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Aaron\Box\COMMS NEW LEVEL 1\05 - Website\01 - Website Update Requests\1 - New Requests\"/>
    </mc:Choice>
  </mc:AlternateContent>
  <xr:revisionPtr revIDLastSave="0" documentId="8_{8AC0D68F-7AD7-40D7-8FCC-BC5204AAAF1E}" xr6:coauthVersionLast="47" xr6:coauthVersionMax="47" xr10:uidLastSave="{00000000-0000-0000-0000-000000000000}"/>
  <workbookProtection lockStructure="1"/>
  <bookViews>
    <workbookView xWindow="-108" yWindow="-108" windowWidth="23256" windowHeight="12456" xr2:uid="{ED5466BA-62B8-4507-AC45-C3169E02CA8A}"/>
  </bookViews>
  <sheets>
    <sheet name="Reported Performance Table" sheetId="2" r:id="rId1"/>
    <sheet name="Field Adjustable Performance" sheetId="11" r:id="rId2"/>
    <sheet name="Components" sheetId="5" r:id="rId3"/>
    <sheet name="Solar Product Information" sheetId="10" r:id="rId4"/>
    <sheet name="Controls Options Table" sheetId="8" r:id="rId5"/>
    <sheet name="Master List" sheetId="4" state="hidden" r:id="rId6"/>
    <sheet name="Internal Data" sheetId="7" state="hidden" r:id="rId7"/>
    <sheet name="Version History" sheetId="6" state="hidden" r:id="rId8"/>
    <sheet name="Threshold Tables" sheetId="12" state="hidden" r:id="rId9"/>
  </sheets>
  <definedNames>
    <definedName name="_xlnm._FilterDatabase" localSheetId="2" hidden="1">Components!$A$8:$D$8</definedName>
    <definedName name="_xlnm._FilterDatabase" localSheetId="4" hidden="1">'Controls Options Table'!$A$8:$L$8</definedName>
    <definedName name="_xlnm._FilterDatabase" localSheetId="1" hidden="1">'Field Adjustable Performance'!$A$16:$Q$16</definedName>
    <definedName name="_xlnm._FilterDatabase" localSheetId="5" hidden="1">'Master List'!$B$449:$B$456</definedName>
    <definedName name="_xlnm._FilterDatabase" localSheetId="0" hidden="1">'Reported Performance Table'!$A$8:$BE$8</definedName>
    <definedName name="_xlnm._FilterDatabase" localSheetId="3" hidden="1">'Solar Product Information'!$A$8:$J$8</definedName>
    <definedName name="A1lampExternalDriverULTypeCLamps">'Master List'!$BH$44:$BH$59</definedName>
    <definedName name="A1x4LuminairesforAmbientLightingofInteriorCommercialSpaces">'Master List'!$V$44:$V$51</definedName>
    <definedName name="A2G11BaseReplacementLamps">'Master List'!$Y$6:$Y$21</definedName>
    <definedName name="A2G11BaseReplacementLamps_GAFourPinBaseReplacementLampsForCFLs_Cat">'Master List'!$AM$66:$AM$71</definedName>
    <definedName name="A2lampExternalDriverULTypeCLamps">'Master List'!$BI$44:$BI$59</definedName>
    <definedName name="A2x2LuminairesforAmbientLightingofInteriorCommercialSpaces">'Master List'!$U$44:$U$51</definedName>
    <definedName name="A2x4LuminairesforAmbientLightingofInteriorCommercialSpaces">'Master List'!$W$44:$W$51</definedName>
    <definedName name="A3lampExternalDriverULTypeCLamps">'Master List'!$BJ$44:$BJ$59</definedName>
    <definedName name="A4lampExternalDriverULTypeCLamps">'Master List'!$BK$44:$BK$59</definedName>
    <definedName name="A6lampExternalDriverULTypeCLamps">'Master List'!$BL$44:$BL$59</definedName>
    <definedName name="ArchitecturalFloodandSpotLuminaires">'Master List'!$N$44:$N$51</definedName>
    <definedName name="Bollards">'Master List'!$J$44:$J$51</definedName>
    <definedName name="BollardsURating">'Master List'!$I$127:$I$128</definedName>
    <definedName name="CaseLighting">'Master List'!$K$6:$K$21</definedName>
    <definedName name="CaseLighting_GAIndoorLuminaires_Cat">'Master List'!$S$66:$S$69</definedName>
    <definedName name="Category" localSheetId="7">'Master List'!$B$11:$B$19</definedName>
    <definedName name="Category">'Master List'!$B$11:$B$19</definedName>
    <definedName name="Category_Trim">'Master List'!$C$11:$C$19</definedName>
    <definedName name="Classification" localSheetId="7">'Master List'!$B$148:$B$149</definedName>
    <definedName name="Classification">'Master List'!$B$148:$B$149</definedName>
    <definedName name="Component_Type" localSheetId="7">'Master List'!$B$333:$B$334</definedName>
    <definedName name="Component_Type">'Master List'!$B$333:$B$334</definedName>
    <definedName name="Controls_Options">'Master List'!$B$526:$B$533</definedName>
    <definedName name="Dimming_Capability_and_Range" localSheetId="7">'Master List'!$B$290:$B$293</definedName>
    <definedName name="Dimming_Capability_and_Range">'Master List'!$B$290:$B$293</definedName>
    <definedName name="DirectLinearAmbientLuminaires">'Master List'!$X$44:$X$51</definedName>
    <definedName name="DisplayCaseLuminaires">'Master List'!$T$44:$T$51</definedName>
    <definedName name="DualModeInternalDriverULTypeAandTypeB">'Master List'!$BM$44:$BM$59</definedName>
    <definedName name="Dynamic_List">IF('Field Adjustable Performance'!$E$5="IES Distribution Type", IES_List,  IF('Field Adjustable Performance'!$E$5="NEMA Flood Type", NEMA_List,  ""))</definedName>
    <definedName name="FALD_Type" localSheetId="7">'Master List'!$B$328:$B$330</definedName>
    <definedName name="FALD_Type">'Master List'!$B$328:$B$330</definedName>
    <definedName name="FourPinBaseReplacementLampsForCFLs_Cat">'Master List'!$N$116:$N$118</definedName>
    <definedName name="FuelPumpCanopyLuminaires">'Master List'!$L$44:$L$51</definedName>
    <definedName name="FuelPumpCanopyURating">'Master List'!$J$127:$J$129</definedName>
    <definedName name="General_Application" localSheetId="7">'Master List'!$B$22:$B$42</definedName>
    <definedName name="General_Application">'Master List'!$B$22:$B$42</definedName>
    <definedName name="General_Application_Trim">'Master List'!$C$22:$C$42</definedName>
    <definedName name="HazardousEnvironmentAreaLuminaire">'Master List'!$N$127:$N$128</definedName>
    <definedName name="HighBay">'Master List'!$N$6:$N$21</definedName>
    <definedName name="HighBay_GAIndoorLuminaires_Cat">'Master List'!$X$66:$X$72</definedName>
    <definedName name="HighBay_GAIndoorRetrofitKit_Cat">'Master List'!$Y$66</definedName>
    <definedName name="HighBay_GAMogulE39ScrewBaseReplacementsforHIDLamps_Cat">'Master List'!$Z$66:$Z$67</definedName>
    <definedName name="HighBayAisleLuminaires">'Master List'!$AB$44:$AB$51</definedName>
    <definedName name="HighBayLuminairesforCommercialandIndustrialBuildings">'Master List'!$Z$44:$Z$51</definedName>
    <definedName name="HighOutput">'Master List'!$H$6:$H$37</definedName>
    <definedName name="HighOutput_GAMogulE39ScrewBaseReplacementsforHIDLamps_Cat">'Master List'!$N$66:$N$75</definedName>
    <definedName name="HighOutput_GAOutdoorLuminaires_Cat">'Master List'!$L$66:$L$88</definedName>
    <definedName name="HighOutput_GAOutdoorRetrofitKit_Cat">'Master List'!$M$66:$M$71</definedName>
    <definedName name="HighOutput_GASolarPoweredOutdoorLuminaires_Cat">'Master List'!$AP$66:$AP$88</definedName>
    <definedName name="HorizontallyMountedLamps">'Master List'!$X$6:$X$21</definedName>
    <definedName name="HorizontallyMountedLamps_GAFourPinBaseReplacementLampsForCFLs_Cat">'Master List'!$AL$66</definedName>
    <definedName name="HorizontalRefrigeratedCaseLuminaires">'Master List'!$S$44:$S$51</definedName>
    <definedName name="IES_List">'Master List'!$B$458:$B$462</definedName>
    <definedName name="IESDISTRIBUTIONTYPE">'Master List'!$B$458:$B$462</definedName>
    <definedName name="IndoorLuminaires_Cat">'Master List'!$G$116:$G$121</definedName>
    <definedName name="IndoorRetrofitKit_Cat">'Master List'!$I$116:$I$119</definedName>
    <definedName name="Integral_Control_Capability_Full_List">'Master List'!$B$272:$B$287</definedName>
    <definedName name="IntegratedRetrofitKitsfor1x4Luminaires">'Master List'!$AV$44:$AV$51</definedName>
    <definedName name="IntegratedRetrofitKitsfor2x2Luminaires">'Master List'!$AT$44:$AT$51</definedName>
    <definedName name="IntegratedRetrofitKitsfor2x4Luminaires">'Master List'!$AX$44:$AX$51</definedName>
    <definedName name="InteriorDirectional">'Master List'!$J$6:$J$21</definedName>
    <definedName name="InteriorDirectional_GAIndoorLuminaires_Cat">'Master List'!$R$66:$R$71</definedName>
    <definedName name="InternalDriverLineVoltageULTypeBLamps">'Master List'!$BG$44:$BG$59</definedName>
    <definedName name="LandscapeAccentFloodandSpotLuminaires">'Master List'!$M$44:$M$51</definedName>
    <definedName name="LinearAmbient">'Master List'!$M$6:$M$21</definedName>
    <definedName name="LinearAmbient_GAIndoorLuminaires_Cat">'Master List'!$V$66:$V$70</definedName>
    <definedName name="LinearAmbient_GAIndoorRetrofitKit_Cat">'Master List'!$W$66</definedName>
    <definedName name="LinearAmbientLuminaireswIndirectcomponent">'Master List'!$Y$44:$Y$51</definedName>
    <definedName name="LinearReplacementLamp_Cat">'Master List'!$J$116:$J$122</definedName>
    <definedName name="LinearRetrofitKitsfor1x4Luminaires">'Master List'!$AU$44:$AU$51</definedName>
    <definedName name="LinearRetrofitKitsfor2x2Luminaires">'Master List'!$AS$44:$AS$51</definedName>
    <definedName name="LinearRetrofitKitsfor2x4Luminaires">'Master List'!$AW$44:$AW$51</definedName>
    <definedName name="LowBay">'Master List'!$O$6:$O$21</definedName>
    <definedName name="LowBay_GAIndoorLuminaires_Cat">'Master List'!$AA$66:$AA$71</definedName>
    <definedName name="LowBay_GAIndoorRetrofitKit_Cat">'Master List'!$AB$66</definedName>
    <definedName name="LowBay_GAMogulE39ScrewBaseReplacementsforHIDLamps_Cat">'Master List'!$AC$66:$AC$67</definedName>
    <definedName name="LowBayLuminairesforCommercialandIndustrialBuildings">'Master List'!$AA$44:$AA$51</definedName>
    <definedName name="LowOutput">'Master List'!$F$6:$F$37</definedName>
    <definedName name="LowOutput_GAMogulE39ScrewBaseReplacementsforHIDLamps_Cat">'Master List'!$H$66:$H$75</definedName>
    <definedName name="LowOutput_GAOutdoorLuminaires_Cat">'Master List'!$F$66:$F$91</definedName>
    <definedName name="LowOutput_GAOutdoorRetrofitKit_Cat">'Master List'!$G$66:$G$71</definedName>
    <definedName name="LowOutput_GASolarPoweredOutdoorLuminaires_Cat">'Master List'!$AN$66:$AN$91</definedName>
    <definedName name="LUNA_CCT">'Master List'!$B$354:$B$366</definedName>
    <definedName name="LUNA_Dimming">'Master List'!$B$292:$B$293</definedName>
    <definedName name="LUNA_eligible">'Master List'!$AT$66:$AT$85</definedName>
    <definedName name="MediumScrewBaseE26E27ReplacementforHIDLamps_Cat">'Master List'!$M$116</definedName>
    <definedName name="MidOutput">'Master List'!$G$6:$G$37</definedName>
    <definedName name="MidOutput_GAMogulE39ScrewBaseReplacementsforHIDLamps_Cat">'Master List'!$K$66:$K$75</definedName>
    <definedName name="MidOutput_GAOutdoorLuminaires_Cat">'Master List'!$I$66:$I$89</definedName>
    <definedName name="MidOutput_GAOutdoorRetrofitKit_Cat">'Master List'!$J$66:$J$71</definedName>
    <definedName name="MidOutput_GASolarPoweredOutdoorLuminaires_Cat">'Master List'!$AO$66:$AO$89</definedName>
    <definedName name="MogulE39ScrewBaseReplacementsforHIDLamps_Cat">'Master List'!$K$116:$K$122</definedName>
    <definedName name="NEMA_Beam_Spread" localSheetId="7">'Master List'!$B$202:$B$208</definedName>
    <definedName name="NEMA_Beam_Spread">'Master List'!$B$202:$B$208</definedName>
    <definedName name="NEMA_List">'Master List'!$B$450:$B$456</definedName>
    <definedName name="NEMAFLOODTYPE">'Master List'!$B$450:$B$456</definedName>
    <definedName name="No">'Master List'!$B$351:$B$351</definedName>
    <definedName name="OmnidirectionalDirectionalLamps_GAMediumScrewBaseE26E27ReplacementforHIDLamps_Cat">'Master List'!$AR$66</definedName>
    <definedName name="OmnidirectionalDirectionalLamps_GAMogulE39ScrewBaseReplacementsforHIDLamps_Cat">'Master List'!$AS$66</definedName>
    <definedName name="Outdoor_CCT">'Master List'!$C$354:$C$386</definedName>
    <definedName name="OutdoorFullCutoffWallMountedAreaLuminaires">'Master List'!$H$44:$H$51</definedName>
    <definedName name="OutdoorFullCutoffWallMountedAreaURating">'Master List'!$H$127:$H$129</definedName>
    <definedName name="OutdoorLuminaires_Cat">'Master List'!$F$116:$F$119</definedName>
    <definedName name="OutdoorNonCutoffandSemiCutoffWallMountedAreaLuminaires">'Master List'!$I$44:$I$51</definedName>
    <definedName name="OutdoorPoleArmMountedAreaandRoadwayLuminaires">'Master List'!$F$44:$F$51</definedName>
    <definedName name="OutdoorPoleArmMountedAreaAndRoadwayURating">'Master List'!$F$127:$F$128</definedName>
    <definedName name="OutdoorPoleArmMountedDecorativeLuminaires">'Master List'!$G$44:$G$51</definedName>
    <definedName name="OutdoorPoleArmMountedDecorativeURating">'Master List'!$G$127:$G$129</definedName>
    <definedName name="OutdoorRetrofitKit_Cat">'Master List'!$H$116:$H$119</definedName>
    <definedName name="ParkingGarageLuminaires">'Master List'!$K$44:$K$51</definedName>
    <definedName name="PleaseSelectFromDropDown_Cat">'Master List'!$O$116</definedName>
    <definedName name="Premium_CCT">'Master List'!$E$354:$E$397</definedName>
    <definedName name="Premium_LUNA_CCT">'Master List'!$H$354:$H$362</definedName>
    <definedName name="Premium_Outdoor_CCT">'Master List'!$F$354:$F$382</definedName>
    <definedName name="Premium_Sports_and_Fuel_Pump_CCT">'Master List'!$G$354:$G$389</definedName>
    <definedName name="PUD">'Master List'!$B$45:$B$145</definedName>
    <definedName name="PUD_Trim">'Master List'!$C$45:$C$145</definedName>
    <definedName name="ReplacementLampsforFuelPumpCanopyLuminairesTypeB">'Master List'!$AQ$44:$AQ$59</definedName>
    <definedName name="ReplacementLampsforFuelPumpCanopyLuminairesTypeC">'Master List'!$AR$44:$AR$59</definedName>
    <definedName name="ReplacementLampsforHighBayLuminairesTypeB">'Master List'!$BB$44:$BB$59</definedName>
    <definedName name="ReplacementLampsforHighBayLuminairesTypeC">'Master List'!$BC$44:$BC$59</definedName>
    <definedName name="ReplacementLampsforLowBayLuminairesTypeB">'Master List'!$BD$44:$BD$59</definedName>
    <definedName name="ReplacementLampsforLowBayLuminairesTypeC">'Master List'!$BE$44:$BE$59</definedName>
    <definedName name="ReplacementLampsforOutdoorFullCutoffWallMountedAreaLuminairesTypeB">'Master List'!$AM$44:$AM$59</definedName>
    <definedName name="ReplacementLampsforOutdoorFullCutoffWallMountedAreaLuminairesTypeC">'Master List'!$AN$44:$AN$59</definedName>
    <definedName name="ReplacementLampsforOutdoorPoleArmMountedAreaandRoadwayLuminairesTypeB">'Master List'!$AI$44:$AI$59</definedName>
    <definedName name="ReplacementLampsforOutdoorPoleArmMountedAreaandRoadwayLuminairesTypeC">'Master List'!$AJ$44:$AJ$59</definedName>
    <definedName name="ReplacementLampsforOutdoorPoleArmMountedDecorativeLuminairesTypeB">'Master List'!$AK$44:$AK$59</definedName>
    <definedName name="ReplacementLampsforOutdoorPoleArmMountedDecorativeLuminairesTypeC">'Master List'!$AL$44:$AL$59</definedName>
    <definedName name="ReplacementLampsforParkingGarageLuminairesTypeB">'Master List'!$AO$44:$AO$59</definedName>
    <definedName name="ReplacementLampsforParkingGarageLuminairesTypeC">'Master List'!$AP$44:$AP$59</definedName>
    <definedName name="ReplacementLampsPlugandPlayULTypeA">'Master List'!$BF$44:$BF$59</definedName>
    <definedName name="Reported_BUG" localSheetId="7">'Master List'!$B$219:$B$224</definedName>
    <definedName name="Reported_BUG">'Master List'!$B$219:$B$224</definedName>
    <definedName name="Reported_CCT" localSheetId="7">'Master List'!$B$152:$B$199</definedName>
    <definedName name="Reported_CCT">'Master List'!$B$152:$B$199</definedName>
    <definedName name="RetrofitKitsforDirectLinearAmbientLuminaires">'Master List'!$AY$44:$AY$51</definedName>
    <definedName name="RetrofitKitsforFuelPumpCanopyLuminaires">'Master List'!$AH$44:$AH$51</definedName>
    <definedName name="RetrofitKitsforHighBayLuminairesforCommercialandIndustrialBuildings">'Master List'!$AZ$44:$AZ$51</definedName>
    <definedName name="RetrofitKitsforLargeOutdoorPoleArmMountedAreaandRoadwayLuminaires">'Master List'!$AE$44:$AE$51</definedName>
    <definedName name="RetrofitKitsforLowBayLuminairesforCommercialandIndustrialBuildings">'Master List'!$BA$44:$BA$51</definedName>
    <definedName name="RetrofitKitsforOutdoorFullCutoffWallMountedAreaLuminaires">'Master List'!$AF$44:$AF$51</definedName>
    <definedName name="RetrofitKitsforOutdoorPoleArmMountedAreaandRoadwayLuminaires">'Master List'!$AC$44:$AC$51</definedName>
    <definedName name="RetrofitKitsforOutdoorPoleArmMountedDecorativeLuminaires">'Master List'!$AD$44:$AD$51</definedName>
    <definedName name="RetrofitKitsforParkingGarageLuminaires">'Master List'!$AG$44:$AG$51</definedName>
    <definedName name="Sensor_Receptacle_Standard_LUNA">'Master List'!$B$339:$B$345</definedName>
    <definedName name="Sensor_Type_Full_List">'Master List'!$B$227:$B$269</definedName>
    <definedName name="Solar_Powered_Outdoor_Luminaires">'Master List'!$L$116:$L$119</definedName>
    <definedName name="SolarPoweredOutdoorLuminaires_Cat">'Master List'!$L$116:$L$119</definedName>
    <definedName name="Specialty1x1LuminairesforAmbientLightingofInteriorCommercialSpaces">'Master List'!$BN$44:$BN$51</definedName>
    <definedName name="Specialty1x2LuminairesforAmbientLightingofInteriorCommercialSpaces">'Master List'!$BO$44:$BO$51</definedName>
    <definedName name="SpecialtyCanopyLighting">'Master List'!$BP$44:$BP$51</definedName>
    <definedName name="SpecialtyCanopyLightingURating">'Master List'!$R$127:$R$129</definedName>
    <definedName name="SpecialtyDirectIndirectWallWash">'Master List'!$BS$44:$BS$51</definedName>
    <definedName name="SpecialtyDirectionalFuelPumpCanopyLuminaires">'Master List'!$BR$44:$BR$51</definedName>
    <definedName name="SpecialtyDirectionalFuelPumpCanopyURating">'Master List'!$S$127:$S$129</definedName>
    <definedName name="SpecialtyDirectLinearAmbientLuminairesWiderthan12inches">'Master List'!$BQ$44:$BQ$51</definedName>
    <definedName name="SpecialtyDoubleWallWash">'Master List'!$BT$44:$BT$51</definedName>
    <definedName name="SpecialtyHazardous1x4LuminairesforAmbientLightingofInteriorCommercialSpaces">'Master List'!$BU$44:$BU$51</definedName>
    <definedName name="SpecialtyHazardous2x2LuminairesforAmbientLightingofInteriorCommercialSpaces">'Master List'!$BV$44:$BV$51</definedName>
    <definedName name="SpecialtyHazardous2x4LuminairesforAmbientLightingofInteriorCommercialSpaces">'Master List'!$BW$44:$BW$51</definedName>
    <definedName name="SpecialtyHazardousAreaLighting">'Master List'!$BX$44:$BX$51</definedName>
    <definedName name="SpecialtyHazardousAreaURating">'Master List'!$O$127:$O$128</definedName>
    <definedName name="SpecialtyHazardousDirectLinearAmbientLuminaires">'Master List'!$BY$44:$BY$51</definedName>
    <definedName name="SpecialtyHazardousEnvironmentHighBay">'Master List'!$BZ$44:$BZ$51</definedName>
    <definedName name="SpecialtyHazardousEnvironmentLowBay">'Master List'!$CA$44:$CA$51</definedName>
    <definedName name="SpecialtyHazardousFloodandSpotLuminaires">'Master List'!$CB$44:$CB$51</definedName>
    <definedName name="SpecialtyHazardousOutdoorPoleArmMountedAreaandRoadwayLuminaires">'Master List'!$CC$44:$CC$51</definedName>
    <definedName name="SpecialtyHazardousOutdoorPoleArmMountedAreaAndRoadwayURating">'Master List'!$P$127:$P$128</definedName>
    <definedName name="SpecialtyHazardousWallMountedLuminaire">'Master List'!$CD$44:$CD$51</definedName>
    <definedName name="SpecialtyHazardousWallMountedURating">'Master List'!$Q$127:$Q$128</definedName>
    <definedName name="SpecialtyHighBayIndirectComponent">'Master List'!$CE$44:$CE$51</definedName>
    <definedName name="SpecialtyIndirectFuelPumpCanopy">'Master List'!$CF$44:$CF$51</definedName>
    <definedName name="SpecialtyIndirectHighBay">'Master List'!$CH$44:$CH$51</definedName>
    <definedName name="SpecialtyIndirectLowBay">'Master List'!$CG$44:$CG$51</definedName>
    <definedName name="SpecialtyIndoorFlood">'Master List'!$CI$44:$CI$51</definedName>
    <definedName name="SpecialtyLowBayIndirectComponent">'Master List'!$CJ$44:$CJ$51</definedName>
    <definedName name="SpecialtyMetricTroffer">'Master List'!$CK$44:$CK$51</definedName>
    <definedName name="SpecialtyNatatoriumLighting">'Master List'!$CL$44:$CL$51</definedName>
    <definedName name="SpecialtyNonCutoffWallPack">'Master List'!$CE$44:$CE$51</definedName>
    <definedName name="SpecialtyOther">'Master List'!$CT$44:$CT$51</definedName>
    <definedName name="SpecialtySoffitLighting">'Master List'!$CM$44:$CM$51</definedName>
    <definedName name="SpecialtySpecialtyDimensionTroffers">'Master List'!$CN$44:$CN$51</definedName>
    <definedName name="SpecialtySpecialtyFlood">'Master List'!$CO$44:$CO$51</definedName>
    <definedName name="SpecialtySportsFlood">'Master List'!$CP$44:$CP$51</definedName>
    <definedName name="SpecialtyTransportation">'Master List'!$CQ$44:$CQ$51</definedName>
    <definedName name="SpecialtyTransportationURating">'Master List'!$T$127:$T$129</definedName>
    <definedName name="SpecialtyTunnelLighting">'Master List'!$CR$44:$CR$51</definedName>
    <definedName name="SpecialtyWallGrazingSlicing">'Master List'!$CS$44:$CS$51</definedName>
    <definedName name="Sports_and_Fuel_Pump_CCT">'Master List'!$D$354:$D$393</definedName>
    <definedName name="StairwellandPassagewayLuminaires">'Master List'!$O$44:$O$51</definedName>
    <definedName name="Standard_Only">'Master List'!$B$148</definedName>
    <definedName name="Standard_PUDs">'Master List'!$B$465:$B$523</definedName>
    <definedName name="T5FourFoot">'Master List'!$Q$6:$Q$21</definedName>
    <definedName name="T5FourFoot_GALinearReplacementLamp_Cat">'Master List'!$AE$66:$AE$72</definedName>
    <definedName name="T5HOFourFoot">'Master List'!$R$6:$R$21</definedName>
    <definedName name="T5HOFourFoot_GALinearReplacementLamp_Cat">'Master List'!$AF$66:$AF$73</definedName>
    <definedName name="T8EightFoot">'Master List'!$V$6:$V$21</definedName>
    <definedName name="T8EightFoot_GALinearReplacementLamp_Cat">'Master List'!$AJ$66:$AJ$70</definedName>
    <definedName name="T8FourFoot">'Master List'!$P$6:$P$21</definedName>
    <definedName name="T8FourFoot_GALinearReplacementLamp_Cat">'Master List'!$AD$66:$AD$72</definedName>
    <definedName name="T8ThreeFoot">'Master List'!$U$6:$U$21</definedName>
    <definedName name="T8ThreeFoot_GALinearReplacementLamp_Cat">'Master List'!$AI$66:$AI$70</definedName>
    <definedName name="T8TwoFoot">'Master List'!$S$6:$S$21</definedName>
    <definedName name="T8TwoFoot_GALinearReplacementLamp_Cat">'Master List'!$AG$66:$AG$72</definedName>
    <definedName name="TrackorMonoPointDirectionalLuminaires">'Master List'!$Q$44:$Q$51</definedName>
    <definedName name="Troffer">'Master List'!$L$6:$L$21</definedName>
    <definedName name="Troffer_GAIndoorLuminaires_Cat">'Master List'!$T$66:$T$76</definedName>
    <definedName name="Troffer_GAIndoorRetrofitKit_Cat">'Master List'!$U$66:$U$71</definedName>
    <definedName name="TurtleLightingZeroUplightBollard">'Master List'!$M$127</definedName>
    <definedName name="TurtleLightingZeroUplightPoleArmMountedAreaandRoadwayURating">'Master List'!$K$127</definedName>
    <definedName name="TurtleLightingZeroUplightWallMountedAreaURating">'Master List'!$L$127</definedName>
    <definedName name="UBendReplacementLamps">'Master List'!$T$6:$T$21</definedName>
    <definedName name="UBendReplacementLamps_GALinearReplacementLamp_Cat">'Master List'!$AH$66:$AH$71</definedName>
    <definedName name="UGR_Bin" localSheetId="7">'Master List'!$B$211:$B$216</definedName>
    <definedName name="UGR_Bin">'Master List'!$B$211:$B$216</definedName>
    <definedName name="Version_History_Change_Type" localSheetId="7">'Master List'!$B$7:$B$8</definedName>
    <definedName name="Version_History_Change_Type">'Master List'!$B$7:$B$8</definedName>
    <definedName name="VerticallyMountedLamps">'Master List'!$W$6:$W$21</definedName>
    <definedName name="VerticallyMountedLamps_GAFourPinBaseReplacementLampsForCFLs_Cat">'Master List'!$AK$66</definedName>
    <definedName name="VerticalRefrigeratedCaseLuminaires">'Master List'!$R$44:$R$51</definedName>
    <definedName name="VeryHighOutput">'Master List'!$I$6:$I$37</definedName>
    <definedName name="VeryHighOutput_GAMogulE39ScrewBaseReplacementsforHIDLamps_Cat">'Master List'!$Q$66:$Q$75</definedName>
    <definedName name="VeryHighOutput_GAOutdoorLuminaires_Cat">'Master List'!$O$66:$O$88</definedName>
    <definedName name="VeryHighOutput_GAOutdoorRetrofitKit_Cat">'Master List'!$P$66:$P$71</definedName>
    <definedName name="VeryHighOutput_GASolarPoweredOutdoorLuminaires_Cat">'Master List'!$AQ$66:$AQ$88</definedName>
    <definedName name="WallWashLuminaires">'Master List'!$P$44:$P$51</definedName>
    <definedName name="Wired_Communication_Protocol" localSheetId="7">'Master List'!$B$297:$B$311</definedName>
    <definedName name="Wired_Communication_Protocol">'Master List'!$B$296:$B$311</definedName>
    <definedName name="Wireless_Communication_Protocol" localSheetId="7">'Master List'!$B$315:$B$321</definedName>
    <definedName name="Wireless_Communication_Protocol">'Master List'!$B$314:$B$321</definedName>
    <definedName name="Yes">'Master List'!$B$324</definedName>
    <definedName name="Yes_No" localSheetId="7">'Master List'!$B$324:$B$325</definedName>
    <definedName name="Yes_No">'Master List'!$B$324:$B$325</definedName>
    <definedName name="Z_F092BC4C_24E2_4F37_8B15_63CD85F12429_.wvu.Rows" localSheetId="0" hidden="1">'Reported Performance Table'!$8:$8</definedName>
  </definedNames>
  <calcPr calcId="191028" fullPrecision="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2" l="1" a="1"/>
  <c r="K5" i="2" s="1"/>
  <c r="E5" i="2" l="1"/>
  <c r="R5" i="2" l="1"/>
  <c r="I5" i="2"/>
  <c r="M5" i="2" a="1"/>
  <c r="M5" i="2" s="1"/>
  <c r="N5" i="2" a="1"/>
  <c r="N5" i="2" s="1"/>
  <c r="AB5" i="2" l="1"/>
  <c r="J11" i="7"/>
  <c r="J12" i="7"/>
  <c r="J13" i="7"/>
  <c r="J14" i="7"/>
  <c r="K14" i="7" s="1"/>
  <c r="J15" i="7"/>
  <c r="K15" i="7" s="1"/>
  <c r="J16" i="7"/>
  <c r="K16" i="7" s="1"/>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0" i="7"/>
  <c r="K10" i="7" s="1"/>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719" i="7"/>
  <c r="F720" i="7"/>
  <c r="F721" i="7"/>
  <c r="F722" i="7"/>
  <c r="F723" i="7"/>
  <c r="F724" i="7"/>
  <c r="F725" i="7"/>
  <c r="F726" i="7"/>
  <c r="F727" i="7"/>
  <c r="F728" i="7"/>
  <c r="F729" i="7"/>
  <c r="F730" i="7"/>
  <c r="F731" i="7"/>
  <c r="F732" i="7"/>
  <c r="F733" i="7"/>
  <c r="F734" i="7"/>
  <c r="F735" i="7"/>
  <c r="F736" i="7"/>
  <c r="F737" i="7"/>
  <c r="F738" i="7"/>
  <c r="F739" i="7"/>
  <c r="F740" i="7"/>
  <c r="F741" i="7"/>
  <c r="F742" i="7"/>
  <c r="F743" i="7"/>
  <c r="F744" i="7"/>
  <c r="F745" i="7"/>
  <c r="F746" i="7"/>
  <c r="F747" i="7"/>
  <c r="F748" i="7"/>
  <c r="F749" i="7"/>
  <c r="F750" i="7"/>
  <c r="F751" i="7"/>
  <c r="F752" i="7"/>
  <c r="F753" i="7"/>
  <c r="F754" i="7"/>
  <c r="F755" i="7"/>
  <c r="F756" i="7"/>
  <c r="F757" i="7"/>
  <c r="F758" i="7"/>
  <c r="F759" i="7"/>
  <c r="F760" i="7"/>
  <c r="F761" i="7"/>
  <c r="F762" i="7"/>
  <c r="F763" i="7"/>
  <c r="F764" i="7"/>
  <c r="F765" i="7"/>
  <c r="F766" i="7"/>
  <c r="F767" i="7"/>
  <c r="F768" i="7"/>
  <c r="F769" i="7"/>
  <c r="F770" i="7"/>
  <c r="F771" i="7"/>
  <c r="F772" i="7"/>
  <c r="F773" i="7"/>
  <c r="F774" i="7"/>
  <c r="F775" i="7"/>
  <c r="F776" i="7"/>
  <c r="F777" i="7"/>
  <c r="F778" i="7"/>
  <c r="F779" i="7"/>
  <c r="F780" i="7"/>
  <c r="F781" i="7"/>
  <c r="F782" i="7"/>
  <c r="F783" i="7"/>
  <c r="F784" i="7"/>
  <c r="F785" i="7"/>
  <c r="F786" i="7"/>
  <c r="F787" i="7"/>
  <c r="F788" i="7"/>
  <c r="F789" i="7"/>
  <c r="F790" i="7"/>
  <c r="F791" i="7"/>
  <c r="F792" i="7"/>
  <c r="F793" i="7"/>
  <c r="F794" i="7"/>
  <c r="F795" i="7"/>
  <c r="F796" i="7"/>
  <c r="F797" i="7"/>
  <c r="F798" i="7"/>
  <c r="F799" i="7"/>
  <c r="F800" i="7"/>
  <c r="F801" i="7"/>
  <c r="F802" i="7"/>
  <c r="F803" i="7"/>
  <c r="F804" i="7"/>
  <c r="F805" i="7"/>
  <c r="F806" i="7"/>
  <c r="F807" i="7"/>
  <c r="F808" i="7"/>
  <c r="F809" i="7"/>
  <c r="F810" i="7"/>
  <c r="F811" i="7"/>
  <c r="F812" i="7"/>
  <c r="F813" i="7"/>
  <c r="F814" i="7"/>
  <c r="F815" i="7"/>
  <c r="F816" i="7"/>
  <c r="F817" i="7"/>
  <c r="F818" i="7"/>
  <c r="F819" i="7"/>
  <c r="F820" i="7"/>
  <c r="F821" i="7"/>
  <c r="F822" i="7"/>
  <c r="F823" i="7"/>
  <c r="F824" i="7"/>
  <c r="F825" i="7"/>
  <c r="F826" i="7"/>
  <c r="F827" i="7"/>
  <c r="F828" i="7"/>
  <c r="F829" i="7"/>
  <c r="F830" i="7"/>
  <c r="F831" i="7"/>
  <c r="F832" i="7"/>
  <c r="F833" i="7"/>
  <c r="F834" i="7"/>
  <c r="F835" i="7"/>
  <c r="F836" i="7"/>
  <c r="F837" i="7"/>
  <c r="F838" i="7"/>
  <c r="F839" i="7"/>
  <c r="F840" i="7"/>
  <c r="F841" i="7"/>
  <c r="F842" i="7"/>
  <c r="F843" i="7"/>
  <c r="F844" i="7"/>
  <c r="F845" i="7"/>
  <c r="F846" i="7"/>
  <c r="F847" i="7"/>
  <c r="F848" i="7"/>
  <c r="F849" i="7"/>
  <c r="F850" i="7"/>
  <c r="F851" i="7"/>
  <c r="F852" i="7"/>
  <c r="F853" i="7"/>
  <c r="F854" i="7"/>
  <c r="F855" i="7"/>
  <c r="F856" i="7"/>
  <c r="F857" i="7"/>
  <c r="F858" i="7"/>
  <c r="F859" i="7"/>
  <c r="F860" i="7"/>
  <c r="F861" i="7"/>
  <c r="F862" i="7"/>
  <c r="F863" i="7"/>
  <c r="F864" i="7"/>
  <c r="F865" i="7"/>
  <c r="F866" i="7"/>
  <c r="F867" i="7"/>
  <c r="F868" i="7"/>
  <c r="F869" i="7"/>
  <c r="F870" i="7"/>
  <c r="F871" i="7"/>
  <c r="F872" i="7"/>
  <c r="F873" i="7"/>
  <c r="F874" i="7"/>
  <c r="F875" i="7"/>
  <c r="F876" i="7"/>
  <c r="F877" i="7"/>
  <c r="F878" i="7"/>
  <c r="F879" i="7"/>
  <c r="F880" i="7"/>
  <c r="F881" i="7"/>
  <c r="F882" i="7"/>
  <c r="F883" i="7"/>
  <c r="F884" i="7"/>
  <c r="F885" i="7"/>
  <c r="F886" i="7"/>
  <c r="F887" i="7"/>
  <c r="F888" i="7"/>
  <c r="F889" i="7"/>
  <c r="F890" i="7"/>
  <c r="F891" i="7"/>
  <c r="F892" i="7"/>
  <c r="F893" i="7"/>
  <c r="F894" i="7"/>
  <c r="F895" i="7"/>
  <c r="F896" i="7"/>
  <c r="F897" i="7"/>
  <c r="F898" i="7"/>
  <c r="F899" i="7"/>
  <c r="F900" i="7"/>
  <c r="F901" i="7"/>
  <c r="F902" i="7"/>
  <c r="F903" i="7"/>
  <c r="F904" i="7"/>
  <c r="F905" i="7"/>
  <c r="F906" i="7"/>
  <c r="F907" i="7"/>
  <c r="F908" i="7"/>
  <c r="F909" i="7"/>
  <c r="F910" i="7"/>
  <c r="F911" i="7"/>
  <c r="F912" i="7"/>
  <c r="F913" i="7"/>
  <c r="F914" i="7"/>
  <c r="F915" i="7"/>
  <c r="F916" i="7"/>
  <c r="F917" i="7"/>
  <c r="F918" i="7"/>
  <c r="F919" i="7"/>
  <c r="F920" i="7"/>
  <c r="F921" i="7"/>
  <c r="F922" i="7"/>
  <c r="F923" i="7"/>
  <c r="F924" i="7"/>
  <c r="F925" i="7"/>
  <c r="F926" i="7"/>
  <c r="F927" i="7"/>
  <c r="F928" i="7"/>
  <c r="F929" i="7"/>
  <c r="F930" i="7"/>
  <c r="F931" i="7"/>
  <c r="F932" i="7"/>
  <c r="F933" i="7"/>
  <c r="F934" i="7"/>
  <c r="F935" i="7"/>
  <c r="F936" i="7"/>
  <c r="F937" i="7"/>
  <c r="F938" i="7"/>
  <c r="F939" i="7"/>
  <c r="F940" i="7"/>
  <c r="F941" i="7"/>
  <c r="F942" i="7"/>
  <c r="F943" i="7"/>
  <c r="F944" i="7"/>
  <c r="F945" i="7"/>
  <c r="F946" i="7"/>
  <c r="F947" i="7"/>
  <c r="F948" i="7"/>
  <c r="F949" i="7"/>
  <c r="F950" i="7"/>
  <c r="F951" i="7"/>
  <c r="F952" i="7"/>
  <c r="F953" i="7"/>
  <c r="F954" i="7"/>
  <c r="F955" i="7"/>
  <c r="F956" i="7"/>
  <c r="F957" i="7"/>
  <c r="F958" i="7"/>
  <c r="F959" i="7"/>
  <c r="F960" i="7"/>
  <c r="F961" i="7"/>
  <c r="F962" i="7"/>
  <c r="F963" i="7"/>
  <c r="F964" i="7"/>
  <c r="F965" i="7"/>
  <c r="F966" i="7"/>
  <c r="F967" i="7"/>
  <c r="F968" i="7"/>
  <c r="F969" i="7"/>
  <c r="F970" i="7"/>
  <c r="F971" i="7"/>
  <c r="F972" i="7"/>
  <c r="F973" i="7"/>
  <c r="F974" i="7"/>
  <c r="F975" i="7"/>
  <c r="F976" i="7"/>
  <c r="F977" i="7"/>
  <c r="F978" i="7"/>
  <c r="F979" i="7"/>
  <c r="F980" i="7"/>
  <c r="F981" i="7"/>
  <c r="F982" i="7"/>
  <c r="F983" i="7"/>
  <c r="F984" i="7"/>
  <c r="F985" i="7"/>
  <c r="F986" i="7"/>
  <c r="F987" i="7"/>
  <c r="F988" i="7"/>
  <c r="F989" i="7"/>
  <c r="F990" i="7"/>
  <c r="F991" i="7"/>
  <c r="F992" i="7"/>
  <c r="F993" i="7"/>
  <c r="F994" i="7"/>
  <c r="F995" i="7"/>
  <c r="F996" i="7"/>
  <c r="F997" i="7"/>
  <c r="F998" i="7"/>
  <c r="F999" i="7"/>
  <c r="F1000" i="7"/>
  <c r="F1001" i="7"/>
  <c r="F1002" i="7"/>
  <c r="F1003" i="7"/>
  <c r="F1004" i="7"/>
  <c r="F1005" i="7"/>
  <c r="F1006" i="7"/>
  <c r="F1007" i="7"/>
  <c r="F1008" i="7"/>
  <c r="F1009" i="7"/>
  <c r="F1010" i="7"/>
  <c r="F1011" i="7"/>
  <c r="F1012" i="7"/>
  <c r="F1013" i="7"/>
  <c r="F1014" i="7"/>
  <c r="F1015" i="7"/>
  <c r="F1016" i="7"/>
  <c r="F1017" i="7"/>
  <c r="F1018" i="7"/>
  <c r="F1019" i="7"/>
  <c r="F1020" i="7"/>
  <c r="F1021" i="7"/>
  <c r="F1022" i="7"/>
  <c r="F1023" i="7"/>
  <c r="F1024" i="7"/>
  <c r="F1025" i="7"/>
  <c r="F1026" i="7"/>
  <c r="F1027" i="7"/>
  <c r="F1028" i="7"/>
  <c r="F1029" i="7"/>
  <c r="F1030" i="7"/>
  <c r="F1031" i="7"/>
  <c r="F1032" i="7"/>
  <c r="F1033" i="7"/>
  <c r="F1034" i="7"/>
  <c r="F1035" i="7"/>
  <c r="F1036" i="7"/>
  <c r="F1037" i="7"/>
  <c r="F1038" i="7"/>
  <c r="F1039" i="7"/>
  <c r="F1040" i="7"/>
  <c r="F1041" i="7"/>
  <c r="F1042" i="7"/>
  <c r="F1043" i="7"/>
  <c r="F1044" i="7"/>
  <c r="F1045" i="7"/>
  <c r="F1046" i="7"/>
  <c r="F1047" i="7"/>
  <c r="F1048" i="7"/>
  <c r="F1049" i="7"/>
  <c r="F1050" i="7"/>
  <c r="F1051" i="7"/>
  <c r="F1052" i="7"/>
  <c r="F1053" i="7"/>
  <c r="F1054" i="7"/>
  <c r="F1055" i="7"/>
  <c r="F1056" i="7"/>
  <c r="F1057" i="7"/>
  <c r="F1058" i="7"/>
  <c r="F1059" i="7"/>
  <c r="F1060" i="7"/>
  <c r="F1061" i="7"/>
  <c r="F1062" i="7"/>
  <c r="F1063" i="7"/>
  <c r="F1064" i="7"/>
  <c r="F1065" i="7"/>
  <c r="F1066" i="7"/>
  <c r="F1067" i="7"/>
  <c r="F1068" i="7"/>
  <c r="F1069" i="7"/>
  <c r="F1070" i="7"/>
  <c r="F1071" i="7"/>
  <c r="F1072" i="7"/>
  <c r="F1073" i="7"/>
  <c r="F1074" i="7"/>
  <c r="F1075" i="7"/>
  <c r="F1076" i="7"/>
  <c r="F1077" i="7"/>
  <c r="F1078" i="7"/>
  <c r="F1079" i="7"/>
  <c r="F1080" i="7"/>
  <c r="F1081" i="7"/>
  <c r="F1082" i="7"/>
  <c r="F1083" i="7"/>
  <c r="F1084" i="7"/>
  <c r="F1085" i="7"/>
  <c r="F1086" i="7"/>
  <c r="F1087" i="7"/>
  <c r="F1088" i="7"/>
  <c r="F1089" i="7"/>
  <c r="F1090" i="7"/>
  <c r="F1091" i="7"/>
  <c r="F1092" i="7"/>
  <c r="F1093" i="7"/>
  <c r="F1094" i="7"/>
  <c r="F1095" i="7"/>
  <c r="F1096" i="7"/>
  <c r="F1097" i="7"/>
  <c r="F1098" i="7"/>
  <c r="F1099" i="7"/>
  <c r="F1100" i="7"/>
  <c r="F1101" i="7"/>
  <c r="F1102" i="7"/>
  <c r="F1103" i="7"/>
  <c r="F1104" i="7"/>
  <c r="F1105" i="7"/>
  <c r="F1106" i="7"/>
  <c r="F1107" i="7"/>
  <c r="F1108" i="7"/>
  <c r="F1109" i="7"/>
  <c r="F1110" i="7"/>
  <c r="F1111" i="7"/>
  <c r="F1112" i="7"/>
  <c r="F1113" i="7"/>
  <c r="F1114" i="7"/>
  <c r="F1115" i="7"/>
  <c r="F1116" i="7"/>
  <c r="F1117" i="7"/>
  <c r="F1118" i="7"/>
  <c r="F1119" i="7"/>
  <c r="F1120" i="7"/>
  <c r="F1121" i="7"/>
  <c r="F1122" i="7"/>
  <c r="F1123" i="7"/>
  <c r="F1124" i="7"/>
  <c r="F1125" i="7"/>
  <c r="F1126" i="7"/>
  <c r="F1127" i="7"/>
  <c r="F1128" i="7"/>
  <c r="F1129" i="7"/>
  <c r="F1130" i="7"/>
  <c r="F1131" i="7"/>
  <c r="F1132" i="7"/>
  <c r="F1133" i="7"/>
  <c r="F1134" i="7"/>
  <c r="F1135" i="7"/>
  <c r="F1136" i="7"/>
  <c r="F1137" i="7"/>
  <c r="F1138" i="7"/>
  <c r="F1139" i="7"/>
  <c r="F1140" i="7"/>
  <c r="F1141" i="7"/>
  <c r="F1142" i="7"/>
  <c r="F1143" i="7"/>
  <c r="F1144" i="7"/>
  <c r="F1145" i="7"/>
  <c r="F1146" i="7"/>
  <c r="F1147" i="7"/>
  <c r="F1148" i="7"/>
  <c r="F1149" i="7"/>
  <c r="F1150" i="7"/>
  <c r="F1151" i="7"/>
  <c r="F1152" i="7"/>
  <c r="F1153" i="7"/>
  <c r="F1154" i="7"/>
  <c r="F1155" i="7"/>
  <c r="F1156" i="7"/>
  <c r="F1157" i="7"/>
  <c r="F1158" i="7"/>
  <c r="F1159" i="7"/>
  <c r="F1160" i="7"/>
  <c r="F1161" i="7"/>
  <c r="F1162" i="7"/>
  <c r="F1163" i="7"/>
  <c r="F1164" i="7"/>
  <c r="F1165" i="7"/>
  <c r="F1166" i="7"/>
  <c r="F1167" i="7"/>
  <c r="F1168" i="7"/>
  <c r="F1169" i="7"/>
  <c r="F1170" i="7"/>
  <c r="F1171" i="7"/>
  <c r="F1172" i="7"/>
  <c r="F1173" i="7"/>
  <c r="F1174" i="7"/>
  <c r="F1175" i="7"/>
  <c r="F1176" i="7"/>
  <c r="F1177" i="7"/>
  <c r="F1178" i="7"/>
  <c r="F1179" i="7"/>
  <c r="F1180" i="7"/>
  <c r="F1181" i="7"/>
  <c r="F1182" i="7"/>
  <c r="F1183" i="7"/>
  <c r="F1184" i="7"/>
  <c r="F1185" i="7"/>
  <c r="F1186" i="7"/>
  <c r="F1187" i="7"/>
  <c r="F1188" i="7"/>
  <c r="F1189" i="7"/>
  <c r="F1190" i="7"/>
  <c r="F1191" i="7"/>
  <c r="F1192" i="7"/>
  <c r="F1193" i="7"/>
  <c r="F1194" i="7"/>
  <c r="F1195" i="7"/>
  <c r="F1196" i="7"/>
  <c r="F1197" i="7"/>
  <c r="F1198" i="7"/>
  <c r="F1199" i="7"/>
  <c r="F1200" i="7"/>
  <c r="F1201" i="7"/>
  <c r="F1202" i="7"/>
  <c r="F1203" i="7"/>
  <c r="F1204" i="7"/>
  <c r="F1205" i="7"/>
  <c r="F1206" i="7"/>
  <c r="F1207" i="7"/>
  <c r="F1208" i="7"/>
  <c r="F1209" i="7"/>
  <c r="F1210" i="7"/>
  <c r="F1211" i="7"/>
  <c r="F1212" i="7"/>
  <c r="F1213" i="7"/>
  <c r="F1214" i="7"/>
  <c r="F1215" i="7"/>
  <c r="F1216" i="7"/>
  <c r="F1217" i="7"/>
  <c r="F1218" i="7"/>
  <c r="F1219" i="7"/>
  <c r="F1220" i="7"/>
  <c r="F1221" i="7"/>
  <c r="F1222" i="7"/>
  <c r="F1223" i="7"/>
  <c r="F1224" i="7"/>
  <c r="F1225" i="7"/>
  <c r="F1226" i="7"/>
  <c r="F1227" i="7"/>
  <c r="F1228" i="7"/>
  <c r="F1229" i="7"/>
  <c r="F1230" i="7"/>
  <c r="F1231" i="7"/>
  <c r="F1232" i="7"/>
  <c r="F1233" i="7"/>
  <c r="F1234" i="7"/>
  <c r="F1235" i="7"/>
  <c r="F1236" i="7"/>
  <c r="F1237" i="7"/>
  <c r="F1238" i="7"/>
  <c r="F1239" i="7"/>
  <c r="F1240" i="7"/>
  <c r="F1241" i="7"/>
  <c r="F1242" i="7"/>
  <c r="F1243" i="7"/>
  <c r="F1244" i="7"/>
  <c r="F1245" i="7"/>
  <c r="F1246" i="7"/>
  <c r="F1247" i="7"/>
  <c r="F1248" i="7"/>
  <c r="F1249" i="7"/>
  <c r="F1250" i="7"/>
  <c r="F1251" i="7"/>
  <c r="F1252" i="7"/>
  <c r="F1253" i="7"/>
  <c r="F1254" i="7"/>
  <c r="F1255" i="7"/>
  <c r="F1256" i="7"/>
  <c r="F1257" i="7"/>
  <c r="F1258" i="7"/>
  <c r="F1259" i="7"/>
  <c r="F1260" i="7"/>
  <c r="F1261" i="7"/>
  <c r="F1262" i="7"/>
  <c r="F1263" i="7"/>
  <c r="F1264" i="7"/>
  <c r="F1265" i="7"/>
  <c r="F1266" i="7"/>
  <c r="F1267" i="7"/>
  <c r="F1268" i="7"/>
  <c r="F1269" i="7"/>
  <c r="F1270" i="7"/>
  <c r="F1271" i="7"/>
  <c r="F1272" i="7"/>
  <c r="F1273" i="7"/>
  <c r="F1274" i="7"/>
  <c r="F1275" i="7"/>
  <c r="F1276" i="7"/>
  <c r="F1277" i="7"/>
  <c r="F1278" i="7"/>
  <c r="F1279" i="7"/>
  <c r="F1280" i="7"/>
  <c r="F1281" i="7"/>
  <c r="F1282" i="7"/>
  <c r="F1283" i="7"/>
  <c r="F1284" i="7"/>
  <c r="F1285" i="7"/>
  <c r="F1286" i="7"/>
  <c r="F1287" i="7"/>
  <c r="F1288" i="7"/>
  <c r="F1289" i="7"/>
  <c r="F1290" i="7"/>
  <c r="F1291" i="7"/>
  <c r="F1292" i="7"/>
  <c r="F1293" i="7"/>
  <c r="F1294" i="7"/>
  <c r="F1295" i="7"/>
  <c r="F1296" i="7"/>
  <c r="F1297" i="7"/>
  <c r="F1298" i="7"/>
  <c r="F1299" i="7"/>
  <c r="F1300" i="7"/>
  <c r="F1301" i="7"/>
  <c r="F1302" i="7"/>
  <c r="F1303" i="7"/>
  <c r="F1304" i="7"/>
  <c r="F1305" i="7"/>
  <c r="F1306" i="7"/>
  <c r="F1307" i="7"/>
  <c r="F1308" i="7"/>
  <c r="F1309" i="7"/>
  <c r="F1310" i="7"/>
  <c r="F1311" i="7"/>
  <c r="F1312" i="7"/>
  <c r="F1313" i="7"/>
  <c r="F1314" i="7"/>
  <c r="F1315" i="7"/>
  <c r="F1316" i="7"/>
  <c r="F1317" i="7"/>
  <c r="F1318" i="7"/>
  <c r="F1319" i="7"/>
  <c r="F1320" i="7"/>
  <c r="F1321" i="7"/>
  <c r="F1322" i="7"/>
  <c r="F1323" i="7"/>
  <c r="F1324" i="7"/>
  <c r="F1325" i="7"/>
  <c r="F1326" i="7"/>
  <c r="F1327" i="7"/>
  <c r="F1328" i="7"/>
  <c r="F1329" i="7"/>
  <c r="F1330" i="7"/>
  <c r="F1331" i="7"/>
  <c r="F1332" i="7"/>
  <c r="F1333" i="7"/>
  <c r="F1334" i="7"/>
  <c r="F1335" i="7"/>
  <c r="F1336" i="7"/>
  <c r="F1337" i="7"/>
  <c r="F1338" i="7"/>
  <c r="F1339" i="7"/>
  <c r="F1340" i="7"/>
  <c r="F1341" i="7"/>
  <c r="F1342" i="7"/>
  <c r="F1343" i="7"/>
  <c r="F1344" i="7"/>
  <c r="F1345" i="7"/>
  <c r="F1346" i="7"/>
  <c r="F1347" i="7"/>
  <c r="F1348" i="7"/>
  <c r="F1349" i="7"/>
  <c r="F1350" i="7"/>
  <c r="F1351" i="7"/>
  <c r="F1352" i="7"/>
  <c r="F1353" i="7"/>
  <c r="F1354" i="7"/>
  <c r="F1355" i="7"/>
  <c r="F1356" i="7"/>
  <c r="F1357" i="7"/>
  <c r="F1358" i="7"/>
  <c r="F1359" i="7"/>
  <c r="F1360" i="7"/>
  <c r="F1361" i="7"/>
  <c r="F1362" i="7"/>
  <c r="F1363" i="7"/>
  <c r="F1364" i="7"/>
  <c r="F1365" i="7"/>
  <c r="F1366" i="7"/>
  <c r="F1367" i="7"/>
  <c r="F1368" i="7"/>
  <c r="F1369" i="7"/>
  <c r="F1370" i="7"/>
  <c r="F1371" i="7"/>
  <c r="F1372" i="7"/>
  <c r="F1373" i="7"/>
  <c r="F1374" i="7"/>
  <c r="F1375" i="7"/>
  <c r="F1376" i="7"/>
  <c r="F1377" i="7"/>
  <c r="F1378" i="7"/>
  <c r="F1379" i="7"/>
  <c r="F1380" i="7"/>
  <c r="F1381" i="7"/>
  <c r="F1382" i="7"/>
  <c r="F1383" i="7"/>
  <c r="F1384" i="7"/>
  <c r="F1385" i="7"/>
  <c r="F1386" i="7"/>
  <c r="F1387" i="7"/>
  <c r="F1388" i="7"/>
  <c r="F1389" i="7"/>
  <c r="F1390" i="7"/>
  <c r="F1391" i="7"/>
  <c r="F1392" i="7"/>
  <c r="F1393" i="7"/>
  <c r="F1394" i="7"/>
  <c r="F1395" i="7"/>
  <c r="F1396" i="7"/>
  <c r="F1397" i="7"/>
  <c r="F1398" i="7"/>
  <c r="F1399" i="7"/>
  <c r="F1400" i="7"/>
  <c r="F1401" i="7"/>
  <c r="F1402" i="7"/>
  <c r="F1403" i="7"/>
  <c r="F1404" i="7"/>
  <c r="F1405" i="7"/>
  <c r="F1406" i="7"/>
  <c r="F1407" i="7"/>
  <c r="F1408" i="7"/>
  <c r="F1409" i="7"/>
  <c r="F1410" i="7"/>
  <c r="F1411" i="7"/>
  <c r="F1412" i="7"/>
  <c r="F1413" i="7"/>
  <c r="F1414" i="7"/>
  <c r="F1415" i="7"/>
  <c r="F1416" i="7"/>
  <c r="F1417" i="7"/>
  <c r="F1418" i="7"/>
  <c r="F1419" i="7"/>
  <c r="F1420" i="7"/>
  <c r="F1421" i="7"/>
  <c r="F1422" i="7"/>
  <c r="F1423" i="7"/>
  <c r="F1424" i="7"/>
  <c r="F1425" i="7"/>
  <c r="F1426" i="7"/>
  <c r="F1427" i="7"/>
  <c r="F1428" i="7"/>
  <c r="F1429" i="7"/>
  <c r="F1430" i="7"/>
  <c r="F1431" i="7"/>
  <c r="F1432" i="7"/>
  <c r="F1433" i="7"/>
  <c r="F1434" i="7"/>
  <c r="F1435" i="7"/>
  <c r="F1436" i="7"/>
  <c r="F1437" i="7"/>
  <c r="F1438" i="7"/>
  <c r="F1439" i="7"/>
  <c r="F1440" i="7"/>
  <c r="F1441" i="7"/>
  <c r="F1442" i="7"/>
  <c r="F1443" i="7"/>
  <c r="F1444" i="7"/>
  <c r="F1445" i="7"/>
  <c r="F1446" i="7"/>
  <c r="F1447" i="7"/>
  <c r="F1448" i="7"/>
  <c r="F1449" i="7"/>
  <c r="F1450" i="7"/>
  <c r="F1451" i="7"/>
  <c r="F1452" i="7"/>
  <c r="F1453" i="7"/>
  <c r="F1454" i="7"/>
  <c r="F1455" i="7"/>
  <c r="F1456" i="7"/>
  <c r="F1457" i="7"/>
  <c r="F1458" i="7"/>
  <c r="F1459" i="7"/>
  <c r="F1460" i="7"/>
  <c r="F1461" i="7"/>
  <c r="F1462" i="7"/>
  <c r="F1463" i="7"/>
  <c r="F1464" i="7"/>
  <c r="F1465" i="7"/>
  <c r="F1466" i="7"/>
  <c r="F1467" i="7"/>
  <c r="F1468" i="7"/>
  <c r="F1469" i="7"/>
  <c r="F1470" i="7"/>
  <c r="F1471" i="7"/>
  <c r="F1472" i="7"/>
  <c r="F1473" i="7"/>
  <c r="F1474" i="7"/>
  <c r="F1475" i="7"/>
  <c r="F1476" i="7"/>
  <c r="F1477" i="7"/>
  <c r="F1478" i="7"/>
  <c r="F1479" i="7"/>
  <c r="F1480" i="7"/>
  <c r="F1481" i="7"/>
  <c r="F1482" i="7"/>
  <c r="F1483" i="7"/>
  <c r="F1484" i="7"/>
  <c r="F1485" i="7"/>
  <c r="F1486" i="7"/>
  <c r="F1487" i="7"/>
  <c r="F1488" i="7"/>
  <c r="F1489" i="7"/>
  <c r="F1490" i="7"/>
  <c r="F1491" i="7"/>
  <c r="F1492" i="7"/>
  <c r="F1493" i="7"/>
  <c r="F1494" i="7"/>
  <c r="F1495" i="7"/>
  <c r="F1496" i="7"/>
  <c r="F1497" i="7"/>
  <c r="F1498" i="7"/>
  <c r="F1499" i="7"/>
  <c r="F1500" i="7"/>
  <c r="F1501" i="7"/>
  <c r="F1502" i="7"/>
  <c r="F1503" i="7"/>
  <c r="F1504" i="7"/>
  <c r="F1505" i="7"/>
  <c r="F1506" i="7"/>
  <c r="F1507" i="7"/>
  <c r="F1508" i="7"/>
  <c r="F1509" i="7"/>
  <c r="F1510" i="7"/>
  <c r="F1511" i="7"/>
  <c r="F1512" i="7"/>
  <c r="F1513" i="7"/>
  <c r="F1514" i="7"/>
  <c r="F1515" i="7"/>
  <c r="F1516" i="7"/>
  <c r="F1517" i="7"/>
  <c r="F1518" i="7"/>
  <c r="F1519" i="7"/>
  <c r="F1520" i="7"/>
  <c r="F1521" i="7"/>
  <c r="F1522" i="7"/>
  <c r="F1523" i="7"/>
  <c r="F1524" i="7"/>
  <c r="F1525" i="7"/>
  <c r="F1526" i="7"/>
  <c r="F1527" i="7"/>
  <c r="F1528" i="7"/>
  <c r="F1529" i="7"/>
  <c r="F1530" i="7"/>
  <c r="F1531" i="7"/>
  <c r="F1532" i="7"/>
  <c r="F1533" i="7"/>
  <c r="F1534" i="7"/>
  <c r="F1535" i="7"/>
  <c r="F1536" i="7"/>
  <c r="F1537" i="7"/>
  <c r="F1538" i="7"/>
  <c r="F1539" i="7"/>
  <c r="F1540" i="7"/>
  <c r="F1541" i="7"/>
  <c r="F1542" i="7"/>
  <c r="F1543" i="7"/>
  <c r="F1544" i="7"/>
  <c r="F1545" i="7"/>
  <c r="F1546" i="7"/>
  <c r="F1547" i="7"/>
  <c r="F1548" i="7"/>
  <c r="F1549" i="7"/>
  <c r="F1550" i="7"/>
  <c r="F1551" i="7"/>
  <c r="F1552" i="7"/>
  <c r="F1553" i="7"/>
  <c r="F1554" i="7"/>
  <c r="F1555" i="7"/>
  <c r="F1556" i="7"/>
  <c r="F1557" i="7"/>
  <c r="F1558" i="7"/>
  <c r="F1559" i="7"/>
  <c r="F1560" i="7"/>
  <c r="F1561" i="7"/>
  <c r="F1562" i="7"/>
  <c r="F1563" i="7"/>
  <c r="F1564" i="7"/>
  <c r="F1565" i="7"/>
  <c r="F1566" i="7"/>
  <c r="F1567" i="7"/>
  <c r="F1568" i="7"/>
  <c r="F1569" i="7"/>
  <c r="F1570" i="7"/>
  <c r="F1571" i="7"/>
  <c r="F1572" i="7"/>
  <c r="F1573" i="7"/>
  <c r="F1574" i="7"/>
  <c r="F1575" i="7"/>
  <c r="F1576" i="7"/>
  <c r="F1577" i="7"/>
  <c r="F1578" i="7"/>
  <c r="F1579" i="7"/>
  <c r="F1580" i="7"/>
  <c r="F1581" i="7"/>
  <c r="F1582" i="7"/>
  <c r="F1583" i="7"/>
  <c r="F1584" i="7"/>
  <c r="F1585" i="7"/>
  <c r="F1586" i="7"/>
  <c r="F1587" i="7"/>
  <c r="F1588" i="7"/>
  <c r="F1589" i="7"/>
  <c r="F1590" i="7"/>
  <c r="F1591" i="7"/>
  <c r="F1592" i="7"/>
  <c r="F1593" i="7"/>
  <c r="F1594" i="7"/>
  <c r="F1595" i="7"/>
  <c r="F1596" i="7"/>
  <c r="F1597" i="7"/>
  <c r="F1598" i="7"/>
  <c r="F1599" i="7"/>
  <c r="F1600" i="7"/>
  <c r="F1601" i="7"/>
  <c r="F1602" i="7"/>
  <c r="F1603" i="7"/>
  <c r="F1604" i="7"/>
  <c r="F1605" i="7"/>
  <c r="F1606" i="7"/>
  <c r="F1607" i="7"/>
  <c r="F1608" i="7"/>
  <c r="F1609" i="7"/>
  <c r="F1610" i="7"/>
  <c r="F1611" i="7"/>
  <c r="F1612" i="7"/>
  <c r="F1613" i="7"/>
  <c r="F1614" i="7"/>
  <c r="F1615" i="7"/>
  <c r="F1616" i="7"/>
  <c r="F1617" i="7"/>
  <c r="F1618" i="7"/>
  <c r="F1619" i="7"/>
  <c r="F1620" i="7"/>
  <c r="F1621" i="7"/>
  <c r="F1622" i="7"/>
  <c r="F1623" i="7"/>
  <c r="F1624" i="7"/>
  <c r="F1625" i="7"/>
  <c r="F1626" i="7"/>
  <c r="F1627" i="7"/>
  <c r="F1628" i="7"/>
  <c r="F1629" i="7"/>
  <c r="F1630" i="7"/>
  <c r="F1631" i="7"/>
  <c r="F1632" i="7"/>
  <c r="F1633" i="7"/>
  <c r="F1634" i="7"/>
  <c r="F1635" i="7"/>
  <c r="F1636" i="7"/>
  <c r="F1637" i="7"/>
  <c r="F1638" i="7"/>
  <c r="F1639" i="7"/>
  <c r="F1640" i="7"/>
  <c r="F1641" i="7"/>
  <c r="F1642" i="7"/>
  <c r="F1643" i="7"/>
  <c r="F1644" i="7"/>
  <c r="F1645" i="7"/>
  <c r="F1646" i="7"/>
  <c r="F1647" i="7"/>
  <c r="F1648" i="7"/>
  <c r="F1649" i="7"/>
  <c r="F1650" i="7"/>
  <c r="F1651" i="7"/>
  <c r="F1652" i="7"/>
  <c r="F1653" i="7"/>
  <c r="F1654" i="7"/>
  <c r="F1655" i="7"/>
  <c r="F1656" i="7"/>
  <c r="F1657" i="7"/>
  <c r="F1658" i="7"/>
  <c r="F1659" i="7"/>
  <c r="F1660" i="7"/>
  <c r="F1661" i="7"/>
  <c r="F1662" i="7"/>
  <c r="F1663" i="7"/>
  <c r="F1664" i="7"/>
  <c r="F1665" i="7"/>
  <c r="F1666" i="7"/>
  <c r="F1667" i="7"/>
  <c r="F1668" i="7"/>
  <c r="F1669" i="7"/>
  <c r="F1670" i="7"/>
  <c r="F1671" i="7"/>
  <c r="F1672" i="7"/>
  <c r="F1673" i="7"/>
  <c r="F1674" i="7"/>
  <c r="F1675" i="7"/>
  <c r="F1676" i="7"/>
  <c r="F1677" i="7"/>
  <c r="F1678" i="7"/>
  <c r="F1679" i="7"/>
  <c r="F1680" i="7"/>
  <c r="F1681" i="7"/>
  <c r="F1682" i="7"/>
  <c r="F1683" i="7"/>
  <c r="F1684" i="7"/>
  <c r="F1685" i="7"/>
  <c r="F1686" i="7"/>
  <c r="F1687" i="7"/>
  <c r="F1688" i="7"/>
  <c r="F1689" i="7"/>
  <c r="F1690" i="7"/>
  <c r="F1691" i="7"/>
  <c r="F1692" i="7"/>
  <c r="F1693" i="7"/>
  <c r="F1694" i="7"/>
  <c r="F1695" i="7"/>
  <c r="F1696" i="7"/>
  <c r="F1697" i="7"/>
  <c r="F1698" i="7"/>
  <c r="F1699" i="7"/>
  <c r="F1700" i="7"/>
  <c r="F1701" i="7"/>
  <c r="F1702" i="7"/>
  <c r="F1703" i="7"/>
  <c r="F1704" i="7"/>
  <c r="F1705" i="7"/>
  <c r="F1706" i="7"/>
  <c r="F1707" i="7"/>
  <c r="F1708" i="7"/>
  <c r="F1709" i="7"/>
  <c r="F1710" i="7"/>
  <c r="F1711" i="7"/>
  <c r="F1712" i="7"/>
  <c r="F1713" i="7"/>
  <c r="F1714" i="7"/>
  <c r="F1715" i="7"/>
  <c r="F1716" i="7"/>
  <c r="F1717" i="7"/>
  <c r="F1718" i="7"/>
  <c r="F1719" i="7"/>
  <c r="F1720" i="7"/>
  <c r="F1721" i="7"/>
  <c r="F1722" i="7"/>
  <c r="F1723" i="7"/>
  <c r="F1724" i="7"/>
  <c r="F1725" i="7"/>
  <c r="F1726" i="7"/>
  <c r="F1727" i="7"/>
  <c r="F1728" i="7"/>
  <c r="F1729" i="7"/>
  <c r="F1730" i="7"/>
  <c r="F1731" i="7"/>
  <c r="F1732" i="7"/>
  <c r="F1733" i="7"/>
  <c r="F1734" i="7"/>
  <c r="F1735" i="7"/>
  <c r="F1736" i="7"/>
  <c r="F1737" i="7"/>
  <c r="F1738" i="7"/>
  <c r="F1739" i="7"/>
  <c r="F1740" i="7"/>
  <c r="F1741" i="7"/>
  <c r="F1742" i="7"/>
  <c r="F1743" i="7"/>
  <c r="F1744" i="7"/>
  <c r="F1745" i="7"/>
  <c r="F1746" i="7"/>
  <c r="F1747" i="7"/>
  <c r="F1748" i="7"/>
  <c r="F1749" i="7"/>
  <c r="F1750" i="7"/>
  <c r="F1751" i="7"/>
  <c r="F1752" i="7"/>
  <c r="F1753" i="7"/>
  <c r="F1754" i="7"/>
  <c r="F1755" i="7"/>
  <c r="F1756" i="7"/>
  <c r="F1757" i="7"/>
  <c r="F1758" i="7"/>
  <c r="F1759" i="7"/>
  <c r="F1760" i="7"/>
  <c r="F1761" i="7"/>
  <c r="F1762" i="7"/>
  <c r="F1763" i="7"/>
  <c r="F1764" i="7"/>
  <c r="F1765" i="7"/>
  <c r="F1766" i="7"/>
  <c r="F1767" i="7"/>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91" i="7"/>
  <c r="F1792" i="7"/>
  <c r="F1793" i="7"/>
  <c r="F1794" i="7"/>
  <c r="F1795" i="7"/>
  <c r="F1796" i="7"/>
  <c r="F1797" i="7"/>
  <c r="F1798" i="7"/>
  <c r="F1799" i="7"/>
  <c r="F1800" i="7"/>
  <c r="F1801" i="7"/>
  <c r="F1802" i="7"/>
  <c r="F1803" i="7"/>
  <c r="F1804" i="7"/>
  <c r="F1805" i="7"/>
  <c r="F1806" i="7"/>
  <c r="F1807" i="7"/>
  <c r="F1808" i="7"/>
  <c r="F1809" i="7"/>
  <c r="F1810" i="7"/>
  <c r="F1811" i="7"/>
  <c r="F1812" i="7"/>
  <c r="F1813" i="7"/>
  <c r="F1814" i="7"/>
  <c r="F1815" i="7"/>
  <c r="F1816" i="7"/>
  <c r="F1817" i="7"/>
  <c r="F1818" i="7"/>
  <c r="F1819" i="7"/>
  <c r="F1820" i="7"/>
  <c r="F1821" i="7"/>
  <c r="F1822" i="7"/>
  <c r="F1823" i="7"/>
  <c r="F1824" i="7"/>
  <c r="F1825" i="7"/>
  <c r="F1826" i="7"/>
  <c r="F1827" i="7"/>
  <c r="F1828" i="7"/>
  <c r="F1829" i="7"/>
  <c r="F1830" i="7"/>
  <c r="F1831" i="7"/>
  <c r="F1832" i="7"/>
  <c r="F1833" i="7"/>
  <c r="F1834" i="7"/>
  <c r="F1835" i="7"/>
  <c r="F1836" i="7"/>
  <c r="F1837" i="7"/>
  <c r="F1838" i="7"/>
  <c r="F1839" i="7"/>
  <c r="F1840" i="7"/>
  <c r="F1841" i="7"/>
  <c r="F1842" i="7"/>
  <c r="F1843" i="7"/>
  <c r="F1844" i="7"/>
  <c r="F1845" i="7"/>
  <c r="F1846" i="7"/>
  <c r="F1847" i="7"/>
  <c r="F1848" i="7"/>
  <c r="F1849" i="7"/>
  <c r="F1850" i="7"/>
  <c r="F1851" i="7"/>
  <c r="F1852" i="7"/>
  <c r="F1853" i="7"/>
  <c r="F1854" i="7"/>
  <c r="F1855" i="7"/>
  <c r="F1856" i="7"/>
  <c r="F1857" i="7"/>
  <c r="F1858" i="7"/>
  <c r="F1859" i="7"/>
  <c r="F1860" i="7"/>
  <c r="F1861" i="7"/>
  <c r="F1862" i="7"/>
  <c r="F1863" i="7"/>
  <c r="F1864" i="7"/>
  <c r="F1865" i="7"/>
  <c r="F1866" i="7"/>
  <c r="F1867" i="7"/>
  <c r="F1868" i="7"/>
  <c r="F1869" i="7"/>
  <c r="F1870" i="7"/>
  <c r="F1871" i="7"/>
  <c r="F1872" i="7"/>
  <c r="F1873" i="7"/>
  <c r="F1874" i="7"/>
  <c r="F1875" i="7"/>
  <c r="F1876" i="7"/>
  <c r="F1877" i="7"/>
  <c r="F1878" i="7"/>
  <c r="F1879" i="7"/>
  <c r="F1880" i="7"/>
  <c r="F1881" i="7"/>
  <c r="F1882" i="7"/>
  <c r="F1883" i="7"/>
  <c r="F1884" i="7"/>
  <c r="F1885" i="7"/>
  <c r="F1886" i="7"/>
  <c r="F1887" i="7"/>
  <c r="F1888" i="7"/>
  <c r="F1889" i="7"/>
  <c r="F1890" i="7"/>
  <c r="F1891" i="7"/>
  <c r="F1892" i="7"/>
  <c r="F1893" i="7"/>
  <c r="F1894" i="7"/>
  <c r="F1895" i="7"/>
  <c r="F1896" i="7"/>
  <c r="F1897" i="7"/>
  <c r="F1898" i="7"/>
  <c r="F1899" i="7"/>
  <c r="F1900" i="7"/>
  <c r="F1901" i="7"/>
  <c r="F1902" i="7"/>
  <c r="F1903" i="7"/>
  <c r="F1904" i="7"/>
  <c r="F1905" i="7"/>
  <c r="F1906" i="7"/>
  <c r="F1907" i="7"/>
  <c r="F1908" i="7"/>
  <c r="F1909" i="7"/>
  <c r="F1910" i="7"/>
  <c r="F1911" i="7"/>
  <c r="F1912" i="7"/>
  <c r="F1913" i="7"/>
  <c r="F1914" i="7"/>
  <c r="F1915" i="7"/>
  <c r="F1916" i="7"/>
  <c r="F1917" i="7"/>
  <c r="F1918" i="7"/>
  <c r="F1919" i="7"/>
  <c r="F1920" i="7"/>
  <c r="F1921" i="7"/>
  <c r="F1922" i="7"/>
  <c r="F1923" i="7"/>
  <c r="F1924" i="7"/>
  <c r="F1925" i="7"/>
  <c r="F1926" i="7"/>
  <c r="F1927" i="7"/>
  <c r="F1928" i="7"/>
  <c r="F1929" i="7"/>
  <c r="F1930" i="7"/>
  <c r="F1931" i="7"/>
  <c r="F1932" i="7"/>
  <c r="F1933" i="7"/>
  <c r="F1934" i="7"/>
  <c r="F1935" i="7"/>
  <c r="F1936" i="7"/>
  <c r="F1937" i="7"/>
  <c r="F1938" i="7"/>
  <c r="F1939" i="7"/>
  <c r="F1940" i="7"/>
  <c r="F1941" i="7"/>
  <c r="F1942" i="7"/>
  <c r="F1943" i="7"/>
  <c r="F1944" i="7"/>
  <c r="F1945" i="7"/>
  <c r="F1946" i="7"/>
  <c r="F1947" i="7"/>
  <c r="F1948" i="7"/>
  <c r="F1949" i="7"/>
  <c r="F1950" i="7"/>
  <c r="F1951" i="7"/>
  <c r="F1952" i="7"/>
  <c r="F1953" i="7"/>
  <c r="F1954" i="7"/>
  <c r="F1955" i="7"/>
  <c r="F1956" i="7"/>
  <c r="F1957" i="7"/>
  <c r="F1958" i="7"/>
  <c r="F1959" i="7"/>
  <c r="F1960" i="7"/>
  <c r="F1961" i="7"/>
  <c r="F1962" i="7"/>
  <c r="F1963" i="7"/>
  <c r="F1964" i="7"/>
  <c r="F1965" i="7"/>
  <c r="F1966" i="7"/>
  <c r="F1967" i="7"/>
  <c r="F1968" i="7"/>
  <c r="F1969" i="7"/>
  <c r="F1970" i="7"/>
  <c r="F1971" i="7"/>
  <c r="F1972" i="7"/>
  <c r="F1973" i="7"/>
  <c r="F1974" i="7"/>
  <c r="F1975" i="7"/>
  <c r="F1976" i="7"/>
  <c r="F1977" i="7"/>
  <c r="F1978" i="7"/>
  <c r="F1979" i="7"/>
  <c r="F1980" i="7"/>
  <c r="F1981" i="7"/>
  <c r="F1982" i="7"/>
  <c r="F1983" i="7"/>
  <c r="F1984" i="7"/>
  <c r="F1985" i="7"/>
  <c r="F1986" i="7"/>
  <c r="F1987" i="7"/>
  <c r="F1988" i="7"/>
  <c r="F1989" i="7"/>
  <c r="F1990" i="7"/>
  <c r="F1991" i="7"/>
  <c r="F1992" i="7"/>
  <c r="F1993" i="7"/>
  <c r="F1994" i="7"/>
  <c r="F1995" i="7"/>
  <c r="F1996" i="7"/>
  <c r="F1997" i="7"/>
  <c r="F1998" i="7"/>
  <c r="F1999" i="7"/>
  <c r="F2000" i="7"/>
  <c r="F10" i="7"/>
  <c r="E10"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G1002" i="7"/>
  <c r="G1003" i="7"/>
  <c r="G1004" i="7"/>
  <c r="G1005" i="7"/>
  <c r="G1006" i="7"/>
  <c r="G1007" i="7"/>
  <c r="G1008" i="7"/>
  <c r="G1009" i="7"/>
  <c r="G1010" i="7"/>
  <c r="G1011" i="7"/>
  <c r="G1012" i="7"/>
  <c r="G1013" i="7"/>
  <c r="G1014" i="7"/>
  <c r="G1015" i="7"/>
  <c r="G1016" i="7"/>
  <c r="G1017" i="7"/>
  <c r="G1018" i="7"/>
  <c r="G1019" i="7"/>
  <c r="G1020" i="7"/>
  <c r="G1021" i="7"/>
  <c r="G1022" i="7"/>
  <c r="G1023" i="7"/>
  <c r="G1024" i="7"/>
  <c r="G1025" i="7"/>
  <c r="G1026" i="7"/>
  <c r="G1027" i="7"/>
  <c r="G1028" i="7"/>
  <c r="G1029" i="7"/>
  <c r="G1030" i="7"/>
  <c r="G1031" i="7"/>
  <c r="G1032" i="7"/>
  <c r="G1033" i="7"/>
  <c r="G1034" i="7"/>
  <c r="G1035" i="7"/>
  <c r="G1036" i="7"/>
  <c r="G1037" i="7"/>
  <c r="G1038" i="7"/>
  <c r="G1039" i="7"/>
  <c r="G1040" i="7"/>
  <c r="G1041" i="7"/>
  <c r="G1042" i="7"/>
  <c r="G1043" i="7"/>
  <c r="G1044" i="7"/>
  <c r="G1045" i="7"/>
  <c r="G1046" i="7"/>
  <c r="G1047" i="7"/>
  <c r="G1048" i="7"/>
  <c r="G1049" i="7"/>
  <c r="G1050" i="7"/>
  <c r="G1051" i="7"/>
  <c r="G1052" i="7"/>
  <c r="G1053" i="7"/>
  <c r="G1054" i="7"/>
  <c r="G1055" i="7"/>
  <c r="G1056" i="7"/>
  <c r="G1057" i="7"/>
  <c r="G1058" i="7"/>
  <c r="G1059" i="7"/>
  <c r="G1060" i="7"/>
  <c r="G1061" i="7"/>
  <c r="G1062" i="7"/>
  <c r="G1063" i="7"/>
  <c r="G1064" i="7"/>
  <c r="G1065" i="7"/>
  <c r="G1066" i="7"/>
  <c r="G1067" i="7"/>
  <c r="G1068" i="7"/>
  <c r="G1069" i="7"/>
  <c r="G1070" i="7"/>
  <c r="G1071" i="7"/>
  <c r="G1072" i="7"/>
  <c r="G1073" i="7"/>
  <c r="G1074" i="7"/>
  <c r="G1075" i="7"/>
  <c r="G1076" i="7"/>
  <c r="G1077" i="7"/>
  <c r="G1078" i="7"/>
  <c r="G1079" i="7"/>
  <c r="G1080" i="7"/>
  <c r="G1081" i="7"/>
  <c r="G1082" i="7"/>
  <c r="G1083" i="7"/>
  <c r="G1084" i="7"/>
  <c r="G1085" i="7"/>
  <c r="G1086" i="7"/>
  <c r="G1087" i="7"/>
  <c r="G1088" i="7"/>
  <c r="G1089" i="7"/>
  <c r="G1090" i="7"/>
  <c r="G1091" i="7"/>
  <c r="G1092" i="7"/>
  <c r="G1093" i="7"/>
  <c r="G1094" i="7"/>
  <c r="G1095" i="7"/>
  <c r="G1096" i="7"/>
  <c r="G1097" i="7"/>
  <c r="G1098" i="7"/>
  <c r="G1099" i="7"/>
  <c r="G1100" i="7"/>
  <c r="G1101" i="7"/>
  <c r="G1102" i="7"/>
  <c r="G1103" i="7"/>
  <c r="G1104" i="7"/>
  <c r="G1105" i="7"/>
  <c r="G1106" i="7"/>
  <c r="G1107" i="7"/>
  <c r="G1108" i="7"/>
  <c r="G1109" i="7"/>
  <c r="G1110" i="7"/>
  <c r="G1111" i="7"/>
  <c r="G1112" i="7"/>
  <c r="G1113" i="7"/>
  <c r="G1114" i="7"/>
  <c r="G1115" i="7"/>
  <c r="G1116" i="7"/>
  <c r="G1117" i="7"/>
  <c r="G1118" i="7"/>
  <c r="G1119" i="7"/>
  <c r="G1120" i="7"/>
  <c r="G1121" i="7"/>
  <c r="G1122" i="7"/>
  <c r="G1123" i="7"/>
  <c r="G1124" i="7"/>
  <c r="G1125" i="7"/>
  <c r="G1126" i="7"/>
  <c r="G1127" i="7"/>
  <c r="G1128" i="7"/>
  <c r="G1129" i="7"/>
  <c r="G1130" i="7"/>
  <c r="G1131" i="7"/>
  <c r="G1132" i="7"/>
  <c r="G1133" i="7"/>
  <c r="G1134" i="7"/>
  <c r="G1135" i="7"/>
  <c r="G1136" i="7"/>
  <c r="G1137" i="7"/>
  <c r="G1138" i="7"/>
  <c r="G1139" i="7"/>
  <c r="G1140" i="7"/>
  <c r="G1141" i="7"/>
  <c r="G1142" i="7"/>
  <c r="G1143" i="7"/>
  <c r="G1144" i="7"/>
  <c r="G1145" i="7"/>
  <c r="G1146" i="7"/>
  <c r="G1147" i="7"/>
  <c r="G1148" i="7"/>
  <c r="G1149" i="7"/>
  <c r="G1150" i="7"/>
  <c r="G1151" i="7"/>
  <c r="G1152" i="7"/>
  <c r="G1153" i="7"/>
  <c r="G1154" i="7"/>
  <c r="G1155" i="7"/>
  <c r="G1156" i="7"/>
  <c r="G1157" i="7"/>
  <c r="G1158" i="7"/>
  <c r="G1159" i="7"/>
  <c r="G1160" i="7"/>
  <c r="G1161" i="7"/>
  <c r="G1162" i="7"/>
  <c r="G1163" i="7"/>
  <c r="G1164" i="7"/>
  <c r="G1165" i="7"/>
  <c r="G1166" i="7"/>
  <c r="G1167" i="7"/>
  <c r="G1168" i="7"/>
  <c r="G1169" i="7"/>
  <c r="G1170" i="7"/>
  <c r="G1171" i="7"/>
  <c r="G1172" i="7"/>
  <c r="G1173" i="7"/>
  <c r="G1174" i="7"/>
  <c r="G1175" i="7"/>
  <c r="G1176" i="7"/>
  <c r="G1177" i="7"/>
  <c r="G1178" i="7"/>
  <c r="G1179" i="7"/>
  <c r="G1180" i="7"/>
  <c r="G1181" i="7"/>
  <c r="G1182" i="7"/>
  <c r="G1183" i="7"/>
  <c r="G1184" i="7"/>
  <c r="G1185" i="7"/>
  <c r="G1186" i="7"/>
  <c r="G1187" i="7"/>
  <c r="G1188" i="7"/>
  <c r="G1189" i="7"/>
  <c r="G1190" i="7"/>
  <c r="G1191" i="7"/>
  <c r="G1192" i="7"/>
  <c r="G1193" i="7"/>
  <c r="G1194" i="7"/>
  <c r="G1195" i="7"/>
  <c r="G1196" i="7"/>
  <c r="G1197" i="7"/>
  <c r="G1198" i="7"/>
  <c r="G1199" i="7"/>
  <c r="G1200" i="7"/>
  <c r="G1201" i="7"/>
  <c r="G1202" i="7"/>
  <c r="G1203" i="7"/>
  <c r="G1204" i="7"/>
  <c r="G1205" i="7"/>
  <c r="G1206" i="7"/>
  <c r="G1207" i="7"/>
  <c r="G1208" i="7"/>
  <c r="G1209" i="7"/>
  <c r="G1210" i="7"/>
  <c r="G1211" i="7"/>
  <c r="G1212" i="7"/>
  <c r="G1213" i="7"/>
  <c r="G1214" i="7"/>
  <c r="G1215" i="7"/>
  <c r="G1216" i="7"/>
  <c r="G1217" i="7"/>
  <c r="G1218" i="7"/>
  <c r="G1219" i="7"/>
  <c r="G1220" i="7"/>
  <c r="G1221" i="7"/>
  <c r="G1222" i="7"/>
  <c r="G1223" i="7"/>
  <c r="G1224" i="7"/>
  <c r="G1225" i="7"/>
  <c r="G1226" i="7"/>
  <c r="G1227" i="7"/>
  <c r="G1228" i="7"/>
  <c r="G1229" i="7"/>
  <c r="G1230" i="7"/>
  <c r="G1231" i="7"/>
  <c r="G1232" i="7"/>
  <c r="G1233" i="7"/>
  <c r="G1234" i="7"/>
  <c r="G1235" i="7"/>
  <c r="G1236" i="7"/>
  <c r="G1237" i="7"/>
  <c r="G1238" i="7"/>
  <c r="G1239" i="7"/>
  <c r="G1240" i="7"/>
  <c r="G1241" i="7"/>
  <c r="G1242" i="7"/>
  <c r="G1243" i="7"/>
  <c r="G1244" i="7"/>
  <c r="G1245" i="7"/>
  <c r="G1246" i="7"/>
  <c r="G1247" i="7"/>
  <c r="G1248" i="7"/>
  <c r="G1249" i="7"/>
  <c r="G1250" i="7"/>
  <c r="G1251" i="7"/>
  <c r="G1252" i="7"/>
  <c r="G1253" i="7"/>
  <c r="G1254" i="7"/>
  <c r="G1255" i="7"/>
  <c r="G1256" i="7"/>
  <c r="G1257" i="7"/>
  <c r="G1258" i="7"/>
  <c r="G1259" i="7"/>
  <c r="G1260" i="7"/>
  <c r="G1261" i="7"/>
  <c r="G1262" i="7"/>
  <c r="G1263" i="7"/>
  <c r="G1264" i="7"/>
  <c r="G1265" i="7"/>
  <c r="G1266" i="7"/>
  <c r="G1267" i="7"/>
  <c r="G1268" i="7"/>
  <c r="G1269" i="7"/>
  <c r="G1270" i="7"/>
  <c r="G1271" i="7"/>
  <c r="G1272" i="7"/>
  <c r="G1273" i="7"/>
  <c r="G1274" i="7"/>
  <c r="G1275" i="7"/>
  <c r="G1276" i="7"/>
  <c r="G1277" i="7"/>
  <c r="G1278" i="7"/>
  <c r="G1279" i="7"/>
  <c r="G1280" i="7"/>
  <c r="G1281" i="7"/>
  <c r="G1282" i="7"/>
  <c r="G1283" i="7"/>
  <c r="G1284" i="7"/>
  <c r="G1285" i="7"/>
  <c r="G1286" i="7"/>
  <c r="G1287" i="7"/>
  <c r="G1288" i="7"/>
  <c r="G1289" i="7"/>
  <c r="G1290" i="7"/>
  <c r="G1291" i="7"/>
  <c r="G1292" i="7"/>
  <c r="G1293" i="7"/>
  <c r="G1294" i="7"/>
  <c r="G1295" i="7"/>
  <c r="G1296" i="7"/>
  <c r="G1297" i="7"/>
  <c r="G1298" i="7"/>
  <c r="G1299" i="7"/>
  <c r="G1300" i="7"/>
  <c r="G1301" i="7"/>
  <c r="G1302" i="7"/>
  <c r="G1303" i="7"/>
  <c r="G1304" i="7"/>
  <c r="G1305" i="7"/>
  <c r="G1306" i="7"/>
  <c r="G1307" i="7"/>
  <c r="G1308" i="7"/>
  <c r="G1309" i="7"/>
  <c r="G1310" i="7"/>
  <c r="G1311" i="7"/>
  <c r="G1312" i="7"/>
  <c r="G1313" i="7"/>
  <c r="G1314" i="7"/>
  <c r="G1315" i="7"/>
  <c r="G1316" i="7"/>
  <c r="G1317" i="7"/>
  <c r="G1318" i="7"/>
  <c r="G1319" i="7"/>
  <c r="G1320" i="7"/>
  <c r="G1321" i="7"/>
  <c r="G1322" i="7"/>
  <c r="G1323" i="7"/>
  <c r="G1324" i="7"/>
  <c r="G1325" i="7"/>
  <c r="G1326" i="7"/>
  <c r="G1327" i="7"/>
  <c r="G1328" i="7"/>
  <c r="G1329" i="7"/>
  <c r="G1330" i="7"/>
  <c r="G1331" i="7"/>
  <c r="G1332" i="7"/>
  <c r="G1333" i="7"/>
  <c r="G1334" i="7"/>
  <c r="G1335" i="7"/>
  <c r="G1336" i="7"/>
  <c r="G1337" i="7"/>
  <c r="G1338" i="7"/>
  <c r="G1339" i="7"/>
  <c r="G1340" i="7"/>
  <c r="G1341" i="7"/>
  <c r="G1342" i="7"/>
  <c r="G1343" i="7"/>
  <c r="G1344" i="7"/>
  <c r="G1345" i="7"/>
  <c r="G1346" i="7"/>
  <c r="G1347" i="7"/>
  <c r="G1348" i="7"/>
  <c r="G1349" i="7"/>
  <c r="G1350" i="7"/>
  <c r="G1351" i="7"/>
  <c r="G1352" i="7"/>
  <c r="G1353" i="7"/>
  <c r="G1354" i="7"/>
  <c r="G1355" i="7"/>
  <c r="G1356" i="7"/>
  <c r="G1357" i="7"/>
  <c r="G1358" i="7"/>
  <c r="G1359" i="7"/>
  <c r="G1360" i="7"/>
  <c r="G1361" i="7"/>
  <c r="G1362" i="7"/>
  <c r="G1363" i="7"/>
  <c r="G1364" i="7"/>
  <c r="G1365" i="7"/>
  <c r="G1366" i="7"/>
  <c r="G1367" i="7"/>
  <c r="G1368" i="7"/>
  <c r="G1369" i="7"/>
  <c r="G1370" i="7"/>
  <c r="G1371" i="7"/>
  <c r="G1372" i="7"/>
  <c r="G1373" i="7"/>
  <c r="G1374" i="7"/>
  <c r="G1375" i="7"/>
  <c r="G1376" i="7"/>
  <c r="G1377" i="7"/>
  <c r="G1378" i="7"/>
  <c r="G1379" i="7"/>
  <c r="G1380" i="7"/>
  <c r="G1381" i="7"/>
  <c r="G1382" i="7"/>
  <c r="G1383" i="7"/>
  <c r="G1384" i="7"/>
  <c r="G1385" i="7"/>
  <c r="G1386" i="7"/>
  <c r="G1387" i="7"/>
  <c r="G1388" i="7"/>
  <c r="G1389" i="7"/>
  <c r="G1390" i="7"/>
  <c r="G1391" i="7"/>
  <c r="G1392" i="7"/>
  <c r="G1393" i="7"/>
  <c r="G1394" i="7"/>
  <c r="G1395" i="7"/>
  <c r="G1396" i="7"/>
  <c r="G1397" i="7"/>
  <c r="G1398" i="7"/>
  <c r="G1399" i="7"/>
  <c r="G1400" i="7"/>
  <c r="G1401" i="7"/>
  <c r="G1402" i="7"/>
  <c r="G1403" i="7"/>
  <c r="G1404" i="7"/>
  <c r="G1405" i="7"/>
  <c r="G1406" i="7"/>
  <c r="G1407" i="7"/>
  <c r="G1408" i="7"/>
  <c r="G1409" i="7"/>
  <c r="G1410" i="7"/>
  <c r="G1411" i="7"/>
  <c r="G1412" i="7"/>
  <c r="G1413" i="7"/>
  <c r="G1414" i="7"/>
  <c r="G1415" i="7"/>
  <c r="G1416" i="7"/>
  <c r="G1417" i="7"/>
  <c r="G1418" i="7"/>
  <c r="G1419" i="7"/>
  <c r="G1420" i="7"/>
  <c r="G1421" i="7"/>
  <c r="G1422" i="7"/>
  <c r="G1423" i="7"/>
  <c r="G1424" i="7"/>
  <c r="G1425" i="7"/>
  <c r="G1426" i="7"/>
  <c r="G1427" i="7"/>
  <c r="G1428" i="7"/>
  <c r="G1429" i="7"/>
  <c r="G1430" i="7"/>
  <c r="G1431" i="7"/>
  <c r="G1432" i="7"/>
  <c r="G1433" i="7"/>
  <c r="G1434" i="7"/>
  <c r="G1435" i="7"/>
  <c r="G1436" i="7"/>
  <c r="G1437" i="7"/>
  <c r="G1438" i="7"/>
  <c r="G1439" i="7"/>
  <c r="G1440" i="7"/>
  <c r="G1441" i="7"/>
  <c r="G1442" i="7"/>
  <c r="G1443" i="7"/>
  <c r="G1444" i="7"/>
  <c r="G1445" i="7"/>
  <c r="G1446" i="7"/>
  <c r="G1447" i="7"/>
  <c r="G1448" i="7"/>
  <c r="G1449" i="7"/>
  <c r="G1450" i="7"/>
  <c r="G1451" i="7"/>
  <c r="G1452" i="7"/>
  <c r="G1453" i="7"/>
  <c r="G1454" i="7"/>
  <c r="G1455" i="7"/>
  <c r="G1456" i="7"/>
  <c r="G1457" i="7"/>
  <c r="G1458" i="7"/>
  <c r="G1459" i="7"/>
  <c r="G1460" i="7"/>
  <c r="G1461" i="7"/>
  <c r="G1462" i="7"/>
  <c r="G1463" i="7"/>
  <c r="G1464" i="7"/>
  <c r="G1465" i="7"/>
  <c r="G1466" i="7"/>
  <c r="G1467" i="7"/>
  <c r="G1468" i="7"/>
  <c r="G1469" i="7"/>
  <c r="G1470" i="7"/>
  <c r="G1471" i="7"/>
  <c r="G1472" i="7"/>
  <c r="G1473" i="7"/>
  <c r="G1474" i="7"/>
  <c r="G1475" i="7"/>
  <c r="G1476" i="7"/>
  <c r="G1477" i="7"/>
  <c r="G1478" i="7"/>
  <c r="G1479" i="7"/>
  <c r="G1480" i="7"/>
  <c r="G1481" i="7"/>
  <c r="G1482" i="7"/>
  <c r="G1483" i="7"/>
  <c r="G1484" i="7"/>
  <c r="G1485" i="7"/>
  <c r="G1486" i="7"/>
  <c r="G1487" i="7"/>
  <c r="G1488" i="7"/>
  <c r="G1489" i="7"/>
  <c r="G1490" i="7"/>
  <c r="G1491" i="7"/>
  <c r="G1492" i="7"/>
  <c r="G1493" i="7"/>
  <c r="G1494" i="7"/>
  <c r="G1495" i="7"/>
  <c r="G1496" i="7"/>
  <c r="G1497" i="7"/>
  <c r="G1498" i="7"/>
  <c r="G1499" i="7"/>
  <c r="G1500" i="7"/>
  <c r="G1501" i="7"/>
  <c r="G1502" i="7"/>
  <c r="G1503" i="7"/>
  <c r="G1504" i="7"/>
  <c r="G1505" i="7"/>
  <c r="G1506" i="7"/>
  <c r="G1507" i="7"/>
  <c r="G1508" i="7"/>
  <c r="G1509" i="7"/>
  <c r="G1510" i="7"/>
  <c r="G1511" i="7"/>
  <c r="G1512" i="7"/>
  <c r="G1513" i="7"/>
  <c r="G1514" i="7"/>
  <c r="G1515" i="7"/>
  <c r="G1516" i="7"/>
  <c r="G1517" i="7"/>
  <c r="G1518" i="7"/>
  <c r="G1519" i="7"/>
  <c r="G1520" i="7"/>
  <c r="G1521" i="7"/>
  <c r="G1522" i="7"/>
  <c r="G1523" i="7"/>
  <c r="G1524" i="7"/>
  <c r="G1525" i="7"/>
  <c r="G1526" i="7"/>
  <c r="G1527" i="7"/>
  <c r="G1528" i="7"/>
  <c r="G1529" i="7"/>
  <c r="G1530" i="7"/>
  <c r="G1531" i="7"/>
  <c r="G1532" i="7"/>
  <c r="G1533" i="7"/>
  <c r="G1534" i="7"/>
  <c r="G1535" i="7"/>
  <c r="G1536" i="7"/>
  <c r="G1537" i="7"/>
  <c r="G1538" i="7"/>
  <c r="G1539" i="7"/>
  <c r="G1540" i="7"/>
  <c r="G1541" i="7"/>
  <c r="G1542" i="7"/>
  <c r="G1543" i="7"/>
  <c r="G1544" i="7"/>
  <c r="G1545" i="7"/>
  <c r="G1546" i="7"/>
  <c r="G1547" i="7"/>
  <c r="G1548" i="7"/>
  <c r="G1549" i="7"/>
  <c r="G1550" i="7"/>
  <c r="G1551" i="7"/>
  <c r="G1552" i="7"/>
  <c r="G1553" i="7"/>
  <c r="G1554" i="7"/>
  <c r="G1555" i="7"/>
  <c r="G1556" i="7"/>
  <c r="G1557" i="7"/>
  <c r="G1558" i="7"/>
  <c r="G1559" i="7"/>
  <c r="G1560" i="7"/>
  <c r="G1561" i="7"/>
  <c r="G1562" i="7"/>
  <c r="G1563" i="7"/>
  <c r="G1564" i="7"/>
  <c r="G1565" i="7"/>
  <c r="G1566" i="7"/>
  <c r="G1567" i="7"/>
  <c r="G1568" i="7"/>
  <c r="G1569" i="7"/>
  <c r="G1570" i="7"/>
  <c r="G1571" i="7"/>
  <c r="G1572" i="7"/>
  <c r="G1573" i="7"/>
  <c r="G1574" i="7"/>
  <c r="G1575" i="7"/>
  <c r="G1576" i="7"/>
  <c r="G1577" i="7"/>
  <c r="G1578" i="7"/>
  <c r="G1579" i="7"/>
  <c r="G1580" i="7"/>
  <c r="G1581" i="7"/>
  <c r="G1582" i="7"/>
  <c r="G1583" i="7"/>
  <c r="G1584" i="7"/>
  <c r="G1585" i="7"/>
  <c r="G1586" i="7"/>
  <c r="G1587" i="7"/>
  <c r="G1588" i="7"/>
  <c r="G1589" i="7"/>
  <c r="G1590" i="7"/>
  <c r="G1591" i="7"/>
  <c r="G1592" i="7"/>
  <c r="G1593" i="7"/>
  <c r="G1594" i="7"/>
  <c r="G1595" i="7"/>
  <c r="G1596" i="7"/>
  <c r="G1597" i="7"/>
  <c r="G1598" i="7"/>
  <c r="G1599" i="7"/>
  <c r="G1600" i="7"/>
  <c r="G1601" i="7"/>
  <c r="G1602" i="7"/>
  <c r="G1603" i="7"/>
  <c r="G1604" i="7"/>
  <c r="G1605" i="7"/>
  <c r="G1606" i="7"/>
  <c r="G1607" i="7"/>
  <c r="G1608" i="7"/>
  <c r="G1609" i="7"/>
  <c r="G1610" i="7"/>
  <c r="G1611" i="7"/>
  <c r="G1612" i="7"/>
  <c r="G1613" i="7"/>
  <c r="G1614" i="7"/>
  <c r="G1615" i="7"/>
  <c r="G1616" i="7"/>
  <c r="G1617" i="7"/>
  <c r="G1618" i="7"/>
  <c r="G1619" i="7"/>
  <c r="G1620" i="7"/>
  <c r="G1621" i="7"/>
  <c r="G1622" i="7"/>
  <c r="G1623" i="7"/>
  <c r="G1624" i="7"/>
  <c r="G1625" i="7"/>
  <c r="G1626" i="7"/>
  <c r="G1627" i="7"/>
  <c r="G1628" i="7"/>
  <c r="G1629" i="7"/>
  <c r="G1630" i="7"/>
  <c r="G1631" i="7"/>
  <c r="G1632" i="7"/>
  <c r="G1633" i="7"/>
  <c r="G1634" i="7"/>
  <c r="G1635" i="7"/>
  <c r="G1636" i="7"/>
  <c r="G1637" i="7"/>
  <c r="G1638" i="7"/>
  <c r="G1639" i="7"/>
  <c r="G1640" i="7"/>
  <c r="G1641" i="7"/>
  <c r="G1642" i="7"/>
  <c r="G1643" i="7"/>
  <c r="G1644" i="7"/>
  <c r="G1645" i="7"/>
  <c r="G1646" i="7"/>
  <c r="G1647" i="7"/>
  <c r="G1648" i="7"/>
  <c r="G1649" i="7"/>
  <c r="G1650" i="7"/>
  <c r="G1651" i="7"/>
  <c r="G1652" i="7"/>
  <c r="G1653" i="7"/>
  <c r="G1654" i="7"/>
  <c r="G1655" i="7"/>
  <c r="G1656" i="7"/>
  <c r="G1657" i="7"/>
  <c r="G1658" i="7"/>
  <c r="G1659" i="7"/>
  <c r="G1660" i="7"/>
  <c r="G1661" i="7"/>
  <c r="G1662" i="7"/>
  <c r="G1663" i="7"/>
  <c r="G1664" i="7"/>
  <c r="G1665" i="7"/>
  <c r="G1666" i="7"/>
  <c r="G1667" i="7"/>
  <c r="G1668" i="7"/>
  <c r="G1669" i="7"/>
  <c r="G1670" i="7"/>
  <c r="G1671" i="7"/>
  <c r="G1672" i="7"/>
  <c r="G1673" i="7"/>
  <c r="G1674" i="7"/>
  <c r="G1675" i="7"/>
  <c r="G1676" i="7"/>
  <c r="G1677" i="7"/>
  <c r="G1678" i="7"/>
  <c r="G1679" i="7"/>
  <c r="G1680" i="7"/>
  <c r="G1681" i="7"/>
  <c r="G1682" i="7"/>
  <c r="G1683" i="7"/>
  <c r="G1684" i="7"/>
  <c r="G1685" i="7"/>
  <c r="G1686" i="7"/>
  <c r="G1687" i="7"/>
  <c r="G1688" i="7"/>
  <c r="G1689" i="7"/>
  <c r="G1690" i="7"/>
  <c r="G1691" i="7"/>
  <c r="G1692" i="7"/>
  <c r="G1693" i="7"/>
  <c r="G1694" i="7"/>
  <c r="G1695" i="7"/>
  <c r="G1696" i="7"/>
  <c r="G1697" i="7"/>
  <c r="G1698" i="7"/>
  <c r="G1699" i="7"/>
  <c r="G1700" i="7"/>
  <c r="G1701" i="7"/>
  <c r="G1702" i="7"/>
  <c r="G1703" i="7"/>
  <c r="G1704" i="7"/>
  <c r="G1705" i="7"/>
  <c r="G1706" i="7"/>
  <c r="G1707" i="7"/>
  <c r="G1708" i="7"/>
  <c r="G1709" i="7"/>
  <c r="G1710" i="7"/>
  <c r="G1711" i="7"/>
  <c r="G1712" i="7"/>
  <c r="G1713" i="7"/>
  <c r="G1714" i="7"/>
  <c r="G1715" i="7"/>
  <c r="G1716" i="7"/>
  <c r="G1717" i="7"/>
  <c r="G1718" i="7"/>
  <c r="G1719" i="7"/>
  <c r="G1720" i="7"/>
  <c r="G1721" i="7"/>
  <c r="G1722" i="7"/>
  <c r="G1723" i="7"/>
  <c r="G1724" i="7"/>
  <c r="G1725" i="7"/>
  <c r="G1726" i="7"/>
  <c r="G1727" i="7"/>
  <c r="G1728" i="7"/>
  <c r="G1729" i="7"/>
  <c r="G1730" i="7"/>
  <c r="G1731" i="7"/>
  <c r="G1732" i="7"/>
  <c r="G1733" i="7"/>
  <c r="G1734" i="7"/>
  <c r="G1735" i="7"/>
  <c r="G1736" i="7"/>
  <c r="G1737" i="7"/>
  <c r="G1738" i="7"/>
  <c r="G1739" i="7"/>
  <c r="G1740" i="7"/>
  <c r="G1741" i="7"/>
  <c r="G1742" i="7"/>
  <c r="G1743" i="7"/>
  <c r="G1744" i="7"/>
  <c r="G1745" i="7"/>
  <c r="G1746" i="7"/>
  <c r="G1747" i="7"/>
  <c r="G1748" i="7"/>
  <c r="G1749" i="7"/>
  <c r="G1750" i="7"/>
  <c r="G1751" i="7"/>
  <c r="G1752" i="7"/>
  <c r="G1753" i="7"/>
  <c r="G1754" i="7"/>
  <c r="G1755" i="7"/>
  <c r="G1756" i="7"/>
  <c r="G1757" i="7"/>
  <c r="G1758" i="7"/>
  <c r="G1759" i="7"/>
  <c r="G1760" i="7"/>
  <c r="G1761" i="7"/>
  <c r="G1762" i="7"/>
  <c r="G1763" i="7"/>
  <c r="G1764" i="7"/>
  <c r="G1765" i="7"/>
  <c r="G1766" i="7"/>
  <c r="G1767" i="7"/>
  <c r="G1768" i="7"/>
  <c r="G1769" i="7"/>
  <c r="G1770" i="7"/>
  <c r="G1771" i="7"/>
  <c r="G1772" i="7"/>
  <c r="G1773" i="7"/>
  <c r="G1774" i="7"/>
  <c r="G1775" i="7"/>
  <c r="G1776" i="7"/>
  <c r="G1777" i="7"/>
  <c r="G1778" i="7"/>
  <c r="G1779" i="7"/>
  <c r="G1780" i="7"/>
  <c r="G1781" i="7"/>
  <c r="G1782" i="7"/>
  <c r="G1783" i="7"/>
  <c r="G1784" i="7"/>
  <c r="G1785" i="7"/>
  <c r="G1786" i="7"/>
  <c r="G1787" i="7"/>
  <c r="G1788" i="7"/>
  <c r="G1789" i="7"/>
  <c r="G1790" i="7"/>
  <c r="G1791" i="7"/>
  <c r="G1792" i="7"/>
  <c r="G1793" i="7"/>
  <c r="G1794" i="7"/>
  <c r="G1795" i="7"/>
  <c r="G1796" i="7"/>
  <c r="G1797" i="7"/>
  <c r="G1798" i="7"/>
  <c r="G1799" i="7"/>
  <c r="G1800" i="7"/>
  <c r="G1801" i="7"/>
  <c r="G1802" i="7"/>
  <c r="G1803" i="7"/>
  <c r="G1804" i="7"/>
  <c r="G1805" i="7"/>
  <c r="G1806" i="7"/>
  <c r="G1807" i="7"/>
  <c r="G1808" i="7"/>
  <c r="G1809" i="7"/>
  <c r="G1810" i="7"/>
  <c r="G1811" i="7"/>
  <c r="G1812" i="7"/>
  <c r="G1813" i="7"/>
  <c r="G1814" i="7"/>
  <c r="G1815" i="7"/>
  <c r="G1816" i="7"/>
  <c r="G1817" i="7"/>
  <c r="G1818" i="7"/>
  <c r="G1819" i="7"/>
  <c r="G1820" i="7"/>
  <c r="G1821" i="7"/>
  <c r="G1822" i="7"/>
  <c r="G1823" i="7"/>
  <c r="G1824" i="7"/>
  <c r="G1825" i="7"/>
  <c r="G1826" i="7"/>
  <c r="G1827" i="7"/>
  <c r="G1828" i="7"/>
  <c r="G1829" i="7"/>
  <c r="G1830" i="7"/>
  <c r="G1831" i="7"/>
  <c r="G1832" i="7"/>
  <c r="G1833" i="7"/>
  <c r="G1834" i="7"/>
  <c r="G1835" i="7"/>
  <c r="G1836" i="7"/>
  <c r="G1837" i="7"/>
  <c r="G1838" i="7"/>
  <c r="G1839" i="7"/>
  <c r="G1840" i="7"/>
  <c r="G1841" i="7"/>
  <c r="G1842" i="7"/>
  <c r="G1843" i="7"/>
  <c r="G1844" i="7"/>
  <c r="G1845" i="7"/>
  <c r="G1846" i="7"/>
  <c r="G1847" i="7"/>
  <c r="G1848" i="7"/>
  <c r="G1849" i="7"/>
  <c r="G1850" i="7"/>
  <c r="G1851" i="7"/>
  <c r="G1852" i="7"/>
  <c r="G1853" i="7"/>
  <c r="G1854" i="7"/>
  <c r="G1855" i="7"/>
  <c r="G1856" i="7"/>
  <c r="G1857" i="7"/>
  <c r="G1858" i="7"/>
  <c r="G1859" i="7"/>
  <c r="G1860" i="7"/>
  <c r="G1861" i="7"/>
  <c r="G1862" i="7"/>
  <c r="G1863" i="7"/>
  <c r="G1864" i="7"/>
  <c r="G1865" i="7"/>
  <c r="G1866" i="7"/>
  <c r="G1867" i="7"/>
  <c r="G1868" i="7"/>
  <c r="G1869" i="7"/>
  <c r="G1870" i="7"/>
  <c r="G1871" i="7"/>
  <c r="G1872" i="7"/>
  <c r="G1873" i="7"/>
  <c r="G1874" i="7"/>
  <c r="G1875" i="7"/>
  <c r="G1876" i="7"/>
  <c r="G1877" i="7"/>
  <c r="G1878" i="7"/>
  <c r="G1879" i="7"/>
  <c r="G1880" i="7"/>
  <c r="G1881" i="7"/>
  <c r="G1882" i="7"/>
  <c r="G1883" i="7"/>
  <c r="G1884" i="7"/>
  <c r="G1885" i="7"/>
  <c r="G1886" i="7"/>
  <c r="G1887" i="7"/>
  <c r="G1888" i="7"/>
  <c r="G1889" i="7"/>
  <c r="G1890" i="7"/>
  <c r="G1891" i="7"/>
  <c r="G1892" i="7"/>
  <c r="G1893" i="7"/>
  <c r="G1894" i="7"/>
  <c r="G1895" i="7"/>
  <c r="G1896" i="7"/>
  <c r="G1897" i="7"/>
  <c r="G1898" i="7"/>
  <c r="G1899" i="7"/>
  <c r="G1900" i="7"/>
  <c r="G1901" i="7"/>
  <c r="G1902" i="7"/>
  <c r="G1903" i="7"/>
  <c r="G1904" i="7"/>
  <c r="G1905" i="7"/>
  <c r="G1906" i="7"/>
  <c r="G1907" i="7"/>
  <c r="G1908" i="7"/>
  <c r="G1909" i="7"/>
  <c r="G1910" i="7"/>
  <c r="G1911" i="7"/>
  <c r="G1912" i="7"/>
  <c r="G1913" i="7"/>
  <c r="G1914" i="7"/>
  <c r="G1915" i="7"/>
  <c r="G1916" i="7"/>
  <c r="G1917" i="7"/>
  <c r="G1918" i="7"/>
  <c r="G1919" i="7"/>
  <c r="G1920" i="7"/>
  <c r="G1921" i="7"/>
  <c r="G1922" i="7"/>
  <c r="G1923" i="7"/>
  <c r="G1924" i="7"/>
  <c r="G1925" i="7"/>
  <c r="G1926" i="7"/>
  <c r="G1927" i="7"/>
  <c r="G1928" i="7"/>
  <c r="G1929" i="7"/>
  <c r="G1930" i="7"/>
  <c r="G1931" i="7"/>
  <c r="G1932" i="7"/>
  <c r="G1933" i="7"/>
  <c r="G1934" i="7"/>
  <c r="G1935" i="7"/>
  <c r="G1936" i="7"/>
  <c r="G1937" i="7"/>
  <c r="G1938" i="7"/>
  <c r="G1939" i="7"/>
  <c r="G1940" i="7"/>
  <c r="G1941" i="7"/>
  <c r="G1942" i="7"/>
  <c r="G1943" i="7"/>
  <c r="G1944" i="7"/>
  <c r="G1945" i="7"/>
  <c r="G1946" i="7"/>
  <c r="G1947" i="7"/>
  <c r="G1948" i="7"/>
  <c r="G1949" i="7"/>
  <c r="G1950" i="7"/>
  <c r="G1951" i="7"/>
  <c r="G1952" i="7"/>
  <c r="G1953" i="7"/>
  <c r="G1954" i="7"/>
  <c r="G1955" i="7"/>
  <c r="G1956" i="7"/>
  <c r="G1957" i="7"/>
  <c r="G1958" i="7"/>
  <c r="G1959" i="7"/>
  <c r="G1960" i="7"/>
  <c r="G1961" i="7"/>
  <c r="G1962" i="7"/>
  <c r="G1963" i="7"/>
  <c r="G1964" i="7"/>
  <c r="G1965" i="7"/>
  <c r="G1966" i="7"/>
  <c r="G1967" i="7"/>
  <c r="G1968" i="7"/>
  <c r="G1969" i="7"/>
  <c r="G1970" i="7"/>
  <c r="G1971" i="7"/>
  <c r="G1972" i="7"/>
  <c r="G1973" i="7"/>
  <c r="G1974" i="7"/>
  <c r="G1975" i="7"/>
  <c r="G1976" i="7"/>
  <c r="G1977" i="7"/>
  <c r="G1978" i="7"/>
  <c r="G1979" i="7"/>
  <c r="G1980" i="7"/>
  <c r="G1981" i="7"/>
  <c r="G1982" i="7"/>
  <c r="G1983" i="7"/>
  <c r="G1984" i="7"/>
  <c r="G1985" i="7"/>
  <c r="G1986" i="7"/>
  <c r="G1987" i="7"/>
  <c r="G1988" i="7"/>
  <c r="G1989" i="7"/>
  <c r="G1990" i="7"/>
  <c r="G1991" i="7"/>
  <c r="G1992" i="7"/>
  <c r="G1993" i="7"/>
  <c r="G1994" i="7"/>
  <c r="G1995" i="7"/>
  <c r="G1996" i="7"/>
  <c r="G1997" i="7"/>
  <c r="G1998" i="7"/>
  <c r="G1999" i="7"/>
  <c r="G2000" i="7"/>
  <c r="B5" i="2" a="1"/>
  <c r="B5" i="2" s="1"/>
  <c r="M115" i="4"/>
  <c r="L115" i="4"/>
  <c r="K115" i="4"/>
  <c r="CJ43" i="4"/>
  <c r="CE43" i="4"/>
  <c r="BS43" i="4"/>
  <c r="K11" i="7"/>
  <c r="K12" i="7"/>
  <c r="K13"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L11" i="7"/>
  <c r="L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D5" i="2" a="1"/>
  <c r="D5" i="2" s="1"/>
  <c r="E2000" i="7"/>
  <c r="D2000" i="7"/>
  <c r="E1999" i="7"/>
  <c r="D1999" i="7"/>
  <c r="E1998" i="7"/>
  <c r="D1998" i="7"/>
  <c r="E1997" i="7"/>
  <c r="D1997" i="7"/>
  <c r="E1996" i="7"/>
  <c r="D1996" i="7"/>
  <c r="E1995" i="7"/>
  <c r="D1995" i="7"/>
  <c r="E1994" i="7"/>
  <c r="D1994" i="7"/>
  <c r="E1993" i="7"/>
  <c r="D1993" i="7"/>
  <c r="E1992" i="7"/>
  <c r="D1992" i="7"/>
  <c r="E1991" i="7"/>
  <c r="D1991" i="7"/>
  <c r="E1990" i="7"/>
  <c r="D1990" i="7"/>
  <c r="E1989" i="7"/>
  <c r="D1989" i="7"/>
  <c r="E1988" i="7"/>
  <c r="D1988" i="7"/>
  <c r="E1987" i="7"/>
  <c r="D1987" i="7"/>
  <c r="E1986" i="7"/>
  <c r="D1986" i="7"/>
  <c r="E1985" i="7"/>
  <c r="D1985" i="7"/>
  <c r="E1984" i="7"/>
  <c r="D1984" i="7"/>
  <c r="E1983" i="7"/>
  <c r="D1983" i="7"/>
  <c r="E1982" i="7"/>
  <c r="D1982" i="7"/>
  <c r="E1981" i="7"/>
  <c r="D1981" i="7"/>
  <c r="E1980" i="7"/>
  <c r="D1980" i="7"/>
  <c r="E1979" i="7"/>
  <c r="D1979" i="7"/>
  <c r="E1978" i="7"/>
  <c r="D1978" i="7"/>
  <c r="E1977" i="7"/>
  <c r="D1977" i="7"/>
  <c r="E1976" i="7"/>
  <c r="D1976" i="7"/>
  <c r="E1975" i="7"/>
  <c r="D1975" i="7"/>
  <c r="E1974" i="7"/>
  <c r="D1974" i="7"/>
  <c r="E1973" i="7"/>
  <c r="D1973" i="7"/>
  <c r="E1972" i="7"/>
  <c r="D1972" i="7"/>
  <c r="E1971" i="7"/>
  <c r="D1971" i="7"/>
  <c r="E1970" i="7"/>
  <c r="D1970" i="7"/>
  <c r="E1969" i="7"/>
  <c r="D1969" i="7"/>
  <c r="E1968" i="7"/>
  <c r="D1968" i="7"/>
  <c r="E1967" i="7"/>
  <c r="D1967" i="7"/>
  <c r="E1966" i="7"/>
  <c r="D1966" i="7"/>
  <c r="E1965" i="7"/>
  <c r="D1965" i="7"/>
  <c r="E1964" i="7"/>
  <c r="D1964" i="7"/>
  <c r="E1963" i="7"/>
  <c r="D1963" i="7"/>
  <c r="E1962" i="7"/>
  <c r="D1962" i="7"/>
  <c r="E1961" i="7"/>
  <c r="D1961" i="7"/>
  <c r="E1960" i="7"/>
  <c r="D1960" i="7"/>
  <c r="E1959" i="7"/>
  <c r="D1959" i="7"/>
  <c r="E1958" i="7"/>
  <c r="D1958" i="7"/>
  <c r="E1957" i="7"/>
  <c r="D1957" i="7"/>
  <c r="E1956" i="7"/>
  <c r="D1956" i="7"/>
  <c r="E1955" i="7"/>
  <c r="D1955" i="7"/>
  <c r="E1954" i="7"/>
  <c r="D1954" i="7"/>
  <c r="E1953" i="7"/>
  <c r="D1953" i="7"/>
  <c r="E1952" i="7"/>
  <c r="D1952" i="7"/>
  <c r="E1951" i="7"/>
  <c r="D1951" i="7"/>
  <c r="E1950" i="7"/>
  <c r="D1950" i="7"/>
  <c r="E1949" i="7"/>
  <c r="D1949" i="7"/>
  <c r="E1948" i="7"/>
  <c r="D1948" i="7"/>
  <c r="E1947" i="7"/>
  <c r="D1947" i="7"/>
  <c r="E1946" i="7"/>
  <c r="D1946" i="7"/>
  <c r="E1945" i="7"/>
  <c r="D1945" i="7"/>
  <c r="E1944" i="7"/>
  <c r="D1944" i="7"/>
  <c r="E1943" i="7"/>
  <c r="D1943" i="7"/>
  <c r="E1942" i="7"/>
  <c r="D1942" i="7"/>
  <c r="E1941" i="7"/>
  <c r="D1941" i="7"/>
  <c r="E1940" i="7"/>
  <c r="D1940" i="7"/>
  <c r="E1939" i="7"/>
  <c r="D1939" i="7"/>
  <c r="E1938" i="7"/>
  <c r="D1938" i="7"/>
  <c r="E1937" i="7"/>
  <c r="D1937" i="7"/>
  <c r="E1936" i="7"/>
  <c r="D1936" i="7"/>
  <c r="E1935" i="7"/>
  <c r="D1935" i="7"/>
  <c r="E1934" i="7"/>
  <c r="D1934" i="7"/>
  <c r="E1933" i="7"/>
  <c r="D1933" i="7"/>
  <c r="E1932" i="7"/>
  <c r="D1932" i="7"/>
  <c r="E1931" i="7"/>
  <c r="D1931" i="7"/>
  <c r="E1930" i="7"/>
  <c r="D1930" i="7"/>
  <c r="E1929" i="7"/>
  <c r="D1929" i="7"/>
  <c r="E1928" i="7"/>
  <c r="D1928" i="7"/>
  <c r="E1927" i="7"/>
  <c r="D1927" i="7"/>
  <c r="E1926" i="7"/>
  <c r="D1926" i="7"/>
  <c r="E1925" i="7"/>
  <c r="D1925" i="7"/>
  <c r="E1924" i="7"/>
  <c r="D1924" i="7"/>
  <c r="E1923" i="7"/>
  <c r="D1923" i="7"/>
  <c r="E1922" i="7"/>
  <c r="D1922" i="7"/>
  <c r="E1921" i="7"/>
  <c r="D1921" i="7"/>
  <c r="E1920" i="7"/>
  <c r="D1920" i="7"/>
  <c r="E1919" i="7"/>
  <c r="D1919" i="7"/>
  <c r="E1918" i="7"/>
  <c r="D1918" i="7"/>
  <c r="E1917" i="7"/>
  <c r="D1917" i="7"/>
  <c r="E1916" i="7"/>
  <c r="D1916" i="7"/>
  <c r="E1915" i="7"/>
  <c r="D1915" i="7"/>
  <c r="E1914" i="7"/>
  <c r="D1914" i="7"/>
  <c r="E1913" i="7"/>
  <c r="D1913" i="7"/>
  <c r="E1912" i="7"/>
  <c r="D1912" i="7"/>
  <c r="E1911" i="7"/>
  <c r="D1911" i="7"/>
  <c r="E1910" i="7"/>
  <c r="D1910" i="7"/>
  <c r="E1909" i="7"/>
  <c r="D1909" i="7"/>
  <c r="E1908" i="7"/>
  <c r="D1908" i="7"/>
  <c r="E1907" i="7"/>
  <c r="D1907" i="7"/>
  <c r="E1906" i="7"/>
  <c r="D1906" i="7"/>
  <c r="E1905" i="7"/>
  <c r="D1905" i="7"/>
  <c r="E1904" i="7"/>
  <c r="D1904" i="7"/>
  <c r="E1903" i="7"/>
  <c r="D1903" i="7"/>
  <c r="E1902" i="7"/>
  <c r="D1902" i="7"/>
  <c r="E1901" i="7"/>
  <c r="D1901" i="7"/>
  <c r="E1900" i="7"/>
  <c r="D1900" i="7"/>
  <c r="E1899" i="7"/>
  <c r="D1899" i="7"/>
  <c r="E1898" i="7"/>
  <c r="D1898" i="7"/>
  <c r="E1897" i="7"/>
  <c r="D1897" i="7"/>
  <c r="E1896" i="7"/>
  <c r="D1896" i="7"/>
  <c r="E1895" i="7"/>
  <c r="D1895" i="7"/>
  <c r="E1894" i="7"/>
  <c r="D1894" i="7"/>
  <c r="E1893" i="7"/>
  <c r="D1893" i="7"/>
  <c r="E1892" i="7"/>
  <c r="D1892" i="7"/>
  <c r="E1891" i="7"/>
  <c r="D1891" i="7"/>
  <c r="E1890" i="7"/>
  <c r="D1890" i="7"/>
  <c r="E1889" i="7"/>
  <c r="D1889" i="7"/>
  <c r="E1888" i="7"/>
  <c r="D1888" i="7"/>
  <c r="E1887" i="7"/>
  <c r="D1887" i="7"/>
  <c r="E1886" i="7"/>
  <c r="D1886" i="7"/>
  <c r="E1885" i="7"/>
  <c r="D1885" i="7"/>
  <c r="E1884" i="7"/>
  <c r="D1884" i="7"/>
  <c r="E1883" i="7"/>
  <c r="D1883" i="7"/>
  <c r="E1882" i="7"/>
  <c r="D1882" i="7"/>
  <c r="E1881" i="7"/>
  <c r="D1881" i="7"/>
  <c r="E1880" i="7"/>
  <c r="D1880" i="7"/>
  <c r="E1879" i="7"/>
  <c r="D1879" i="7"/>
  <c r="E1878" i="7"/>
  <c r="D1878" i="7"/>
  <c r="E1877" i="7"/>
  <c r="D1877" i="7"/>
  <c r="E1876" i="7"/>
  <c r="D1876" i="7"/>
  <c r="E1875" i="7"/>
  <c r="D1875" i="7"/>
  <c r="E1874" i="7"/>
  <c r="D1874" i="7"/>
  <c r="E1873" i="7"/>
  <c r="D1873" i="7"/>
  <c r="E1872" i="7"/>
  <c r="D1872" i="7"/>
  <c r="E1871" i="7"/>
  <c r="D1871" i="7"/>
  <c r="E1870" i="7"/>
  <c r="D1870" i="7"/>
  <c r="E1869" i="7"/>
  <c r="D1869" i="7"/>
  <c r="E1868" i="7"/>
  <c r="D1868" i="7"/>
  <c r="E1867" i="7"/>
  <c r="D1867" i="7"/>
  <c r="E1866" i="7"/>
  <c r="D1866" i="7"/>
  <c r="E1865" i="7"/>
  <c r="D1865" i="7"/>
  <c r="E1864" i="7"/>
  <c r="D1864" i="7"/>
  <c r="E1863" i="7"/>
  <c r="D1863" i="7"/>
  <c r="E1862" i="7"/>
  <c r="D1862" i="7"/>
  <c r="E1861" i="7"/>
  <c r="D1861" i="7"/>
  <c r="E1860" i="7"/>
  <c r="D1860" i="7"/>
  <c r="E1859" i="7"/>
  <c r="D1859" i="7"/>
  <c r="E1858" i="7"/>
  <c r="D1858" i="7"/>
  <c r="E1857" i="7"/>
  <c r="D1857" i="7"/>
  <c r="E1856" i="7"/>
  <c r="D1856" i="7"/>
  <c r="E1855" i="7"/>
  <c r="D1855" i="7"/>
  <c r="E1854" i="7"/>
  <c r="D1854" i="7"/>
  <c r="E1853" i="7"/>
  <c r="D1853" i="7"/>
  <c r="E1852" i="7"/>
  <c r="D1852" i="7"/>
  <c r="E1851" i="7"/>
  <c r="D1851" i="7"/>
  <c r="E1850" i="7"/>
  <c r="D1850" i="7"/>
  <c r="E1849" i="7"/>
  <c r="D1849" i="7"/>
  <c r="E1848" i="7"/>
  <c r="D1848" i="7"/>
  <c r="E1847" i="7"/>
  <c r="D1847" i="7"/>
  <c r="E1846" i="7"/>
  <c r="D1846" i="7"/>
  <c r="E1845" i="7"/>
  <c r="D1845" i="7"/>
  <c r="E1844" i="7"/>
  <c r="D1844" i="7"/>
  <c r="E1843" i="7"/>
  <c r="D1843" i="7"/>
  <c r="E1842" i="7"/>
  <c r="D1842" i="7"/>
  <c r="E1841" i="7"/>
  <c r="D1841" i="7"/>
  <c r="E1840" i="7"/>
  <c r="D1840" i="7"/>
  <c r="E1839" i="7"/>
  <c r="D1839" i="7"/>
  <c r="E1838" i="7"/>
  <c r="D1838" i="7"/>
  <c r="E1837" i="7"/>
  <c r="D1837" i="7"/>
  <c r="E1836" i="7"/>
  <c r="D1836" i="7"/>
  <c r="E1835" i="7"/>
  <c r="D1835" i="7"/>
  <c r="E1834" i="7"/>
  <c r="D1834" i="7"/>
  <c r="E1833" i="7"/>
  <c r="D1833" i="7"/>
  <c r="E1832" i="7"/>
  <c r="D1832" i="7"/>
  <c r="E1831" i="7"/>
  <c r="D1831" i="7"/>
  <c r="E1830" i="7"/>
  <c r="D1830" i="7"/>
  <c r="E1829" i="7"/>
  <c r="D1829" i="7"/>
  <c r="E1828" i="7"/>
  <c r="D1828" i="7"/>
  <c r="E1827" i="7"/>
  <c r="D1827" i="7"/>
  <c r="E1826" i="7"/>
  <c r="D1826" i="7"/>
  <c r="E1825" i="7"/>
  <c r="D1825" i="7"/>
  <c r="E1824" i="7"/>
  <c r="D1824" i="7"/>
  <c r="E1823" i="7"/>
  <c r="D1823" i="7"/>
  <c r="E1822" i="7"/>
  <c r="D1822" i="7"/>
  <c r="E1821" i="7"/>
  <c r="D1821" i="7"/>
  <c r="E1820" i="7"/>
  <c r="D1820" i="7"/>
  <c r="E1819" i="7"/>
  <c r="D1819" i="7"/>
  <c r="E1818" i="7"/>
  <c r="D1818" i="7"/>
  <c r="E1817" i="7"/>
  <c r="D1817" i="7"/>
  <c r="E1816" i="7"/>
  <c r="D1816" i="7"/>
  <c r="E1815" i="7"/>
  <c r="D1815" i="7"/>
  <c r="E1814" i="7"/>
  <c r="D1814" i="7"/>
  <c r="E1813" i="7"/>
  <c r="D1813" i="7"/>
  <c r="E1812" i="7"/>
  <c r="D1812" i="7"/>
  <c r="E1811" i="7"/>
  <c r="D1811" i="7"/>
  <c r="E1810" i="7"/>
  <c r="D1810" i="7"/>
  <c r="E1809" i="7"/>
  <c r="D1809" i="7"/>
  <c r="E1808" i="7"/>
  <c r="D1808" i="7"/>
  <c r="E1807" i="7"/>
  <c r="D1807" i="7"/>
  <c r="E1806" i="7"/>
  <c r="D1806" i="7"/>
  <c r="E1805" i="7"/>
  <c r="D1805" i="7"/>
  <c r="E1804" i="7"/>
  <c r="D1804" i="7"/>
  <c r="E1803" i="7"/>
  <c r="D1803" i="7"/>
  <c r="E1802" i="7"/>
  <c r="D1802" i="7"/>
  <c r="E1801" i="7"/>
  <c r="D1801" i="7"/>
  <c r="E1800" i="7"/>
  <c r="D1800" i="7"/>
  <c r="E1799" i="7"/>
  <c r="D1799" i="7"/>
  <c r="E1798" i="7"/>
  <c r="D1798" i="7"/>
  <c r="E1797" i="7"/>
  <c r="D1797" i="7"/>
  <c r="E1796" i="7"/>
  <c r="D1796" i="7"/>
  <c r="E1795" i="7"/>
  <c r="D1795" i="7"/>
  <c r="E1794" i="7"/>
  <c r="D1794" i="7"/>
  <c r="E1793" i="7"/>
  <c r="D1793" i="7"/>
  <c r="E1792" i="7"/>
  <c r="D1792" i="7"/>
  <c r="E1791" i="7"/>
  <c r="D1791" i="7"/>
  <c r="E1790" i="7"/>
  <c r="D1790" i="7"/>
  <c r="E1789" i="7"/>
  <c r="D1789" i="7"/>
  <c r="E1788" i="7"/>
  <c r="D1788" i="7"/>
  <c r="E1787" i="7"/>
  <c r="D1787" i="7"/>
  <c r="E1786" i="7"/>
  <c r="D1786" i="7"/>
  <c r="E1785" i="7"/>
  <c r="D1785" i="7"/>
  <c r="E1784" i="7"/>
  <c r="D1784" i="7"/>
  <c r="E1783" i="7"/>
  <c r="D1783" i="7"/>
  <c r="E1782" i="7"/>
  <c r="D1782" i="7"/>
  <c r="E1781" i="7"/>
  <c r="D1781" i="7"/>
  <c r="E1780" i="7"/>
  <c r="D1780" i="7"/>
  <c r="E1779" i="7"/>
  <c r="D1779" i="7"/>
  <c r="E1778" i="7"/>
  <c r="D1778" i="7"/>
  <c r="E1777" i="7"/>
  <c r="D1777" i="7"/>
  <c r="E1776" i="7"/>
  <c r="D1776" i="7"/>
  <c r="E1775" i="7"/>
  <c r="D1775" i="7"/>
  <c r="E1774" i="7"/>
  <c r="D1774" i="7"/>
  <c r="E1773" i="7"/>
  <c r="D1773" i="7"/>
  <c r="E1772" i="7"/>
  <c r="D1772" i="7"/>
  <c r="E1771" i="7"/>
  <c r="D1771" i="7"/>
  <c r="E1770" i="7"/>
  <c r="D1770" i="7"/>
  <c r="E1769" i="7"/>
  <c r="D1769" i="7"/>
  <c r="E1768" i="7"/>
  <c r="D1768" i="7"/>
  <c r="E1767" i="7"/>
  <c r="D1767" i="7"/>
  <c r="E1766" i="7"/>
  <c r="D1766" i="7"/>
  <c r="E1765" i="7"/>
  <c r="D1765" i="7"/>
  <c r="E1764" i="7"/>
  <c r="D1764" i="7"/>
  <c r="E1763" i="7"/>
  <c r="D1763" i="7"/>
  <c r="E1762" i="7"/>
  <c r="D1762" i="7"/>
  <c r="E1761" i="7"/>
  <c r="D1761" i="7"/>
  <c r="E1760" i="7"/>
  <c r="D1760" i="7"/>
  <c r="E1759" i="7"/>
  <c r="D1759" i="7"/>
  <c r="E1758" i="7"/>
  <c r="D1758" i="7"/>
  <c r="E1757" i="7"/>
  <c r="D1757" i="7"/>
  <c r="E1756" i="7"/>
  <c r="D1756" i="7"/>
  <c r="E1755" i="7"/>
  <c r="D1755" i="7"/>
  <c r="E1754" i="7"/>
  <c r="D1754" i="7"/>
  <c r="E1753" i="7"/>
  <c r="D1753" i="7"/>
  <c r="E1752" i="7"/>
  <c r="D1752" i="7"/>
  <c r="E1751" i="7"/>
  <c r="D1751" i="7"/>
  <c r="E1750" i="7"/>
  <c r="D1750" i="7"/>
  <c r="E1749" i="7"/>
  <c r="D1749" i="7"/>
  <c r="E1748" i="7"/>
  <c r="D1748" i="7"/>
  <c r="E1747" i="7"/>
  <c r="D1747" i="7"/>
  <c r="E1746" i="7"/>
  <c r="D1746" i="7"/>
  <c r="E1745" i="7"/>
  <c r="D1745" i="7"/>
  <c r="E1744" i="7"/>
  <c r="D1744" i="7"/>
  <c r="E1743" i="7"/>
  <c r="D1743" i="7"/>
  <c r="E1742" i="7"/>
  <c r="D1742" i="7"/>
  <c r="E1741" i="7"/>
  <c r="D1741" i="7"/>
  <c r="E1740" i="7"/>
  <c r="D1740" i="7"/>
  <c r="E1739" i="7"/>
  <c r="D1739" i="7"/>
  <c r="E1738" i="7"/>
  <c r="D1738" i="7"/>
  <c r="E1737" i="7"/>
  <c r="D1737" i="7"/>
  <c r="E1736" i="7"/>
  <c r="D1736" i="7"/>
  <c r="E1735" i="7"/>
  <c r="D1735" i="7"/>
  <c r="E1734" i="7"/>
  <c r="D1734" i="7"/>
  <c r="E1733" i="7"/>
  <c r="D1733" i="7"/>
  <c r="E1732" i="7"/>
  <c r="D1732" i="7"/>
  <c r="E1731" i="7"/>
  <c r="D1731" i="7"/>
  <c r="E1730" i="7"/>
  <c r="D1730" i="7"/>
  <c r="E1729" i="7"/>
  <c r="D1729" i="7"/>
  <c r="E1728" i="7"/>
  <c r="D1728" i="7"/>
  <c r="E1727" i="7"/>
  <c r="D1727" i="7"/>
  <c r="E1726" i="7"/>
  <c r="D1726" i="7"/>
  <c r="E1725" i="7"/>
  <c r="D1725" i="7"/>
  <c r="E1724" i="7"/>
  <c r="D1724" i="7"/>
  <c r="E1723" i="7"/>
  <c r="D1723" i="7"/>
  <c r="E1722" i="7"/>
  <c r="D1722" i="7"/>
  <c r="E1721" i="7"/>
  <c r="D1721" i="7"/>
  <c r="E1720" i="7"/>
  <c r="D1720" i="7"/>
  <c r="E1719" i="7"/>
  <c r="D1719" i="7"/>
  <c r="E1718" i="7"/>
  <c r="D1718" i="7"/>
  <c r="E1717" i="7"/>
  <c r="D1717" i="7"/>
  <c r="E1716" i="7"/>
  <c r="D1716" i="7"/>
  <c r="E1715" i="7"/>
  <c r="D1715" i="7"/>
  <c r="E1714" i="7"/>
  <c r="D1714" i="7"/>
  <c r="E1713" i="7"/>
  <c r="D1713" i="7"/>
  <c r="E1712" i="7"/>
  <c r="D1712" i="7"/>
  <c r="E1711" i="7"/>
  <c r="D1711" i="7"/>
  <c r="E1710" i="7"/>
  <c r="D1710" i="7"/>
  <c r="E1709" i="7"/>
  <c r="D1709" i="7"/>
  <c r="E1708" i="7"/>
  <c r="D1708" i="7"/>
  <c r="E1707" i="7"/>
  <c r="D1707" i="7"/>
  <c r="E1706" i="7"/>
  <c r="D1706" i="7"/>
  <c r="E1705" i="7"/>
  <c r="D1705" i="7"/>
  <c r="E1704" i="7"/>
  <c r="D1704" i="7"/>
  <c r="E1703" i="7"/>
  <c r="D1703" i="7"/>
  <c r="E1702" i="7"/>
  <c r="D1702" i="7"/>
  <c r="E1701" i="7"/>
  <c r="D1701" i="7"/>
  <c r="E1700" i="7"/>
  <c r="D1700" i="7"/>
  <c r="E1699" i="7"/>
  <c r="D1699" i="7"/>
  <c r="E1698" i="7"/>
  <c r="D1698" i="7"/>
  <c r="E1697" i="7"/>
  <c r="D1697" i="7"/>
  <c r="E1696" i="7"/>
  <c r="D1696" i="7"/>
  <c r="E1695" i="7"/>
  <c r="D1695" i="7"/>
  <c r="E1694" i="7"/>
  <c r="D1694" i="7"/>
  <c r="E1693" i="7"/>
  <c r="D1693" i="7"/>
  <c r="E1692" i="7"/>
  <c r="D1692" i="7"/>
  <c r="E1691" i="7"/>
  <c r="D1691" i="7"/>
  <c r="E1690" i="7"/>
  <c r="D1690" i="7"/>
  <c r="E1689" i="7"/>
  <c r="D1689" i="7"/>
  <c r="E1688" i="7"/>
  <c r="D1688" i="7"/>
  <c r="E1687" i="7"/>
  <c r="D1687" i="7"/>
  <c r="E1686" i="7"/>
  <c r="D1686" i="7"/>
  <c r="E1685" i="7"/>
  <c r="D1685" i="7"/>
  <c r="E1684" i="7"/>
  <c r="D1684" i="7"/>
  <c r="E1683" i="7"/>
  <c r="D1683" i="7"/>
  <c r="E1682" i="7"/>
  <c r="D1682" i="7"/>
  <c r="E1681" i="7"/>
  <c r="D1681" i="7"/>
  <c r="E1680" i="7"/>
  <c r="D1680" i="7"/>
  <c r="E1679" i="7"/>
  <c r="D1679" i="7"/>
  <c r="E1678" i="7"/>
  <c r="D1678" i="7"/>
  <c r="E1677" i="7"/>
  <c r="D1677" i="7"/>
  <c r="E1676" i="7"/>
  <c r="D1676" i="7"/>
  <c r="E1675" i="7"/>
  <c r="D1675" i="7"/>
  <c r="E1674" i="7"/>
  <c r="D1674" i="7"/>
  <c r="E1673" i="7"/>
  <c r="D1673" i="7"/>
  <c r="E1672" i="7"/>
  <c r="D1672" i="7"/>
  <c r="E1671" i="7"/>
  <c r="D1671" i="7"/>
  <c r="E1670" i="7"/>
  <c r="D1670" i="7"/>
  <c r="E1669" i="7"/>
  <c r="D1669" i="7"/>
  <c r="E1668" i="7"/>
  <c r="D1668" i="7"/>
  <c r="E1667" i="7"/>
  <c r="D1667" i="7"/>
  <c r="E1666" i="7"/>
  <c r="D1666" i="7"/>
  <c r="E1665" i="7"/>
  <c r="D1665" i="7"/>
  <c r="E1664" i="7"/>
  <c r="D1664" i="7"/>
  <c r="E1663" i="7"/>
  <c r="D1663" i="7"/>
  <c r="E1662" i="7"/>
  <c r="D1662" i="7"/>
  <c r="E1661" i="7"/>
  <c r="D1661" i="7"/>
  <c r="E1660" i="7"/>
  <c r="D1660" i="7"/>
  <c r="E1659" i="7"/>
  <c r="D1659" i="7"/>
  <c r="E1658" i="7"/>
  <c r="D1658" i="7"/>
  <c r="E1657" i="7"/>
  <c r="D1657" i="7"/>
  <c r="E1656" i="7"/>
  <c r="D1656" i="7"/>
  <c r="E1655" i="7"/>
  <c r="D1655" i="7"/>
  <c r="E1654" i="7"/>
  <c r="D1654" i="7"/>
  <c r="E1653" i="7"/>
  <c r="D1653" i="7"/>
  <c r="E1652" i="7"/>
  <c r="D1652" i="7"/>
  <c r="E1651" i="7"/>
  <c r="D1651" i="7"/>
  <c r="E1650" i="7"/>
  <c r="D1650" i="7"/>
  <c r="E1649" i="7"/>
  <c r="D1649" i="7"/>
  <c r="E1648" i="7"/>
  <c r="D1648" i="7"/>
  <c r="E1647" i="7"/>
  <c r="D1647" i="7"/>
  <c r="E1646" i="7"/>
  <c r="D1646" i="7"/>
  <c r="E1645" i="7"/>
  <c r="D1645" i="7"/>
  <c r="E1644" i="7"/>
  <c r="D1644" i="7"/>
  <c r="E1643" i="7"/>
  <c r="D1643" i="7"/>
  <c r="E1642" i="7"/>
  <c r="D1642" i="7"/>
  <c r="E1641" i="7"/>
  <c r="D1641" i="7"/>
  <c r="E1640" i="7"/>
  <c r="D1640" i="7"/>
  <c r="E1639" i="7"/>
  <c r="D1639" i="7"/>
  <c r="E1638" i="7"/>
  <c r="D1638" i="7"/>
  <c r="E1637" i="7"/>
  <c r="D1637" i="7"/>
  <c r="E1636" i="7"/>
  <c r="D1636" i="7"/>
  <c r="E1635" i="7"/>
  <c r="D1635" i="7"/>
  <c r="E1634" i="7"/>
  <c r="D1634" i="7"/>
  <c r="E1633" i="7"/>
  <c r="D1633" i="7"/>
  <c r="E1632" i="7"/>
  <c r="D1632" i="7"/>
  <c r="E1631" i="7"/>
  <c r="D1631" i="7"/>
  <c r="E1630" i="7"/>
  <c r="D1630" i="7"/>
  <c r="E1629" i="7"/>
  <c r="D1629" i="7"/>
  <c r="E1628" i="7"/>
  <c r="D1628" i="7"/>
  <c r="E1627" i="7"/>
  <c r="D1627" i="7"/>
  <c r="E1626" i="7"/>
  <c r="D1626" i="7"/>
  <c r="E1625" i="7"/>
  <c r="D1625" i="7"/>
  <c r="E1624" i="7"/>
  <c r="D1624" i="7"/>
  <c r="E1623" i="7"/>
  <c r="D1623" i="7"/>
  <c r="E1622" i="7"/>
  <c r="D1622" i="7"/>
  <c r="E1621" i="7"/>
  <c r="D1621" i="7"/>
  <c r="E1620" i="7"/>
  <c r="D1620" i="7"/>
  <c r="E1619" i="7"/>
  <c r="D1619" i="7"/>
  <c r="E1618" i="7"/>
  <c r="D1618" i="7"/>
  <c r="E1617" i="7"/>
  <c r="D1617" i="7"/>
  <c r="E1616" i="7"/>
  <c r="D1616" i="7"/>
  <c r="E1615" i="7"/>
  <c r="D1615" i="7"/>
  <c r="E1614" i="7"/>
  <c r="D1614" i="7"/>
  <c r="E1613" i="7"/>
  <c r="D1613" i="7"/>
  <c r="E1612" i="7"/>
  <c r="D1612" i="7"/>
  <c r="E1611" i="7"/>
  <c r="D1611" i="7"/>
  <c r="E1610" i="7"/>
  <c r="D1610" i="7"/>
  <c r="E1609" i="7"/>
  <c r="D1609" i="7"/>
  <c r="E1608" i="7"/>
  <c r="D1608" i="7"/>
  <c r="E1607" i="7"/>
  <c r="D1607" i="7"/>
  <c r="E1606" i="7"/>
  <c r="D1606" i="7"/>
  <c r="E1605" i="7"/>
  <c r="D1605" i="7"/>
  <c r="E1604" i="7"/>
  <c r="D1604" i="7"/>
  <c r="E1603" i="7"/>
  <c r="D1603" i="7"/>
  <c r="E1602" i="7"/>
  <c r="D1602" i="7"/>
  <c r="E1601" i="7"/>
  <c r="D1601" i="7"/>
  <c r="E1600" i="7"/>
  <c r="D1600" i="7"/>
  <c r="E1599" i="7"/>
  <c r="D1599" i="7"/>
  <c r="E1598" i="7"/>
  <c r="D1598" i="7"/>
  <c r="E1597" i="7"/>
  <c r="D1597" i="7"/>
  <c r="E1596" i="7"/>
  <c r="D1596" i="7"/>
  <c r="E1595" i="7"/>
  <c r="D1595" i="7"/>
  <c r="E1594" i="7"/>
  <c r="D1594" i="7"/>
  <c r="E1593" i="7"/>
  <c r="D1593" i="7"/>
  <c r="E1592" i="7"/>
  <c r="D1592" i="7"/>
  <c r="E1591" i="7"/>
  <c r="D1591" i="7"/>
  <c r="E1590" i="7"/>
  <c r="D1590" i="7"/>
  <c r="E1589" i="7"/>
  <c r="D1589" i="7"/>
  <c r="E1588" i="7"/>
  <c r="D1588" i="7"/>
  <c r="E1587" i="7"/>
  <c r="D1587" i="7"/>
  <c r="E1586" i="7"/>
  <c r="D1586" i="7"/>
  <c r="E1585" i="7"/>
  <c r="D1585" i="7"/>
  <c r="E1584" i="7"/>
  <c r="D1584" i="7"/>
  <c r="E1583" i="7"/>
  <c r="D1583" i="7"/>
  <c r="E1582" i="7"/>
  <c r="D1582" i="7"/>
  <c r="E1581" i="7"/>
  <c r="D1581" i="7"/>
  <c r="E1580" i="7"/>
  <c r="D1580" i="7"/>
  <c r="E1579" i="7"/>
  <c r="D1579" i="7"/>
  <c r="E1578" i="7"/>
  <c r="D1578" i="7"/>
  <c r="E1577" i="7"/>
  <c r="D1577" i="7"/>
  <c r="E1576" i="7"/>
  <c r="D1576" i="7"/>
  <c r="E1575" i="7"/>
  <c r="D1575" i="7"/>
  <c r="E1574" i="7"/>
  <c r="D1574" i="7"/>
  <c r="E1573" i="7"/>
  <c r="D1573" i="7"/>
  <c r="E1572" i="7"/>
  <c r="D1572" i="7"/>
  <c r="E1571" i="7"/>
  <c r="D1571" i="7"/>
  <c r="E1570" i="7"/>
  <c r="D1570" i="7"/>
  <c r="E1569" i="7"/>
  <c r="D1569" i="7"/>
  <c r="E1568" i="7"/>
  <c r="D1568" i="7"/>
  <c r="E1567" i="7"/>
  <c r="D1567" i="7"/>
  <c r="E1566" i="7"/>
  <c r="D1566" i="7"/>
  <c r="E1565" i="7"/>
  <c r="D1565" i="7"/>
  <c r="E1564" i="7"/>
  <c r="D1564" i="7"/>
  <c r="E1563" i="7"/>
  <c r="D1563" i="7"/>
  <c r="E1562" i="7"/>
  <c r="D1562" i="7"/>
  <c r="E1561" i="7"/>
  <c r="D1561" i="7"/>
  <c r="E1560" i="7"/>
  <c r="D1560" i="7"/>
  <c r="E1559" i="7"/>
  <c r="D1559" i="7"/>
  <c r="E1558" i="7"/>
  <c r="D1558" i="7"/>
  <c r="E1557" i="7"/>
  <c r="D1557" i="7"/>
  <c r="E1556" i="7"/>
  <c r="D1556" i="7"/>
  <c r="E1555" i="7"/>
  <c r="D1555" i="7"/>
  <c r="E1554" i="7"/>
  <c r="D1554" i="7"/>
  <c r="E1553" i="7"/>
  <c r="D1553" i="7"/>
  <c r="E1552" i="7"/>
  <c r="D1552" i="7"/>
  <c r="E1551" i="7"/>
  <c r="D1551" i="7"/>
  <c r="E1550" i="7"/>
  <c r="D1550" i="7"/>
  <c r="E1549" i="7"/>
  <c r="D1549" i="7"/>
  <c r="E1548" i="7"/>
  <c r="D1548" i="7"/>
  <c r="E1547" i="7"/>
  <c r="D1547" i="7"/>
  <c r="E1546" i="7"/>
  <c r="D1546" i="7"/>
  <c r="E1545" i="7"/>
  <c r="D1545" i="7"/>
  <c r="E1544" i="7"/>
  <c r="D1544" i="7"/>
  <c r="E1543" i="7"/>
  <c r="D1543" i="7"/>
  <c r="E1542" i="7"/>
  <c r="D1542" i="7"/>
  <c r="E1541" i="7"/>
  <c r="D1541" i="7"/>
  <c r="E1540" i="7"/>
  <c r="D1540" i="7"/>
  <c r="E1539" i="7"/>
  <c r="D1539" i="7"/>
  <c r="E1538" i="7"/>
  <c r="D1538" i="7"/>
  <c r="E1537" i="7"/>
  <c r="D1537" i="7"/>
  <c r="E1536" i="7"/>
  <c r="D1536" i="7"/>
  <c r="E1535" i="7"/>
  <c r="D1535" i="7"/>
  <c r="E1534" i="7"/>
  <c r="D1534" i="7"/>
  <c r="E1533" i="7"/>
  <c r="D1533" i="7"/>
  <c r="E1532" i="7"/>
  <c r="D1532" i="7"/>
  <c r="E1531" i="7"/>
  <c r="D1531" i="7"/>
  <c r="E1530" i="7"/>
  <c r="D1530" i="7"/>
  <c r="E1529" i="7"/>
  <c r="D1529" i="7"/>
  <c r="E1528" i="7"/>
  <c r="D1528" i="7"/>
  <c r="E1527" i="7"/>
  <c r="D1527" i="7"/>
  <c r="E1526" i="7"/>
  <c r="D1526" i="7"/>
  <c r="E1525" i="7"/>
  <c r="D1525" i="7"/>
  <c r="E1524" i="7"/>
  <c r="D1524" i="7"/>
  <c r="E1523" i="7"/>
  <c r="D1523" i="7"/>
  <c r="E1522" i="7"/>
  <c r="D1522" i="7"/>
  <c r="E1521" i="7"/>
  <c r="D1521" i="7"/>
  <c r="E1520" i="7"/>
  <c r="D1520" i="7"/>
  <c r="E1519" i="7"/>
  <c r="D1519" i="7"/>
  <c r="E1518" i="7"/>
  <c r="D1518" i="7"/>
  <c r="E1517" i="7"/>
  <c r="D1517" i="7"/>
  <c r="E1516" i="7"/>
  <c r="D1516" i="7"/>
  <c r="E1515" i="7"/>
  <c r="D1515" i="7"/>
  <c r="E1514" i="7"/>
  <c r="D1514" i="7"/>
  <c r="E1513" i="7"/>
  <c r="D1513" i="7"/>
  <c r="E1512" i="7"/>
  <c r="D1512" i="7"/>
  <c r="E1511" i="7"/>
  <c r="D1511" i="7"/>
  <c r="E1510" i="7"/>
  <c r="D1510" i="7"/>
  <c r="E1509" i="7"/>
  <c r="D1509" i="7"/>
  <c r="E1508" i="7"/>
  <c r="D1508" i="7"/>
  <c r="E1507" i="7"/>
  <c r="D1507" i="7"/>
  <c r="E1506" i="7"/>
  <c r="D1506" i="7"/>
  <c r="E1505" i="7"/>
  <c r="D1505" i="7"/>
  <c r="E1504" i="7"/>
  <c r="D1504" i="7"/>
  <c r="E1503" i="7"/>
  <c r="D1503" i="7"/>
  <c r="E1502" i="7"/>
  <c r="D1502" i="7"/>
  <c r="E1501" i="7"/>
  <c r="D1501" i="7"/>
  <c r="E1500" i="7"/>
  <c r="D1500" i="7"/>
  <c r="E1499" i="7"/>
  <c r="D1499" i="7"/>
  <c r="E1498" i="7"/>
  <c r="D1498" i="7"/>
  <c r="E1497" i="7"/>
  <c r="D1497" i="7"/>
  <c r="E1496" i="7"/>
  <c r="D1496" i="7"/>
  <c r="E1495" i="7"/>
  <c r="D1495" i="7"/>
  <c r="E1494" i="7"/>
  <c r="D1494" i="7"/>
  <c r="E1493" i="7"/>
  <c r="D1493" i="7"/>
  <c r="E1492" i="7"/>
  <c r="D1492" i="7"/>
  <c r="E1491" i="7"/>
  <c r="D1491" i="7"/>
  <c r="E1490" i="7"/>
  <c r="D1490" i="7"/>
  <c r="E1489" i="7"/>
  <c r="D1489" i="7"/>
  <c r="E1488" i="7"/>
  <c r="D1488" i="7"/>
  <c r="E1487" i="7"/>
  <c r="D1487" i="7"/>
  <c r="E1486" i="7"/>
  <c r="D1486" i="7"/>
  <c r="E1485" i="7"/>
  <c r="D1485" i="7"/>
  <c r="E1484" i="7"/>
  <c r="D1484" i="7"/>
  <c r="E1483" i="7"/>
  <c r="D1483" i="7"/>
  <c r="E1482" i="7"/>
  <c r="D1482" i="7"/>
  <c r="E1481" i="7"/>
  <c r="D1481" i="7"/>
  <c r="E1480" i="7"/>
  <c r="D1480" i="7"/>
  <c r="E1479" i="7"/>
  <c r="D1479" i="7"/>
  <c r="E1478" i="7"/>
  <c r="D1478" i="7"/>
  <c r="E1477" i="7"/>
  <c r="D1477" i="7"/>
  <c r="E1476" i="7"/>
  <c r="D1476" i="7"/>
  <c r="E1475" i="7"/>
  <c r="D1475" i="7"/>
  <c r="E1474" i="7"/>
  <c r="D1474" i="7"/>
  <c r="E1473" i="7"/>
  <c r="D1473" i="7"/>
  <c r="E1472" i="7"/>
  <c r="D1472" i="7"/>
  <c r="E1471" i="7"/>
  <c r="D1471" i="7"/>
  <c r="E1470" i="7"/>
  <c r="D1470" i="7"/>
  <c r="E1469" i="7"/>
  <c r="D1469" i="7"/>
  <c r="E1468" i="7"/>
  <c r="D1468" i="7"/>
  <c r="E1467" i="7"/>
  <c r="D1467" i="7"/>
  <c r="E1466" i="7"/>
  <c r="D1466" i="7"/>
  <c r="E1465" i="7"/>
  <c r="D1465" i="7"/>
  <c r="E1464" i="7"/>
  <c r="D1464" i="7"/>
  <c r="E1463" i="7"/>
  <c r="D1463" i="7"/>
  <c r="E1462" i="7"/>
  <c r="D1462" i="7"/>
  <c r="E1461" i="7"/>
  <c r="D1461" i="7"/>
  <c r="E1460" i="7"/>
  <c r="D1460" i="7"/>
  <c r="E1459" i="7"/>
  <c r="D1459" i="7"/>
  <c r="E1458" i="7"/>
  <c r="D1458" i="7"/>
  <c r="E1457" i="7"/>
  <c r="D1457" i="7"/>
  <c r="E1456" i="7"/>
  <c r="D1456" i="7"/>
  <c r="E1455" i="7"/>
  <c r="D1455" i="7"/>
  <c r="E1454" i="7"/>
  <c r="D1454" i="7"/>
  <c r="E1453" i="7"/>
  <c r="D1453" i="7"/>
  <c r="E1452" i="7"/>
  <c r="D1452" i="7"/>
  <c r="E1451" i="7"/>
  <c r="D1451" i="7"/>
  <c r="E1450" i="7"/>
  <c r="D1450" i="7"/>
  <c r="E1449" i="7"/>
  <c r="D1449" i="7"/>
  <c r="E1448" i="7"/>
  <c r="D1448" i="7"/>
  <c r="E1447" i="7"/>
  <c r="D1447" i="7"/>
  <c r="E1446" i="7"/>
  <c r="D1446" i="7"/>
  <c r="E1445" i="7"/>
  <c r="D1445" i="7"/>
  <c r="E1444" i="7"/>
  <c r="D1444" i="7"/>
  <c r="E1443" i="7"/>
  <c r="D1443" i="7"/>
  <c r="E1442" i="7"/>
  <c r="D1442" i="7"/>
  <c r="E1441" i="7"/>
  <c r="D1441" i="7"/>
  <c r="E1440" i="7"/>
  <c r="D1440" i="7"/>
  <c r="E1439" i="7"/>
  <c r="D1439" i="7"/>
  <c r="E1438" i="7"/>
  <c r="D1438" i="7"/>
  <c r="E1437" i="7"/>
  <c r="D1437" i="7"/>
  <c r="E1436" i="7"/>
  <c r="D1436" i="7"/>
  <c r="E1435" i="7"/>
  <c r="D1435" i="7"/>
  <c r="E1434" i="7"/>
  <c r="D1434" i="7"/>
  <c r="E1433" i="7"/>
  <c r="D1433" i="7"/>
  <c r="E1432" i="7"/>
  <c r="D1432" i="7"/>
  <c r="E1431" i="7"/>
  <c r="D1431" i="7"/>
  <c r="E1430" i="7"/>
  <c r="D1430" i="7"/>
  <c r="E1429" i="7"/>
  <c r="D1429" i="7"/>
  <c r="E1428" i="7"/>
  <c r="D1428" i="7"/>
  <c r="E1427" i="7"/>
  <c r="D1427" i="7"/>
  <c r="E1426" i="7"/>
  <c r="D1426" i="7"/>
  <c r="E1425" i="7"/>
  <c r="D1425" i="7"/>
  <c r="E1424" i="7"/>
  <c r="D1424" i="7"/>
  <c r="E1423" i="7"/>
  <c r="D1423" i="7"/>
  <c r="E1422" i="7"/>
  <c r="D1422" i="7"/>
  <c r="E1421" i="7"/>
  <c r="D1421" i="7"/>
  <c r="E1420" i="7"/>
  <c r="D1420" i="7"/>
  <c r="E1419" i="7"/>
  <c r="D1419" i="7"/>
  <c r="E1418" i="7"/>
  <c r="D1418" i="7"/>
  <c r="E1417" i="7"/>
  <c r="D1417" i="7"/>
  <c r="E1416" i="7"/>
  <c r="D1416" i="7"/>
  <c r="E1415" i="7"/>
  <c r="D1415" i="7"/>
  <c r="E1414" i="7"/>
  <c r="D1414" i="7"/>
  <c r="E1413" i="7"/>
  <c r="D1413" i="7"/>
  <c r="E1412" i="7"/>
  <c r="D1412" i="7"/>
  <c r="E1411" i="7"/>
  <c r="D1411" i="7"/>
  <c r="E1410" i="7"/>
  <c r="D1410" i="7"/>
  <c r="E1409" i="7"/>
  <c r="D1409" i="7"/>
  <c r="E1408" i="7"/>
  <c r="D1408" i="7"/>
  <c r="E1407" i="7"/>
  <c r="D1407" i="7"/>
  <c r="E1406" i="7"/>
  <c r="D1406" i="7"/>
  <c r="E1405" i="7"/>
  <c r="D1405" i="7"/>
  <c r="E1404" i="7"/>
  <c r="D1404" i="7"/>
  <c r="E1403" i="7"/>
  <c r="D1403" i="7"/>
  <c r="E1402" i="7"/>
  <c r="D1402" i="7"/>
  <c r="E1401" i="7"/>
  <c r="D1401" i="7"/>
  <c r="E1400" i="7"/>
  <c r="D1400" i="7"/>
  <c r="E1399" i="7"/>
  <c r="D1399" i="7"/>
  <c r="E1398" i="7"/>
  <c r="D1398" i="7"/>
  <c r="E1397" i="7"/>
  <c r="D1397" i="7"/>
  <c r="E1396" i="7"/>
  <c r="D1396" i="7"/>
  <c r="E1395" i="7"/>
  <c r="D1395" i="7"/>
  <c r="E1394" i="7"/>
  <c r="D1394" i="7"/>
  <c r="E1393" i="7"/>
  <c r="D1393" i="7"/>
  <c r="E1392" i="7"/>
  <c r="D1392" i="7"/>
  <c r="E1391" i="7"/>
  <c r="D1391" i="7"/>
  <c r="E1390" i="7"/>
  <c r="D1390" i="7"/>
  <c r="E1389" i="7"/>
  <c r="D1389" i="7"/>
  <c r="E1388" i="7"/>
  <c r="D1388" i="7"/>
  <c r="E1387" i="7"/>
  <c r="D1387" i="7"/>
  <c r="E1386" i="7"/>
  <c r="D1386" i="7"/>
  <c r="E1385" i="7"/>
  <c r="D1385" i="7"/>
  <c r="E1384" i="7"/>
  <c r="D1384" i="7"/>
  <c r="E1383" i="7"/>
  <c r="D1383" i="7"/>
  <c r="E1382" i="7"/>
  <c r="D1382" i="7"/>
  <c r="E1381" i="7"/>
  <c r="D1381" i="7"/>
  <c r="E1380" i="7"/>
  <c r="D1380" i="7"/>
  <c r="E1379" i="7"/>
  <c r="D1379" i="7"/>
  <c r="E1378" i="7"/>
  <c r="D1378" i="7"/>
  <c r="E1377" i="7"/>
  <c r="D1377" i="7"/>
  <c r="E1376" i="7"/>
  <c r="D1376" i="7"/>
  <c r="E1375" i="7"/>
  <c r="D1375" i="7"/>
  <c r="E1374" i="7"/>
  <c r="D1374" i="7"/>
  <c r="E1373" i="7"/>
  <c r="D1373" i="7"/>
  <c r="E1372" i="7"/>
  <c r="D1372" i="7"/>
  <c r="E1371" i="7"/>
  <c r="D1371" i="7"/>
  <c r="E1370" i="7"/>
  <c r="D1370" i="7"/>
  <c r="E1369" i="7"/>
  <c r="D1369" i="7"/>
  <c r="E1368" i="7"/>
  <c r="D1368" i="7"/>
  <c r="E1367" i="7"/>
  <c r="D1367" i="7"/>
  <c r="E1366" i="7"/>
  <c r="D1366" i="7"/>
  <c r="E1365" i="7"/>
  <c r="D1365" i="7"/>
  <c r="E1364" i="7"/>
  <c r="D1364" i="7"/>
  <c r="E1363" i="7"/>
  <c r="D1363" i="7"/>
  <c r="E1362" i="7"/>
  <c r="D1362" i="7"/>
  <c r="E1361" i="7"/>
  <c r="D1361" i="7"/>
  <c r="E1360" i="7"/>
  <c r="D1360" i="7"/>
  <c r="E1359" i="7"/>
  <c r="D1359" i="7"/>
  <c r="E1358" i="7"/>
  <c r="D1358" i="7"/>
  <c r="E1357" i="7"/>
  <c r="D1357" i="7"/>
  <c r="E1356" i="7"/>
  <c r="D1356" i="7"/>
  <c r="E1355" i="7"/>
  <c r="D1355" i="7"/>
  <c r="E1354" i="7"/>
  <c r="D1354" i="7"/>
  <c r="E1353" i="7"/>
  <c r="D1353" i="7"/>
  <c r="E1352" i="7"/>
  <c r="D1352" i="7"/>
  <c r="E1351" i="7"/>
  <c r="D1351" i="7"/>
  <c r="E1350" i="7"/>
  <c r="D1350" i="7"/>
  <c r="E1349" i="7"/>
  <c r="D1349" i="7"/>
  <c r="E1348" i="7"/>
  <c r="D1348" i="7"/>
  <c r="E1347" i="7"/>
  <c r="D1347" i="7"/>
  <c r="E1346" i="7"/>
  <c r="D1346" i="7"/>
  <c r="E1345" i="7"/>
  <c r="D1345" i="7"/>
  <c r="E1344" i="7"/>
  <c r="D1344" i="7"/>
  <c r="E1343" i="7"/>
  <c r="D1343" i="7"/>
  <c r="E1342" i="7"/>
  <c r="D1342" i="7"/>
  <c r="E1341" i="7"/>
  <c r="D1341" i="7"/>
  <c r="E1340" i="7"/>
  <c r="D1340" i="7"/>
  <c r="E1339" i="7"/>
  <c r="D1339" i="7"/>
  <c r="E1338" i="7"/>
  <c r="D1338" i="7"/>
  <c r="E1337" i="7"/>
  <c r="D1337" i="7"/>
  <c r="E1336" i="7"/>
  <c r="D1336" i="7"/>
  <c r="E1335" i="7"/>
  <c r="D1335" i="7"/>
  <c r="E1334" i="7"/>
  <c r="D1334" i="7"/>
  <c r="E1333" i="7"/>
  <c r="D1333" i="7"/>
  <c r="E1332" i="7"/>
  <c r="D1332" i="7"/>
  <c r="E1331" i="7"/>
  <c r="D1331" i="7"/>
  <c r="E1330" i="7"/>
  <c r="D1330" i="7"/>
  <c r="E1329" i="7"/>
  <c r="D1329" i="7"/>
  <c r="E1328" i="7"/>
  <c r="D1328" i="7"/>
  <c r="E1327" i="7"/>
  <c r="D1327" i="7"/>
  <c r="E1326" i="7"/>
  <c r="D1326" i="7"/>
  <c r="E1325" i="7"/>
  <c r="D1325" i="7"/>
  <c r="E1324" i="7"/>
  <c r="D1324" i="7"/>
  <c r="E1323" i="7"/>
  <c r="D1323" i="7"/>
  <c r="E1322" i="7"/>
  <c r="D1322" i="7"/>
  <c r="E1321" i="7"/>
  <c r="D1321" i="7"/>
  <c r="E1320" i="7"/>
  <c r="D1320" i="7"/>
  <c r="E1319" i="7"/>
  <c r="D1319" i="7"/>
  <c r="E1318" i="7"/>
  <c r="D1318" i="7"/>
  <c r="E1317" i="7"/>
  <c r="D1317" i="7"/>
  <c r="E1316" i="7"/>
  <c r="D1316" i="7"/>
  <c r="E1315" i="7"/>
  <c r="D1315" i="7"/>
  <c r="E1314" i="7"/>
  <c r="D1314" i="7"/>
  <c r="E1313" i="7"/>
  <c r="D1313" i="7"/>
  <c r="E1312" i="7"/>
  <c r="D1312" i="7"/>
  <c r="E1311" i="7"/>
  <c r="D1311" i="7"/>
  <c r="E1310" i="7"/>
  <c r="D1310" i="7"/>
  <c r="E1309" i="7"/>
  <c r="D1309" i="7"/>
  <c r="E1308" i="7"/>
  <c r="D1308" i="7"/>
  <c r="E1307" i="7"/>
  <c r="D1307" i="7"/>
  <c r="E1306" i="7"/>
  <c r="D1306" i="7"/>
  <c r="E1305" i="7"/>
  <c r="D1305" i="7"/>
  <c r="E1304" i="7"/>
  <c r="D1304" i="7"/>
  <c r="E1303" i="7"/>
  <c r="D1303" i="7"/>
  <c r="E1302" i="7"/>
  <c r="D1302" i="7"/>
  <c r="E1301" i="7"/>
  <c r="D1301" i="7"/>
  <c r="E1300" i="7"/>
  <c r="D1300" i="7"/>
  <c r="E1299" i="7"/>
  <c r="D1299" i="7"/>
  <c r="E1298" i="7"/>
  <c r="D1298" i="7"/>
  <c r="E1297" i="7"/>
  <c r="D1297" i="7"/>
  <c r="E1296" i="7"/>
  <c r="D1296" i="7"/>
  <c r="E1295" i="7"/>
  <c r="D1295" i="7"/>
  <c r="E1294" i="7"/>
  <c r="D1294" i="7"/>
  <c r="E1293" i="7"/>
  <c r="D1293" i="7"/>
  <c r="E1292" i="7"/>
  <c r="D1292" i="7"/>
  <c r="E1291" i="7"/>
  <c r="D1291" i="7"/>
  <c r="E1290" i="7"/>
  <c r="D1290" i="7"/>
  <c r="E1289" i="7"/>
  <c r="D1289" i="7"/>
  <c r="E1288" i="7"/>
  <c r="D1288" i="7"/>
  <c r="E1287" i="7"/>
  <c r="D1287" i="7"/>
  <c r="E1286" i="7"/>
  <c r="D1286" i="7"/>
  <c r="E1285" i="7"/>
  <c r="D1285" i="7"/>
  <c r="E1284" i="7"/>
  <c r="D1284" i="7"/>
  <c r="E1283" i="7"/>
  <c r="D1283" i="7"/>
  <c r="E1282" i="7"/>
  <c r="D1282" i="7"/>
  <c r="E1281" i="7"/>
  <c r="D1281" i="7"/>
  <c r="E1280" i="7"/>
  <c r="D1280" i="7"/>
  <c r="E1279" i="7"/>
  <c r="D1279" i="7"/>
  <c r="E1278" i="7"/>
  <c r="D1278" i="7"/>
  <c r="E1277" i="7"/>
  <c r="D1277" i="7"/>
  <c r="E1276" i="7"/>
  <c r="D1276" i="7"/>
  <c r="E1275" i="7"/>
  <c r="D1275" i="7"/>
  <c r="E1274" i="7"/>
  <c r="D1274" i="7"/>
  <c r="E1273" i="7"/>
  <c r="D1273" i="7"/>
  <c r="E1272" i="7"/>
  <c r="D1272" i="7"/>
  <c r="E1271" i="7"/>
  <c r="D1271" i="7"/>
  <c r="E1270" i="7"/>
  <c r="D1270" i="7"/>
  <c r="E1269" i="7"/>
  <c r="D1269" i="7"/>
  <c r="E1268" i="7"/>
  <c r="D1268" i="7"/>
  <c r="E1267" i="7"/>
  <c r="D1267" i="7"/>
  <c r="E1266" i="7"/>
  <c r="D1266" i="7"/>
  <c r="E1265" i="7"/>
  <c r="D1265" i="7"/>
  <c r="E1264" i="7"/>
  <c r="D1264" i="7"/>
  <c r="E1263" i="7"/>
  <c r="D1263" i="7"/>
  <c r="E1262" i="7"/>
  <c r="D1262" i="7"/>
  <c r="E1261" i="7"/>
  <c r="D1261" i="7"/>
  <c r="E1260" i="7"/>
  <c r="D1260" i="7"/>
  <c r="E1259" i="7"/>
  <c r="D1259" i="7"/>
  <c r="E1258" i="7"/>
  <c r="D1258" i="7"/>
  <c r="E1257" i="7"/>
  <c r="D1257" i="7"/>
  <c r="E1256" i="7"/>
  <c r="D1256" i="7"/>
  <c r="E1255" i="7"/>
  <c r="D1255" i="7"/>
  <c r="E1254" i="7"/>
  <c r="D1254" i="7"/>
  <c r="E1253" i="7"/>
  <c r="D1253" i="7"/>
  <c r="E1252" i="7"/>
  <c r="D1252" i="7"/>
  <c r="E1251" i="7"/>
  <c r="D1251" i="7"/>
  <c r="E1250" i="7"/>
  <c r="D1250" i="7"/>
  <c r="E1249" i="7"/>
  <c r="D1249" i="7"/>
  <c r="E1248" i="7"/>
  <c r="D1248" i="7"/>
  <c r="E1247" i="7"/>
  <c r="D1247" i="7"/>
  <c r="E1246" i="7"/>
  <c r="D1246" i="7"/>
  <c r="E1245" i="7"/>
  <c r="D1245" i="7"/>
  <c r="E1244" i="7"/>
  <c r="D1244" i="7"/>
  <c r="E1243" i="7"/>
  <c r="D1243" i="7"/>
  <c r="E1242" i="7"/>
  <c r="D1242" i="7"/>
  <c r="E1241" i="7"/>
  <c r="D1241" i="7"/>
  <c r="E1240" i="7"/>
  <c r="D1240" i="7"/>
  <c r="E1239" i="7"/>
  <c r="D1239" i="7"/>
  <c r="E1238" i="7"/>
  <c r="D1238" i="7"/>
  <c r="E1237" i="7"/>
  <c r="D1237" i="7"/>
  <c r="E1236" i="7"/>
  <c r="D1236" i="7"/>
  <c r="E1235" i="7"/>
  <c r="D1235" i="7"/>
  <c r="E1234" i="7"/>
  <c r="D1234" i="7"/>
  <c r="E1233" i="7"/>
  <c r="D1233" i="7"/>
  <c r="E1232" i="7"/>
  <c r="D1232" i="7"/>
  <c r="E1231" i="7"/>
  <c r="D1231" i="7"/>
  <c r="E1230" i="7"/>
  <c r="D1230" i="7"/>
  <c r="E1229" i="7"/>
  <c r="D1229" i="7"/>
  <c r="E1228" i="7"/>
  <c r="D1228" i="7"/>
  <c r="E1227" i="7"/>
  <c r="D1227" i="7"/>
  <c r="E1226" i="7"/>
  <c r="D1226" i="7"/>
  <c r="E1225" i="7"/>
  <c r="D1225" i="7"/>
  <c r="E1224" i="7"/>
  <c r="D1224" i="7"/>
  <c r="E1223" i="7"/>
  <c r="D1223" i="7"/>
  <c r="E1222" i="7"/>
  <c r="D1222" i="7"/>
  <c r="E1221" i="7"/>
  <c r="D1221" i="7"/>
  <c r="E1220" i="7"/>
  <c r="D1220" i="7"/>
  <c r="E1219" i="7"/>
  <c r="D1219" i="7"/>
  <c r="E1218" i="7"/>
  <c r="D1218" i="7"/>
  <c r="E1217" i="7"/>
  <c r="D1217" i="7"/>
  <c r="E1216" i="7"/>
  <c r="D1216" i="7"/>
  <c r="E1215" i="7"/>
  <c r="D1215" i="7"/>
  <c r="E1214" i="7"/>
  <c r="D1214" i="7"/>
  <c r="E1213" i="7"/>
  <c r="D1213" i="7"/>
  <c r="E1212" i="7"/>
  <c r="D1212" i="7"/>
  <c r="E1211" i="7"/>
  <c r="D1211" i="7"/>
  <c r="E1210" i="7"/>
  <c r="D1210" i="7"/>
  <c r="E1209" i="7"/>
  <c r="D1209" i="7"/>
  <c r="E1208" i="7"/>
  <c r="D1208" i="7"/>
  <c r="E1207" i="7"/>
  <c r="D1207" i="7"/>
  <c r="E1206" i="7"/>
  <c r="D1206" i="7"/>
  <c r="E1205" i="7"/>
  <c r="D1205" i="7"/>
  <c r="E1204" i="7"/>
  <c r="D1204" i="7"/>
  <c r="E1203" i="7"/>
  <c r="D1203" i="7"/>
  <c r="E1202" i="7"/>
  <c r="D1202" i="7"/>
  <c r="E1201" i="7"/>
  <c r="D1201" i="7"/>
  <c r="E1200" i="7"/>
  <c r="D1200" i="7"/>
  <c r="E1199" i="7"/>
  <c r="D1199" i="7"/>
  <c r="E1198" i="7"/>
  <c r="D1198" i="7"/>
  <c r="E1197" i="7"/>
  <c r="D1197" i="7"/>
  <c r="E1196" i="7"/>
  <c r="D1196" i="7"/>
  <c r="E1195" i="7"/>
  <c r="D1195" i="7"/>
  <c r="E1194" i="7"/>
  <c r="D1194" i="7"/>
  <c r="E1193" i="7"/>
  <c r="D1193" i="7"/>
  <c r="E1192" i="7"/>
  <c r="D1192" i="7"/>
  <c r="E1191" i="7"/>
  <c r="D1191" i="7"/>
  <c r="E1190" i="7"/>
  <c r="D1190" i="7"/>
  <c r="E1189" i="7"/>
  <c r="D1189" i="7"/>
  <c r="E1188" i="7"/>
  <c r="D1188" i="7"/>
  <c r="E1187" i="7"/>
  <c r="D1187" i="7"/>
  <c r="E1186" i="7"/>
  <c r="D1186" i="7"/>
  <c r="E1185" i="7"/>
  <c r="D1185" i="7"/>
  <c r="E1184" i="7"/>
  <c r="D1184" i="7"/>
  <c r="E1183" i="7"/>
  <c r="D1183" i="7"/>
  <c r="E1182" i="7"/>
  <c r="D1182" i="7"/>
  <c r="E1181" i="7"/>
  <c r="D1181" i="7"/>
  <c r="E1180" i="7"/>
  <c r="D1180" i="7"/>
  <c r="E1179" i="7"/>
  <c r="D1179" i="7"/>
  <c r="E1178" i="7"/>
  <c r="D1178" i="7"/>
  <c r="E1177" i="7"/>
  <c r="D1177" i="7"/>
  <c r="E1176" i="7"/>
  <c r="D1176" i="7"/>
  <c r="E1175" i="7"/>
  <c r="D1175" i="7"/>
  <c r="E1174" i="7"/>
  <c r="D1174" i="7"/>
  <c r="E1173" i="7"/>
  <c r="D1173" i="7"/>
  <c r="E1172" i="7"/>
  <c r="D1172" i="7"/>
  <c r="E1171" i="7"/>
  <c r="D1171" i="7"/>
  <c r="E1170" i="7"/>
  <c r="D1170" i="7"/>
  <c r="E1169" i="7"/>
  <c r="D1169" i="7"/>
  <c r="E1168" i="7"/>
  <c r="D1168" i="7"/>
  <c r="E1167" i="7"/>
  <c r="D1167" i="7"/>
  <c r="E1166" i="7"/>
  <c r="D1166" i="7"/>
  <c r="E1165" i="7"/>
  <c r="D1165" i="7"/>
  <c r="E1164" i="7"/>
  <c r="D1164" i="7"/>
  <c r="E1163" i="7"/>
  <c r="D1163" i="7"/>
  <c r="E1162" i="7"/>
  <c r="D1162" i="7"/>
  <c r="E1161" i="7"/>
  <c r="D1161" i="7"/>
  <c r="E1160" i="7"/>
  <c r="D1160" i="7"/>
  <c r="E1159" i="7"/>
  <c r="D1159" i="7"/>
  <c r="E1158" i="7"/>
  <c r="D1158" i="7"/>
  <c r="E1157" i="7"/>
  <c r="D1157" i="7"/>
  <c r="E1156" i="7"/>
  <c r="D1156" i="7"/>
  <c r="E1155" i="7"/>
  <c r="D1155" i="7"/>
  <c r="E1154" i="7"/>
  <c r="D1154" i="7"/>
  <c r="E1153" i="7"/>
  <c r="D1153" i="7"/>
  <c r="E1152" i="7"/>
  <c r="D1152" i="7"/>
  <c r="E1151" i="7"/>
  <c r="D1151" i="7"/>
  <c r="E1150" i="7"/>
  <c r="D1150" i="7"/>
  <c r="E1149" i="7"/>
  <c r="D1149" i="7"/>
  <c r="E1148" i="7"/>
  <c r="D1148" i="7"/>
  <c r="E1147" i="7"/>
  <c r="D1147" i="7"/>
  <c r="E1146" i="7"/>
  <c r="D1146" i="7"/>
  <c r="E1145" i="7"/>
  <c r="D1145" i="7"/>
  <c r="E1144" i="7"/>
  <c r="D1144" i="7"/>
  <c r="E1143" i="7"/>
  <c r="D1143" i="7"/>
  <c r="E1142" i="7"/>
  <c r="D1142" i="7"/>
  <c r="E1141" i="7"/>
  <c r="D1141" i="7"/>
  <c r="E1140" i="7"/>
  <c r="D1140" i="7"/>
  <c r="E1139" i="7"/>
  <c r="D1139" i="7"/>
  <c r="E1138" i="7"/>
  <c r="D1138" i="7"/>
  <c r="E1137" i="7"/>
  <c r="D1137" i="7"/>
  <c r="E1136" i="7"/>
  <c r="D1136" i="7"/>
  <c r="E1135" i="7"/>
  <c r="D1135" i="7"/>
  <c r="E1134" i="7"/>
  <c r="D1134" i="7"/>
  <c r="E1133" i="7"/>
  <c r="D1133" i="7"/>
  <c r="E1132" i="7"/>
  <c r="D1132" i="7"/>
  <c r="E1131" i="7"/>
  <c r="D1131" i="7"/>
  <c r="E1130" i="7"/>
  <c r="D1130" i="7"/>
  <c r="E1129" i="7"/>
  <c r="D1129" i="7"/>
  <c r="E1128" i="7"/>
  <c r="D1128" i="7"/>
  <c r="E1127" i="7"/>
  <c r="D1127" i="7"/>
  <c r="E1126" i="7"/>
  <c r="D1126" i="7"/>
  <c r="E1125" i="7"/>
  <c r="D1125" i="7"/>
  <c r="E1124" i="7"/>
  <c r="D1124" i="7"/>
  <c r="E1123" i="7"/>
  <c r="D1123" i="7"/>
  <c r="E1122" i="7"/>
  <c r="D1122" i="7"/>
  <c r="E1121" i="7"/>
  <c r="D1121" i="7"/>
  <c r="E1120" i="7"/>
  <c r="D1120" i="7"/>
  <c r="E1119" i="7"/>
  <c r="D1119" i="7"/>
  <c r="E1118" i="7"/>
  <c r="D1118" i="7"/>
  <c r="E1117" i="7"/>
  <c r="D1117" i="7"/>
  <c r="E1116" i="7"/>
  <c r="D1116" i="7"/>
  <c r="E1115" i="7"/>
  <c r="D1115" i="7"/>
  <c r="E1114" i="7"/>
  <c r="D1114" i="7"/>
  <c r="E1113" i="7"/>
  <c r="D1113" i="7"/>
  <c r="E1112" i="7"/>
  <c r="D1112" i="7"/>
  <c r="E1111" i="7"/>
  <c r="D1111" i="7"/>
  <c r="E1110" i="7"/>
  <c r="D1110" i="7"/>
  <c r="E1109" i="7"/>
  <c r="D1109" i="7"/>
  <c r="E1108" i="7"/>
  <c r="D1108" i="7"/>
  <c r="E1107" i="7"/>
  <c r="D1107" i="7"/>
  <c r="E1106" i="7"/>
  <c r="D1106" i="7"/>
  <c r="E1105" i="7"/>
  <c r="D1105" i="7"/>
  <c r="E1104" i="7"/>
  <c r="D1104" i="7"/>
  <c r="E1103" i="7"/>
  <c r="D1103" i="7"/>
  <c r="E1102" i="7"/>
  <c r="D1102" i="7"/>
  <c r="E1101" i="7"/>
  <c r="D1101" i="7"/>
  <c r="E1100" i="7"/>
  <c r="D1100" i="7"/>
  <c r="E1099" i="7"/>
  <c r="D1099" i="7"/>
  <c r="E1098" i="7"/>
  <c r="D1098" i="7"/>
  <c r="E1097" i="7"/>
  <c r="D1097" i="7"/>
  <c r="E1096" i="7"/>
  <c r="D1096" i="7"/>
  <c r="E1095" i="7"/>
  <c r="D1095" i="7"/>
  <c r="E1094" i="7"/>
  <c r="D1094" i="7"/>
  <c r="E1093" i="7"/>
  <c r="D1093" i="7"/>
  <c r="E1092" i="7"/>
  <c r="D1092" i="7"/>
  <c r="E1091" i="7"/>
  <c r="D1091" i="7"/>
  <c r="E1090" i="7"/>
  <c r="D1090" i="7"/>
  <c r="E1089" i="7"/>
  <c r="D1089" i="7"/>
  <c r="E1088" i="7"/>
  <c r="D1088" i="7"/>
  <c r="E1087" i="7"/>
  <c r="D1087" i="7"/>
  <c r="E1086" i="7"/>
  <c r="D1086" i="7"/>
  <c r="E1085" i="7"/>
  <c r="D1085" i="7"/>
  <c r="E1084" i="7"/>
  <c r="D1084" i="7"/>
  <c r="E1083" i="7"/>
  <c r="D1083" i="7"/>
  <c r="E1082" i="7"/>
  <c r="D1082" i="7"/>
  <c r="E1081" i="7"/>
  <c r="D1081" i="7"/>
  <c r="E1080" i="7"/>
  <c r="D1080" i="7"/>
  <c r="E1079" i="7"/>
  <c r="D1079" i="7"/>
  <c r="E1078" i="7"/>
  <c r="D1078" i="7"/>
  <c r="E1077" i="7"/>
  <c r="D1077" i="7"/>
  <c r="E1076" i="7"/>
  <c r="D1076" i="7"/>
  <c r="E1075" i="7"/>
  <c r="D1075" i="7"/>
  <c r="E1074" i="7"/>
  <c r="D1074" i="7"/>
  <c r="E1073" i="7"/>
  <c r="D1073" i="7"/>
  <c r="E1072" i="7"/>
  <c r="D1072" i="7"/>
  <c r="E1071" i="7"/>
  <c r="D1071" i="7"/>
  <c r="E1070" i="7"/>
  <c r="D1070" i="7"/>
  <c r="E1069" i="7"/>
  <c r="D1069" i="7"/>
  <c r="E1068" i="7"/>
  <c r="D1068" i="7"/>
  <c r="E1067" i="7"/>
  <c r="D1067" i="7"/>
  <c r="E1066" i="7"/>
  <c r="D1066" i="7"/>
  <c r="E1065" i="7"/>
  <c r="D1065" i="7"/>
  <c r="E1064" i="7"/>
  <c r="D1064" i="7"/>
  <c r="E1063" i="7"/>
  <c r="D1063" i="7"/>
  <c r="E1062" i="7"/>
  <c r="D1062" i="7"/>
  <c r="E1061" i="7"/>
  <c r="D1061" i="7"/>
  <c r="E1060" i="7"/>
  <c r="D1060" i="7"/>
  <c r="E1059" i="7"/>
  <c r="D1059" i="7"/>
  <c r="E1058" i="7"/>
  <c r="D1058" i="7"/>
  <c r="E1057" i="7"/>
  <c r="D1057" i="7"/>
  <c r="E1056" i="7"/>
  <c r="D1056" i="7"/>
  <c r="E1055" i="7"/>
  <c r="D1055" i="7"/>
  <c r="E1054" i="7"/>
  <c r="D1054" i="7"/>
  <c r="E1053" i="7"/>
  <c r="D1053" i="7"/>
  <c r="E1052" i="7"/>
  <c r="D1052" i="7"/>
  <c r="E1051" i="7"/>
  <c r="D1051" i="7"/>
  <c r="E1050" i="7"/>
  <c r="D1050" i="7"/>
  <c r="E1049" i="7"/>
  <c r="D1049" i="7"/>
  <c r="E1048" i="7"/>
  <c r="D1048" i="7"/>
  <c r="E1047" i="7"/>
  <c r="D1047" i="7"/>
  <c r="E1046" i="7"/>
  <c r="D1046" i="7"/>
  <c r="E1045" i="7"/>
  <c r="D1045" i="7"/>
  <c r="E1044" i="7"/>
  <c r="D1044" i="7"/>
  <c r="E1043" i="7"/>
  <c r="D1043" i="7"/>
  <c r="E1042" i="7"/>
  <c r="D1042" i="7"/>
  <c r="E1041" i="7"/>
  <c r="D1041" i="7"/>
  <c r="E1040" i="7"/>
  <c r="D1040" i="7"/>
  <c r="E1039" i="7"/>
  <c r="D1039" i="7"/>
  <c r="E1038" i="7"/>
  <c r="D1038" i="7"/>
  <c r="E1037" i="7"/>
  <c r="D1037" i="7"/>
  <c r="E1036" i="7"/>
  <c r="D1036" i="7"/>
  <c r="E1035" i="7"/>
  <c r="D1035" i="7"/>
  <c r="E1034" i="7"/>
  <c r="D1034" i="7"/>
  <c r="E1033" i="7"/>
  <c r="D1033" i="7"/>
  <c r="E1032" i="7"/>
  <c r="D1032" i="7"/>
  <c r="E1031" i="7"/>
  <c r="D1031" i="7"/>
  <c r="E1030" i="7"/>
  <c r="D1030" i="7"/>
  <c r="E1029" i="7"/>
  <c r="D1029" i="7"/>
  <c r="E1028" i="7"/>
  <c r="D1028" i="7"/>
  <c r="E1027" i="7"/>
  <c r="D1027" i="7"/>
  <c r="E1026" i="7"/>
  <c r="D1026" i="7"/>
  <c r="E1025" i="7"/>
  <c r="D1025" i="7"/>
  <c r="E1024" i="7"/>
  <c r="D1024" i="7"/>
  <c r="E1023" i="7"/>
  <c r="D1023" i="7"/>
  <c r="E1022" i="7"/>
  <c r="D1022" i="7"/>
  <c r="E1021" i="7"/>
  <c r="D1021" i="7"/>
  <c r="E1020" i="7"/>
  <c r="D1020" i="7"/>
  <c r="E1019" i="7"/>
  <c r="D1019" i="7"/>
  <c r="E1018" i="7"/>
  <c r="D1018" i="7"/>
  <c r="E1017" i="7"/>
  <c r="D1017" i="7"/>
  <c r="E1016" i="7"/>
  <c r="D1016" i="7"/>
  <c r="E1015" i="7"/>
  <c r="D1015" i="7"/>
  <c r="E1014" i="7"/>
  <c r="D1014" i="7"/>
  <c r="E1013" i="7"/>
  <c r="D1013" i="7"/>
  <c r="E1012" i="7"/>
  <c r="D1012" i="7"/>
  <c r="E1011" i="7"/>
  <c r="D1011" i="7"/>
  <c r="E1010" i="7"/>
  <c r="D1010" i="7"/>
  <c r="E1009" i="7"/>
  <c r="D1009" i="7"/>
  <c r="E1008" i="7"/>
  <c r="D1008" i="7"/>
  <c r="E1007" i="7"/>
  <c r="D1007" i="7"/>
  <c r="E1006" i="7"/>
  <c r="D1006" i="7"/>
  <c r="E1005" i="7"/>
  <c r="D1005" i="7"/>
  <c r="E1004" i="7"/>
  <c r="D1004" i="7"/>
  <c r="E1003" i="7"/>
  <c r="D1003" i="7"/>
  <c r="E1002" i="7"/>
  <c r="D1002" i="7"/>
  <c r="E1001" i="7"/>
  <c r="D1001" i="7"/>
  <c r="E1000" i="7"/>
  <c r="D1000" i="7"/>
  <c r="E999" i="7"/>
  <c r="D999" i="7"/>
  <c r="E998" i="7"/>
  <c r="D998" i="7"/>
  <c r="E997" i="7"/>
  <c r="D997" i="7"/>
  <c r="E996" i="7"/>
  <c r="D996" i="7"/>
  <c r="E995" i="7"/>
  <c r="D995" i="7"/>
  <c r="E994" i="7"/>
  <c r="D994" i="7"/>
  <c r="E993" i="7"/>
  <c r="D993" i="7"/>
  <c r="E992" i="7"/>
  <c r="D992" i="7"/>
  <c r="E991" i="7"/>
  <c r="D991" i="7"/>
  <c r="E990" i="7"/>
  <c r="D990" i="7"/>
  <c r="E989" i="7"/>
  <c r="D989" i="7"/>
  <c r="E988" i="7"/>
  <c r="D988" i="7"/>
  <c r="E987" i="7"/>
  <c r="D987" i="7"/>
  <c r="E986" i="7"/>
  <c r="D986" i="7"/>
  <c r="E985" i="7"/>
  <c r="D985" i="7"/>
  <c r="E984" i="7"/>
  <c r="D984" i="7"/>
  <c r="E983" i="7"/>
  <c r="D983" i="7"/>
  <c r="E982" i="7"/>
  <c r="D982" i="7"/>
  <c r="E981" i="7"/>
  <c r="D981" i="7"/>
  <c r="E980" i="7"/>
  <c r="D980" i="7"/>
  <c r="E979" i="7"/>
  <c r="D979" i="7"/>
  <c r="E978" i="7"/>
  <c r="D978" i="7"/>
  <c r="E977" i="7"/>
  <c r="D977" i="7"/>
  <c r="E976" i="7"/>
  <c r="D976" i="7"/>
  <c r="E975" i="7"/>
  <c r="D975" i="7"/>
  <c r="E974" i="7"/>
  <c r="D974" i="7"/>
  <c r="E973" i="7"/>
  <c r="D973" i="7"/>
  <c r="E972" i="7"/>
  <c r="D972" i="7"/>
  <c r="E971" i="7"/>
  <c r="D971" i="7"/>
  <c r="E970" i="7"/>
  <c r="D970" i="7"/>
  <c r="E969" i="7"/>
  <c r="D969" i="7"/>
  <c r="E968" i="7"/>
  <c r="D968" i="7"/>
  <c r="E967" i="7"/>
  <c r="D967" i="7"/>
  <c r="E966" i="7"/>
  <c r="D966" i="7"/>
  <c r="E965" i="7"/>
  <c r="D965" i="7"/>
  <c r="E964" i="7"/>
  <c r="D964" i="7"/>
  <c r="E963" i="7"/>
  <c r="D963" i="7"/>
  <c r="E962" i="7"/>
  <c r="D962" i="7"/>
  <c r="E961" i="7"/>
  <c r="D961" i="7"/>
  <c r="E960" i="7"/>
  <c r="D960" i="7"/>
  <c r="E959" i="7"/>
  <c r="D959" i="7"/>
  <c r="E958" i="7"/>
  <c r="D958" i="7"/>
  <c r="E957" i="7"/>
  <c r="D957" i="7"/>
  <c r="E956" i="7"/>
  <c r="D956" i="7"/>
  <c r="E955" i="7"/>
  <c r="D955" i="7"/>
  <c r="E954" i="7"/>
  <c r="D954" i="7"/>
  <c r="E953" i="7"/>
  <c r="D953" i="7"/>
  <c r="E952" i="7"/>
  <c r="D952" i="7"/>
  <c r="E951" i="7"/>
  <c r="D951" i="7"/>
  <c r="E950" i="7"/>
  <c r="D950" i="7"/>
  <c r="E949" i="7"/>
  <c r="D949" i="7"/>
  <c r="E948" i="7"/>
  <c r="D948" i="7"/>
  <c r="E947" i="7"/>
  <c r="D947" i="7"/>
  <c r="E946" i="7"/>
  <c r="D946" i="7"/>
  <c r="E945" i="7"/>
  <c r="D945" i="7"/>
  <c r="E944" i="7"/>
  <c r="D944" i="7"/>
  <c r="E943" i="7"/>
  <c r="D943" i="7"/>
  <c r="E942" i="7"/>
  <c r="D942" i="7"/>
  <c r="E941" i="7"/>
  <c r="D941" i="7"/>
  <c r="E940" i="7"/>
  <c r="D940" i="7"/>
  <c r="E939" i="7"/>
  <c r="D939" i="7"/>
  <c r="E938" i="7"/>
  <c r="D938" i="7"/>
  <c r="E937" i="7"/>
  <c r="D937" i="7"/>
  <c r="E936" i="7"/>
  <c r="D936" i="7"/>
  <c r="E935" i="7"/>
  <c r="D935" i="7"/>
  <c r="E934" i="7"/>
  <c r="D934" i="7"/>
  <c r="E933" i="7"/>
  <c r="D933" i="7"/>
  <c r="E932" i="7"/>
  <c r="D932" i="7"/>
  <c r="E931" i="7"/>
  <c r="D931" i="7"/>
  <c r="E930" i="7"/>
  <c r="D930" i="7"/>
  <c r="E929" i="7"/>
  <c r="D929" i="7"/>
  <c r="E928" i="7"/>
  <c r="D928" i="7"/>
  <c r="E927" i="7"/>
  <c r="D927" i="7"/>
  <c r="E926" i="7"/>
  <c r="D926" i="7"/>
  <c r="E925" i="7"/>
  <c r="D925" i="7"/>
  <c r="E924" i="7"/>
  <c r="D924" i="7"/>
  <c r="E923" i="7"/>
  <c r="D923" i="7"/>
  <c r="E922" i="7"/>
  <c r="D922" i="7"/>
  <c r="E921" i="7"/>
  <c r="D921" i="7"/>
  <c r="E920" i="7"/>
  <c r="D920" i="7"/>
  <c r="E919" i="7"/>
  <c r="D919" i="7"/>
  <c r="E918" i="7"/>
  <c r="D918" i="7"/>
  <c r="E917" i="7"/>
  <c r="D917" i="7"/>
  <c r="E916" i="7"/>
  <c r="D916" i="7"/>
  <c r="E915" i="7"/>
  <c r="D915" i="7"/>
  <c r="E914" i="7"/>
  <c r="D914" i="7"/>
  <c r="E913" i="7"/>
  <c r="D913" i="7"/>
  <c r="E912" i="7"/>
  <c r="D912" i="7"/>
  <c r="E911" i="7"/>
  <c r="D911" i="7"/>
  <c r="E910" i="7"/>
  <c r="D910" i="7"/>
  <c r="E909" i="7"/>
  <c r="D909" i="7"/>
  <c r="E908" i="7"/>
  <c r="D908" i="7"/>
  <c r="E907" i="7"/>
  <c r="D907" i="7"/>
  <c r="E906" i="7"/>
  <c r="D906" i="7"/>
  <c r="E905" i="7"/>
  <c r="D905" i="7"/>
  <c r="E904" i="7"/>
  <c r="D904" i="7"/>
  <c r="E903" i="7"/>
  <c r="D903" i="7"/>
  <c r="E902" i="7"/>
  <c r="D902" i="7"/>
  <c r="E901" i="7"/>
  <c r="D901" i="7"/>
  <c r="E900" i="7"/>
  <c r="D900" i="7"/>
  <c r="E899" i="7"/>
  <c r="D899" i="7"/>
  <c r="E898" i="7"/>
  <c r="D898" i="7"/>
  <c r="E897" i="7"/>
  <c r="D897" i="7"/>
  <c r="E896" i="7"/>
  <c r="D896" i="7"/>
  <c r="E895" i="7"/>
  <c r="D895" i="7"/>
  <c r="E894" i="7"/>
  <c r="D894" i="7"/>
  <c r="E893" i="7"/>
  <c r="D893" i="7"/>
  <c r="E892" i="7"/>
  <c r="D892" i="7"/>
  <c r="E891" i="7"/>
  <c r="D891" i="7"/>
  <c r="E890" i="7"/>
  <c r="D890" i="7"/>
  <c r="E889" i="7"/>
  <c r="D889" i="7"/>
  <c r="E888" i="7"/>
  <c r="D888" i="7"/>
  <c r="E887" i="7"/>
  <c r="D887" i="7"/>
  <c r="E886" i="7"/>
  <c r="D886" i="7"/>
  <c r="E885" i="7"/>
  <c r="D885" i="7"/>
  <c r="E884" i="7"/>
  <c r="D884" i="7"/>
  <c r="E883" i="7"/>
  <c r="D883" i="7"/>
  <c r="E882" i="7"/>
  <c r="D882" i="7"/>
  <c r="E881" i="7"/>
  <c r="D881" i="7"/>
  <c r="E880" i="7"/>
  <c r="D880" i="7"/>
  <c r="E879" i="7"/>
  <c r="D879" i="7"/>
  <c r="E878" i="7"/>
  <c r="D878" i="7"/>
  <c r="E877" i="7"/>
  <c r="D877" i="7"/>
  <c r="E876" i="7"/>
  <c r="D876" i="7"/>
  <c r="E875" i="7"/>
  <c r="D875" i="7"/>
  <c r="E874" i="7"/>
  <c r="D874" i="7"/>
  <c r="E873" i="7"/>
  <c r="D873" i="7"/>
  <c r="E872" i="7"/>
  <c r="D872" i="7"/>
  <c r="E871" i="7"/>
  <c r="D871" i="7"/>
  <c r="E870" i="7"/>
  <c r="D870" i="7"/>
  <c r="E869" i="7"/>
  <c r="D869" i="7"/>
  <c r="E868" i="7"/>
  <c r="D868" i="7"/>
  <c r="E867" i="7"/>
  <c r="D867" i="7"/>
  <c r="E866" i="7"/>
  <c r="D866" i="7"/>
  <c r="E865" i="7"/>
  <c r="D865" i="7"/>
  <c r="E864" i="7"/>
  <c r="D864" i="7"/>
  <c r="E863" i="7"/>
  <c r="D863" i="7"/>
  <c r="E862" i="7"/>
  <c r="D862" i="7"/>
  <c r="E861" i="7"/>
  <c r="D861" i="7"/>
  <c r="E860" i="7"/>
  <c r="D860" i="7"/>
  <c r="E859" i="7"/>
  <c r="D859" i="7"/>
  <c r="E858" i="7"/>
  <c r="D858" i="7"/>
  <c r="E857" i="7"/>
  <c r="D857" i="7"/>
  <c r="E856" i="7"/>
  <c r="D856" i="7"/>
  <c r="E855" i="7"/>
  <c r="D855" i="7"/>
  <c r="E854" i="7"/>
  <c r="D854" i="7"/>
  <c r="E853" i="7"/>
  <c r="D853" i="7"/>
  <c r="E852" i="7"/>
  <c r="D852" i="7"/>
  <c r="E851" i="7"/>
  <c r="D851" i="7"/>
  <c r="E850" i="7"/>
  <c r="D850" i="7"/>
  <c r="E849" i="7"/>
  <c r="D849" i="7"/>
  <c r="E848" i="7"/>
  <c r="D848" i="7"/>
  <c r="E847" i="7"/>
  <c r="D847" i="7"/>
  <c r="E846" i="7"/>
  <c r="D846" i="7"/>
  <c r="E845" i="7"/>
  <c r="D845" i="7"/>
  <c r="E844" i="7"/>
  <c r="D844" i="7"/>
  <c r="E843" i="7"/>
  <c r="D843" i="7"/>
  <c r="E842" i="7"/>
  <c r="D842" i="7"/>
  <c r="E841" i="7"/>
  <c r="D841" i="7"/>
  <c r="E840" i="7"/>
  <c r="D840" i="7"/>
  <c r="E839" i="7"/>
  <c r="D839" i="7"/>
  <c r="E838" i="7"/>
  <c r="D838" i="7"/>
  <c r="E837" i="7"/>
  <c r="D837" i="7"/>
  <c r="E836" i="7"/>
  <c r="D836" i="7"/>
  <c r="E835" i="7"/>
  <c r="D835" i="7"/>
  <c r="E834" i="7"/>
  <c r="D834" i="7"/>
  <c r="E833" i="7"/>
  <c r="D833" i="7"/>
  <c r="E832" i="7"/>
  <c r="D832" i="7"/>
  <c r="E831" i="7"/>
  <c r="D831" i="7"/>
  <c r="E830" i="7"/>
  <c r="D830" i="7"/>
  <c r="E829" i="7"/>
  <c r="D829" i="7"/>
  <c r="E828" i="7"/>
  <c r="D828" i="7"/>
  <c r="E827" i="7"/>
  <c r="D827" i="7"/>
  <c r="E826" i="7"/>
  <c r="D826" i="7"/>
  <c r="E825" i="7"/>
  <c r="D825" i="7"/>
  <c r="E824" i="7"/>
  <c r="D824" i="7"/>
  <c r="E823" i="7"/>
  <c r="D823" i="7"/>
  <c r="E822" i="7"/>
  <c r="D822" i="7"/>
  <c r="E821" i="7"/>
  <c r="D821" i="7"/>
  <c r="E820" i="7"/>
  <c r="D820" i="7"/>
  <c r="E819" i="7"/>
  <c r="D819" i="7"/>
  <c r="E818" i="7"/>
  <c r="D818" i="7"/>
  <c r="E817" i="7"/>
  <c r="D817" i="7"/>
  <c r="E816" i="7"/>
  <c r="D816" i="7"/>
  <c r="E815" i="7"/>
  <c r="D815" i="7"/>
  <c r="E814" i="7"/>
  <c r="D814" i="7"/>
  <c r="E813" i="7"/>
  <c r="D813" i="7"/>
  <c r="E812" i="7"/>
  <c r="D812" i="7"/>
  <c r="E811" i="7"/>
  <c r="D811" i="7"/>
  <c r="E810" i="7"/>
  <c r="D810" i="7"/>
  <c r="E809" i="7"/>
  <c r="D809" i="7"/>
  <c r="E808" i="7"/>
  <c r="D808" i="7"/>
  <c r="E807" i="7"/>
  <c r="D807" i="7"/>
  <c r="E806" i="7"/>
  <c r="D806" i="7"/>
  <c r="E805" i="7"/>
  <c r="D805" i="7"/>
  <c r="E804" i="7"/>
  <c r="D804" i="7"/>
  <c r="E803" i="7"/>
  <c r="D803" i="7"/>
  <c r="E802" i="7"/>
  <c r="D802" i="7"/>
  <c r="E801" i="7"/>
  <c r="D801" i="7"/>
  <c r="E800" i="7"/>
  <c r="D800" i="7"/>
  <c r="E799" i="7"/>
  <c r="D799" i="7"/>
  <c r="E798" i="7"/>
  <c r="D798" i="7"/>
  <c r="E797" i="7"/>
  <c r="D797" i="7"/>
  <c r="E796" i="7"/>
  <c r="D796" i="7"/>
  <c r="E795" i="7"/>
  <c r="D795" i="7"/>
  <c r="E794" i="7"/>
  <c r="D794" i="7"/>
  <c r="E793" i="7"/>
  <c r="D793" i="7"/>
  <c r="E792" i="7"/>
  <c r="D792" i="7"/>
  <c r="E791" i="7"/>
  <c r="D791" i="7"/>
  <c r="E790" i="7"/>
  <c r="D790" i="7"/>
  <c r="E789" i="7"/>
  <c r="D789" i="7"/>
  <c r="E788" i="7"/>
  <c r="D788" i="7"/>
  <c r="E787" i="7"/>
  <c r="D787" i="7"/>
  <c r="E786" i="7"/>
  <c r="D786" i="7"/>
  <c r="E785" i="7"/>
  <c r="D785" i="7"/>
  <c r="E784" i="7"/>
  <c r="D784" i="7"/>
  <c r="E783" i="7"/>
  <c r="D783" i="7"/>
  <c r="E782" i="7"/>
  <c r="D782" i="7"/>
  <c r="E781" i="7"/>
  <c r="D781" i="7"/>
  <c r="E780" i="7"/>
  <c r="D780" i="7"/>
  <c r="E779" i="7"/>
  <c r="D779" i="7"/>
  <c r="E778" i="7"/>
  <c r="D778" i="7"/>
  <c r="E777" i="7"/>
  <c r="D777" i="7"/>
  <c r="E776" i="7"/>
  <c r="D776" i="7"/>
  <c r="E775" i="7"/>
  <c r="D775" i="7"/>
  <c r="E774" i="7"/>
  <c r="D774" i="7"/>
  <c r="E773" i="7"/>
  <c r="D773" i="7"/>
  <c r="E772" i="7"/>
  <c r="D772" i="7"/>
  <c r="E771" i="7"/>
  <c r="D771" i="7"/>
  <c r="E770" i="7"/>
  <c r="D770" i="7"/>
  <c r="E769" i="7"/>
  <c r="D769" i="7"/>
  <c r="E768" i="7"/>
  <c r="D768" i="7"/>
  <c r="E767" i="7"/>
  <c r="D767" i="7"/>
  <c r="E766" i="7"/>
  <c r="D766" i="7"/>
  <c r="E765" i="7"/>
  <c r="D765" i="7"/>
  <c r="E764" i="7"/>
  <c r="D764" i="7"/>
  <c r="E763" i="7"/>
  <c r="D763" i="7"/>
  <c r="E762" i="7"/>
  <c r="D762" i="7"/>
  <c r="E761" i="7"/>
  <c r="D761" i="7"/>
  <c r="E760" i="7"/>
  <c r="D760" i="7"/>
  <c r="E759" i="7"/>
  <c r="D759" i="7"/>
  <c r="E758" i="7"/>
  <c r="D758" i="7"/>
  <c r="E757" i="7"/>
  <c r="D757" i="7"/>
  <c r="E756" i="7"/>
  <c r="D756" i="7"/>
  <c r="E755" i="7"/>
  <c r="D755" i="7"/>
  <c r="E754" i="7"/>
  <c r="D754" i="7"/>
  <c r="E753" i="7"/>
  <c r="D753" i="7"/>
  <c r="E752" i="7"/>
  <c r="D752" i="7"/>
  <c r="E751" i="7"/>
  <c r="D751" i="7"/>
  <c r="E750" i="7"/>
  <c r="D750" i="7"/>
  <c r="E749" i="7"/>
  <c r="D749" i="7"/>
  <c r="E748" i="7"/>
  <c r="D748" i="7"/>
  <c r="E747" i="7"/>
  <c r="D747" i="7"/>
  <c r="E746" i="7"/>
  <c r="D746" i="7"/>
  <c r="E745" i="7"/>
  <c r="D745" i="7"/>
  <c r="E744" i="7"/>
  <c r="D744" i="7"/>
  <c r="E743" i="7"/>
  <c r="D743" i="7"/>
  <c r="E742" i="7"/>
  <c r="D742" i="7"/>
  <c r="E741" i="7"/>
  <c r="D741" i="7"/>
  <c r="E740" i="7"/>
  <c r="D740" i="7"/>
  <c r="E739" i="7"/>
  <c r="D739" i="7"/>
  <c r="E738" i="7"/>
  <c r="D738" i="7"/>
  <c r="E737" i="7"/>
  <c r="D737" i="7"/>
  <c r="E736" i="7"/>
  <c r="D736" i="7"/>
  <c r="E735" i="7"/>
  <c r="D735" i="7"/>
  <c r="E734" i="7"/>
  <c r="D734" i="7"/>
  <c r="E733" i="7"/>
  <c r="D733" i="7"/>
  <c r="E732" i="7"/>
  <c r="D732" i="7"/>
  <c r="E731" i="7"/>
  <c r="D731" i="7"/>
  <c r="E730" i="7"/>
  <c r="D730" i="7"/>
  <c r="E729" i="7"/>
  <c r="D729" i="7"/>
  <c r="E728" i="7"/>
  <c r="D728" i="7"/>
  <c r="E727" i="7"/>
  <c r="D727" i="7"/>
  <c r="E726" i="7"/>
  <c r="D726" i="7"/>
  <c r="E725" i="7"/>
  <c r="D725" i="7"/>
  <c r="E724" i="7"/>
  <c r="D724" i="7"/>
  <c r="E723" i="7"/>
  <c r="D723" i="7"/>
  <c r="E722" i="7"/>
  <c r="D722" i="7"/>
  <c r="E721" i="7"/>
  <c r="D721" i="7"/>
  <c r="E720" i="7"/>
  <c r="D720" i="7"/>
  <c r="E719" i="7"/>
  <c r="D719" i="7"/>
  <c r="E718" i="7"/>
  <c r="D718" i="7"/>
  <c r="E717" i="7"/>
  <c r="D717" i="7"/>
  <c r="E716" i="7"/>
  <c r="D716" i="7"/>
  <c r="E715" i="7"/>
  <c r="D715" i="7"/>
  <c r="E714" i="7"/>
  <c r="D714" i="7"/>
  <c r="E713" i="7"/>
  <c r="D713" i="7"/>
  <c r="E712" i="7"/>
  <c r="D712" i="7"/>
  <c r="E711" i="7"/>
  <c r="D711" i="7"/>
  <c r="E710" i="7"/>
  <c r="D710" i="7"/>
  <c r="E709" i="7"/>
  <c r="D709" i="7"/>
  <c r="E708" i="7"/>
  <c r="D708" i="7"/>
  <c r="E707" i="7"/>
  <c r="D707" i="7"/>
  <c r="E706" i="7"/>
  <c r="D706" i="7"/>
  <c r="E705" i="7"/>
  <c r="D705" i="7"/>
  <c r="E704" i="7"/>
  <c r="D704" i="7"/>
  <c r="E703" i="7"/>
  <c r="D703" i="7"/>
  <c r="E702" i="7"/>
  <c r="D702" i="7"/>
  <c r="E701" i="7"/>
  <c r="D701" i="7"/>
  <c r="E700" i="7"/>
  <c r="D700" i="7"/>
  <c r="E699" i="7"/>
  <c r="D699" i="7"/>
  <c r="E698" i="7"/>
  <c r="D698" i="7"/>
  <c r="E697" i="7"/>
  <c r="D697" i="7"/>
  <c r="E696" i="7"/>
  <c r="D696" i="7"/>
  <c r="E695" i="7"/>
  <c r="D695" i="7"/>
  <c r="E694" i="7"/>
  <c r="D694" i="7"/>
  <c r="E693" i="7"/>
  <c r="D693" i="7"/>
  <c r="E692" i="7"/>
  <c r="D692" i="7"/>
  <c r="E691" i="7"/>
  <c r="D691" i="7"/>
  <c r="E690" i="7"/>
  <c r="D690" i="7"/>
  <c r="E689" i="7"/>
  <c r="D689" i="7"/>
  <c r="E688" i="7"/>
  <c r="D688" i="7"/>
  <c r="E687" i="7"/>
  <c r="D687" i="7"/>
  <c r="E686" i="7"/>
  <c r="D686" i="7"/>
  <c r="E685" i="7"/>
  <c r="D685" i="7"/>
  <c r="E684" i="7"/>
  <c r="D684" i="7"/>
  <c r="E683" i="7"/>
  <c r="D683" i="7"/>
  <c r="E682" i="7"/>
  <c r="D682" i="7"/>
  <c r="E681" i="7"/>
  <c r="D681" i="7"/>
  <c r="E680" i="7"/>
  <c r="D680" i="7"/>
  <c r="E679" i="7"/>
  <c r="D679" i="7"/>
  <c r="E678" i="7"/>
  <c r="D678" i="7"/>
  <c r="E677" i="7"/>
  <c r="D677" i="7"/>
  <c r="E676" i="7"/>
  <c r="D676" i="7"/>
  <c r="E675" i="7"/>
  <c r="D675" i="7"/>
  <c r="E674" i="7"/>
  <c r="D674" i="7"/>
  <c r="E673" i="7"/>
  <c r="D673" i="7"/>
  <c r="E672" i="7"/>
  <c r="D672" i="7"/>
  <c r="E671" i="7"/>
  <c r="D671" i="7"/>
  <c r="E670" i="7"/>
  <c r="D670" i="7"/>
  <c r="E669" i="7"/>
  <c r="D669" i="7"/>
  <c r="E668" i="7"/>
  <c r="D668" i="7"/>
  <c r="E667" i="7"/>
  <c r="D667" i="7"/>
  <c r="E666" i="7"/>
  <c r="D666" i="7"/>
  <c r="E665" i="7"/>
  <c r="D665" i="7"/>
  <c r="E664" i="7"/>
  <c r="D664" i="7"/>
  <c r="E663" i="7"/>
  <c r="D663" i="7"/>
  <c r="E662" i="7"/>
  <c r="D662" i="7"/>
  <c r="E661" i="7"/>
  <c r="D661" i="7"/>
  <c r="E660" i="7"/>
  <c r="D660" i="7"/>
  <c r="E659" i="7"/>
  <c r="D659" i="7"/>
  <c r="E658" i="7"/>
  <c r="D658" i="7"/>
  <c r="E657" i="7"/>
  <c r="D657" i="7"/>
  <c r="E656" i="7"/>
  <c r="D656" i="7"/>
  <c r="E655" i="7"/>
  <c r="D655" i="7"/>
  <c r="E654" i="7"/>
  <c r="D654" i="7"/>
  <c r="E653" i="7"/>
  <c r="D653" i="7"/>
  <c r="E652" i="7"/>
  <c r="D652" i="7"/>
  <c r="E651" i="7"/>
  <c r="D651" i="7"/>
  <c r="E650" i="7"/>
  <c r="D650" i="7"/>
  <c r="E649" i="7"/>
  <c r="D649" i="7"/>
  <c r="E648" i="7"/>
  <c r="D648" i="7"/>
  <c r="E647" i="7"/>
  <c r="D647" i="7"/>
  <c r="E646" i="7"/>
  <c r="D646" i="7"/>
  <c r="E645" i="7"/>
  <c r="D645" i="7"/>
  <c r="E644" i="7"/>
  <c r="D644" i="7"/>
  <c r="E643" i="7"/>
  <c r="D643" i="7"/>
  <c r="E642" i="7"/>
  <c r="D642" i="7"/>
  <c r="E641" i="7"/>
  <c r="D641" i="7"/>
  <c r="E640" i="7"/>
  <c r="D640" i="7"/>
  <c r="E639" i="7"/>
  <c r="D639" i="7"/>
  <c r="E638" i="7"/>
  <c r="D638" i="7"/>
  <c r="E637" i="7"/>
  <c r="D637" i="7"/>
  <c r="E636" i="7"/>
  <c r="D636" i="7"/>
  <c r="E635" i="7"/>
  <c r="D635" i="7"/>
  <c r="E634" i="7"/>
  <c r="D634" i="7"/>
  <c r="E633" i="7"/>
  <c r="D633" i="7"/>
  <c r="E632" i="7"/>
  <c r="D632" i="7"/>
  <c r="E631" i="7"/>
  <c r="D631" i="7"/>
  <c r="E630" i="7"/>
  <c r="D630" i="7"/>
  <c r="E629" i="7"/>
  <c r="D629" i="7"/>
  <c r="E628" i="7"/>
  <c r="D628" i="7"/>
  <c r="E627" i="7"/>
  <c r="D627" i="7"/>
  <c r="E626" i="7"/>
  <c r="D626" i="7"/>
  <c r="E625" i="7"/>
  <c r="D625" i="7"/>
  <c r="E624" i="7"/>
  <c r="D624" i="7"/>
  <c r="E623" i="7"/>
  <c r="D623" i="7"/>
  <c r="E622" i="7"/>
  <c r="D622" i="7"/>
  <c r="E621" i="7"/>
  <c r="D621" i="7"/>
  <c r="E620" i="7"/>
  <c r="D620" i="7"/>
  <c r="E619" i="7"/>
  <c r="D619" i="7"/>
  <c r="E618" i="7"/>
  <c r="D618" i="7"/>
  <c r="E617" i="7"/>
  <c r="D617" i="7"/>
  <c r="E616" i="7"/>
  <c r="D616" i="7"/>
  <c r="E615" i="7"/>
  <c r="D615" i="7"/>
  <c r="E614" i="7"/>
  <c r="D614" i="7"/>
  <c r="E613" i="7"/>
  <c r="D613" i="7"/>
  <c r="E612" i="7"/>
  <c r="D612" i="7"/>
  <c r="E611" i="7"/>
  <c r="D611" i="7"/>
  <c r="E610" i="7"/>
  <c r="D610" i="7"/>
  <c r="E609" i="7"/>
  <c r="D609" i="7"/>
  <c r="E608" i="7"/>
  <c r="D608" i="7"/>
  <c r="E607" i="7"/>
  <c r="D607" i="7"/>
  <c r="E606" i="7"/>
  <c r="D606" i="7"/>
  <c r="E605" i="7"/>
  <c r="D605" i="7"/>
  <c r="E604" i="7"/>
  <c r="D604" i="7"/>
  <c r="E603" i="7"/>
  <c r="D603" i="7"/>
  <c r="E602" i="7"/>
  <c r="D602" i="7"/>
  <c r="E601" i="7"/>
  <c r="D601" i="7"/>
  <c r="E600" i="7"/>
  <c r="D600" i="7"/>
  <c r="E599" i="7"/>
  <c r="D599" i="7"/>
  <c r="E598" i="7"/>
  <c r="D598" i="7"/>
  <c r="E597" i="7"/>
  <c r="D597" i="7"/>
  <c r="E596" i="7"/>
  <c r="D596" i="7"/>
  <c r="E595" i="7"/>
  <c r="D595" i="7"/>
  <c r="E594" i="7"/>
  <c r="D594" i="7"/>
  <c r="E593" i="7"/>
  <c r="D593" i="7"/>
  <c r="E592" i="7"/>
  <c r="D592" i="7"/>
  <c r="E591" i="7"/>
  <c r="D591" i="7"/>
  <c r="E590" i="7"/>
  <c r="D590" i="7"/>
  <c r="E589" i="7"/>
  <c r="D589" i="7"/>
  <c r="E588" i="7"/>
  <c r="D588" i="7"/>
  <c r="E587" i="7"/>
  <c r="D587" i="7"/>
  <c r="E586" i="7"/>
  <c r="D586" i="7"/>
  <c r="E585" i="7"/>
  <c r="D585" i="7"/>
  <c r="E584" i="7"/>
  <c r="D584" i="7"/>
  <c r="E583" i="7"/>
  <c r="D583" i="7"/>
  <c r="E582" i="7"/>
  <c r="D582" i="7"/>
  <c r="E581" i="7"/>
  <c r="D581" i="7"/>
  <c r="E580" i="7"/>
  <c r="D580" i="7"/>
  <c r="E579" i="7"/>
  <c r="D579" i="7"/>
  <c r="E578" i="7"/>
  <c r="D578" i="7"/>
  <c r="E577" i="7"/>
  <c r="D577" i="7"/>
  <c r="E576" i="7"/>
  <c r="D576" i="7"/>
  <c r="E575" i="7"/>
  <c r="D575" i="7"/>
  <c r="E574" i="7"/>
  <c r="D574" i="7"/>
  <c r="E573" i="7"/>
  <c r="D573" i="7"/>
  <c r="E572" i="7"/>
  <c r="D572" i="7"/>
  <c r="E571" i="7"/>
  <c r="D571" i="7"/>
  <c r="E570" i="7"/>
  <c r="D570" i="7"/>
  <c r="E569" i="7"/>
  <c r="D569" i="7"/>
  <c r="E568" i="7"/>
  <c r="D568" i="7"/>
  <c r="E567" i="7"/>
  <c r="D567" i="7"/>
  <c r="E566" i="7"/>
  <c r="D566" i="7"/>
  <c r="E565" i="7"/>
  <c r="D565" i="7"/>
  <c r="E564" i="7"/>
  <c r="D564" i="7"/>
  <c r="E563" i="7"/>
  <c r="D563" i="7"/>
  <c r="E562" i="7"/>
  <c r="D562" i="7"/>
  <c r="E561" i="7"/>
  <c r="D561" i="7"/>
  <c r="E560" i="7"/>
  <c r="D560" i="7"/>
  <c r="E559" i="7"/>
  <c r="D559" i="7"/>
  <c r="E558" i="7"/>
  <c r="D558" i="7"/>
  <c r="E557" i="7"/>
  <c r="D557" i="7"/>
  <c r="E556" i="7"/>
  <c r="D556" i="7"/>
  <c r="E555" i="7"/>
  <c r="D555" i="7"/>
  <c r="E554" i="7"/>
  <c r="D554" i="7"/>
  <c r="E553" i="7"/>
  <c r="D553" i="7"/>
  <c r="E552" i="7"/>
  <c r="D552" i="7"/>
  <c r="E551" i="7"/>
  <c r="D551" i="7"/>
  <c r="E550" i="7"/>
  <c r="D550" i="7"/>
  <c r="E549" i="7"/>
  <c r="D549" i="7"/>
  <c r="E548" i="7"/>
  <c r="D548" i="7"/>
  <c r="E547" i="7"/>
  <c r="D547" i="7"/>
  <c r="E546" i="7"/>
  <c r="D546" i="7"/>
  <c r="E545" i="7"/>
  <c r="D545" i="7"/>
  <c r="E544" i="7"/>
  <c r="D544" i="7"/>
  <c r="E543" i="7"/>
  <c r="D543" i="7"/>
  <c r="E542" i="7"/>
  <c r="D542" i="7"/>
  <c r="E541" i="7"/>
  <c r="D541" i="7"/>
  <c r="E540" i="7"/>
  <c r="D540" i="7"/>
  <c r="E539" i="7"/>
  <c r="D539" i="7"/>
  <c r="E538" i="7"/>
  <c r="D538" i="7"/>
  <c r="E537" i="7"/>
  <c r="D537" i="7"/>
  <c r="E536" i="7"/>
  <c r="D536" i="7"/>
  <c r="E535" i="7"/>
  <c r="D535" i="7"/>
  <c r="E534" i="7"/>
  <c r="D534" i="7"/>
  <c r="E533" i="7"/>
  <c r="D533" i="7"/>
  <c r="E532" i="7"/>
  <c r="D532" i="7"/>
  <c r="E531" i="7"/>
  <c r="D531" i="7"/>
  <c r="E530" i="7"/>
  <c r="D530" i="7"/>
  <c r="E529" i="7"/>
  <c r="D529" i="7"/>
  <c r="E528" i="7"/>
  <c r="D528" i="7"/>
  <c r="E527" i="7"/>
  <c r="D527" i="7"/>
  <c r="E526" i="7"/>
  <c r="D526" i="7"/>
  <c r="E525" i="7"/>
  <c r="D525" i="7"/>
  <c r="E524" i="7"/>
  <c r="D524" i="7"/>
  <c r="E523" i="7"/>
  <c r="D523" i="7"/>
  <c r="E522" i="7"/>
  <c r="D522" i="7"/>
  <c r="E521" i="7"/>
  <c r="D521" i="7"/>
  <c r="E520" i="7"/>
  <c r="D520" i="7"/>
  <c r="E519" i="7"/>
  <c r="D519" i="7"/>
  <c r="E518" i="7"/>
  <c r="D518" i="7"/>
  <c r="E517" i="7"/>
  <c r="D517" i="7"/>
  <c r="E516" i="7"/>
  <c r="D516" i="7"/>
  <c r="E515" i="7"/>
  <c r="D515" i="7"/>
  <c r="E514" i="7"/>
  <c r="D514" i="7"/>
  <c r="E513" i="7"/>
  <c r="D513" i="7"/>
  <c r="E512" i="7"/>
  <c r="D512" i="7"/>
  <c r="E511" i="7"/>
  <c r="D511" i="7"/>
  <c r="E510" i="7"/>
  <c r="D510" i="7"/>
  <c r="E509" i="7"/>
  <c r="D509" i="7"/>
  <c r="E508" i="7"/>
  <c r="D508" i="7"/>
  <c r="E507" i="7"/>
  <c r="D507" i="7"/>
  <c r="E506" i="7"/>
  <c r="D506" i="7"/>
  <c r="E505" i="7"/>
  <c r="D505" i="7"/>
  <c r="E504" i="7"/>
  <c r="D504" i="7"/>
  <c r="E503" i="7"/>
  <c r="D503" i="7"/>
  <c r="E502" i="7"/>
  <c r="D502" i="7"/>
  <c r="E501" i="7"/>
  <c r="D501" i="7"/>
  <c r="E500" i="7"/>
  <c r="D500" i="7"/>
  <c r="E499" i="7"/>
  <c r="D499" i="7"/>
  <c r="E498" i="7"/>
  <c r="D498" i="7"/>
  <c r="E497" i="7"/>
  <c r="D497" i="7"/>
  <c r="E496" i="7"/>
  <c r="D496" i="7"/>
  <c r="E495" i="7"/>
  <c r="D495" i="7"/>
  <c r="E494" i="7"/>
  <c r="D494" i="7"/>
  <c r="E493" i="7"/>
  <c r="D493" i="7"/>
  <c r="E492" i="7"/>
  <c r="D492" i="7"/>
  <c r="E491" i="7"/>
  <c r="D491" i="7"/>
  <c r="E490" i="7"/>
  <c r="D490" i="7"/>
  <c r="E489" i="7"/>
  <c r="D489" i="7"/>
  <c r="E488" i="7"/>
  <c r="D488" i="7"/>
  <c r="E487" i="7"/>
  <c r="D487" i="7"/>
  <c r="E486" i="7"/>
  <c r="D486" i="7"/>
  <c r="E485" i="7"/>
  <c r="D485" i="7"/>
  <c r="E484" i="7"/>
  <c r="D484" i="7"/>
  <c r="E483" i="7"/>
  <c r="D483" i="7"/>
  <c r="E482" i="7"/>
  <c r="D482" i="7"/>
  <c r="E481" i="7"/>
  <c r="D481" i="7"/>
  <c r="E480" i="7"/>
  <c r="D480" i="7"/>
  <c r="E479" i="7"/>
  <c r="D479" i="7"/>
  <c r="E478" i="7"/>
  <c r="D478" i="7"/>
  <c r="E477" i="7"/>
  <c r="D477" i="7"/>
  <c r="E476" i="7"/>
  <c r="D476" i="7"/>
  <c r="E475" i="7"/>
  <c r="D475" i="7"/>
  <c r="E474" i="7"/>
  <c r="D474" i="7"/>
  <c r="E473" i="7"/>
  <c r="D473" i="7"/>
  <c r="E472" i="7"/>
  <c r="D472" i="7"/>
  <c r="E471" i="7"/>
  <c r="D471" i="7"/>
  <c r="E470" i="7"/>
  <c r="D470" i="7"/>
  <c r="E469" i="7"/>
  <c r="D469" i="7"/>
  <c r="E468" i="7"/>
  <c r="D468" i="7"/>
  <c r="E467" i="7"/>
  <c r="D467" i="7"/>
  <c r="E466" i="7"/>
  <c r="D466" i="7"/>
  <c r="E465" i="7"/>
  <c r="D465" i="7"/>
  <c r="E464" i="7"/>
  <c r="D464" i="7"/>
  <c r="E463" i="7"/>
  <c r="D463" i="7"/>
  <c r="E462" i="7"/>
  <c r="D462" i="7"/>
  <c r="E461" i="7"/>
  <c r="D461" i="7"/>
  <c r="E460" i="7"/>
  <c r="D460" i="7"/>
  <c r="E459" i="7"/>
  <c r="D459" i="7"/>
  <c r="E458" i="7"/>
  <c r="D458" i="7"/>
  <c r="E457" i="7"/>
  <c r="D457" i="7"/>
  <c r="E456" i="7"/>
  <c r="D456" i="7"/>
  <c r="E455" i="7"/>
  <c r="D455" i="7"/>
  <c r="E454" i="7"/>
  <c r="D454" i="7"/>
  <c r="E453" i="7"/>
  <c r="D453" i="7"/>
  <c r="E452" i="7"/>
  <c r="D452" i="7"/>
  <c r="E451" i="7"/>
  <c r="D451" i="7"/>
  <c r="E450" i="7"/>
  <c r="D450" i="7"/>
  <c r="E449" i="7"/>
  <c r="D449" i="7"/>
  <c r="E448" i="7"/>
  <c r="D448" i="7"/>
  <c r="E447" i="7"/>
  <c r="D447" i="7"/>
  <c r="E446" i="7"/>
  <c r="D446" i="7"/>
  <c r="E445" i="7"/>
  <c r="D445" i="7"/>
  <c r="E444" i="7"/>
  <c r="D444" i="7"/>
  <c r="E443" i="7"/>
  <c r="D443" i="7"/>
  <c r="E442" i="7"/>
  <c r="D442" i="7"/>
  <c r="E441" i="7"/>
  <c r="D441" i="7"/>
  <c r="E440" i="7"/>
  <c r="D440" i="7"/>
  <c r="E439" i="7"/>
  <c r="D439" i="7"/>
  <c r="E438" i="7"/>
  <c r="D438" i="7"/>
  <c r="E437" i="7"/>
  <c r="D437" i="7"/>
  <c r="E436" i="7"/>
  <c r="D436" i="7"/>
  <c r="E435" i="7"/>
  <c r="D435" i="7"/>
  <c r="E434" i="7"/>
  <c r="D434" i="7"/>
  <c r="E433" i="7"/>
  <c r="D433" i="7"/>
  <c r="E432" i="7"/>
  <c r="D432" i="7"/>
  <c r="E431" i="7"/>
  <c r="D431" i="7"/>
  <c r="E430" i="7"/>
  <c r="D430" i="7"/>
  <c r="E429" i="7"/>
  <c r="D429" i="7"/>
  <c r="E428" i="7"/>
  <c r="D428" i="7"/>
  <c r="E427" i="7"/>
  <c r="D427" i="7"/>
  <c r="E426" i="7"/>
  <c r="D426" i="7"/>
  <c r="E425" i="7"/>
  <c r="D425" i="7"/>
  <c r="E424" i="7"/>
  <c r="D424" i="7"/>
  <c r="E423" i="7"/>
  <c r="D423" i="7"/>
  <c r="E422" i="7"/>
  <c r="D422" i="7"/>
  <c r="E421" i="7"/>
  <c r="D421" i="7"/>
  <c r="E420" i="7"/>
  <c r="D420" i="7"/>
  <c r="E419" i="7"/>
  <c r="D419" i="7"/>
  <c r="E418" i="7"/>
  <c r="D418" i="7"/>
  <c r="E417" i="7"/>
  <c r="D417" i="7"/>
  <c r="E416" i="7"/>
  <c r="D416" i="7"/>
  <c r="E415" i="7"/>
  <c r="D415" i="7"/>
  <c r="E414" i="7"/>
  <c r="D414" i="7"/>
  <c r="E413" i="7"/>
  <c r="D413" i="7"/>
  <c r="E412" i="7"/>
  <c r="D412" i="7"/>
  <c r="E411" i="7"/>
  <c r="D411" i="7"/>
  <c r="E410" i="7"/>
  <c r="D410" i="7"/>
  <c r="E409" i="7"/>
  <c r="D409" i="7"/>
  <c r="E408" i="7"/>
  <c r="D408" i="7"/>
  <c r="E407" i="7"/>
  <c r="D407" i="7"/>
  <c r="E406" i="7"/>
  <c r="D406" i="7"/>
  <c r="E405" i="7"/>
  <c r="D405" i="7"/>
  <c r="E404" i="7"/>
  <c r="D404" i="7"/>
  <c r="E403" i="7"/>
  <c r="D403" i="7"/>
  <c r="E402" i="7"/>
  <c r="D402" i="7"/>
  <c r="E401" i="7"/>
  <c r="D401" i="7"/>
  <c r="E400" i="7"/>
  <c r="D400" i="7"/>
  <c r="E399" i="7"/>
  <c r="D399" i="7"/>
  <c r="E398" i="7"/>
  <c r="D398" i="7"/>
  <c r="E397" i="7"/>
  <c r="D397" i="7"/>
  <c r="E396" i="7"/>
  <c r="D396" i="7"/>
  <c r="E395" i="7"/>
  <c r="D395" i="7"/>
  <c r="E394" i="7"/>
  <c r="D394" i="7"/>
  <c r="E393" i="7"/>
  <c r="D393" i="7"/>
  <c r="E392" i="7"/>
  <c r="D392" i="7"/>
  <c r="E391" i="7"/>
  <c r="D391" i="7"/>
  <c r="E390" i="7"/>
  <c r="D390" i="7"/>
  <c r="E389" i="7"/>
  <c r="D389" i="7"/>
  <c r="E388" i="7"/>
  <c r="D388" i="7"/>
  <c r="E387" i="7"/>
  <c r="D387" i="7"/>
  <c r="E386" i="7"/>
  <c r="D386" i="7"/>
  <c r="E385" i="7"/>
  <c r="D385" i="7"/>
  <c r="E384" i="7"/>
  <c r="D384" i="7"/>
  <c r="E383" i="7"/>
  <c r="D383" i="7"/>
  <c r="E382" i="7"/>
  <c r="D382" i="7"/>
  <c r="E381" i="7"/>
  <c r="D381" i="7"/>
  <c r="E380" i="7"/>
  <c r="D380" i="7"/>
  <c r="E379" i="7"/>
  <c r="D379" i="7"/>
  <c r="E378" i="7"/>
  <c r="D378" i="7"/>
  <c r="E377" i="7"/>
  <c r="D377" i="7"/>
  <c r="E376" i="7"/>
  <c r="D376" i="7"/>
  <c r="E375" i="7"/>
  <c r="D375" i="7"/>
  <c r="E374" i="7"/>
  <c r="D374" i="7"/>
  <c r="E373" i="7"/>
  <c r="D373" i="7"/>
  <c r="E372" i="7"/>
  <c r="D372" i="7"/>
  <c r="E371" i="7"/>
  <c r="D371" i="7"/>
  <c r="E370" i="7"/>
  <c r="D370" i="7"/>
  <c r="E369" i="7"/>
  <c r="D369" i="7"/>
  <c r="E368" i="7"/>
  <c r="D368" i="7"/>
  <c r="E367" i="7"/>
  <c r="D367" i="7"/>
  <c r="E366" i="7"/>
  <c r="D366" i="7"/>
  <c r="E365" i="7"/>
  <c r="D365" i="7"/>
  <c r="E364" i="7"/>
  <c r="D364" i="7"/>
  <c r="E363" i="7"/>
  <c r="D363" i="7"/>
  <c r="E362" i="7"/>
  <c r="D362" i="7"/>
  <c r="E361" i="7"/>
  <c r="D361" i="7"/>
  <c r="E360" i="7"/>
  <c r="D360" i="7"/>
  <c r="E359" i="7"/>
  <c r="D359" i="7"/>
  <c r="E358" i="7"/>
  <c r="D358" i="7"/>
  <c r="E357" i="7"/>
  <c r="D357" i="7"/>
  <c r="E356" i="7"/>
  <c r="D356" i="7"/>
  <c r="E355" i="7"/>
  <c r="D355" i="7"/>
  <c r="E354" i="7"/>
  <c r="D354" i="7"/>
  <c r="E353" i="7"/>
  <c r="D353" i="7"/>
  <c r="E352" i="7"/>
  <c r="D352" i="7"/>
  <c r="E351" i="7"/>
  <c r="D351" i="7"/>
  <c r="E350" i="7"/>
  <c r="D350" i="7"/>
  <c r="E349" i="7"/>
  <c r="D349" i="7"/>
  <c r="E348" i="7"/>
  <c r="D348" i="7"/>
  <c r="E347" i="7"/>
  <c r="D347" i="7"/>
  <c r="E346" i="7"/>
  <c r="D346" i="7"/>
  <c r="E345" i="7"/>
  <c r="D345" i="7"/>
  <c r="E344" i="7"/>
  <c r="D344" i="7"/>
  <c r="E343" i="7"/>
  <c r="D343" i="7"/>
  <c r="E342" i="7"/>
  <c r="D342" i="7"/>
  <c r="E341" i="7"/>
  <c r="D341" i="7"/>
  <c r="E340" i="7"/>
  <c r="D340" i="7"/>
  <c r="E339" i="7"/>
  <c r="D339" i="7"/>
  <c r="E338" i="7"/>
  <c r="D338" i="7"/>
  <c r="E337" i="7"/>
  <c r="D337" i="7"/>
  <c r="E336" i="7"/>
  <c r="D336" i="7"/>
  <c r="E335" i="7"/>
  <c r="D335" i="7"/>
  <c r="E334" i="7"/>
  <c r="D334" i="7"/>
  <c r="E333" i="7"/>
  <c r="D333" i="7"/>
  <c r="E332" i="7"/>
  <c r="D332" i="7"/>
  <c r="E331" i="7"/>
  <c r="D331" i="7"/>
  <c r="E330" i="7"/>
  <c r="D330" i="7"/>
  <c r="E329" i="7"/>
  <c r="D329" i="7"/>
  <c r="E328" i="7"/>
  <c r="D328" i="7"/>
  <c r="E327" i="7"/>
  <c r="D327" i="7"/>
  <c r="E326" i="7"/>
  <c r="D326" i="7"/>
  <c r="E325" i="7"/>
  <c r="D325" i="7"/>
  <c r="E324" i="7"/>
  <c r="D324" i="7"/>
  <c r="E323" i="7"/>
  <c r="D323" i="7"/>
  <c r="E322" i="7"/>
  <c r="D322" i="7"/>
  <c r="E321" i="7"/>
  <c r="D321" i="7"/>
  <c r="E320" i="7"/>
  <c r="D320" i="7"/>
  <c r="E319" i="7"/>
  <c r="D319" i="7"/>
  <c r="E318" i="7"/>
  <c r="D318" i="7"/>
  <c r="E317" i="7"/>
  <c r="D317" i="7"/>
  <c r="E316" i="7"/>
  <c r="D316" i="7"/>
  <c r="E315" i="7"/>
  <c r="D315" i="7"/>
  <c r="E314" i="7"/>
  <c r="D314" i="7"/>
  <c r="E313" i="7"/>
  <c r="D313" i="7"/>
  <c r="E312" i="7"/>
  <c r="D312" i="7"/>
  <c r="E311" i="7"/>
  <c r="D311" i="7"/>
  <c r="E310" i="7"/>
  <c r="D310" i="7"/>
  <c r="E309" i="7"/>
  <c r="D309" i="7"/>
  <c r="E308" i="7"/>
  <c r="D308" i="7"/>
  <c r="E307" i="7"/>
  <c r="D307" i="7"/>
  <c r="E306" i="7"/>
  <c r="D306" i="7"/>
  <c r="E305" i="7"/>
  <c r="D305" i="7"/>
  <c r="E304" i="7"/>
  <c r="D304" i="7"/>
  <c r="E303" i="7"/>
  <c r="D303" i="7"/>
  <c r="E302" i="7"/>
  <c r="D302" i="7"/>
  <c r="E301" i="7"/>
  <c r="D301" i="7"/>
  <c r="E300" i="7"/>
  <c r="D300" i="7"/>
  <c r="E299" i="7"/>
  <c r="D299" i="7"/>
  <c r="E298" i="7"/>
  <c r="D298" i="7"/>
  <c r="E297" i="7"/>
  <c r="D297" i="7"/>
  <c r="E296" i="7"/>
  <c r="D296" i="7"/>
  <c r="E295" i="7"/>
  <c r="D295" i="7"/>
  <c r="E294" i="7"/>
  <c r="D294" i="7"/>
  <c r="E293" i="7"/>
  <c r="D293" i="7"/>
  <c r="E292" i="7"/>
  <c r="D292" i="7"/>
  <c r="E291" i="7"/>
  <c r="D291" i="7"/>
  <c r="E290" i="7"/>
  <c r="D290" i="7"/>
  <c r="E289" i="7"/>
  <c r="D289" i="7"/>
  <c r="E288" i="7"/>
  <c r="D288" i="7"/>
  <c r="E287" i="7"/>
  <c r="D287" i="7"/>
  <c r="E286" i="7"/>
  <c r="D286" i="7"/>
  <c r="E285" i="7"/>
  <c r="D285" i="7"/>
  <c r="E284" i="7"/>
  <c r="D284" i="7"/>
  <c r="E283" i="7"/>
  <c r="D283" i="7"/>
  <c r="E282" i="7"/>
  <c r="D282" i="7"/>
  <c r="E281" i="7"/>
  <c r="D281" i="7"/>
  <c r="E280" i="7"/>
  <c r="D280" i="7"/>
  <c r="E279" i="7"/>
  <c r="D279" i="7"/>
  <c r="E278" i="7"/>
  <c r="D278" i="7"/>
  <c r="E277" i="7"/>
  <c r="D277" i="7"/>
  <c r="E276" i="7"/>
  <c r="D276" i="7"/>
  <c r="E275" i="7"/>
  <c r="D275" i="7"/>
  <c r="E274" i="7"/>
  <c r="D274" i="7"/>
  <c r="E273" i="7"/>
  <c r="D273" i="7"/>
  <c r="E272" i="7"/>
  <c r="D272" i="7"/>
  <c r="E271" i="7"/>
  <c r="D271" i="7"/>
  <c r="E270" i="7"/>
  <c r="D270" i="7"/>
  <c r="E269" i="7"/>
  <c r="D269" i="7"/>
  <c r="E268" i="7"/>
  <c r="D268" i="7"/>
  <c r="E267" i="7"/>
  <c r="D267" i="7"/>
  <c r="E266" i="7"/>
  <c r="D266" i="7"/>
  <c r="E265" i="7"/>
  <c r="D265" i="7"/>
  <c r="E264" i="7"/>
  <c r="D264" i="7"/>
  <c r="E263" i="7"/>
  <c r="D263" i="7"/>
  <c r="E262" i="7"/>
  <c r="D262" i="7"/>
  <c r="E261" i="7"/>
  <c r="D261" i="7"/>
  <c r="E260" i="7"/>
  <c r="D260" i="7"/>
  <c r="E259" i="7"/>
  <c r="D259" i="7"/>
  <c r="E258" i="7"/>
  <c r="D258" i="7"/>
  <c r="E257" i="7"/>
  <c r="D257" i="7"/>
  <c r="E256" i="7"/>
  <c r="D256" i="7"/>
  <c r="E255" i="7"/>
  <c r="D255" i="7"/>
  <c r="E254" i="7"/>
  <c r="D254" i="7"/>
  <c r="E253" i="7"/>
  <c r="D253" i="7"/>
  <c r="E252" i="7"/>
  <c r="D252" i="7"/>
  <c r="E251" i="7"/>
  <c r="D251" i="7"/>
  <c r="E250" i="7"/>
  <c r="D250" i="7"/>
  <c r="E249" i="7"/>
  <c r="D249" i="7"/>
  <c r="E248" i="7"/>
  <c r="D248" i="7"/>
  <c r="E247" i="7"/>
  <c r="D247" i="7"/>
  <c r="E246" i="7"/>
  <c r="D246" i="7"/>
  <c r="E245" i="7"/>
  <c r="D245" i="7"/>
  <c r="E244" i="7"/>
  <c r="D244" i="7"/>
  <c r="E243" i="7"/>
  <c r="D243" i="7"/>
  <c r="E242" i="7"/>
  <c r="D242" i="7"/>
  <c r="E241" i="7"/>
  <c r="D241" i="7"/>
  <c r="E240" i="7"/>
  <c r="D240" i="7"/>
  <c r="E239" i="7"/>
  <c r="D239" i="7"/>
  <c r="E238" i="7"/>
  <c r="D238" i="7"/>
  <c r="E237" i="7"/>
  <c r="D237" i="7"/>
  <c r="E236" i="7"/>
  <c r="D236" i="7"/>
  <c r="E235" i="7"/>
  <c r="D235" i="7"/>
  <c r="E234" i="7"/>
  <c r="D234" i="7"/>
  <c r="E233" i="7"/>
  <c r="D233" i="7"/>
  <c r="E232" i="7"/>
  <c r="D232" i="7"/>
  <c r="E231" i="7"/>
  <c r="D231" i="7"/>
  <c r="E230" i="7"/>
  <c r="D230" i="7"/>
  <c r="E229" i="7"/>
  <c r="D229" i="7"/>
  <c r="E228" i="7"/>
  <c r="D228" i="7"/>
  <c r="E227" i="7"/>
  <c r="D227" i="7"/>
  <c r="E226" i="7"/>
  <c r="D226" i="7"/>
  <c r="E225" i="7"/>
  <c r="D225" i="7"/>
  <c r="E224" i="7"/>
  <c r="D224" i="7"/>
  <c r="E223" i="7"/>
  <c r="D223" i="7"/>
  <c r="E222" i="7"/>
  <c r="D222" i="7"/>
  <c r="E221" i="7"/>
  <c r="D221" i="7"/>
  <c r="E220" i="7"/>
  <c r="D220" i="7"/>
  <c r="E219" i="7"/>
  <c r="D219" i="7"/>
  <c r="E218" i="7"/>
  <c r="D218" i="7"/>
  <c r="E217" i="7"/>
  <c r="D217" i="7"/>
  <c r="E216" i="7"/>
  <c r="D216" i="7"/>
  <c r="E215" i="7"/>
  <c r="D215" i="7"/>
  <c r="E214" i="7"/>
  <c r="D214" i="7"/>
  <c r="E213" i="7"/>
  <c r="D213" i="7"/>
  <c r="E212" i="7"/>
  <c r="D212" i="7"/>
  <c r="E211" i="7"/>
  <c r="D211" i="7"/>
  <c r="E210" i="7"/>
  <c r="D210" i="7"/>
  <c r="E209" i="7"/>
  <c r="D209" i="7"/>
  <c r="E208" i="7"/>
  <c r="D208" i="7"/>
  <c r="E207" i="7"/>
  <c r="D207" i="7"/>
  <c r="E206" i="7"/>
  <c r="D206" i="7"/>
  <c r="E205" i="7"/>
  <c r="D205" i="7"/>
  <c r="E204" i="7"/>
  <c r="D204" i="7"/>
  <c r="E203" i="7"/>
  <c r="D203" i="7"/>
  <c r="E202" i="7"/>
  <c r="D202" i="7"/>
  <c r="E201" i="7"/>
  <c r="D201" i="7"/>
  <c r="E200" i="7"/>
  <c r="D200" i="7"/>
  <c r="E199" i="7"/>
  <c r="D199" i="7"/>
  <c r="E198" i="7"/>
  <c r="D198" i="7"/>
  <c r="E197" i="7"/>
  <c r="D197" i="7"/>
  <c r="E196" i="7"/>
  <c r="D196" i="7"/>
  <c r="E195" i="7"/>
  <c r="D195" i="7"/>
  <c r="E194" i="7"/>
  <c r="D194" i="7"/>
  <c r="E193" i="7"/>
  <c r="D193" i="7"/>
  <c r="E192" i="7"/>
  <c r="D192" i="7"/>
  <c r="E191" i="7"/>
  <c r="D191" i="7"/>
  <c r="E190" i="7"/>
  <c r="D190" i="7"/>
  <c r="E189" i="7"/>
  <c r="D189" i="7"/>
  <c r="E188" i="7"/>
  <c r="D188" i="7"/>
  <c r="E187" i="7"/>
  <c r="D187" i="7"/>
  <c r="E186" i="7"/>
  <c r="D186" i="7"/>
  <c r="E185" i="7"/>
  <c r="D185" i="7"/>
  <c r="E184" i="7"/>
  <c r="D184" i="7"/>
  <c r="E183" i="7"/>
  <c r="D183" i="7"/>
  <c r="E182" i="7"/>
  <c r="D182" i="7"/>
  <c r="E181" i="7"/>
  <c r="D181" i="7"/>
  <c r="E180" i="7"/>
  <c r="D180" i="7"/>
  <c r="E179" i="7"/>
  <c r="D179" i="7"/>
  <c r="E178" i="7"/>
  <c r="D178" i="7"/>
  <c r="E177" i="7"/>
  <c r="D177" i="7"/>
  <c r="E176" i="7"/>
  <c r="D176" i="7"/>
  <c r="E175" i="7"/>
  <c r="D175" i="7"/>
  <c r="E174" i="7"/>
  <c r="D174" i="7"/>
  <c r="E173" i="7"/>
  <c r="D173" i="7"/>
  <c r="E172" i="7"/>
  <c r="D172" i="7"/>
  <c r="E171" i="7"/>
  <c r="D171" i="7"/>
  <c r="E170" i="7"/>
  <c r="D170" i="7"/>
  <c r="E169" i="7"/>
  <c r="D169" i="7"/>
  <c r="E168" i="7"/>
  <c r="D168" i="7"/>
  <c r="E167" i="7"/>
  <c r="D167" i="7"/>
  <c r="E166" i="7"/>
  <c r="D166" i="7"/>
  <c r="E165" i="7"/>
  <c r="D165" i="7"/>
  <c r="E164" i="7"/>
  <c r="D164" i="7"/>
  <c r="E163" i="7"/>
  <c r="D163" i="7"/>
  <c r="E162" i="7"/>
  <c r="D162" i="7"/>
  <c r="E161" i="7"/>
  <c r="D161" i="7"/>
  <c r="E160" i="7"/>
  <c r="D160" i="7"/>
  <c r="E159" i="7"/>
  <c r="D159" i="7"/>
  <c r="E158" i="7"/>
  <c r="D158" i="7"/>
  <c r="E157" i="7"/>
  <c r="D157" i="7"/>
  <c r="E156" i="7"/>
  <c r="D156" i="7"/>
  <c r="E155" i="7"/>
  <c r="D155" i="7"/>
  <c r="E154" i="7"/>
  <c r="D154" i="7"/>
  <c r="E153" i="7"/>
  <c r="D153" i="7"/>
  <c r="E152" i="7"/>
  <c r="D152" i="7"/>
  <c r="E151" i="7"/>
  <c r="D151" i="7"/>
  <c r="E150" i="7"/>
  <c r="D150" i="7"/>
  <c r="E149" i="7"/>
  <c r="D149" i="7"/>
  <c r="E148" i="7"/>
  <c r="D148" i="7"/>
  <c r="E147" i="7"/>
  <c r="D147" i="7"/>
  <c r="E146" i="7"/>
  <c r="D146" i="7"/>
  <c r="E145" i="7"/>
  <c r="D145" i="7"/>
  <c r="E144" i="7"/>
  <c r="D144" i="7"/>
  <c r="E143" i="7"/>
  <c r="D143" i="7"/>
  <c r="E142" i="7"/>
  <c r="D142" i="7"/>
  <c r="E141" i="7"/>
  <c r="D141" i="7"/>
  <c r="E140" i="7"/>
  <c r="D140" i="7"/>
  <c r="E139" i="7"/>
  <c r="D139" i="7"/>
  <c r="E138" i="7"/>
  <c r="D138" i="7"/>
  <c r="E137" i="7"/>
  <c r="D137" i="7"/>
  <c r="E136" i="7"/>
  <c r="D136" i="7"/>
  <c r="E135" i="7"/>
  <c r="D135" i="7"/>
  <c r="E134" i="7"/>
  <c r="D134" i="7"/>
  <c r="E133" i="7"/>
  <c r="D133" i="7"/>
  <c r="E132" i="7"/>
  <c r="D132" i="7"/>
  <c r="E131" i="7"/>
  <c r="D131" i="7"/>
  <c r="E130" i="7"/>
  <c r="D130" i="7"/>
  <c r="E129" i="7"/>
  <c r="D129" i="7"/>
  <c r="E128" i="7"/>
  <c r="D128" i="7"/>
  <c r="E127" i="7"/>
  <c r="D127" i="7"/>
  <c r="E126" i="7"/>
  <c r="D126" i="7"/>
  <c r="E125" i="7"/>
  <c r="D125" i="7"/>
  <c r="E124" i="7"/>
  <c r="D124" i="7"/>
  <c r="E123" i="7"/>
  <c r="D123" i="7"/>
  <c r="E122" i="7"/>
  <c r="D122" i="7"/>
  <c r="E121" i="7"/>
  <c r="D121" i="7"/>
  <c r="E120" i="7"/>
  <c r="D120" i="7"/>
  <c r="E119" i="7"/>
  <c r="D119" i="7"/>
  <c r="E118" i="7"/>
  <c r="D118" i="7"/>
  <c r="E117" i="7"/>
  <c r="D117" i="7"/>
  <c r="E116" i="7"/>
  <c r="D116" i="7"/>
  <c r="E115" i="7"/>
  <c r="D115" i="7"/>
  <c r="E114" i="7"/>
  <c r="D114" i="7"/>
  <c r="E113" i="7"/>
  <c r="D113" i="7"/>
  <c r="E112" i="7"/>
  <c r="D112" i="7"/>
  <c r="E111" i="7"/>
  <c r="D111" i="7"/>
  <c r="E110" i="7"/>
  <c r="D110" i="7"/>
  <c r="E109" i="7"/>
  <c r="D109" i="7"/>
  <c r="E108" i="7"/>
  <c r="D108" i="7"/>
  <c r="E107" i="7"/>
  <c r="D107" i="7"/>
  <c r="E106" i="7"/>
  <c r="D106" i="7"/>
  <c r="E105" i="7"/>
  <c r="D105" i="7"/>
  <c r="E104" i="7"/>
  <c r="D104" i="7"/>
  <c r="E103" i="7"/>
  <c r="D103" i="7"/>
  <c r="E102" i="7"/>
  <c r="D102" i="7"/>
  <c r="E101" i="7"/>
  <c r="D101" i="7"/>
  <c r="E100" i="7"/>
  <c r="D100" i="7"/>
  <c r="E99" i="7"/>
  <c r="D99" i="7"/>
  <c r="E98" i="7"/>
  <c r="D98" i="7"/>
  <c r="E97" i="7"/>
  <c r="D97" i="7"/>
  <c r="E96" i="7"/>
  <c r="D96" i="7"/>
  <c r="E95" i="7"/>
  <c r="D95" i="7"/>
  <c r="E94" i="7"/>
  <c r="D94" i="7"/>
  <c r="E93" i="7"/>
  <c r="D93" i="7"/>
  <c r="E92" i="7"/>
  <c r="D92" i="7"/>
  <c r="E91" i="7"/>
  <c r="D91" i="7"/>
  <c r="E90" i="7"/>
  <c r="D90" i="7"/>
  <c r="E89" i="7"/>
  <c r="D89" i="7"/>
  <c r="E88" i="7"/>
  <c r="D88" i="7"/>
  <c r="E87" i="7"/>
  <c r="D87" i="7"/>
  <c r="E86" i="7"/>
  <c r="D86" i="7"/>
  <c r="E85" i="7"/>
  <c r="D85" i="7"/>
  <c r="E84" i="7"/>
  <c r="D84" i="7"/>
  <c r="E83" i="7"/>
  <c r="D83" i="7"/>
  <c r="E82" i="7"/>
  <c r="D82" i="7"/>
  <c r="E81" i="7"/>
  <c r="D81" i="7"/>
  <c r="E80" i="7"/>
  <c r="D80" i="7"/>
  <c r="E79" i="7"/>
  <c r="D79" i="7"/>
  <c r="E78" i="7"/>
  <c r="D78" i="7"/>
  <c r="E77" i="7"/>
  <c r="D77" i="7"/>
  <c r="E76" i="7"/>
  <c r="D76" i="7"/>
  <c r="E75" i="7"/>
  <c r="D75" i="7"/>
  <c r="E74" i="7"/>
  <c r="D74" i="7"/>
  <c r="E73" i="7"/>
  <c r="D73" i="7"/>
  <c r="E72" i="7"/>
  <c r="D72" i="7"/>
  <c r="E71" i="7"/>
  <c r="D71" i="7"/>
  <c r="E70" i="7"/>
  <c r="D70" i="7"/>
  <c r="E69" i="7"/>
  <c r="D69" i="7"/>
  <c r="E68" i="7"/>
  <c r="D68" i="7"/>
  <c r="E67" i="7"/>
  <c r="D67" i="7"/>
  <c r="E66" i="7"/>
  <c r="D66" i="7"/>
  <c r="E65" i="7"/>
  <c r="D65" i="7"/>
  <c r="E64" i="7"/>
  <c r="D64" i="7"/>
  <c r="E63" i="7"/>
  <c r="D63" i="7"/>
  <c r="E62" i="7"/>
  <c r="D62" i="7"/>
  <c r="E61" i="7"/>
  <c r="D61" i="7"/>
  <c r="E60" i="7"/>
  <c r="D60" i="7"/>
  <c r="E59" i="7"/>
  <c r="D59" i="7"/>
  <c r="E58" i="7"/>
  <c r="D58" i="7"/>
  <c r="E57" i="7"/>
  <c r="D57" i="7"/>
  <c r="E56" i="7"/>
  <c r="D56" i="7"/>
  <c r="E55" i="7"/>
  <c r="D55" i="7"/>
  <c r="E54" i="7"/>
  <c r="D54" i="7"/>
  <c r="E53" i="7"/>
  <c r="D53" i="7"/>
  <c r="E52" i="7"/>
  <c r="D52" i="7"/>
  <c r="E51" i="7"/>
  <c r="D51" i="7"/>
  <c r="E50" i="7"/>
  <c r="D50" i="7"/>
  <c r="E49" i="7"/>
  <c r="D49" i="7"/>
  <c r="E48" i="7"/>
  <c r="D48" i="7"/>
  <c r="E47" i="7"/>
  <c r="D47" i="7"/>
  <c r="E46" i="7"/>
  <c r="D46" i="7"/>
  <c r="E45" i="7"/>
  <c r="D45" i="7"/>
  <c r="E44" i="7"/>
  <c r="D44" i="7"/>
  <c r="E43" i="7"/>
  <c r="D43" i="7"/>
  <c r="E42" i="7"/>
  <c r="D42" i="7"/>
  <c r="E41" i="7"/>
  <c r="D41" i="7"/>
  <c r="E40" i="7"/>
  <c r="D40" i="7"/>
  <c r="E39" i="7"/>
  <c r="D39" i="7"/>
  <c r="E38" i="7"/>
  <c r="D38" i="7"/>
  <c r="E37" i="7"/>
  <c r="D37" i="7"/>
  <c r="E36" i="7"/>
  <c r="D36" i="7"/>
  <c r="E35" i="7"/>
  <c r="D35" i="7"/>
  <c r="E34" i="7"/>
  <c r="D34" i="7"/>
  <c r="E33" i="7"/>
  <c r="D33" i="7"/>
  <c r="E32" i="7"/>
  <c r="D32" i="7"/>
  <c r="E31" i="7"/>
  <c r="D31" i="7"/>
  <c r="E30" i="7"/>
  <c r="D30" i="7"/>
  <c r="E29" i="7"/>
  <c r="D29" i="7"/>
  <c r="E28" i="7"/>
  <c r="D28" i="7"/>
  <c r="E27" i="7"/>
  <c r="D27" i="7"/>
  <c r="E26" i="7"/>
  <c r="D26" i="7"/>
  <c r="E25" i="7"/>
  <c r="D25" i="7"/>
  <c r="E24" i="7"/>
  <c r="D24" i="7"/>
  <c r="E23" i="7"/>
  <c r="D23" i="7"/>
  <c r="E22" i="7"/>
  <c r="D22" i="7"/>
  <c r="E21" i="7"/>
  <c r="D21" i="7"/>
  <c r="E20" i="7"/>
  <c r="D20" i="7"/>
  <c r="E19" i="7"/>
  <c r="D19" i="7"/>
  <c r="E18" i="7"/>
  <c r="D18" i="7"/>
  <c r="E17" i="7"/>
  <c r="D17" i="7"/>
  <c r="E16" i="7"/>
  <c r="D16" i="7"/>
  <c r="E15" i="7"/>
  <c r="D15" i="7"/>
  <c r="E14" i="7"/>
  <c r="D14" i="7"/>
  <c r="E13" i="7"/>
  <c r="D13" i="7"/>
  <c r="E12" i="7"/>
  <c r="D12" i="7"/>
  <c r="E11" i="7"/>
  <c r="D11" i="7"/>
  <c r="D10" i="7"/>
  <c r="C5" i="2" a="1"/>
  <c r="C5" i="2" s="1"/>
  <c r="G5" i="2"/>
  <c r="H5" i="2"/>
  <c r="O5" i="2"/>
  <c r="N115" i="4"/>
  <c r="J115" i="4"/>
  <c r="I115" i="4"/>
  <c r="H115" i="4"/>
  <c r="G115" i="4"/>
  <c r="F115" i="4"/>
  <c r="CT43" i="4"/>
  <c r="CS43" i="4"/>
  <c r="CR43" i="4"/>
  <c r="CQ43" i="4"/>
  <c r="CP43" i="4"/>
  <c r="CO43" i="4"/>
  <c r="CN43" i="4"/>
  <c r="CM43" i="4"/>
  <c r="CL43" i="4"/>
  <c r="CK43" i="4"/>
  <c r="CI43" i="4"/>
  <c r="CH43" i="4"/>
  <c r="CF43" i="4"/>
  <c r="CD43" i="4"/>
  <c r="CC43" i="4"/>
  <c r="CB43" i="4"/>
  <c r="CA43" i="4"/>
  <c r="BZ43" i="4"/>
  <c r="BY43" i="4"/>
  <c r="BX43" i="4"/>
  <c r="BT43" i="4"/>
  <c r="BR43" i="4"/>
  <c r="BQ43" i="4"/>
  <c r="BP43" i="4"/>
  <c r="BO43" i="4"/>
  <c r="BN43" i="4"/>
  <c r="BM43" i="4"/>
  <c r="BL43" i="4"/>
  <c r="BK43" i="4"/>
  <c r="BJ43" i="4"/>
  <c r="BI43" i="4"/>
  <c r="BH43" i="4"/>
  <c r="BG43" i="4"/>
  <c r="BF43" i="4"/>
  <c r="BE43" i="4"/>
  <c r="BD43" i="4"/>
  <c r="BC43" i="4"/>
  <c r="BB43" i="4"/>
  <c r="BA43" i="4"/>
  <c r="AZ43" i="4"/>
  <c r="AY43" i="4"/>
  <c r="AX43" i="4"/>
  <c r="AW43" i="4"/>
  <c r="AV43" i="4"/>
  <c r="AU43" i="4"/>
  <c r="AT43" i="4"/>
  <c r="AS43" i="4"/>
  <c r="AR43" i="4"/>
  <c r="AQ43" i="4"/>
  <c r="AP43"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Y5" i="4"/>
  <c r="X5" i="4"/>
  <c r="W5" i="4"/>
  <c r="V5" i="4"/>
  <c r="U5" i="4"/>
  <c r="T5" i="4"/>
  <c r="S5" i="4"/>
  <c r="R5" i="4"/>
  <c r="Q5" i="4"/>
  <c r="P5" i="4"/>
  <c r="O5" i="4"/>
  <c r="N5" i="4"/>
  <c r="M5" i="4"/>
  <c r="L5" i="4"/>
  <c r="K5" i="4"/>
  <c r="J5" i="4"/>
  <c r="I5" i="4"/>
  <c r="H5" i="4"/>
  <c r="G5" i="4"/>
  <c r="F5" i="4"/>
  <c r="I43" i="4"/>
  <c r="H43" i="4"/>
  <c r="G43" i="4"/>
  <c r="F43" i="4"/>
  <c r="H10" i="7" l="1"/>
  <c r="H1387" i="7"/>
  <c r="H1570" i="7"/>
  <c r="H1690" i="7"/>
  <c r="H1732" i="7"/>
  <c r="H1771" i="7"/>
  <c r="H1783" i="7"/>
  <c r="H1798" i="7"/>
  <c r="H1807" i="7"/>
  <c r="H1816" i="7"/>
  <c r="H1876" i="7"/>
  <c r="H1885" i="7"/>
  <c r="H1888" i="7"/>
  <c r="H1948" i="7"/>
  <c r="H1627" i="7"/>
  <c r="H1705" i="7"/>
  <c r="H1708" i="7"/>
  <c r="H1744" i="7"/>
  <c r="H1540" i="7"/>
  <c r="H1178" i="7"/>
  <c r="H1315" i="7"/>
  <c r="H49" i="7"/>
  <c r="H52" i="7"/>
  <c r="H55" i="7"/>
  <c r="H184" i="7"/>
  <c r="H208" i="7"/>
  <c r="H322" i="7"/>
  <c r="H331" i="7"/>
  <c r="H358" i="7"/>
  <c r="H394" i="7"/>
  <c r="H427" i="7"/>
  <c r="H454" i="7"/>
  <c r="H538" i="7"/>
  <c r="H547" i="7"/>
  <c r="H574" i="7"/>
  <c r="H577" i="7"/>
  <c r="H607" i="7"/>
  <c r="H613" i="7"/>
  <c r="H622" i="7"/>
  <c r="H637" i="7"/>
  <c r="H646" i="7"/>
  <c r="H655" i="7"/>
  <c r="H694" i="7"/>
  <c r="H1030" i="7"/>
  <c r="H1033" i="7"/>
  <c r="H1039" i="7"/>
  <c r="H1108" i="7"/>
  <c r="H1042" i="7"/>
  <c r="H1051" i="7"/>
  <c r="H1072" i="7"/>
  <c r="H1078" i="7"/>
  <c r="H1084" i="7"/>
  <c r="H1090" i="7"/>
  <c r="H1093" i="7"/>
  <c r="H1105" i="7"/>
  <c r="H1120" i="7"/>
  <c r="H1126" i="7"/>
  <c r="H1144" i="7"/>
  <c r="H1150" i="7"/>
  <c r="H1174" i="7"/>
  <c r="H1226" i="7"/>
  <c r="H1253" i="7"/>
  <c r="H1177" i="7"/>
  <c r="H1183" i="7"/>
  <c r="H1195" i="7"/>
  <c r="H1207" i="7"/>
  <c r="H1210" i="7"/>
  <c r="H1225" i="7"/>
  <c r="H1231" i="7"/>
  <c r="H1234" i="7"/>
  <c r="H1261" i="7"/>
  <c r="H1270" i="7"/>
  <c r="H1279" i="7"/>
  <c r="H1318" i="7"/>
  <c r="H1342" i="7"/>
  <c r="H1345" i="7"/>
  <c r="H1399" i="7"/>
  <c r="H1462" i="7"/>
  <c r="H1573" i="7"/>
  <c r="H1576" i="7"/>
  <c r="H1579" i="7"/>
  <c r="H1585" i="7"/>
  <c r="H1591" i="7"/>
  <c r="H1594" i="7"/>
  <c r="H1597" i="7"/>
  <c r="H1606" i="7"/>
  <c r="H1609" i="7"/>
  <c r="H1615" i="7"/>
  <c r="H1618" i="7"/>
  <c r="H1624" i="7"/>
  <c r="H1630" i="7"/>
  <c r="H1639" i="7"/>
  <c r="H1642" i="7"/>
  <c r="H1645" i="7"/>
  <c r="H1657" i="7"/>
  <c r="H1666" i="7"/>
  <c r="H1672" i="7"/>
  <c r="H1675" i="7"/>
  <c r="H1693" i="7"/>
  <c r="H1696" i="7"/>
  <c r="H1699" i="7"/>
  <c r="H1723" i="7"/>
  <c r="H1726" i="7"/>
  <c r="H1729" i="7"/>
  <c r="H1735" i="7"/>
  <c r="H1738" i="7"/>
  <c r="H1747" i="7"/>
  <c r="H1750" i="7"/>
  <c r="H1762" i="7"/>
  <c r="H1765" i="7"/>
  <c r="H1768" i="7"/>
  <c r="H1774" i="7"/>
  <c r="H1780" i="7"/>
  <c r="H1825" i="7"/>
  <c r="H1828" i="7"/>
  <c r="H803" i="7"/>
  <c r="H812" i="7"/>
  <c r="H818" i="7"/>
  <c r="H854" i="7"/>
  <c r="H860" i="7"/>
  <c r="H962" i="7"/>
  <c r="H968" i="7"/>
  <c r="H1019" i="7"/>
  <c r="H1055" i="7"/>
  <c r="H1151" i="7"/>
  <c r="H1157" i="7"/>
  <c r="H1187" i="7"/>
  <c r="H1202" i="7"/>
  <c r="H1229" i="7"/>
  <c r="H303" i="7"/>
  <c r="H558" i="7"/>
  <c r="H651" i="7"/>
  <c r="H840" i="7"/>
  <c r="H843" i="7"/>
  <c r="H897" i="7"/>
  <c r="H900" i="7"/>
  <c r="H915" i="7"/>
  <c r="H936" i="7"/>
  <c r="H951" i="7"/>
  <c r="H954" i="7"/>
  <c r="H957" i="7"/>
  <c r="H960" i="7"/>
  <c r="H963" i="7"/>
  <c r="H972" i="7"/>
  <c r="H975" i="7"/>
  <c r="H1008" i="7"/>
  <c r="H1011" i="7"/>
  <c r="H1020" i="7"/>
  <c r="H1023" i="7"/>
  <c r="H1056" i="7"/>
  <c r="H1062" i="7"/>
  <c r="H1086" i="7"/>
  <c r="H1089" i="7"/>
  <c r="H1095" i="7"/>
  <c r="H1098" i="7"/>
  <c r="H1101" i="7"/>
  <c r="H1104" i="7"/>
  <c r="H1107" i="7"/>
  <c r="H1110" i="7"/>
  <c r="H1113" i="7"/>
  <c r="H1116" i="7"/>
  <c r="H1119" i="7"/>
  <c r="H1122" i="7"/>
  <c r="H1125" i="7"/>
  <c r="H1128" i="7"/>
  <c r="H1131" i="7"/>
  <c r="H1134" i="7"/>
  <c r="H1137" i="7"/>
  <c r="H1140" i="7"/>
  <c r="H1143" i="7"/>
  <c r="H1146" i="7"/>
  <c r="H1149" i="7"/>
  <c r="H1152" i="7"/>
  <c r="H1155" i="7"/>
  <c r="H1158" i="7"/>
  <c r="H1161" i="7"/>
  <c r="H1164" i="7"/>
  <c r="H1167" i="7"/>
  <c r="H1170" i="7"/>
  <c r="H1173" i="7"/>
  <c r="H1176" i="7"/>
  <c r="H1179" i="7"/>
  <c r="H1182" i="7"/>
  <c r="H1185" i="7"/>
  <c r="H1188" i="7"/>
  <c r="H1209" i="7"/>
  <c r="H1215" i="7"/>
  <c r="H1275" i="7"/>
  <c r="H1287" i="7"/>
  <c r="H1344" i="7"/>
  <c r="H1353" i="7"/>
  <c r="H1356" i="7"/>
  <c r="H1383" i="7"/>
  <c r="H1392" i="7"/>
  <c r="H1401" i="7"/>
  <c r="H1431" i="7"/>
  <c r="H1437" i="7"/>
  <c r="H1440" i="7"/>
  <c r="H1503" i="7"/>
  <c r="H1512" i="7"/>
  <c r="H1569" i="7"/>
  <c r="H1584" i="7"/>
  <c r="H1587" i="7"/>
  <c r="H1644" i="7"/>
  <c r="H1653" i="7"/>
  <c r="H1659" i="7"/>
  <c r="H1716" i="7"/>
  <c r="H1788" i="7"/>
  <c r="H1791" i="7"/>
  <c r="H1794" i="7"/>
  <c r="H1842" i="7"/>
  <c r="H1968" i="7"/>
  <c r="H1846" i="7"/>
  <c r="H1870" i="7"/>
  <c r="H1894" i="7"/>
  <c r="H1900" i="7"/>
  <c r="H1903" i="7"/>
  <c r="H1912" i="7"/>
  <c r="H1951" i="7"/>
  <c r="H1954" i="7"/>
  <c r="H1972" i="7"/>
  <c r="H1981" i="7"/>
  <c r="H1984" i="7"/>
  <c r="H1987" i="7"/>
  <c r="H1990" i="7"/>
  <c r="H524" i="7"/>
  <c r="H674" i="7"/>
  <c r="H755" i="7"/>
  <c r="H764" i="7"/>
  <c r="H773" i="7"/>
  <c r="H782" i="7"/>
  <c r="H791" i="7"/>
  <c r="H797" i="7"/>
  <c r="H815" i="7"/>
  <c r="H821" i="7"/>
  <c r="H845" i="7"/>
  <c r="H872" i="7"/>
  <c r="H875" i="7"/>
  <c r="H878" i="7"/>
  <c r="H887" i="7"/>
  <c r="H890" i="7"/>
  <c r="H893" i="7"/>
  <c r="H896" i="7"/>
  <c r="H908" i="7"/>
  <c r="H914" i="7"/>
  <c r="H920" i="7"/>
  <c r="H923" i="7"/>
  <c r="H938" i="7"/>
  <c r="H971" i="7"/>
  <c r="H980" i="7"/>
  <c r="H983" i="7"/>
  <c r="H992" i="7"/>
  <c r="H995" i="7"/>
  <c r="H1001" i="7"/>
  <c r="H1010" i="7"/>
  <c r="H1034" i="7"/>
  <c r="H1040" i="7"/>
  <c r="H1079" i="7"/>
  <c r="H1088" i="7"/>
  <c r="H1097" i="7"/>
  <c r="H1106" i="7"/>
  <c r="H1109" i="7"/>
  <c r="H1112" i="7"/>
  <c r="H1115" i="7"/>
  <c r="H1118" i="7"/>
  <c r="H1139" i="7"/>
  <c r="H1142" i="7"/>
  <c r="H1145" i="7"/>
  <c r="H1154" i="7"/>
  <c r="H1160" i="7"/>
  <c r="H1172" i="7"/>
  <c r="H1181" i="7"/>
  <c r="H1184" i="7"/>
  <c r="H1196" i="7"/>
  <c r="H1205" i="7"/>
  <c r="H1214" i="7"/>
  <c r="H1217" i="7"/>
  <c r="H1223" i="7"/>
  <c r="H1232" i="7"/>
  <c r="H1238" i="7"/>
  <c r="H1250" i="7"/>
  <c r="H1280" i="7"/>
  <c r="H1283" i="7"/>
  <c r="H1789" i="7"/>
  <c r="H1792" i="7"/>
  <c r="H1795" i="7"/>
  <c r="H1801" i="7"/>
  <c r="H1813" i="7"/>
  <c r="H1834" i="7"/>
  <c r="H1837" i="7"/>
  <c r="H1840" i="7"/>
  <c r="H1843" i="7"/>
  <c r="H1849" i="7"/>
  <c r="H1852" i="7"/>
  <c r="H1855" i="7"/>
  <c r="H1858" i="7"/>
  <c r="H1864" i="7"/>
  <c r="H1882" i="7"/>
  <c r="H1891" i="7"/>
  <c r="H1906" i="7"/>
  <c r="H1909" i="7"/>
  <c r="H1915" i="7"/>
  <c r="H1918" i="7"/>
  <c r="H1921" i="7"/>
  <c r="H1927" i="7"/>
  <c r="H1930" i="7"/>
  <c r="H1939" i="7"/>
  <c r="H1942" i="7"/>
  <c r="H1963" i="7"/>
  <c r="H1966" i="7"/>
  <c r="H1975" i="7"/>
  <c r="H1978" i="7"/>
  <c r="H1996" i="7"/>
  <c r="H1148" i="7"/>
  <c r="H1163" i="7"/>
  <c r="H1199" i="7"/>
  <c r="H1208" i="7"/>
  <c r="H1211" i="7"/>
  <c r="H1220" i="7"/>
  <c r="H1235" i="7"/>
  <c r="H1241" i="7"/>
  <c r="H1920" i="7"/>
  <c r="H1932" i="7"/>
  <c r="H1965" i="7"/>
  <c r="H1971" i="7"/>
  <c r="H376" i="7"/>
  <c r="H409" i="7"/>
  <c r="H658" i="7"/>
  <c r="H664" i="7"/>
  <c r="H745" i="7"/>
  <c r="H775" i="7"/>
  <c r="H958" i="7"/>
  <c r="H1000" i="7"/>
  <c r="H1027" i="7"/>
  <c r="H1036" i="7"/>
  <c r="H1048" i="7"/>
  <c r="H1054" i="7"/>
  <c r="H1060" i="7"/>
  <c r="H1066" i="7"/>
  <c r="H1102" i="7"/>
  <c r="H1138" i="7"/>
  <c r="H1156" i="7"/>
  <c r="H1165" i="7"/>
  <c r="H1171" i="7"/>
  <c r="H1180" i="7"/>
  <c r="H1186" i="7"/>
  <c r="H1213" i="7"/>
  <c r="H1222" i="7"/>
  <c r="H1246" i="7"/>
  <c r="H1264" i="7"/>
  <c r="H1369" i="7"/>
  <c r="H1603" i="7"/>
  <c r="H1633" i="7"/>
  <c r="H334" i="7"/>
  <c r="H415" i="7"/>
  <c r="H571" i="7"/>
  <c r="H1009" i="7"/>
  <c r="H1024" i="7"/>
  <c r="H1045" i="7"/>
  <c r="H1057" i="7"/>
  <c r="H1063" i="7"/>
  <c r="H1069" i="7"/>
  <c r="H1075" i="7"/>
  <c r="H1081" i="7"/>
  <c r="H1087" i="7"/>
  <c r="H1111" i="7"/>
  <c r="H1135" i="7"/>
  <c r="H1141" i="7"/>
  <c r="H1147" i="7"/>
  <c r="H1153" i="7"/>
  <c r="H1159" i="7"/>
  <c r="H1162" i="7"/>
  <c r="H1168" i="7"/>
  <c r="H1189" i="7"/>
  <c r="H1204" i="7"/>
  <c r="H1216" i="7"/>
  <c r="H1219" i="7"/>
  <c r="H1228" i="7"/>
  <c r="H1237" i="7"/>
  <c r="H1243" i="7"/>
  <c r="H1255" i="7"/>
  <c r="H1267" i="7"/>
  <c r="H1273" i="7"/>
  <c r="H1282" i="7"/>
  <c r="H1375" i="7"/>
  <c r="H1450" i="7"/>
  <c r="H1486" i="7"/>
  <c r="H1600" i="7"/>
  <c r="H1636" i="7"/>
  <c r="H1684" i="7"/>
  <c r="H1711" i="7"/>
  <c r="H337" i="7"/>
  <c r="H529" i="7"/>
  <c r="H400" i="7"/>
  <c r="H418" i="7"/>
  <c r="H493" i="7"/>
  <c r="H292" i="7"/>
  <c r="H328" i="7"/>
  <c r="H406" i="7"/>
  <c r="H424" i="7"/>
  <c r="H481" i="7"/>
  <c r="H34" i="7"/>
  <c r="H37" i="7"/>
  <c r="H40" i="7"/>
  <c r="H43" i="7"/>
  <c r="H46" i="7"/>
  <c r="H58" i="7"/>
  <c r="H61" i="7"/>
  <c r="H64" i="7"/>
  <c r="H67" i="7"/>
  <c r="H70" i="7"/>
  <c r="H73" i="7"/>
  <c r="H94" i="7"/>
  <c r="H97" i="7"/>
  <c r="H100" i="7"/>
  <c r="H103" i="7"/>
  <c r="H106" i="7"/>
  <c r="H109" i="7"/>
  <c r="H112" i="7"/>
  <c r="H115" i="7"/>
  <c r="H118" i="7"/>
  <c r="H121" i="7"/>
  <c r="H124" i="7"/>
  <c r="H127" i="7"/>
  <c r="H130" i="7"/>
  <c r="H133" i="7"/>
  <c r="H136" i="7"/>
  <c r="H139" i="7"/>
  <c r="H142" i="7"/>
  <c r="H154" i="7"/>
  <c r="H160" i="7"/>
  <c r="H163" i="7"/>
  <c r="H166" i="7"/>
  <c r="H169" i="7"/>
  <c r="H172" i="7"/>
  <c r="H175" i="7"/>
  <c r="H178" i="7"/>
  <c r="H187" i="7"/>
  <c r="H196" i="7"/>
  <c r="H199" i="7"/>
  <c r="H202" i="7"/>
  <c r="H205" i="7"/>
  <c r="H211" i="7"/>
  <c r="H214" i="7"/>
  <c r="H217" i="7"/>
  <c r="H220" i="7"/>
  <c r="H223" i="7"/>
  <c r="H226" i="7"/>
  <c r="H229" i="7"/>
  <c r="H232" i="7"/>
  <c r="H235" i="7"/>
  <c r="H238" i="7"/>
  <c r="H241" i="7"/>
  <c r="H244" i="7"/>
  <c r="H247" i="7"/>
  <c r="H250" i="7"/>
  <c r="H253" i="7"/>
  <c r="H256" i="7"/>
  <c r="H259" i="7"/>
  <c r="H262" i="7"/>
  <c r="H265" i="7"/>
  <c r="H268" i="7"/>
  <c r="H271" i="7"/>
  <c r="H274" i="7"/>
  <c r="H277" i="7"/>
  <c r="H280" i="7"/>
  <c r="H283" i="7"/>
  <c r="H286" i="7"/>
  <c r="H289" i="7"/>
  <c r="H295" i="7"/>
  <c r="H298" i="7"/>
  <c r="H301" i="7"/>
  <c r="H236" i="7"/>
  <c r="H263" i="7"/>
  <c r="H671" i="7"/>
  <c r="H677" i="7"/>
  <c r="H680" i="7"/>
  <c r="H683" i="7"/>
  <c r="H686" i="7"/>
  <c r="H689" i="7"/>
  <c r="H695" i="7"/>
  <c r="H743" i="7"/>
  <c r="H749" i="7"/>
  <c r="H758" i="7"/>
  <c r="H767" i="7"/>
  <c r="H776" i="7"/>
  <c r="H779" i="7"/>
  <c r="H785" i="7"/>
  <c r="H806" i="7"/>
  <c r="H926" i="7"/>
  <c r="H932" i="7"/>
  <c r="H935" i="7"/>
  <c r="H998" i="7"/>
  <c r="H1064" i="7"/>
  <c r="H1265" i="7"/>
  <c r="H117" i="7"/>
  <c r="H540" i="7"/>
  <c r="H642" i="7"/>
  <c r="H1341" i="7"/>
  <c r="H1422" i="7"/>
  <c r="H1488" i="7"/>
  <c r="H1572" i="7"/>
  <c r="H1581" i="7"/>
  <c r="H1635" i="7"/>
  <c r="H1689" i="7"/>
  <c r="H1836" i="7"/>
  <c r="H1956" i="7"/>
  <c r="H1258" i="7"/>
  <c r="H1291" i="7"/>
  <c r="H1297" i="7"/>
  <c r="H1327" i="7"/>
  <c r="H1333" i="7"/>
  <c r="H1336" i="7"/>
  <c r="H1339" i="7"/>
  <c r="H1351" i="7"/>
  <c r="H1354" i="7"/>
  <c r="H1363" i="7"/>
  <c r="H1432" i="7"/>
  <c r="H1438" i="7"/>
  <c r="H1465" i="7"/>
  <c r="H1582" i="7"/>
  <c r="H1588" i="7"/>
  <c r="H1612" i="7"/>
  <c r="H1621" i="7"/>
  <c r="H1648" i="7"/>
  <c r="H1651" i="7"/>
  <c r="H1654" i="7"/>
  <c r="H1660" i="7"/>
  <c r="H1663" i="7"/>
  <c r="H1669" i="7"/>
  <c r="H1678" i="7"/>
  <c r="H1681" i="7"/>
  <c r="H1687" i="7"/>
  <c r="H1702" i="7"/>
  <c r="H1714" i="7"/>
  <c r="H1717" i="7"/>
  <c r="H1720" i="7"/>
  <c r="H1741" i="7"/>
  <c r="H1753" i="7"/>
  <c r="H1756" i="7"/>
  <c r="H1759" i="7"/>
  <c r="H1777" i="7"/>
  <c r="H1786" i="7"/>
  <c r="H1804" i="7"/>
  <c r="H1810" i="7"/>
  <c r="H1819" i="7"/>
  <c r="H1822" i="7"/>
  <c r="H1831" i="7"/>
  <c r="H1861" i="7"/>
  <c r="H1867" i="7"/>
  <c r="H1873" i="7"/>
  <c r="H1879" i="7"/>
  <c r="H1897" i="7"/>
  <c r="H1924" i="7"/>
  <c r="H1933" i="7"/>
  <c r="H1936" i="7"/>
  <c r="H1945" i="7"/>
  <c r="H1957" i="7"/>
  <c r="H1960" i="7"/>
  <c r="H1969" i="7"/>
  <c r="H1993" i="7"/>
  <c r="H1999" i="7"/>
  <c r="H1376" i="7"/>
  <c r="H1391" i="7"/>
  <c r="H1433" i="7"/>
  <c r="H1442" i="7"/>
  <c r="H1460" i="7"/>
  <c r="H1469" i="7"/>
  <c r="H347" i="7"/>
  <c r="H371" i="7"/>
  <c r="H578" i="7"/>
  <c r="H614" i="7"/>
  <c r="H1052" i="7"/>
  <c r="H1136" i="7"/>
  <c r="H1166" i="7"/>
  <c r="H1175" i="7"/>
  <c r="H1193" i="7"/>
  <c r="H1244" i="7"/>
  <c r="H1247" i="7"/>
  <c r="H1256" i="7"/>
  <c r="H75" i="7"/>
  <c r="H81" i="7"/>
  <c r="H114" i="7"/>
  <c r="H120" i="7"/>
  <c r="H135" i="7"/>
  <c r="H150" i="7"/>
  <c r="H159" i="7"/>
  <c r="H171" i="7"/>
  <c r="H180" i="7"/>
  <c r="H189" i="7"/>
  <c r="H192" i="7"/>
  <c r="H195" i="7"/>
  <c r="H198" i="7"/>
  <c r="H267" i="7"/>
  <c r="H279" i="7"/>
  <c r="H285" i="7"/>
  <c r="H288" i="7"/>
  <c r="H291" i="7"/>
  <c r="H294" i="7"/>
  <c r="H297" i="7"/>
  <c r="H300" i="7"/>
  <c r="H809" i="7"/>
  <c r="H824" i="7"/>
  <c r="H848" i="7"/>
  <c r="H881" i="7"/>
  <c r="H884" i="7"/>
  <c r="H899" i="7"/>
  <c r="H905" i="7"/>
  <c r="H911" i="7"/>
  <c r="H929" i="7"/>
  <c r="H944" i="7"/>
  <c r="H947" i="7"/>
  <c r="H950" i="7"/>
  <c r="H956" i="7"/>
  <c r="H974" i="7"/>
  <c r="H977" i="7"/>
  <c r="H986" i="7"/>
  <c r="H989" i="7"/>
  <c r="H1016" i="7"/>
  <c r="H1022" i="7"/>
  <c r="H1028" i="7"/>
  <c r="H1037" i="7"/>
  <c r="H1043" i="7"/>
  <c r="H1049" i="7"/>
  <c r="H1058" i="7"/>
  <c r="H1076" i="7"/>
  <c r="H1100" i="7"/>
  <c r="H1103" i="7"/>
  <c r="H1124" i="7"/>
  <c r="H1169" i="7"/>
  <c r="H1259" i="7"/>
  <c r="H1262" i="7"/>
  <c r="H1268" i="7"/>
  <c r="H1271" i="7"/>
  <c r="H1274" i="7"/>
  <c r="H1277" i="7"/>
  <c r="H1286" i="7"/>
  <c r="H1289" i="7"/>
  <c r="H1292" i="7"/>
  <c r="H1295" i="7"/>
  <c r="H1301" i="7"/>
  <c r="H1310" i="7"/>
  <c r="H1313" i="7"/>
  <c r="H1316" i="7"/>
  <c r="H1319" i="7"/>
  <c r="H1322" i="7"/>
  <c r="H1337" i="7"/>
  <c r="H1346" i="7"/>
  <c r="H1349" i="7"/>
  <c r="H1352" i="7"/>
  <c r="H1355" i="7"/>
  <c r="H1358" i="7"/>
  <c r="H1361" i="7"/>
  <c r="H1364" i="7"/>
  <c r="H1367" i="7"/>
  <c r="H1370" i="7"/>
  <c r="H1373" i="7"/>
  <c r="H1379" i="7"/>
  <c r="H1382" i="7"/>
  <c r="H1385" i="7"/>
  <c r="H1388" i="7"/>
  <c r="H1394" i="7"/>
  <c r="H1397" i="7"/>
  <c r="H1400" i="7"/>
  <c r="H1403" i="7"/>
  <c r="H1406" i="7"/>
  <c r="H1409" i="7"/>
  <c r="H1412" i="7"/>
  <c r="H1415" i="7"/>
  <c r="H1418" i="7"/>
  <c r="H1421" i="7"/>
  <c r="H1424" i="7"/>
  <c r="H1427" i="7"/>
  <c r="H1430" i="7"/>
  <c r="H1436" i="7"/>
  <c r="H1439" i="7"/>
  <c r="H1445" i="7"/>
  <c r="H1448" i="7"/>
  <c r="H1451" i="7"/>
  <c r="H1454" i="7"/>
  <c r="H1457" i="7"/>
  <c r="H1463" i="7"/>
  <c r="H1466" i="7"/>
  <c r="H1472" i="7"/>
  <c r="H1475" i="7"/>
  <c r="H1478" i="7"/>
  <c r="H1481" i="7"/>
  <c r="H1484" i="7"/>
  <c r="H1490" i="7"/>
  <c r="H1493" i="7"/>
  <c r="H1496" i="7"/>
  <c r="H1499" i="7"/>
  <c r="H1502" i="7"/>
  <c r="H1505" i="7"/>
  <c r="H1508" i="7"/>
  <c r="H1511" i="7"/>
  <c r="H1514" i="7"/>
  <c r="H1517" i="7"/>
  <c r="H1520" i="7"/>
  <c r="H1529" i="7"/>
  <c r="H1535" i="7"/>
  <c r="H1541" i="7"/>
  <c r="H1547" i="7"/>
  <c r="H1553" i="7"/>
  <c r="H1559" i="7"/>
  <c r="H1565" i="7"/>
  <c r="H1568" i="7"/>
  <c r="H1571" i="7"/>
  <c r="H1577" i="7"/>
  <c r="H1580" i="7"/>
  <c r="H1586" i="7"/>
  <c r="H1589" i="7"/>
  <c r="H1592" i="7"/>
  <c r="H1595" i="7"/>
  <c r="H1598" i="7"/>
  <c r="H1601" i="7"/>
  <c r="H1604" i="7"/>
  <c r="H1607" i="7"/>
  <c r="H1610" i="7"/>
  <c r="H1613" i="7"/>
  <c r="H1616" i="7"/>
  <c r="H1619" i="7"/>
  <c r="H1622" i="7"/>
  <c r="H1625" i="7"/>
  <c r="H1628" i="7"/>
  <c r="H1631" i="7"/>
  <c r="H1637" i="7"/>
  <c r="H1643" i="7"/>
  <c r="H1649" i="7"/>
  <c r="H1652" i="7"/>
  <c r="H1655" i="7"/>
  <c r="H1658" i="7"/>
  <c r="H1661" i="7"/>
  <c r="H1664" i="7"/>
  <c r="H1667" i="7"/>
  <c r="H1670" i="7"/>
  <c r="H1673" i="7"/>
  <c r="H1676" i="7"/>
  <c r="H1679" i="7"/>
  <c r="H1682" i="7"/>
  <c r="H1685" i="7"/>
  <c r="H1688" i="7"/>
  <c r="H1691" i="7"/>
  <c r="H1694" i="7"/>
  <c r="H1697" i="7"/>
  <c r="H1700" i="7"/>
  <c r="H1703" i="7"/>
  <c r="H1706" i="7"/>
  <c r="H1709" i="7"/>
  <c r="H1712" i="7"/>
  <c r="H1715" i="7"/>
  <c r="H1718" i="7"/>
  <c r="H1721" i="7"/>
  <c r="H1724" i="7"/>
  <c r="H1727" i="7"/>
  <c r="H1730" i="7"/>
  <c r="H1733" i="7"/>
  <c r="H1736" i="7"/>
  <c r="H1739" i="7"/>
  <c r="H1742" i="7"/>
  <c r="H1745" i="7"/>
  <c r="H1748" i="7"/>
  <c r="H1751" i="7"/>
  <c r="H1754" i="7"/>
  <c r="H1757" i="7"/>
  <c r="H1760" i="7"/>
  <c r="H1763" i="7"/>
  <c r="H1766" i="7"/>
  <c r="H1769" i="7"/>
  <c r="H1772" i="7"/>
  <c r="H1775" i="7"/>
  <c r="H1778" i="7"/>
  <c r="H1781" i="7"/>
  <c r="H1784" i="7"/>
  <c r="H1787" i="7"/>
  <c r="H1790" i="7"/>
  <c r="H1793" i="7"/>
  <c r="H1796" i="7"/>
  <c r="H1799" i="7"/>
  <c r="H1802" i="7"/>
  <c r="H1805" i="7"/>
  <c r="H1808" i="7"/>
  <c r="H1811" i="7"/>
  <c r="H1814" i="7"/>
  <c r="H1817" i="7"/>
  <c r="H1820" i="7"/>
  <c r="H1823" i="7"/>
  <c r="H1826" i="7"/>
  <c r="H1829" i="7"/>
  <c r="H1832" i="7"/>
  <c r="H1835" i="7"/>
  <c r="H1838" i="7"/>
  <c r="H1841" i="7"/>
  <c r="H1844" i="7"/>
  <c r="H1847" i="7"/>
  <c r="H1850" i="7"/>
  <c r="H1853" i="7"/>
  <c r="H1856" i="7"/>
  <c r="H1859" i="7"/>
  <c r="H1862" i="7"/>
  <c r="H1865" i="7"/>
  <c r="H1868" i="7"/>
  <c r="H1871" i="7"/>
  <c r="H1874" i="7"/>
  <c r="H1877" i="7"/>
  <c r="H1880" i="7"/>
  <c r="H1883" i="7"/>
  <c r="H1886" i="7"/>
  <c r="H1889" i="7"/>
  <c r="H1892" i="7"/>
  <c r="H1895" i="7"/>
  <c r="H1898" i="7"/>
  <c r="H1901" i="7"/>
  <c r="H1904" i="7"/>
  <c r="H1907" i="7"/>
  <c r="H1910" i="7"/>
  <c r="H1913" i="7"/>
  <c r="H1916" i="7"/>
  <c r="H1919" i="7"/>
  <c r="H1922" i="7"/>
  <c r="H1925" i="7"/>
  <c r="H1928" i="7"/>
  <c r="H1931" i="7"/>
  <c r="H1934" i="7"/>
  <c r="H1937" i="7"/>
  <c r="H1940" i="7"/>
  <c r="H1943" i="7"/>
  <c r="H1946" i="7"/>
  <c r="H1949" i="7"/>
  <c r="H1952" i="7"/>
  <c r="H1955" i="7"/>
  <c r="H1958" i="7"/>
  <c r="H1961" i="7"/>
  <c r="H1964" i="7"/>
  <c r="H1967" i="7"/>
  <c r="H1970" i="7"/>
  <c r="H1973" i="7"/>
  <c r="H1976" i="7"/>
  <c r="H1979" i="7"/>
  <c r="H1982" i="7"/>
  <c r="H1985" i="7"/>
  <c r="H1988" i="7"/>
  <c r="H1991" i="7"/>
  <c r="H1994" i="7"/>
  <c r="H1997" i="7"/>
  <c r="H2000" i="7"/>
  <c r="H669" i="7"/>
  <c r="H672" i="7"/>
  <c r="H675" i="7"/>
  <c r="H678" i="7"/>
  <c r="H690" i="7"/>
  <c r="H696" i="7"/>
  <c r="H699" i="7"/>
  <c r="H702" i="7"/>
  <c r="H705" i="7"/>
  <c r="H744" i="7"/>
  <c r="H747" i="7"/>
  <c r="H834" i="7"/>
  <c r="H837" i="7"/>
  <c r="H846" i="7"/>
  <c r="H849" i="7"/>
  <c r="H852" i="7"/>
  <c r="H855" i="7"/>
  <c r="H858" i="7"/>
  <c r="H861" i="7"/>
  <c r="H864" i="7"/>
  <c r="H867" i="7"/>
  <c r="H870" i="7"/>
  <c r="H879" i="7"/>
  <c r="H882" i="7"/>
  <c r="H891" i="7"/>
  <c r="H918" i="7"/>
  <c r="H921" i="7"/>
  <c r="H924" i="7"/>
  <c r="H321" i="7"/>
  <c r="H327" i="7"/>
  <c r="H330" i="7"/>
  <c r="H354" i="7"/>
  <c r="H387" i="7"/>
  <c r="H402" i="7"/>
  <c r="H420" i="7"/>
  <c r="H423" i="7"/>
  <c r="H426" i="7"/>
  <c r="H432" i="7"/>
  <c r="H459" i="7"/>
  <c r="H471" i="7"/>
  <c r="H474" i="7"/>
  <c r="H477" i="7"/>
  <c r="H480" i="7"/>
  <c r="H486" i="7"/>
  <c r="H489" i="7"/>
  <c r="H492" i="7"/>
  <c r="H498" i="7"/>
  <c r="H519" i="7"/>
  <c r="H522" i="7"/>
  <c r="H525" i="7"/>
  <c r="H528" i="7"/>
  <c r="H534" i="7"/>
  <c r="H537" i="7"/>
  <c r="H546" i="7"/>
  <c r="H549" i="7"/>
  <c r="H561" i="7"/>
  <c r="H564" i="7"/>
  <c r="H570" i="7"/>
  <c r="H573" i="7"/>
  <c r="H576" i="7"/>
  <c r="H582" i="7"/>
  <c r="H585" i="7"/>
  <c r="H588" i="7"/>
  <c r="H594" i="7"/>
  <c r="H597" i="7"/>
  <c r="H606" i="7"/>
  <c r="H609" i="7"/>
  <c r="H615" i="7"/>
  <c r="H618" i="7"/>
  <c r="H621" i="7"/>
  <c r="H624" i="7"/>
  <c r="H630" i="7"/>
  <c r="H633" i="7"/>
  <c r="H636" i="7"/>
  <c r="H639" i="7"/>
  <c r="H654" i="7"/>
  <c r="H657" i="7"/>
  <c r="H660" i="7"/>
  <c r="H663" i="7"/>
  <c r="H666" i="7"/>
  <c r="H304" i="7"/>
  <c r="H310" i="7"/>
  <c r="H316" i="7"/>
  <c r="H319" i="7"/>
  <c r="H325" i="7"/>
  <c r="H340" i="7"/>
  <c r="H346" i="7"/>
  <c r="H352" i="7"/>
  <c r="H355" i="7"/>
  <c r="H367" i="7"/>
  <c r="H370" i="7"/>
  <c r="H373" i="7"/>
  <c r="H382" i="7"/>
  <c r="H385" i="7"/>
  <c r="H388" i="7"/>
  <c r="H391" i="7"/>
  <c r="H397" i="7"/>
  <c r="H403" i="7"/>
  <c r="H412" i="7"/>
  <c r="H421" i="7"/>
  <c r="H430" i="7"/>
  <c r="H436" i="7"/>
  <c r="H439" i="7"/>
  <c r="H466" i="7"/>
  <c r="H490" i="7"/>
  <c r="H502" i="7"/>
  <c r="H508" i="7"/>
  <c r="H520" i="7"/>
  <c r="H523" i="7"/>
  <c r="H526" i="7"/>
  <c r="H532" i="7"/>
  <c r="H535" i="7"/>
  <c r="H541" i="7"/>
  <c r="H544" i="7"/>
  <c r="H550" i="7"/>
  <c r="H556" i="7"/>
  <c r="H568" i="7"/>
  <c r="H604" i="7"/>
  <c r="H610" i="7"/>
  <c r="H616" i="7"/>
  <c r="H619" i="7"/>
  <c r="H625" i="7"/>
  <c r="H634" i="7"/>
  <c r="H640" i="7"/>
  <c r="H643" i="7"/>
  <c r="H649" i="7"/>
  <c r="H652" i="7"/>
  <c r="H661" i="7"/>
  <c r="H667" i="7"/>
  <c r="H709" i="7"/>
  <c r="H712" i="7"/>
  <c r="H715" i="7"/>
  <c r="H718" i="7"/>
  <c r="H721" i="7"/>
  <c r="H724" i="7"/>
  <c r="H727" i="7"/>
  <c r="H730" i="7"/>
  <c r="H733" i="7"/>
  <c r="H736" i="7"/>
  <c r="H739" i="7"/>
  <c r="H742" i="7"/>
  <c r="H748" i="7"/>
  <c r="H751" i="7"/>
  <c r="H754" i="7"/>
  <c r="H757" i="7"/>
  <c r="H760" i="7"/>
  <c r="H763" i="7"/>
  <c r="H766" i="7"/>
  <c r="H772" i="7"/>
  <c r="H778" i="7"/>
  <c r="H781" i="7"/>
  <c r="H811" i="7"/>
  <c r="H814" i="7"/>
  <c r="H823" i="7"/>
  <c r="H826" i="7"/>
  <c r="H829" i="7"/>
  <c r="H832" i="7"/>
  <c r="H835" i="7"/>
  <c r="H838" i="7"/>
  <c r="H844" i="7"/>
  <c r="H847" i="7"/>
  <c r="H850" i="7"/>
  <c r="H856" i="7"/>
  <c r="H859" i="7"/>
  <c r="H862" i="7"/>
  <c r="H874" i="7"/>
  <c r="H880" i="7"/>
  <c r="H904" i="7"/>
  <c r="H907" i="7"/>
  <c r="H910" i="7"/>
  <c r="H913" i="7"/>
  <c r="H916" i="7"/>
  <c r="H919" i="7"/>
  <c r="H922" i="7"/>
  <c r="H925" i="7"/>
  <c r="H928" i="7"/>
  <c r="H931" i="7"/>
  <c r="H934" i="7"/>
  <c r="H937" i="7"/>
  <c r="H940" i="7"/>
  <c r="H943" i="7"/>
  <c r="H946" i="7"/>
  <c r="H949" i="7"/>
  <c r="H952" i="7"/>
  <c r="H955" i="7"/>
  <c r="H961" i="7"/>
  <c r="H964" i="7"/>
  <c r="H967" i="7"/>
  <c r="H970" i="7"/>
  <c r="H973" i="7"/>
  <c r="H976" i="7"/>
  <c r="H994" i="7"/>
  <c r="H1003" i="7"/>
  <c r="H1006" i="7"/>
  <c r="H1012" i="7"/>
  <c r="H1015" i="7"/>
  <c r="H1018" i="7"/>
  <c r="H1021" i="7"/>
  <c r="H1201" i="7"/>
  <c r="H1240" i="7"/>
  <c r="H1249" i="7"/>
  <c r="H1252" i="7"/>
  <c r="H311" i="7"/>
  <c r="H317" i="7"/>
  <c r="H320" i="7"/>
  <c r="H323" i="7"/>
  <c r="H326" i="7"/>
  <c r="H329" i="7"/>
  <c r="H332" i="7"/>
  <c r="H335" i="7"/>
  <c r="H338" i="7"/>
  <c r="H341" i="7"/>
  <c r="H344" i="7"/>
  <c r="H350" i="7"/>
  <c r="H353" i="7"/>
  <c r="H356" i="7"/>
  <c r="H359" i="7"/>
  <c r="H362" i="7"/>
  <c r="H365" i="7"/>
  <c r="H368" i="7"/>
  <c r="H374" i="7"/>
  <c r="H377" i="7"/>
  <c r="H380" i="7"/>
  <c r="H383" i="7"/>
  <c r="H473" i="7"/>
  <c r="H476" i="7"/>
  <c r="H479" i="7"/>
  <c r="H482" i="7"/>
  <c r="H485" i="7"/>
  <c r="H488" i="7"/>
  <c r="H491" i="7"/>
  <c r="H494" i="7"/>
  <c r="H1348" i="7"/>
  <c r="H1360" i="7"/>
  <c r="H1381" i="7"/>
  <c r="H1384" i="7"/>
  <c r="H1390" i="7"/>
  <c r="H1393" i="7"/>
  <c r="H1396" i="7"/>
  <c r="H1402" i="7"/>
  <c r="H1405" i="7"/>
  <c r="H1408" i="7"/>
  <c r="H1411" i="7"/>
  <c r="H1414" i="7"/>
  <c r="H1417" i="7"/>
  <c r="H1420" i="7"/>
  <c r="H1423" i="7"/>
  <c r="H1426" i="7"/>
  <c r="H1429" i="7"/>
  <c r="H1435" i="7"/>
  <c r="H1441" i="7"/>
  <c r="H1444" i="7"/>
  <c r="H1447" i="7"/>
  <c r="H1453" i="7"/>
  <c r="H1456" i="7"/>
  <c r="H1459" i="7"/>
  <c r="H1468" i="7"/>
  <c r="H1471" i="7"/>
  <c r="H1474" i="7"/>
  <c r="H1477" i="7"/>
  <c r="H1480" i="7"/>
  <c r="H1483" i="7"/>
  <c r="H1495" i="7"/>
  <c r="H1546" i="7"/>
  <c r="H1549" i="7"/>
  <c r="H1552" i="7"/>
  <c r="H1555" i="7"/>
  <c r="H1558" i="7"/>
  <c r="H1561" i="7"/>
  <c r="H366" i="7"/>
  <c r="H363" i="7"/>
  <c r="H345" i="7"/>
  <c r="H553" i="7"/>
  <c r="H628" i="7"/>
  <c r="H631" i="7"/>
  <c r="H324" i="7"/>
  <c r="H333" i="7"/>
  <c r="H357" i="7"/>
  <c r="H315" i="7"/>
  <c r="H342" i="7"/>
  <c r="H11" i="7"/>
  <c r="H23" i="7"/>
  <c r="H26" i="7"/>
  <c r="H29" i="7"/>
  <c r="H32" i="7"/>
  <c r="H35" i="7"/>
  <c r="H47" i="7"/>
  <c r="H59" i="7"/>
  <c r="H65" i="7"/>
  <c r="H83" i="7"/>
  <c r="H86" i="7"/>
  <c r="H95" i="7"/>
  <c r="H98" i="7"/>
  <c r="H101" i="7"/>
  <c r="H104" i="7"/>
  <c r="H107" i="7"/>
  <c r="H110" i="7"/>
  <c r="H113" i="7"/>
  <c r="H116" i="7"/>
  <c r="H119" i="7"/>
  <c r="H125" i="7"/>
  <c r="H128" i="7"/>
  <c r="H131" i="7"/>
  <c r="H134" i="7"/>
  <c r="H137" i="7"/>
  <c r="H140" i="7"/>
  <c r="H318" i="7"/>
  <c r="H360" i="7"/>
  <c r="H708" i="7"/>
  <c r="H765" i="7"/>
  <c r="H807" i="7"/>
  <c r="H873" i="7"/>
  <c r="H885" i="7"/>
  <c r="H888" i="7"/>
  <c r="H894" i="7"/>
  <c r="H903" i="7"/>
  <c r="H906" i="7"/>
  <c r="H927" i="7"/>
  <c r="H930" i="7"/>
  <c r="H933" i="7"/>
  <c r="H939" i="7"/>
  <c r="H1026" i="7"/>
  <c r="H1029" i="7"/>
  <c r="H1260" i="7"/>
  <c r="H1263" i="7"/>
  <c r="H1266" i="7"/>
  <c r="H1269" i="7"/>
  <c r="H1272" i="7"/>
  <c r="H1278" i="7"/>
  <c r="H1281" i="7"/>
  <c r="H1284" i="7"/>
  <c r="H1290" i="7"/>
  <c r="H1293" i="7"/>
  <c r="H1296" i="7"/>
  <c r="H1299" i="7"/>
  <c r="H1302" i="7"/>
  <c r="H1308" i="7"/>
  <c r="H1311" i="7"/>
  <c r="H1314" i="7"/>
  <c r="H1317" i="7"/>
  <c r="H1320" i="7"/>
  <c r="H1323" i="7"/>
  <c r="H1326" i="7"/>
  <c r="H1329" i="7"/>
  <c r="H1332" i="7"/>
  <c r="H1335" i="7"/>
  <c r="H1338" i="7"/>
  <c r="H1347" i="7"/>
  <c r="H1350" i="7"/>
  <c r="H1359" i="7"/>
  <c r="H1365" i="7"/>
  <c r="H1371" i="7"/>
  <c r="H1374" i="7"/>
  <c r="H1377" i="7"/>
  <c r="H1380" i="7"/>
  <c r="H1386" i="7"/>
  <c r="H1389" i="7"/>
  <c r="H1395" i="7"/>
  <c r="H1398" i="7"/>
  <c r="H1404" i="7"/>
  <c r="H1407" i="7"/>
  <c r="H1410" i="7"/>
  <c r="H1413" i="7"/>
  <c r="H1416" i="7"/>
  <c r="H1419" i="7"/>
  <c r="H1425" i="7"/>
  <c r="H1428" i="7"/>
  <c r="H1434" i="7"/>
  <c r="H1443" i="7"/>
  <c r="H1446" i="7"/>
  <c r="H1449" i="7"/>
  <c r="H1452" i="7"/>
  <c r="H1455" i="7"/>
  <c r="H1458" i="7"/>
  <c r="H1461" i="7"/>
  <c r="H1464" i="7"/>
  <c r="H1467" i="7"/>
  <c r="H1470" i="7"/>
  <c r="H1473" i="7"/>
  <c r="H1476" i="7"/>
  <c r="H1479" i="7"/>
  <c r="H1482" i="7"/>
  <c r="H1485" i="7"/>
  <c r="H1491" i="7"/>
  <c r="H1494" i="7"/>
  <c r="H1497" i="7"/>
  <c r="H1500" i="7"/>
  <c r="H1506" i="7"/>
  <c r="H1509" i="7"/>
  <c r="H1515" i="7"/>
  <c r="H1518" i="7"/>
  <c r="H1521" i="7"/>
  <c r="H1524" i="7"/>
  <c r="H1536" i="7"/>
  <c r="H1545" i="7"/>
  <c r="H1548" i="7"/>
  <c r="H1551" i="7"/>
  <c r="H1554" i="7"/>
  <c r="H1557" i="7"/>
  <c r="H1560" i="7"/>
  <c r="H1563" i="7"/>
  <c r="H1566" i="7"/>
  <c r="H1575" i="7"/>
  <c r="H1578" i="7"/>
  <c r="H1590" i="7"/>
  <c r="H1593" i="7"/>
  <c r="H1596" i="7"/>
  <c r="H1599" i="7"/>
  <c r="H1602" i="7"/>
  <c r="H1605" i="7"/>
  <c r="H1608" i="7"/>
  <c r="H1611" i="7"/>
  <c r="H1614" i="7"/>
  <c r="H1617" i="7"/>
  <c r="H1620" i="7"/>
  <c r="H1623" i="7"/>
  <c r="H1626" i="7"/>
  <c r="H1629" i="7"/>
  <c r="H1632" i="7"/>
  <c r="H1638" i="7"/>
  <c r="H1641" i="7"/>
  <c r="H1647" i="7"/>
  <c r="H1650" i="7"/>
  <c r="H1656" i="7"/>
  <c r="H1662" i="7"/>
  <c r="H1665" i="7"/>
  <c r="H1668" i="7"/>
  <c r="H1671" i="7"/>
  <c r="H1674" i="7"/>
  <c r="H1677" i="7"/>
  <c r="H1680" i="7"/>
  <c r="H1683" i="7"/>
  <c r="H1686" i="7"/>
  <c r="H1692" i="7"/>
  <c r="H1695" i="7"/>
  <c r="H1698" i="7"/>
  <c r="H1701" i="7"/>
  <c r="H1704" i="7"/>
  <c r="H1707" i="7"/>
  <c r="H697" i="7"/>
  <c r="H706" i="7"/>
  <c r="H143" i="7"/>
  <c r="H146" i="7"/>
  <c r="H152" i="7"/>
  <c r="H155" i="7"/>
  <c r="H158" i="7"/>
  <c r="H161" i="7"/>
  <c r="H164" i="7"/>
  <c r="H167" i="7"/>
  <c r="H170" i="7"/>
  <c r="H173" i="7"/>
  <c r="H176" i="7"/>
  <c r="H191" i="7"/>
  <c r="H197" i="7"/>
  <c r="H200" i="7"/>
  <c r="H203" i="7"/>
  <c r="H206" i="7"/>
  <c r="H209" i="7"/>
  <c r="H212" i="7"/>
  <c r="H215" i="7"/>
  <c r="H218" i="7"/>
  <c r="H221" i="7"/>
  <c r="H224" i="7"/>
  <c r="H227" i="7"/>
  <c r="H230" i="7"/>
  <c r="H233" i="7"/>
  <c r="H239" i="7"/>
  <c r="H242" i="7"/>
  <c r="H245" i="7"/>
  <c r="H248" i="7"/>
  <c r="H251" i="7"/>
  <c r="H254" i="7"/>
  <c r="H257" i="7"/>
  <c r="H260" i="7"/>
  <c r="H266" i="7"/>
  <c r="H269" i="7"/>
  <c r="H272" i="7"/>
  <c r="H275" i="7"/>
  <c r="H278" i="7"/>
  <c r="H281" i="7"/>
  <c r="H287" i="7"/>
  <c r="H290" i="7"/>
  <c r="H293" i="7"/>
  <c r="H296" i="7"/>
  <c r="H299" i="7"/>
  <c r="H302" i="7"/>
  <c r="H521" i="7"/>
  <c r="H527" i="7"/>
  <c r="H530" i="7"/>
  <c r="H533" i="7"/>
  <c r="H536" i="7"/>
  <c r="H548" i="7"/>
  <c r="H557" i="7"/>
  <c r="H560" i="7"/>
  <c r="H563" i="7"/>
  <c r="H566" i="7"/>
  <c r="H569" i="7"/>
  <c r="H572" i="7"/>
  <c r="H575" i="7"/>
  <c r="H584" i="7"/>
  <c r="H587" i="7"/>
  <c r="H590" i="7"/>
  <c r="H593" i="7"/>
  <c r="H596" i="7"/>
  <c r="H599" i="7"/>
  <c r="H602" i="7"/>
  <c r="H605" i="7"/>
  <c r="H608" i="7"/>
  <c r="H611" i="7"/>
  <c r="H617" i="7"/>
  <c r="H620" i="7"/>
  <c r="H623" i="7"/>
  <c r="H626" i="7"/>
  <c r="H629" i="7"/>
  <c r="H632" i="7"/>
  <c r="H635" i="7"/>
  <c r="H638" i="7"/>
  <c r="H641" i="7"/>
  <c r="H644" i="7"/>
  <c r="H647" i="7"/>
  <c r="H650" i="7"/>
  <c r="H653" i="7"/>
  <c r="H656" i="7"/>
  <c r="H659" i="7"/>
  <c r="H662" i="7"/>
  <c r="H668" i="7"/>
  <c r="H827" i="7"/>
  <c r="H830" i="7"/>
  <c r="H1013" i="7"/>
  <c r="H1046" i="7"/>
  <c r="H1094" i="7"/>
  <c r="H1544" i="7"/>
  <c r="H1562" i="7"/>
  <c r="H1710" i="7"/>
  <c r="H1713" i="7"/>
  <c r="H1719" i="7"/>
  <c r="H1722" i="7"/>
  <c r="H1725" i="7"/>
  <c r="H1728" i="7"/>
  <c r="H1731" i="7"/>
  <c r="H1734" i="7"/>
  <c r="H1737" i="7"/>
  <c r="H1740" i="7"/>
  <c r="H1743" i="7"/>
  <c r="H1746" i="7"/>
  <c r="H1749" i="7"/>
  <c r="H1752" i="7"/>
  <c r="H1755" i="7"/>
  <c r="H1758" i="7"/>
  <c r="H1761" i="7"/>
  <c r="H1764" i="7"/>
  <c r="H1767" i="7"/>
  <c r="H1770" i="7"/>
  <c r="H1773" i="7"/>
  <c r="H1776" i="7"/>
  <c r="H1779" i="7"/>
  <c r="H1782" i="7"/>
  <c r="H1785" i="7"/>
  <c r="H1797" i="7"/>
  <c r="H1800" i="7"/>
  <c r="H1803" i="7"/>
  <c r="H1806" i="7"/>
  <c r="H1809" i="7"/>
  <c r="H1812" i="7"/>
  <c r="H1815" i="7"/>
  <c r="H1818" i="7"/>
  <c r="H1821" i="7"/>
  <c r="H1824" i="7"/>
  <c r="H1827" i="7"/>
  <c r="H1830" i="7"/>
  <c r="H1833" i="7"/>
  <c r="H1839" i="7"/>
  <c r="H1845" i="7"/>
  <c r="H1848" i="7"/>
  <c r="H1851" i="7"/>
  <c r="H1854" i="7"/>
  <c r="H1857" i="7"/>
  <c r="H1860" i="7"/>
  <c r="H1863" i="7"/>
  <c r="H1866" i="7"/>
  <c r="H1869" i="7"/>
  <c r="H1872" i="7"/>
  <c r="H1875" i="7"/>
  <c r="H1878" i="7"/>
  <c r="H1881" i="7"/>
  <c r="H1884" i="7"/>
  <c r="H1887" i="7"/>
  <c r="H1890" i="7"/>
  <c r="H1893" i="7"/>
  <c r="H1896" i="7"/>
  <c r="H1899" i="7"/>
  <c r="H1902" i="7"/>
  <c r="H1905" i="7"/>
  <c r="H1908" i="7"/>
  <c r="H1911" i="7"/>
  <c r="H1914" i="7"/>
  <c r="H1917" i="7"/>
  <c r="H1923" i="7"/>
  <c r="H1926" i="7"/>
  <c r="H1929" i="7"/>
  <c r="H1935" i="7"/>
  <c r="H1938" i="7"/>
  <c r="H1941" i="7"/>
  <c r="H1944" i="7"/>
  <c r="H1947" i="7"/>
  <c r="H1950" i="7"/>
  <c r="H1953" i="7"/>
  <c r="H1959" i="7"/>
  <c r="H1962" i="7"/>
  <c r="H1974" i="7"/>
  <c r="H1977" i="7"/>
  <c r="H1980" i="7"/>
  <c r="H1983" i="7"/>
  <c r="H1986" i="7"/>
  <c r="H1989" i="7"/>
  <c r="H1992" i="7"/>
  <c r="H1995" i="7"/>
  <c r="H1998" i="7"/>
  <c r="H805" i="7"/>
  <c r="H979" i="7"/>
  <c r="H982" i="7"/>
  <c r="H985" i="7"/>
  <c r="H988" i="7"/>
  <c r="H1203" i="7"/>
  <c r="H1206" i="7"/>
  <c r="H1212" i="7"/>
  <c r="H1218" i="7"/>
  <c r="H1221" i="7"/>
  <c r="H1224" i="7"/>
  <c r="H1227" i="7"/>
  <c r="H1230" i="7"/>
  <c r="H1233" i="7"/>
  <c r="H1236" i="7"/>
  <c r="H1239" i="7"/>
  <c r="H1242" i="7"/>
  <c r="H1245" i="7"/>
  <c r="H1248" i="7"/>
  <c r="H1251" i="7"/>
  <c r="H1254" i="7"/>
  <c r="H1257" i="7"/>
  <c r="H787" i="7"/>
  <c r="H820" i="7"/>
  <c r="H796" i="7"/>
  <c r="H817" i="7"/>
  <c r="H1065" i="7"/>
  <c r="H27" i="7"/>
  <c r="H36" i="7"/>
  <c r="H39" i="7"/>
  <c r="H42" i="7"/>
  <c r="H45" i="7"/>
  <c r="H48" i="7"/>
  <c r="H54" i="7"/>
  <c r="H66" i="7"/>
  <c r="H78" i="7"/>
  <c r="H84" i="7"/>
  <c r="H87" i="7"/>
  <c r="H93" i="7"/>
  <c r="H96" i="7"/>
  <c r="H102" i="7"/>
  <c r="H105" i="7"/>
  <c r="H111" i="7"/>
  <c r="H141" i="7"/>
  <c r="H144" i="7"/>
  <c r="H156" i="7"/>
  <c r="H162" i="7"/>
  <c r="H306" i="7"/>
  <c r="H309" i="7"/>
  <c r="H312" i="7"/>
  <c r="H435" i="7"/>
  <c r="H450" i="7"/>
  <c r="H453" i="7"/>
  <c r="H456" i="7"/>
  <c r="H462" i="7"/>
  <c r="H465" i="7"/>
  <c r="H468" i="7"/>
  <c r="H698" i="7"/>
  <c r="H701" i="7"/>
  <c r="H704" i="7"/>
  <c r="H707" i="7"/>
  <c r="H710" i="7"/>
  <c r="H713" i="7"/>
  <c r="H719" i="7"/>
  <c r="H722" i="7"/>
  <c r="H731" i="7"/>
  <c r="H734" i="7"/>
  <c r="H737" i="7"/>
  <c r="H740" i="7"/>
  <c r="H746" i="7"/>
  <c r="H752" i="7"/>
  <c r="H770" i="7"/>
  <c r="H788" i="7"/>
  <c r="H794" i="7"/>
  <c r="H800" i="7"/>
  <c r="H1132" i="7"/>
  <c r="H1198" i="7"/>
  <c r="H375" i="7"/>
  <c r="H378" i="7"/>
  <c r="H414" i="7"/>
  <c r="H417" i="7"/>
  <c r="H790" i="7"/>
  <c r="H802" i="7"/>
  <c r="H684" i="7"/>
  <c r="H687" i="7"/>
  <c r="H693" i="7"/>
  <c r="H953" i="7"/>
  <c r="H1312" i="7"/>
  <c r="H1321" i="7"/>
  <c r="H1324" i="7"/>
  <c r="H1330" i="7"/>
  <c r="H793" i="7"/>
  <c r="H808" i="7"/>
  <c r="H799" i="7"/>
  <c r="H145" i="7"/>
  <c r="H729" i="7"/>
  <c r="H732" i="7"/>
  <c r="H786" i="7"/>
  <c r="H798" i="7"/>
  <c r="H804" i="7"/>
  <c r="H810" i="7"/>
  <c r="H831" i="7"/>
  <c r="H1073" i="7"/>
  <c r="H1082" i="7"/>
  <c r="H1091" i="7"/>
  <c r="H1130" i="7"/>
  <c r="H966" i="7"/>
  <c r="H999" i="7"/>
  <c r="H1005" i="7"/>
  <c r="H182" i="7"/>
  <c r="H185" i="7"/>
  <c r="H188" i="7"/>
  <c r="H670" i="7"/>
  <c r="H673" i="7"/>
  <c r="H676" i="7"/>
  <c r="H679" i="7"/>
  <c r="H682" i="7"/>
  <c r="H685" i="7"/>
  <c r="H688" i="7"/>
  <c r="H691" i="7"/>
  <c r="H703" i="7"/>
  <c r="H1340" i="7"/>
  <c r="H1583" i="7"/>
  <c r="H868" i="7"/>
  <c r="H865" i="7"/>
  <c r="H1362" i="7"/>
  <c r="H1527" i="7"/>
  <c r="H1530" i="7"/>
  <c r="H853" i="7"/>
  <c r="H531" i="7"/>
  <c r="H600" i="7"/>
  <c r="H1096" i="7"/>
  <c r="H1099" i="7"/>
  <c r="H1114" i="7"/>
  <c r="H1117" i="7"/>
  <c r="H1123" i="7"/>
  <c r="H841" i="7"/>
  <c r="H681" i="7"/>
  <c r="H871" i="7"/>
  <c r="H969" i="7"/>
  <c r="H996" i="7"/>
  <c r="H978" i="7"/>
  <c r="H56" i="7"/>
  <c r="H71" i="7"/>
  <c r="H92" i="7"/>
  <c r="H122" i="7"/>
  <c r="H149" i="7"/>
  <c r="H717" i="7"/>
  <c r="H720" i="7"/>
  <c r="H726" i="7"/>
  <c r="H433" i="7"/>
  <c r="H442" i="7"/>
  <c r="H445" i="7"/>
  <c r="H448" i="7"/>
  <c r="H451" i="7"/>
  <c r="H457" i="7"/>
  <c r="H460" i="7"/>
  <c r="H463" i="7"/>
  <c r="H469" i="7"/>
  <c r="H472" i="7"/>
  <c r="H475" i="7"/>
  <c r="H478" i="7"/>
  <c r="H484" i="7"/>
  <c r="H487" i="7"/>
  <c r="H496" i="7"/>
  <c r="H499" i="7"/>
  <c r="H505" i="7"/>
  <c r="H511" i="7"/>
  <c r="H514" i="7"/>
  <c r="H517" i="7"/>
  <c r="H559" i="7"/>
  <c r="H562" i="7"/>
  <c r="H565" i="7"/>
  <c r="H833" i="7"/>
  <c r="H991" i="7"/>
  <c r="H997" i="7"/>
  <c r="H1035" i="7"/>
  <c r="H1067" i="7"/>
  <c r="H1070" i="7"/>
  <c r="H1127" i="7"/>
  <c r="H1300" i="7"/>
  <c r="H1303" i="7"/>
  <c r="H1306" i="7"/>
  <c r="H1309" i="7"/>
  <c r="H1357" i="7"/>
  <c r="H1372" i="7"/>
  <c r="H1378" i="7"/>
  <c r="H1498" i="7"/>
  <c r="H1507" i="7"/>
  <c r="H1510" i="7"/>
  <c r="H1513" i="7"/>
  <c r="H1516" i="7"/>
  <c r="H1519" i="7"/>
  <c r="H1522" i="7"/>
  <c r="H1525" i="7"/>
  <c r="H1528" i="7"/>
  <c r="H1531" i="7"/>
  <c r="H1534" i="7"/>
  <c r="H1537" i="7"/>
  <c r="H1543" i="7"/>
  <c r="H1564" i="7"/>
  <c r="H1567" i="7"/>
  <c r="H15" i="7"/>
  <c r="H18" i="7"/>
  <c r="H21" i="7"/>
  <c r="H24" i="7"/>
  <c r="H51" i="7"/>
  <c r="H90" i="7"/>
  <c r="H99" i="7"/>
  <c r="H108" i="7"/>
  <c r="H305" i="7"/>
  <c r="H308" i="7"/>
  <c r="H314" i="7"/>
  <c r="H750" i="7"/>
  <c r="H774" i="7"/>
  <c r="H777" i="7"/>
  <c r="H783" i="7"/>
  <c r="H842" i="7"/>
  <c r="H851" i="7"/>
  <c r="H857" i="7"/>
  <c r="H863" i="7"/>
  <c r="H866" i="7"/>
  <c r="H869" i="7"/>
  <c r="H1053" i="7"/>
  <c r="H1133" i="7"/>
  <c r="H147" i="7"/>
  <c r="H177" i="7"/>
  <c r="H183" i="7"/>
  <c r="H186" i="7"/>
  <c r="H386" i="7"/>
  <c r="H389" i="7"/>
  <c r="H395" i="7"/>
  <c r="H398" i="7"/>
  <c r="H401" i="7"/>
  <c r="H404" i="7"/>
  <c r="H407" i="7"/>
  <c r="H410" i="7"/>
  <c r="H413" i="7"/>
  <c r="H416" i="7"/>
  <c r="H419" i="7"/>
  <c r="H422" i="7"/>
  <c r="H425" i="7"/>
  <c r="H428" i="7"/>
  <c r="H431" i="7"/>
  <c r="H434" i="7"/>
  <c r="H437" i="7"/>
  <c r="H440" i="7"/>
  <c r="H443" i="7"/>
  <c r="H446" i="7"/>
  <c r="H449" i="7"/>
  <c r="H452" i="7"/>
  <c r="H455" i="7"/>
  <c r="H458" i="7"/>
  <c r="H461" i="7"/>
  <c r="H464" i="7"/>
  <c r="H467" i="7"/>
  <c r="H470" i="7"/>
  <c r="H959" i="7"/>
  <c r="H965" i="7"/>
  <c r="H1059" i="7"/>
  <c r="H1068" i="7"/>
  <c r="H1071" i="7"/>
  <c r="H1092" i="7"/>
  <c r="H201" i="7"/>
  <c r="H204" i="7"/>
  <c r="H207" i="7"/>
  <c r="H210" i="7"/>
  <c r="H213" i="7"/>
  <c r="H216" i="7"/>
  <c r="H219" i="7"/>
  <c r="H222" i="7"/>
  <c r="H225" i="7"/>
  <c r="H228" i="7"/>
  <c r="H231" i="7"/>
  <c r="H234" i="7"/>
  <c r="H237" i="7"/>
  <c r="H240" i="7"/>
  <c r="H243" i="7"/>
  <c r="H246" i="7"/>
  <c r="H249" i="7"/>
  <c r="H252" i="7"/>
  <c r="H255" i="7"/>
  <c r="H258" i="7"/>
  <c r="H261" i="7"/>
  <c r="H264" i="7"/>
  <c r="H276" i="7"/>
  <c r="H497" i="7"/>
  <c r="H500" i="7"/>
  <c r="H503" i="7"/>
  <c r="H506" i="7"/>
  <c r="H539" i="7"/>
  <c r="H542" i="7"/>
  <c r="H1523" i="7"/>
  <c r="H13" i="7"/>
  <c r="H16" i="7"/>
  <c r="H19" i="7"/>
  <c r="H22" i="7"/>
  <c r="H25" i="7"/>
  <c r="H28" i="7"/>
  <c r="H31" i="7"/>
  <c r="H76" i="7"/>
  <c r="H82" i="7"/>
  <c r="H85" i="7"/>
  <c r="H148" i="7"/>
  <c r="H151" i="7"/>
  <c r="H384" i="7"/>
  <c r="H390" i="7"/>
  <c r="H393" i="7"/>
  <c r="H396" i="7"/>
  <c r="H399" i="7"/>
  <c r="H405" i="7"/>
  <c r="H408" i="7"/>
  <c r="H411" i="7"/>
  <c r="H912" i="7"/>
  <c r="H945" i="7"/>
  <c r="H1004" i="7"/>
  <c r="H1025" i="7"/>
  <c r="H1191" i="7"/>
  <c r="H1194" i="7"/>
  <c r="H1197" i="7"/>
  <c r="B2" i="7"/>
  <c r="H157" i="7"/>
  <c r="H351" i="7"/>
  <c r="H381" i="7"/>
  <c r="H80" i="7"/>
  <c r="H89" i="7"/>
  <c r="H822" i="7"/>
  <c r="H1080" i="7"/>
  <c r="H1334" i="7"/>
  <c r="H555" i="7"/>
  <c r="H567" i="7"/>
  <c r="H579" i="7"/>
  <c r="H591" i="7"/>
  <c r="H603" i="7"/>
  <c r="H612" i="7"/>
  <c r="H12" i="7"/>
  <c r="H30" i="7"/>
  <c r="H33" i="7"/>
  <c r="H57" i="7"/>
  <c r="H60" i="7"/>
  <c r="H63" i="7"/>
  <c r="H69" i="7"/>
  <c r="H72" i="7"/>
  <c r="H392" i="7"/>
  <c r="H762" i="7"/>
  <c r="H771" i="7"/>
  <c r="H1294" i="7"/>
  <c r="H725" i="7"/>
  <c r="H728" i="7"/>
  <c r="H769" i="7"/>
  <c r="H801" i="7"/>
  <c r="H190" i="7"/>
  <c r="H193" i="7"/>
  <c r="H336" i="7"/>
  <c r="H339" i="7"/>
  <c r="H348" i="7"/>
  <c r="H509" i="7"/>
  <c r="H512" i="7"/>
  <c r="H515" i="7"/>
  <c r="H518" i="7"/>
  <c r="H580" i="7"/>
  <c r="H583" i="7"/>
  <c r="H586" i="7"/>
  <c r="H589" i="7"/>
  <c r="H592" i="7"/>
  <c r="H595" i="7"/>
  <c r="H598" i="7"/>
  <c r="H601" i="7"/>
  <c r="H711" i="7"/>
  <c r="H714" i="7"/>
  <c r="H784" i="7"/>
  <c r="H813" i="7"/>
  <c r="H819" i="7"/>
  <c r="H902" i="7"/>
  <c r="H1002" i="7"/>
  <c r="H1031" i="7"/>
  <c r="H1074" i="7"/>
  <c r="H1077" i="7"/>
  <c r="H1121" i="7"/>
  <c r="H1288" i="7"/>
  <c r="H1526" i="7"/>
  <c r="H1532" i="7"/>
  <c r="H1538" i="7"/>
  <c r="H545" i="7"/>
  <c r="H551" i="7"/>
  <c r="H554" i="7"/>
  <c r="H761" i="7"/>
  <c r="H825" i="7"/>
  <c r="H828" i="7"/>
  <c r="H917" i="7"/>
  <c r="H941" i="7"/>
  <c r="H1014" i="7"/>
  <c r="H1017" i="7"/>
  <c r="H1190" i="7"/>
  <c r="H1550" i="7"/>
  <c r="H1556" i="7"/>
  <c r="H723" i="7"/>
  <c r="H1083" i="7"/>
  <c r="H123" i="7"/>
  <c r="H126" i="7"/>
  <c r="H129" i="7"/>
  <c r="H132" i="7"/>
  <c r="H138" i="7"/>
  <c r="H153" i="7"/>
  <c r="H179" i="7"/>
  <c r="H194" i="7"/>
  <c r="H307" i="7"/>
  <c r="H313" i="7"/>
  <c r="H343" i="7"/>
  <c r="H349" i="7"/>
  <c r="H429" i="7"/>
  <c r="H441" i="7"/>
  <c r="H444" i="7"/>
  <c r="H447" i="7"/>
  <c r="H501" i="7"/>
  <c r="H507" i="7"/>
  <c r="H510" i="7"/>
  <c r="H513" i="7"/>
  <c r="H516" i="7"/>
  <c r="H581" i="7"/>
  <c r="H665" i="7"/>
  <c r="H700" i="7"/>
  <c r="H735" i="7"/>
  <c r="H738" i="7"/>
  <c r="H741" i="7"/>
  <c r="H876" i="7"/>
  <c r="H909" i="7"/>
  <c r="H1032" i="7"/>
  <c r="H1533" i="7"/>
  <c r="H1539" i="7"/>
  <c r="H1542" i="7"/>
  <c r="H1574" i="7"/>
  <c r="H1634" i="7"/>
  <c r="H1640" i="7"/>
  <c r="H1646" i="7"/>
  <c r="H79" i="7"/>
  <c r="H284" i="7"/>
  <c r="H361" i="7"/>
  <c r="H364" i="7"/>
  <c r="H379" i="7"/>
  <c r="H543" i="7"/>
  <c r="H552" i="7"/>
  <c r="H759" i="7"/>
  <c r="H942" i="7"/>
  <c r="H1298" i="7"/>
  <c r="H1304" i="7"/>
  <c r="H1307" i="7"/>
  <c r="H1366" i="7"/>
  <c r="H88" i="7"/>
  <c r="H91" i="7"/>
  <c r="H165" i="7"/>
  <c r="H168" i="7"/>
  <c r="H174" i="7"/>
  <c r="H768" i="7"/>
  <c r="H948" i="7"/>
  <c r="H1038" i="7"/>
  <c r="H1041" i="7"/>
  <c r="H1044" i="7"/>
  <c r="H1200" i="7"/>
  <c r="H1325" i="7"/>
  <c r="H1328" i="7"/>
  <c r="H1331" i="7"/>
  <c r="H1007" i="7"/>
  <c r="H1047" i="7"/>
  <c r="H1050" i="7"/>
  <c r="H1129" i="7"/>
  <c r="H1343" i="7"/>
  <c r="H1489" i="7"/>
  <c r="H1492" i="7"/>
  <c r="H14" i="7"/>
  <c r="H17" i="7"/>
  <c r="H20" i="7"/>
  <c r="H41" i="7"/>
  <c r="H44" i="7"/>
  <c r="H50" i="7"/>
  <c r="H53" i="7"/>
  <c r="H62" i="7"/>
  <c r="H68" i="7"/>
  <c r="H74" i="7"/>
  <c r="H77" i="7"/>
  <c r="H282" i="7"/>
  <c r="H716" i="7"/>
  <c r="H795" i="7"/>
  <c r="H877" i="7"/>
  <c r="H883" i="7"/>
  <c r="H886" i="7"/>
  <c r="H889" i="7"/>
  <c r="H892" i="7"/>
  <c r="H895" i="7"/>
  <c r="H898" i="7"/>
  <c r="H901" i="7"/>
  <c r="H981" i="7"/>
  <c r="H984" i="7"/>
  <c r="H987" i="7"/>
  <c r="H1192" i="7"/>
  <c r="H1305" i="7"/>
  <c r="H38" i="7"/>
  <c r="H438" i="7"/>
  <c r="H836" i="7"/>
  <c r="H839" i="7"/>
  <c r="H990" i="7"/>
  <c r="H993" i="7"/>
  <c r="H483" i="7"/>
  <c r="H495" i="7"/>
  <c r="H504" i="7"/>
  <c r="H816" i="7"/>
  <c r="H1085" i="7"/>
  <c r="H1501" i="7"/>
  <c r="H1504" i="7"/>
  <c r="H270" i="7"/>
  <c r="H273" i="7"/>
  <c r="H692" i="7"/>
  <c r="H753" i="7"/>
  <c r="H756" i="7"/>
  <c r="H1276" i="7"/>
  <c r="H1285" i="7"/>
  <c r="H1487" i="7"/>
  <c r="H181" i="7"/>
  <c r="H627" i="7"/>
  <c r="H645" i="7"/>
  <c r="H648" i="7"/>
  <c r="H1368" i="7"/>
  <c r="H780" i="7"/>
  <c r="H1061" i="7"/>
  <c r="H369" i="7"/>
  <c r="H372" i="7"/>
  <c r="H789" i="7"/>
  <c r="H792"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<sst xmlns="http://schemas.openxmlformats.org/spreadsheetml/2006/main" count="5142" uniqueCount="953">
  <si>
    <t>SSL and LUNA V6.0 OEM New App Excel Form</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</si>
  <si>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</si>
  <si>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</si>
  <si>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</si>
  <si>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</si>
  <si>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</si>
  <si>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</si>
  <si>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v1.0</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</si>
  <si>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</si>
  <si>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</si>
  <si>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</si>
  <si>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</si>
  <si>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</si>
  <si>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</si>
  <si>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</si>
  <si>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</si>
  <si>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</si>
  <si>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</si>
  <si>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Controls Option Codes</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</si>
  <si>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</si>
  <si>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</si>
  <si>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</si>
  <si>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</si>
  <si>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</si>
  <si>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</si>
  <si>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</si>
  <si>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</si>
  <si>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</si>
  <si>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</si>
  <si>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</si>
  <si>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</si>
  <si>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</si>
  <si>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</si>
  <si>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</si>
  <si>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</si>
  <si>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</si>
  <si>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</si>
  <si>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Omnidirectional/Direction Lamps, and 2G11 Base Lamps only)</t>
    </r>
  </si>
  <si>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(Case Lighting, Linear Ambient, Linear Replacement Lamps, and 2G11 Base Lamps Only)</t>
    </r>
  </si>
  <si>
    <r>
      <t xml:space="preserve">Field Adjustable Light Output (FALO)
</t>
    </r>
    <r>
      <rPr>
        <b/>
        <i/>
        <sz val="10"/>
        <rFont val="Calibri"/>
        <family val="2"/>
        <scheme val="minor"/>
      </rPr>
      <t>(please select from dropdown)</t>
    </r>
  </si>
  <si>
    <t>Reported Default Light Output
(FALO Required, Optional Otherwise)</t>
  </si>
  <si>
    <t>Reported Default Input Wattage
(FALO Required, Optional Otherwise)</t>
  </si>
  <si>
    <t>Field Adjustable Color Temperture (FACT)</t>
  </si>
  <si>
    <t>CCT-Tunable</t>
  </si>
  <si>
    <t>Full Color-Tunable</t>
  </si>
  <si>
    <t>Warm-Dimming</t>
  </si>
  <si>
    <t>Reported Default CCT
(for FACT Products)</t>
  </si>
  <si>
    <t>Reported Minimum Input Wattage
(CCT-Tunable Only)</t>
  </si>
  <si>
    <t>Reported Maximum Input Wattage
(CCT-Tunable Only)</t>
  </si>
  <si>
    <t>Reported Minimum Light Output
(CCT-Tunable Only)</t>
  </si>
  <si>
    <t>Reported Maximum Light Output
(CCT-Tunable Only)</t>
  </si>
  <si>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</si>
  <si>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</si>
  <si>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Tested Setting that meets Distribution Requirements</t>
  </si>
  <si>
    <t>Reported Default Field Adjustable Distribution Setting</t>
  </si>
  <si>
    <t>Aimable</t>
  </si>
  <si>
    <t>Levelable</t>
  </si>
  <si>
    <t>Solar</t>
  </si>
  <si>
    <t>Environmental Product Declaration (EPD)</t>
  </si>
  <si>
    <t>Declare Level</t>
  </si>
  <si>
    <t>Restriction of Hazardous Substances in Electrical and Electronic Equipment (RoHS) Level</t>
  </si>
  <si>
    <t>Lighting for Good Level</t>
  </si>
  <si>
    <t>Cradle to Cradle Level</t>
  </si>
  <si>
    <t>UL Greenguard Level</t>
  </si>
  <si>
    <t>TÜV Rheinland</t>
  </si>
  <si>
    <t>Brand</t>
  </si>
  <si>
    <t>Category</t>
  </si>
  <si>
    <t>General Application</t>
  </si>
  <si>
    <t>Primary Use Designation</t>
  </si>
  <si>
    <t>LUNA</t>
  </si>
  <si>
    <t>Classification</t>
  </si>
  <si>
    <t>Controls Options Code</t>
  </si>
  <si>
    <t>Reported Light Output</t>
  </si>
  <si>
    <t>Reported Efficacy (AC)</t>
  </si>
  <si>
    <t>Reported Efficacy (DC)</t>
  </si>
  <si>
    <t>Reported Input Wattage</t>
  </si>
  <si>
    <t>Reported Total Harmonic Distortion</t>
  </si>
  <si>
    <t>Reported CCT</t>
  </si>
  <si>
    <t>UGR Bin</t>
  </si>
  <si>
    <t>Reported Backlight (TM-15 BUG)</t>
  </si>
  <si>
    <t>Reported Uplight (TM-15 BUG)</t>
  </si>
  <si>
    <t>Reported Glare (TM-15 BUG)</t>
  </si>
  <si>
    <t>Reported Beam Angle</t>
  </si>
  <si>
    <t>Luminaire Length</t>
  </si>
  <si>
    <t>Field Adjustable Light Output</t>
  </si>
  <si>
    <t>Reported Default Light Output</t>
  </si>
  <si>
    <t>Reported Default Input Wattage</t>
  </si>
  <si>
    <t>Field Adjustable Color Temperature</t>
  </si>
  <si>
    <t>Reported Default CCT</t>
  </si>
  <si>
    <t>Reported Minimum Input Wattage</t>
  </si>
  <si>
    <t>Repored Maximum Input Wattage</t>
  </si>
  <si>
    <t>Reported Minimum Light Output</t>
  </si>
  <si>
    <t>Reported Maximum Light Output</t>
  </si>
  <si>
    <t>Field Adjustable Light Distribution</t>
  </si>
  <si>
    <t>Field Adjustable Distribution Type</t>
  </si>
  <si>
    <t>Field Adjustable Light Distribution Setting</t>
  </si>
  <si>
    <r>
      <rPr>
        <b/>
        <sz val="24"/>
        <color rgb="FF313131"/>
        <rFont val="Calibri"/>
        <family val="2"/>
      </rPr>
      <t xml:space="preserve">SSL V6.0 &amp; LUNA V2.0 Field Adjustable Performance Reporting Form
</t>
    </r>
    <r>
      <rPr>
        <b/>
        <sz val="16"/>
        <color rgb="FF313131"/>
        <rFont val="Calibri"/>
        <family val="2"/>
      </rPr>
      <t>Field Adjustable Color Temperature
Field Adjustable Light Distribution
Field Adjustable Light Output</t>
    </r>
  </si>
  <si>
    <t xml:space="preserve">Please note the following, or your application form may be rejected:
- Please see the Field Adjustable Light Distribution Tab for distribution </t>
  </si>
  <si>
    <t/>
  </si>
  <si>
    <t>Field Adjustable Color Temperature (FACT)</t>
  </si>
  <si>
    <t>Field Adjustable Light Distribution (FALD)</t>
  </si>
  <si>
    <t>Color Temperature Setting</t>
  </si>
  <si>
    <t>Field Adjustable Distribution Metric</t>
  </si>
  <si>
    <t>**Select the metric for reporting FALD performance HERE**</t>
  </si>
  <si>
    <t>Setting 1</t>
  </si>
  <si>
    <t>Light Distribution Setting</t>
  </si>
  <si>
    <t>Light Distribution Setting Identifier</t>
  </si>
  <si>
    <t>Setting 2</t>
  </si>
  <si>
    <t>Setting 3</t>
  </si>
  <si>
    <t>Setting 4</t>
  </si>
  <si>
    <t>Setting 5</t>
  </si>
  <si>
    <t>Setting 6</t>
  </si>
  <si>
    <t>Setting 7</t>
  </si>
  <si>
    <t>Setting 8</t>
  </si>
  <si>
    <t>Field Adjustable Light Output (FALO)</t>
  </si>
  <si>
    <t>Model Number
(copy from previous tab)</t>
  </si>
  <si>
    <t>Reported Light Output Setting 1</t>
  </si>
  <si>
    <t>Reported Wattage Setting 1</t>
  </si>
  <si>
    <t>Reported Light Output Setting 2</t>
  </si>
  <si>
    <t>Reported Wattage Setting 2</t>
  </si>
  <si>
    <t>Reported Light Output Setting 3</t>
  </si>
  <si>
    <t>Reported Wattage Setting 3</t>
  </si>
  <si>
    <t>Reported Light Output Setting 4</t>
  </si>
  <si>
    <t>Reported Wattage Setting 4</t>
  </si>
  <si>
    <t>Reported Light Output Setting 5</t>
  </si>
  <si>
    <t>Reported Wattage Setting 5</t>
  </si>
  <si>
    <t>Reported Light Output Setting 6</t>
  </si>
  <si>
    <t>Reported Wattage Setting 6</t>
  </si>
  <si>
    <t>Reported Light Output Setting 7</t>
  </si>
  <si>
    <t>Reported Wattage Setting 7</t>
  </si>
  <si>
    <t>Reported Light Output Setting 8</t>
  </si>
  <si>
    <t>Reported Wattage Setting 8</t>
  </si>
  <si>
    <t>Model number</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</si>
  <si>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the Reported Performance Table.
3 - LED model numbers listed below must exactly match LED model numbers listed in the Reported Performance Table.</t>
    </r>
  </si>
  <si>
    <t>For LED Components Only</t>
  </si>
  <si>
    <t>Component Model Number</t>
  </si>
  <si>
    <t>Manufacturer</t>
  </si>
  <si>
    <t>Component Type</t>
  </si>
  <si>
    <t>Max LED Current (mA) used within family</t>
  </si>
  <si>
    <t>Max LED Current within application</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</si>
  <si>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copy the product model number exactly as it appears on the Reported Performance Table tab.</t>
    </r>
  </si>
  <si>
    <t>Model Number
(copy from Reported Performance Table tab)</t>
  </si>
  <si>
    <t>Solar Luminaire Configuration</t>
  </si>
  <si>
    <t>Solar Luminaire Grid Connection</t>
  </si>
  <si>
    <t>PV Wattage</t>
  </si>
  <si>
    <t>Recommended Minimum Install Height for Solar Luminaire</t>
  </si>
  <si>
    <t>Recommended Maximum Install Height for Solar Luminaire</t>
  </si>
  <si>
    <t>Battery Type for Solar Luminaire</t>
  </si>
  <si>
    <t>Battery Capacity for Solar Luminaire</t>
  </si>
  <si>
    <t>Battery Lifetime for Solar Luminaire</t>
  </si>
  <si>
    <t>Solar Panel Lifetime</t>
  </si>
  <si>
    <r>
      <t xml:space="preserve">Instructions: 
</t>
    </r>
    <r>
      <rPr>
        <sz val="11"/>
        <color theme="1"/>
        <rFont val="Calibri"/>
        <family val="2"/>
        <scheme val="minor"/>
      </rPr>
      <t>1 - Please fill in your controls information below.
2 - Please refer to the V6 Technical Requirements page and Control Guide for additional information: https://designlights.org/our-work/solid-state-lighting/ssl-v6-luna-v2/</t>
    </r>
  </si>
  <si>
    <t>Controls Option Code</t>
  </si>
  <si>
    <t>Driver Type</t>
  </si>
  <si>
    <t>Dimming Capability</t>
  </si>
  <si>
    <t>Min. Dim Level</t>
  </si>
  <si>
    <t>Integral Controller or Sensor Type</t>
  </si>
  <si>
    <t>Top or Side Controls Receptacle Type</t>
  </si>
  <si>
    <t>Bottom or Side Controls Receptacle Type</t>
  </si>
  <si>
    <t>Integral Sensor Function</t>
  </si>
  <si>
    <t>Integral Sensor Technology</t>
  </si>
  <si>
    <t>Integral Sensor Max Mounting Height (ft.)</t>
  </si>
  <si>
    <t xml:space="preserve">NLC Product ID </t>
  </si>
  <si>
    <t>Controls Ready Accessory Model Numbers (optional)</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</si>
  <si>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</si>
  <si>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</si>
  <si>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</si>
  <si>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</si>
  <si>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</si>
  <si>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</si>
  <si>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</si>
  <si>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</si>
  <si>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</si>
  <si>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</si>
  <si>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</si>
  <si>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</si>
  <si>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</si>
  <si>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</si>
  <si>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</si>
  <si>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</si>
  <si>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</si>
  <si>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</si>
  <si>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</si>
  <si>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</si>
  <si>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</si>
  <si>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</si>
  <si>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</si>
  <si>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</si>
  <si>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</si>
  <si>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</si>
  <si>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</si>
  <si>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</si>
  <si>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</si>
  <si>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</si>
  <si>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</si>
  <si>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</si>
  <si>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</si>
  <si>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</si>
  <si>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</si>
  <si>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</si>
  <si>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</si>
  <si>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</si>
  <si>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</si>
  <si>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</si>
  <si>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</si>
  <si>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</si>
  <si>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</si>
  <si>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</si>
  <si>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</si>
  <si>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Medium Screw-Base (E26, E27) Replacement for HID Lamps</t>
  </si>
  <si>
    <t>MediumScrewBaseE26E27ReplacementforHIDLamps</t>
  </si>
  <si>
    <t>MediumScrewBaseE26E27ReplacementforHIDLamps_Cat</t>
  </si>
  <si>
    <t>Traffic Sensing;Exterior Photocell;Sensor Receptacle</t>
  </si>
  <si>
    <t>Daylight Sensing;Occupancy Sensing;Multifunction Sensor</t>
  </si>
  <si>
    <t>Four Pin-Base Replacement Lamps for CFLs</t>
  </si>
  <si>
    <t>FourPinBaseReplacementLampsForCFLs</t>
  </si>
  <si>
    <t>FourPinBaseReplacementLampsForCFLs_Cat</t>
  </si>
  <si>
    <t>Traffic Sensing;Exterior Photocell;Occupancy Sensing</t>
  </si>
  <si>
    <t>Daylight Sensing;Multifunction Sensor;Sensor Receptacle</t>
  </si>
  <si>
    <t>Solar Powered Outdoor Luminaires</t>
  </si>
  <si>
    <t>SolarPoweredOutdoorLuminaires</t>
  </si>
  <si>
    <t>SolarPoweredOutdoorLuminaires_Cat</t>
  </si>
  <si>
    <t>Exterior Photocell;Sensor Receptacle;Occupancy Sensing</t>
  </si>
  <si>
    <t>Occupancy Sensing;Multifunction Sensor;Sensor Receptacle</t>
  </si>
  <si>
    <t>Traffic Sensing;Sensor Receptacle;Occupancy Sensing</t>
  </si>
  <si>
    <t>Daylight Sensing;Occupancy Sensing;Sensor Receptacle</t>
  </si>
  <si>
    <t>GA_Trim</t>
  </si>
  <si>
    <t>GA_Trim_2</t>
  </si>
  <si>
    <t>Traffic Sensing;Exterior Photocell;Sensor Receptacle;Occupancy Sensing</t>
  </si>
  <si>
    <t>Daylight Sensing;Occupancy Sensing;Multifunction Sensor;Sensor Receptacle</t>
  </si>
  <si>
    <t>Low Output</t>
  </si>
  <si>
    <t>LowOutput</t>
  </si>
  <si>
    <t>LowOutput_GA</t>
  </si>
  <si>
    <t>Mid Output</t>
  </si>
  <si>
    <t>MidOutput</t>
  </si>
  <si>
    <t>MidOutput_GA</t>
  </si>
  <si>
    <t>Traffic sensing;Multifunction Sensor</t>
  </si>
  <si>
    <t>High Output</t>
  </si>
  <si>
    <t>HighOutput</t>
  </si>
  <si>
    <t>HighOutput_GA</t>
  </si>
  <si>
    <t>Exterior Photocell;Multifunction Sensor</t>
  </si>
  <si>
    <t>Very High Output</t>
  </si>
  <si>
    <t>VeryHighOutput</t>
  </si>
  <si>
    <t>VeryHighOutput_GA</t>
  </si>
  <si>
    <t>Integral Sensor Receptacle;Multifunction Sensor</t>
  </si>
  <si>
    <t>Interior Directional</t>
  </si>
  <si>
    <t>InteriorDirectional</t>
  </si>
  <si>
    <t>InteriorDirectional_GA</t>
  </si>
  <si>
    <t>Occupancy sensing;Multifunction Sensor</t>
  </si>
  <si>
    <t>Case Lighting</t>
  </si>
  <si>
    <t>CaseLighting</t>
  </si>
  <si>
    <t>CaseLighting_GA</t>
  </si>
  <si>
    <t>Traffic sensing;Exterior Photocell;Multifunction Sensor</t>
  </si>
  <si>
    <t>Troffer</t>
  </si>
  <si>
    <t>Troffer_GA</t>
  </si>
  <si>
    <t>Traffic sensing;Integral Sensor Receptacle;Multifunction Sensor</t>
  </si>
  <si>
    <t>Linear Ambient</t>
  </si>
  <si>
    <t>LinearAmbient</t>
  </si>
  <si>
    <t>LinearAmbient_GA</t>
  </si>
  <si>
    <t>Traffic sensing;Occupancy sensing;Multifunction Sensor</t>
  </si>
  <si>
    <t>High-Bay</t>
  </si>
  <si>
    <t>HighBay</t>
  </si>
  <si>
    <t>HighBay_GA</t>
  </si>
  <si>
    <t>Exterior Photocell;Integral Sensor Receptacle;Multifunction Sensor</t>
  </si>
  <si>
    <t>Low-Bay</t>
  </si>
  <si>
    <t>LowBay</t>
  </si>
  <si>
    <t>LowBay_GA</t>
  </si>
  <si>
    <t>Exterior Photocell;Occupancy sensing;Multifunction Sensor</t>
  </si>
  <si>
    <t>T8 Four-Foot</t>
  </si>
  <si>
    <t>T8FourFoot</t>
  </si>
  <si>
    <t>T8FourFoot_GA</t>
  </si>
  <si>
    <t>Integral Sensor Receptacle;Occupancy sensing;Multifunction Sensor</t>
  </si>
  <si>
    <t>T5 Four-Foot</t>
  </si>
  <si>
    <t>T5FourFoot</t>
  </si>
  <si>
    <t>T5FourFoot_GA</t>
  </si>
  <si>
    <t>Traffic sensing;Exterior Photocell;Integral Sensor Receptacle;Multifunction Sensor</t>
  </si>
  <si>
    <t>T5HO Four-Foot</t>
  </si>
  <si>
    <t>T5HOFourFoot</t>
  </si>
  <si>
    <t>T5HOFourFoot_GA</t>
  </si>
  <si>
    <t>Traffic sensing;Integral Sensor Receptacle;Occupancy sensing;Multifunction Sensor</t>
  </si>
  <si>
    <t>T8 Two-Foot</t>
  </si>
  <si>
    <t>T8TwoFoot</t>
  </si>
  <si>
    <t>T8TwoFoot_GA</t>
  </si>
  <si>
    <t>Traffic sensing;Exterior Photocell;Occupancy sensing;Multifunction Sensor</t>
  </si>
  <si>
    <t>U-Bend Replacement Lamps</t>
  </si>
  <si>
    <t>UBendReplacementLamps</t>
  </si>
  <si>
    <t>UBendReplacementLamps_GA</t>
  </si>
  <si>
    <t>Exterior Photocell;Integral Sensor Receptacle;Occupancy sensing;Multifunction Sensor</t>
  </si>
  <si>
    <t>T8 Three-Foot</t>
  </si>
  <si>
    <t>T8ThreeFoot</t>
  </si>
  <si>
    <t>T8ThreeFoot_GA</t>
  </si>
  <si>
    <t>Traffic sensing;Exterior Photocell;Integral Sensor Receptacle;Occupancy sensing;Multifunction Sensor</t>
  </si>
  <si>
    <t>T8 Eight-Foot</t>
  </si>
  <si>
    <t>T8EightFoot</t>
  </si>
  <si>
    <t>T8EightFoot_GA</t>
  </si>
  <si>
    <t>Vertically-Mounted Lamps</t>
  </si>
  <si>
    <t>VerticallyMountedLamps</t>
  </si>
  <si>
    <t>VerticallyMountedLamps_GA</t>
  </si>
  <si>
    <t>Horizontally-Mounted Lamps</t>
  </si>
  <si>
    <t>HorizontallyMountedLamps</t>
  </si>
  <si>
    <t>HorizontallyMountedLamps_GA</t>
  </si>
  <si>
    <t>2G11 Base Replacement Lamps</t>
  </si>
  <si>
    <t>A2G11BaseReplacementLamps</t>
  </si>
  <si>
    <t>A2G11BaseReplacementLamps_GA</t>
  </si>
  <si>
    <t>Omnidirectional/Directional Lamps</t>
  </si>
  <si>
    <t>OmnidirectionalDirectionalLamps</t>
  </si>
  <si>
    <t>OmnidirectionalDirectionalLamps_GA</t>
  </si>
  <si>
    <t>PUD Control Capability List</t>
  </si>
  <si>
    <t>SpecialtyHazardous1x4LuminairesforAmbientLightingofInteriorCommercialSpaces</t>
  </si>
  <si>
    <t>SpecialtyHazardous2x2LuminairesforAmbientLightingofInteriorCommercialSpaces</t>
  </si>
  <si>
    <t>SpecialtyHazardous2x4LuminairesforAmbientLightingofInteriorCommercialSpaces</t>
  </si>
  <si>
    <t>SpecialtyIndirectLowBay</t>
  </si>
  <si>
    <t>Primary/Speciality Use Designation</t>
  </si>
  <si>
    <t>PUD_Trim</t>
  </si>
  <si>
    <t>LUNA?</t>
  </si>
  <si>
    <t>LUNA Bug Rating</t>
  </si>
  <si>
    <t>No Control Capability</t>
  </si>
  <si>
    <t>Outdoor Pole/Arm-Mounted Area and Roadway Luminaires</t>
  </si>
  <si>
    <t>OutdoorPoleArmMountedAreaandRoadwayLuminaires</t>
  </si>
  <si>
    <t>Yes_No</t>
  </si>
  <si>
    <t>OutdoorPoleArmMountedAreaAndRoadwayURating</t>
  </si>
  <si>
    <t>LLLC</t>
  </si>
  <si>
    <t>Networked Replacement Lamp</t>
  </si>
  <si>
    <t>Outdoor Pole/Arm-Mounted Decorative Luminaires</t>
  </si>
  <si>
    <t>OutdoorPoleArmMountedDecorativeLuminaires</t>
  </si>
  <si>
    <t>OutdoorPoleArmMountedDecorativeURating</t>
  </si>
  <si>
    <t>Energy Monitoring</t>
  </si>
  <si>
    <t>Outdoor Zero-Uplight Wall-Mounted Area Luminaire</t>
  </si>
  <si>
    <t>OutdoorZeroUplightWallMountedAreaLuminaire</t>
  </si>
  <si>
    <t>OutdoorFullCutoffWallMountedAreaURating</t>
  </si>
  <si>
    <t>High End Trim</t>
  </si>
  <si>
    <t>Outdoor Uplight-Emitting Wall-Mounted Area Luminaire</t>
  </si>
  <si>
    <t>OutdoorUplightEmittingWallMountedAreaLuminaire</t>
  </si>
  <si>
    <t>LLLC; Energy Monitoring</t>
  </si>
  <si>
    <t>Part Night Dim</t>
  </si>
  <si>
    <t>Bollards</t>
  </si>
  <si>
    <t>BollardsURating</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</si>
  <si>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</si>
  <si>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</si>
  <si>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</si>
  <si>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</si>
  <si>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</si>
  <si>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</si>
  <si>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</si>
  <si>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</si>
  <si>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</si>
  <si>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</si>
  <si>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FuelPumpCanopyURating</t>
  </si>
  <si>
    <t>LLLC; Energy Monitoring; High End Trim</t>
  </si>
  <si>
    <t>Architectural Flood and Spot Luminaires</t>
  </si>
  <si>
    <t>ArchitecturalFloodandSpotLuminaires</t>
  </si>
  <si>
    <t>Networked Replacement Lamp; LLLC</t>
  </si>
  <si>
    <t>Stairwell and Passageway Luminaires</t>
  </si>
  <si>
    <t>StairwellandPassagewayLuminaires</t>
  </si>
  <si>
    <t>Turtle Lighting Zero-Uplight Pole/Arm-Mounted Area and Roadway Luminaire</t>
  </si>
  <si>
    <t>TurtleLightingZeroUplightPoleArmMountedAreaandRoadwayLuminaire</t>
  </si>
  <si>
    <t>TurtleLightingZeroUplightPoleArmMountedAreaandRoadwayURating</t>
  </si>
  <si>
    <t>Turtle Lighting Zero-Uplight Wall-Mounted Area Luminaire</t>
  </si>
  <si>
    <t>TurtleLightingZeroUplightWallMountedAreaLuminaires</t>
  </si>
  <si>
    <t>TurtleLightingZeroUplightWallMountedAreaURating</t>
  </si>
  <si>
    <t>Turtle Lighting Zero-Uplight Bollard</t>
  </si>
  <si>
    <t>TurtleLightingZeroUplightBollard</t>
  </si>
  <si>
    <t>Networked Replacement Lamp; Energy Monitoring; High End Trim</t>
  </si>
  <si>
    <t>Hazardous Environment Area Luminaire</t>
  </si>
  <si>
    <t>HazardousEnvironmentAreaLuminaire</t>
  </si>
  <si>
    <t>Networked Replacement Lamp; Energy Monitoring; LLLC</t>
  </si>
  <si>
    <t>Sports Lighting</t>
  </si>
  <si>
    <t>SportsLighting</t>
  </si>
  <si>
    <t>Networked Replacement Lamp; High End Trim: LLLC</t>
  </si>
  <si>
    <t>Wall-Wash Luminaires</t>
  </si>
  <si>
    <t>WallWashLuminaires</t>
  </si>
  <si>
    <t>Networked Replacement Lamp; Energy Monitoring; High End Trim; LLLC</t>
  </si>
  <si>
    <t>Track or Mono-Point Directional Luminaires</t>
  </si>
  <si>
    <t>TrackorMonoPointDirectionalLuminaires</t>
  </si>
  <si>
    <t>Vertical Refrigerated Case Luminaires</t>
  </si>
  <si>
    <t>VerticalRefrigeratedCaseLuminaires</t>
  </si>
  <si>
    <t>Horizontal Refrigerated Case Luminaires</t>
  </si>
  <si>
    <t>HorizontalRefrigeratedCaseLuminaires</t>
  </si>
  <si>
    <t>Display Case Luminaires</t>
  </si>
  <si>
    <t>DisplayCaseLuminaires</t>
  </si>
  <si>
    <t>2x2 Luminaires for Ambient Lighting of Interior Commercial Spaces</t>
  </si>
  <si>
    <t>A2x2LuminairesforAmbientLightingofInteriorCommercialSpaces</t>
  </si>
  <si>
    <t>Gen App PUD List</t>
  </si>
  <si>
    <t>1x4 Luminaires for Ambient Lighting of Interior Commercial Spaces</t>
  </si>
  <si>
    <t>A1x4LuminairesforAmbientLightingofInteriorCommercialSpaces</t>
  </si>
  <si>
    <t>LowOutput_GAOutdoorLuminaires_Cat</t>
  </si>
  <si>
    <t>LowOutput_GAOutdoorRetrofitKit_Cat</t>
  </si>
  <si>
    <t>LowOutput_GAMogulE39ScrewBaseReplacementsforHIDLamps_Cat</t>
  </si>
  <si>
    <t>MidOutput_GAOutdoorLuminaires_Cat</t>
  </si>
  <si>
    <t>MidOutput_GAOutdoorRetrofitKit_Cat</t>
  </si>
  <si>
    <t>MidOutput_GAMogulE39ScrewBaseReplacementsforHIDLamps_Cat</t>
  </si>
  <si>
    <t>HighOutput_GAOutdoorLuminaires_Cat</t>
  </si>
  <si>
    <t>HighOutput_GAOutdoorRetrofitKit_Cat</t>
  </si>
  <si>
    <t>HighOutput_GAMogulE39ScrewBaseReplacementsforHIDLamps_Cat</t>
  </si>
  <si>
    <t>VeryHighOutput_GAOutdoorLuminaires_Cat</t>
  </si>
  <si>
    <t>VeryHighOutput_GAOutdoorRetrofitKit_Cat</t>
  </si>
  <si>
    <t>VeryHighOutput_GAMogulE39ScrewBaseReplacementsforHIDLamps_Cat</t>
  </si>
  <si>
    <t>InteriorDirectional_GAIndoorLuminaires_Cat</t>
  </si>
  <si>
    <t>CaseLighting_GAIndoorLuminaires_Cat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</si>
  <si>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</si>
  <si>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</si>
  <si>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</si>
  <si>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</si>
  <si>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</si>
  <si>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</si>
  <si>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</si>
  <si>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</si>
  <si>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</si>
  <si>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</si>
  <si>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</si>
  <si>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</si>
  <si>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</si>
  <si>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</si>
  <si>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</si>
  <si>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</si>
  <si>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</si>
  <si>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VerticallyMountedLamps_GAFourPinBaseReplacementLampsForCFLs_Cat</t>
  </si>
  <si>
    <t>HorizontallyMountedLamps_GAFourPinBaseReplacementLampsForCFLs_Cat</t>
  </si>
  <si>
    <t>A2G11BaseReplacementLamps_GAFourPinBaseReplacementLampsForCFLs_Cat</t>
  </si>
  <si>
    <t>LowOutput_GASolarPoweredOutdoorLuminaires_Cat</t>
  </si>
  <si>
    <t>MidOutput_GASolarPoweredOutdoorLuminaires_Cat</t>
  </si>
  <si>
    <t>HighOutput_GASolarPoweredOutdoorLuminaires_Cat</t>
  </si>
  <si>
    <t>VeryHighOutput_GASolarPoweredOutdoorLuminaires_Cat</t>
  </si>
  <si>
    <t>OmnidirectionalDirectionalLamps_GAMediumScrewBaseE26E27ReplacementforHIDLamps_Cat</t>
  </si>
  <si>
    <t>OmnidirectionalDirectionalLamps_GAMogulE39ScrewBaseReplacementsforHIDLamps_Cat</t>
  </si>
  <si>
    <t>LUNA-eligible</t>
  </si>
  <si>
    <t>2x4 Luminaires for Ambient Lighting of Interior Commercial Spaces</t>
  </si>
  <si>
    <t>A2x4LuminairesforAmbientLightingofInteriorCommercialSpaces</t>
  </si>
  <si>
    <t>Retrofit Kits for Outdoor Pole/Arm-Mounted Area and Roadway Luminaires</t>
  </si>
  <si>
    <t>Replacement Lamps for Outdoor Pole/Arm-Mounted Area and Roadway Luminaires (Type B)</t>
  </si>
  <si>
    <t>Linear Retrofit Kits for 2x2 Luminaires</t>
  </si>
  <si>
    <t>Direct Linear Ambient Luminaires</t>
  </si>
  <si>
    <t>Retrofit Kits for Direct Linear Ambient Luminaires</t>
  </si>
  <si>
    <t>High-Bay Luminaires for Commercial and Industrial Buildings</t>
  </si>
  <si>
    <t>Retrofit Kits for High-Bay Luminaires for Commercial and Industrial Buildings</t>
  </si>
  <si>
    <t>Replacement Lamps for High-Bay Luminaires (Type B)</t>
  </si>
  <si>
    <t>Low-Bay Luminaires for Commercial and Industrial Buildings</t>
  </si>
  <si>
    <t>Retrofit Kits for Low-Bay Luminaires for Commercial and Industrial Buildings</t>
  </si>
  <si>
    <t>Replacement Lamps for Low-Bay Luminaires (Type B)</t>
  </si>
  <si>
    <t>Replacement Lamps (Plug and Play) (UL Type A)</t>
  </si>
  <si>
    <t>Omnidirectional/Directional Replacement Lamps (UL Type B)</t>
  </si>
  <si>
    <t>DirectLinearAmbientLuminaires</t>
  </si>
  <si>
    <t>Retrofit Kits for Outdoor Pole/Arm-Mounted Decorative Luminaires</t>
  </si>
  <si>
    <t>Replacement Lamps for Outdoor Pole/Arm-Mounted Area and Roadway Luminaires (Type C)</t>
  </si>
  <si>
    <t>Integrated Retrofit Kits for 2x2 Luminaires</t>
  </si>
  <si>
    <t>Linear Ambient Luminaires w/ Indirect component</t>
  </si>
  <si>
    <t>High-Bay Aisle Luminaires</t>
  </si>
  <si>
    <t>Replacement Lamps for High-Bay Luminaires (Type C)</t>
  </si>
  <si>
    <t>Hazardous Environment Low-Bay Luminaire</t>
  </si>
  <si>
    <t>Replacement Lamps for Low-Bay Luminaires (Type C)</t>
  </si>
  <si>
    <t>Internal Driver/Line Voltage (UL Type B) Lamps</t>
  </si>
  <si>
    <t>LinearAmbientLuminaireswIndirectcomponent</t>
  </si>
  <si>
    <t>Retrofit Kits for Large Outdoor Pole/Arm-Mounted Area and Roadway Luminaires</t>
  </si>
  <si>
    <t>Replacement Lamps for Outdoor Pole/Arm-Mounted Decorative Luminaires (Type B)</t>
  </si>
  <si>
    <t>Specialty: Direct/Indirect Wall-Wash</t>
  </si>
  <si>
    <t>Linear Retrofit Kits for 1x4 Luminaires</t>
  </si>
  <si>
    <t>Specialty: Direct Linear Ambient Luminaires Wider than 12 inches</t>
  </si>
  <si>
    <t>Hazardous Environment High-Bay Luminaire</t>
  </si>
  <si>
    <t>Specialty: Indirect Low-Bay</t>
  </si>
  <si>
    <t>1-lamp External Driver (UL Type C) Lamps</t>
  </si>
  <si>
    <t>HighBayLuminairesforCommercialandIndustrialBuildings</t>
  </si>
  <si>
    <t>Retrofit Kits for Outdoor Zero-Uplight Wall-Mounted Area Luminaires</t>
  </si>
  <si>
    <t>Replacement Lamps for Outdoor Pole/Arm-Mounted Decorative Luminaires (Type C)</t>
  </si>
  <si>
    <t>Specialty: Double Wall-Wash</t>
  </si>
  <si>
    <t>Specialty: Other</t>
  </si>
  <si>
    <t>Specialty: 1x1 Luminaires for Ambient Lighting of Interior Commercial Spaces</t>
  </si>
  <si>
    <t>Integrated Retrofit Kits for 1x4 Luminaires</t>
  </si>
  <si>
    <t>Specialty: Hazardous Direct Linear Ambient Luminaires</t>
  </si>
  <si>
    <t>Indirect High-Bay Luminaire</t>
  </si>
  <si>
    <t>Specialty: Indoor Flood</t>
  </si>
  <si>
    <t>2-lamp External Driver (UL Type C) Lamps</t>
  </si>
  <si>
    <t>LowBayLuminairesforCommercialandIndustrialBuildings</t>
  </si>
  <si>
    <t>Retrofit Kits for Parking Garage Luminaires</t>
  </si>
  <si>
    <t>Replacement Lamps for Outdoor Zero-Uplight Wall-Mounted Area Luminaires (Type B)</t>
  </si>
  <si>
    <t>Specialty: Specialty Flood</t>
  </si>
  <si>
    <t>Specialty: 1x2 Luminaires for Ambient Lighting of Interior Commercial Spaces</t>
  </si>
  <si>
    <t>Linear Retrofit Kits for 2x4 Luminaires</t>
  </si>
  <si>
    <t>Specialty: High-Bay w/ Indirect Component</t>
  </si>
  <si>
    <t>Specialty: Low-Bay w/ Indirect Component</t>
  </si>
  <si>
    <t>3-lamp External Driver (UL Type C) Lamps</t>
  </si>
  <si>
    <t>Dual Mode Internal Driver (UL Type A and Type B)</t>
  </si>
  <si>
    <t>HighBayAisleLuminaires</t>
  </si>
  <si>
    <t>Retrofit Kits for Fuel Pump Canopy Luminaires</t>
  </si>
  <si>
    <t>Replacement Lamps for Outdoor Zero-Uplight Wall-Mounted Area Luminaires (Type C)</t>
  </si>
  <si>
    <t>Specialty: Hazardous 1x4 Luminaires for Ambient Lighting of Interior Commercial Spaces</t>
  </si>
  <si>
    <t>Integrated Retrofit Kits for 2x4 Luminaires</t>
  </si>
  <si>
    <t>4-lamp External Driver (UL Type C) Lamps</t>
  </si>
  <si>
    <t>HazardousEnvironmentHighBayLuminaire</t>
  </si>
  <si>
    <t>Replacement Lamps for Parking Garage Luminaires (Type B)</t>
  </si>
  <si>
    <t>Specialty: Hazardous 2x2 Luminaires for Ambient Lighting of Interior Commercial Spaces</t>
  </si>
  <si>
    <t>6-lamp External Driver (UL Type C) Lamps</t>
  </si>
  <si>
    <t>IndirectHighBayLuminaire</t>
  </si>
  <si>
    <t>Replacement Lamps for Parking Garage Luminaires (Type C)</t>
  </si>
  <si>
    <t>Specialty: Hazardous 2x4 Luminaires for Ambient Lighting of Interior Commercial Spaces</t>
  </si>
  <si>
    <t>HazardousEnvironmentLowBayLuminaire</t>
  </si>
  <si>
    <t>Replacement Lamps for Fuel Pump Canopy Luminaires (Type B)</t>
  </si>
  <si>
    <t>Specialty: Specialty Dimension Troffers</t>
  </si>
  <si>
    <t>RetrofitKitsforOutdoorPoleArmMountedAreaandRoadwayLuminaires</t>
  </si>
  <si>
    <t>Replacement Lamps for Fuel Pump Canopy Luminaires (Type C)</t>
  </si>
  <si>
    <t>Specialty: Metric Troffer</t>
  </si>
  <si>
    <t>RetrofitKitsforOutdoorPoleArmMountedDecorativeLuminaires</t>
  </si>
  <si>
    <t>RetrofitKitsforLargeOutdoorPoleArmMountedAreaandRoadwayLuminaires</t>
  </si>
  <si>
    <t>Specialty: Canopy Lighting</t>
  </si>
  <si>
    <t>RetrofitKitsforOutdoorZeroUplightWallMountedAreaLuminaires</t>
  </si>
  <si>
    <t>Specialty: Directional Fuel Pump Canopy Luminaires</t>
  </si>
  <si>
    <t>RetrofitKitsforParkingGarageLuminaires</t>
  </si>
  <si>
    <t>Specialty: Hazardous Flood and Spot Luminaires</t>
  </si>
  <si>
    <t>RetrofitKitsforFuelPumpCanopyLuminaires</t>
  </si>
  <si>
    <t>Specialty: Hazardous Outdoor Pole/Arm-Mounted Area and Roadway Luminaires</t>
  </si>
  <si>
    <t>ReplacementLampsforOutdoorPoleArmMountedAreaandRoadwayLuminairesTypeB</t>
  </si>
  <si>
    <t>Specialty: Hazardous Wall Mounted Luminaire</t>
  </si>
  <si>
    <t>ReplacementLampsforOutdoorPoleArmMountedAreaandRoadwayLuminairesTypeC</t>
  </si>
  <si>
    <t>Specialty: Indirect Fuel Pump Canopy</t>
  </si>
  <si>
    <t>ReplacementLampsforOutdoorPoleArmMountedDecorativeLuminairesTypeB</t>
  </si>
  <si>
    <t>Specialty: Natatorium Lighting</t>
  </si>
  <si>
    <t>ReplacementLampsforOutdoorPoleArmMountedDecorativeLuminairesTypeC</t>
  </si>
  <si>
    <t>Specialty: Soffit Lighting</t>
  </si>
  <si>
    <t>ReplacementLampsforOutdoorZeroUplightWallMountedAreaLuminairesULTypeB</t>
  </si>
  <si>
    <t>Specialty: Transportation</t>
  </si>
  <si>
    <t>ReplacementLampsforOutdoorZeroUplightWallMountedAreaLuminairesULTypeC</t>
  </si>
  <si>
    <t>Specialty: Tunnel Lighting</t>
  </si>
  <si>
    <t>ReplacementLampsforParkingGarageLuminairesTypeB</t>
  </si>
  <si>
    <t>Specialty: Wall Grazing/Slicing</t>
  </si>
  <si>
    <t>ReplacementLampsforParkingGarageLuminairesTypeC</t>
  </si>
  <si>
    <t>ReplacementLampsforFuelPumpCanopyLuminairesTypeB</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</si>
  <si>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</si>
  <si>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</si>
  <si>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</si>
  <si>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</si>
  <si>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</si>
  <si>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</si>
  <si>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</si>
  <si>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</si>
  <si>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RetrofitKitsforHighBayLuminairesforCommercialandIndustrialBuildings</t>
  </si>
  <si>
    <t>RetrofitKitsforLowBayLuminairesforCommercialandIndustrialBuildings</t>
  </si>
  <si>
    <t>ReplacementLampsforHighBayLuminairesTypeB</t>
  </si>
  <si>
    <t>ReplacementLampsforHighBayLuminairesTypeC</t>
  </si>
  <si>
    <t>ReplacementLampsforLowBayLuminairesTypeB</t>
  </si>
  <si>
    <t>ReplacementLampsforLowBayLuminairesTypeC</t>
  </si>
  <si>
    <t>ReplacementLampsPlugandPlayULTypeA</t>
  </si>
  <si>
    <t>InternalDriverLineVoltageULTypeBLamps</t>
  </si>
  <si>
    <t>A1lampExternalDriverULTypeCLamps</t>
  </si>
  <si>
    <t>A2lampExternalDriverULTypeCLamps</t>
  </si>
  <si>
    <t>A3lampExternalDriverULTypeCLamps</t>
  </si>
  <si>
    <t>A4lampExternalDriverULTypeCLamps</t>
  </si>
  <si>
    <t>A6lampExternalDriverULTypeCLamps</t>
  </si>
  <si>
    <t>DualModeInternalDriverULTypeAandTypeB</t>
  </si>
  <si>
    <t>OmnidirectionalDirectionalReplacementLampsULTypeB</t>
  </si>
  <si>
    <t>Specialty1x1LuminairesforAmbientLightingofInteriorCommercialSpaces</t>
  </si>
  <si>
    <t>Specialty1x2LuminairesforAmbientLightingofInteriorCommercialSpaces</t>
  </si>
  <si>
    <t>Category Gen App List</t>
  </si>
  <si>
    <t>SpecialtyCanopyLighting</t>
  </si>
  <si>
    <t>SpecialtyCanopyLightingURating</t>
  </si>
  <si>
    <t>PleaseSelectFromDropDown_Cat</t>
  </si>
  <si>
    <t>SpecialtyDirectIndirectWallWash</t>
  </si>
  <si>
    <t>Please select from dropdown</t>
  </si>
  <si>
    <t>SpecialtyDirectLinearAmbientLuminairesWiderthan12inches</t>
  </si>
  <si>
    <t>SpecialtyDirectionalFuelPumpCanopyLuminaires</t>
  </si>
  <si>
    <t>SpecialtyDirectionalFuelPumpCanopyURating</t>
  </si>
  <si>
    <t>SpecialtyDoubleWallWash</t>
  </si>
  <si>
    <t>Specialty: Hazardous Area Lighting</t>
  </si>
  <si>
    <t>SpecialtyHazardousAreaLighting</t>
  </si>
  <si>
    <t>SpecialtyHazardousAreaURating</t>
  </si>
  <si>
    <t>SpecialtyHazardousDirectLinearAmbientLuminaires</t>
  </si>
  <si>
    <t>Specialty: Hazardous Environment High-Bay</t>
  </si>
  <si>
    <t>SpecialtyHazardousEnvironmentHighBay</t>
  </si>
  <si>
    <t>LUNA BUG Ratings</t>
  </si>
  <si>
    <t>Specialty: Hazardous Environment Low-Bay</t>
  </si>
  <si>
    <t>SpecialtyHazardousEnvironmentLowBay</t>
  </si>
  <si>
    <t>SpecialtyHazardousOutdoorPoleArmMountedAreaAndRoadwayURating</t>
  </si>
  <si>
    <t>SpecialtyHazardousWallMountedURating</t>
  </si>
  <si>
    <t>SpecialtyTransportationURating</t>
  </si>
  <si>
    <t>SpecialtyHazardousFloodandSpotLuminaires</t>
  </si>
  <si>
    <t>SpecialtyHazardousOutdoorPoleArmMountedAreaandRoadwayLuminaires</t>
  </si>
  <si>
    <t>SpecialtyHazardousWallMountedLuminaire</t>
  </si>
  <si>
    <t>SpecialtyHighBayIndirectComponent</t>
  </si>
  <si>
    <t>SpecialtyIndirectFuelPumpCanopy</t>
  </si>
  <si>
    <t>Specialty: Indirect High-Bay</t>
  </si>
  <si>
    <t>SpecialtyIndirectHighBay</t>
  </si>
  <si>
    <t>SpecialtyIndoorFlood</t>
  </si>
  <si>
    <t>SpecialtyLowBayIndirectComponent</t>
  </si>
  <si>
    <t>SpecialtyMetricTroffer</t>
  </si>
  <si>
    <t>SpecialtyNatatoriumLighting</t>
  </si>
  <si>
    <t>SpecialtySoffitLighting</t>
  </si>
  <si>
    <t>SpecialtySpecialtyDimensionTroffers</t>
  </si>
  <si>
    <t>SpecialtySpecialtyFlood</t>
  </si>
  <si>
    <t>Specialty: Sports 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</si>
  <si>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</si>
  <si>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</si>
  <si>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</si>
  <si>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</si>
  <si>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</si>
  <si>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</si>
  <si>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</si>
  <si>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</si>
  <si>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</si>
  <si>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</si>
  <si>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</si>
  <si>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</si>
  <si>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</si>
  <si>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</si>
  <si>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</si>
  <si>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</si>
  <si>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Sensor Type</t>
  </si>
  <si>
    <t>Integral Control Capability</t>
  </si>
  <si>
    <t>Dimming Capability and Range</t>
  </si>
  <si>
    <t>Not Dimmable</t>
  </si>
  <si>
    <t>Stepped Dimmable</t>
  </si>
  <si>
    <t>Continuous Dimming above 10%</t>
  </si>
  <si>
    <t>Continuous Dimming to 10% or below</t>
  </si>
  <si>
    <t>Wired Communication Protocol</t>
  </si>
  <si>
    <t>No Wired Communication Protocol</t>
  </si>
  <si>
    <t>0-10V Analog</t>
  </si>
  <si>
    <t>DALI</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</si>
  <si>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</si>
  <si>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</si>
  <si>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</si>
  <si>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</si>
  <si>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</si>
  <si>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</si>
  <si>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</si>
  <si>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</si>
  <si>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</si>
  <si>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</si>
  <si>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</si>
  <si>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</si>
  <si>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</si>
  <si>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Wireless Communication Protocol</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</si>
  <si>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</si>
  <si>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</si>
  <si>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</si>
  <si>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</si>
  <si>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</si>
  <si>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</si>
  <si>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</si>
  <si>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</si>
  <si>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</si>
  <si>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</si>
  <si>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</si>
  <si>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</si>
  <si>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</si>
  <si>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</si>
  <si>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</si>
  <si>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</si>
  <si>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Alternate LED</t>
  </si>
  <si>
    <t>Alternate Driver</t>
  </si>
  <si>
    <t>Sensor Receptacle Standard (LUNA)</t>
  </si>
  <si>
    <t>NEMA 5-pin</t>
  </si>
  <si>
    <t>NEMA 7-pin</t>
  </si>
  <si>
    <t>Zhaga Book 18</t>
  </si>
  <si>
    <t>NEMA 5-pin, NEMA 7-Pin</t>
  </si>
  <si>
    <t>NEMA 5-pin, Zhaga Book 18</t>
  </si>
  <si>
    <t>NEMA 7-Pin, Zhaga Book 18</t>
  </si>
  <si>
    <t>NEMA 5-pin, NEMA 7-Pin, Zhaga Book 18</t>
  </si>
  <si>
    <t>LUNA Text</t>
  </si>
  <si>
    <t>Please ensure that mounting structures are present as either an option or accessory within the model number field.</t>
  </si>
  <si>
    <t>LUNA CCT</t>
  </si>
  <si>
    <t>Outdoor CCT</t>
  </si>
  <si>
    <t>Sports and Fuel Pump CCT</t>
  </si>
  <si>
    <t>Premium CCT</t>
  </si>
  <si>
    <t>Premium Outdoor CCT</t>
  </si>
  <si>
    <t>Premium Sports and Fuel Pump CCT</t>
  </si>
  <si>
    <t>Premium LUNA CCT</t>
  </si>
  <si>
    <t>Driver Communication Method</t>
  </si>
  <si>
    <t>Diming Capability</t>
  </si>
  <si>
    <t>Integral Controller or Sensor Communication Method</t>
  </si>
  <si>
    <t>Receptacle  Type</t>
  </si>
  <si>
    <t>10V (wired)</t>
  </si>
  <si>
    <t>Continuous</t>
  </si>
  <si>
    <t>None</t>
  </si>
  <si>
    <t>BACnet (wired)</t>
  </si>
  <si>
    <t>Stepped</t>
  </si>
  <si>
    <t>Bluetooth (wireless, proprietary)</t>
  </si>
  <si>
    <t>7 Pin Twistlock</t>
  </si>
  <si>
    <t>Occupancy only</t>
  </si>
  <si>
    <t>Passive Infrared (PIR)</t>
  </si>
  <si>
    <t>D4i (wired)</t>
  </si>
  <si>
    <t>Not dimmable</t>
  </si>
  <si>
    <t>Bluetooth NLC (wireless)</t>
  </si>
  <si>
    <t>5 Pin Twistlock</t>
  </si>
  <si>
    <t>Daylight only</t>
  </si>
  <si>
    <t>Ultrasonic</t>
  </si>
  <si>
    <t>DALI-2 (wired)</t>
  </si>
  <si>
    <t>DALI (wired)</t>
  </si>
  <si>
    <t>3 Pin Twistlock</t>
  </si>
  <si>
    <t>Photocell only</t>
  </si>
  <si>
    <t>Dual-Tech</t>
  </si>
  <si>
    <t>Traffic only</t>
  </si>
  <si>
    <t>Microphonic</t>
  </si>
  <si>
    <t>Dimmable Fluorescent Ballast (Type A Lamps)</t>
  </si>
  <si>
    <t>DALI+ (wireless)</t>
  </si>
  <si>
    <t>Zhaga Book 20</t>
  </si>
  <si>
    <t>Occupancy + Daylight</t>
  </si>
  <si>
    <t>Microwave</t>
  </si>
  <si>
    <t>DMX512 (wired)</t>
  </si>
  <si>
    <t>Wi-Fi (wireless)</t>
  </si>
  <si>
    <t>Z10</t>
  </si>
  <si>
    <t>Occupancy + Photocell</t>
  </si>
  <si>
    <t>Millimeter Wave</t>
  </si>
  <si>
    <t>Integrated Driver and Controller</t>
  </si>
  <si>
    <t>Zigbee (wireless, proprietary)</t>
  </si>
  <si>
    <t>USB C Port</t>
  </si>
  <si>
    <t>Photocell + Part Night Dim</t>
  </si>
  <si>
    <t>Camera</t>
  </si>
  <si>
    <t>KNX (wired)</t>
  </si>
  <si>
    <t>3.5mm Phono Jack</t>
  </si>
  <si>
    <t>Occupancy + Photocell + Part Night Dim</t>
  </si>
  <si>
    <t>Bluetooth Beacon</t>
  </si>
  <si>
    <t>Modbus (wired)</t>
  </si>
  <si>
    <t>EnOcean (wireless)</t>
  </si>
  <si>
    <t>Other</t>
  </si>
  <si>
    <t>Traffic + Photocell</t>
  </si>
  <si>
    <t>Light-dependent Resistor</t>
  </si>
  <si>
    <t>Other Analog (wired, proprietary)</t>
  </si>
  <si>
    <t>4G Cellular (wireless)</t>
  </si>
  <si>
    <t>Traffic + Photocell + Part Night Dim</t>
  </si>
  <si>
    <t>Other Digital (wired, proprietary)</t>
  </si>
  <si>
    <t>5G Cellular (wireless)</t>
  </si>
  <si>
    <t>Phase Cut (wired)</t>
  </si>
  <si>
    <t>Phase Cut/10V (wired)</t>
  </si>
  <si>
    <t>FALO (lamps only)</t>
  </si>
  <si>
    <t>DALI-2/D4i</t>
  </si>
  <si>
    <t>Other (wireless, proprietary)</t>
  </si>
  <si>
    <t>DALI-2/DALI+</t>
  </si>
  <si>
    <t>DALI-2/D4i/DALI+</t>
  </si>
  <si>
    <t>PoE (wired)</t>
  </si>
  <si>
    <t>TALQ (wireless)</t>
  </si>
  <si>
    <t>Infrared (wireless, proprietary)</t>
  </si>
  <si>
    <t>Dip Switch or Dial</t>
  </si>
  <si>
    <t>Integrated</t>
  </si>
  <si>
    <t>Off-Grid</t>
  </si>
  <si>
    <t>Lithium Iron Phosphate (LiFePO4)</t>
  </si>
  <si>
    <t>Split-Type</t>
  </si>
  <si>
    <t>Hybrid</t>
  </si>
  <si>
    <t>Lead Acid</t>
  </si>
  <si>
    <t>Luminaire Only</t>
  </si>
  <si>
    <t>Nickel-Metal Hydride (NiMH)</t>
  </si>
  <si>
    <t>Lithium Nickel Manganese Cobalt Oxide (NMC)</t>
  </si>
  <si>
    <t>Lead Crystal</t>
  </si>
  <si>
    <t>Declared</t>
  </si>
  <si>
    <t>RoHS Compliant</t>
  </si>
  <si>
    <t>Fair</t>
  </si>
  <si>
    <t>Bronze</t>
  </si>
  <si>
    <t>GREENGUARD Certified</t>
  </si>
  <si>
    <t>Red List Approved</t>
  </si>
  <si>
    <t>RoHS 2</t>
  </si>
  <si>
    <t>Good</t>
  </si>
  <si>
    <t>Silver</t>
  </si>
  <si>
    <t>GREENGUARD Gold</t>
  </si>
  <si>
    <t>Red List Free</t>
  </si>
  <si>
    <t>RoHS 3</t>
  </si>
  <si>
    <t>Best</t>
  </si>
  <si>
    <t>Gold</t>
  </si>
  <si>
    <t>Platinum</t>
  </si>
  <si>
    <t>(Degree Range, IES Distribution Type, NEMA Flood Type)</t>
  </si>
  <si>
    <t>Degree Range</t>
  </si>
  <si>
    <t>IES Distribution Type</t>
  </si>
  <si>
    <t>NEMA Flood Type</t>
  </si>
  <si>
    <t>Up/Down/All</t>
  </si>
  <si>
    <t>Left/Right/All</t>
  </si>
  <si>
    <t>NEMA 1</t>
  </si>
  <si>
    <t>NEMA 2</t>
  </si>
  <si>
    <t>NEMA 3</t>
  </si>
  <si>
    <t>NEMA 4</t>
  </si>
  <si>
    <t>NEMA 5</t>
  </si>
  <si>
    <t>NEMA 6</t>
  </si>
  <si>
    <t>NEMA 7</t>
  </si>
  <si>
    <t>Type I</t>
  </si>
  <si>
    <t>Type II</t>
  </si>
  <si>
    <t>Type III</t>
  </si>
  <si>
    <t>Type IV</t>
  </si>
  <si>
    <t>Type V</t>
  </si>
  <si>
    <t>Standard PUDs</t>
  </si>
  <si>
    <t>Omnidirectional/Directional Replacement Lamp (UL Type B)</t>
  </si>
  <si>
    <t>Replacement Lamps (plug and play) (UL Type A)</t>
  </si>
  <si>
    <t>Controls_Options</t>
  </si>
  <si>
    <t>3A</t>
  </si>
  <si>
    <t>3B</t>
  </si>
  <si>
    <t>4A</t>
  </si>
  <si>
    <t>4B</t>
  </si>
  <si>
    <t>Missing Data in Columns</t>
  </si>
  <si>
    <t>Indirect Sensor/PUD Information</t>
  </si>
  <si>
    <t>Sensor Type1</t>
  </si>
  <si>
    <t>Control Capability1</t>
  </si>
  <si>
    <t>GA1</t>
  </si>
  <si>
    <t>PUD1</t>
  </si>
  <si>
    <t>CCT</t>
  </si>
  <si>
    <t>LUNA U Rating</t>
  </si>
  <si>
    <t>Date</t>
  </si>
  <si>
    <t>Name</t>
  </si>
  <si>
    <t>Version</t>
  </si>
  <si>
    <t>Change Type</t>
  </si>
  <si>
    <t>Notes</t>
  </si>
  <si>
    <t>1/1/2026</t>
  </si>
  <si>
    <t>Adrian
Aaron
Jillian
Erin</t>
  </si>
  <si>
    <t>Creation of SSL OEM New app form for v6</t>
  </si>
  <si>
    <t xml:space="preserve">Adrian </t>
  </si>
  <si>
    <t>Clarifications and changes to options</t>
  </si>
  <si>
    <t>General Applications</t>
  </si>
  <si>
    <t>Standard Efficacy</t>
  </si>
  <si>
    <t>Standard Efficacy w/ Tolerance</t>
  </si>
  <si>
    <t>THD</t>
  </si>
  <si>
    <t>THD w/ tolerance</t>
  </si>
  <si>
    <t>PF</t>
  </si>
  <si>
    <t>PF w/ tolerance</t>
  </si>
  <si>
    <t>CRI Display</t>
  </si>
  <si>
    <t>CRI
w/tolerance</t>
  </si>
  <si>
    <t>Warranty</t>
  </si>
  <si>
    <t>Rated Hours</t>
  </si>
  <si>
    <t>Gen App Light Out. Display</t>
  </si>
  <si>
    <t>Gen App LO</t>
  </si>
  <si>
    <t>Gen App LO Upper Bound</t>
  </si>
  <si>
    <t>Gen App LO w/ Tolerance</t>
  </si>
  <si>
    <t>Gen App LO Upper Bound w/ Tolerance</t>
  </si>
  <si>
    <t>CCT Display</t>
  </si>
  <si>
    <t>CCT Max</t>
  </si>
  <si>
    <t>CCT Max w/ tolerance</t>
  </si>
  <si>
    <t>R9</t>
  </si>
  <si>
    <t>R9 w/ Tolerance</t>
  </si>
  <si>
    <t>Rf</t>
  </si>
  <si>
    <t>Rf w/ tolerance</t>
  </si>
  <si>
    <t>Rg</t>
  </si>
  <si>
    <t>Rg w/ tolerance</t>
  </si>
  <si>
    <t>Rcs,h1 Display</t>
  </si>
  <si>
    <t>Rcs,h1low</t>
  </si>
  <si>
    <t>Rcs,h1high</t>
  </si>
  <si>
    <t>Rcs,h1low w/ tolerance</t>
  </si>
  <si>
    <t>Rcs,h1high w tolerance</t>
  </si>
  <si>
    <t>Column3</t>
  </si>
  <si>
    <t>Gen App lm/ft LO</t>
  </si>
  <si>
    <t>Gen App lm/ft LO Upper</t>
  </si>
  <si>
    <t>Included in App?</t>
  </si>
  <si>
    <t>≥150 lm to ≤5,000 lm</t>
  </si>
  <si>
    <t>1800K ≤ CCT ≤ 5000K</t>
  </si>
  <si>
    <t>-18% ≤ IES Rcs,h1 ≤ +23%</t>
  </si>
  <si>
    <t>-</t>
  </si>
  <si>
    <t>≥5,000 lm to ≤10,000 lm</t>
  </si>
  <si>
    <t>≥10,000 lm to ≤30,000 lm</t>
  </si>
  <si>
    <t>≥30,000 lm</t>
  </si>
  <si>
    <t>≥250 lm</t>
  </si>
  <si>
    <t>1800K ≤ CCT ≤ 6500K</t>
  </si>
  <si>
    <t>-12% ≤ IES Rcs,h1 ≤ +23%</t>
  </si>
  <si>
    <t>Enter Total Lumens</t>
  </si>
  <si>
    <t>Check Lm/ft ----&gt;</t>
  </si>
  <si>
    <t>≥1,500 lm</t>
  </si>
  <si>
    <t>≥5,000 lm</t>
  </si>
  <si>
    <t>≥10,000 lm</t>
  </si>
  <si>
    <t>≥675 lm (bare lamp)</t>
  </si>
  <si>
    <t>≥1900 lm (bare lamp)</t>
  </si>
  <si>
    <t>≥1600 lm (bare lamp)</t>
  </si>
  <si>
    <t>≥3200 lm (bare lamp)</t>
  </si>
  <si>
    <t>≥1200 lm (bare lamp)</t>
  </si>
  <si>
    <t>≥1400 lm (bare lamp)</t>
  </si>
  <si>
    <t>≥800 lm (bare lamp)</t>
  </si>
  <si>
    <t>≥1,600 lm (bare lamp)</t>
  </si>
  <si>
    <t>≥3,200 lm (bare lamp)</t>
  </si>
  <si>
    <t>≥2000 lm (bare lamp)</t>
  </si>
  <si>
    <t>Multiple Light Output Bins</t>
  </si>
  <si>
    <t>Multiple General Applications</t>
  </si>
  <si>
    <t>Primary Use</t>
  </si>
  <si>
    <t>Stand. Efficacy w/ tolerance</t>
  </si>
  <si>
    <t>Premium Efficacy</t>
  </si>
  <si>
    <t>Prem. Efficacy w/ tolerance</t>
  </si>
  <si>
    <t>Troffer/PUD Light Output Display</t>
  </si>
  <si>
    <t>Troffer Light Output w/ tolerance</t>
  </si>
  <si>
    <t>Min Light Output</t>
  </si>
  <si>
    <t>Min Light Output w/ tolerance</t>
  </si>
  <si>
    <t>Troffer Min Light Output</t>
  </si>
  <si>
    <t>Troffer Min Light Output w/ tolerance</t>
  </si>
  <si>
    <t>Max Light Output</t>
  </si>
  <si>
    <t>Max Light Output w/ tolerance</t>
  </si>
  <si>
    <t>THD Display</t>
  </si>
  <si>
    <t>PF Display</t>
  </si>
  <si>
    <t>Zone 1 Display</t>
  </si>
  <si>
    <t>Zone 1 Tolerance Display</t>
  </si>
  <si>
    <t>Zone 1 Upper</t>
  </si>
  <si>
    <t>Zone 1 Lower</t>
  </si>
  <si>
    <t>Zone 2 Display</t>
  </si>
  <si>
    <t>Zone 2 Tolerance Display</t>
  </si>
  <si>
    <t>Zone 2 Upper</t>
  </si>
  <si>
    <t>Zone 2 Lower</t>
  </si>
  <si>
    <t>Zone 3 Display</t>
  </si>
  <si>
    <t>Zone 3 Tolerance Display</t>
  </si>
  <si>
    <t>Zone 3 Upper</t>
  </si>
  <si>
    <t>Zone 3 Lower</t>
  </si>
  <si>
    <t>Lumens / Foot Light Output</t>
  </si>
  <si>
    <t>Lm/Ft Display</t>
  </si>
  <si>
    <t>Lm/ft LO w/ tolerance - lower bound</t>
  </si>
  <si>
    <t>Lm/ft LO w/ tolerance - Upper bound</t>
  </si>
  <si>
    <t>Column1</t>
  </si>
  <si>
    <t>BUG Required</t>
  </si>
  <si>
    <t>UGR</t>
  </si>
  <si>
    <t>* Output</t>
  </si>
  <si>
    <t>0-90°
=100%</t>
  </si>
  <si>
    <t>≥99%</t>
  </si>
  <si>
    <t>80-90° ≤10%</t>
  </si>
  <si>
    <t>≤13%</t>
  </si>
  <si>
    <t>0-90° ≥65%</t>
  </si>
  <si>
    <t>≥62%</t>
  </si>
  <si>
    <t>0-90° =100%</t>
  </si>
  <si>
    <t>80-90° ≤5%</t>
  </si>
  <si>
    <t>≤8%</t>
  </si>
  <si>
    <t>&gt;90° ≤20%</t>
  </si>
  <si>
    <t>≤23%</t>
  </si>
  <si>
    <t>90-110° ≤15%</t>
  </si>
  <si>
    <t>≤18%</t>
  </si>
  <si>
    <t>&gt;110° =0%</t>
  </si>
  <si>
    <t>≤3%</t>
  </si>
  <si>
    <t>70-80° ≤25%</t>
  </si>
  <si>
    <t>≤28%</t>
  </si>
  <si>
    <t>60-80° ≥30%</t>
  </si>
  <si>
    <t>≥27%</t>
  </si>
  <si>
    <t>1800K ≤ CCT ≤ 5700K</t>
  </si>
  <si>
    <t>0-40° ≥40%</t>
  </si>
  <si>
    <t>≥37%</t>
  </si>
  <si>
    <t>40-70° ≥40%</t>
  </si>
  <si>
    <t>0-90° ≥85%</t>
  </si>
  <si>
    <t>≥82%</t>
  </si>
  <si>
    <t>0-90° ≥85%
bilateral for surface, single hemisphere for corner</t>
  </si>
  <si>
    <t>0-90° ≥60%
One-sided, single hemisphere light distribution</t>
  </si>
  <si>
    <t>≥57%</t>
  </si>
  <si>
    <t>0-60° ≥75%</t>
  </si>
  <si>
    <t>≥72%</t>
  </si>
  <si>
    <t>0-180°
SC: 1.0-2.0</t>
  </si>
  <si>
    <t>SC: 0.9-2.1</t>
  </si>
  <si>
    <t>90-270°
SC: 1.0-2.0</t>
  </si>
  <si>
    <t>0-80° ≥95%</t>
  </si>
  <si>
    <t>≥90%</t>
  </si>
  <si>
    <t>≥50 lm/ft</t>
  </si>
  <si>
    <t>0-90° ≥95%</t>
  </si>
  <si>
    <t>≥92%</t>
  </si>
  <si>
    <t>≥100 lm/ft</t>
  </si>
  <si>
    <t>10-90° ≥95%</t>
  </si>
  <si>
    <t>Center: ≥92%; End: ≥90%</t>
  </si>
  <si>
    <t>Center: ≥100 lm/ft; End: ≥50 lm/ft</t>
  </si>
  <si>
    <t>Center: ≥90 lm/ft; End: ≥45 lm/ft</t>
  </si>
  <si>
    <t>0-60° ≥40%</t>
  </si>
  <si>
    <t>≥375 lm/ft</t>
  </si>
  <si>
    <t>90-150° ≥35%</t>
  </si>
  <si>
    <t>≥32%</t>
  </si>
  <si>
    <t>≥500 lm/ft</t>
  </si>
  <si>
    <t>20-50° ≥30%</t>
  </si>
  <si>
    <t>≥20%</t>
  </si>
  <si>
    <t>20-50° ≥50%</t>
  </si>
  <si>
    <t>≥40%</t>
  </si>
  <si>
    <t>0-20° ≥30%</t>
  </si>
  <si>
    <t>90-180° &gt;90%</t>
  </si>
  <si>
    <t>≥87%</t>
  </si>
  <si>
    <t>≥97%</t>
  </si>
  <si>
    <t>&gt;=80°</t>
  </si>
  <si>
    <t>&gt;=75°</t>
  </si>
  <si>
    <t>&gt;=140°</t>
  </si>
  <si>
    <t>&gt;=135°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</si>
</sst>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31"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b/>
      <sz val="14"/>
      <color theme="1"/>
      <name val="Calibri"/>
      <family val="2"/>
      <scheme val="minor"/>
    </font>
    <font>
      <sz val="18"/>
      <color rgb="FFFF0000"/>
      <name val="Calibri"/>
      <family val="2"/>
      <scheme val="minor"/>
    </font>
    <font>
      <u/>
      <sz val="16"/>
      <name val="Calibri"/>
      <family val="2"/>
      <scheme val="minor"/>
    </font>
    <font>
      <sz val="11"/>
      <color rgb="FF000000"/>
      <name val="Calibri"/>
      <family val="2"/>
      <scheme val="minor"/>
    </font>
    <font>
      <b/>
      <u/>
      <sz val="11"/>
      <color rgb="FF313131"/>
      <name val="Calibri"/>
      <family val="2"/>
    </font>
    <font>
      <sz val="18"/>
      <color rgb="FFFF0000"/>
      <name val="Calibri"/>
      <family val="2"/>
    </font>
    <font>
      <sz val="11"/>
      <name val="Calibri"/>
      <family val="2"/>
    </font>
    <font>
      <b/>
      <sz val="11"/>
      <name val="Calibri"/>
      <family val="2"/>
    </font>
    <font>
      <sz val="10"/>
      <color rgb="FF313131"/>
      <name val="Arial"/>
      <family val="2"/>
    </font>
    <font>
      <b/>
      <sz val="24"/>
      <color rgb="FF313131"/>
      <name val="Calibri"/>
      <family val="2"/>
    </font>
    <font>
      <b/>
      <sz val="16"/>
      <color rgb="FF313131"/>
      <name val="Calibri"/>
      <family val="2"/>
    </font>
    <font>
      <sz val="11"/>
      <name val="Arial"/>
      <family val="2"/>
    </font>
    <font>
      <sz val="10"/>
      <color rgb="FF000000"/>
      <name val="Arial"/>
      <family val="2"/>
    </font>
    <font>
      <b/>
      <sz val="11"/>
      <color rgb="FF313131"/>
      <name val="Calibri"/>
      <family val="2"/>
    </font>
  </fonts>
  <fills count="25">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7D25"/>
        <bgColor rgb="FF000000"/>
      </patternFill>
    </fill>
    <fill>
      <patternFill patternType="solid">
        <fgColor rgb="FFEAEAEA"/>
        <bgColor rgb="FF000000"/>
      </patternFill>
    </fill>
    <fill>
      <patternFill patternType="solid">
        <fgColor rgb="FFFFC20E"/>
        <bgColor rgb="FF000000"/>
      </patternFill>
    </fill>
    <fill>
      <patternFill patternType="solid">
        <fgColor rgb="FFFFFF00"/>
        <bgColor indexed="64"/>
      </patternFill>
    </fill>
    <fill>
      <patternFill patternType="solid">
        <fgColor rgb="FFFFFF00"/>
        <bgColor theme="4" tint="0.59999389629810485"/>
      </patternFill>
    </fill>
    <fill>
      <patternFill patternType="solid">
        <fgColor rgb="FFFFFF00"/>
        <bgColor theme="4" tint="0.79998168889431442"/>
      </patternFill>
    </fill>
    <fill>
      <patternFill patternType="solid">
        <fgColor theme="0" tint="-0.249977111117893"/>
        <bgColor indexed="64"/>
      </patternFill>
    </fill>
    <fill>
      <patternFill patternType="solid">
        <fgColor theme="1" tint="0.74999237037263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medium">
        <color indexed="64"/>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right style="medium">
        <color rgb="FF000000"/>
      </right>
      <top/>
      <bottom/>
      <diagonal/>
    </border>
    <border>
      <left style="medium">
        <color rgb="FF000000"/>
      </left>
      <right style="thin">
        <color indexed="64"/>
      </right>
      <top style="thin">
        <color indexed="64"/>
      </top>
      <bottom style="medium">
        <color indexed="64"/>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thin">
        <color theme="1"/>
      </top>
      <bottom style="thin">
        <color indexed="64"/>
      </bottom>
      <diagonal/>
    </border>
    <border>
      <left/>
      <right/>
      <top style="thin">
        <color theme="1"/>
      </top>
      <bottom/>
      <diagonal/>
    </border>
    <border>
      <left style="medium">
        <color indexed="64"/>
      </left>
      <right/>
      <top/>
      <bottom/>
      <diagonal/>
    </border>
    <border>
      <left/>
      <right style="medium">
        <color indexed="64"/>
      </right>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311">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2" fillId="9" borderId="7" xfId="2" applyNumberFormat="1" applyFont="1" applyFill="1" applyBorder="1" applyAlignment="1">
      <alignment horizontal="center" vertical="center" wrapText="1"/>
    </xf>
    <xf numFmtId="165" fontId="2" fillId="9" borderId="7" xfId="2" applyNumberFormat="1" applyFont="1" applyFill="1" applyBorder="1" applyAlignment="1">
      <alignment horizontal="center" vertical="center" wrapText="1"/>
    </xf>
    <xf numFmtId="166" fontId="2" fillId="9" borderId="7" xfId="2" applyNumberFormat="1" applyFont="1" applyFill="1" applyBorder="1" applyAlignment="1">
      <alignment horizontal="center" vertical="center" wrapText="1"/>
    </xf>
    <xf numFmtId="0" fontId="12" fillId="0" borderId="1" xfId="0" applyFont="1" applyBorder="1"/>
    <xf numFmtId="2" fontId="2" fillId="9" borderId="7" xfId="2" applyNumberFormat="1" applyFont="1" applyFill="1" applyBorder="1" applyAlignment="1">
      <alignment horizontal="center" vertical="center" wrapText="1"/>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14" fontId="0" fillId="0" borderId="3" xfId="0" applyNumberFormat="1" applyBorder="1" applyAlignment="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2" fontId="0" fillId="10" borderId="8"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1" fontId="2" fillId="9" borderId="7" xfId="2"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2" fillId="9" borderId="6" xfId="2" applyNumberFormat="1" applyFont="1" applyFill="1" applyBorder="1" applyAlignment="1">
      <alignment horizontal="center" vertical="center" wrapText="1"/>
    </xf>
    <xf numFmtId="0" fontId="6" fillId="15" borderId="0" xfId="0" applyFont="1" applyFill="1" applyAlignment="1" applyProtection="1">
      <alignment horizontal="left" vertical="center" wrapText="1"/>
      <protection locked="0"/>
    </xf>
    <xf numFmtId="166" fontId="6" fillId="15" borderId="0" xfId="0" applyNumberFormat="1" applyFont="1" applyFill="1" applyAlignment="1" applyProtection="1">
      <alignment vertical="top" wrapText="1"/>
      <protection locked="0"/>
    </xf>
    <xf numFmtId="0" fontId="6" fillId="15" borderId="0" xfId="0" applyFont="1" applyFill="1" applyAlignment="1" applyProtection="1">
      <alignment vertical="top" wrapText="1"/>
      <protection locked="0"/>
    </xf>
    <xf numFmtId="1" fontId="6" fillId="15" borderId="0" xfId="0" applyNumberFormat="1" applyFont="1" applyFill="1" applyAlignment="1" applyProtection="1">
      <alignment vertical="top" wrapText="1"/>
      <protection locked="0"/>
    </xf>
    <xf numFmtId="164" fontId="6" fillId="15" borderId="0" xfId="0" applyNumberFormat="1" applyFont="1" applyFill="1" applyAlignment="1" applyProtection="1">
      <alignment vertical="top" wrapText="1"/>
      <protection locked="0"/>
    </xf>
    <xf numFmtId="165" fontId="6" fillId="15" borderId="0" xfId="0" applyNumberFormat="1" applyFont="1" applyFill="1" applyAlignment="1" applyProtection="1">
      <alignment vertical="top" wrapText="1"/>
      <protection locked="0"/>
    </xf>
    <xf numFmtId="1" fontId="0" fillId="15" borderId="0" xfId="0" applyNumberFormat="1" applyFill="1" applyAlignment="1" applyProtection="1">
      <alignment vertical="top" wrapText="1"/>
      <protection locked="0"/>
    </xf>
    <xf numFmtId="166" fontId="0" fillId="15" borderId="0" xfId="0" applyNumberFormat="1" applyFill="1"/>
    <xf numFmtId="0" fontId="0" fillId="15" borderId="0" xfId="0" applyFill="1"/>
    <xf numFmtId="0" fontId="0" fillId="15" borderId="0" xfId="0" applyFill="1" applyProtection="1">
      <protection locked="0"/>
    </xf>
    <xf numFmtId="0" fontId="1" fillId="16" borderId="9" xfId="2" applyFill="1" applyBorder="1" applyAlignment="1" applyProtection="1">
      <alignment horizontal="left" vertical="center" wrapText="1"/>
      <protection locked="0"/>
    </xf>
    <xf numFmtId="0" fontId="8" fillId="0" borderId="0" xfId="0" applyFont="1" applyAlignment="1" applyProtection="1">
      <alignment vertical="center"/>
      <protection locked="0"/>
    </xf>
    <xf numFmtId="0" fontId="0" fillId="0" borderId="29" xfId="0" applyBorder="1" applyProtection="1">
      <protection locked="0"/>
    </xf>
    <xf numFmtId="0" fontId="0" fillId="15" borderId="29" xfId="0" applyFill="1" applyBorder="1" applyProtection="1">
      <protection locked="0"/>
    </xf>
    <xf numFmtId="0" fontId="7" fillId="0" borderId="26" xfId="0" applyFont="1" applyBorder="1"/>
    <xf numFmtId="166" fontId="7" fillId="0" borderId="0" xfId="0" applyNumberFormat="1" applyFont="1"/>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0" borderId="0" xfId="0" applyNumberFormat="1"/>
    <xf numFmtId="1" fontId="6" fillId="15" borderId="0" xfId="0" applyNumberFormat="1" applyFont="1" applyFill="1" applyAlignment="1" applyProtection="1">
      <alignment horizontal="left" vertical="center" wrapText="1"/>
      <protection locked="0"/>
    </xf>
    <xf numFmtId="164" fontId="1" fillId="0" borderId="9" xfId="2" applyNumberFormat="1" applyBorder="1" applyAlignment="1" applyProtection="1">
      <alignment horizontal="left" vertical="center" wrapText="1"/>
      <protection locked="0"/>
    </xf>
    <xf numFmtId="1" fontId="13" fillId="0" borderId="3" xfId="0" applyNumberFormat="1" applyFont="1" applyBorder="1" applyAlignment="1" applyProtection="1">
      <alignment horizontal="left" vertical="center" wrapText="1"/>
      <protection locked="0"/>
    </xf>
    <xf numFmtId="1" fontId="13" fillId="0" borderId="1" xfId="0" applyNumberFormat="1" applyFont="1" applyBorder="1" applyAlignment="1" applyProtection="1">
      <alignment horizontal="left" vertical="center" wrapText="1"/>
      <protection locked="0"/>
    </xf>
    <xf numFmtId="1" fontId="13" fillId="11" borderId="3" xfId="0" applyNumberFormat="1" applyFont="1" applyFill="1" applyBorder="1" applyAlignment="1" applyProtection="1">
      <alignment horizontal="left" vertical="center"/>
      <protection locked="0"/>
    </xf>
    <xf numFmtId="164" fontId="13" fillId="11" borderId="3" xfId="0" applyNumberFormat="1" applyFont="1" applyFill="1" applyBorder="1" applyAlignment="1" applyProtection="1">
      <alignment horizontal="left" vertical="center"/>
      <protection locked="0"/>
    </xf>
    <xf numFmtId="0" fontId="0" fillId="10" borderId="18" xfId="0" applyFill="1" applyBorder="1" applyAlignment="1" applyProtection="1">
      <alignment vertical="center" wrapText="1"/>
      <protection locked="0"/>
    </xf>
    <xf numFmtId="0" fontId="0" fillId="10" borderId="17" xfId="0" applyFill="1" applyBorder="1" applyAlignment="1" applyProtection="1">
      <alignment vertical="center" wrapText="1"/>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20" fillId="0" borderId="0" xfId="0" applyFont="1" applyAlignment="1">
      <alignment wrapText="1"/>
    </xf>
    <xf numFmtId="0" fontId="20" fillId="0" borderId="0" xfId="0" applyFont="1"/>
    <xf numFmtId="0" fontId="20" fillId="0" borderId="0" xfId="0" applyFont="1" applyAlignment="1">
      <alignment vertical="center"/>
    </xf>
    <xf numFmtId="1" fontId="0" fillId="10" borderId="0" xfId="0" applyNumberFormat="1" applyFill="1" applyAlignment="1" applyProtection="1">
      <alignment vertical="center" wrapText="1"/>
      <protection locked="0"/>
    </xf>
    <xf numFmtId="0" fontId="0" fillId="10" borderId="8" xfId="0" applyFill="1" applyBorder="1" applyAlignment="1" applyProtection="1">
      <alignment vertical="center" wrapText="1"/>
      <protection hidden="1"/>
    </xf>
    <xf numFmtId="0" fontId="3" fillId="10" borderId="0" xfId="0" applyFont="1" applyFill="1" applyAlignment="1" applyProtection="1">
      <alignment vertical="center" wrapText="1"/>
      <protection locked="0"/>
    </xf>
    <xf numFmtId="0" fontId="0" fillId="10" borderId="0" xfId="0" applyFill="1" applyAlignment="1" applyProtection="1">
      <alignment vertical="center" wrapText="1"/>
      <protection locked="0"/>
    </xf>
    <xf numFmtId="166" fontId="0" fillId="10" borderId="0" xfId="0" applyNumberFormat="1" applyFill="1" applyAlignment="1" applyProtection="1">
      <alignment vertical="center" wrapText="1"/>
      <protection locked="0"/>
    </xf>
    <xf numFmtId="2" fontId="0" fillId="10" borderId="5" xfId="0" applyNumberFormat="1" applyFill="1" applyBorder="1" applyAlignment="1" applyProtection="1">
      <alignment vertical="center" wrapText="1"/>
      <protection locked="0"/>
    </xf>
    <xf numFmtId="164" fontId="0" fillId="10" borderId="0" xfId="0" applyNumberFormat="1" applyFill="1" applyAlignment="1" applyProtection="1">
      <alignment vertical="center" wrapText="1"/>
      <protection locked="0"/>
    </xf>
    <xf numFmtId="165" fontId="0" fillId="10" borderId="0" xfId="0" applyNumberFormat="1" applyFill="1" applyAlignment="1" applyProtection="1">
      <alignment vertical="center" wrapText="1"/>
      <protection locked="0"/>
    </xf>
    <xf numFmtId="2" fontId="0" fillId="10" borderId="0" xfId="0" applyNumberFormat="1" applyFill="1" applyAlignment="1" applyProtection="1">
      <alignment vertical="center" wrapText="1"/>
      <protection locked="0"/>
    </xf>
    <xf numFmtId="0" fontId="3" fillId="10" borderId="31" xfId="0" applyFont="1" applyFill="1" applyBorder="1" applyAlignment="1">
      <alignment horizontal="center" vertical="center" wrapText="1"/>
    </xf>
    <xf numFmtId="0" fontId="0" fillId="0" borderId="1" xfId="0" applyBorder="1" applyProtection="1">
      <protection locked="0"/>
    </xf>
    <xf numFmtId="2" fontId="6" fillId="15" borderId="0" xfId="0" applyNumberFormat="1" applyFont="1" applyFill="1" applyAlignment="1" applyProtection="1">
      <alignment vertical="top" wrapText="1"/>
      <protection locked="0"/>
    </xf>
    <xf numFmtId="0" fontId="18" fillId="10" borderId="7" xfId="0" applyFont="1" applyFill="1" applyBorder="1" applyAlignment="1" applyProtection="1">
      <alignment vertical="center" wrapText="1"/>
      <protection hidden="1"/>
    </xf>
    <xf numFmtId="0" fontId="3" fillId="10" borderId="8" xfId="0" applyFont="1" applyFill="1" applyBorder="1" applyAlignment="1" applyProtection="1">
      <alignment vertical="center" wrapText="1"/>
      <protection hidden="1"/>
    </xf>
    <xf numFmtId="0" fontId="19" fillId="10" borderId="8" xfId="0" applyFont="1" applyFill="1" applyBorder="1" applyAlignment="1" applyProtection="1">
      <alignment vertical="center" wrapText="1"/>
      <protection hidden="1"/>
    </xf>
    <xf numFmtId="1" fontId="0" fillId="10" borderId="8" xfId="0" applyNumberFormat="1" applyFill="1" applyBorder="1" applyAlignment="1" applyProtection="1">
      <alignment vertical="center" wrapText="1"/>
      <protection hidden="1"/>
    </xf>
    <xf numFmtId="166" fontId="0" fillId="10" borderId="8" xfId="0" applyNumberFormat="1" applyFill="1" applyBorder="1" applyAlignment="1" applyProtection="1">
      <alignment vertical="center" wrapText="1"/>
      <protection hidden="1"/>
    </xf>
    <xf numFmtId="164" fontId="0" fillId="10" borderId="8" xfId="0" applyNumberFormat="1" applyFill="1" applyBorder="1" applyAlignment="1" applyProtection="1">
      <alignment vertical="center" wrapText="1"/>
      <protection hidden="1"/>
    </xf>
    <xf numFmtId="165" fontId="0" fillId="10" borderId="8" xfId="0" applyNumberFormat="1" applyFill="1" applyBorder="1" applyAlignment="1" applyProtection="1">
      <alignment vertical="center" wrapText="1"/>
      <protection hidden="1"/>
    </xf>
    <xf numFmtId="0" fontId="23" fillId="18" borderId="2" xfId="0" applyFont="1" applyFill="1" applyBorder="1" applyAlignment="1" applyProtection="1">
      <alignment vertical="center" wrapText="1"/>
      <protection hidden="1"/>
    </xf>
    <xf numFmtId="0" fontId="12" fillId="18" borderId="2" xfId="0" applyFont="1" applyFill="1" applyBorder="1" applyAlignment="1" applyProtection="1">
      <alignment vertical="center" wrapText="1"/>
      <protection hidden="1"/>
    </xf>
    <xf numFmtId="1" fontId="12" fillId="18" borderId="2" xfId="0" applyNumberFormat="1" applyFont="1" applyFill="1" applyBorder="1" applyAlignment="1" applyProtection="1">
      <alignment vertical="center" wrapText="1"/>
      <protection hidden="1"/>
    </xf>
    <xf numFmtId="0" fontId="24" fillId="19" borderId="37" xfId="2" applyFont="1" applyFill="1" applyBorder="1" applyAlignment="1">
      <alignment horizontal="center" vertical="center" wrapText="1"/>
    </xf>
    <xf numFmtId="0" fontId="24" fillId="19" borderId="38" xfId="2" applyFont="1" applyFill="1" applyBorder="1" applyAlignment="1">
      <alignment horizontal="center" vertical="center" wrapText="1"/>
    </xf>
    <xf numFmtId="0" fontId="24" fillId="19" borderId="39" xfId="2" applyFont="1" applyFill="1" applyBorder="1" applyAlignment="1">
      <alignment horizontal="center" vertical="center" wrapText="1"/>
    </xf>
    <xf numFmtId="0" fontId="24" fillId="19" borderId="43" xfId="2" applyFont="1" applyFill="1" applyBorder="1" applyAlignment="1">
      <alignment horizontal="center" vertical="center" wrapText="1"/>
    </xf>
    <xf numFmtId="0" fontId="0" fillId="10" borderId="0" xfId="0" applyFill="1" applyAlignment="1" applyProtection="1">
      <alignment vertical="center" wrapText="1"/>
      <protection hidden="1"/>
    </xf>
    <xf numFmtId="1" fontId="24" fillId="19" borderId="44" xfId="2" applyNumberFormat="1" applyFont="1" applyFill="1" applyBorder="1" applyAlignment="1">
      <alignment horizontal="center" vertical="center" wrapText="1"/>
    </xf>
    <xf numFmtId="0" fontId="24" fillId="19" borderId="46" xfId="2" applyFont="1" applyFill="1" applyBorder="1" applyAlignment="1">
      <alignment horizontal="center" vertical="center" wrapText="1"/>
    </xf>
    <xf numFmtId="164" fontId="6" fillId="15" borderId="5" xfId="0" applyNumberFormat="1" applyFont="1" applyFill="1" applyBorder="1" applyAlignment="1" applyProtection="1">
      <alignment vertical="top" wrapText="1"/>
      <protection locked="0"/>
    </xf>
    <xf numFmtId="0" fontId="2" fillId="9" borderId="51" xfId="2" applyFont="1" applyFill="1" applyBorder="1" applyAlignment="1">
      <alignment horizontal="center" vertical="center" wrapText="1"/>
    </xf>
    <xf numFmtId="0" fontId="2" fillId="9" borderId="52" xfId="2" applyFont="1" applyFill="1" applyBorder="1" applyAlignment="1">
      <alignment horizontal="center" vertical="center" wrapText="1"/>
    </xf>
    <xf numFmtId="0" fontId="2" fillId="9" borderId="53" xfId="2" applyFont="1" applyFill="1" applyBorder="1" applyAlignment="1">
      <alignment horizontal="center" vertical="center" wrapText="1"/>
    </xf>
    <xf numFmtId="0" fontId="25" fillId="0" borderId="32" xfId="0" applyFont="1" applyBorder="1" applyAlignment="1" applyProtection="1">
      <alignment horizontal="left" vertical="center"/>
      <protection locked="0"/>
    </xf>
    <xf numFmtId="0" fontId="1" fillId="0" borderId="34" xfId="2" applyBorder="1" applyAlignment="1" applyProtection="1">
      <alignment horizontal="left" vertical="center" wrapText="1"/>
      <protection locked="0"/>
    </xf>
    <xf numFmtId="0" fontId="1" fillId="0" borderId="35" xfId="2" applyBorder="1" applyAlignment="1" applyProtection="1">
      <alignment horizontal="left" vertical="center" wrapText="1"/>
      <protection locked="0"/>
    </xf>
    <xf numFmtId="0" fontId="1" fillId="0" borderId="47" xfId="2" applyBorder="1" applyAlignment="1" applyProtection="1">
      <alignment horizontal="left" vertical="center" wrapText="1"/>
      <protection locked="0"/>
    </xf>
    <xf numFmtId="0" fontId="22" fillId="18" borderId="57" xfId="0" applyFont="1" applyFill="1" applyBorder="1" applyAlignment="1" applyProtection="1">
      <alignment vertical="center" wrapText="1"/>
      <protection hidden="1"/>
    </xf>
    <xf numFmtId="1" fontId="12" fillId="18" borderId="58" xfId="0" applyNumberFormat="1" applyFont="1" applyFill="1" applyBorder="1" applyAlignment="1" applyProtection="1">
      <alignment vertical="center" wrapText="1"/>
      <protection hidden="1"/>
    </xf>
    <xf numFmtId="0" fontId="24" fillId="19" borderId="44" xfId="2" applyFont="1" applyFill="1" applyBorder="1" applyAlignment="1">
      <alignment horizontal="center" vertical="center" wrapText="1"/>
    </xf>
    <xf numFmtId="0" fontId="24" fillId="19" borderId="60" xfId="2" applyFont="1" applyFill="1" applyBorder="1" applyAlignment="1">
      <alignment horizontal="center" vertical="center" wrapText="1"/>
    </xf>
    <xf numFmtId="0" fontId="0" fillId="0" borderId="61" xfId="0" applyBorder="1"/>
    <xf numFmtId="0" fontId="24" fillId="19" borderId="45" xfId="2" applyFont="1" applyFill="1" applyBorder="1" applyAlignment="1">
      <alignment horizontal="center" vertical="center" wrapText="1"/>
    </xf>
    <xf numFmtId="0" fontId="0" fillId="0" borderId="59" xfId="0" applyBorder="1"/>
    <xf numFmtId="0" fontId="0" fillId="10" borderId="59" xfId="0" applyFill="1" applyBorder="1" applyAlignment="1" applyProtection="1">
      <alignment vertical="center" wrapText="1"/>
      <protection hidden="1"/>
    </xf>
    <xf numFmtId="0" fontId="0" fillId="10" borderId="0" xfId="0" applyFill="1"/>
    <xf numFmtId="0" fontId="23" fillId="10" borderId="0" xfId="0" applyFont="1" applyFill="1" applyAlignment="1">
      <alignment horizontal="center" vertical="center" wrapText="1"/>
    </xf>
    <xf numFmtId="0" fontId="1" fillId="10" borderId="0" xfId="2" applyFill="1" applyAlignment="1" applyProtection="1">
      <alignment horizontal="left" vertical="center" wrapText="1"/>
      <protection locked="0"/>
    </xf>
    <xf numFmtId="0" fontId="0" fillId="10" borderId="61" xfId="0" applyFill="1" applyBorder="1"/>
    <xf numFmtId="0" fontId="0" fillId="10" borderId="66" xfId="0" applyFill="1" applyBorder="1" applyAlignment="1" applyProtection="1">
      <alignment vertical="center" wrapText="1"/>
      <protection locked="0"/>
    </xf>
    <xf numFmtId="0" fontId="0" fillId="10" borderId="67" xfId="0" applyFill="1" applyBorder="1" applyAlignment="1" applyProtection="1">
      <alignment vertical="center" wrapText="1"/>
      <protection locked="0"/>
    </xf>
    <xf numFmtId="0" fontId="0" fillId="10" borderId="57" xfId="0" applyFill="1" applyBorder="1" applyAlignment="1" applyProtection="1">
      <alignment vertical="center" wrapText="1"/>
      <protection locked="0"/>
    </xf>
    <xf numFmtId="0" fontId="0" fillId="10" borderId="58" xfId="0" applyFill="1" applyBorder="1" applyAlignment="1" applyProtection="1">
      <alignment vertical="center" wrapText="1"/>
      <protection locked="0"/>
    </xf>
    <xf numFmtId="0" fontId="0" fillId="20" borderId="0" xfId="0" applyFill="1"/>
    <xf numFmtId="0" fontId="0" fillId="20" borderId="1" xfId="0" applyFill="1" applyBorder="1"/>
    <xf numFmtId="0" fontId="0" fillId="20" borderId="0" xfId="0" applyFill="1" applyAlignment="1">
      <alignment wrapText="1"/>
    </xf>
    <xf numFmtId="0" fontId="0" fillId="20" borderId="1" xfId="0" applyFill="1" applyBorder="1" applyAlignment="1">
      <alignment wrapText="1"/>
    </xf>
    <xf numFmtId="0" fontId="0" fillId="21" borderId="1" xfId="0" applyFill="1" applyBorder="1"/>
    <xf numFmtId="0" fontId="0" fillId="22" borderId="1" xfId="0" applyFill="1" applyBorder="1"/>
    <xf numFmtId="0" fontId="0" fillId="20" borderId="0" xfId="0" applyFill="1" applyAlignment="1">
      <alignment horizontal="left"/>
    </xf>
    <xf numFmtId="0" fontId="0" fillId="20" borderId="1" xfId="0" applyFill="1" applyBorder="1" applyAlignment="1">
      <alignment horizontal="left"/>
    </xf>
    <xf numFmtId="1" fontId="0" fillId="20" borderId="1" xfId="0" applyNumberFormat="1" applyFill="1" applyBorder="1" applyAlignment="1">
      <alignment horizontal="left"/>
    </xf>
    <xf numFmtId="0" fontId="0" fillId="0" borderId="1" xfId="0" applyBorder="1" applyAlignment="1">
      <alignment horizontal="left"/>
    </xf>
    <xf numFmtId="0" fontId="3" fillId="23" borderId="0" xfId="0" applyFont="1" applyFill="1" applyAlignment="1">
      <alignment horizontal="center"/>
    </xf>
    <xf numFmtId="0" fontId="0" fillId="23" borderId="0" xfId="0" applyFill="1" applyAlignment="1">
      <alignment horizontal="center"/>
    </xf>
    <xf numFmtId="0" fontId="3" fillId="0" borderId="0" xfId="0" applyFont="1"/>
    <xf numFmtId="0" fontId="3" fillId="0" borderId="0" xfId="0" applyFont="1" applyAlignment="1">
      <alignment horizontal="left"/>
    </xf>
    <xf numFmtId="0" fontId="0" fillId="0" borderId="0" xfId="0" quotePrefix="1" applyAlignment="1">
      <alignment horizontal="left"/>
    </xf>
    <xf numFmtId="0" fontId="3" fillId="0" borderId="0" xfId="0" quotePrefix="1" applyFont="1" applyAlignment="1">
      <alignment horizontal="left"/>
    </xf>
    <xf numFmtId="0" fontId="12" fillId="0" borderId="0" xfId="0" applyFont="1" applyAlignment="1">
      <alignment horizontal="left"/>
    </xf>
    <xf numFmtId="0" fontId="3" fillId="0" borderId="0" xfId="0" applyFont="1" applyAlignment="1">
      <alignment horizontal="left" vertical="center"/>
    </xf>
    <xf numFmtId="0" fontId="3" fillId="2" borderId="0" xfId="0" applyFont="1" applyFill="1" applyAlignment="1">
      <alignment horizontal="center"/>
    </xf>
    <xf numFmtId="0" fontId="3" fillId="23" borderId="68" xfId="0" applyFont="1" applyFill="1" applyBorder="1" applyAlignment="1">
      <alignment horizontal="center"/>
    </xf>
    <xf numFmtId="0" fontId="3" fillId="23" borderId="69" xfId="0" applyFont="1" applyFill="1" applyBorder="1" applyAlignment="1">
      <alignment horizontal="center"/>
    </xf>
    <xf numFmtId="0" fontId="3" fillId="0" borderId="69" xfId="0" applyFont="1" applyBorder="1" applyAlignment="1">
      <alignment horizontal="left"/>
    </xf>
    <xf numFmtId="0" fontId="3" fillId="0" borderId="69" xfId="0" applyFont="1" applyBorder="1" applyAlignment="1">
      <alignment horizontal="left" vertical="center"/>
    </xf>
    <xf numFmtId="0" fontId="28" fillId="0" borderId="69" xfId="2" applyFont="1" applyBorder="1" applyAlignment="1">
      <alignment horizontal="left" vertical="center"/>
    </xf>
    <xf numFmtId="0" fontId="3" fillId="0" borderId="69" xfId="0" applyFont="1" applyBorder="1"/>
    <xf numFmtId="0" fontId="28" fillId="0" borderId="0" xfId="2" applyFont="1" applyAlignment="1">
      <alignment horizontal="left" vertical="center"/>
    </xf>
    <xf numFmtId="0" fontId="3" fillId="0" borderId="0" xfId="0" applyFont="1" applyAlignment="1">
      <alignment horizontal="left" wrapText="1"/>
    </xf>
    <xf numFmtId="0" fontId="3" fillId="0" borderId="0" xfId="0" applyFont="1" applyAlignment="1">
      <alignment horizontal="right"/>
    </xf>
    <xf numFmtId="0" fontId="28" fillId="0" borderId="0" xfId="2" applyFont="1" applyAlignment="1">
      <alignment horizontal="left" vertical="center" wrapText="1"/>
    </xf>
    <xf numFmtId="2" fontId="13" fillId="0" borderId="24" xfId="0" applyNumberFormat="1" applyFont="1" applyBorder="1" applyAlignment="1" applyProtection="1">
      <alignment horizontal="left" vertical="center"/>
      <protection locked="0"/>
    </xf>
    <xf numFmtId="0" fontId="1" fillId="0" borderId="72" xfId="2" applyBorder="1" applyAlignment="1" applyProtection="1">
      <alignment horizontal="left" vertical="center" wrapText="1"/>
      <protection locked="0"/>
    </xf>
    <xf numFmtId="0" fontId="12" fillId="0" borderId="7" xfId="0" applyFont="1" applyBorder="1" applyAlignment="1" applyProtection="1">
      <alignment horizontal="center"/>
      <protection locked="0"/>
    </xf>
    <xf numFmtId="1" fontId="1" fillId="0" borderId="33" xfId="2" applyNumberFormat="1" applyBorder="1" applyAlignment="1" applyProtection="1">
      <alignment horizontal="left" vertical="center" wrapText="1"/>
      <protection locked="0"/>
    </xf>
    <xf numFmtId="1" fontId="1" fillId="0" borderId="73" xfId="2" applyNumberFormat="1" applyBorder="1" applyAlignment="1" applyProtection="1">
      <alignment horizontal="left" vertical="center" wrapText="1"/>
      <protection locked="0"/>
    </xf>
    <xf numFmtId="1" fontId="1" fillId="0" borderId="48" xfId="2" applyNumberFormat="1" applyBorder="1" applyAlignment="1" applyProtection="1">
      <alignment horizontal="left" vertical="center" wrapText="1"/>
      <protection locked="0"/>
    </xf>
    <xf numFmtId="1" fontId="1" fillId="0" borderId="36" xfId="2" applyNumberFormat="1" applyBorder="1" applyAlignment="1" applyProtection="1">
      <alignment horizontal="left" vertical="center" wrapText="1"/>
      <protection locked="0"/>
    </xf>
    <xf numFmtId="164" fontId="3" fillId="10" borderId="31" xfId="0" applyNumberFormat="1" applyFont="1" applyFill="1" applyBorder="1" applyAlignment="1">
      <alignment horizontal="center" vertical="center" wrapText="1"/>
    </xf>
    <xf numFmtId="164" fontId="1" fillId="0" borderId="33" xfId="2" applyNumberFormat="1" applyBorder="1" applyAlignment="1" applyProtection="1">
      <alignment horizontal="left" vertical="center" wrapText="1"/>
      <protection locked="0"/>
    </xf>
    <xf numFmtId="164" fontId="1" fillId="0" borderId="73" xfId="2" applyNumberFormat="1" applyBorder="1" applyAlignment="1" applyProtection="1">
      <alignment horizontal="left" vertical="center" wrapText="1"/>
      <protection locked="0"/>
    </xf>
    <xf numFmtId="164" fontId="1" fillId="0" borderId="48" xfId="2" applyNumberFormat="1" applyBorder="1" applyAlignment="1" applyProtection="1">
      <alignment horizontal="left" vertical="center" wrapText="1"/>
      <protection locked="0"/>
    </xf>
    <xf numFmtId="164" fontId="1" fillId="0" borderId="36" xfId="2" applyNumberFormat="1" applyBorder="1" applyAlignment="1" applyProtection="1">
      <alignment horizontal="left" vertical="center" wrapText="1"/>
      <protection locked="0"/>
    </xf>
    <xf numFmtId="164" fontId="0" fillId="0" borderId="0" xfId="0" applyNumberFormat="1"/>
    <xf numFmtId="164" fontId="1" fillId="0" borderId="62" xfId="2" applyNumberFormat="1" applyBorder="1" applyAlignment="1" applyProtection="1">
      <alignment horizontal="left" vertical="center" wrapText="1"/>
      <protection locked="0"/>
    </xf>
    <xf numFmtId="164" fontId="1" fillId="0" borderId="74" xfId="2" applyNumberFormat="1" applyBorder="1" applyAlignment="1" applyProtection="1">
      <alignment horizontal="left" vertical="center" wrapText="1"/>
      <protection locked="0"/>
    </xf>
    <xf numFmtId="164" fontId="1" fillId="0" borderId="64" xfId="2" applyNumberFormat="1" applyBorder="1" applyAlignment="1" applyProtection="1">
      <alignment horizontal="left" vertical="center" wrapText="1"/>
      <protection locked="0"/>
    </xf>
    <xf numFmtId="164" fontId="1" fillId="0" borderId="63" xfId="2" applyNumberFormat="1" applyBorder="1" applyAlignment="1" applyProtection="1">
      <alignment horizontal="left" vertical="center" wrapText="1"/>
      <protection locked="0"/>
    </xf>
    <xf numFmtId="164" fontId="0" fillId="0" borderId="59" xfId="0" applyNumberFormat="1" applyBorder="1"/>
    <xf numFmtId="0" fontId="0" fillId="0" borderId="7" xfId="0" applyBorder="1" applyProtection="1">
      <protection locked="0"/>
    </xf>
    <xf numFmtId="1" fontId="0" fillId="15" borderId="18" xfId="0" applyNumberFormat="1" applyFill="1" applyBorder="1" applyAlignment="1" applyProtection="1">
      <alignment vertical="top" wrapText="1"/>
      <protection locked="0"/>
    </xf>
    <xf numFmtId="1" fontId="0" fillId="15" borderId="11" xfId="0" applyNumberFormat="1" applyFill="1" applyBorder="1" applyAlignment="1" applyProtection="1">
      <alignment vertical="top" wrapText="1"/>
      <protection locked="0"/>
    </xf>
    <xf numFmtId="1" fontId="3" fillId="10" borderId="31" xfId="0" applyNumberFormat="1" applyFont="1" applyFill="1" applyBorder="1" applyAlignment="1">
      <alignment horizontal="center" vertical="center" wrapText="1"/>
    </xf>
    <xf numFmtId="2" fontId="3" fillId="10" borderId="31" xfId="0" applyNumberFormat="1" applyFont="1" applyFill="1" applyBorder="1" applyAlignment="1">
      <alignment horizontal="center" vertical="center" wrapText="1"/>
    </xf>
    <xf numFmtId="165" fontId="3" fillId="10" borderId="31" xfId="0" applyNumberFormat="1" applyFont="1" applyFill="1" applyBorder="1" applyAlignment="1">
      <alignment horizontal="center" vertical="center" wrapText="1"/>
    </xf>
    <xf numFmtId="1" fontId="6" fillId="15" borderId="5" xfId="0" applyNumberFormat="1" applyFont="1" applyFill="1" applyBorder="1" applyAlignment="1" applyProtection="1">
      <alignment vertical="top" wrapText="1"/>
      <protection locked="0"/>
    </xf>
    <xf numFmtId="0" fontId="0" fillId="0" borderId="61" xfId="0" applyBorder="1" applyProtection="1">
      <protection locked="0"/>
    </xf>
    <xf numFmtId="1" fontId="0" fillId="0" borderId="0" xfId="0" applyNumberFormat="1" applyProtection="1">
      <protection locked="0"/>
    </xf>
    <xf numFmtId="164" fontId="0" fillId="0" borderId="0" xfId="0" applyNumberFormat="1" applyProtection="1">
      <protection locked="0"/>
    </xf>
    <xf numFmtId="164" fontId="0" fillId="0" borderId="59" xfId="0" applyNumberFormat="1" applyBorder="1" applyProtection="1">
      <protection locked="0"/>
    </xf>
    <xf numFmtId="0" fontId="13" fillId="0" borderId="32" xfId="0" applyFont="1" applyBorder="1" applyAlignment="1" applyProtection="1">
      <alignment horizontal="left" vertical="center"/>
      <protection locked="0"/>
    </xf>
    <xf numFmtId="0" fontId="13" fillId="0" borderId="19" xfId="0" applyFont="1" applyBorder="1" applyAlignment="1" applyProtection="1">
      <alignment horizontal="left" vertical="center"/>
      <protection locked="0"/>
    </xf>
    <xf numFmtId="0" fontId="1" fillId="0" borderId="38" xfId="2" applyBorder="1" applyAlignment="1" applyProtection="1">
      <alignment horizontal="center" vertical="center" wrapText="1"/>
      <protection locked="0"/>
    </xf>
    <xf numFmtId="1" fontId="1" fillId="0" borderId="38" xfId="0" applyNumberFormat="1" applyFont="1" applyBorder="1" applyAlignment="1" applyProtection="1">
      <alignment horizontal="center" vertical="center" wrapText="1"/>
      <protection locked="0"/>
    </xf>
    <xf numFmtId="0" fontId="13" fillId="0" borderId="38" xfId="0" applyFont="1" applyBorder="1" applyAlignment="1" applyProtection="1">
      <alignment horizontal="center" vertical="center"/>
      <protection locked="0"/>
    </xf>
    <xf numFmtId="0" fontId="13" fillId="0" borderId="40" xfId="0" applyFont="1" applyBorder="1" applyAlignment="1" applyProtection="1">
      <alignment horizontal="center" vertical="center"/>
      <protection locked="0"/>
    </xf>
    <xf numFmtId="0" fontId="29" fillId="0" borderId="1" xfId="4" applyFont="1" applyBorder="1" applyAlignment="1" applyProtection="1">
      <alignment horizontal="left" vertical="center"/>
      <protection locked="0"/>
    </xf>
    <xf numFmtId="0" fontId="29" fillId="11" borderId="1" xfId="4" applyFont="1" applyFill="1" applyBorder="1" applyAlignment="1" applyProtection="1">
      <alignment horizontal="left" vertical="center"/>
      <protection locked="0"/>
    </xf>
    <xf numFmtId="0" fontId="29" fillId="0" borderId="0" xfId="4" applyFont="1"/>
    <xf numFmtId="0" fontId="29" fillId="0" borderId="37" xfId="4" applyFont="1" applyBorder="1" applyAlignment="1" applyProtection="1">
      <alignment horizontal="left" vertical="center"/>
      <protection locked="0"/>
    </xf>
    <xf numFmtId="0" fontId="29" fillId="0" borderId="38" xfId="4" applyFont="1" applyBorder="1" applyAlignment="1" applyProtection="1">
      <alignment horizontal="left" vertical="center"/>
      <protection locked="0"/>
    </xf>
    <xf numFmtId="0" fontId="13" fillId="0" borderId="1" xfId="0" applyFont="1" applyBorder="1" applyProtection="1">
      <protection locked="0"/>
    </xf>
    <xf numFmtId="0" fontId="0" fillId="24" borderId="0" xfId="0" applyFill="1"/>
    <xf numFmtId="0" fontId="30" fillId="0" borderId="45" xfId="0" quotePrefix="1" applyFont="1" applyBorder="1" applyAlignment="1">
      <alignment wrapText="1"/>
    </xf>
    <xf numFmtId="0" fontId="12" fillId="0" borderId="45" xfId="0" quotePrefix="1" applyFont="1" applyBorder="1" applyAlignment="1" applyProtection="1">
      <alignment horizontal="center" vertical="center" wrapText="1"/>
      <protection locked="0"/>
    </xf>
    <xf numFmtId="0" fontId="1" fillId="0" borderId="1" xfId="0" applyFont="1" applyBorder="1" applyAlignment="1" applyProtection="1">
      <alignment horizontal="left" vertical="center"/>
      <protection locked="0"/>
    </xf>
    <xf numFmtId="2" fontId="1" fillId="0" borderId="1" xfId="0" applyNumberFormat="1" applyFont="1" applyBorder="1" applyAlignment="1" applyProtection="1">
      <alignment horizontal="left" vertical="center"/>
      <protection locked="0"/>
    </xf>
    <xf numFmtId="164" fontId="1" fillId="0" borderId="1" xfId="2" applyNumberFormat="1" applyBorder="1" applyAlignment="1" applyProtection="1">
      <alignment horizontal="left" vertical="center"/>
      <protection locked="0"/>
    </xf>
    <xf numFmtId="165" fontId="1" fillId="0" borderId="1" xfId="2" applyNumberFormat="1" applyBorder="1" applyAlignment="1" applyProtection="1">
      <alignment horizontal="left" vertical="center"/>
      <protection locked="0"/>
    </xf>
    <xf numFmtId="1" fontId="1" fillId="0" borderId="3" xfId="0" applyNumberFormat="1"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left" vertical="center" wrapText="1"/>
      <protection locked="0"/>
    </xf>
    <xf numFmtId="1" fontId="1" fillId="11" borderId="3" xfId="0" applyNumberFormat="1" applyFont="1" applyFill="1" applyBorder="1" applyAlignment="1" applyProtection="1">
      <alignment horizontal="left" vertical="center"/>
      <protection locked="0"/>
    </xf>
    <xf numFmtId="164" fontId="1" fillId="11" borderId="3" xfId="0" applyNumberFormat="1" applyFont="1" applyFill="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11" borderId="3" xfId="0" applyFont="1" applyFill="1" applyBorder="1" applyAlignment="1" applyProtection="1">
      <alignment horizontal="left" vertical="center"/>
      <protection locked="0"/>
    </xf>
    <xf numFmtId="0" fontId="1" fillId="11" borderId="1" xfId="2" applyFill="1" applyBorder="1" applyAlignment="1" applyProtection="1">
      <alignment horizontal="left" vertical="center"/>
      <protection locked="0"/>
    </xf>
    <xf numFmtId="0" fontId="1" fillId="11" borderId="3" xfId="2" applyFill="1" applyBorder="1" applyAlignment="1" applyProtection="1">
      <alignment horizontal="left" vertical="center"/>
      <protection locked="0"/>
    </xf>
    <xf numFmtId="166" fontId="1" fillId="0" borderId="3" xfId="0" applyNumberFormat="1" applyFont="1" applyBorder="1" applyAlignment="1" applyProtection="1">
      <alignment horizontal="left" vertical="center"/>
      <protection locked="0"/>
    </xf>
    <xf numFmtId="0" fontId="3" fillId="0" borderId="1" xfId="0" applyFont="1" applyBorder="1" applyProtection="1">
      <protection locked="0"/>
    </xf>
    <xf numFmtId="0" fontId="3" fillId="0" borderId="0" xfId="0" applyFont="1" applyProtection="1">
      <protection locked="0"/>
    </xf>
    <xf numFmtId="0" fontId="5" fillId="3" borderId="0" xfId="0" applyFont="1" applyFill="1" applyAlignment="1">
      <alignment horizontal="center"/>
    </xf>
    <xf numFmtId="0" fontId="6" fillId="8" borderId="7" xfId="0" applyFont="1" applyFill="1" applyBorder="1" applyAlignment="1" applyProtection="1">
      <alignment horizontal="left" vertical="center" wrapText="1"/>
      <protection locked="0"/>
    </xf>
    <xf numFmtId="0" fontId="6" fillId="8" borderId="8" xfId="0" applyFont="1" applyFill="1" applyBorder="1" applyAlignment="1" applyProtection="1">
      <alignment horizontal="left" vertical="center" wrapText="1"/>
      <protection locked="0"/>
    </xf>
    <xf numFmtId="0" fontId="6" fillId="8" borderId="10" xfId="0" applyFont="1" applyFill="1" applyBorder="1" applyAlignment="1" applyProtection="1">
      <alignment horizontal="left" vertical="center" wrapText="1"/>
      <protection locked="0"/>
    </xf>
    <xf numFmtId="0" fontId="8" fillId="0" borderId="8" xfId="0" applyFont="1" applyBorder="1" applyAlignment="1">
      <alignment horizontal="left" vertical="center"/>
    </xf>
    <xf numFmtId="0" fontId="8" fillId="0" borderId="10" xfId="0" applyFont="1" applyBorder="1" applyAlignment="1">
      <alignment horizontal="left" vertical="center"/>
    </xf>
    <xf numFmtId="0" fontId="8" fillId="0" borderId="41" xfId="0" applyFont="1" applyBorder="1" applyAlignment="1" applyProtection="1">
      <alignment vertical="center" wrapText="1"/>
      <protection hidden="1"/>
    </xf>
    <xf numFmtId="0" fontId="8" fillId="0" borderId="65" xfId="0" applyFont="1" applyBorder="1" applyAlignment="1" applyProtection="1">
      <alignment vertical="center" wrapText="1"/>
      <protection hidden="1"/>
    </xf>
    <xf numFmtId="0" fontId="8" fillId="0" borderId="42" xfId="0" applyFont="1" applyBorder="1" applyAlignment="1" applyProtection="1">
      <alignment vertical="center" wrapText="1"/>
      <protection hidden="1"/>
    </xf>
    <xf numFmtId="0" fontId="21" fillId="17" borderId="55" xfId="0" applyFont="1" applyFill="1" applyBorder="1" applyAlignment="1" applyProtection="1">
      <alignment horizontal="left" vertical="center" wrapText="1"/>
      <protection locked="0"/>
    </xf>
    <xf numFmtId="0" fontId="21" fillId="17" borderId="5" xfId="0" applyFont="1" applyFill="1" applyBorder="1" applyAlignment="1" applyProtection="1">
      <alignment horizontal="left" vertical="center" wrapText="1"/>
      <protection locked="0"/>
    </xf>
    <xf numFmtId="0" fontId="21" fillId="17" borderId="56" xfId="0" applyFont="1" applyFill="1" applyBorder="1" applyAlignment="1" applyProtection="1">
      <alignment horizontal="left" vertical="center" wrapText="1"/>
      <protection locked="0"/>
    </xf>
    <xf numFmtId="0" fontId="8" fillId="0" borderId="41" xfId="0" applyFont="1" applyBorder="1" applyAlignment="1" applyProtection="1">
      <alignment horizontal="left" vertical="center" wrapText="1"/>
      <protection hidden="1"/>
    </xf>
    <xf numFmtId="0" fontId="8" fillId="0" borderId="42" xfId="0" applyFont="1" applyBorder="1" applyAlignment="1" applyProtection="1">
      <alignment horizontal="left" vertical="center" wrapText="1"/>
      <protection hidden="1"/>
    </xf>
    <xf numFmtId="0" fontId="26" fillId="0" borderId="8" xfId="0" applyFont="1" applyBorder="1" applyAlignment="1">
      <alignment horizontal="left" vertical="center" wrapText="1"/>
    </xf>
    <xf numFmtId="0" fontId="26" fillId="0" borderId="10" xfId="0" applyFont="1" applyBorder="1" applyAlignment="1">
      <alignment horizontal="left" vertical="center" wrapText="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17" xfId="0" applyFont="1" applyBorder="1" applyAlignment="1" applyProtection="1">
      <alignment horizontal="center"/>
      <protection locked="0"/>
    </xf>
    <xf numFmtId="0" fontId="9" fillId="0" borderId="70"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8" fillId="0" borderId="2" xfId="0" applyFont="1" applyBorder="1" applyAlignment="1">
      <alignment horizontal="left" vertical="center"/>
    </xf>
    <xf numFmtId="0" fontId="8" fillId="0" borderId="18" xfId="0" applyFont="1" applyBorder="1" applyAlignment="1">
      <alignment horizontal="left" vertical="center"/>
    </xf>
    <xf numFmtId="0" fontId="8" fillId="0" borderId="0" xfId="0" applyFont="1" applyAlignment="1">
      <alignment horizontal="left" vertical="center"/>
    </xf>
    <xf numFmtId="0" fontId="8" fillId="0" borderId="71"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9" fillId="0" borderId="49" xfId="0" applyFont="1" applyBorder="1" applyAlignment="1" applyProtection="1">
      <alignment horizontal="center"/>
      <protection locked="0"/>
    </xf>
    <xf numFmtId="0" fontId="9" fillId="0" borderId="61" xfId="0" applyFont="1" applyBorder="1" applyAlignment="1" applyProtection="1">
      <alignment horizontal="center"/>
      <protection locked="0"/>
    </xf>
    <xf numFmtId="0" fontId="9" fillId="0" borderId="55" xfId="0" applyFont="1" applyBorder="1" applyAlignment="1" applyProtection="1">
      <alignment horizontal="center"/>
      <protection locked="0"/>
    </xf>
    <xf numFmtId="0" fontId="0" fillId="8" borderId="66" xfId="0" applyFill="1" applyBorder="1" applyAlignment="1" applyProtection="1">
      <alignment horizontal="left" vertical="center" wrapText="1"/>
      <protection locked="0"/>
    </xf>
    <xf numFmtId="0" fontId="0" fillId="8" borderId="67" xfId="0" applyFill="1" applyBorder="1" applyAlignment="1" applyProtection="1">
      <alignment horizontal="left" vertical="center" wrapText="1"/>
      <protection locked="0"/>
    </xf>
    <xf numFmtId="0" fontId="8" fillId="0" borderId="50" xfId="0" applyFont="1" applyBorder="1" applyAlignment="1">
      <alignment horizontal="left" vertical="center"/>
    </xf>
    <xf numFmtId="0" fontId="8" fillId="0" borderId="54" xfId="0" applyFont="1" applyBorder="1" applyAlignment="1">
      <alignment horizontal="left" vertical="center"/>
    </xf>
    <xf numFmtId="0" fontId="8" fillId="0" borderId="59" xfId="0" applyFont="1" applyBorder="1" applyAlignment="1">
      <alignment horizontal="left" vertical="center"/>
    </xf>
    <xf numFmtId="0" fontId="8" fillId="0" borderId="56" xfId="0" applyFont="1" applyBorder="1" applyAlignment="1">
      <alignment horizontal="left" vertical="center"/>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5" fillId="3" borderId="14" xfId="0" applyFont="1" applyFill="1" applyBorder="1" applyAlignment="1">
      <alignment horizontal="center"/>
    </xf>
    <xf numFmtId="0" fontId="14" fillId="14" borderId="17" xfId="0" applyFont="1" applyFill="1" applyBorder="1" applyAlignment="1">
      <alignment horizontal="center"/>
    </xf>
    <xf numFmtId="0" fontId="14" fillId="14" borderId="18"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7" fillId="0" borderId="25" xfId="0" applyFont="1" applyBorder="1" applyAlignment="1">
      <alignment horizontal="center" vertical="center"/>
    </xf>
    <xf numFmtId="0" fontId="17" fillId="0" borderId="22" xfId="0" applyFont="1" applyBorder="1" applyAlignment="1">
      <alignment horizontal="center" vertical="center"/>
    </xf>
    <xf numFmtId="0" fontId="17" fillId="0" borderId="12" xfId="0" applyFont="1" applyBorder="1" applyAlignment="1">
      <alignment horizontal="center" vertical="center"/>
    </xf>
    <xf numFmtId="0" fontId="17" fillId="0" borderId="21" xfId="0" applyFont="1" applyBorder="1" applyAlignment="1">
      <alignment horizontal="center" vertical="center"/>
    </xf>
    <xf numFmtId="0" fontId="17" fillId="0" borderId="23" xfId="0" applyFont="1" applyBorder="1" applyAlignment="1">
      <alignment horizontal="center" vertical="center"/>
    </xf>
    <xf numFmtId="0" fontId="17" fillId="0" borderId="19" xfId="0" applyFont="1" applyBorder="1" applyAlignment="1">
      <alignment horizontal="center" vertical="center"/>
    </xf>
    <xf numFmtId="0" fontId="17" fillId="0" borderId="24" xfId="0" applyFont="1" applyBorder="1" applyAlignment="1">
      <alignment horizontal="center" vertical="center"/>
    </xf>
    <xf numFmtId="0" fontId="17" fillId="0" borderId="20"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116">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0"/>
        </patternFill>
      </fill>
    </dxf>
    <dxf>
      <font>
        <b/>
        <i val="0"/>
        <color theme="4" tint="-0.24994659260841701"/>
      </font>
    </dxf>
    <dxf>
      <font>
        <color rgb="FFFF0000"/>
      </font>
      <fill>
        <patternFill>
          <bgColor rgb="FFFFC7CE"/>
        </patternFill>
      </fill>
    </dxf>
    <dxf>
      <fill>
        <patternFill>
          <bgColor rgb="FFFFC7CE"/>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3" tint="0.39994506668294322"/>
        </patternFill>
      </fill>
    </dxf>
    <dxf>
      <fill>
        <patternFill>
          <bgColor theme="3" tint="0.39994506668294322"/>
        </patternFill>
      </fill>
    </dxf>
    <dxf>
      <fill>
        <patternFill>
          <bgColor theme="0"/>
        </patternFill>
      </fill>
    </dxf>
    <dxf>
      <font>
        <strike val="0"/>
      </font>
      <fill>
        <patternFill patternType="none">
          <bgColor auto="1"/>
        </patternFill>
      </fill>
    </dxf>
    <dxf>
      <fill>
        <patternFill>
          <bgColor theme="0"/>
        </patternFill>
      </fill>
    </dxf>
    <dxf>
      <fill>
        <patternFill patternType="none">
          <bgColor auto="1"/>
        </patternFill>
      </fill>
    </dxf>
    <dxf>
      <fill>
        <patternFill patternType="solid">
          <bgColor theme="0"/>
        </patternFill>
      </fill>
    </dxf>
    <dxf>
      <fill>
        <patternFill>
          <bgColor rgb="FF787878"/>
        </patternFill>
      </fill>
    </dxf>
    <dxf>
      <font>
        <color theme="2" tint="-0.499984740745262"/>
      </font>
      <fill>
        <patternFill>
          <bgColor theme="2" tint="0.39994506668294322"/>
        </patternFill>
      </fill>
    </dxf>
    <dxf>
      <font>
        <strike val="0"/>
        <color rgb="FFC00000"/>
      </font>
      <fill>
        <patternFill>
          <bgColor rgb="FFFF9999"/>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alignment horizontal="left" vertical="bottom" textRotation="0" wrapText="0" indent="0" justifyLastLine="0" shrinkToFit="0" readingOrder="0"/>
    </dxf>
    <dxf>
      <fill>
        <patternFill patternType="solid">
          <fgColor indexed="64"/>
          <bgColor theme="0"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border outline="0">
        <top style="thin">
          <color theme="1"/>
        </top>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s>
  <tableStyles count="0" defaultTableStyle="TableStyleMedium9" defaultPivotStyle="PivotStyleLight16"/>
  <colors>
    <mruColors>
      <color rgb="FFFF9999"/>
      <color rgb="FFFF9933"/>
      <color rgb="FFFF7D25"/>
      <color rgb="FFFFFFFF"/>
      <color rgb="FFFFC7CE"/>
      <color rgb="FF787878"/>
      <color rgb="FFFFA0AA"/>
      <color rgb="FFFF6600"/>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108614</xdr:colOff>
      <xdr:row>0</xdr:row>
      <xdr:rowOff>205768</xdr:rowOff>
    </xdr:from>
    <xdr:to>
      <xdr:col>0</xdr:col>
      <xdr:colOff>1698391</xdr:colOff>
      <xdr:row>0</xdr:row>
      <xdr:rowOff>848312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614" y="205768"/>
          <a:ext cx="1589777" cy="642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139945</xdr:rowOff>
    </xdr:from>
    <xdr:to>
      <xdr:col>0</xdr:col>
      <xdr:colOff>2505075</xdr:colOff>
      <xdr:row>0</xdr:row>
      <xdr:rowOff>1036813</xdr:rowOff>
    </xdr:to>
    <xdr:pic>
      <xdr:nvPicPr>
        <xdr:cNvPr id="2" name="Picture 1">
          <a:extLst>
            <a:ext uri="{FF2B5EF4-FFF2-40B4-BE49-F238E27FC236}">
              <a16:creationId xmlns:a16="http://schemas.microsoft.com/office/drawing/2014/main" id="{771D3B06-D248-4300-90E9-48AA4D9FBD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139945"/>
          <a:ext cx="2228850" cy="896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84667</xdr:colOff>
      <xdr:row>0</xdr:row>
      <xdr:rowOff>95250</xdr:rowOff>
    </xdr:from>
    <xdr:to>
      <xdr:col>0</xdr:col>
      <xdr:colOff>1670678</xdr:colOff>
      <xdr:row>2</xdr:row>
      <xdr:rowOff>121497</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95250"/>
          <a:ext cx="1586011" cy="640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0</xdr:row>
      <xdr:rowOff>171450</xdr:rowOff>
    </xdr:from>
    <xdr:to>
      <xdr:col>0</xdr:col>
      <xdr:colOff>2110336</xdr:colOff>
      <xdr:row>2</xdr:row>
      <xdr:rowOff>38100</xdr:rowOff>
    </xdr:to>
    <xdr:pic>
      <xdr:nvPicPr>
        <xdr:cNvPr id="3" name="Picture 2">
          <a:extLst>
            <a:ext uri="{FF2B5EF4-FFF2-40B4-BE49-F238E27FC236}">
              <a16:creationId xmlns:a16="http://schemas.microsoft.com/office/drawing/2014/main" id="{55782C39-E1F4-4EDB-B9BF-5CD82FA0BF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171450"/>
          <a:ext cx="1853161" cy="742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0</xdr:row>
      <xdr:rowOff>95250</xdr:rowOff>
    </xdr:from>
    <xdr:to>
      <xdr:col>0</xdr:col>
      <xdr:colOff>1857375</xdr:colOff>
      <xdr:row>2</xdr:row>
      <xdr:rowOff>165372</xdr:rowOff>
    </xdr:to>
    <xdr:pic>
      <xdr:nvPicPr>
        <xdr:cNvPr id="3" name="Picture 2">
          <a:extLst>
            <a:ext uri="{FF2B5EF4-FFF2-40B4-BE49-F238E27FC236}">
              <a16:creationId xmlns:a16="http://schemas.microsoft.com/office/drawing/2014/main" id="{405E54F7-5F24-4310-9720-18B0349D0F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95250"/>
          <a:ext cx="1695450" cy="6797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52AEBA-752F-41BB-A92A-0B0B95E6BB30}" name="PUD_Requirements" displayName="PUD_Requirements" ref="B30:AT158" totalsRowShown="0" headerRowDxfId="115" tableBorderDxfId="114">
  <autoFilter ref="B30:AT158" xr:uid="{D652AEBA-752F-41BB-A92A-0B0B95E6BB30}"/>
  <tableColumns count="45">
    <tableColumn id="36" xr3:uid="{FB8D8077-3446-4FAC-9C62-AD6494F0DF79}" name="Category" dataDxfId="113"/>
    <tableColumn id="33" xr3:uid="{15C4A552-82FF-4EC3-9887-AC23938188AE}" name="General Application" dataDxfId="112"/>
    <tableColumn id="1" xr3:uid="{49624001-5D87-4CC0-B8E4-74BC145D8F4D}" name="Primary Use" dataDxfId="111"/>
    <tableColumn id="39" xr3:uid="{57F40DCB-9B6F-4A41-9965-6F8CF4EB7B8E}" name="Standard Efficacy" dataDxfId="110"/>
    <tableColumn id="40" xr3:uid="{4B4E444F-E3AB-47B4-82F1-E491561F480D}" name="Stand. Efficacy w/ tolerance" dataDxfId="109"/>
    <tableColumn id="38" xr3:uid="{19650B22-8C25-49F6-96CF-E86468FA0FF6}" name="Premium Efficacy" dataDxfId="108"/>
    <tableColumn id="37" xr3:uid="{86775B79-A496-48DC-9741-465B50F7D10E}" name="Prem. Efficacy w/ tolerance" dataDxfId="107"/>
    <tableColumn id="2" xr3:uid="{F87DC1AB-F4A0-4DE1-AF90-167080A88A5F}" name="Troffer/PUD Light Output Display" dataDxfId="106"/>
    <tableColumn id="3" xr3:uid="{80A38D8E-0123-4B98-B6DA-AA550615F355}" name="Troffer Light Output w/ tolerance" dataDxfId="105"/>
    <tableColumn id="43" xr3:uid="{14F39BF5-38AF-4F1F-A588-AB6975489C64}" name="Min Light Output" dataDxfId="104"/>
    <tableColumn id="44" xr3:uid="{17B5051F-A850-4B96-92EB-16978A027D68}" name="Min Light Output w/ tolerance" dataDxfId="103"/>
    <tableColumn id="41" xr3:uid="{F0C91E13-F903-49D9-97C1-B6C3E086F231}" name="Troffer Min Light Output" dataDxfId="102"/>
    <tableColumn id="42" xr3:uid="{CA694F13-06AA-4477-963C-3EB8D187D7D7}" name="Troffer Min Light Output w/ tolerance" dataDxfId="101"/>
    <tableColumn id="4" xr3:uid="{A0FAF1A1-CF66-4F30-A881-5F96B852806D}" name="Max Light Output" dataDxfId="100"/>
    <tableColumn id="5" xr3:uid="{9F611FD0-57F8-49B9-84E2-DCE8B5A31116}" name="Max Light Output w/ tolerance" dataDxfId="99"/>
    <tableColumn id="7" xr3:uid="{142DE46E-A202-4CA0-B9C4-F712CD310CBD}" name="THD Display" dataDxfId="98"/>
    <tableColumn id="8" xr3:uid="{A3A7AE47-620C-4B83-B3B1-025135029E41}" name="THD w/ tolerance" dataDxfId="97"/>
    <tableColumn id="9" xr3:uid="{93910F55-357E-4597-9552-2A87C6F25C1B}" name="PF Display" dataDxfId="96"/>
    <tableColumn id="10" xr3:uid="{06190E46-0B97-4259-89F3-C17C35FD18AE}" name="PF w/ tolerance" dataDxfId="95"/>
    <tableColumn id="11" xr3:uid="{710711B9-9FCF-43DC-9FD9-4F5C742D6F28}" name="CCT Display" dataDxfId="94"/>
    <tableColumn id="45" xr3:uid="{CB02768E-2246-42F5-89CB-16DE3A81CD93}" name="CCT Max" dataDxfId="93"/>
    <tableColumn id="12" xr3:uid="{68126E76-668A-42A1-A6E5-7C28537A3E92}" name="CCT Max w/ tolerance" dataDxfId="92"/>
    <tableColumn id="13" xr3:uid="{2F85402D-C29F-4179-B411-64546AA5F02B}" name="CRI Display" dataDxfId="91"/>
    <tableColumn id="14" xr3:uid="{2A19D13A-7F64-43E2-83E7-C7B410440F3D}" name="CRI_x000a_w/tolerance" dataDxfId="90"/>
    <tableColumn id="15" xr3:uid="{4FEC5D8D-54FC-435A-8EA0-35D68321A2C5}" name="Warranty" dataDxfId="89"/>
    <tableColumn id="16" xr3:uid="{774CC95E-DEA3-4B67-9A72-00FFB8FD03F9}" name="Rated Hours" dataDxfId="88"/>
    <tableColumn id="17" xr3:uid="{6CE42DA4-EC64-4B36-B337-054FDE3ECD12}" name="Zone 1 Display" dataDxfId="87"/>
    <tableColumn id="18" xr3:uid="{B84142DD-77C0-4CF9-A364-2CD39A8193FC}" name="Zone 1 Tolerance Display" dataDxfId="86"/>
    <tableColumn id="19" xr3:uid="{4DD0D062-7595-4577-8629-54EF468DCEBF}" name="Zone 1 Upper" dataDxfId="85"/>
    <tableColumn id="20" xr3:uid="{4ECDA566-CA1C-499E-A32E-09612D50C326}" name="Zone 1 Lower" dataDxfId="84"/>
    <tableColumn id="21" xr3:uid="{020E9F9C-ED5C-4B9E-8CA9-AB6263A967F1}" name="Zone 2 Display" dataDxfId="83"/>
    <tableColumn id="22" xr3:uid="{50688570-2CD7-47F4-BAEE-D537BDACA4FF}" name="Zone 2 Tolerance Display" dataDxfId="82"/>
    <tableColumn id="23" xr3:uid="{A161ACD7-7CC3-44F2-A926-C5DAD099796E}" name="Zone 2 Upper" dataDxfId="81"/>
    <tableColumn id="24" xr3:uid="{18F2C802-7116-4162-B105-72052F710E81}" name="Zone 2 Lower" dataDxfId="80"/>
    <tableColumn id="25" xr3:uid="{905FEA3E-7B3C-4ED9-92D0-DF5999809ADC}" name="Zone 3 Display" dataDxfId="79"/>
    <tableColumn id="26" xr3:uid="{6232E25B-110D-4374-8633-39B068F00C0C}" name="Zone 3 Tolerance Display" dataDxfId="78"/>
    <tableColumn id="27" xr3:uid="{9E0B7AAC-BC57-4F1E-836A-83102EEEB6ED}" name="Zone 3 Upper" dataDxfId="77"/>
    <tableColumn id="28" xr3:uid="{5439EEE7-017C-4F5E-8FFA-32DC8558A8A1}" name="Zone 3 Lower" dataDxfId="76"/>
    <tableColumn id="29" xr3:uid="{236946E8-E680-4650-BFB6-1F9FF3C970DA}" name="Lumens / Foot Light Output" dataDxfId="75" dataCellStyle="Normal 2"/>
    <tableColumn id="30" xr3:uid="{A3059276-4AF2-48DA-B760-5D0E75A200CE}" name="Lm/Ft Display" dataDxfId="74"/>
    <tableColumn id="31" xr3:uid="{47EBB195-1F71-416A-8C5B-4D9DD05443D7}" name="Lm/ft LO w/ tolerance - lower bound" dataDxfId="73"/>
    <tableColumn id="32" xr3:uid="{F9F5FEB6-2A9E-4C4E-92AE-19274E22022A}" name="Lm/ft LO w/ tolerance - Upper bound" dataDxfId="72"/>
    <tableColumn id="46" xr3:uid="{13F4820D-CE29-4415-BFF5-BEA2D49559CA}" name="Column1" dataDxfId="71"/>
    <tableColumn id="34" xr3:uid="{4939AB28-89FE-4E70-B0E3-418B1A2AF624}" name="BUG Required" dataDxfId="70"/>
    <tableColumn id="35" xr3:uid="{F279D170-CEFF-47CA-96E6-AEEF6321FB8F}" name="UGR" dataDxfId="6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F9D942-5624-498E-9228-C05DEA5639E9}" name="GenApp_Requirements" displayName="GenApp_Requirements" ref="B3:AI26" totalsRowShown="0" headerRowDxfId="68" dataDxfId="67">
  <autoFilter ref="B3:AI26" xr:uid="{FCF9D942-5624-498E-9228-C05DEA5639E9}"/>
  <tableColumns count="34">
    <tableColumn id="1" xr3:uid="{9DD6A4ED-197E-4007-9937-E3A19B070E85}" name="General Applications" dataDxfId="66"/>
    <tableColumn id="32" xr3:uid="{73875B20-8311-4C74-917C-CC67DFE2D76D}" name="Standard Efficacy" dataDxfId="65"/>
    <tableColumn id="31" xr3:uid="{B912B423-7DA7-46C2-AFAB-40A63DA61DD5}" name="Standard Efficacy w/ Tolerance" dataDxfId="64"/>
    <tableColumn id="8" xr3:uid="{C16DA45A-B798-4EC7-BD5F-63DADDE70D84}" name="THD" dataDxfId="63"/>
    <tableColumn id="9" xr3:uid="{CADA92AA-7866-4F02-A427-70F511AB7C59}" name="THD w/ tolerance" dataDxfId="62"/>
    <tableColumn id="10" xr3:uid="{6DC0835F-82C4-413A-94F0-7CBE6B3C3CC0}" name="PF" dataDxfId="61"/>
    <tableColumn id="11" xr3:uid="{545C23EB-FBAA-4F14-B63C-93A76BC938DD}" name="PF w/ tolerance" dataDxfId="60"/>
    <tableColumn id="12" xr3:uid="{DBC45803-18B0-45AC-8F5D-08195602DAE1}" name="CRI Display" dataDxfId="59"/>
    <tableColumn id="13" xr3:uid="{E9741833-5EF3-402C-995C-EBCFF693138D}" name="CRI_x000a_w/tolerance" dataDxfId="58"/>
    <tableColumn id="14" xr3:uid="{A83590B4-5CC4-4875-BB50-79327F03192B}" name="Warranty" dataDxfId="57"/>
    <tableColumn id="15" xr3:uid="{DA5E934A-3EE4-476A-9B94-06F966445C8F}" name="Rated Hours" dataDxfId="56"/>
    <tableColumn id="16" xr3:uid="{DD30D58F-307F-4FBD-855F-7F7D7FA66BD7}" name="Gen App Light Out. Display" dataDxfId="55"/>
    <tableColumn id="17" xr3:uid="{AA0DA9C3-C917-4BF5-8283-916BECE6C4C1}" name="Gen App LO" dataDxfId="54"/>
    <tableColumn id="18" xr3:uid="{4C8DE749-55BF-452A-9C6A-BA5E1C4B96A3}" name="Gen App LO Upper Bound" dataDxfId="53"/>
    <tableColumn id="19" xr3:uid="{968B5B95-FCDF-4B27-AB5D-B8EC55E828FA}" name="Gen App LO w/ Tolerance" dataDxfId="52"/>
    <tableColumn id="20" xr3:uid="{0557F87F-4BBD-4559-8277-8E4B6D968382}" name="Gen App LO Upper Bound w/ Tolerance" dataDxfId="51"/>
    <tableColumn id="35" xr3:uid="{0C339B45-FB3B-4892-899B-D861A8C50DE2}" name="CCT Display" dataDxfId="50"/>
    <tableColumn id="34" xr3:uid="{4C4DF544-9C61-4658-918B-5A93993FE284}" name="CCT Max" dataDxfId="49"/>
    <tableColumn id="33" xr3:uid="{0998AABC-CEF6-4834-B94D-15EC9F1C6F67}" name="CCT Max w/ tolerance" dataDxfId="48"/>
    <tableColumn id="21" xr3:uid="{F82561D6-2162-48FF-AA4E-494E0254EE63}" name="R9"/>
    <tableColumn id="22" xr3:uid="{2524DF3D-76D9-4CF4-9A99-2BF083AAEFE8}" name="R9 w/ Tolerance"/>
    <tableColumn id="23" xr3:uid="{85D26081-4CD6-4BE7-BD39-BF5DCEC823E5}" name="Rf" dataDxfId="47"/>
    <tableColumn id="24" xr3:uid="{78FA3BBF-D9F6-4F01-813A-49F48DCE2856}" name="Rf w/ tolerance" dataDxfId="46"/>
    <tableColumn id="25" xr3:uid="{7362D138-0AA5-49BC-9A7D-51155F299F1E}" name="Rg" dataDxfId="45"/>
    <tableColumn id="26" xr3:uid="{94FF79D5-8EFD-4EE6-9D84-8611B1344A79}" name="Rg w/ tolerance" dataDxfId="44"/>
    <tableColumn id="27" xr3:uid="{B04454E0-C51C-4674-8711-079A12A2BD0C}" name="Rcs,h1 Display" dataDxfId="43"/>
    <tableColumn id="28" xr3:uid="{698E273F-6046-413E-985A-B8D2E3B41A7F}" name="Rcs,h1low" dataDxfId="42"/>
    <tableColumn id="29" xr3:uid="{C279F919-B118-4B3D-BAE9-B9A1798BD230}" name="Rcs,h1high" dataDxfId="41"/>
    <tableColumn id="30" xr3:uid="{5E0651E4-1C9C-43C4-B44F-CF81D6D89D6E}" name="Rcs,h1low w/ tolerance" dataDxfId="40"/>
    <tableColumn id="3" xr3:uid="{E491C398-8095-47BF-A575-5EEE28B67880}" name="Rcs,h1high w tolerance" dataDxfId="39"/>
    <tableColumn id="4" xr3:uid="{91838908-3856-4E66-A1B2-D36965C7C744}" name="Column3" dataDxfId="38"/>
    <tableColumn id="5" xr3:uid="{48DB6A4B-A4D9-4EDA-802E-50DC0123A8F3}" name="Gen App lm/ft LO" dataDxfId="37"/>
    <tableColumn id="6" xr3:uid="{D700917F-2DEB-4FEE-B8F6-8D262808CAAA}" name="Gen App lm/ft LO Upper" dataDxfId="36"/>
    <tableColumn id="7" xr3:uid="{8F9007FD-212E-4257-946B-2C02FA569628}" name="Included in App?" dataDxfId="35"/>
  </tableColumns>
  <tableStyleInfo name="TableStyleMedium2"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outlinePr summaryBelow="0"/>
  </sheetPr>
  <dimension ref="A1:JM2000"/>
  <sheetViews>
    <sheetView tabSelected="1" zoomScaleNormal="100" workbookViewId="0"/>
  </sheetViews>
  <sheetFormatPr defaultColWidth="9.33203125" defaultRowHeight="14.4" x14ac:dyDescent="0.3"/>
  <cols>
    <col min="1" max="1" width="31.33203125" style="22" customWidth="1"/>
    <col min="2" max="2" width="54" style="22" customWidth="1"/>
    <col min="3" max="3" width="28.6640625" style="52" customWidth="1"/>
    <col min="4" max="4" width="74.88671875" style="52" customWidth="1"/>
    <col min="5" max="5" width="26.5546875" style="52" customWidth="1"/>
    <col min="6" max="6" width="21.6640625" style="52" customWidth="1"/>
    <col min="7" max="7" width="21.44140625" style="78" customWidth="1"/>
    <col min="8" max="8" width="21" style="80" customWidth="1"/>
    <col min="9" max="9" width="59.6640625" style="53" customWidth="1"/>
    <col min="10" max="11" width="27.5546875" style="52" customWidth="1"/>
    <col min="12" max="12" width="20.6640625" style="78" customWidth="1"/>
    <col min="13" max="13" width="26" style="54" customWidth="1"/>
    <col min="14" max="14" width="21.5546875" style="54" customWidth="1"/>
    <col min="15" max="15" width="17.6640625" style="55" customWidth="1"/>
    <col min="16" max="16" width="19.6640625" style="55" customWidth="1"/>
    <col min="17" max="17" width="17.33203125" style="56" customWidth="1"/>
    <col min="18" max="18" width="20.44140625" style="53" customWidth="1"/>
    <col min="19" max="22" width="21.6640625" style="78" customWidth="1"/>
    <col min="23" max="23" width="23.109375" style="55" customWidth="1"/>
    <col min="24" max="24" width="31.33203125" style="55" customWidth="1"/>
    <col min="25" max="25" width="34.33203125" style="55" customWidth="1"/>
    <col min="26" max="31" width="27" style="52" customWidth="1"/>
    <col min="32" max="32" width="29" style="53" customWidth="1"/>
    <col min="33" max="33" width="32.6640625" style="78" customWidth="1"/>
    <col min="34" max="34" width="34.44140625" style="55" customWidth="1"/>
    <col min="35" max="39" width="34.33203125" style="52" customWidth="1"/>
    <col min="40" max="41" width="34.33203125" style="55" customWidth="1"/>
    <col min="42" max="43" width="34.33203125" style="78" customWidth="1"/>
    <col min="44" max="44" width="34.33203125" style="52" customWidth="1"/>
    <col min="45" max="45" width="25" style="52" customWidth="1"/>
    <col min="46" max="46" width="25.5546875" style="52" bestFit="1" customWidth="1"/>
    <col min="47" max="47" width="25.5546875" style="52" customWidth="1"/>
    <col min="48" max="49" width="12.109375" style="78" customWidth="1"/>
    <col min="50" max="50" width="9.33203125" style="3"/>
    <col min="51" max="51" width="47.5546875" style="3" customWidth="1"/>
    <col min="52" max="52" width="17.109375" style="3" bestFit="1" customWidth="1"/>
    <col min="53" max="53" width="36.6640625" style="3" customWidth="1"/>
    <col min="54" max="55" width="9.33203125" style="3"/>
    <col min="56" max="56" width="14.88671875" style="3" customWidth="1"/>
    <col min="57" max="57" width="14.33203125" style="3" bestFit="1" customWidth="1"/>
    <col min="58" max="16384" width="9.33203125" style="3"/>
  </cols>
  <sheetData>
    <row r="1" spans="1:273" ht="84" customHeight="1" thickBot="1" x14ac:dyDescent="0.35">
      <c r="A1" s="216"/>
      <c r="B1" s="262" t="s">
        <v>0</v>
      </c>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3"/>
    </row>
    <row r="2" spans="1:273" ht="81" customHeight="1" thickBot="1" x14ac:dyDescent="0.35">
      <c r="A2" s="259" t="s">
        <v>1</v>
      </c>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1"/>
    </row>
    <row r="3" spans="1:273" s="91" customFormat="1" ht="39.6" hidden="1" customHeight="1" x14ac:dyDescent="0.3">
      <c r="A3" s="82"/>
      <c r="B3" s="82"/>
      <c r="C3" s="82"/>
      <c r="D3" s="82"/>
      <c r="E3" s="82"/>
      <c r="F3" s="82"/>
      <c r="G3" s="103"/>
      <c r="H3" s="103"/>
      <c r="I3" s="83"/>
      <c r="J3" s="84"/>
      <c r="K3" s="84"/>
      <c r="L3" s="85"/>
      <c r="M3" s="127"/>
      <c r="N3" s="127"/>
      <c r="O3" s="86"/>
      <c r="P3" s="86"/>
      <c r="Q3" s="87"/>
      <c r="R3" s="83"/>
      <c r="S3" s="85"/>
      <c r="T3" s="85"/>
      <c r="U3" s="85"/>
      <c r="V3" s="85"/>
      <c r="W3" s="86"/>
      <c r="X3" s="86"/>
      <c r="Y3" s="86"/>
      <c r="Z3" s="84"/>
      <c r="AA3" s="84"/>
      <c r="AB3" s="84"/>
      <c r="AC3" s="84"/>
      <c r="AD3" s="84"/>
      <c r="AE3" s="84"/>
      <c r="AF3" s="83"/>
      <c r="AG3" s="85"/>
      <c r="AH3" s="86"/>
      <c r="AI3" s="84"/>
      <c r="AJ3" s="84"/>
      <c r="AK3" s="84"/>
      <c r="AL3" s="84"/>
      <c r="AM3" s="84"/>
      <c r="AN3" s="86"/>
      <c r="AO3" s="86"/>
      <c r="AP3" s="85"/>
      <c r="AQ3" s="85"/>
      <c r="AR3" s="84"/>
      <c r="AS3" s="84"/>
      <c r="AT3" s="84"/>
      <c r="AU3" s="84"/>
      <c r="AV3" s="88"/>
      <c r="AW3" s="88"/>
      <c r="AX3" s="88"/>
      <c r="AY3" s="88"/>
      <c r="AZ3" s="88"/>
      <c r="BA3" s="88"/>
      <c r="BB3" s="88"/>
      <c r="BC3" s="88"/>
      <c r="BD3" s="88"/>
      <c r="BE3" s="217"/>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row>
    <row r="4" spans="1:273" s="91" customFormat="1" ht="42.6" hidden="1" customHeight="1" thickBot="1" x14ac:dyDescent="0.35">
      <c r="A4" s="82"/>
      <c r="B4" s="82"/>
      <c r="C4" s="82"/>
      <c r="D4" s="82"/>
      <c r="E4" s="82"/>
      <c r="F4" s="82"/>
      <c r="G4" s="103"/>
      <c r="H4" s="103"/>
      <c r="I4" s="83"/>
      <c r="J4" s="84"/>
      <c r="K4" s="84"/>
      <c r="L4" s="85"/>
      <c r="M4" s="127"/>
      <c r="N4" s="127"/>
      <c r="O4" s="86"/>
      <c r="P4" s="86"/>
      <c r="Q4" s="87"/>
      <c r="R4" s="83"/>
      <c r="S4" s="85"/>
      <c r="T4" s="85"/>
      <c r="U4" s="85"/>
      <c r="V4" s="85"/>
      <c r="W4" s="86"/>
      <c r="X4" s="86"/>
      <c r="Y4" s="86"/>
      <c r="Z4" s="84"/>
      <c r="AA4" s="84"/>
      <c r="AB4" s="84"/>
      <c r="AC4" s="84"/>
      <c r="AD4" s="84"/>
      <c r="AE4" s="84"/>
      <c r="AF4" s="145"/>
      <c r="AG4" s="222"/>
      <c r="AH4" s="145"/>
      <c r="AI4" s="84"/>
      <c r="AJ4" s="84"/>
      <c r="AK4" s="84"/>
      <c r="AL4" s="84"/>
      <c r="AM4" s="84"/>
      <c r="AN4" s="86"/>
      <c r="AO4" s="86"/>
      <c r="AP4" s="85"/>
      <c r="AQ4" s="85"/>
      <c r="AR4" s="84"/>
      <c r="AS4" s="84"/>
      <c r="AT4" s="84"/>
      <c r="AU4" s="84"/>
      <c r="AV4" s="88"/>
      <c r="AW4" s="88"/>
      <c r="AX4" s="88"/>
      <c r="AY4" s="88"/>
      <c r="AZ4" s="88"/>
      <c r="BA4" s="88"/>
      <c r="BB4" s="88"/>
      <c r="BC4" s="88"/>
      <c r="BD4" s="88"/>
      <c r="BE4" s="218"/>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row>
    <row r="5" spans="1:273" ht="136.5" customHeight="1" thickBot="1" x14ac:dyDescent="0.35">
      <c r="A5" s="128"/>
      <c r="B5" s="129" t="str" cm="1">
        <f t="array" ref="B5">IF(COUNTA(B10:B2000)&lt;&gt;SUMPRODUCT(COUNTIF(B10:B2000,Category)),"A value entered for Category is not correct. Please verify each Category entered matches a value in the drop down list","")</f>
        <v/>
      </c>
      <c r="C5" s="117" t="str" cm="1">
        <f t="array" ref="C5">IF(COUNTA(C10:C2000)&lt;&gt;SUMPRODUCT(COUNTIF(C10:C2000,General_Application)),"A value entered for General Application is not correct. Please verify each General Application entered matches a value in the drop down list","")</f>
        <v/>
      </c>
      <c r="D5" s="129" t="str" cm="1">
        <f t="array" ref="D5">IF(COUNTA(D10:D2000)&lt;&gt;SUMPRODUCT(COUNTIF(D10:D2000,'Master List'!$B$45:$B$145)),"A value entered for PUD is not correct. Please verify each PUD entered matches a value in the drop down list","")</f>
        <v/>
      </c>
      <c r="E5" s="130" t="str">
        <f>IF(COUNTIF($E$10:$E$2000,"Yes")&gt;=1,HYPERLINK("https://designlights.org/wp-content/uploads/2025/12/SSL-V6-LUNA-V2-TR_final_12082025.pdf","LUNA V2.0 Technical Requirements"),"")</f>
        <v/>
      </c>
      <c r="F5" s="117"/>
      <c r="G5" s="131" t="str">
        <f>IF(COUNTIF($D$10:$D$2000,"Replacement Lamps (Plug and Play) (UL Type A)")&gt;0, "Make sure to ignore this column if you are submitting a UL Type A product!","")</f>
        <v/>
      </c>
      <c r="H5" s="131" t="str">
        <f>IF(COUNTIF($D$10:$D$2000,"Replacement Lamps (Plug and Play) (UL Type A)")&gt;0, "Make sure to ignore this column if you are submitting a UL Type A product!","")</f>
        <v/>
      </c>
      <c r="I5" s="132" t="str">
        <f>IF(COUNTIF(E:E,"Yes")&gt;0,'Master List'!B348,"")</f>
        <v/>
      </c>
      <c r="J5" s="117" t="s">
        <v>2</v>
      </c>
      <c r="K5" s="117" t="str" cm="1">
        <f t="array" ref="K5">IF(OR(SUMPRODUCT(COUNTIF(Controls_Options, $K$10:$K$2000))&gt;0, SUMPRODUCT(COUNTIF($K$10:$K$2000, "*"&amp;Controls_Options&amp;",*"))&gt;0), "Please ensure the values entered correspond to characters from the product's model number, and not the DLC's Controls Category.", "Controls Option Codes column should be filled out with the characters from the model number used to represent each controls option (not the DLC Controls Category). Comma delimited.")</f>
        <v>Controls Option Codes column should be filled out with the characters from the model number used to represent each controls option (not the DLC Controls Category). Comma delimited.</v>
      </c>
      <c r="L5" s="131"/>
      <c r="M5" s="71" t="str" cm="1">
        <f t="array" ref="M5">_xlfn.LET(
  _xlpm.eff, M10:M2000,
  _xlpm.pud, D10:D2000,
  _xlpm.class, F10:F2000,
  _xlpm.std, _xlfn.XLOOKUP(_xlpm.pud, PUD_Requirements[Primary Use], PUD_Requirements[Standard Efficacy], ""),
  _xlpm.prem, _xlfn.XLOOKUP(_xlpm.pud, PUD_Requirements[Primary Use], PUD_Requirements[Premium Efficacy], ""),
  _xlpm.thresh, IF(_xlpm.class="Standard", _xlpm.std, _xlpm.prem),
  _xlpm.n, SUMPRODUCT(--(_xlpm.eff&lt;&gt;"")),
  _xlpm.ok, SUMPRODUCT(--(_xlpm.eff&lt;&gt;""), --(_xlpm.thresh&lt;&gt;""), --(_xlpm.eff&gt;=_xlpm.thresh)),
  IF(_xlpm.n&lt;&gt;_xlpm.ok,
     "One or more efficacy values are below the required threshold and may need to use an allowance in order to qualify.",
     ""
  )
)</f>
        <v/>
      </c>
      <c r="N5" s="71" t="str" cm="1">
        <f t="array" ref="N5">_xlfn.LET(
  _xlpm.eff, N10:N2000,
  _xlpm.pud, D10:D2000,
  _xlpm.class, F10:F2000,
  _xlpm.std, _xlfn.XLOOKUP(_xlpm.pud, PUD_Requirements[Primary Use], PUD_Requirements[Standard Efficacy], ""),
  _xlpm.prem, _xlfn.XLOOKUP(_xlpm.pud, PUD_Requirements[Primary Use], PUD_Requirements[Premium Efficacy], ""),
  _xlpm.thresh, IF(_xlpm.class="Standard", _xlpm.std, _xlpm.prem),
  _xlpm.n, SUMPRODUCT(--(_xlpm.eff&lt;&gt;"")),
  _xlpm.ok, SUMPRODUCT(--(_xlpm.eff&lt;&gt;""), --(_xlpm.thresh&lt;&gt;""), --(_xlpm.eff&gt;=_xlpm.thresh)),
  IF(_xlpm.n&lt;&gt;_xlpm.ok,
     "One or more efficacy values are below the required threshold and may need to use an allowance in order to qualify.",
     ""
  )
)</f>
        <v/>
      </c>
      <c r="O5" s="133" t="str">
        <f>IF(COUNTIF($D$10:$D$2000,"Replacement Lamps (Plug and Play) (UL Type A)")+COUNTIF($D$10:$D$2000,"Dual Mode Internal Driver (UL Type A and Type B)")&gt;0,"Please ensure the wattage accounts for ballast losses.","")</f>
        <v/>
      </c>
      <c r="P5" s="133" t="s">
        <v>3</v>
      </c>
      <c r="Q5" s="134"/>
      <c r="R5" s="117" t="str">
        <f>IF(COUNTIF($E$10:$E$2000,"Yes")=0,"Leave blank for amber products, then select an amber technology on the questionnaire in the application portal","LUNA V2.0 requirements only allow for CCTs between 1800K - 3000K. Leave blank for amber products.")</f>
        <v>Leave blank for amber products, then select an amber technology on the questionnaire in the application portal</v>
      </c>
      <c r="S5" s="131"/>
      <c r="T5" s="131"/>
      <c r="U5" s="131"/>
      <c r="V5" s="131"/>
      <c r="W5" s="133" t="s">
        <v>4</v>
      </c>
      <c r="X5" s="133" t="s">
        <v>5</v>
      </c>
      <c r="Y5" s="133" t="s">
        <v>5</v>
      </c>
      <c r="Z5" s="117" t="s">
        <v>6</v>
      </c>
      <c r="AA5" s="117"/>
      <c r="AB5" s="117" t="str">
        <f>IF(COUNTIF($E:$E,"Yes")&gt;0,"LUNA V2.0 requirements have restrictions on U Ratings that are specific to each eliginle PUD, per Table 22 in the TR.","")</f>
        <v/>
      </c>
      <c r="AC5" s="117"/>
      <c r="AD5" s="117"/>
      <c r="AE5" s="117"/>
      <c r="AF5" s="132"/>
      <c r="AG5" s="131"/>
      <c r="AH5" s="133"/>
      <c r="AI5" s="117"/>
      <c r="AJ5" s="117"/>
      <c r="AK5" s="117"/>
      <c r="AL5" s="117"/>
      <c r="AM5" s="117"/>
      <c r="AN5" s="133"/>
      <c r="AO5" s="133"/>
      <c r="AP5" s="131"/>
      <c r="AQ5" s="131"/>
      <c r="AR5" s="117"/>
      <c r="AS5" s="117"/>
      <c r="AT5" s="117"/>
      <c r="AU5" s="117"/>
      <c r="AV5" s="111"/>
      <c r="AW5" s="111"/>
      <c r="AX5" s="111"/>
      <c r="AY5" s="111"/>
      <c r="AZ5" s="111"/>
      <c r="BA5" s="111"/>
      <c r="BB5" s="111"/>
      <c r="BC5" s="111"/>
      <c r="BD5" s="111"/>
      <c r="BE5" s="112"/>
    </row>
    <row r="6" spans="1:273" ht="29.7" hidden="1" customHeight="1" x14ac:dyDescent="0.3">
      <c r="A6" s="118" t="s">
        <v>7</v>
      </c>
      <c r="B6" s="118"/>
      <c r="C6" s="119"/>
      <c r="D6" s="118"/>
      <c r="E6" s="118"/>
      <c r="F6" s="119"/>
      <c r="G6" s="116"/>
      <c r="H6" s="116"/>
      <c r="I6" s="120"/>
      <c r="J6" s="119"/>
      <c r="K6" s="119"/>
      <c r="L6" s="116"/>
      <c r="M6" s="124"/>
      <c r="N6" s="124"/>
      <c r="O6" s="122"/>
      <c r="P6" s="122"/>
      <c r="Q6" s="123"/>
      <c r="R6" s="120"/>
      <c r="S6" s="116"/>
      <c r="T6" s="116"/>
      <c r="U6" s="116"/>
      <c r="V6" s="116"/>
      <c r="W6" s="122"/>
      <c r="X6" s="122"/>
      <c r="Y6" s="122"/>
      <c r="Z6" s="119"/>
      <c r="AA6" s="119"/>
      <c r="AB6" s="119"/>
      <c r="AC6" s="119"/>
      <c r="AD6" s="119"/>
      <c r="AE6" s="119"/>
      <c r="AF6" s="120"/>
      <c r="AG6" s="116"/>
      <c r="AH6" s="122"/>
      <c r="AI6" s="119"/>
      <c r="AJ6" s="119"/>
      <c r="AK6" s="119"/>
      <c r="AL6" s="119"/>
      <c r="AM6" s="119"/>
      <c r="AN6" s="122"/>
      <c r="AO6" s="122"/>
      <c r="AP6" s="116"/>
      <c r="AQ6" s="116"/>
      <c r="AR6" s="119"/>
      <c r="AS6" s="119"/>
      <c r="AT6" s="119"/>
      <c r="AU6" s="119"/>
      <c r="AV6" s="116"/>
      <c r="AW6" s="116"/>
    </row>
    <row r="7" spans="1:273" ht="2.25" customHeight="1" thickBot="1" x14ac:dyDescent="0.35">
      <c r="A7" s="118"/>
      <c r="B7" s="118"/>
      <c r="C7" s="119"/>
      <c r="D7" s="118"/>
      <c r="E7" s="118"/>
      <c r="F7" s="119"/>
      <c r="G7" s="116"/>
      <c r="H7" s="116"/>
      <c r="I7" s="120"/>
      <c r="J7" s="119"/>
      <c r="K7" s="119"/>
      <c r="L7" s="116"/>
      <c r="M7" s="121"/>
      <c r="N7" s="121"/>
      <c r="O7" s="122"/>
      <c r="P7" s="122"/>
      <c r="Q7" s="123"/>
      <c r="R7" s="120"/>
      <c r="S7" s="116"/>
      <c r="T7" s="116"/>
      <c r="U7" s="116"/>
      <c r="V7" s="116"/>
      <c r="W7" s="122"/>
      <c r="X7" s="122"/>
      <c r="Y7" s="122"/>
      <c r="Z7" s="119"/>
      <c r="AA7" s="119"/>
      <c r="AB7" s="119"/>
      <c r="AC7" s="119"/>
      <c r="AD7" s="119"/>
      <c r="AE7" s="119"/>
      <c r="AF7" s="120"/>
      <c r="AG7" s="116"/>
      <c r="AH7" s="122"/>
      <c r="AI7" s="119"/>
      <c r="AJ7" s="119"/>
      <c r="AK7" s="119"/>
      <c r="AL7" s="119"/>
      <c r="AM7" s="119"/>
      <c r="AN7" s="122"/>
      <c r="AO7" s="122"/>
      <c r="AP7" s="116"/>
      <c r="AQ7" s="116"/>
      <c r="AR7" s="119"/>
      <c r="AS7" s="119"/>
      <c r="AT7" s="119"/>
      <c r="AU7" s="119"/>
      <c r="AV7" s="116"/>
      <c r="AW7" s="116"/>
    </row>
    <row r="8" spans="1:273" ht="68.25" customHeight="1" thickBot="1" x14ac:dyDescent="0.35">
      <c r="A8" s="10" t="s">
        <v>8</v>
      </c>
      <c r="B8" s="10" t="s">
        <v>9</v>
      </c>
      <c r="C8" s="10" t="s">
        <v>10</v>
      </c>
      <c r="D8" s="11" t="s">
        <v>11</v>
      </c>
      <c r="E8" s="11" t="s">
        <v>12</v>
      </c>
      <c r="F8" s="11" t="s">
        <v>13</v>
      </c>
      <c r="G8" s="73" t="s">
        <v>14</v>
      </c>
      <c r="H8" s="73" t="s">
        <v>15</v>
      </c>
      <c r="I8" s="18" t="s">
        <v>16</v>
      </c>
      <c r="J8" s="11" t="s">
        <v>17</v>
      </c>
      <c r="K8" s="11" t="s">
        <v>18</v>
      </c>
      <c r="L8" s="73" t="s">
        <v>19</v>
      </c>
      <c r="M8" s="20" t="s">
        <v>20</v>
      </c>
      <c r="N8" s="20" t="s">
        <v>21</v>
      </c>
      <c r="O8" s="16" t="s">
        <v>22</v>
      </c>
      <c r="P8" s="16" t="s">
        <v>23</v>
      </c>
      <c r="Q8" s="17" t="s">
        <v>24</v>
      </c>
      <c r="R8" s="18" t="s">
        <v>25</v>
      </c>
      <c r="S8" s="73" t="s">
        <v>26</v>
      </c>
      <c r="T8" s="73" t="s">
        <v>27</v>
      </c>
      <c r="U8" s="73" t="s">
        <v>28</v>
      </c>
      <c r="V8" s="73" t="s">
        <v>29</v>
      </c>
      <c r="W8" s="16" t="s">
        <v>30</v>
      </c>
      <c r="X8" s="16" t="s">
        <v>31</v>
      </c>
      <c r="Y8" s="16" t="s">
        <v>32</v>
      </c>
      <c r="Z8" s="11" t="s">
        <v>33</v>
      </c>
      <c r="AA8" s="11" t="s">
        <v>34</v>
      </c>
      <c r="AB8" s="11" t="s">
        <v>35</v>
      </c>
      <c r="AC8" s="11" t="s">
        <v>36</v>
      </c>
      <c r="AD8" s="11" t="s">
        <v>37</v>
      </c>
      <c r="AE8" s="11" t="s">
        <v>38</v>
      </c>
      <c r="AF8" s="18" t="s">
        <v>39</v>
      </c>
      <c r="AG8" s="73" t="s">
        <v>40</v>
      </c>
      <c r="AH8" s="16" t="s">
        <v>41</v>
      </c>
      <c r="AI8" s="11" t="s">
        <v>42</v>
      </c>
      <c r="AJ8" s="11" t="s">
        <v>43</v>
      </c>
      <c r="AK8" s="11" t="s">
        <v>44</v>
      </c>
      <c r="AL8" s="11" t="s">
        <v>45</v>
      </c>
      <c r="AM8" s="11" t="s">
        <v>46</v>
      </c>
      <c r="AN8" s="16" t="s">
        <v>47</v>
      </c>
      <c r="AO8" s="16" t="s">
        <v>48</v>
      </c>
      <c r="AP8" s="73" t="s">
        <v>49</v>
      </c>
      <c r="AQ8" s="73" t="s">
        <v>50</v>
      </c>
      <c r="AR8" s="11" t="s">
        <v>51</v>
      </c>
      <c r="AS8" s="11" t="s">
        <v>52</v>
      </c>
      <c r="AT8" s="11" t="s">
        <v>53</v>
      </c>
      <c r="AU8" s="11" t="s">
        <v>54</v>
      </c>
      <c r="AV8" s="81" t="s">
        <v>55</v>
      </c>
      <c r="AW8" s="81" t="s">
        <v>56</v>
      </c>
      <c r="AX8" s="81" t="s">
        <v>57</v>
      </c>
      <c r="AY8" s="81" t="s">
        <v>58</v>
      </c>
      <c r="AZ8" s="81" t="s">
        <v>59</v>
      </c>
      <c r="BA8" s="81" t="s">
        <v>60</v>
      </c>
      <c r="BB8" s="81" t="s">
        <v>61</v>
      </c>
      <c r="BC8" s="81" t="s">
        <v>62</v>
      </c>
      <c r="BD8" s="81" t="s">
        <v>63</v>
      </c>
      <c r="BE8" s="81" t="s">
        <v>64</v>
      </c>
    </row>
    <row r="9" spans="1:273" s="4" customFormat="1" ht="66" hidden="1" customHeight="1" thickBot="1" x14ac:dyDescent="0.35">
      <c r="A9" s="125" t="s">
        <v>65</v>
      </c>
      <c r="B9" s="125" t="s">
        <v>66</v>
      </c>
      <c r="C9" s="125" t="s">
        <v>67</v>
      </c>
      <c r="D9" s="125" t="s">
        <v>68</v>
      </c>
      <c r="E9" s="125" t="s">
        <v>69</v>
      </c>
      <c r="F9" s="125" t="s">
        <v>70</v>
      </c>
      <c r="G9" s="219" t="s">
        <v>14</v>
      </c>
      <c r="H9" s="219" t="s">
        <v>15</v>
      </c>
      <c r="I9" s="125" t="s">
        <v>16</v>
      </c>
      <c r="J9" s="125" t="s">
        <v>17</v>
      </c>
      <c r="K9" s="125" t="s">
        <v>71</v>
      </c>
      <c r="L9" s="219" t="s">
        <v>72</v>
      </c>
      <c r="M9" s="220" t="s">
        <v>73</v>
      </c>
      <c r="N9" s="220" t="s">
        <v>74</v>
      </c>
      <c r="O9" s="205" t="s">
        <v>75</v>
      </c>
      <c r="P9" s="205" t="s">
        <v>76</v>
      </c>
      <c r="Q9" s="221" t="s">
        <v>24</v>
      </c>
      <c r="R9" s="125" t="s">
        <v>77</v>
      </c>
      <c r="S9" s="219" t="s">
        <v>26</v>
      </c>
      <c r="T9" s="219" t="s">
        <v>27</v>
      </c>
      <c r="U9" s="219" t="s">
        <v>28</v>
      </c>
      <c r="V9" s="219" t="s">
        <v>29</v>
      </c>
      <c r="W9" s="205" t="s">
        <v>30</v>
      </c>
      <c r="X9" s="125" t="s">
        <v>31</v>
      </c>
      <c r="Y9" s="125" t="s">
        <v>32</v>
      </c>
      <c r="Z9" s="125" t="s">
        <v>78</v>
      </c>
      <c r="AA9" s="125" t="s">
        <v>79</v>
      </c>
      <c r="AB9" s="125" t="s">
        <v>80</v>
      </c>
      <c r="AC9" s="125" t="s">
        <v>81</v>
      </c>
      <c r="AD9" s="125" t="s">
        <v>82</v>
      </c>
      <c r="AE9" s="125" t="s">
        <v>83</v>
      </c>
      <c r="AF9" s="125" t="s">
        <v>84</v>
      </c>
      <c r="AG9" s="219" t="s">
        <v>85</v>
      </c>
      <c r="AH9" s="205" t="s">
        <v>86</v>
      </c>
      <c r="AI9" s="125" t="s">
        <v>87</v>
      </c>
      <c r="AJ9" s="125" t="s">
        <v>43</v>
      </c>
      <c r="AK9" s="125" t="s">
        <v>44</v>
      </c>
      <c r="AL9" s="125" t="s">
        <v>45</v>
      </c>
      <c r="AM9" s="125" t="s">
        <v>88</v>
      </c>
      <c r="AN9" s="205" t="s">
        <v>89</v>
      </c>
      <c r="AO9" s="205" t="s">
        <v>90</v>
      </c>
      <c r="AP9" s="219" t="s">
        <v>91</v>
      </c>
      <c r="AQ9" s="219" t="s">
        <v>92</v>
      </c>
      <c r="AR9" s="125" t="s">
        <v>93</v>
      </c>
      <c r="AS9" s="125" t="s">
        <v>94</v>
      </c>
      <c r="AT9" s="125" t="s">
        <v>95</v>
      </c>
      <c r="AU9" s="125" t="s">
        <v>54</v>
      </c>
      <c r="AV9" s="125" t="s">
        <v>55</v>
      </c>
      <c r="AW9" s="125" t="s">
        <v>56</v>
      </c>
      <c r="AX9" s="125" t="s">
        <v>57</v>
      </c>
      <c r="AY9" s="125" t="s">
        <v>58</v>
      </c>
      <c r="AZ9" s="125" t="s">
        <v>59</v>
      </c>
      <c r="BA9" s="125" t="s">
        <v>60</v>
      </c>
      <c r="BB9" s="125" t="s">
        <v>61</v>
      </c>
      <c r="BC9" s="125" t="s">
        <v>62</v>
      </c>
      <c r="BD9" s="125" t="s">
        <v>63</v>
      </c>
      <c r="BE9" s="125" t="s">
        <v>64</v>
      </c>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row>
    <row r="10" spans="1:273" ht="25.5" customHeight="1" x14ac:dyDescent="0.3">
      <c r="A10" s="32"/>
      <c r="B10" s="31"/>
      <c r="C10" s="32"/>
      <c r="D10" s="33"/>
      <c r="E10" s="92"/>
      <c r="F10" s="32"/>
      <c r="G10" s="74"/>
      <c r="H10" s="79"/>
      <c r="I10" s="34"/>
      <c r="J10" s="32"/>
      <c r="K10" s="32"/>
      <c r="L10" s="74"/>
      <c r="M10" s="198"/>
      <c r="N10" s="58"/>
      <c r="O10" s="104"/>
      <c r="P10" s="59"/>
      <c r="Q10" s="60"/>
      <c r="R10" s="34"/>
      <c r="S10" s="105"/>
      <c r="T10" s="105"/>
      <c r="U10" s="105"/>
      <c r="V10" s="105"/>
      <c r="W10" s="59"/>
      <c r="X10" s="59"/>
      <c r="Y10" s="35"/>
      <c r="Z10" s="61"/>
      <c r="AA10" s="61"/>
      <c r="AB10" s="61"/>
      <c r="AC10" s="61"/>
      <c r="AD10" s="61"/>
      <c r="AE10" s="61"/>
      <c r="AF10" s="62"/>
      <c r="AG10" s="107"/>
      <c r="AH10" s="108"/>
      <c r="AI10" s="30"/>
      <c r="AJ10" s="30"/>
      <c r="AK10" s="30"/>
      <c r="AL10" s="30"/>
      <c r="AM10" s="63"/>
      <c r="AN10" s="108"/>
      <c r="AO10" s="108"/>
      <c r="AP10" s="107"/>
      <c r="AQ10" s="107"/>
      <c r="AR10" s="30"/>
      <c r="AS10" s="63"/>
      <c r="AT10" s="63"/>
      <c r="AU10" s="63"/>
      <c r="AV10" s="62"/>
      <c r="AW10" s="62"/>
      <c r="AX10" s="62"/>
      <c r="AY10" s="62"/>
      <c r="AZ10" s="126"/>
      <c r="BA10" s="126"/>
      <c r="BB10" s="126"/>
      <c r="BC10" s="126"/>
      <c r="BD10" s="126"/>
      <c r="BE10" s="62"/>
    </row>
    <row r="11" spans="1:273" ht="25.5" customHeight="1" x14ac:dyDescent="0.3">
      <c r="A11" s="32"/>
      <c r="B11" s="31"/>
      <c r="C11" s="32"/>
      <c r="D11" s="33"/>
      <c r="E11" s="92"/>
      <c r="F11" s="32"/>
      <c r="G11" s="74"/>
      <c r="H11" s="74"/>
      <c r="I11" s="34"/>
      <c r="J11" s="32"/>
      <c r="K11" s="32"/>
      <c r="L11" s="74"/>
      <c r="M11" s="64"/>
      <c r="N11" s="64"/>
      <c r="O11" s="104"/>
      <c r="P11" s="59"/>
      <c r="Q11" s="60"/>
      <c r="R11" s="34"/>
      <c r="S11" s="105"/>
      <c r="T11" s="105"/>
      <c r="U11" s="105"/>
      <c r="V11" s="105"/>
      <c r="W11" s="59"/>
      <c r="X11" s="59"/>
      <c r="Y11" s="35"/>
      <c r="Z11" s="61"/>
      <c r="AA11" s="61"/>
      <c r="AB11" s="61"/>
      <c r="AC11" s="61"/>
      <c r="AD11" s="61"/>
      <c r="AE11" s="61"/>
      <c r="AF11" s="62"/>
      <c r="AG11" s="107"/>
      <c r="AH11" s="108"/>
      <c r="AI11" s="30"/>
      <c r="AJ11" s="30"/>
      <c r="AK11" s="30"/>
      <c r="AL11" s="30"/>
      <c r="AM11" s="63"/>
      <c r="AN11" s="108"/>
      <c r="AO11" s="108"/>
      <c r="AP11" s="107"/>
      <c r="AQ11" s="107"/>
      <c r="AR11" s="30"/>
      <c r="AS11" s="63"/>
      <c r="AT11" s="63"/>
      <c r="AU11" s="63"/>
      <c r="AV11" s="62"/>
      <c r="AW11" s="62"/>
      <c r="AX11" s="62"/>
      <c r="AY11" s="62"/>
      <c r="AZ11" s="126"/>
      <c r="BA11" s="126"/>
      <c r="BB11" s="126"/>
      <c r="BC11" s="126"/>
      <c r="BD11" s="126"/>
      <c r="BE11" s="62"/>
    </row>
    <row r="12" spans="1:273" ht="25.5" customHeight="1" x14ac:dyDescent="0.3">
      <c r="A12" s="31"/>
      <c r="B12" s="31"/>
      <c r="C12" s="36"/>
      <c r="D12" s="33"/>
      <c r="E12" s="92"/>
      <c r="F12" s="32"/>
      <c r="G12" s="74"/>
      <c r="H12" s="74"/>
      <c r="I12" s="34"/>
      <c r="J12" s="32"/>
      <c r="K12" s="32"/>
      <c r="L12" s="74"/>
      <c r="M12" s="64"/>
      <c r="N12" s="64"/>
      <c r="O12" s="104"/>
      <c r="P12" s="59"/>
      <c r="Q12" s="60"/>
      <c r="R12" s="34"/>
      <c r="S12" s="105"/>
      <c r="T12" s="105"/>
      <c r="U12" s="105"/>
      <c r="V12" s="105"/>
      <c r="W12" s="59"/>
      <c r="X12" s="59"/>
      <c r="Y12" s="35"/>
      <c r="Z12" s="61"/>
      <c r="AA12" s="61"/>
      <c r="AB12" s="61"/>
      <c r="AC12" s="61"/>
      <c r="AD12" s="61"/>
      <c r="AE12" s="61"/>
      <c r="AF12" s="62"/>
      <c r="AG12" s="107"/>
      <c r="AH12" s="108"/>
      <c r="AI12" s="30"/>
      <c r="AJ12" s="30"/>
      <c r="AK12" s="30"/>
      <c r="AL12" s="30"/>
      <c r="AM12" s="63"/>
      <c r="AN12" s="108"/>
      <c r="AO12" s="108"/>
      <c r="AP12" s="107"/>
      <c r="AQ12" s="107"/>
      <c r="AR12" s="30"/>
      <c r="AS12" s="63"/>
      <c r="AT12" s="63"/>
      <c r="AU12" s="63"/>
      <c r="AV12" s="62"/>
      <c r="AW12" s="62"/>
      <c r="AX12" s="62"/>
      <c r="AY12" s="62"/>
      <c r="AZ12" s="126"/>
      <c r="BA12" s="126"/>
      <c r="BB12" s="126"/>
      <c r="BC12" s="126"/>
      <c r="BD12" s="126"/>
      <c r="BE12" s="62"/>
    </row>
    <row r="13" spans="1:273" ht="25.5" customHeight="1" x14ac:dyDescent="0.3">
      <c r="A13" s="31"/>
      <c r="B13" s="31"/>
      <c r="C13" s="36"/>
      <c r="D13" s="33"/>
      <c r="E13" s="92"/>
      <c r="F13" s="32"/>
      <c r="G13" s="74"/>
      <c r="H13" s="74"/>
      <c r="I13" s="34"/>
      <c r="J13" s="32"/>
      <c r="K13" s="32"/>
      <c r="L13" s="74"/>
      <c r="M13" s="64"/>
      <c r="N13" s="64"/>
      <c r="O13" s="104"/>
      <c r="P13" s="59"/>
      <c r="Q13" s="60"/>
      <c r="R13" s="34"/>
      <c r="S13" s="105"/>
      <c r="T13" s="105"/>
      <c r="U13" s="105"/>
      <c r="V13" s="105"/>
      <c r="W13" s="59"/>
      <c r="X13" s="59"/>
      <c r="Y13" s="35"/>
      <c r="Z13" s="61"/>
      <c r="AA13" s="61"/>
      <c r="AB13" s="61"/>
      <c r="AC13" s="61"/>
      <c r="AD13" s="61"/>
      <c r="AE13" s="61"/>
      <c r="AF13" s="62"/>
      <c r="AG13" s="107"/>
      <c r="AH13" s="108"/>
      <c r="AI13" s="30"/>
      <c r="AJ13" s="30"/>
      <c r="AK13" s="30"/>
      <c r="AL13" s="30"/>
      <c r="AM13" s="63"/>
      <c r="AN13" s="108"/>
      <c r="AO13" s="108"/>
      <c r="AP13" s="107"/>
      <c r="AQ13" s="107"/>
      <c r="AR13" s="30"/>
      <c r="AS13" s="63"/>
      <c r="AT13" s="63"/>
      <c r="AU13" s="63"/>
      <c r="AV13" s="62"/>
      <c r="AW13" s="62"/>
      <c r="AX13" s="62"/>
      <c r="AY13" s="62"/>
      <c r="AZ13" s="126"/>
      <c r="BA13" s="126"/>
      <c r="BB13" s="126"/>
      <c r="BC13" s="126"/>
      <c r="BD13" s="126"/>
      <c r="BE13" s="62"/>
    </row>
    <row r="14" spans="1:273" ht="25.5" customHeight="1" x14ac:dyDescent="0.3">
      <c r="A14" s="31"/>
      <c r="B14" s="31"/>
      <c r="C14" s="36"/>
      <c r="D14" s="33"/>
      <c r="E14" s="92"/>
      <c r="F14" s="32"/>
      <c r="G14" s="74"/>
      <c r="H14" s="74"/>
      <c r="I14" s="34"/>
      <c r="J14" s="32"/>
      <c r="K14" s="32"/>
      <c r="L14" s="74"/>
      <c r="M14" s="64"/>
      <c r="N14" s="64"/>
      <c r="O14" s="104"/>
      <c r="P14" s="59"/>
      <c r="Q14" s="60"/>
      <c r="R14" s="34"/>
      <c r="S14" s="105"/>
      <c r="T14" s="105"/>
      <c r="U14" s="105"/>
      <c r="V14" s="105"/>
      <c r="W14" s="59"/>
      <c r="X14" s="59"/>
      <c r="Y14" s="35"/>
      <c r="Z14" s="61"/>
      <c r="AA14" s="61"/>
      <c r="AB14" s="61"/>
      <c r="AC14" s="61"/>
      <c r="AD14" s="61"/>
      <c r="AE14" s="61"/>
      <c r="AF14" s="62"/>
      <c r="AG14" s="107"/>
      <c r="AH14" s="108"/>
      <c r="AI14" s="30"/>
      <c r="AJ14" s="30"/>
      <c r="AK14" s="30"/>
      <c r="AL14" s="30"/>
      <c r="AM14" s="63"/>
      <c r="AN14" s="108"/>
      <c r="AO14" s="108"/>
      <c r="AP14" s="107"/>
      <c r="AQ14" s="107"/>
      <c r="AR14" s="30"/>
      <c r="AS14" s="63"/>
      <c r="AT14" s="63"/>
      <c r="AU14" s="63"/>
      <c r="AV14" s="62"/>
      <c r="AW14" s="62"/>
      <c r="AX14" s="62"/>
      <c r="AY14" s="62"/>
      <c r="AZ14" s="126"/>
      <c r="BA14" s="126"/>
      <c r="BB14" s="126"/>
      <c r="BC14" s="126"/>
      <c r="BD14" s="126"/>
      <c r="BE14" s="62"/>
    </row>
    <row r="15" spans="1:273" ht="25.5" customHeight="1" x14ac:dyDescent="0.3">
      <c r="A15" s="31"/>
      <c r="B15" s="31"/>
      <c r="C15" s="36"/>
      <c r="D15" s="33"/>
      <c r="E15" s="92"/>
      <c r="F15" s="32"/>
      <c r="G15" s="74"/>
      <c r="H15" s="74"/>
      <c r="I15" s="34"/>
      <c r="J15" s="32"/>
      <c r="K15" s="32"/>
      <c r="L15" s="74"/>
      <c r="M15" s="64"/>
      <c r="N15" s="64"/>
      <c r="O15" s="104"/>
      <c r="P15" s="59"/>
      <c r="Q15" s="60"/>
      <c r="R15" s="34"/>
      <c r="S15" s="105"/>
      <c r="T15" s="105"/>
      <c r="U15" s="105"/>
      <c r="V15" s="105"/>
      <c r="W15" s="59"/>
      <c r="X15" s="59"/>
      <c r="Y15" s="35"/>
      <c r="Z15" s="61"/>
      <c r="AA15" s="61"/>
      <c r="AB15" s="61"/>
      <c r="AC15" s="61"/>
      <c r="AD15" s="61"/>
      <c r="AE15" s="61"/>
      <c r="AF15" s="62"/>
      <c r="AG15" s="107"/>
      <c r="AH15" s="108"/>
      <c r="AI15" s="30"/>
      <c r="AJ15" s="30"/>
      <c r="AK15" s="30"/>
      <c r="AL15" s="30"/>
      <c r="AM15" s="63"/>
      <c r="AN15" s="108"/>
      <c r="AO15" s="108"/>
      <c r="AP15" s="107"/>
      <c r="AQ15" s="107"/>
      <c r="AR15" s="30"/>
      <c r="AS15" s="63"/>
      <c r="AT15" s="63"/>
      <c r="AU15" s="63"/>
      <c r="AV15" s="62"/>
      <c r="AW15" s="62"/>
      <c r="AX15" s="62"/>
      <c r="AY15" s="62"/>
      <c r="AZ15" s="126"/>
      <c r="BA15" s="126"/>
      <c r="BB15" s="126"/>
      <c r="BC15" s="126"/>
      <c r="BD15" s="126"/>
      <c r="BE15" s="62"/>
    </row>
    <row r="16" spans="1:273" ht="25.5" customHeight="1" x14ac:dyDescent="0.3">
      <c r="A16" s="31"/>
      <c r="B16" s="31"/>
      <c r="C16" s="36"/>
      <c r="D16" s="33"/>
      <c r="E16" s="92"/>
      <c r="F16" s="32"/>
      <c r="G16" s="74"/>
      <c r="H16" s="74"/>
      <c r="I16" s="34"/>
      <c r="J16" s="32"/>
      <c r="K16" s="32"/>
      <c r="L16" s="74"/>
      <c r="M16" s="64"/>
      <c r="N16" s="64"/>
      <c r="O16" s="104"/>
      <c r="P16" s="59"/>
      <c r="Q16" s="60"/>
      <c r="R16" s="34"/>
      <c r="S16" s="105"/>
      <c r="T16" s="105"/>
      <c r="U16" s="105"/>
      <c r="V16" s="105"/>
      <c r="W16" s="59"/>
      <c r="X16" s="59"/>
      <c r="Y16" s="35"/>
      <c r="Z16" s="61"/>
      <c r="AA16" s="61"/>
      <c r="AB16" s="61"/>
      <c r="AC16" s="61"/>
      <c r="AD16" s="61"/>
      <c r="AE16" s="61"/>
      <c r="AF16" s="62"/>
      <c r="AG16" s="107"/>
      <c r="AH16" s="108"/>
      <c r="AI16" s="30"/>
      <c r="AJ16" s="30"/>
      <c r="AK16" s="30"/>
      <c r="AL16" s="30"/>
      <c r="AM16" s="63"/>
      <c r="AN16" s="108"/>
      <c r="AO16" s="108"/>
      <c r="AP16" s="107"/>
      <c r="AQ16" s="107"/>
      <c r="AR16" s="30"/>
      <c r="AS16" s="63"/>
      <c r="AT16" s="63"/>
      <c r="AU16" s="63"/>
      <c r="AV16" s="62"/>
      <c r="AW16" s="62"/>
      <c r="AX16" s="62"/>
      <c r="AY16" s="62"/>
      <c r="AZ16" s="126"/>
      <c r="BA16" s="126"/>
      <c r="BB16" s="126"/>
      <c r="BC16" s="126"/>
      <c r="BD16" s="126"/>
      <c r="BE16" s="62"/>
    </row>
    <row r="17" spans="1:57" ht="25.5" customHeight="1" x14ac:dyDescent="0.3">
      <c r="A17" s="31"/>
      <c r="B17" s="31"/>
      <c r="C17" s="36"/>
      <c r="D17" s="33"/>
      <c r="E17" s="92"/>
      <c r="F17" s="32"/>
      <c r="G17" s="74"/>
      <c r="H17" s="74"/>
      <c r="I17" s="34"/>
      <c r="J17" s="32"/>
      <c r="K17" s="32"/>
      <c r="L17" s="74"/>
      <c r="M17" s="64"/>
      <c r="N17" s="64"/>
      <c r="O17" s="104"/>
      <c r="P17" s="59"/>
      <c r="Q17" s="60"/>
      <c r="R17" s="34"/>
      <c r="S17" s="105"/>
      <c r="T17" s="105"/>
      <c r="U17" s="105"/>
      <c r="V17" s="105"/>
      <c r="W17" s="59"/>
      <c r="X17" s="59"/>
      <c r="Y17" s="35"/>
      <c r="Z17" s="61"/>
      <c r="AA17" s="61"/>
      <c r="AB17" s="61"/>
      <c r="AC17" s="61"/>
      <c r="AD17" s="61"/>
      <c r="AE17" s="61"/>
      <c r="AF17" s="62"/>
      <c r="AG17" s="107"/>
      <c r="AH17" s="108"/>
      <c r="AI17" s="30"/>
      <c r="AJ17" s="30"/>
      <c r="AK17" s="30"/>
      <c r="AL17" s="30"/>
      <c r="AM17" s="63"/>
      <c r="AN17" s="108"/>
      <c r="AO17" s="108"/>
      <c r="AP17" s="107"/>
      <c r="AQ17" s="107"/>
      <c r="AR17" s="30"/>
      <c r="AS17" s="63"/>
      <c r="AT17" s="63"/>
      <c r="AU17" s="63"/>
      <c r="AV17" s="62"/>
      <c r="AW17" s="62"/>
      <c r="AX17" s="62"/>
      <c r="AY17" s="62"/>
      <c r="AZ17" s="126"/>
      <c r="BA17" s="126"/>
      <c r="BB17" s="126"/>
      <c r="BC17" s="126"/>
      <c r="BD17" s="126"/>
      <c r="BE17" s="62"/>
    </row>
    <row r="18" spans="1:57" ht="25.5" customHeight="1" x14ac:dyDescent="0.3">
      <c r="A18" s="31"/>
      <c r="B18" s="31"/>
      <c r="C18" s="36"/>
      <c r="D18" s="33"/>
      <c r="E18" s="92"/>
      <c r="F18" s="32"/>
      <c r="G18" s="74"/>
      <c r="H18" s="74"/>
      <c r="I18" s="34"/>
      <c r="J18" s="32"/>
      <c r="K18" s="32"/>
      <c r="L18" s="74"/>
      <c r="M18" s="64"/>
      <c r="N18" s="64"/>
      <c r="O18" s="104"/>
      <c r="P18" s="59"/>
      <c r="Q18" s="60"/>
      <c r="R18" s="34"/>
      <c r="S18" s="105"/>
      <c r="T18" s="105"/>
      <c r="U18" s="105"/>
      <c r="V18" s="105"/>
      <c r="W18" s="59"/>
      <c r="X18" s="59"/>
      <c r="Y18" s="35"/>
      <c r="Z18" s="61"/>
      <c r="AA18" s="61"/>
      <c r="AB18" s="61"/>
      <c r="AC18" s="61"/>
      <c r="AD18" s="61"/>
      <c r="AE18" s="61"/>
      <c r="AF18" s="62"/>
      <c r="AG18" s="107"/>
      <c r="AH18" s="108"/>
      <c r="AI18" s="30"/>
      <c r="AJ18" s="30"/>
      <c r="AK18" s="30"/>
      <c r="AL18" s="30"/>
      <c r="AM18" s="63"/>
      <c r="AN18" s="108"/>
      <c r="AO18" s="108"/>
      <c r="AP18" s="107"/>
      <c r="AQ18" s="107"/>
      <c r="AR18" s="30"/>
      <c r="AS18" s="63"/>
      <c r="AT18" s="63"/>
      <c r="AU18" s="63"/>
      <c r="AV18" s="62"/>
      <c r="AW18" s="62"/>
      <c r="AX18" s="62"/>
      <c r="AY18" s="62"/>
      <c r="AZ18" s="126"/>
      <c r="BA18" s="126"/>
      <c r="BB18" s="126"/>
      <c r="BC18" s="126"/>
      <c r="BD18" s="126"/>
      <c r="BE18" s="62"/>
    </row>
    <row r="19" spans="1:57" ht="25.5" customHeight="1" x14ac:dyDescent="0.3">
      <c r="A19" s="31"/>
      <c r="B19" s="31"/>
      <c r="C19" s="36"/>
      <c r="D19" s="33"/>
      <c r="E19" s="92"/>
      <c r="F19" s="32"/>
      <c r="G19" s="74"/>
      <c r="H19" s="74"/>
      <c r="I19" s="34"/>
      <c r="J19" s="32"/>
      <c r="K19" s="32"/>
      <c r="L19" s="74"/>
      <c r="M19" s="64"/>
      <c r="N19" s="64"/>
      <c r="O19" s="104"/>
      <c r="P19" s="59"/>
      <c r="Q19" s="60"/>
      <c r="R19" s="34"/>
      <c r="S19" s="105"/>
      <c r="T19" s="105"/>
      <c r="U19" s="105"/>
      <c r="V19" s="105"/>
      <c r="W19" s="59"/>
      <c r="X19" s="59"/>
      <c r="Y19" s="35"/>
      <c r="Z19" s="61"/>
      <c r="AA19" s="61"/>
      <c r="AB19" s="61"/>
      <c r="AC19" s="61"/>
      <c r="AD19" s="61"/>
      <c r="AE19" s="61"/>
      <c r="AF19" s="62"/>
      <c r="AG19" s="107"/>
      <c r="AH19" s="108"/>
      <c r="AI19" s="30"/>
      <c r="AJ19" s="30"/>
      <c r="AK19" s="30"/>
      <c r="AL19" s="30"/>
      <c r="AM19" s="63"/>
      <c r="AN19" s="108"/>
      <c r="AO19" s="108"/>
      <c r="AP19" s="107"/>
      <c r="AQ19" s="107"/>
      <c r="AR19" s="30"/>
      <c r="AS19" s="63"/>
      <c r="AT19" s="63"/>
      <c r="AU19" s="63"/>
      <c r="AV19" s="62"/>
      <c r="AW19" s="62"/>
      <c r="AX19" s="62"/>
      <c r="AY19" s="62"/>
      <c r="AZ19" s="126"/>
      <c r="BA19" s="126"/>
      <c r="BB19" s="126"/>
      <c r="BC19" s="126"/>
      <c r="BD19" s="126"/>
      <c r="BE19" s="62"/>
    </row>
    <row r="20" spans="1:57" ht="25.5" customHeight="1" x14ac:dyDescent="0.3">
      <c r="A20" s="31"/>
      <c r="B20" s="31"/>
      <c r="C20" s="36"/>
      <c r="D20" s="33"/>
      <c r="E20" s="92"/>
      <c r="F20" s="32"/>
      <c r="G20" s="74"/>
      <c r="H20" s="74"/>
      <c r="I20" s="34"/>
      <c r="J20" s="32"/>
      <c r="K20" s="32"/>
      <c r="L20" s="74"/>
      <c r="M20" s="64"/>
      <c r="N20" s="64"/>
      <c r="O20" s="104"/>
      <c r="P20" s="59"/>
      <c r="Q20" s="60"/>
      <c r="R20" s="34"/>
      <c r="S20" s="105"/>
      <c r="T20" s="105"/>
      <c r="U20" s="105"/>
      <c r="V20" s="105"/>
      <c r="W20" s="59"/>
      <c r="X20" s="59"/>
      <c r="Y20" s="35"/>
      <c r="Z20" s="61"/>
      <c r="AA20" s="61"/>
      <c r="AB20" s="61"/>
      <c r="AC20" s="61"/>
      <c r="AD20" s="61"/>
      <c r="AE20" s="61"/>
      <c r="AF20" s="62"/>
      <c r="AG20" s="107"/>
      <c r="AH20" s="108"/>
      <c r="AI20" s="30"/>
      <c r="AJ20" s="30"/>
      <c r="AK20" s="30"/>
      <c r="AL20" s="30"/>
      <c r="AM20" s="63"/>
      <c r="AN20" s="108"/>
      <c r="AO20" s="108"/>
      <c r="AP20" s="107"/>
      <c r="AQ20" s="107"/>
      <c r="AR20" s="30"/>
      <c r="AS20" s="63"/>
      <c r="AT20" s="63"/>
      <c r="AU20" s="63"/>
      <c r="AV20" s="62"/>
      <c r="AW20" s="62"/>
      <c r="AX20" s="62"/>
      <c r="AY20" s="62"/>
      <c r="AZ20" s="126"/>
      <c r="BA20" s="126"/>
      <c r="BB20" s="126"/>
      <c r="BC20" s="126"/>
      <c r="BD20" s="126"/>
      <c r="BE20" s="62"/>
    </row>
    <row r="21" spans="1:57" ht="25.5" customHeight="1" x14ac:dyDescent="0.3">
      <c r="A21" s="31"/>
      <c r="B21" s="31"/>
      <c r="C21" s="36"/>
      <c r="D21" s="33"/>
      <c r="E21" s="92"/>
      <c r="F21" s="32"/>
      <c r="G21" s="74"/>
      <c r="H21" s="74"/>
      <c r="I21" s="34"/>
      <c r="J21" s="32"/>
      <c r="K21" s="32"/>
      <c r="L21" s="74"/>
      <c r="M21" s="64"/>
      <c r="N21" s="64"/>
      <c r="O21" s="104"/>
      <c r="P21" s="59"/>
      <c r="Q21" s="60"/>
      <c r="R21" s="34"/>
      <c r="S21" s="105"/>
      <c r="T21" s="105"/>
      <c r="U21" s="105"/>
      <c r="V21" s="105"/>
      <c r="W21" s="59"/>
      <c r="X21" s="59"/>
      <c r="Y21" s="35"/>
      <c r="Z21" s="61"/>
      <c r="AA21" s="61"/>
      <c r="AB21" s="61"/>
      <c r="AC21" s="61"/>
      <c r="AD21" s="61"/>
      <c r="AE21" s="61"/>
      <c r="AF21" s="62"/>
      <c r="AG21" s="107"/>
      <c r="AH21" s="108"/>
      <c r="AI21" s="30"/>
      <c r="AJ21" s="30"/>
      <c r="AK21" s="30"/>
      <c r="AL21" s="30"/>
      <c r="AM21" s="63"/>
      <c r="AN21" s="108"/>
      <c r="AO21" s="108"/>
      <c r="AP21" s="107"/>
      <c r="AQ21" s="107"/>
      <c r="AR21" s="30"/>
      <c r="AS21" s="63"/>
      <c r="AT21" s="63"/>
      <c r="AU21" s="63"/>
      <c r="AV21" s="62"/>
      <c r="AW21" s="62"/>
      <c r="AX21" s="62"/>
      <c r="AY21" s="62"/>
      <c r="AZ21" s="126"/>
      <c r="BA21" s="126"/>
      <c r="BB21" s="126"/>
      <c r="BC21" s="126"/>
      <c r="BD21" s="126"/>
      <c r="BE21" s="62"/>
    </row>
    <row r="22" spans="1:57" ht="25.5" customHeight="1" x14ac:dyDescent="0.3">
      <c r="A22" s="31"/>
      <c r="B22" s="31"/>
      <c r="C22" s="36"/>
      <c r="D22" s="33"/>
      <c r="E22" s="92"/>
      <c r="F22" s="32"/>
      <c r="G22" s="74"/>
      <c r="H22" s="74"/>
      <c r="I22" s="34"/>
      <c r="J22" s="32"/>
      <c r="K22" s="32"/>
      <c r="L22" s="74"/>
      <c r="M22" s="64"/>
      <c r="N22" s="64"/>
      <c r="O22" s="104"/>
      <c r="P22" s="59"/>
      <c r="Q22" s="60"/>
      <c r="R22" s="34"/>
      <c r="S22" s="105"/>
      <c r="T22" s="105"/>
      <c r="U22" s="105"/>
      <c r="V22" s="105"/>
      <c r="W22" s="59"/>
      <c r="X22" s="59"/>
      <c r="Y22" s="35"/>
      <c r="Z22" s="61"/>
      <c r="AA22" s="61"/>
      <c r="AB22" s="61"/>
      <c r="AC22" s="61"/>
      <c r="AD22" s="61"/>
      <c r="AE22" s="61"/>
      <c r="AF22" s="62"/>
      <c r="AG22" s="107"/>
      <c r="AH22" s="108"/>
      <c r="AI22" s="30"/>
      <c r="AJ22" s="30"/>
      <c r="AK22" s="30"/>
      <c r="AL22" s="30"/>
      <c r="AM22" s="63"/>
      <c r="AN22" s="108"/>
      <c r="AO22" s="108"/>
      <c r="AP22" s="107"/>
      <c r="AQ22" s="107"/>
      <c r="AR22" s="30"/>
      <c r="AS22" s="63"/>
      <c r="AT22" s="63"/>
      <c r="AU22" s="63"/>
      <c r="AV22" s="62"/>
      <c r="AW22" s="62"/>
      <c r="AX22" s="62"/>
      <c r="AY22" s="62"/>
      <c r="AZ22" s="126"/>
      <c r="BA22" s="126"/>
      <c r="BB22" s="126"/>
      <c r="BC22" s="126"/>
      <c r="BD22" s="126"/>
      <c r="BE22" s="62"/>
    </row>
    <row r="23" spans="1:57" ht="25.5" customHeight="1" x14ac:dyDescent="0.3">
      <c r="A23" s="31"/>
      <c r="B23" s="31"/>
      <c r="C23" s="36"/>
      <c r="D23" s="33"/>
      <c r="E23" s="92"/>
      <c r="F23" s="32"/>
      <c r="G23" s="74"/>
      <c r="H23" s="74"/>
      <c r="I23" s="34"/>
      <c r="J23" s="32"/>
      <c r="K23" s="32"/>
      <c r="L23" s="74"/>
      <c r="M23" s="64"/>
      <c r="N23" s="64"/>
      <c r="O23" s="104"/>
      <c r="P23" s="59"/>
      <c r="Q23" s="60"/>
      <c r="R23" s="34"/>
      <c r="S23" s="105"/>
      <c r="T23" s="105"/>
      <c r="U23" s="105"/>
      <c r="V23" s="105"/>
      <c r="W23" s="59"/>
      <c r="X23" s="59"/>
      <c r="Y23" s="35"/>
      <c r="Z23" s="61"/>
      <c r="AA23" s="61"/>
      <c r="AB23" s="61"/>
      <c r="AC23" s="61"/>
      <c r="AD23" s="61"/>
      <c r="AE23" s="61"/>
      <c r="AF23" s="62"/>
      <c r="AG23" s="107"/>
      <c r="AH23" s="108"/>
      <c r="AI23" s="30"/>
      <c r="AJ23" s="30"/>
      <c r="AK23" s="30"/>
      <c r="AL23" s="30"/>
      <c r="AM23" s="63"/>
      <c r="AN23" s="108"/>
      <c r="AO23" s="108"/>
      <c r="AP23" s="107"/>
      <c r="AQ23" s="107"/>
      <c r="AR23" s="30"/>
      <c r="AS23" s="63"/>
      <c r="AT23" s="63"/>
      <c r="AU23" s="63"/>
      <c r="AV23" s="62"/>
      <c r="AW23" s="62"/>
      <c r="AX23" s="62"/>
      <c r="AY23" s="62"/>
      <c r="AZ23" s="126"/>
      <c r="BA23" s="126"/>
      <c r="BB23" s="126"/>
      <c r="BC23" s="126"/>
      <c r="BD23" s="126"/>
      <c r="BE23" s="62"/>
    </row>
    <row r="24" spans="1:57" ht="25.5" customHeight="1" x14ac:dyDescent="0.3">
      <c r="A24" s="31"/>
      <c r="B24" s="31"/>
      <c r="C24" s="36"/>
      <c r="D24" s="33"/>
      <c r="E24" s="92"/>
      <c r="F24" s="32"/>
      <c r="G24" s="74"/>
      <c r="H24" s="74"/>
      <c r="I24" s="34"/>
      <c r="J24" s="32"/>
      <c r="K24" s="32"/>
      <c r="L24" s="74"/>
      <c r="M24" s="64"/>
      <c r="N24" s="64"/>
      <c r="O24" s="104"/>
      <c r="P24" s="59"/>
      <c r="Q24" s="60"/>
      <c r="R24" s="34"/>
      <c r="S24" s="105"/>
      <c r="T24" s="105"/>
      <c r="U24" s="105"/>
      <c r="V24" s="105"/>
      <c r="W24" s="59"/>
      <c r="X24" s="59"/>
      <c r="Y24" s="35"/>
      <c r="Z24" s="61"/>
      <c r="AA24" s="61"/>
      <c r="AB24" s="61"/>
      <c r="AC24" s="61"/>
      <c r="AD24" s="61"/>
      <c r="AE24" s="61"/>
      <c r="AF24" s="62"/>
      <c r="AG24" s="107"/>
      <c r="AH24" s="108"/>
      <c r="AI24" s="30"/>
      <c r="AJ24" s="30"/>
      <c r="AK24" s="30"/>
      <c r="AL24" s="30"/>
      <c r="AM24" s="63"/>
      <c r="AN24" s="108"/>
      <c r="AO24" s="108"/>
      <c r="AP24" s="107"/>
      <c r="AQ24" s="107"/>
      <c r="AR24" s="30"/>
      <c r="AS24" s="63"/>
      <c r="AT24" s="63"/>
      <c r="AU24" s="63"/>
      <c r="AV24" s="62"/>
      <c r="AW24" s="62"/>
      <c r="AX24" s="62"/>
      <c r="AY24" s="62"/>
      <c r="AZ24" s="126"/>
      <c r="BA24" s="126"/>
      <c r="BB24" s="126"/>
      <c r="BC24" s="126"/>
      <c r="BD24" s="126"/>
      <c r="BE24" s="62"/>
    </row>
    <row r="25" spans="1:57" ht="25.5" customHeight="1" x14ac:dyDescent="0.3">
      <c r="A25" s="31"/>
      <c r="B25" s="31"/>
      <c r="C25" s="36"/>
      <c r="D25" s="33"/>
      <c r="E25" s="92"/>
      <c r="F25" s="36"/>
      <c r="G25" s="75"/>
      <c r="H25" s="75"/>
      <c r="I25" s="37"/>
      <c r="J25" s="36"/>
      <c r="K25" s="36"/>
      <c r="L25" s="75"/>
      <c r="M25" s="64"/>
      <c r="N25" s="64"/>
      <c r="O25" s="38"/>
      <c r="P25" s="65"/>
      <c r="Q25" s="66"/>
      <c r="R25" s="34"/>
      <c r="S25" s="105"/>
      <c r="T25" s="105"/>
      <c r="U25" s="106"/>
      <c r="V25" s="106"/>
      <c r="W25" s="65"/>
      <c r="X25" s="65"/>
      <c r="Y25" s="38"/>
      <c r="Z25" s="61"/>
      <c r="AA25" s="67"/>
      <c r="AB25" s="67"/>
      <c r="AC25" s="67"/>
      <c r="AD25" s="67"/>
      <c r="AE25" s="67"/>
      <c r="AF25" s="57"/>
      <c r="AG25" s="107"/>
      <c r="AH25" s="108"/>
      <c r="AI25" s="30"/>
      <c r="AJ25" s="30"/>
      <c r="AK25" s="30"/>
      <c r="AL25" s="30"/>
      <c r="AM25" s="63"/>
      <c r="AN25" s="108"/>
      <c r="AO25" s="108"/>
      <c r="AP25" s="107"/>
      <c r="AQ25" s="107"/>
      <c r="AR25" s="31"/>
      <c r="AS25" s="68"/>
      <c r="AT25" s="68"/>
      <c r="AU25" s="63"/>
      <c r="AV25" s="62"/>
      <c r="AW25" s="62"/>
      <c r="AX25" s="62"/>
      <c r="AY25" s="62"/>
      <c r="AZ25" s="126"/>
      <c r="BA25" s="126"/>
      <c r="BB25" s="126"/>
      <c r="BC25" s="126"/>
      <c r="BD25" s="126"/>
      <c r="BE25" s="62"/>
    </row>
    <row r="26" spans="1:57" ht="25.5" customHeight="1" x14ac:dyDescent="0.3">
      <c r="A26" s="31"/>
      <c r="B26" s="31"/>
      <c r="C26" s="36"/>
      <c r="D26" s="33"/>
      <c r="E26" s="92"/>
      <c r="F26" s="36"/>
      <c r="G26" s="75"/>
      <c r="H26" s="75"/>
      <c r="I26" s="37"/>
      <c r="J26" s="36"/>
      <c r="K26" s="36"/>
      <c r="L26" s="75"/>
      <c r="M26" s="64"/>
      <c r="N26" s="64"/>
      <c r="O26" s="38"/>
      <c r="P26" s="65"/>
      <c r="Q26" s="66"/>
      <c r="R26" s="34"/>
      <c r="S26" s="105"/>
      <c r="T26" s="105"/>
      <c r="U26" s="106"/>
      <c r="V26" s="106"/>
      <c r="W26" s="65"/>
      <c r="X26" s="65"/>
      <c r="Y26" s="38"/>
      <c r="Z26" s="61"/>
      <c r="AA26" s="67"/>
      <c r="AB26" s="67"/>
      <c r="AC26" s="67"/>
      <c r="AD26" s="67"/>
      <c r="AE26" s="67"/>
      <c r="AF26" s="57"/>
      <c r="AG26" s="107"/>
      <c r="AH26" s="108"/>
      <c r="AI26" s="30"/>
      <c r="AJ26" s="30"/>
      <c r="AK26" s="30"/>
      <c r="AL26" s="30"/>
      <c r="AM26" s="63"/>
      <c r="AN26" s="108"/>
      <c r="AO26" s="108"/>
      <c r="AP26" s="107"/>
      <c r="AQ26" s="107"/>
      <c r="AR26" s="31"/>
      <c r="AS26" s="68"/>
      <c r="AT26" s="68"/>
      <c r="AU26" s="63"/>
      <c r="AV26" s="62"/>
      <c r="AW26" s="62"/>
      <c r="AX26" s="62"/>
      <c r="AY26" s="62"/>
      <c r="AZ26" s="126"/>
      <c r="BA26" s="126"/>
      <c r="BB26" s="126"/>
      <c r="BC26" s="126"/>
      <c r="BD26" s="126"/>
      <c r="BE26" s="62"/>
    </row>
    <row r="27" spans="1:57" ht="25.5" customHeight="1" x14ac:dyDescent="0.3">
      <c r="A27" s="31"/>
      <c r="B27" s="31"/>
      <c r="C27" s="36"/>
      <c r="D27" s="33"/>
      <c r="E27" s="92"/>
      <c r="F27" s="36"/>
      <c r="G27" s="75"/>
      <c r="H27" s="75"/>
      <c r="I27" s="37"/>
      <c r="J27" s="36"/>
      <c r="K27" s="36"/>
      <c r="L27" s="75"/>
      <c r="M27" s="64"/>
      <c r="N27" s="64"/>
      <c r="O27" s="38"/>
      <c r="P27" s="65"/>
      <c r="Q27" s="66"/>
      <c r="R27" s="34"/>
      <c r="S27" s="105"/>
      <c r="T27" s="105"/>
      <c r="U27" s="106"/>
      <c r="V27" s="106"/>
      <c r="W27" s="65"/>
      <c r="X27" s="65"/>
      <c r="Y27" s="38"/>
      <c r="Z27" s="61"/>
      <c r="AA27" s="67"/>
      <c r="AB27" s="67"/>
      <c r="AC27" s="67"/>
      <c r="AD27" s="67"/>
      <c r="AE27" s="67"/>
      <c r="AF27" s="57"/>
      <c r="AG27" s="107"/>
      <c r="AH27" s="108"/>
      <c r="AI27" s="30"/>
      <c r="AJ27" s="30"/>
      <c r="AK27" s="30"/>
      <c r="AL27" s="30"/>
      <c r="AM27" s="63"/>
      <c r="AN27" s="108"/>
      <c r="AO27" s="108"/>
      <c r="AP27" s="107"/>
      <c r="AQ27" s="107"/>
      <c r="AR27" s="31"/>
      <c r="AS27" s="68"/>
      <c r="AT27" s="68"/>
      <c r="AU27" s="63"/>
      <c r="AV27" s="62"/>
      <c r="AW27" s="62"/>
      <c r="AX27" s="62"/>
      <c r="AY27" s="62"/>
      <c r="AZ27" s="126"/>
      <c r="BA27" s="126"/>
      <c r="BB27" s="126"/>
      <c r="BC27" s="126"/>
      <c r="BD27" s="126"/>
      <c r="BE27" s="62"/>
    </row>
    <row r="28" spans="1:57" ht="25.5" customHeight="1" x14ac:dyDescent="0.3">
      <c r="A28" s="31"/>
      <c r="B28" s="31"/>
      <c r="C28" s="36"/>
      <c r="D28" s="33"/>
      <c r="E28" s="92"/>
      <c r="F28" s="36"/>
      <c r="G28" s="75"/>
      <c r="H28" s="75"/>
      <c r="I28" s="37"/>
      <c r="J28" s="36"/>
      <c r="K28" s="36"/>
      <c r="L28" s="75"/>
      <c r="M28" s="64"/>
      <c r="N28" s="64"/>
      <c r="O28" s="38"/>
      <c r="P28" s="65"/>
      <c r="Q28" s="66"/>
      <c r="R28" s="34"/>
      <c r="S28" s="105"/>
      <c r="T28" s="105"/>
      <c r="U28" s="106"/>
      <c r="V28" s="106"/>
      <c r="W28" s="65"/>
      <c r="X28" s="65"/>
      <c r="Y28" s="38"/>
      <c r="Z28" s="61"/>
      <c r="AA28" s="67"/>
      <c r="AB28" s="67"/>
      <c r="AC28" s="67"/>
      <c r="AD28" s="67"/>
      <c r="AE28" s="67"/>
      <c r="AF28" s="57"/>
      <c r="AG28" s="107"/>
      <c r="AH28" s="108"/>
      <c r="AI28" s="30"/>
      <c r="AJ28" s="30"/>
      <c r="AK28" s="30"/>
      <c r="AL28" s="30"/>
      <c r="AM28" s="63"/>
      <c r="AN28" s="108"/>
      <c r="AO28" s="108"/>
      <c r="AP28" s="107"/>
      <c r="AQ28" s="107"/>
      <c r="AR28" s="31"/>
      <c r="AS28" s="68"/>
      <c r="AT28" s="68"/>
      <c r="AU28" s="63"/>
      <c r="AV28" s="62"/>
      <c r="AW28" s="62"/>
      <c r="AX28" s="62"/>
      <c r="AY28" s="62"/>
      <c r="AZ28" s="126"/>
      <c r="BA28" s="126"/>
      <c r="BB28" s="126"/>
      <c r="BC28" s="126"/>
      <c r="BD28" s="126"/>
      <c r="BE28" s="62"/>
    </row>
    <row r="29" spans="1:57" ht="25.5" customHeight="1" x14ac:dyDescent="0.3">
      <c r="A29" s="31"/>
      <c r="B29" s="31"/>
      <c r="C29" s="36"/>
      <c r="D29" s="33"/>
      <c r="E29" s="92"/>
      <c r="F29" s="36"/>
      <c r="G29" s="75"/>
      <c r="H29" s="75"/>
      <c r="I29" s="37"/>
      <c r="J29" s="36"/>
      <c r="K29" s="36"/>
      <c r="L29" s="75"/>
      <c r="M29" s="64"/>
      <c r="N29" s="64"/>
      <c r="O29" s="38"/>
      <c r="P29" s="65"/>
      <c r="Q29" s="66"/>
      <c r="R29" s="34"/>
      <c r="S29" s="105"/>
      <c r="T29" s="105"/>
      <c r="U29" s="106"/>
      <c r="V29" s="106"/>
      <c r="W29" s="65"/>
      <c r="X29" s="65"/>
      <c r="Y29" s="38"/>
      <c r="Z29" s="61"/>
      <c r="AA29" s="67"/>
      <c r="AB29" s="67"/>
      <c r="AC29" s="67"/>
      <c r="AD29" s="67"/>
      <c r="AE29" s="67"/>
      <c r="AF29" s="57"/>
      <c r="AG29" s="107"/>
      <c r="AH29" s="108"/>
      <c r="AI29" s="30"/>
      <c r="AJ29" s="30"/>
      <c r="AK29" s="30"/>
      <c r="AL29" s="30"/>
      <c r="AM29" s="63"/>
      <c r="AN29" s="108"/>
      <c r="AO29" s="108"/>
      <c r="AP29" s="107"/>
      <c r="AQ29" s="107"/>
      <c r="AR29" s="31"/>
      <c r="AS29" s="68"/>
      <c r="AT29" s="68"/>
      <c r="AU29" s="63"/>
      <c r="AV29" s="62"/>
      <c r="AW29" s="62"/>
      <c r="AX29" s="62"/>
      <c r="AY29" s="62"/>
      <c r="AZ29" s="126"/>
      <c r="BA29" s="126"/>
      <c r="BB29" s="126"/>
      <c r="BC29" s="126"/>
      <c r="BD29" s="126"/>
      <c r="BE29" s="62"/>
    </row>
    <row r="30" spans="1:57" ht="25.5" customHeight="1" x14ac:dyDescent="0.3">
      <c r="A30" s="31"/>
      <c r="B30" s="31"/>
      <c r="C30" s="36"/>
      <c r="D30" s="33"/>
      <c r="E30" s="92"/>
      <c r="F30" s="36"/>
      <c r="G30" s="75"/>
      <c r="H30" s="75"/>
      <c r="I30" s="37"/>
      <c r="J30" s="36"/>
      <c r="K30" s="36"/>
      <c r="L30" s="75"/>
      <c r="M30" s="64"/>
      <c r="N30" s="64"/>
      <c r="O30" s="38"/>
      <c r="P30" s="65"/>
      <c r="Q30" s="66"/>
      <c r="R30" s="34"/>
      <c r="S30" s="105"/>
      <c r="T30" s="105"/>
      <c r="U30" s="106"/>
      <c r="V30" s="106"/>
      <c r="W30" s="65"/>
      <c r="X30" s="65"/>
      <c r="Y30" s="38"/>
      <c r="Z30" s="61"/>
      <c r="AA30" s="67"/>
      <c r="AB30" s="67"/>
      <c r="AC30" s="67"/>
      <c r="AD30" s="67"/>
      <c r="AE30" s="67"/>
      <c r="AF30" s="57"/>
      <c r="AG30" s="107"/>
      <c r="AH30" s="108"/>
      <c r="AI30" s="30"/>
      <c r="AJ30" s="30"/>
      <c r="AK30" s="30"/>
      <c r="AL30" s="30"/>
      <c r="AM30" s="63"/>
      <c r="AN30" s="108"/>
      <c r="AO30" s="108"/>
      <c r="AP30" s="107"/>
      <c r="AQ30" s="107"/>
      <c r="AR30" s="31"/>
      <c r="AS30" s="68"/>
      <c r="AT30" s="68"/>
      <c r="AU30" s="63"/>
      <c r="AV30" s="62"/>
      <c r="AW30" s="62"/>
      <c r="AX30" s="62"/>
      <c r="AY30" s="62"/>
      <c r="AZ30" s="126"/>
      <c r="BA30" s="126"/>
      <c r="BB30" s="126"/>
      <c r="BC30" s="126"/>
      <c r="BD30" s="126"/>
      <c r="BE30" s="62"/>
    </row>
    <row r="31" spans="1:57" ht="25.5" customHeight="1" x14ac:dyDescent="0.3">
      <c r="A31" s="31"/>
      <c r="B31" s="31"/>
      <c r="C31" s="36"/>
      <c r="D31" s="33"/>
      <c r="E31" s="92"/>
      <c r="F31" s="36"/>
      <c r="G31" s="75"/>
      <c r="H31" s="75"/>
      <c r="I31" s="37"/>
      <c r="J31" s="36"/>
      <c r="K31" s="36"/>
      <c r="L31" s="75"/>
      <c r="M31" s="64"/>
      <c r="N31" s="64"/>
      <c r="O31" s="38"/>
      <c r="P31" s="65"/>
      <c r="Q31" s="66"/>
      <c r="R31" s="34"/>
      <c r="S31" s="105"/>
      <c r="T31" s="105"/>
      <c r="U31" s="106"/>
      <c r="V31" s="106"/>
      <c r="W31" s="65"/>
      <c r="X31" s="65"/>
      <c r="Y31" s="38"/>
      <c r="Z31" s="61"/>
      <c r="AA31" s="67"/>
      <c r="AB31" s="67"/>
      <c r="AC31" s="67"/>
      <c r="AD31" s="67"/>
      <c r="AE31" s="67"/>
      <c r="AF31" s="57"/>
      <c r="AG31" s="107"/>
      <c r="AH31" s="108"/>
      <c r="AI31" s="30"/>
      <c r="AJ31" s="30"/>
      <c r="AK31" s="30"/>
      <c r="AL31" s="30"/>
      <c r="AM31" s="63"/>
      <c r="AN31" s="108"/>
      <c r="AO31" s="108"/>
      <c r="AP31" s="107"/>
      <c r="AQ31" s="107"/>
      <c r="AR31" s="31"/>
      <c r="AS31" s="68"/>
      <c r="AT31" s="68"/>
      <c r="AU31" s="63"/>
      <c r="AV31" s="62"/>
      <c r="AW31" s="62"/>
      <c r="AX31" s="62"/>
      <c r="AY31" s="62"/>
      <c r="AZ31" s="126"/>
      <c r="BA31" s="126"/>
      <c r="BB31" s="126"/>
      <c r="BC31" s="126"/>
      <c r="BD31" s="126"/>
      <c r="BE31" s="62"/>
    </row>
    <row r="32" spans="1:57" ht="25.5" customHeight="1" x14ac:dyDescent="0.3">
      <c r="A32" s="31"/>
      <c r="B32" s="31"/>
      <c r="C32" s="36"/>
      <c r="D32" s="33"/>
      <c r="E32" s="92"/>
      <c r="F32" s="36"/>
      <c r="G32" s="75"/>
      <c r="H32" s="75"/>
      <c r="I32" s="37"/>
      <c r="J32" s="36"/>
      <c r="K32" s="36"/>
      <c r="L32" s="75"/>
      <c r="M32" s="64"/>
      <c r="N32" s="64"/>
      <c r="O32" s="38"/>
      <c r="P32" s="65"/>
      <c r="Q32" s="66"/>
      <c r="R32" s="34"/>
      <c r="S32" s="105"/>
      <c r="T32" s="105"/>
      <c r="U32" s="106"/>
      <c r="V32" s="106"/>
      <c r="W32" s="65"/>
      <c r="X32" s="65"/>
      <c r="Y32" s="38"/>
      <c r="Z32" s="61"/>
      <c r="AA32" s="67"/>
      <c r="AB32" s="67"/>
      <c r="AC32" s="67"/>
      <c r="AD32" s="67"/>
      <c r="AE32" s="67"/>
      <c r="AF32" s="57"/>
      <c r="AG32" s="107"/>
      <c r="AH32" s="108"/>
      <c r="AI32" s="30"/>
      <c r="AJ32" s="30"/>
      <c r="AK32" s="30"/>
      <c r="AL32" s="30"/>
      <c r="AM32" s="63"/>
      <c r="AN32" s="108"/>
      <c r="AO32" s="108"/>
      <c r="AP32" s="107"/>
      <c r="AQ32" s="107"/>
      <c r="AR32" s="31"/>
      <c r="AS32" s="68"/>
      <c r="AT32" s="68"/>
      <c r="AU32" s="63"/>
      <c r="AV32" s="62"/>
      <c r="AW32" s="62"/>
      <c r="AX32" s="62"/>
      <c r="AY32" s="62"/>
      <c r="AZ32" s="126"/>
      <c r="BA32" s="126"/>
      <c r="BB32" s="126"/>
      <c r="BC32" s="126"/>
      <c r="BD32" s="126"/>
      <c r="BE32" s="62"/>
    </row>
    <row r="33" spans="1:57" ht="25.5" customHeight="1" x14ac:dyDescent="0.3">
      <c r="A33" s="31"/>
      <c r="B33" s="31"/>
      <c r="C33" s="36"/>
      <c r="D33" s="33"/>
      <c r="E33" s="92"/>
      <c r="F33" s="36"/>
      <c r="G33" s="75"/>
      <c r="H33" s="75"/>
      <c r="I33" s="37"/>
      <c r="J33" s="36"/>
      <c r="K33" s="36"/>
      <c r="L33" s="75"/>
      <c r="M33" s="64"/>
      <c r="N33" s="64"/>
      <c r="O33" s="38"/>
      <c r="P33" s="65"/>
      <c r="Q33" s="66"/>
      <c r="R33" s="34"/>
      <c r="S33" s="105"/>
      <c r="T33" s="105"/>
      <c r="U33" s="106"/>
      <c r="V33" s="106"/>
      <c r="W33" s="65"/>
      <c r="X33" s="65"/>
      <c r="Y33" s="38"/>
      <c r="Z33" s="61"/>
      <c r="AA33" s="67"/>
      <c r="AB33" s="67"/>
      <c r="AC33" s="67"/>
      <c r="AD33" s="67"/>
      <c r="AE33" s="67"/>
      <c r="AF33" s="57"/>
      <c r="AG33" s="107"/>
      <c r="AH33" s="108"/>
      <c r="AI33" s="30"/>
      <c r="AJ33" s="30"/>
      <c r="AK33" s="30"/>
      <c r="AL33" s="30"/>
      <c r="AM33" s="63"/>
      <c r="AN33" s="108"/>
      <c r="AO33" s="108"/>
      <c r="AP33" s="107"/>
      <c r="AQ33" s="107"/>
      <c r="AR33" s="31"/>
      <c r="AS33" s="68"/>
      <c r="AT33" s="68"/>
      <c r="AU33" s="63"/>
      <c r="AV33" s="62"/>
      <c r="AW33" s="62"/>
      <c r="AX33" s="62"/>
      <c r="AY33" s="62"/>
      <c r="AZ33" s="126"/>
      <c r="BA33" s="126"/>
      <c r="BB33" s="126"/>
      <c r="BC33" s="126"/>
      <c r="BD33" s="126"/>
      <c r="BE33" s="62"/>
    </row>
    <row r="34" spans="1:57" ht="25.5" customHeight="1" x14ac:dyDescent="0.3">
      <c r="A34" s="31"/>
      <c r="B34" s="31"/>
      <c r="C34" s="36"/>
      <c r="D34" s="33"/>
      <c r="E34" s="92"/>
      <c r="F34" s="36"/>
      <c r="G34" s="75"/>
      <c r="H34" s="75"/>
      <c r="I34" s="37"/>
      <c r="J34" s="36"/>
      <c r="K34" s="36"/>
      <c r="L34" s="75"/>
      <c r="M34" s="64"/>
      <c r="N34" s="64"/>
      <c r="O34" s="38"/>
      <c r="P34" s="65"/>
      <c r="Q34" s="66"/>
      <c r="R34" s="34"/>
      <c r="S34" s="105"/>
      <c r="T34" s="105"/>
      <c r="U34" s="106"/>
      <c r="V34" s="106"/>
      <c r="W34" s="65"/>
      <c r="X34" s="65"/>
      <c r="Y34" s="38"/>
      <c r="Z34" s="61"/>
      <c r="AA34" s="67"/>
      <c r="AB34" s="67"/>
      <c r="AC34" s="67"/>
      <c r="AD34" s="67"/>
      <c r="AE34" s="67"/>
      <c r="AF34" s="57"/>
      <c r="AG34" s="107"/>
      <c r="AH34" s="108"/>
      <c r="AI34" s="30"/>
      <c r="AJ34" s="30"/>
      <c r="AK34" s="30"/>
      <c r="AL34" s="30"/>
      <c r="AM34" s="63"/>
      <c r="AN34" s="108"/>
      <c r="AO34" s="108"/>
      <c r="AP34" s="107"/>
      <c r="AQ34" s="107"/>
      <c r="AR34" s="31"/>
      <c r="AS34" s="68"/>
      <c r="AT34" s="68"/>
      <c r="AU34" s="63"/>
      <c r="AV34" s="62"/>
      <c r="AW34" s="62"/>
      <c r="AX34" s="62"/>
      <c r="AY34" s="62"/>
      <c r="AZ34" s="126"/>
      <c r="BA34" s="126"/>
      <c r="BB34" s="126"/>
      <c r="BC34" s="126"/>
      <c r="BD34" s="126"/>
      <c r="BE34" s="62"/>
    </row>
    <row r="35" spans="1:57" ht="25.5" customHeight="1" x14ac:dyDescent="0.3">
      <c r="A35" s="31"/>
      <c r="B35" s="31"/>
      <c r="C35" s="36"/>
      <c r="D35" s="33"/>
      <c r="E35" s="92"/>
      <c r="F35" s="36"/>
      <c r="G35" s="75"/>
      <c r="H35" s="75"/>
      <c r="I35" s="37"/>
      <c r="J35" s="36"/>
      <c r="K35" s="36"/>
      <c r="L35" s="75"/>
      <c r="M35" s="64"/>
      <c r="N35" s="64"/>
      <c r="O35" s="38"/>
      <c r="P35" s="65"/>
      <c r="Q35" s="66"/>
      <c r="R35" s="34"/>
      <c r="S35" s="105"/>
      <c r="T35" s="105"/>
      <c r="U35" s="106"/>
      <c r="V35" s="106"/>
      <c r="W35" s="65"/>
      <c r="X35" s="65"/>
      <c r="Y35" s="38"/>
      <c r="Z35" s="61"/>
      <c r="AA35" s="67"/>
      <c r="AB35" s="67"/>
      <c r="AC35" s="67"/>
      <c r="AD35" s="67"/>
      <c r="AE35" s="67"/>
      <c r="AF35" s="57"/>
      <c r="AG35" s="107"/>
      <c r="AH35" s="108"/>
      <c r="AI35" s="30"/>
      <c r="AJ35" s="30"/>
      <c r="AK35" s="30"/>
      <c r="AL35" s="30"/>
      <c r="AM35" s="63"/>
      <c r="AN35" s="108"/>
      <c r="AO35" s="108"/>
      <c r="AP35" s="107"/>
      <c r="AQ35" s="107"/>
      <c r="AR35" s="31"/>
      <c r="AS35" s="68"/>
      <c r="AT35" s="68"/>
      <c r="AU35" s="63"/>
      <c r="AV35" s="62"/>
      <c r="AW35" s="62"/>
      <c r="AX35" s="62"/>
      <c r="AY35" s="62"/>
      <c r="AZ35" s="126"/>
      <c r="BA35" s="126"/>
      <c r="BB35" s="126"/>
      <c r="BC35" s="126"/>
      <c r="BD35" s="126"/>
      <c r="BE35" s="62"/>
    </row>
    <row r="36" spans="1:57" ht="25.5" customHeight="1" x14ac:dyDescent="0.3">
      <c r="A36" s="31"/>
      <c r="B36" s="31"/>
      <c r="C36" s="36"/>
      <c r="D36" s="33"/>
      <c r="E36" s="92"/>
      <c r="F36" s="36"/>
      <c r="G36" s="75"/>
      <c r="H36" s="75"/>
      <c r="I36" s="37"/>
      <c r="J36" s="36"/>
      <c r="K36" s="36"/>
      <c r="L36" s="75"/>
      <c r="M36" s="64"/>
      <c r="N36" s="64"/>
      <c r="O36" s="38"/>
      <c r="P36" s="65"/>
      <c r="Q36" s="66"/>
      <c r="R36" s="34"/>
      <c r="S36" s="105"/>
      <c r="T36" s="105"/>
      <c r="U36" s="106"/>
      <c r="V36" s="106"/>
      <c r="W36" s="65"/>
      <c r="X36" s="65"/>
      <c r="Y36" s="38"/>
      <c r="Z36" s="61"/>
      <c r="AA36" s="67"/>
      <c r="AB36" s="67"/>
      <c r="AC36" s="67"/>
      <c r="AD36" s="67"/>
      <c r="AE36" s="67"/>
      <c r="AF36" s="57"/>
      <c r="AG36" s="107"/>
      <c r="AH36" s="108"/>
      <c r="AI36" s="30"/>
      <c r="AJ36" s="30"/>
      <c r="AK36" s="30"/>
      <c r="AL36" s="30"/>
      <c r="AM36" s="63"/>
      <c r="AN36" s="108"/>
      <c r="AO36" s="108"/>
      <c r="AP36" s="107"/>
      <c r="AQ36" s="107"/>
      <c r="AR36" s="31"/>
      <c r="AS36" s="68"/>
      <c r="AT36" s="68"/>
      <c r="AU36" s="63"/>
      <c r="AV36" s="62"/>
      <c r="AW36" s="62"/>
      <c r="AX36" s="62"/>
      <c r="AY36" s="62"/>
      <c r="AZ36" s="126"/>
      <c r="BA36" s="126"/>
      <c r="BB36" s="126"/>
      <c r="BC36" s="126"/>
      <c r="BD36" s="126"/>
      <c r="BE36" s="62"/>
    </row>
    <row r="37" spans="1:57" ht="25.5" customHeight="1" x14ac:dyDescent="0.3">
      <c r="A37" s="31"/>
      <c r="B37" s="31"/>
      <c r="C37" s="36"/>
      <c r="D37" s="33"/>
      <c r="E37" s="92"/>
      <c r="F37" s="36"/>
      <c r="G37" s="75"/>
      <c r="H37" s="75"/>
      <c r="I37" s="37"/>
      <c r="J37" s="36"/>
      <c r="K37" s="36"/>
      <c r="L37" s="75"/>
      <c r="M37" s="64"/>
      <c r="N37" s="64"/>
      <c r="O37" s="38"/>
      <c r="P37" s="65"/>
      <c r="Q37" s="66"/>
      <c r="R37" s="34"/>
      <c r="S37" s="105"/>
      <c r="T37" s="105"/>
      <c r="U37" s="106"/>
      <c r="V37" s="106"/>
      <c r="W37" s="65"/>
      <c r="X37" s="65"/>
      <c r="Y37" s="38"/>
      <c r="Z37" s="61"/>
      <c r="AA37" s="67"/>
      <c r="AB37" s="67"/>
      <c r="AC37" s="67"/>
      <c r="AD37" s="67"/>
      <c r="AE37" s="67"/>
      <c r="AF37" s="57"/>
      <c r="AG37" s="107"/>
      <c r="AH37" s="108"/>
      <c r="AI37" s="30"/>
      <c r="AJ37" s="30"/>
      <c r="AK37" s="30"/>
      <c r="AL37" s="30"/>
      <c r="AM37" s="63"/>
      <c r="AN37" s="108"/>
      <c r="AO37" s="108"/>
      <c r="AP37" s="107"/>
      <c r="AQ37" s="107"/>
      <c r="AR37" s="31"/>
      <c r="AS37" s="68"/>
      <c r="AT37" s="68"/>
      <c r="AU37" s="63"/>
      <c r="AV37" s="62"/>
      <c r="AW37" s="62"/>
      <c r="AX37" s="62"/>
      <c r="AY37" s="62"/>
      <c r="AZ37" s="126"/>
      <c r="BA37" s="126"/>
      <c r="BB37" s="126"/>
      <c r="BC37" s="126"/>
      <c r="BD37" s="126"/>
      <c r="BE37" s="62"/>
    </row>
    <row r="38" spans="1:57" ht="25.5" customHeight="1" x14ac:dyDescent="0.3">
      <c r="A38" s="31"/>
      <c r="B38" s="31"/>
      <c r="C38" s="36"/>
      <c r="D38" s="33"/>
      <c r="E38" s="92"/>
      <c r="F38" s="36"/>
      <c r="G38" s="75"/>
      <c r="H38" s="75"/>
      <c r="I38" s="37"/>
      <c r="J38" s="36"/>
      <c r="K38" s="36"/>
      <c r="L38" s="75"/>
      <c r="M38" s="64"/>
      <c r="N38" s="64"/>
      <c r="O38" s="38"/>
      <c r="P38" s="65"/>
      <c r="Q38" s="66"/>
      <c r="R38" s="34"/>
      <c r="S38" s="105"/>
      <c r="T38" s="105"/>
      <c r="U38" s="106"/>
      <c r="V38" s="106"/>
      <c r="W38" s="65"/>
      <c r="X38" s="65"/>
      <c r="Y38" s="38"/>
      <c r="Z38" s="61"/>
      <c r="AA38" s="67"/>
      <c r="AB38" s="67"/>
      <c r="AC38" s="67"/>
      <c r="AD38" s="67"/>
      <c r="AE38" s="67"/>
      <c r="AF38" s="57"/>
      <c r="AG38" s="107"/>
      <c r="AH38" s="108"/>
      <c r="AI38" s="30"/>
      <c r="AJ38" s="30"/>
      <c r="AK38" s="30"/>
      <c r="AL38" s="30"/>
      <c r="AM38" s="63"/>
      <c r="AN38" s="108"/>
      <c r="AO38" s="108"/>
      <c r="AP38" s="107"/>
      <c r="AQ38" s="107"/>
      <c r="AR38" s="31"/>
      <c r="AS38" s="68"/>
      <c r="AT38" s="68"/>
      <c r="AU38" s="63"/>
      <c r="AV38" s="62"/>
      <c r="AW38" s="62"/>
      <c r="AX38" s="62"/>
      <c r="AY38" s="62"/>
      <c r="AZ38" s="126"/>
      <c r="BA38" s="126"/>
      <c r="BB38" s="126"/>
      <c r="BC38" s="126"/>
      <c r="BD38" s="126"/>
      <c r="BE38" s="62"/>
    </row>
    <row r="39" spans="1:57" ht="25.5" customHeight="1" x14ac:dyDescent="0.3">
      <c r="A39" s="31"/>
      <c r="B39" s="31"/>
      <c r="C39" s="36"/>
      <c r="D39" s="33"/>
      <c r="E39" s="92"/>
      <c r="F39" s="36"/>
      <c r="G39" s="75"/>
      <c r="H39" s="75"/>
      <c r="I39" s="37"/>
      <c r="J39" s="36"/>
      <c r="K39" s="36"/>
      <c r="L39" s="75"/>
      <c r="M39" s="64"/>
      <c r="N39" s="64"/>
      <c r="O39" s="38"/>
      <c r="P39" s="65"/>
      <c r="Q39" s="66"/>
      <c r="R39" s="34"/>
      <c r="S39" s="105"/>
      <c r="T39" s="105"/>
      <c r="U39" s="106"/>
      <c r="V39" s="106"/>
      <c r="W39" s="65"/>
      <c r="X39" s="65"/>
      <c r="Y39" s="38"/>
      <c r="Z39" s="61"/>
      <c r="AA39" s="67"/>
      <c r="AB39" s="67"/>
      <c r="AC39" s="67"/>
      <c r="AD39" s="67"/>
      <c r="AE39" s="67"/>
      <c r="AF39" s="57"/>
      <c r="AG39" s="107"/>
      <c r="AH39" s="108"/>
      <c r="AI39" s="30"/>
      <c r="AJ39" s="30"/>
      <c r="AK39" s="30"/>
      <c r="AL39" s="30"/>
      <c r="AM39" s="63"/>
      <c r="AN39" s="108"/>
      <c r="AO39" s="108"/>
      <c r="AP39" s="107"/>
      <c r="AQ39" s="107"/>
      <c r="AR39" s="31"/>
      <c r="AS39" s="68"/>
      <c r="AT39" s="68"/>
      <c r="AU39" s="63"/>
      <c r="AV39" s="62"/>
      <c r="AW39" s="62"/>
      <c r="AX39" s="62"/>
      <c r="AY39" s="62"/>
      <c r="AZ39" s="126"/>
      <c r="BA39" s="126"/>
      <c r="BB39" s="126"/>
      <c r="BC39" s="126"/>
      <c r="BD39" s="126"/>
      <c r="BE39" s="62"/>
    </row>
    <row r="40" spans="1:57" ht="25.5" customHeight="1" x14ac:dyDescent="0.3">
      <c r="A40" s="31"/>
      <c r="B40" s="31"/>
      <c r="C40" s="36"/>
      <c r="D40" s="33"/>
      <c r="E40" s="92"/>
      <c r="F40" s="36"/>
      <c r="G40" s="75"/>
      <c r="H40" s="75"/>
      <c r="I40" s="37"/>
      <c r="J40" s="36"/>
      <c r="K40" s="36"/>
      <c r="L40" s="75"/>
      <c r="M40" s="64"/>
      <c r="N40" s="64"/>
      <c r="O40" s="38"/>
      <c r="P40" s="65"/>
      <c r="Q40" s="66"/>
      <c r="R40" s="34"/>
      <c r="S40" s="105"/>
      <c r="T40" s="105"/>
      <c r="U40" s="106"/>
      <c r="V40" s="106"/>
      <c r="W40" s="65"/>
      <c r="X40" s="65"/>
      <c r="Y40" s="38"/>
      <c r="Z40" s="61"/>
      <c r="AA40" s="67"/>
      <c r="AB40" s="67"/>
      <c r="AC40" s="67"/>
      <c r="AD40" s="67"/>
      <c r="AE40" s="67"/>
      <c r="AF40" s="57"/>
      <c r="AG40" s="107"/>
      <c r="AH40" s="108"/>
      <c r="AI40" s="30"/>
      <c r="AJ40" s="30"/>
      <c r="AK40" s="30"/>
      <c r="AL40" s="30"/>
      <c r="AM40" s="63"/>
      <c r="AN40" s="108"/>
      <c r="AO40" s="108"/>
      <c r="AP40" s="107"/>
      <c r="AQ40" s="107"/>
      <c r="AR40" s="31"/>
      <c r="AS40" s="68"/>
      <c r="AT40" s="68"/>
      <c r="AU40" s="63"/>
      <c r="AV40" s="62"/>
      <c r="AW40" s="62"/>
      <c r="AX40" s="62"/>
      <c r="AY40" s="62"/>
      <c r="AZ40" s="126"/>
      <c r="BA40" s="126"/>
      <c r="BB40" s="126"/>
      <c r="BC40" s="126"/>
      <c r="BD40" s="126"/>
      <c r="BE40" s="62"/>
    </row>
    <row r="41" spans="1:57" ht="25.5" customHeight="1" x14ac:dyDescent="0.3">
      <c r="A41" s="31"/>
      <c r="B41" s="31"/>
      <c r="C41" s="36"/>
      <c r="D41" s="33"/>
      <c r="E41" s="92"/>
      <c r="F41" s="36"/>
      <c r="G41" s="75"/>
      <c r="H41" s="75"/>
      <c r="I41" s="37"/>
      <c r="J41" s="36"/>
      <c r="K41" s="36"/>
      <c r="L41" s="75"/>
      <c r="M41" s="64"/>
      <c r="N41" s="64"/>
      <c r="O41" s="38"/>
      <c r="P41" s="65"/>
      <c r="Q41" s="66"/>
      <c r="R41" s="34"/>
      <c r="S41" s="105"/>
      <c r="T41" s="105"/>
      <c r="U41" s="106"/>
      <c r="V41" s="106"/>
      <c r="W41" s="65"/>
      <c r="X41" s="65"/>
      <c r="Y41" s="38"/>
      <c r="Z41" s="61"/>
      <c r="AA41" s="67"/>
      <c r="AB41" s="67"/>
      <c r="AC41" s="67"/>
      <c r="AD41" s="67"/>
      <c r="AE41" s="67"/>
      <c r="AF41" s="57"/>
      <c r="AG41" s="107"/>
      <c r="AH41" s="108"/>
      <c r="AI41" s="30"/>
      <c r="AJ41" s="30"/>
      <c r="AK41" s="30"/>
      <c r="AL41" s="30"/>
      <c r="AM41" s="63"/>
      <c r="AN41" s="108"/>
      <c r="AO41" s="108"/>
      <c r="AP41" s="107"/>
      <c r="AQ41" s="107"/>
      <c r="AR41" s="31"/>
      <c r="AS41" s="68"/>
      <c r="AT41" s="68"/>
      <c r="AU41" s="63"/>
      <c r="AV41" s="62"/>
      <c r="AW41" s="62"/>
      <c r="AX41" s="62"/>
      <c r="AY41" s="62"/>
      <c r="AZ41" s="126"/>
      <c r="BA41" s="126"/>
      <c r="BB41" s="126"/>
      <c r="BC41" s="126"/>
      <c r="BD41" s="126"/>
      <c r="BE41" s="62"/>
    </row>
    <row r="42" spans="1:57" ht="25.5" customHeight="1" x14ac:dyDescent="0.3">
      <c r="A42" s="31"/>
      <c r="B42" s="31"/>
      <c r="C42" s="36"/>
      <c r="D42" s="33"/>
      <c r="E42" s="92"/>
      <c r="F42" s="36"/>
      <c r="G42" s="75"/>
      <c r="H42" s="75"/>
      <c r="I42" s="37"/>
      <c r="J42" s="36"/>
      <c r="K42" s="36"/>
      <c r="L42" s="75"/>
      <c r="M42" s="64"/>
      <c r="N42" s="64"/>
      <c r="O42" s="38"/>
      <c r="P42" s="65"/>
      <c r="Q42" s="66"/>
      <c r="R42" s="34"/>
      <c r="S42" s="105"/>
      <c r="T42" s="105"/>
      <c r="U42" s="106"/>
      <c r="V42" s="106"/>
      <c r="W42" s="65"/>
      <c r="X42" s="65"/>
      <c r="Y42" s="38"/>
      <c r="Z42" s="61"/>
      <c r="AA42" s="67"/>
      <c r="AB42" s="67"/>
      <c r="AC42" s="67"/>
      <c r="AD42" s="67"/>
      <c r="AE42" s="67"/>
      <c r="AF42" s="57"/>
      <c r="AG42" s="107"/>
      <c r="AH42" s="108"/>
      <c r="AI42" s="30"/>
      <c r="AJ42" s="30"/>
      <c r="AK42" s="30"/>
      <c r="AL42" s="30"/>
      <c r="AM42" s="63"/>
      <c r="AN42" s="108"/>
      <c r="AO42" s="108"/>
      <c r="AP42" s="107"/>
      <c r="AQ42" s="107"/>
      <c r="AR42" s="31"/>
      <c r="AS42" s="68"/>
      <c r="AT42" s="68"/>
      <c r="AU42" s="63"/>
      <c r="AV42" s="62"/>
      <c r="AW42" s="62"/>
      <c r="AX42" s="62"/>
      <c r="AY42" s="62"/>
      <c r="AZ42" s="126"/>
      <c r="BA42" s="126"/>
      <c r="BB42" s="126"/>
      <c r="BC42" s="126"/>
      <c r="BD42" s="126"/>
      <c r="BE42" s="62"/>
    </row>
    <row r="43" spans="1:57" ht="25.5" customHeight="1" x14ac:dyDescent="0.3">
      <c r="A43" s="31"/>
      <c r="B43" s="31"/>
      <c r="C43" s="36"/>
      <c r="D43" s="33"/>
      <c r="E43" s="92"/>
      <c r="F43" s="36"/>
      <c r="G43" s="75"/>
      <c r="H43" s="75"/>
      <c r="I43" s="37"/>
      <c r="J43" s="36"/>
      <c r="K43" s="36"/>
      <c r="L43" s="75"/>
      <c r="M43" s="64"/>
      <c r="N43" s="64"/>
      <c r="O43" s="38"/>
      <c r="P43" s="65"/>
      <c r="Q43" s="66"/>
      <c r="R43" s="34"/>
      <c r="S43" s="105"/>
      <c r="T43" s="105"/>
      <c r="U43" s="106"/>
      <c r="V43" s="106"/>
      <c r="W43" s="65"/>
      <c r="X43" s="65"/>
      <c r="Y43" s="38"/>
      <c r="Z43" s="61"/>
      <c r="AA43" s="67"/>
      <c r="AB43" s="67"/>
      <c r="AC43" s="67"/>
      <c r="AD43" s="67"/>
      <c r="AE43" s="67"/>
      <c r="AF43" s="57"/>
      <c r="AG43" s="107"/>
      <c r="AH43" s="108"/>
      <c r="AI43" s="30"/>
      <c r="AJ43" s="30"/>
      <c r="AK43" s="30"/>
      <c r="AL43" s="30"/>
      <c r="AM43" s="63"/>
      <c r="AN43" s="108"/>
      <c r="AO43" s="108"/>
      <c r="AP43" s="107"/>
      <c r="AQ43" s="107"/>
      <c r="AR43" s="31"/>
      <c r="AS43" s="68"/>
      <c r="AT43" s="68"/>
      <c r="AU43" s="63"/>
      <c r="AV43" s="62"/>
      <c r="AW43" s="62"/>
      <c r="AX43" s="62"/>
      <c r="AY43" s="62"/>
      <c r="AZ43" s="126"/>
      <c r="BA43" s="126"/>
      <c r="BB43" s="126"/>
      <c r="BC43" s="126"/>
      <c r="BD43" s="126"/>
      <c r="BE43" s="62"/>
    </row>
    <row r="44" spans="1:57" ht="25.5" customHeight="1" x14ac:dyDescent="0.3">
      <c r="A44" s="31"/>
      <c r="B44" s="31"/>
      <c r="C44" s="36"/>
      <c r="D44" s="33"/>
      <c r="E44" s="92"/>
      <c r="F44" s="36"/>
      <c r="G44" s="75"/>
      <c r="H44" s="75"/>
      <c r="I44" s="37"/>
      <c r="J44" s="36"/>
      <c r="K44" s="36"/>
      <c r="L44" s="75"/>
      <c r="M44" s="64"/>
      <c r="N44" s="64"/>
      <c r="O44" s="38"/>
      <c r="P44" s="65"/>
      <c r="Q44" s="66"/>
      <c r="R44" s="34"/>
      <c r="S44" s="105"/>
      <c r="T44" s="105"/>
      <c r="U44" s="106"/>
      <c r="V44" s="106"/>
      <c r="W44" s="65"/>
      <c r="X44" s="65"/>
      <c r="Y44" s="38"/>
      <c r="Z44" s="61"/>
      <c r="AA44" s="67"/>
      <c r="AB44" s="67"/>
      <c r="AC44" s="67"/>
      <c r="AD44" s="67"/>
      <c r="AE44" s="67"/>
      <c r="AF44" s="57"/>
      <c r="AG44" s="107"/>
      <c r="AH44" s="108"/>
      <c r="AI44" s="30"/>
      <c r="AJ44" s="30"/>
      <c r="AK44" s="30"/>
      <c r="AL44" s="30"/>
      <c r="AM44" s="63"/>
      <c r="AN44" s="108"/>
      <c r="AO44" s="108"/>
      <c r="AP44" s="107"/>
      <c r="AQ44" s="107"/>
      <c r="AR44" s="31"/>
      <c r="AS44" s="68"/>
      <c r="AT44" s="68"/>
      <c r="AU44" s="63"/>
      <c r="AV44" s="62"/>
      <c r="AW44" s="62"/>
      <c r="AX44" s="62"/>
      <c r="AY44" s="62"/>
      <c r="AZ44" s="126"/>
      <c r="BA44" s="126"/>
      <c r="BB44" s="126"/>
      <c r="BC44" s="126"/>
      <c r="BD44" s="126"/>
      <c r="BE44" s="62"/>
    </row>
    <row r="45" spans="1:57" ht="25.5" customHeight="1" x14ac:dyDescent="0.3">
      <c r="A45" s="31"/>
      <c r="B45" s="31"/>
      <c r="C45" s="36"/>
      <c r="D45" s="33"/>
      <c r="E45" s="92"/>
      <c r="F45" s="36"/>
      <c r="G45" s="75"/>
      <c r="H45" s="75"/>
      <c r="I45" s="37"/>
      <c r="J45" s="36"/>
      <c r="K45" s="36"/>
      <c r="L45" s="75"/>
      <c r="M45" s="64"/>
      <c r="N45" s="64"/>
      <c r="O45" s="38"/>
      <c r="P45" s="65"/>
      <c r="Q45" s="66"/>
      <c r="R45" s="34"/>
      <c r="S45" s="105"/>
      <c r="T45" s="105"/>
      <c r="U45" s="106"/>
      <c r="V45" s="106"/>
      <c r="W45" s="65"/>
      <c r="X45" s="65"/>
      <c r="Y45" s="38"/>
      <c r="Z45" s="61"/>
      <c r="AA45" s="67"/>
      <c r="AB45" s="67"/>
      <c r="AC45" s="67"/>
      <c r="AD45" s="67"/>
      <c r="AE45" s="67"/>
      <c r="AF45" s="57"/>
      <c r="AG45" s="107"/>
      <c r="AH45" s="108"/>
      <c r="AI45" s="30"/>
      <c r="AJ45" s="30"/>
      <c r="AK45" s="30"/>
      <c r="AL45" s="30"/>
      <c r="AM45" s="63"/>
      <c r="AN45" s="108"/>
      <c r="AO45" s="108"/>
      <c r="AP45" s="107"/>
      <c r="AQ45" s="107"/>
      <c r="AR45" s="31"/>
      <c r="AS45" s="68"/>
      <c r="AT45" s="68"/>
      <c r="AU45" s="63"/>
      <c r="AV45" s="62"/>
      <c r="AW45" s="62"/>
      <c r="AX45" s="62"/>
      <c r="AY45" s="62"/>
      <c r="AZ45" s="126"/>
      <c r="BA45" s="126"/>
      <c r="BB45" s="126"/>
      <c r="BC45" s="126"/>
      <c r="BD45" s="126"/>
      <c r="BE45" s="62"/>
    </row>
    <row r="46" spans="1:57" ht="25.5" customHeight="1" x14ac:dyDescent="0.3">
      <c r="A46" s="31"/>
      <c r="B46" s="31"/>
      <c r="C46" s="36"/>
      <c r="D46" s="33"/>
      <c r="E46" s="92"/>
      <c r="F46" s="36"/>
      <c r="G46" s="75"/>
      <c r="H46" s="75"/>
      <c r="I46" s="37"/>
      <c r="J46" s="36"/>
      <c r="K46" s="36"/>
      <c r="L46" s="75"/>
      <c r="M46" s="64"/>
      <c r="N46" s="64"/>
      <c r="O46" s="38"/>
      <c r="P46" s="65"/>
      <c r="Q46" s="66"/>
      <c r="R46" s="34"/>
      <c r="S46" s="105"/>
      <c r="T46" s="105"/>
      <c r="U46" s="106"/>
      <c r="V46" s="106"/>
      <c r="W46" s="65"/>
      <c r="X46" s="65"/>
      <c r="Y46" s="38"/>
      <c r="Z46" s="61"/>
      <c r="AA46" s="67"/>
      <c r="AB46" s="67"/>
      <c r="AC46" s="67"/>
      <c r="AD46" s="67"/>
      <c r="AE46" s="67"/>
      <c r="AF46" s="57"/>
      <c r="AG46" s="107"/>
      <c r="AH46" s="108"/>
      <c r="AI46" s="30"/>
      <c r="AJ46" s="30"/>
      <c r="AK46" s="30"/>
      <c r="AL46" s="30"/>
      <c r="AM46" s="63"/>
      <c r="AN46" s="108"/>
      <c r="AO46" s="108"/>
      <c r="AP46" s="107"/>
      <c r="AQ46" s="107"/>
      <c r="AR46" s="31"/>
      <c r="AS46" s="68"/>
      <c r="AT46" s="68"/>
      <c r="AU46" s="63"/>
      <c r="AV46" s="62"/>
      <c r="AW46" s="62"/>
      <c r="AX46" s="62"/>
      <c r="AY46" s="62"/>
      <c r="AZ46" s="126"/>
      <c r="BA46" s="126"/>
      <c r="BB46" s="126"/>
      <c r="BC46" s="126"/>
      <c r="BD46" s="126"/>
      <c r="BE46" s="62"/>
    </row>
    <row r="47" spans="1:57" ht="25.5" customHeight="1" x14ac:dyDescent="0.3">
      <c r="A47" s="31"/>
      <c r="B47" s="31"/>
      <c r="C47" s="36"/>
      <c r="D47" s="33"/>
      <c r="E47" s="92"/>
      <c r="F47" s="36"/>
      <c r="G47" s="75"/>
      <c r="H47" s="75"/>
      <c r="I47" s="37"/>
      <c r="J47" s="36"/>
      <c r="K47" s="36"/>
      <c r="L47" s="75"/>
      <c r="M47" s="64"/>
      <c r="N47" s="64"/>
      <c r="O47" s="38"/>
      <c r="P47" s="65"/>
      <c r="Q47" s="66"/>
      <c r="R47" s="34"/>
      <c r="S47" s="105"/>
      <c r="T47" s="105"/>
      <c r="U47" s="106"/>
      <c r="V47" s="106"/>
      <c r="W47" s="65"/>
      <c r="X47" s="65"/>
      <c r="Y47" s="38"/>
      <c r="Z47" s="61"/>
      <c r="AA47" s="67"/>
      <c r="AB47" s="67"/>
      <c r="AC47" s="67"/>
      <c r="AD47" s="67"/>
      <c r="AE47" s="67"/>
      <c r="AF47" s="57"/>
      <c r="AG47" s="107"/>
      <c r="AH47" s="108"/>
      <c r="AI47" s="30"/>
      <c r="AJ47" s="30"/>
      <c r="AK47" s="30"/>
      <c r="AL47" s="30"/>
      <c r="AM47" s="63"/>
      <c r="AN47" s="108"/>
      <c r="AO47" s="108"/>
      <c r="AP47" s="107"/>
      <c r="AQ47" s="107"/>
      <c r="AR47" s="31"/>
      <c r="AS47" s="68"/>
      <c r="AT47" s="68"/>
      <c r="AU47" s="63"/>
      <c r="AV47" s="62"/>
      <c r="AW47" s="62"/>
      <c r="AX47" s="62"/>
      <c r="AY47" s="62"/>
      <c r="AZ47" s="126"/>
      <c r="BA47" s="126"/>
      <c r="BB47" s="126"/>
      <c r="BC47" s="126"/>
      <c r="BD47" s="126"/>
      <c r="BE47" s="62"/>
    </row>
    <row r="48" spans="1:57" ht="25.5" customHeight="1" x14ac:dyDescent="0.3">
      <c r="A48" s="31"/>
      <c r="B48" s="31"/>
      <c r="C48" s="36"/>
      <c r="D48" s="33"/>
      <c r="E48" s="92"/>
      <c r="F48" s="36"/>
      <c r="G48" s="75"/>
      <c r="H48" s="75"/>
      <c r="I48" s="37"/>
      <c r="J48" s="36"/>
      <c r="K48" s="36"/>
      <c r="L48" s="75"/>
      <c r="M48" s="64"/>
      <c r="N48" s="64"/>
      <c r="O48" s="38"/>
      <c r="P48" s="65"/>
      <c r="Q48" s="66"/>
      <c r="R48" s="34"/>
      <c r="S48" s="105"/>
      <c r="T48" s="105"/>
      <c r="U48" s="106"/>
      <c r="V48" s="106"/>
      <c r="W48" s="65"/>
      <c r="X48" s="65"/>
      <c r="Y48" s="38"/>
      <c r="Z48" s="61"/>
      <c r="AA48" s="67"/>
      <c r="AB48" s="67"/>
      <c r="AC48" s="67"/>
      <c r="AD48" s="67"/>
      <c r="AE48" s="67"/>
      <c r="AF48" s="57"/>
      <c r="AG48" s="107"/>
      <c r="AH48" s="108"/>
      <c r="AI48" s="30"/>
      <c r="AJ48" s="30"/>
      <c r="AK48" s="30"/>
      <c r="AL48" s="30"/>
      <c r="AM48" s="63"/>
      <c r="AN48" s="108"/>
      <c r="AO48" s="108"/>
      <c r="AP48" s="107"/>
      <c r="AQ48" s="107"/>
      <c r="AR48" s="31"/>
      <c r="AS48" s="68"/>
      <c r="AT48" s="68"/>
      <c r="AU48" s="63"/>
      <c r="AV48" s="62"/>
      <c r="AW48" s="62"/>
      <c r="AX48" s="62"/>
      <c r="AY48" s="62"/>
      <c r="AZ48" s="126"/>
      <c r="BA48" s="126"/>
      <c r="BB48" s="126"/>
      <c r="BC48" s="126"/>
      <c r="BD48" s="126"/>
      <c r="BE48" s="62"/>
    </row>
    <row r="49" spans="1:57" ht="25.5" customHeight="1" x14ac:dyDescent="0.3">
      <c r="A49" s="31"/>
      <c r="B49" s="31"/>
      <c r="C49" s="36"/>
      <c r="D49" s="33"/>
      <c r="E49" s="92"/>
      <c r="F49" s="36"/>
      <c r="G49" s="75"/>
      <c r="H49" s="75"/>
      <c r="I49" s="37"/>
      <c r="J49" s="36"/>
      <c r="K49" s="36"/>
      <c r="L49" s="75"/>
      <c r="M49" s="64"/>
      <c r="N49" s="64"/>
      <c r="O49" s="38"/>
      <c r="P49" s="65"/>
      <c r="Q49" s="66"/>
      <c r="R49" s="34"/>
      <c r="S49" s="105"/>
      <c r="T49" s="105"/>
      <c r="U49" s="106"/>
      <c r="V49" s="106"/>
      <c r="W49" s="65"/>
      <c r="X49" s="65"/>
      <c r="Y49" s="38"/>
      <c r="Z49" s="61"/>
      <c r="AA49" s="67"/>
      <c r="AB49" s="67"/>
      <c r="AC49" s="67"/>
      <c r="AD49" s="67"/>
      <c r="AE49" s="67"/>
      <c r="AF49" s="57"/>
      <c r="AG49" s="107"/>
      <c r="AH49" s="108"/>
      <c r="AI49" s="30"/>
      <c r="AJ49" s="30"/>
      <c r="AK49" s="30"/>
      <c r="AL49" s="30"/>
      <c r="AM49" s="63"/>
      <c r="AN49" s="108"/>
      <c r="AO49" s="108"/>
      <c r="AP49" s="107"/>
      <c r="AQ49" s="107"/>
      <c r="AR49" s="31"/>
      <c r="AS49" s="68"/>
      <c r="AT49" s="68"/>
      <c r="AU49" s="63"/>
      <c r="AV49" s="62"/>
      <c r="AW49" s="62"/>
      <c r="AX49" s="62"/>
      <c r="AY49" s="62"/>
      <c r="AZ49" s="126"/>
      <c r="BA49" s="126"/>
      <c r="BB49" s="126"/>
      <c r="BC49" s="126"/>
      <c r="BD49" s="126"/>
      <c r="BE49" s="62"/>
    </row>
    <row r="50" spans="1:57" ht="25.5" customHeight="1" x14ac:dyDescent="0.3">
      <c r="A50" s="31"/>
      <c r="B50" s="31"/>
      <c r="C50" s="36"/>
      <c r="D50" s="33"/>
      <c r="E50" s="92"/>
      <c r="F50" s="36"/>
      <c r="G50" s="75"/>
      <c r="H50" s="75"/>
      <c r="I50" s="37"/>
      <c r="J50" s="36"/>
      <c r="K50" s="36"/>
      <c r="L50" s="75"/>
      <c r="M50" s="64"/>
      <c r="N50" s="64"/>
      <c r="O50" s="38"/>
      <c r="P50" s="65"/>
      <c r="Q50" s="66"/>
      <c r="R50" s="34"/>
      <c r="S50" s="105"/>
      <c r="T50" s="105"/>
      <c r="U50" s="106"/>
      <c r="V50" s="106"/>
      <c r="W50" s="65"/>
      <c r="X50" s="65"/>
      <c r="Y50" s="38"/>
      <c r="Z50" s="61"/>
      <c r="AA50" s="67"/>
      <c r="AB50" s="67"/>
      <c r="AC50" s="67"/>
      <c r="AD50" s="67"/>
      <c r="AE50" s="67"/>
      <c r="AF50" s="57"/>
      <c r="AG50" s="107"/>
      <c r="AH50" s="108"/>
      <c r="AI50" s="30"/>
      <c r="AJ50" s="30"/>
      <c r="AK50" s="30"/>
      <c r="AL50" s="30"/>
      <c r="AM50" s="63"/>
      <c r="AN50" s="108"/>
      <c r="AO50" s="108"/>
      <c r="AP50" s="107"/>
      <c r="AQ50" s="107"/>
      <c r="AR50" s="31"/>
      <c r="AS50" s="68"/>
      <c r="AT50" s="68"/>
      <c r="AU50" s="63"/>
      <c r="AV50" s="62"/>
      <c r="AW50" s="62"/>
      <c r="AX50" s="62"/>
      <c r="AY50" s="62"/>
      <c r="AZ50" s="126"/>
      <c r="BA50" s="126"/>
      <c r="BB50" s="126"/>
      <c r="BC50" s="126"/>
      <c r="BD50" s="126"/>
      <c r="BE50" s="62"/>
    </row>
    <row r="51" spans="1:57" ht="25.5" customHeight="1" x14ac:dyDescent="0.3">
      <c r="A51" s="31"/>
      <c r="B51" s="31"/>
      <c r="C51" s="36"/>
      <c r="D51" s="33"/>
      <c r="E51" s="92"/>
      <c r="F51" s="36"/>
      <c r="G51" s="75"/>
      <c r="H51" s="75"/>
      <c r="I51" s="37"/>
      <c r="J51" s="36"/>
      <c r="K51" s="36"/>
      <c r="L51" s="75"/>
      <c r="M51" s="64"/>
      <c r="N51" s="64"/>
      <c r="O51" s="38"/>
      <c r="P51" s="65"/>
      <c r="Q51" s="66"/>
      <c r="R51" s="34"/>
      <c r="S51" s="105"/>
      <c r="T51" s="105"/>
      <c r="U51" s="106"/>
      <c r="V51" s="106"/>
      <c r="W51" s="65"/>
      <c r="X51" s="65"/>
      <c r="Y51" s="38"/>
      <c r="Z51" s="61"/>
      <c r="AA51" s="67"/>
      <c r="AB51" s="67"/>
      <c r="AC51" s="67"/>
      <c r="AD51" s="67"/>
      <c r="AE51" s="67"/>
      <c r="AF51" s="57"/>
      <c r="AG51" s="107"/>
      <c r="AH51" s="108"/>
      <c r="AI51" s="30"/>
      <c r="AJ51" s="30"/>
      <c r="AK51" s="30"/>
      <c r="AL51" s="30"/>
      <c r="AM51" s="63"/>
      <c r="AN51" s="108"/>
      <c r="AO51" s="108"/>
      <c r="AP51" s="107"/>
      <c r="AQ51" s="107"/>
      <c r="AR51" s="31"/>
      <c r="AS51" s="68"/>
      <c r="AT51" s="68"/>
      <c r="AU51" s="63"/>
      <c r="AV51" s="62"/>
      <c r="AW51" s="62"/>
      <c r="AX51" s="62"/>
      <c r="AY51" s="62"/>
      <c r="AZ51" s="126"/>
      <c r="BA51" s="126"/>
      <c r="BB51" s="126"/>
      <c r="BC51" s="126"/>
      <c r="BD51" s="126"/>
      <c r="BE51" s="62"/>
    </row>
    <row r="52" spans="1:57" ht="25.5" customHeight="1" x14ac:dyDescent="0.3">
      <c r="A52" s="31"/>
      <c r="B52" s="31"/>
      <c r="C52" s="36"/>
      <c r="D52" s="33"/>
      <c r="E52" s="92"/>
      <c r="F52" s="36"/>
      <c r="G52" s="75"/>
      <c r="H52" s="75"/>
      <c r="I52" s="37"/>
      <c r="J52" s="36"/>
      <c r="K52" s="36"/>
      <c r="L52" s="75"/>
      <c r="M52" s="64"/>
      <c r="N52" s="64"/>
      <c r="O52" s="38"/>
      <c r="P52" s="65"/>
      <c r="Q52" s="66"/>
      <c r="R52" s="34"/>
      <c r="S52" s="105"/>
      <c r="T52" s="105"/>
      <c r="U52" s="106"/>
      <c r="V52" s="106"/>
      <c r="W52" s="65"/>
      <c r="X52" s="65"/>
      <c r="Y52" s="38"/>
      <c r="Z52" s="61"/>
      <c r="AA52" s="67"/>
      <c r="AB52" s="67"/>
      <c r="AC52" s="67"/>
      <c r="AD52" s="67"/>
      <c r="AE52" s="67"/>
      <c r="AF52" s="57"/>
      <c r="AG52" s="107"/>
      <c r="AH52" s="108"/>
      <c r="AI52" s="30"/>
      <c r="AJ52" s="30"/>
      <c r="AK52" s="30"/>
      <c r="AL52" s="30"/>
      <c r="AM52" s="63"/>
      <c r="AN52" s="108"/>
      <c r="AO52" s="108"/>
      <c r="AP52" s="107"/>
      <c r="AQ52" s="107"/>
      <c r="AR52" s="31"/>
      <c r="AS52" s="68"/>
      <c r="AT52" s="68"/>
      <c r="AU52" s="63"/>
      <c r="AV52" s="62"/>
      <c r="AW52" s="62"/>
      <c r="AX52" s="62"/>
      <c r="AY52" s="62"/>
      <c r="AZ52" s="126"/>
      <c r="BA52" s="126"/>
      <c r="BB52" s="126"/>
      <c r="BC52" s="126"/>
      <c r="BD52" s="126"/>
      <c r="BE52" s="62"/>
    </row>
    <row r="53" spans="1:57" ht="25.5" customHeight="1" x14ac:dyDescent="0.3">
      <c r="A53" s="31"/>
      <c r="B53" s="31"/>
      <c r="C53" s="36"/>
      <c r="D53" s="33"/>
      <c r="E53" s="92"/>
      <c r="F53" s="36"/>
      <c r="G53" s="75"/>
      <c r="H53" s="75"/>
      <c r="I53" s="37"/>
      <c r="J53" s="36"/>
      <c r="K53" s="36"/>
      <c r="L53" s="75"/>
      <c r="M53" s="64"/>
      <c r="N53" s="64"/>
      <c r="O53" s="38"/>
      <c r="P53" s="65"/>
      <c r="Q53" s="66"/>
      <c r="R53" s="34"/>
      <c r="S53" s="105"/>
      <c r="T53" s="105"/>
      <c r="U53" s="106"/>
      <c r="V53" s="106"/>
      <c r="W53" s="65"/>
      <c r="X53" s="65"/>
      <c r="Y53" s="38"/>
      <c r="Z53" s="61"/>
      <c r="AA53" s="67"/>
      <c r="AB53" s="67"/>
      <c r="AC53" s="67"/>
      <c r="AD53" s="67"/>
      <c r="AE53" s="67"/>
      <c r="AF53" s="57"/>
      <c r="AG53" s="107"/>
      <c r="AH53" s="108"/>
      <c r="AI53" s="30"/>
      <c r="AJ53" s="30"/>
      <c r="AK53" s="30"/>
      <c r="AL53" s="30"/>
      <c r="AM53" s="63"/>
      <c r="AN53" s="108"/>
      <c r="AO53" s="108"/>
      <c r="AP53" s="107"/>
      <c r="AQ53" s="107"/>
      <c r="AR53" s="31"/>
      <c r="AS53" s="68"/>
      <c r="AT53" s="68"/>
      <c r="AU53" s="63"/>
      <c r="AV53" s="62"/>
      <c r="AW53" s="62"/>
      <c r="AX53" s="62"/>
      <c r="AY53" s="62"/>
      <c r="AZ53" s="126"/>
      <c r="BA53" s="126"/>
      <c r="BB53" s="126"/>
      <c r="BC53" s="126"/>
      <c r="BD53" s="126"/>
      <c r="BE53" s="62"/>
    </row>
    <row r="54" spans="1:57" ht="25.5" customHeight="1" x14ac:dyDescent="0.3">
      <c r="A54" s="31"/>
      <c r="B54" s="31"/>
      <c r="C54" s="36"/>
      <c r="D54" s="33"/>
      <c r="E54" s="92"/>
      <c r="F54" s="36"/>
      <c r="G54" s="75"/>
      <c r="H54" s="75"/>
      <c r="I54" s="37"/>
      <c r="J54" s="36"/>
      <c r="K54" s="36"/>
      <c r="L54" s="75"/>
      <c r="M54" s="64"/>
      <c r="N54" s="64"/>
      <c r="O54" s="38"/>
      <c r="P54" s="65"/>
      <c r="Q54" s="66"/>
      <c r="R54" s="34"/>
      <c r="S54" s="105"/>
      <c r="T54" s="105"/>
      <c r="U54" s="106"/>
      <c r="V54" s="106"/>
      <c r="W54" s="65"/>
      <c r="X54" s="65"/>
      <c r="Y54" s="38"/>
      <c r="Z54" s="61"/>
      <c r="AA54" s="67"/>
      <c r="AB54" s="67"/>
      <c r="AC54" s="67"/>
      <c r="AD54" s="67"/>
      <c r="AE54" s="67"/>
      <c r="AF54" s="57"/>
      <c r="AG54" s="107"/>
      <c r="AH54" s="108"/>
      <c r="AI54" s="30"/>
      <c r="AJ54" s="30"/>
      <c r="AK54" s="30"/>
      <c r="AL54" s="30"/>
      <c r="AM54" s="63"/>
      <c r="AN54" s="108"/>
      <c r="AO54" s="108"/>
      <c r="AP54" s="107"/>
      <c r="AQ54" s="107"/>
      <c r="AR54" s="31"/>
      <c r="AS54" s="68"/>
      <c r="AT54" s="68"/>
      <c r="AU54" s="63"/>
      <c r="AV54" s="62"/>
      <c r="AW54" s="62"/>
      <c r="AX54" s="62"/>
      <c r="AY54" s="62"/>
      <c r="AZ54" s="126"/>
      <c r="BA54" s="126"/>
      <c r="BB54" s="126"/>
      <c r="BC54" s="126"/>
      <c r="BD54" s="126"/>
      <c r="BE54" s="62"/>
    </row>
    <row r="55" spans="1:57" ht="25.5" customHeight="1" x14ac:dyDescent="0.3">
      <c r="A55" s="31"/>
      <c r="B55" s="31"/>
      <c r="C55" s="36"/>
      <c r="D55" s="33"/>
      <c r="E55" s="92"/>
      <c r="F55" s="36"/>
      <c r="G55" s="75"/>
      <c r="H55" s="75"/>
      <c r="I55" s="37"/>
      <c r="J55" s="36"/>
      <c r="K55" s="36"/>
      <c r="L55" s="75"/>
      <c r="M55" s="64"/>
      <c r="N55" s="64"/>
      <c r="O55" s="38"/>
      <c r="P55" s="65"/>
      <c r="Q55" s="66"/>
      <c r="R55" s="34"/>
      <c r="S55" s="105"/>
      <c r="T55" s="105"/>
      <c r="U55" s="106"/>
      <c r="V55" s="106"/>
      <c r="W55" s="65"/>
      <c r="X55" s="65"/>
      <c r="Y55" s="38"/>
      <c r="Z55" s="61"/>
      <c r="AA55" s="67"/>
      <c r="AB55" s="67"/>
      <c r="AC55" s="67"/>
      <c r="AD55" s="67"/>
      <c r="AE55" s="67"/>
      <c r="AF55" s="57"/>
      <c r="AG55" s="107"/>
      <c r="AH55" s="108"/>
      <c r="AI55" s="30"/>
      <c r="AJ55" s="30"/>
      <c r="AK55" s="30"/>
      <c r="AL55" s="30"/>
      <c r="AM55" s="63"/>
      <c r="AN55" s="108"/>
      <c r="AO55" s="108"/>
      <c r="AP55" s="107"/>
      <c r="AQ55" s="107"/>
      <c r="AR55" s="31"/>
      <c r="AS55" s="68"/>
      <c r="AT55" s="68"/>
      <c r="AU55" s="63"/>
      <c r="AV55" s="62"/>
      <c r="AW55" s="62"/>
      <c r="AX55" s="62"/>
      <c r="AY55" s="62"/>
      <c r="AZ55" s="126"/>
      <c r="BA55" s="126"/>
      <c r="BB55" s="126"/>
      <c r="BC55" s="126"/>
      <c r="BD55" s="126"/>
      <c r="BE55" s="62"/>
    </row>
    <row r="56" spans="1:57" ht="25.5" customHeight="1" x14ac:dyDescent="0.3">
      <c r="A56" s="31"/>
      <c r="B56" s="31"/>
      <c r="C56" s="36"/>
      <c r="D56" s="33"/>
      <c r="E56" s="92"/>
      <c r="F56" s="36"/>
      <c r="G56" s="75"/>
      <c r="H56" s="75"/>
      <c r="I56" s="37"/>
      <c r="J56" s="36"/>
      <c r="K56" s="36"/>
      <c r="L56" s="75"/>
      <c r="M56" s="64"/>
      <c r="N56" s="64"/>
      <c r="O56" s="38"/>
      <c r="P56" s="65"/>
      <c r="Q56" s="66"/>
      <c r="R56" s="34"/>
      <c r="S56" s="105"/>
      <c r="T56" s="105"/>
      <c r="U56" s="106"/>
      <c r="V56" s="106"/>
      <c r="W56" s="65"/>
      <c r="X56" s="65"/>
      <c r="Y56" s="38"/>
      <c r="Z56" s="61"/>
      <c r="AA56" s="67"/>
      <c r="AB56" s="67"/>
      <c r="AC56" s="67"/>
      <c r="AD56" s="67"/>
      <c r="AE56" s="67"/>
      <c r="AF56" s="57"/>
      <c r="AG56" s="107"/>
      <c r="AH56" s="108"/>
      <c r="AI56" s="30"/>
      <c r="AJ56" s="30"/>
      <c r="AK56" s="30"/>
      <c r="AL56" s="30"/>
      <c r="AM56" s="63"/>
      <c r="AN56" s="108"/>
      <c r="AO56" s="108"/>
      <c r="AP56" s="107"/>
      <c r="AQ56" s="107"/>
      <c r="AR56" s="31"/>
      <c r="AS56" s="68"/>
      <c r="AT56" s="68"/>
      <c r="AU56" s="63"/>
      <c r="AV56" s="62"/>
      <c r="AW56" s="62"/>
      <c r="AX56" s="62"/>
      <c r="AY56" s="62"/>
      <c r="AZ56" s="126"/>
      <c r="BA56" s="126"/>
      <c r="BB56" s="126"/>
      <c r="BC56" s="126"/>
      <c r="BD56" s="126"/>
      <c r="BE56" s="62"/>
    </row>
    <row r="57" spans="1:57" ht="25.5" customHeight="1" x14ac:dyDescent="0.3">
      <c r="A57" s="31"/>
      <c r="B57" s="31"/>
      <c r="C57" s="36"/>
      <c r="D57" s="33"/>
      <c r="E57" s="92"/>
      <c r="F57" s="36"/>
      <c r="G57" s="75"/>
      <c r="H57" s="75"/>
      <c r="I57" s="37"/>
      <c r="J57" s="36"/>
      <c r="K57" s="36"/>
      <c r="L57" s="75"/>
      <c r="M57" s="64"/>
      <c r="N57" s="64"/>
      <c r="O57" s="38"/>
      <c r="P57" s="65"/>
      <c r="Q57" s="66"/>
      <c r="R57" s="34"/>
      <c r="S57" s="105"/>
      <c r="T57" s="105"/>
      <c r="U57" s="106"/>
      <c r="V57" s="106"/>
      <c r="W57" s="65"/>
      <c r="X57" s="65"/>
      <c r="Y57" s="38"/>
      <c r="Z57" s="61"/>
      <c r="AA57" s="67"/>
      <c r="AB57" s="67"/>
      <c r="AC57" s="67"/>
      <c r="AD57" s="67"/>
      <c r="AE57" s="67"/>
      <c r="AF57" s="57"/>
      <c r="AG57" s="107"/>
      <c r="AH57" s="108"/>
      <c r="AI57" s="30"/>
      <c r="AJ57" s="30"/>
      <c r="AK57" s="30"/>
      <c r="AL57" s="30"/>
      <c r="AM57" s="63"/>
      <c r="AN57" s="108"/>
      <c r="AO57" s="108"/>
      <c r="AP57" s="107"/>
      <c r="AQ57" s="107"/>
      <c r="AR57" s="31"/>
      <c r="AS57" s="68"/>
      <c r="AT57" s="68"/>
      <c r="AU57" s="63"/>
      <c r="AV57" s="62"/>
      <c r="AW57" s="62"/>
      <c r="AX57" s="62"/>
      <c r="AY57" s="62"/>
      <c r="AZ57" s="126"/>
      <c r="BA57" s="126"/>
      <c r="BB57" s="126"/>
      <c r="BC57" s="126"/>
      <c r="BD57" s="126"/>
      <c r="BE57" s="62"/>
    </row>
    <row r="58" spans="1:57" ht="25.5" customHeight="1" x14ac:dyDescent="0.3">
      <c r="A58" s="31"/>
      <c r="B58" s="31"/>
      <c r="C58" s="36"/>
      <c r="D58" s="33"/>
      <c r="E58" s="92"/>
      <c r="F58" s="36"/>
      <c r="G58" s="75"/>
      <c r="H58" s="75"/>
      <c r="I58" s="37"/>
      <c r="J58" s="36"/>
      <c r="K58" s="36"/>
      <c r="L58" s="75"/>
      <c r="M58" s="64"/>
      <c r="N58" s="64"/>
      <c r="O58" s="38"/>
      <c r="P58" s="65"/>
      <c r="Q58" s="66"/>
      <c r="R58" s="34"/>
      <c r="S58" s="105"/>
      <c r="T58" s="105"/>
      <c r="U58" s="106"/>
      <c r="V58" s="106"/>
      <c r="W58" s="65"/>
      <c r="X58" s="65"/>
      <c r="Y58" s="38"/>
      <c r="Z58" s="61"/>
      <c r="AA58" s="67"/>
      <c r="AB58" s="67"/>
      <c r="AC58" s="67"/>
      <c r="AD58" s="67"/>
      <c r="AE58" s="67"/>
      <c r="AF58" s="57"/>
      <c r="AG58" s="107"/>
      <c r="AH58" s="108"/>
      <c r="AI58" s="30"/>
      <c r="AJ58" s="30"/>
      <c r="AK58" s="30"/>
      <c r="AL58" s="30"/>
      <c r="AM58" s="63"/>
      <c r="AN58" s="108"/>
      <c r="AO58" s="108"/>
      <c r="AP58" s="107"/>
      <c r="AQ58" s="107"/>
      <c r="AR58" s="31"/>
      <c r="AS58" s="68"/>
      <c r="AT58" s="68"/>
      <c r="AU58" s="63"/>
      <c r="AV58" s="62"/>
      <c r="AW58" s="62"/>
      <c r="AX58" s="62"/>
      <c r="AY58" s="62"/>
      <c r="AZ58" s="126"/>
      <c r="BA58" s="126"/>
      <c r="BB58" s="126"/>
      <c r="BC58" s="126"/>
      <c r="BD58" s="126"/>
      <c r="BE58" s="62"/>
    </row>
    <row r="59" spans="1:57" ht="25.5" customHeight="1" x14ac:dyDescent="0.3">
      <c r="A59" s="31"/>
      <c r="B59" s="31"/>
      <c r="C59" s="36"/>
      <c r="D59" s="33"/>
      <c r="E59" s="92"/>
      <c r="F59" s="36"/>
      <c r="G59" s="75"/>
      <c r="H59" s="75"/>
      <c r="I59" s="37"/>
      <c r="J59" s="36"/>
      <c r="K59" s="36"/>
      <c r="L59" s="75"/>
      <c r="M59" s="64"/>
      <c r="N59" s="64"/>
      <c r="O59" s="38"/>
      <c r="P59" s="65"/>
      <c r="Q59" s="66"/>
      <c r="R59" s="34"/>
      <c r="S59" s="105"/>
      <c r="T59" s="105"/>
      <c r="U59" s="106"/>
      <c r="V59" s="106"/>
      <c r="W59" s="65"/>
      <c r="X59" s="65"/>
      <c r="Y59" s="38"/>
      <c r="Z59" s="61"/>
      <c r="AA59" s="67"/>
      <c r="AB59" s="67"/>
      <c r="AC59" s="67"/>
      <c r="AD59" s="67"/>
      <c r="AE59" s="67"/>
      <c r="AF59" s="57"/>
      <c r="AG59" s="107"/>
      <c r="AH59" s="108"/>
      <c r="AI59" s="30"/>
      <c r="AJ59" s="30"/>
      <c r="AK59" s="30"/>
      <c r="AL59" s="30"/>
      <c r="AM59" s="63"/>
      <c r="AN59" s="108"/>
      <c r="AO59" s="108"/>
      <c r="AP59" s="107"/>
      <c r="AQ59" s="107"/>
      <c r="AR59" s="31"/>
      <c r="AS59" s="68"/>
      <c r="AT59" s="68"/>
      <c r="AU59" s="63"/>
      <c r="AV59" s="62"/>
      <c r="AW59" s="62"/>
      <c r="AX59" s="62"/>
      <c r="AY59" s="62"/>
      <c r="AZ59" s="126"/>
      <c r="BA59" s="126"/>
      <c r="BB59" s="126"/>
      <c r="BC59" s="126"/>
      <c r="BD59" s="126"/>
      <c r="BE59" s="62"/>
    </row>
    <row r="60" spans="1:57" ht="25.5" customHeight="1" x14ac:dyDescent="0.3">
      <c r="A60" s="31"/>
      <c r="B60" s="31"/>
      <c r="C60" s="36"/>
      <c r="D60" s="33"/>
      <c r="E60" s="92"/>
      <c r="F60" s="36"/>
      <c r="G60" s="75"/>
      <c r="H60" s="75"/>
      <c r="I60" s="37"/>
      <c r="J60" s="36"/>
      <c r="K60" s="36"/>
      <c r="L60" s="75"/>
      <c r="M60" s="64"/>
      <c r="N60" s="64"/>
      <c r="O60" s="38"/>
      <c r="P60" s="65"/>
      <c r="Q60" s="66"/>
      <c r="R60" s="34"/>
      <c r="S60" s="105"/>
      <c r="T60" s="105"/>
      <c r="U60" s="106"/>
      <c r="V60" s="106"/>
      <c r="W60" s="65"/>
      <c r="X60" s="65"/>
      <c r="Y60" s="38"/>
      <c r="Z60" s="61"/>
      <c r="AA60" s="67"/>
      <c r="AB60" s="67"/>
      <c r="AC60" s="67"/>
      <c r="AD60" s="67"/>
      <c r="AE60" s="67"/>
      <c r="AF60" s="57"/>
      <c r="AG60" s="107"/>
      <c r="AH60" s="108"/>
      <c r="AI60" s="30"/>
      <c r="AJ60" s="30"/>
      <c r="AK60" s="30"/>
      <c r="AL60" s="30"/>
      <c r="AM60" s="63"/>
      <c r="AN60" s="108"/>
      <c r="AO60" s="108"/>
      <c r="AP60" s="107"/>
      <c r="AQ60" s="107"/>
      <c r="AR60" s="31"/>
      <c r="AS60" s="68"/>
      <c r="AT60" s="68"/>
      <c r="AU60" s="63"/>
      <c r="AV60" s="62"/>
      <c r="AW60" s="62"/>
      <c r="AX60" s="62"/>
      <c r="AY60" s="62"/>
      <c r="AZ60" s="126"/>
      <c r="BA60" s="126"/>
      <c r="BB60" s="126"/>
      <c r="BC60" s="126"/>
      <c r="BD60" s="126"/>
      <c r="BE60" s="62"/>
    </row>
    <row r="61" spans="1:57" ht="25.5" customHeight="1" x14ac:dyDescent="0.3">
      <c r="A61" s="31"/>
      <c r="B61" s="31"/>
      <c r="C61" s="36"/>
      <c r="D61" s="33"/>
      <c r="E61" s="92"/>
      <c r="F61" s="36"/>
      <c r="G61" s="75"/>
      <c r="H61" s="75"/>
      <c r="I61" s="37"/>
      <c r="J61" s="36"/>
      <c r="K61" s="36"/>
      <c r="L61" s="75"/>
      <c r="M61" s="64"/>
      <c r="N61" s="64"/>
      <c r="O61" s="38"/>
      <c r="P61" s="65"/>
      <c r="Q61" s="66"/>
      <c r="R61" s="34"/>
      <c r="S61" s="105"/>
      <c r="T61" s="105"/>
      <c r="U61" s="106"/>
      <c r="V61" s="106"/>
      <c r="W61" s="65"/>
      <c r="X61" s="65"/>
      <c r="Y61" s="38"/>
      <c r="Z61" s="61"/>
      <c r="AA61" s="67"/>
      <c r="AB61" s="67"/>
      <c r="AC61" s="67"/>
      <c r="AD61" s="67"/>
      <c r="AE61" s="67"/>
      <c r="AF61" s="57"/>
      <c r="AG61" s="107"/>
      <c r="AH61" s="108"/>
      <c r="AI61" s="30"/>
      <c r="AJ61" s="30"/>
      <c r="AK61" s="30"/>
      <c r="AL61" s="30"/>
      <c r="AM61" s="63"/>
      <c r="AN61" s="108"/>
      <c r="AO61" s="108"/>
      <c r="AP61" s="107"/>
      <c r="AQ61" s="107"/>
      <c r="AR61" s="31"/>
      <c r="AS61" s="68"/>
      <c r="AT61" s="68"/>
      <c r="AU61" s="63"/>
      <c r="AV61" s="62"/>
      <c r="AW61" s="62"/>
      <c r="AX61" s="62"/>
      <c r="AY61" s="62"/>
      <c r="AZ61" s="126"/>
      <c r="BA61" s="126"/>
      <c r="BB61" s="126"/>
      <c r="BC61" s="126"/>
      <c r="BD61" s="126"/>
      <c r="BE61" s="62"/>
    </row>
    <row r="62" spans="1:57" ht="25.5" customHeight="1" x14ac:dyDescent="0.3">
      <c r="A62" s="31"/>
      <c r="B62" s="31"/>
      <c r="C62" s="36"/>
      <c r="D62" s="33"/>
      <c r="E62" s="92"/>
      <c r="F62" s="36"/>
      <c r="G62" s="75"/>
      <c r="H62" s="75"/>
      <c r="I62" s="37"/>
      <c r="J62" s="36"/>
      <c r="K62" s="36"/>
      <c r="L62" s="75"/>
      <c r="M62" s="64"/>
      <c r="N62" s="64"/>
      <c r="O62" s="38"/>
      <c r="P62" s="65"/>
      <c r="Q62" s="66"/>
      <c r="R62" s="34"/>
      <c r="S62" s="105"/>
      <c r="T62" s="105"/>
      <c r="U62" s="106"/>
      <c r="V62" s="106"/>
      <c r="W62" s="65"/>
      <c r="X62" s="65"/>
      <c r="Y62" s="38"/>
      <c r="Z62" s="61"/>
      <c r="AA62" s="67"/>
      <c r="AB62" s="67"/>
      <c r="AC62" s="67"/>
      <c r="AD62" s="67"/>
      <c r="AE62" s="67"/>
      <c r="AF62" s="57"/>
      <c r="AG62" s="107"/>
      <c r="AH62" s="108"/>
      <c r="AI62" s="30"/>
      <c r="AJ62" s="30"/>
      <c r="AK62" s="30"/>
      <c r="AL62" s="30"/>
      <c r="AM62" s="63"/>
      <c r="AN62" s="108"/>
      <c r="AO62" s="108"/>
      <c r="AP62" s="107"/>
      <c r="AQ62" s="107"/>
      <c r="AR62" s="31"/>
      <c r="AS62" s="68"/>
      <c r="AT62" s="68"/>
      <c r="AU62" s="63"/>
      <c r="AV62" s="62"/>
      <c r="AW62" s="62"/>
      <c r="AX62" s="62"/>
      <c r="AY62" s="62"/>
      <c r="AZ62" s="126"/>
      <c r="BA62" s="126"/>
      <c r="BB62" s="126"/>
      <c r="BC62" s="126"/>
      <c r="BD62" s="126"/>
      <c r="BE62" s="62"/>
    </row>
    <row r="63" spans="1:57" ht="25.5" customHeight="1" x14ac:dyDescent="0.3">
      <c r="A63" s="31"/>
      <c r="B63" s="31"/>
      <c r="C63" s="36"/>
      <c r="D63" s="33"/>
      <c r="E63" s="92"/>
      <c r="F63" s="36"/>
      <c r="G63" s="75"/>
      <c r="H63" s="75"/>
      <c r="I63" s="37"/>
      <c r="J63" s="36"/>
      <c r="K63" s="36"/>
      <c r="L63" s="75"/>
      <c r="M63" s="64"/>
      <c r="N63" s="64"/>
      <c r="O63" s="38"/>
      <c r="P63" s="65"/>
      <c r="Q63" s="66"/>
      <c r="R63" s="34"/>
      <c r="S63" s="105"/>
      <c r="T63" s="105"/>
      <c r="U63" s="106"/>
      <c r="V63" s="106"/>
      <c r="W63" s="65"/>
      <c r="X63" s="65"/>
      <c r="Y63" s="38"/>
      <c r="Z63" s="61"/>
      <c r="AA63" s="67"/>
      <c r="AB63" s="67"/>
      <c r="AC63" s="67"/>
      <c r="AD63" s="67"/>
      <c r="AE63" s="67"/>
      <c r="AF63" s="57"/>
      <c r="AG63" s="107"/>
      <c r="AH63" s="108"/>
      <c r="AI63" s="30"/>
      <c r="AJ63" s="30"/>
      <c r="AK63" s="30"/>
      <c r="AL63" s="30"/>
      <c r="AM63" s="63"/>
      <c r="AN63" s="108"/>
      <c r="AO63" s="108"/>
      <c r="AP63" s="107"/>
      <c r="AQ63" s="107"/>
      <c r="AR63" s="31"/>
      <c r="AS63" s="68"/>
      <c r="AT63" s="68"/>
      <c r="AU63" s="63"/>
      <c r="AV63" s="62"/>
      <c r="AW63" s="62"/>
      <c r="AX63" s="62"/>
      <c r="AY63" s="62"/>
      <c r="AZ63" s="126"/>
      <c r="BA63" s="126"/>
      <c r="BB63" s="126"/>
      <c r="BC63" s="126"/>
      <c r="BD63" s="126"/>
      <c r="BE63" s="62"/>
    </row>
    <row r="64" spans="1:57" ht="25.5" customHeight="1" x14ac:dyDescent="0.3">
      <c r="A64" s="31"/>
      <c r="B64" s="31"/>
      <c r="C64" s="36"/>
      <c r="D64" s="33"/>
      <c r="E64" s="92"/>
      <c r="F64" s="36"/>
      <c r="G64" s="75"/>
      <c r="H64" s="75"/>
      <c r="I64" s="37"/>
      <c r="J64" s="36"/>
      <c r="K64" s="36"/>
      <c r="L64" s="75"/>
      <c r="M64" s="64"/>
      <c r="N64" s="64"/>
      <c r="O64" s="38"/>
      <c r="P64" s="65"/>
      <c r="Q64" s="66"/>
      <c r="R64" s="34"/>
      <c r="S64" s="105"/>
      <c r="T64" s="105"/>
      <c r="U64" s="106"/>
      <c r="V64" s="106"/>
      <c r="W64" s="65"/>
      <c r="X64" s="65"/>
      <c r="Y64" s="38"/>
      <c r="Z64" s="61"/>
      <c r="AA64" s="67"/>
      <c r="AB64" s="67"/>
      <c r="AC64" s="67"/>
      <c r="AD64" s="67"/>
      <c r="AE64" s="67"/>
      <c r="AF64" s="57"/>
      <c r="AG64" s="107"/>
      <c r="AH64" s="108"/>
      <c r="AI64" s="30"/>
      <c r="AJ64" s="30"/>
      <c r="AK64" s="30"/>
      <c r="AL64" s="30"/>
      <c r="AM64" s="63"/>
      <c r="AN64" s="108"/>
      <c r="AO64" s="108"/>
      <c r="AP64" s="107"/>
      <c r="AQ64" s="107"/>
      <c r="AR64" s="31"/>
      <c r="AS64" s="68"/>
      <c r="AT64" s="68"/>
      <c r="AU64" s="63"/>
      <c r="AV64" s="62"/>
      <c r="AW64" s="62"/>
      <c r="AX64" s="62"/>
      <c r="AY64" s="62"/>
      <c r="AZ64" s="126"/>
      <c r="BA64" s="126"/>
      <c r="BB64" s="126"/>
      <c r="BC64" s="126"/>
      <c r="BD64" s="126"/>
      <c r="BE64" s="62"/>
    </row>
    <row r="65" spans="1:57" ht="25.5" customHeight="1" x14ac:dyDescent="0.3">
      <c r="A65" s="31"/>
      <c r="B65" s="31"/>
      <c r="C65" s="36"/>
      <c r="D65" s="33"/>
      <c r="E65" s="92"/>
      <c r="F65" s="36"/>
      <c r="G65" s="75"/>
      <c r="H65" s="75"/>
      <c r="I65" s="37"/>
      <c r="J65" s="36"/>
      <c r="K65" s="36"/>
      <c r="L65" s="75"/>
      <c r="M65" s="64"/>
      <c r="N65" s="64"/>
      <c r="O65" s="38"/>
      <c r="P65" s="65"/>
      <c r="Q65" s="66"/>
      <c r="R65" s="34"/>
      <c r="S65" s="105"/>
      <c r="T65" s="105"/>
      <c r="U65" s="106"/>
      <c r="V65" s="106"/>
      <c r="W65" s="65"/>
      <c r="X65" s="65"/>
      <c r="Y65" s="38"/>
      <c r="Z65" s="61"/>
      <c r="AA65" s="67"/>
      <c r="AB65" s="67"/>
      <c r="AC65" s="67"/>
      <c r="AD65" s="67"/>
      <c r="AE65" s="67"/>
      <c r="AF65" s="57"/>
      <c r="AG65" s="107"/>
      <c r="AH65" s="108"/>
      <c r="AI65" s="30"/>
      <c r="AJ65" s="30"/>
      <c r="AK65" s="30"/>
      <c r="AL65" s="30"/>
      <c r="AM65" s="63"/>
      <c r="AN65" s="108"/>
      <c r="AO65" s="108"/>
      <c r="AP65" s="107"/>
      <c r="AQ65" s="107"/>
      <c r="AR65" s="31"/>
      <c r="AS65" s="68"/>
      <c r="AT65" s="68"/>
      <c r="AU65" s="63"/>
      <c r="AV65" s="62"/>
      <c r="AW65" s="62"/>
      <c r="AX65" s="62"/>
      <c r="AY65" s="62"/>
      <c r="AZ65" s="126"/>
      <c r="BA65" s="126"/>
      <c r="BB65" s="126"/>
      <c r="BC65" s="126"/>
      <c r="BD65" s="126"/>
      <c r="BE65" s="62"/>
    </row>
    <row r="66" spans="1:57" ht="25.5" customHeight="1" x14ac:dyDescent="0.3">
      <c r="A66" s="31"/>
      <c r="B66" s="31"/>
      <c r="C66" s="36"/>
      <c r="D66" s="33"/>
      <c r="E66" s="92"/>
      <c r="F66" s="36"/>
      <c r="G66" s="75"/>
      <c r="H66" s="75"/>
      <c r="I66" s="37"/>
      <c r="J66" s="36"/>
      <c r="K66" s="36"/>
      <c r="L66" s="75"/>
      <c r="M66" s="64"/>
      <c r="N66" s="64"/>
      <c r="O66" s="38"/>
      <c r="P66" s="65"/>
      <c r="Q66" s="66"/>
      <c r="R66" s="34"/>
      <c r="S66" s="105"/>
      <c r="T66" s="105"/>
      <c r="U66" s="106"/>
      <c r="V66" s="106"/>
      <c r="W66" s="65"/>
      <c r="X66" s="65"/>
      <c r="Y66" s="38"/>
      <c r="Z66" s="61"/>
      <c r="AA66" s="67"/>
      <c r="AB66" s="67"/>
      <c r="AC66" s="67"/>
      <c r="AD66" s="67"/>
      <c r="AE66" s="67"/>
      <c r="AF66" s="57"/>
      <c r="AG66" s="107"/>
      <c r="AH66" s="108"/>
      <c r="AI66" s="30"/>
      <c r="AJ66" s="30"/>
      <c r="AK66" s="30"/>
      <c r="AL66" s="30"/>
      <c r="AM66" s="63"/>
      <c r="AN66" s="108"/>
      <c r="AO66" s="108"/>
      <c r="AP66" s="107"/>
      <c r="AQ66" s="107"/>
      <c r="AR66" s="31"/>
      <c r="AS66" s="68"/>
      <c r="AT66" s="68"/>
      <c r="AU66" s="63"/>
      <c r="AV66" s="62"/>
      <c r="AW66" s="62"/>
      <c r="AX66" s="62"/>
      <c r="AY66" s="62"/>
      <c r="AZ66" s="126"/>
      <c r="BA66" s="126"/>
      <c r="BB66" s="126"/>
      <c r="BC66" s="126"/>
      <c r="BD66" s="126"/>
      <c r="BE66" s="62"/>
    </row>
    <row r="67" spans="1:57" ht="25.5" customHeight="1" x14ac:dyDescent="0.3">
      <c r="A67" s="31"/>
      <c r="B67" s="31"/>
      <c r="C67" s="36"/>
      <c r="D67" s="33"/>
      <c r="E67" s="92"/>
      <c r="F67" s="36"/>
      <c r="G67" s="75"/>
      <c r="H67" s="75"/>
      <c r="I67" s="37"/>
      <c r="J67" s="36"/>
      <c r="K67" s="36"/>
      <c r="L67" s="75"/>
      <c r="M67" s="64"/>
      <c r="N67" s="64"/>
      <c r="O67" s="38"/>
      <c r="P67" s="65"/>
      <c r="Q67" s="66"/>
      <c r="R67" s="34"/>
      <c r="S67" s="105"/>
      <c r="T67" s="105"/>
      <c r="U67" s="106"/>
      <c r="V67" s="106"/>
      <c r="W67" s="65"/>
      <c r="X67" s="65"/>
      <c r="Y67" s="38"/>
      <c r="Z67" s="61"/>
      <c r="AA67" s="67"/>
      <c r="AB67" s="67"/>
      <c r="AC67" s="67"/>
      <c r="AD67" s="67"/>
      <c r="AE67" s="67"/>
      <c r="AF67" s="57"/>
      <c r="AG67" s="107"/>
      <c r="AH67" s="108"/>
      <c r="AI67" s="30"/>
      <c r="AJ67" s="30"/>
      <c r="AK67" s="30"/>
      <c r="AL67" s="30"/>
      <c r="AM67" s="63"/>
      <c r="AN67" s="108"/>
      <c r="AO67" s="108"/>
      <c r="AP67" s="107"/>
      <c r="AQ67" s="107"/>
      <c r="AR67" s="31"/>
      <c r="AS67" s="68"/>
      <c r="AT67" s="68"/>
      <c r="AU67" s="63"/>
      <c r="AV67" s="62"/>
      <c r="AW67" s="62"/>
      <c r="AX67" s="62"/>
      <c r="AY67" s="62"/>
      <c r="AZ67" s="126"/>
      <c r="BA67" s="126"/>
      <c r="BB67" s="126"/>
      <c r="BC67" s="126"/>
      <c r="BD67" s="126"/>
      <c r="BE67" s="62"/>
    </row>
    <row r="68" spans="1:57" ht="25.5" customHeight="1" x14ac:dyDescent="0.3">
      <c r="A68" s="31"/>
      <c r="B68" s="31"/>
      <c r="C68" s="36"/>
      <c r="D68" s="33"/>
      <c r="E68" s="92"/>
      <c r="F68" s="36"/>
      <c r="G68" s="75"/>
      <c r="H68" s="75"/>
      <c r="I68" s="37"/>
      <c r="J68" s="36"/>
      <c r="K68" s="36"/>
      <c r="L68" s="75"/>
      <c r="M68" s="64"/>
      <c r="N68" s="64"/>
      <c r="O68" s="38"/>
      <c r="P68" s="65"/>
      <c r="Q68" s="66"/>
      <c r="R68" s="34"/>
      <c r="S68" s="105"/>
      <c r="T68" s="105"/>
      <c r="U68" s="106"/>
      <c r="V68" s="106"/>
      <c r="W68" s="65"/>
      <c r="X68" s="65"/>
      <c r="Y68" s="38"/>
      <c r="Z68" s="61"/>
      <c r="AA68" s="67"/>
      <c r="AB68" s="67"/>
      <c r="AC68" s="67"/>
      <c r="AD68" s="67"/>
      <c r="AE68" s="67"/>
      <c r="AF68" s="57"/>
      <c r="AG68" s="107"/>
      <c r="AH68" s="108"/>
      <c r="AI68" s="30"/>
      <c r="AJ68" s="30"/>
      <c r="AK68" s="30"/>
      <c r="AL68" s="30"/>
      <c r="AM68" s="63"/>
      <c r="AN68" s="108"/>
      <c r="AO68" s="108"/>
      <c r="AP68" s="107"/>
      <c r="AQ68" s="107"/>
      <c r="AR68" s="31"/>
      <c r="AS68" s="68"/>
      <c r="AT68" s="68"/>
      <c r="AU68" s="63"/>
      <c r="AV68" s="62"/>
      <c r="AW68" s="62"/>
      <c r="AX68" s="62"/>
      <c r="AY68" s="62"/>
      <c r="AZ68" s="126"/>
      <c r="BA68" s="126"/>
      <c r="BB68" s="126"/>
      <c r="BC68" s="126"/>
      <c r="BD68" s="126"/>
      <c r="BE68" s="62"/>
    </row>
    <row r="69" spans="1:57" ht="25.5" customHeight="1" x14ac:dyDescent="0.3">
      <c r="A69" s="31"/>
      <c r="B69" s="31"/>
      <c r="C69" s="36"/>
      <c r="D69" s="33"/>
      <c r="E69" s="92"/>
      <c r="F69" s="36"/>
      <c r="G69" s="75"/>
      <c r="H69" s="75"/>
      <c r="I69" s="37"/>
      <c r="J69" s="36"/>
      <c r="K69" s="36"/>
      <c r="L69" s="75"/>
      <c r="M69" s="64"/>
      <c r="N69" s="64"/>
      <c r="O69" s="38"/>
      <c r="P69" s="65"/>
      <c r="Q69" s="66"/>
      <c r="R69" s="34"/>
      <c r="S69" s="105"/>
      <c r="T69" s="105"/>
      <c r="U69" s="106"/>
      <c r="V69" s="106"/>
      <c r="W69" s="65"/>
      <c r="X69" s="65"/>
      <c r="Y69" s="38"/>
      <c r="Z69" s="61"/>
      <c r="AA69" s="67"/>
      <c r="AB69" s="67"/>
      <c r="AC69" s="67"/>
      <c r="AD69" s="67"/>
      <c r="AE69" s="67"/>
      <c r="AF69" s="57"/>
      <c r="AG69" s="107"/>
      <c r="AH69" s="108"/>
      <c r="AI69" s="30"/>
      <c r="AJ69" s="30"/>
      <c r="AK69" s="30"/>
      <c r="AL69" s="30"/>
      <c r="AM69" s="63"/>
      <c r="AN69" s="108"/>
      <c r="AO69" s="108"/>
      <c r="AP69" s="107"/>
      <c r="AQ69" s="107"/>
      <c r="AR69" s="31"/>
      <c r="AS69" s="68"/>
      <c r="AT69" s="68"/>
      <c r="AU69" s="63"/>
      <c r="AV69" s="62"/>
      <c r="AW69" s="62"/>
      <c r="AX69" s="62"/>
      <c r="AY69" s="62"/>
      <c r="AZ69" s="126"/>
      <c r="BA69" s="126"/>
      <c r="BB69" s="126"/>
      <c r="BC69" s="126"/>
      <c r="BD69" s="126"/>
      <c r="BE69" s="62"/>
    </row>
    <row r="70" spans="1:57" ht="25.5" customHeight="1" x14ac:dyDescent="0.3">
      <c r="A70" s="31"/>
      <c r="B70" s="31"/>
      <c r="C70" s="36"/>
      <c r="D70" s="33"/>
      <c r="E70" s="92"/>
      <c r="F70" s="36"/>
      <c r="G70" s="75"/>
      <c r="H70" s="75"/>
      <c r="I70" s="37"/>
      <c r="J70" s="36"/>
      <c r="K70" s="36"/>
      <c r="L70" s="75"/>
      <c r="M70" s="64"/>
      <c r="N70" s="64"/>
      <c r="O70" s="38"/>
      <c r="P70" s="65"/>
      <c r="Q70" s="66"/>
      <c r="R70" s="34"/>
      <c r="S70" s="105"/>
      <c r="T70" s="105"/>
      <c r="U70" s="106"/>
      <c r="V70" s="106"/>
      <c r="W70" s="65"/>
      <c r="X70" s="65"/>
      <c r="Y70" s="38"/>
      <c r="Z70" s="61"/>
      <c r="AA70" s="67"/>
      <c r="AB70" s="67"/>
      <c r="AC70" s="67"/>
      <c r="AD70" s="67"/>
      <c r="AE70" s="67"/>
      <c r="AF70" s="57"/>
      <c r="AG70" s="107"/>
      <c r="AH70" s="108"/>
      <c r="AI70" s="30"/>
      <c r="AJ70" s="30"/>
      <c r="AK70" s="30"/>
      <c r="AL70" s="30"/>
      <c r="AM70" s="63"/>
      <c r="AN70" s="108"/>
      <c r="AO70" s="108"/>
      <c r="AP70" s="107"/>
      <c r="AQ70" s="107"/>
      <c r="AR70" s="31"/>
      <c r="AS70" s="68"/>
      <c r="AT70" s="68"/>
      <c r="AU70" s="63"/>
      <c r="AV70" s="62"/>
      <c r="AW70" s="62"/>
      <c r="AX70" s="62"/>
      <c r="AY70" s="62"/>
      <c r="AZ70" s="126"/>
      <c r="BA70" s="126"/>
      <c r="BB70" s="126"/>
      <c r="BC70" s="126"/>
      <c r="BD70" s="126"/>
      <c r="BE70" s="62"/>
    </row>
    <row r="71" spans="1:57" ht="25.5" customHeight="1" x14ac:dyDescent="0.3">
      <c r="A71" s="31"/>
      <c r="B71" s="31"/>
      <c r="C71" s="36"/>
      <c r="D71" s="33"/>
      <c r="E71" s="92"/>
      <c r="F71" s="36"/>
      <c r="G71" s="75"/>
      <c r="H71" s="75"/>
      <c r="I71" s="37"/>
      <c r="J71" s="36"/>
      <c r="K71" s="36"/>
      <c r="L71" s="75"/>
      <c r="M71" s="64"/>
      <c r="N71" s="64"/>
      <c r="O71" s="38"/>
      <c r="P71" s="65"/>
      <c r="Q71" s="66"/>
      <c r="R71" s="34"/>
      <c r="S71" s="105"/>
      <c r="T71" s="105"/>
      <c r="U71" s="106"/>
      <c r="V71" s="106"/>
      <c r="W71" s="65"/>
      <c r="X71" s="65"/>
      <c r="Y71" s="38"/>
      <c r="Z71" s="61"/>
      <c r="AA71" s="67"/>
      <c r="AB71" s="67"/>
      <c r="AC71" s="67"/>
      <c r="AD71" s="67"/>
      <c r="AE71" s="67"/>
      <c r="AF71" s="57"/>
      <c r="AG71" s="107"/>
      <c r="AH71" s="108"/>
      <c r="AI71" s="30"/>
      <c r="AJ71" s="30"/>
      <c r="AK71" s="30"/>
      <c r="AL71" s="30"/>
      <c r="AM71" s="63"/>
      <c r="AN71" s="108"/>
      <c r="AO71" s="108"/>
      <c r="AP71" s="107"/>
      <c r="AQ71" s="107"/>
      <c r="AR71" s="31"/>
      <c r="AS71" s="68"/>
      <c r="AT71" s="68"/>
      <c r="AU71" s="63"/>
      <c r="AV71" s="62"/>
      <c r="AW71" s="62"/>
      <c r="AX71" s="62"/>
      <c r="AY71" s="62"/>
      <c r="AZ71" s="126"/>
      <c r="BA71" s="126"/>
      <c r="BB71" s="126"/>
      <c r="BC71" s="126"/>
      <c r="BD71" s="126"/>
      <c r="BE71" s="62"/>
    </row>
    <row r="72" spans="1:57" ht="25.5" customHeight="1" x14ac:dyDescent="0.3">
      <c r="A72" s="31"/>
      <c r="B72" s="31"/>
      <c r="C72" s="36"/>
      <c r="D72" s="33"/>
      <c r="E72" s="92"/>
      <c r="F72" s="36"/>
      <c r="G72" s="75"/>
      <c r="H72" s="75"/>
      <c r="I72" s="37"/>
      <c r="J72" s="36"/>
      <c r="K72" s="36"/>
      <c r="L72" s="75"/>
      <c r="M72" s="64"/>
      <c r="N72" s="64"/>
      <c r="O72" s="38"/>
      <c r="P72" s="65"/>
      <c r="Q72" s="66"/>
      <c r="R72" s="34"/>
      <c r="S72" s="105"/>
      <c r="T72" s="105"/>
      <c r="U72" s="106"/>
      <c r="V72" s="106"/>
      <c r="W72" s="65"/>
      <c r="X72" s="65"/>
      <c r="Y72" s="38"/>
      <c r="Z72" s="61"/>
      <c r="AA72" s="67"/>
      <c r="AB72" s="67"/>
      <c r="AC72" s="67"/>
      <c r="AD72" s="67"/>
      <c r="AE72" s="67"/>
      <c r="AF72" s="57"/>
      <c r="AG72" s="107"/>
      <c r="AH72" s="108"/>
      <c r="AI72" s="30"/>
      <c r="AJ72" s="30"/>
      <c r="AK72" s="30"/>
      <c r="AL72" s="30"/>
      <c r="AM72" s="63"/>
      <c r="AN72" s="108"/>
      <c r="AO72" s="108"/>
      <c r="AP72" s="107"/>
      <c r="AQ72" s="107"/>
      <c r="AR72" s="31"/>
      <c r="AS72" s="68"/>
      <c r="AT72" s="68"/>
      <c r="AU72" s="63"/>
      <c r="AV72" s="62"/>
      <c r="AW72" s="62"/>
      <c r="AX72" s="62"/>
      <c r="AY72" s="62"/>
      <c r="AZ72" s="126"/>
      <c r="BA72" s="126"/>
      <c r="BB72" s="126"/>
      <c r="BC72" s="126"/>
      <c r="BD72" s="126"/>
      <c r="BE72" s="62"/>
    </row>
    <row r="73" spans="1:57" ht="25.5" customHeight="1" x14ac:dyDescent="0.3">
      <c r="A73" s="31"/>
      <c r="B73" s="31"/>
      <c r="C73" s="36"/>
      <c r="D73" s="33"/>
      <c r="E73" s="92"/>
      <c r="F73" s="36"/>
      <c r="G73" s="75"/>
      <c r="H73" s="75"/>
      <c r="I73" s="37"/>
      <c r="J73" s="36"/>
      <c r="K73" s="36"/>
      <c r="L73" s="75"/>
      <c r="M73" s="64"/>
      <c r="N73" s="64"/>
      <c r="O73" s="38"/>
      <c r="P73" s="65"/>
      <c r="Q73" s="66"/>
      <c r="R73" s="34"/>
      <c r="S73" s="105"/>
      <c r="T73" s="105"/>
      <c r="U73" s="106"/>
      <c r="V73" s="106"/>
      <c r="W73" s="65"/>
      <c r="X73" s="65"/>
      <c r="Y73" s="38"/>
      <c r="Z73" s="61"/>
      <c r="AA73" s="67"/>
      <c r="AB73" s="67"/>
      <c r="AC73" s="67"/>
      <c r="AD73" s="67"/>
      <c r="AE73" s="67"/>
      <c r="AF73" s="57"/>
      <c r="AG73" s="107"/>
      <c r="AH73" s="108"/>
      <c r="AI73" s="30"/>
      <c r="AJ73" s="30"/>
      <c r="AK73" s="30"/>
      <c r="AL73" s="30"/>
      <c r="AM73" s="63"/>
      <c r="AN73" s="108"/>
      <c r="AO73" s="108"/>
      <c r="AP73" s="107"/>
      <c r="AQ73" s="107"/>
      <c r="AR73" s="31"/>
      <c r="AS73" s="68"/>
      <c r="AT73" s="68"/>
      <c r="AU73" s="63"/>
      <c r="AV73" s="62"/>
      <c r="AW73" s="62"/>
      <c r="AX73" s="62"/>
      <c r="AY73" s="62"/>
      <c r="AZ73" s="126"/>
      <c r="BA73" s="126"/>
      <c r="BB73" s="126"/>
      <c r="BC73" s="126"/>
      <c r="BD73" s="126"/>
      <c r="BE73" s="62"/>
    </row>
    <row r="74" spans="1:57" ht="25.5" customHeight="1" x14ac:dyDescent="0.3">
      <c r="A74" s="31"/>
      <c r="B74" s="31"/>
      <c r="C74" s="36"/>
      <c r="D74" s="33"/>
      <c r="E74" s="92"/>
      <c r="F74" s="36"/>
      <c r="G74" s="75"/>
      <c r="H74" s="75"/>
      <c r="I74" s="37"/>
      <c r="J74" s="36"/>
      <c r="K74" s="36"/>
      <c r="L74" s="75"/>
      <c r="M74" s="64"/>
      <c r="N74" s="64"/>
      <c r="O74" s="38"/>
      <c r="P74" s="65"/>
      <c r="Q74" s="66"/>
      <c r="R74" s="34"/>
      <c r="S74" s="105"/>
      <c r="T74" s="105"/>
      <c r="U74" s="106"/>
      <c r="V74" s="106"/>
      <c r="W74" s="65"/>
      <c r="X74" s="65"/>
      <c r="Y74" s="38"/>
      <c r="Z74" s="61"/>
      <c r="AA74" s="67"/>
      <c r="AB74" s="67"/>
      <c r="AC74" s="67"/>
      <c r="AD74" s="67"/>
      <c r="AE74" s="67"/>
      <c r="AF74" s="57"/>
      <c r="AG74" s="107"/>
      <c r="AH74" s="108"/>
      <c r="AI74" s="30"/>
      <c r="AJ74" s="30"/>
      <c r="AK74" s="30"/>
      <c r="AL74" s="30"/>
      <c r="AM74" s="63"/>
      <c r="AN74" s="108"/>
      <c r="AO74" s="108"/>
      <c r="AP74" s="107"/>
      <c r="AQ74" s="107"/>
      <c r="AR74" s="31"/>
      <c r="AS74" s="68"/>
      <c r="AT74" s="68"/>
      <c r="AU74" s="63"/>
      <c r="AV74" s="62"/>
      <c r="AW74" s="62"/>
      <c r="AX74" s="62"/>
      <c r="AY74" s="62"/>
      <c r="AZ74" s="126"/>
      <c r="BA74" s="126"/>
      <c r="BB74" s="126"/>
      <c r="BC74" s="126"/>
      <c r="BD74" s="126"/>
      <c r="BE74" s="62"/>
    </row>
    <row r="75" spans="1:57" ht="25.5" customHeight="1" x14ac:dyDescent="0.3">
      <c r="A75" s="31"/>
      <c r="B75" s="31"/>
      <c r="C75" s="36"/>
      <c r="D75" s="33"/>
      <c r="E75" s="92"/>
      <c r="F75" s="36"/>
      <c r="G75" s="75"/>
      <c r="H75" s="75"/>
      <c r="I75" s="37"/>
      <c r="J75" s="36"/>
      <c r="K75" s="36"/>
      <c r="L75" s="75"/>
      <c r="M75" s="64"/>
      <c r="N75" s="64"/>
      <c r="O75" s="38"/>
      <c r="P75" s="65"/>
      <c r="Q75" s="66"/>
      <c r="R75" s="34"/>
      <c r="S75" s="105"/>
      <c r="T75" s="105"/>
      <c r="U75" s="106"/>
      <c r="V75" s="106"/>
      <c r="W75" s="65"/>
      <c r="X75" s="65"/>
      <c r="Y75" s="38"/>
      <c r="Z75" s="61"/>
      <c r="AA75" s="67"/>
      <c r="AB75" s="67"/>
      <c r="AC75" s="67"/>
      <c r="AD75" s="67"/>
      <c r="AE75" s="67"/>
      <c r="AF75" s="57"/>
      <c r="AG75" s="107"/>
      <c r="AH75" s="108"/>
      <c r="AI75" s="30"/>
      <c r="AJ75" s="30"/>
      <c r="AK75" s="30"/>
      <c r="AL75" s="30"/>
      <c r="AM75" s="63"/>
      <c r="AN75" s="108"/>
      <c r="AO75" s="108"/>
      <c r="AP75" s="107"/>
      <c r="AQ75" s="107"/>
      <c r="AR75" s="31"/>
      <c r="AS75" s="68"/>
      <c r="AT75" s="68"/>
      <c r="AU75" s="63"/>
      <c r="AV75" s="62"/>
      <c r="AW75" s="62"/>
      <c r="AX75" s="62"/>
      <c r="AY75" s="62"/>
      <c r="AZ75" s="126"/>
      <c r="BA75" s="126"/>
      <c r="BB75" s="126"/>
      <c r="BC75" s="126"/>
      <c r="BD75" s="126"/>
      <c r="BE75" s="62"/>
    </row>
    <row r="76" spans="1:57" ht="25.5" customHeight="1" x14ac:dyDescent="0.3">
      <c r="A76" s="31"/>
      <c r="B76" s="31"/>
      <c r="C76" s="36"/>
      <c r="D76" s="33"/>
      <c r="E76" s="92"/>
      <c r="F76" s="36"/>
      <c r="G76" s="75"/>
      <c r="H76" s="75"/>
      <c r="I76" s="37"/>
      <c r="J76" s="36"/>
      <c r="K76" s="36"/>
      <c r="L76" s="75"/>
      <c r="M76" s="64"/>
      <c r="N76" s="64"/>
      <c r="O76" s="38"/>
      <c r="P76" s="65"/>
      <c r="Q76" s="66"/>
      <c r="R76" s="34"/>
      <c r="S76" s="105"/>
      <c r="T76" s="105"/>
      <c r="U76" s="106"/>
      <c r="V76" s="106"/>
      <c r="W76" s="65"/>
      <c r="X76" s="65"/>
      <c r="Y76" s="38"/>
      <c r="Z76" s="61"/>
      <c r="AA76" s="67"/>
      <c r="AB76" s="67"/>
      <c r="AC76" s="67"/>
      <c r="AD76" s="67"/>
      <c r="AE76" s="67"/>
      <c r="AF76" s="57"/>
      <c r="AG76" s="107"/>
      <c r="AH76" s="108"/>
      <c r="AI76" s="30"/>
      <c r="AJ76" s="30"/>
      <c r="AK76" s="30"/>
      <c r="AL76" s="30"/>
      <c r="AM76" s="63"/>
      <c r="AN76" s="108"/>
      <c r="AO76" s="108"/>
      <c r="AP76" s="107"/>
      <c r="AQ76" s="107"/>
      <c r="AR76" s="31"/>
      <c r="AS76" s="68"/>
      <c r="AT76" s="68"/>
      <c r="AU76" s="63"/>
      <c r="AV76" s="62"/>
      <c r="AW76" s="62"/>
      <c r="AX76" s="62"/>
      <c r="AY76" s="62"/>
      <c r="AZ76" s="126"/>
      <c r="BA76" s="126"/>
      <c r="BB76" s="126"/>
      <c r="BC76" s="126"/>
      <c r="BD76" s="126"/>
      <c r="BE76" s="62"/>
    </row>
    <row r="77" spans="1:57" s="257" customFormat="1" ht="25.5" customHeight="1" x14ac:dyDescent="0.3">
      <c r="A77" s="242"/>
      <c r="B77" s="242"/>
      <c r="C77" s="40"/>
      <c r="D77" s="33"/>
      <c r="E77" s="92"/>
      <c r="F77" s="40"/>
      <c r="G77" s="76"/>
      <c r="H77" s="76"/>
      <c r="I77" s="39"/>
      <c r="J77" s="40"/>
      <c r="K77" s="40"/>
      <c r="L77" s="76"/>
      <c r="M77" s="243"/>
      <c r="N77" s="243"/>
      <c r="O77" s="244"/>
      <c r="P77" s="244"/>
      <c r="Q77" s="245"/>
      <c r="R77" s="34"/>
      <c r="S77" s="246"/>
      <c r="T77" s="246"/>
      <c r="U77" s="76"/>
      <c r="V77" s="76"/>
      <c r="W77" s="244"/>
      <c r="X77" s="244"/>
      <c r="Y77" s="244"/>
      <c r="Z77" s="247"/>
      <c r="AA77" s="248"/>
      <c r="AB77" s="247"/>
      <c r="AC77" s="248"/>
      <c r="AD77" s="248"/>
      <c r="AE77" s="248"/>
      <c r="AF77" s="39"/>
      <c r="AG77" s="249"/>
      <c r="AH77" s="250"/>
      <c r="AI77" s="251"/>
      <c r="AJ77" s="251"/>
      <c r="AK77" s="251"/>
      <c r="AL77" s="251"/>
      <c r="AM77" s="252"/>
      <c r="AN77" s="250"/>
      <c r="AO77" s="250"/>
      <c r="AP77" s="249"/>
      <c r="AQ77" s="249"/>
      <c r="AR77" s="40"/>
      <c r="AS77" s="253"/>
      <c r="AT77" s="253"/>
      <c r="AU77" s="254"/>
      <c r="AV77" s="255"/>
      <c r="AW77" s="255"/>
      <c r="AX77" s="255"/>
      <c r="AY77" s="255"/>
      <c r="AZ77" s="256"/>
      <c r="BA77" s="256"/>
      <c r="BB77" s="256"/>
      <c r="BC77" s="256"/>
      <c r="BD77" s="256"/>
      <c r="BE77" s="255"/>
    </row>
    <row r="78" spans="1:57" ht="25.5" customHeight="1" x14ac:dyDescent="0.3">
      <c r="A78" s="31"/>
      <c r="B78" s="31"/>
      <c r="C78" s="31"/>
      <c r="D78" s="33"/>
      <c r="E78" s="92"/>
      <c r="F78" s="31"/>
      <c r="G78" s="76"/>
      <c r="H78" s="76"/>
      <c r="I78" s="39"/>
      <c r="J78" s="40"/>
      <c r="K78" s="40"/>
      <c r="L78" s="76"/>
      <c r="M78" s="64"/>
      <c r="N78" s="64"/>
      <c r="O78" s="69"/>
      <c r="P78" s="69"/>
      <c r="Q78" s="70"/>
      <c r="R78" s="34"/>
      <c r="S78" s="105"/>
      <c r="T78" s="105"/>
      <c r="U78" s="77"/>
      <c r="V78" s="77"/>
      <c r="W78" s="69"/>
      <c r="X78" s="69"/>
      <c r="Y78" s="69"/>
      <c r="Z78" s="61"/>
      <c r="AA78" s="67"/>
      <c r="AB78" s="61"/>
      <c r="AC78" s="67"/>
      <c r="AD78" s="67"/>
      <c r="AE78" s="67"/>
      <c r="AF78" s="57"/>
      <c r="AG78" s="107"/>
      <c r="AH78" s="108"/>
      <c r="AI78" s="30"/>
      <c r="AJ78" s="30"/>
      <c r="AK78" s="30"/>
      <c r="AL78" s="30"/>
      <c r="AM78" s="63"/>
      <c r="AN78" s="108"/>
      <c r="AO78" s="108"/>
      <c r="AP78" s="107"/>
      <c r="AQ78" s="107"/>
      <c r="AR78" s="31"/>
      <c r="AS78" s="68"/>
      <c r="AT78" s="68"/>
      <c r="AU78" s="63"/>
      <c r="AV78" s="62"/>
      <c r="AW78" s="62"/>
      <c r="AX78" s="62"/>
      <c r="AY78" s="62"/>
      <c r="AZ78" s="126"/>
      <c r="BA78" s="126"/>
      <c r="BB78" s="126"/>
      <c r="BC78" s="126"/>
      <c r="BD78" s="126"/>
      <c r="BE78" s="62"/>
    </row>
    <row r="79" spans="1:57" ht="25.5" customHeight="1" x14ac:dyDescent="0.3">
      <c r="A79" s="31"/>
      <c r="B79" s="31"/>
      <c r="C79" s="31"/>
      <c r="D79" s="33"/>
      <c r="E79" s="92"/>
      <c r="F79" s="31"/>
      <c r="G79" s="76"/>
      <c r="H79" s="76"/>
      <c r="I79" s="39"/>
      <c r="J79" s="40"/>
      <c r="K79" s="40"/>
      <c r="L79" s="76"/>
      <c r="M79" s="64"/>
      <c r="N79" s="64"/>
      <c r="O79" s="69"/>
      <c r="P79" s="69"/>
      <c r="Q79" s="70"/>
      <c r="R79" s="34"/>
      <c r="S79" s="105"/>
      <c r="T79" s="105"/>
      <c r="U79" s="77"/>
      <c r="V79" s="77"/>
      <c r="W79" s="69"/>
      <c r="X79" s="69"/>
      <c r="Y79" s="69"/>
      <c r="Z79" s="61"/>
      <c r="AA79" s="67"/>
      <c r="AB79" s="61"/>
      <c r="AC79" s="67"/>
      <c r="AD79" s="67"/>
      <c r="AE79" s="67"/>
      <c r="AF79" s="57"/>
      <c r="AG79" s="107"/>
      <c r="AH79" s="108"/>
      <c r="AI79" s="30"/>
      <c r="AJ79" s="30"/>
      <c r="AK79" s="30"/>
      <c r="AL79" s="30"/>
      <c r="AM79" s="63"/>
      <c r="AN79" s="108"/>
      <c r="AO79" s="108"/>
      <c r="AP79" s="107"/>
      <c r="AQ79" s="107"/>
      <c r="AR79" s="31"/>
      <c r="AS79" s="68"/>
      <c r="AT79" s="68"/>
      <c r="AU79" s="63"/>
      <c r="AV79" s="62"/>
      <c r="AW79" s="62"/>
      <c r="AX79" s="62"/>
      <c r="AY79" s="62"/>
      <c r="AZ79" s="126"/>
      <c r="BA79" s="126"/>
      <c r="BB79" s="126"/>
      <c r="BC79" s="126"/>
      <c r="BD79" s="126"/>
      <c r="BE79" s="62"/>
    </row>
    <row r="80" spans="1:57" ht="25.5" customHeight="1" x14ac:dyDescent="0.3">
      <c r="A80" s="31"/>
      <c r="B80" s="31"/>
      <c r="C80" s="31"/>
      <c r="D80" s="33"/>
      <c r="E80" s="92"/>
      <c r="F80" s="31"/>
      <c r="G80" s="76"/>
      <c r="H80" s="76"/>
      <c r="I80" s="39"/>
      <c r="J80" s="40"/>
      <c r="K80" s="40"/>
      <c r="L80" s="76"/>
      <c r="M80" s="64"/>
      <c r="N80" s="64"/>
      <c r="O80" s="69"/>
      <c r="P80" s="69"/>
      <c r="Q80" s="70"/>
      <c r="R80" s="34"/>
      <c r="S80" s="105"/>
      <c r="T80" s="105"/>
      <c r="U80" s="77"/>
      <c r="V80" s="77"/>
      <c r="W80" s="69"/>
      <c r="X80" s="69"/>
      <c r="Y80" s="69"/>
      <c r="Z80" s="61"/>
      <c r="AA80" s="67"/>
      <c r="AB80" s="61"/>
      <c r="AC80" s="67"/>
      <c r="AD80" s="67"/>
      <c r="AE80" s="67"/>
      <c r="AF80" s="57"/>
      <c r="AG80" s="107"/>
      <c r="AH80" s="108"/>
      <c r="AI80" s="30"/>
      <c r="AJ80" s="30"/>
      <c r="AK80" s="30"/>
      <c r="AL80" s="30"/>
      <c r="AM80" s="63"/>
      <c r="AN80" s="108"/>
      <c r="AO80" s="108"/>
      <c r="AP80" s="107"/>
      <c r="AQ80" s="107"/>
      <c r="AR80" s="31"/>
      <c r="AS80" s="68"/>
      <c r="AT80" s="68"/>
      <c r="AU80" s="63"/>
      <c r="AV80" s="62"/>
      <c r="AW80" s="62"/>
      <c r="AX80" s="62"/>
      <c r="AY80" s="62"/>
      <c r="AZ80" s="126"/>
      <c r="BA80" s="126"/>
      <c r="BB80" s="126"/>
      <c r="BC80" s="126"/>
      <c r="BD80" s="126"/>
      <c r="BE80" s="62"/>
    </row>
    <row r="81" spans="1:57" ht="25.5" customHeight="1" x14ac:dyDescent="0.3">
      <c r="A81" s="31"/>
      <c r="B81" s="31"/>
      <c r="C81" s="31"/>
      <c r="D81" s="33"/>
      <c r="E81" s="92"/>
      <c r="F81" s="31"/>
      <c r="G81" s="76"/>
      <c r="H81" s="76"/>
      <c r="I81" s="39"/>
      <c r="J81" s="40"/>
      <c r="K81" s="40"/>
      <c r="L81" s="76"/>
      <c r="M81" s="64"/>
      <c r="N81" s="64"/>
      <c r="O81" s="69"/>
      <c r="P81" s="69"/>
      <c r="Q81" s="70"/>
      <c r="R81" s="34"/>
      <c r="S81" s="105"/>
      <c r="T81" s="105"/>
      <c r="U81" s="77"/>
      <c r="V81" s="77"/>
      <c r="W81" s="69"/>
      <c r="X81" s="69"/>
      <c r="Y81" s="69"/>
      <c r="Z81" s="61"/>
      <c r="AA81" s="67"/>
      <c r="AB81" s="61"/>
      <c r="AC81" s="67"/>
      <c r="AD81" s="67"/>
      <c r="AE81" s="67"/>
      <c r="AF81" s="57"/>
      <c r="AG81" s="107"/>
      <c r="AH81" s="108"/>
      <c r="AI81" s="30"/>
      <c r="AJ81" s="30"/>
      <c r="AK81" s="30"/>
      <c r="AL81" s="30"/>
      <c r="AM81" s="63"/>
      <c r="AN81" s="108"/>
      <c r="AO81" s="108"/>
      <c r="AP81" s="107"/>
      <c r="AQ81" s="107"/>
      <c r="AR81" s="31"/>
      <c r="AS81" s="68"/>
      <c r="AT81" s="68"/>
      <c r="AU81" s="63"/>
      <c r="AV81" s="62"/>
      <c r="AW81" s="62"/>
      <c r="AX81" s="62"/>
      <c r="AY81" s="62"/>
      <c r="AZ81" s="126"/>
      <c r="BA81" s="126"/>
      <c r="BB81" s="126"/>
      <c r="BC81" s="126"/>
      <c r="BD81" s="126"/>
      <c r="BE81" s="62"/>
    </row>
    <row r="82" spans="1:57" ht="25.5" customHeight="1" x14ac:dyDescent="0.3">
      <c r="A82" s="31"/>
      <c r="B82" s="31"/>
      <c r="C82" s="31"/>
      <c r="D82" s="33"/>
      <c r="E82" s="92"/>
      <c r="F82" s="31"/>
      <c r="G82" s="76"/>
      <c r="H82" s="76"/>
      <c r="I82" s="39"/>
      <c r="J82" s="40"/>
      <c r="K82" s="40"/>
      <c r="L82" s="76"/>
      <c r="M82" s="64"/>
      <c r="N82" s="64"/>
      <c r="O82" s="69"/>
      <c r="P82" s="69"/>
      <c r="Q82" s="70"/>
      <c r="R82" s="34"/>
      <c r="S82" s="105"/>
      <c r="T82" s="105"/>
      <c r="U82" s="77"/>
      <c r="V82" s="77"/>
      <c r="W82" s="69"/>
      <c r="X82" s="69"/>
      <c r="Y82" s="69"/>
      <c r="Z82" s="61"/>
      <c r="AA82" s="67"/>
      <c r="AB82" s="61"/>
      <c r="AC82" s="67"/>
      <c r="AD82" s="67"/>
      <c r="AE82" s="67"/>
      <c r="AF82" s="57"/>
      <c r="AG82" s="107"/>
      <c r="AH82" s="108"/>
      <c r="AI82" s="30"/>
      <c r="AJ82" s="30"/>
      <c r="AK82" s="30"/>
      <c r="AL82" s="30"/>
      <c r="AM82" s="63"/>
      <c r="AN82" s="108"/>
      <c r="AO82" s="108"/>
      <c r="AP82" s="107"/>
      <c r="AQ82" s="107"/>
      <c r="AR82" s="31"/>
      <c r="AS82" s="68"/>
      <c r="AT82" s="68"/>
      <c r="AU82" s="63"/>
      <c r="AV82" s="62"/>
      <c r="AW82" s="62"/>
      <c r="AX82" s="62"/>
      <c r="AY82" s="62"/>
      <c r="AZ82" s="126"/>
      <c r="BA82" s="126"/>
      <c r="BB82" s="126"/>
      <c r="BC82" s="126"/>
      <c r="BD82" s="126"/>
      <c r="BE82" s="62"/>
    </row>
    <row r="83" spans="1:57" ht="25.5" customHeight="1" x14ac:dyDescent="0.3">
      <c r="A83" s="31"/>
      <c r="B83" s="31"/>
      <c r="C83" s="31"/>
      <c r="D83" s="33"/>
      <c r="E83" s="92"/>
      <c r="F83" s="31"/>
      <c r="G83" s="76"/>
      <c r="H83" s="76"/>
      <c r="I83" s="39"/>
      <c r="J83" s="40"/>
      <c r="K83" s="40"/>
      <c r="L83" s="76"/>
      <c r="M83" s="64"/>
      <c r="N83" s="64"/>
      <c r="O83" s="69"/>
      <c r="P83" s="69"/>
      <c r="Q83" s="70"/>
      <c r="R83" s="34"/>
      <c r="S83" s="105"/>
      <c r="T83" s="105"/>
      <c r="U83" s="77"/>
      <c r="V83" s="77"/>
      <c r="W83" s="69"/>
      <c r="X83" s="69"/>
      <c r="Y83" s="69"/>
      <c r="Z83" s="61"/>
      <c r="AA83" s="67"/>
      <c r="AB83" s="61"/>
      <c r="AC83" s="67"/>
      <c r="AD83" s="67"/>
      <c r="AE83" s="67"/>
      <c r="AF83" s="57"/>
      <c r="AG83" s="107"/>
      <c r="AH83" s="108"/>
      <c r="AI83" s="30"/>
      <c r="AJ83" s="30"/>
      <c r="AK83" s="30"/>
      <c r="AL83" s="30"/>
      <c r="AM83" s="63"/>
      <c r="AN83" s="108"/>
      <c r="AO83" s="108"/>
      <c r="AP83" s="107"/>
      <c r="AQ83" s="107"/>
      <c r="AR83" s="31"/>
      <c r="AS83" s="68"/>
      <c r="AT83" s="68"/>
      <c r="AU83" s="63"/>
      <c r="AV83" s="62"/>
      <c r="AW83" s="62"/>
      <c r="AX83" s="62"/>
      <c r="AY83" s="62"/>
      <c r="AZ83" s="126"/>
      <c r="BA83" s="126"/>
      <c r="BB83" s="126"/>
      <c r="BC83" s="126"/>
      <c r="BD83" s="126"/>
      <c r="BE83" s="62"/>
    </row>
    <row r="84" spans="1:57" ht="25.5" customHeight="1" x14ac:dyDescent="0.3">
      <c r="A84" s="31"/>
      <c r="B84" s="31"/>
      <c r="C84" s="31"/>
      <c r="D84" s="33"/>
      <c r="E84" s="92"/>
      <c r="F84" s="31"/>
      <c r="G84" s="76"/>
      <c r="H84" s="76"/>
      <c r="I84" s="39"/>
      <c r="J84" s="40"/>
      <c r="K84" s="40"/>
      <c r="L84" s="76"/>
      <c r="M84" s="64"/>
      <c r="N84" s="64"/>
      <c r="O84" s="69"/>
      <c r="P84" s="69"/>
      <c r="Q84" s="70"/>
      <c r="R84" s="34"/>
      <c r="S84" s="105"/>
      <c r="T84" s="105"/>
      <c r="U84" s="77"/>
      <c r="V84" s="77"/>
      <c r="W84" s="69"/>
      <c r="X84" s="69"/>
      <c r="Y84" s="69"/>
      <c r="Z84" s="61"/>
      <c r="AA84" s="67"/>
      <c r="AB84" s="61"/>
      <c r="AC84" s="67"/>
      <c r="AD84" s="67"/>
      <c r="AE84" s="67"/>
      <c r="AF84" s="57"/>
      <c r="AG84" s="107"/>
      <c r="AH84" s="108"/>
      <c r="AI84" s="30"/>
      <c r="AJ84" s="30"/>
      <c r="AK84" s="30"/>
      <c r="AL84" s="30"/>
      <c r="AM84" s="63"/>
      <c r="AN84" s="108"/>
      <c r="AO84" s="108"/>
      <c r="AP84" s="107"/>
      <c r="AQ84" s="107"/>
      <c r="AR84" s="31"/>
      <c r="AS84" s="68"/>
      <c r="AT84" s="68"/>
      <c r="AU84" s="63"/>
      <c r="AV84" s="62"/>
      <c r="AW84" s="62"/>
      <c r="AX84" s="62"/>
      <c r="AY84" s="62"/>
      <c r="AZ84" s="126"/>
      <c r="BA84" s="126"/>
      <c r="BB84" s="126"/>
      <c r="BC84" s="126"/>
      <c r="BD84" s="126"/>
      <c r="BE84" s="62"/>
    </row>
    <row r="85" spans="1:57" ht="25.5" customHeight="1" x14ac:dyDescent="0.3">
      <c r="A85" s="31"/>
      <c r="B85" s="31"/>
      <c r="C85" s="31"/>
      <c r="D85" s="33"/>
      <c r="E85" s="92"/>
      <c r="F85" s="31"/>
      <c r="G85" s="76"/>
      <c r="H85" s="76"/>
      <c r="I85" s="39"/>
      <c r="J85" s="40"/>
      <c r="K85" s="40"/>
      <c r="L85" s="76"/>
      <c r="M85" s="64"/>
      <c r="N85" s="64"/>
      <c r="O85" s="69"/>
      <c r="P85" s="69"/>
      <c r="Q85" s="70"/>
      <c r="R85" s="34"/>
      <c r="S85" s="105"/>
      <c r="T85" s="105"/>
      <c r="U85" s="77"/>
      <c r="V85" s="77"/>
      <c r="W85" s="69"/>
      <c r="X85" s="69"/>
      <c r="Y85" s="69"/>
      <c r="Z85" s="61"/>
      <c r="AA85" s="67"/>
      <c r="AB85" s="61"/>
      <c r="AC85" s="67"/>
      <c r="AD85" s="67"/>
      <c r="AE85" s="67"/>
      <c r="AF85" s="57"/>
      <c r="AG85" s="107"/>
      <c r="AH85" s="108"/>
      <c r="AI85" s="30"/>
      <c r="AJ85" s="30"/>
      <c r="AK85" s="30"/>
      <c r="AL85" s="30"/>
      <c r="AM85" s="63"/>
      <c r="AN85" s="108"/>
      <c r="AO85" s="108"/>
      <c r="AP85" s="107"/>
      <c r="AQ85" s="107"/>
      <c r="AR85" s="31"/>
      <c r="AS85" s="68"/>
      <c r="AT85" s="68"/>
      <c r="AU85" s="63"/>
      <c r="AV85" s="62"/>
      <c r="AW85" s="62"/>
      <c r="AX85" s="62"/>
      <c r="AY85" s="62"/>
      <c r="AZ85" s="126"/>
      <c r="BA85" s="126"/>
      <c r="BB85" s="126"/>
      <c r="BC85" s="126"/>
      <c r="BD85" s="126"/>
      <c r="BE85" s="62"/>
    </row>
    <row r="86" spans="1:57" ht="25.5" customHeight="1" x14ac:dyDescent="0.3">
      <c r="A86" s="31"/>
      <c r="B86" s="31"/>
      <c r="C86" s="31"/>
      <c r="D86" s="33"/>
      <c r="E86" s="92"/>
      <c r="F86" s="31"/>
      <c r="G86" s="76"/>
      <c r="H86" s="76"/>
      <c r="I86" s="39"/>
      <c r="J86" s="40"/>
      <c r="K86" s="40"/>
      <c r="L86" s="76"/>
      <c r="M86" s="64"/>
      <c r="N86" s="64"/>
      <c r="O86" s="69"/>
      <c r="P86" s="69"/>
      <c r="Q86" s="70"/>
      <c r="R86" s="34"/>
      <c r="S86" s="105"/>
      <c r="T86" s="105"/>
      <c r="U86" s="77"/>
      <c r="V86" s="77"/>
      <c r="W86" s="69"/>
      <c r="X86" s="69"/>
      <c r="Y86" s="69"/>
      <c r="Z86" s="61"/>
      <c r="AA86" s="67"/>
      <c r="AB86" s="61"/>
      <c r="AC86" s="67"/>
      <c r="AD86" s="67"/>
      <c r="AE86" s="67"/>
      <c r="AF86" s="57"/>
      <c r="AG86" s="107"/>
      <c r="AH86" s="108"/>
      <c r="AI86" s="30"/>
      <c r="AJ86" s="30"/>
      <c r="AK86" s="30"/>
      <c r="AL86" s="30"/>
      <c r="AM86" s="63"/>
      <c r="AN86" s="108"/>
      <c r="AO86" s="108"/>
      <c r="AP86" s="107"/>
      <c r="AQ86" s="107"/>
      <c r="AR86" s="31"/>
      <c r="AS86" s="68"/>
      <c r="AT86" s="68"/>
      <c r="AU86" s="63"/>
      <c r="AV86" s="62"/>
      <c r="AW86" s="62"/>
      <c r="AX86" s="62"/>
      <c r="AY86" s="62"/>
      <c r="AZ86" s="126"/>
      <c r="BA86" s="126"/>
      <c r="BB86" s="126"/>
      <c r="BC86" s="126"/>
      <c r="BD86" s="126"/>
      <c r="BE86" s="62"/>
    </row>
    <row r="87" spans="1:57" ht="25.5" customHeight="1" x14ac:dyDescent="0.3">
      <c r="A87" s="31"/>
      <c r="B87" s="31"/>
      <c r="C87" s="31"/>
      <c r="D87" s="33"/>
      <c r="E87" s="92"/>
      <c r="F87" s="31"/>
      <c r="G87" s="76"/>
      <c r="H87" s="76"/>
      <c r="I87" s="39"/>
      <c r="J87" s="40"/>
      <c r="K87" s="40"/>
      <c r="L87" s="76"/>
      <c r="M87" s="64"/>
      <c r="N87" s="64"/>
      <c r="O87" s="69"/>
      <c r="P87" s="69"/>
      <c r="Q87" s="70"/>
      <c r="R87" s="34"/>
      <c r="S87" s="105"/>
      <c r="T87" s="105"/>
      <c r="U87" s="75"/>
      <c r="V87" s="75"/>
      <c r="W87" s="38"/>
      <c r="X87" s="38"/>
      <c r="Y87" s="38"/>
      <c r="Z87" s="61"/>
      <c r="AA87" s="67"/>
      <c r="AB87" s="61"/>
      <c r="AC87" s="67"/>
      <c r="AD87" s="67"/>
      <c r="AE87" s="67"/>
      <c r="AF87" s="37"/>
      <c r="AG87" s="107"/>
      <c r="AH87" s="108"/>
      <c r="AI87" s="30"/>
      <c r="AJ87" s="30"/>
      <c r="AK87" s="30"/>
      <c r="AL87" s="30"/>
      <c r="AM87" s="63"/>
      <c r="AN87" s="108"/>
      <c r="AO87" s="108"/>
      <c r="AP87" s="107"/>
      <c r="AQ87" s="107"/>
      <c r="AR87" s="31"/>
      <c r="AS87" s="68"/>
      <c r="AT87" s="68"/>
      <c r="AU87" s="63"/>
      <c r="AV87" s="62"/>
      <c r="AW87" s="62"/>
      <c r="AX87" s="62"/>
      <c r="AY87" s="62"/>
      <c r="AZ87" s="126"/>
      <c r="BA87" s="126"/>
      <c r="BB87" s="126"/>
      <c r="BC87" s="126"/>
      <c r="BD87" s="126"/>
      <c r="BE87" s="62"/>
    </row>
    <row r="88" spans="1:57" ht="25.5" customHeight="1" x14ac:dyDescent="0.3">
      <c r="A88" s="31"/>
      <c r="B88" s="31"/>
      <c r="C88" s="31"/>
      <c r="D88" s="33"/>
      <c r="E88" s="92"/>
      <c r="F88" s="31"/>
      <c r="G88" s="76"/>
      <c r="H88" s="76"/>
      <c r="I88" s="39"/>
      <c r="J88" s="40"/>
      <c r="K88" s="40"/>
      <c r="L88" s="76"/>
      <c r="M88" s="64"/>
      <c r="N88" s="64"/>
      <c r="O88" s="69"/>
      <c r="P88" s="69"/>
      <c r="Q88" s="70"/>
      <c r="R88" s="34"/>
      <c r="S88" s="105"/>
      <c r="T88" s="105"/>
      <c r="U88" s="75"/>
      <c r="V88" s="75"/>
      <c r="W88" s="38"/>
      <c r="X88" s="38"/>
      <c r="Y88" s="38"/>
      <c r="Z88" s="61"/>
      <c r="AA88" s="67"/>
      <c r="AB88" s="61"/>
      <c r="AC88" s="67"/>
      <c r="AD88" s="67"/>
      <c r="AE88" s="67"/>
      <c r="AF88" s="37"/>
      <c r="AG88" s="107"/>
      <c r="AH88" s="108"/>
      <c r="AI88" s="30"/>
      <c r="AJ88" s="30"/>
      <c r="AK88" s="30"/>
      <c r="AL88" s="30"/>
      <c r="AM88" s="63"/>
      <c r="AN88" s="108"/>
      <c r="AO88" s="108"/>
      <c r="AP88" s="107"/>
      <c r="AQ88" s="107"/>
      <c r="AR88" s="31"/>
      <c r="AS88" s="68"/>
      <c r="AT88" s="68"/>
      <c r="AU88" s="63"/>
      <c r="AV88" s="62"/>
      <c r="AW88" s="62"/>
      <c r="AX88" s="62"/>
      <c r="AY88" s="62"/>
      <c r="AZ88" s="126"/>
      <c r="BA88" s="126"/>
      <c r="BB88" s="126"/>
      <c r="BC88" s="126"/>
      <c r="BD88" s="126"/>
      <c r="BE88" s="62"/>
    </row>
    <row r="89" spans="1:57" ht="25.5" customHeight="1" x14ac:dyDescent="0.3">
      <c r="A89" s="31"/>
      <c r="B89" s="31"/>
      <c r="C89" s="31"/>
      <c r="D89" s="33"/>
      <c r="E89" s="92"/>
      <c r="F89" s="31"/>
      <c r="G89" s="76"/>
      <c r="H89" s="76"/>
      <c r="I89" s="39"/>
      <c r="J89" s="40"/>
      <c r="K89" s="40"/>
      <c r="L89" s="76"/>
      <c r="M89" s="64"/>
      <c r="N89" s="64"/>
      <c r="O89" s="69"/>
      <c r="P89" s="69"/>
      <c r="Q89" s="70"/>
      <c r="R89" s="34"/>
      <c r="S89" s="105"/>
      <c r="T89" s="105"/>
      <c r="U89" s="75"/>
      <c r="V89" s="75"/>
      <c r="W89" s="38"/>
      <c r="X89" s="38"/>
      <c r="Y89" s="38"/>
      <c r="Z89" s="61"/>
      <c r="AA89" s="67"/>
      <c r="AB89" s="61"/>
      <c r="AC89" s="67"/>
      <c r="AD89" s="67"/>
      <c r="AE89" s="67"/>
      <c r="AF89" s="37"/>
      <c r="AG89" s="107"/>
      <c r="AH89" s="108"/>
      <c r="AI89" s="30"/>
      <c r="AJ89" s="30"/>
      <c r="AK89" s="30"/>
      <c r="AL89" s="30"/>
      <c r="AM89" s="63"/>
      <c r="AN89" s="108"/>
      <c r="AO89" s="108"/>
      <c r="AP89" s="107"/>
      <c r="AQ89" s="107"/>
      <c r="AR89" s="31"/>
      <c r="AS89" s="68"/>
      <c r="AT89" s="68"/>
      <c r="AU89" s="63"/>
      <c r="AV89" s="62"/>
      <c r="AW89" s="62"/>
      <c r="AX89" s="62"/>
      <c r="AY89" s="62"/>
      <c r="AZ89" s="126"/>
      <c r="BA89" s="126"/>
      <c r="BB89" s="126"/>
      <c r="BC89" s="126"/>
      <c r="BD89" s="126"/>
      <c r="BE89" s="62"/>
    </row>
    <row r="90" spans="1:57" ht="25.5" customHeight="1" x14ac:dyDescent="0.3">
      <c r="A90" s="31"/>
      <c r="B90" s="31"/>
      <c r="C90" s="31"/>
      <c r="D90" s="33"/>
      <c r="E90" s="92"/>
      <c r="F90" s="31"/>
      <c r="G90" s="76"/>
      <c r="H90" s="76"/>
      <c r="I90" s="39"/>
      <c r="J90" s="40"/>
      <c r="K90" s="40"/>
      <c r="L90" s="76"/>
      <c r="M90" s="64"/>
      <c r="N90" s="64"/>
      <c r="O90" s="69"/>
      <c r="P90" s="69"/>
      <c r="Q90" s="70"/>
      <c r="R90" s="34"/>
      <c r="S90" s="105"/>
      <c r="T90" s="105"/>
      <c r="U90" s="75"/>
      <c r="V90" s="75"/>
      <c r="W90" s="38"/>
      <c r="X90" s="38"/>
      <c r="Y90" s="38"/>
      <c r="Z90" s="61"/>
      <c r="AA90" s="67"/>
      <c r="AB90" s="61"/>
      <c r="AC90" s="67"/>
      <c r="AD90" s="67"/>
      <c r="AE90" s="67"/>
      <c r="AF90" s="37"/>
      <c r="AG90" s="107"/>
      <c r="AH90" s="108"/>
      <c r="AI90" s="30"/>
      <c r="AJ90" s="30"/>
      <c r="AK90" s="30"/>
      <c r="AL90" s="30"/>
      <c r="AM90" s="63"/>
      <c r="AN90" s="108"/>
      <c r="AO90" s="108"/>
      <c r="AP90" s="107"/>
      <c r="AQ90" s="107"/>
      <c r="AR90" s="31"/>
      <c r="AS90" s="68"/>
      <c r="AT90" s="68"/>
      <c r="AU90" s="63"/>
      <c r="AV90" s="62"/>
      <c r="AW90" s="62"/>
      <c r="AX90" s="62"/>
      <c r="AY90" s="62"/>
      <c r="AZ90" s="126"/>
      <c r="BA90" s="126"/>
      <c r="BB90" s="126"/>
      <c r="BC90" s="126"/>
      <c r="BD90" s="126"/>
      <c r="BE90" s="62"/>
    </row>
    <row r="91" spans="1:57" ht="25.5" customHeight="1" x14ac:dyDescent="0.3">
      <c r="A91" s="31"/>
      <c r="B91" s="31"/>
      <c r="C91" s="31"/>
      <c r="D91" s="33"/>
      <c r="E91" s="92"/>
      <c r="F91" s="31"/>
      <c r="G91" s="76"/>
      <c r="H91" s="76"/>
      <c r="I91" s="39"/>
      <c r="J91" s="40"/>
      <c r="K91" s="40"/>
      <c r="L91" s="76"/>
      <c r="M91" s="64"/>
      <c r="N91" s="64"/>
      <c r="O91" s="69"/>
      <c r="P91" s="69"/>
      <c r="Q91" s="70"/>
      <c r="R91" s="34"/>
      <c r="S91" s="105"/>
      <c r="T91" s="105"/>
      <c r="U91" s="75"/>
      <c r="V91" s="75"/>
      <c r="W91" s="38"/>
      <c r="X91" s="38"/>
      <c r="Y91" s="38"/>
      <c r="Z91" s="61"/>
      <c r="AA91" s="67"/>
      <c r="AB91" s="61"/>
      <c r="AC91" s="67"/>
      <c r="AD91" s="67"/>
      <c r="AE91" s="67"/>
      <c r="AF91" s="37"/>
      <c r="AG91" s="107"/>
      <c r="AH91" s="108"/>
      <c r="AI91" s="30"/>
      <c r="AJ91" s="30"/>
      <c r="AK91" s="30"/>
      <c r="AL91" s="30"/>
      <c r="AM91" s="63"/>
      <c r="AN91" s="108"/>
      <c r="AO91" s="108"/>
      <c r="AP91" s="107"/>
      <c r="AQ91" s="107"/>
      <c r="AR91" s="31"/>
      <c r="AS91" s="68"/>
      <c r="AT91" s="68"/>
      <c r="AU91" s="63"/>
      <c r="AV91" s="62"/>
      <c r="AW91" s="62"/>
      <c r="AX91" s="62"/>
      <c r="AY91" s="62"/>
      <c r="AZ91" s="126"/>
      <c r="BA91" s="126"/>
      <c r="BB91" s="126"/>
      <c r="BC91" s="126"/>
      <c r="BD91" s="126"/>
      <c r="BE91" s="62"/>
    </row>
    <row r="92" spans="1:57" ht="25.5" customHeight="1" x14ac:dyDescent="0.3">
      <c r="A92" s="31"/>
      <c r="B92" s="31"/>
      <c r="C92" s="31"/>
      <c r="D92" s="33"/>
      <c r="E92" s="92"/>
      <c r="F92" s="31"/>
      <c r="G92" s="76"/>
      <c r="H92" s="76"/>
      <c r="I92" s="39"/>
      <c r="J92" s="40"/>
      <c r="K92" s="40"/>
      <c r="L92" s="76"/>
      <c r="M92" s="64"/>
      <c r="N92" s="64"/>
      <c r="O92" s="69"/>
      <c r="P92" s="69"/>
      <c r="Q92" s="70"/>
      <c r="R92" s="34"/>
      <c r="S92" s="105"/>
      <c r="T92" s="105"/>
      <c r="U92" s="75"/>
      <c r="V92" s="75"/>
      <c r="W92" s="38"/>
      <c r="X92" s="38"/>
      <c r="Y92" s="38"/>
      <c r="Z92" s="61"/>
      <c r="AA92" s="67"/>
      <c r="AB92" s="61"/>
      <c r="AC92" s="67"/>
      <c r="AD92" s="67"/>
      <c r="AE92" s="67"/>
      <c r="AF92" s="37"/>
      <c r="AG92" s="107"/>
      <c r="AH92" s="108"/>
      <c r="AI92" s="30"/>
      <c r="AJ92" s="30"/>
      <c r="AK92" s="30"/>
      <c r="AL92" s="30"/>
      <c r="AM92" s="63"/>
      <c r="AN92" s="108"/>
      <c r="AO92" s="108"/>
      <c r="AP92" s="107"/>
      <c r="AQ92" s="107"/>
      <c r="AR92" s="31"/>
      <c r="AS92" s="68"/>
      <c r="AT92" s="68"/>
      <c r="AU92" s="63"/>
      <c r="AV92" s="62"/>
      <c r="AW92" s="62"/>
      <c r="AX92" s="62"/>
      <c r="AY92" s="62"/>
      <c r="AZ92" s="126"/>
      <c r="BA92" s="126"/>
      <c r="BB92" s="126"/>
      <c r="BC92" s="126"/>
      <c r="BD92" s="126"/>
      <c r="BE92" s="62"/>
    </row>
    <row r="93" spans="1:57" ht="25.5" customHeight="1" x14ac:dyDescent="0.3">
      <c r="A93" s="31"/>
      <c r="B93" s="31"/>
      <c r="C93" s="31"/>
      <c r="D93" s="33"/>
      <c r="E93" s="92"/>
      <c r="F93" s="31"/>
      <c r="G93" s="76"/>
      <c r="H93" s="76"/>
      <c r="I93" s="39"/>
      <c r="J93" s="40"/>
      <c r="K93" s="40"/>
      <c r="L93" s="76"/>
      <c r="M93" s="64"/>
      <c r="N93" s="64"/>
      <c r="O93" s="69"/>
      <c r="P93" s="69"/>
      <c r="Q93" s="70"/>
      <c r="R93" s="34"/>
      <c r="S93" s="105"/>
      <c r="T93" s="105"/>
      <c r="U93" s="75"/>
      <c r="V93" s="75"/>
      <c r="W93" s="38"/>
      <c r="X93" s="38"/>
      <c r="Y93" s="38"/>
      <c r="Z93" s="61"/>
      <c r="AA93" s="67"/>
      <c r="AB93" s="61"/>
      <c r="AC93" s="67"/>
      <c r="AD93" s="67"/>
      <c r="AE93" s="67"/>
      <c r="AF93" s="37"/>
      <c r="AG93" s="107"/>
      <c r="AH93" s="108"/>
      <c r="AI93" s="30"/>
      <c r="AJ93" s="30"/>
      <c r="AK93" s="30"/>
      <c r="AL93" s="30"/>
      <c r="AM93" s="63"/>
      <c r="AN93" s="108"/>
      <c r="AO93" s="108"/>
      <c r="AP93" s="107"/>
      <c r="AQ93" s="107"/>
      <c r="AR93" s="31"/>
      <c r="AS93" s="68"/>
      <c r="AT93" s="68"/>
      <c r="AU93" s="63"/>
      <c r="AV93" s="62"/>
      <c r="AW93" s="62"/>
      <c r="AX93" s="62"/>
      <c r="AY93" s="62"/>
      <c r="AZ93" s="126"/>
      <c r="BA93" s="126"/>
      <c r="BB93" s="126"/>
      <c r="BC93" s="126"/>
      <c r="BD93" s="126"/>
      <c r="BE93" s="62"/>
    </row>
    <row r="94" spans="1:57" ht="25.5" customHeight="1" x14ac:dyDescent="0.3">
      <c r="A94" s="31"/>
      <c r="B94" s="31"/>
      <c r="C94" s="31"/>
      <c r="D94" s="33"/>
      <c r="E94" s="92"/>
      <c r="F94" s="31"/>
      <c r="G94" s="76"/>
      <c r="H94" s="76"/>
      <c r="I94" s="39"/>
      <c r="J94" s="40"/>
      <c r="K94" s="40"/>
      <c r="L94" s="76"/>
      <c r="M94" s="64"/>
      <c r="N94" s="64"/>
      <c r="O94" s="69"/>
      <c r="P94" s="69"/>
      <c r="Q94" s="70"/>
      <c r="R94" s="34"/>
      <c r="S94" s="105"/>
      <c r="T94" s="105"/>
      <c r="U94" s="75"/>
      <c r="V94" s="75"/>
      <c r="W94" s="38"/>
      <c r="X94" s="38"/>
      <c r="Y94" s="38"/>
      <c r="Z94" s="61"/>
      <c r="AA94" s="67"/>
      <c r="AB94" s="61"/>
      <c r="AC94" s="67"/>
      <c r="AD94" s="67"/>
      <c r="AE94" s="67"/>
      <c r="AF94" s="37"/>
      <c r="AG94" s="107"/>
      <c r="AH94" s="108"/>
      <c r="AI94" s="30"/>
      <c r="AJ94" s="30"/>
      <c r="AK94" s="30"/>
      <c r="AL94" s="30"/>
      <c r="AM94" s="63"/>
      <c r="AN94" s="108"/>
      <c r="AO94" s="108"/>
      <c r="AP94" s="107"/>
      <c r="AQ94" s="107"/>
      <c r="AR94" s="31"/>
      <c r="AS94" s="68"/>
      <c r="AT94" s="68"/>
      <c r="AU94" s="63"/>
      <c r="AV94" s="62"/>
      <c r="AW94" s="62"/>
      <c r="AX94" s="62"/>
      <c r="AY94" s="62"/>
      <c r="AZ94" s="126"/>
      <c r="BA94" s="126"/>
      <c r="BB94" s="126"/>
      <c r="BC94" s="126"/>
      <c r="BD94" s="126"/>
      <c r="BE94" s="62"/>
    </row>
    <row r="95" spans="1:57" ht="25.5" customHeight="1" x14ac:dyDescent="0.3">
      <c r="A95" s="31"/>
      <c r="B95" s="31"/>
      <c r="C95" s="31"/>
      <c r="D95" s="33"/>
      <c r="E95" s="92"/>
      <c r="F95" s="31"/>
      <c r="G95" s="77"/>
      <c r="H95" s="77"/>
      <c r="I95" s="57"/>
      <c r="J95" s="31"/>
      <c r="K95" s="31"/>
      <c r="L95" s="77"/>
      <c r="M95" s="64"/>
      <c r="N95" s="64"/>
      <c r="O95" s="69"/>
      <c r="P95" s="69"/>
      <c r="Q95" s="70"/>
      <c r="R95" s="34"/>
      <c r="S95" s="105"/>
      <c r="T95" s="105"/>
      <c r="U95" s="75"/>
      <c r="V95" s="75"/>
      <c r="W95" s="38"/>
      <c r="X95" s="38"/>
      <c r="Y95" s="38"/>
      <c r="Z95" s="61"/>
      <c r="AA95" s="67"/>
      <c r="AB95" s="61"/>
      <c r="AC95" s="67"/>
      <c r="AD95" s="67"/>
      <c r="AE95" s="67"/>
      <c r="AF95" s="37"/>
      <c r="AG95" s="107"/>
      <c r="AH95" s="108"/>
      <c r="AI95" s="30"/>
      <c r="AJ95" s="30"/>
      <c r="AK95" s="30"/>
      <c r="AL95" s="30"/>
      <c r="AM95" s="63"/>
      <c r="AN95" s="108"/>
      <c r="AO95" s="108"/>
      <c r="AP95" s="107"/>
      <c r="AQ95" s="107"/>
      <c r="AR95" s="31"/>
      <c r="AS95" s="68"/>
      <c r="AT95" s="68"/>
      <c r="AU95" s="63"/>
      <c r="AV95" s="62"/>
      <c r="AW95" s="62"/>
      <c r="AX95" s="62"/>
      <c r="AY95" s="62"/>
      <c r="AZ95" s="126"/>
      <c r="BA95" s="126"/>
      <c r="BB95" s="126"/>
      <c r="BC95" s="126"/>
      <c r="BD95" s="126"/>
      <c r="BE95" s="62"/>
    </row>
    <row r="96" spans="1:57" ht="25.5" customHeight="1" x14ac:dyDescent="0.3">
      <c r="A96" s="31"/>
      <c r="B96" s="31"/>
      <c r="C96" s="31"/>
      <c r="D96" s="33"/>
      <c r="E96" s="92"/>
      <c r="F96" s="31"/>
      <c r="G96" s="77"/>
      <c r="H96" s="77"/>
      <c r="I96" s="57"/>
      <c r="J96" s="31"/>
      <c r="K96" s="31"/>
      <c r="L96" s="77"/>
      <c r="M96" s="64"/>
      <c r="N96" s="64"/>
      <c r="O96" s="69"/>
      <c r="P96" s="69"/>
      <c r="Q96" s="70"/>
      <c r="R96" s="34"/>
      <c r="S96" s="105"/>
      <c r="T96" s="105"/>
      <c r="U96" s="75"/>
      <c r="V96" s="75"/>
      <c r="W96" s="38"/>
      <c r="X96" s="38"/>
      <c r="Y96" s="38"/>
      <c r="Z96" s="61"/>
      <c r="AA96" s="67"/>
      <c r="AB96" s="61"/>
      <c r="AC96" s="67"/>
      <c r="AD96" s="67"/>
      <c r="AE96" s="67"/>
      <c r="AF96" s="37"/>
      <c r="AG96" s="107"/>
      <c r="AH96" s="108"/>
      <c r="AI96" s="30"/>
      <c r="AJ96" s="30"/>
      <c r="AK96" s="30"/>
      <c r="AL96" s="30"/>
      <c r="AM96" s="63"/>
      <c r="AN96" s="108"/>
      <c r="AO96" s="108"/>
      <c r="AP96" s="107"/>
      <c r="AQ96" s="107"/>
      <c r="AR96" s="31"/>
      <c r="AS96" s="68"/>
      <c r="AT96" s="68"/>
      <c r="AU96" s="63"/>
      <c r="AV96" s="62"/>
      <c r="AW96" s="62"/>
      <c r="AX96" s="62"/>
      <c r="AY96" s="62"/>
      <c r="AZ96" s="126"/>
      <c r="BA96" s="126"/>
      <c r="BB96" s="126"/>
      <c r="BC96" s="126"/>
      <c r="BD96" s="126"/>
      <c r="BE96" s="62"/>
    </row>
    <row r="97" spans="1:57" ht="25.5" customHeight="1" x14ac:dyDescent="0.3">
      <c r="A97" s="31"/>
      <c r="B97" s="31"/>
      <c r="C97" s="31"/>
      <c r="D97" s="33"/>
      <c r="E97" s="92"/>
      <c r="F97" s="31"/>
      <c r="G97" s="77"/>
      <c r="H97" s="77"/>
      <c r="I97" s="57"/>
      <c r="J97" s="31"/>
      <c r="K97" s="31"/>
      <c r="L97" s="77"/>
      <c r="M97" s="64"/>
      <c r="N97" s="64"/>
      <c r="O97" s="69"/>
      <c r="P97" s="69"/>
      <c r="Q97" s="70"/>
      <c r="R97" s="34"/>
      <c r="S97" s="105"/>
      <c r="T97" s="105"/>
      <c r="U97" s="75"/>
      <c r="V97" s="75"/>
      <c r="W97" s="38"/>
      <c r="X97" s="38"/>
      <c r="Y97" s="38"/>
      <c r="Z97" s="61"/>
      <c r="AA97" s="67"/>
      <c r="AB97" s="61"/>
      <c r="AC97" s="67"/>
      <c r="AD97" s="67"/>
      <c r="AE97" s="67"/>
      <c r="AF97" s="37"/>
      <c r="AG97" s="107"/>
      <c r="AH97" s="108"/>
      <c r="AI97" s="30"/>
      <c r="AJ97" s="30"/>
      <c r="AK97" s="30"/>
      <c r="AL97" s="30"/>
      <c r="AM97" s="63"/>
      <c r="AN97" s="108"/>
      <c r="AO97" s="108"/>
      <c r="AP97" s="107"/>
      <c r="AQ97" s="107"/>
      <c r="AR97" s="31"/>
      <c r="AS97" s="68"/>
      <c r="AT97" s="68"/>
      <c r="AU97" s="63"/>
      <c r="AV97" s="62"/>
      <c r="AW97" s="62"/>
      <c r="AX97" s="62"/>
      <c r="AY97" s="62"/>
      <c r="AZ97" s="126"/>
      <c r="BA97" s="126"/>
      <c r="BB97" s="126"/>
      <c r="BC97" s="126"/>
      <c r="BD97" s="126"/>
      <c r="BE97" s="62"/>
    </row>
    <row r="98" spans="1:57" ht="25.5" customHeight="1" x14ac:dyDescent="0.3">
      <c r="A98" s="31"/>
      <c r="B98" s="31"/>
      <c r="C98" s="31"/>
      <c r="D98" s="33"/>
      <c r="E98" s="92"/>
      <c r="F98" s="31"/>
      <c r="G98" s="77"/>
      <c r="H98" s="77"/>
      <c r="I98" s="57"/>
      <c r="J98" s="31"/>
      <c r="K98" s="31"/>
      <c r="L98" s="77"/>
      <c r="M98" s="64"/>
      <c r="N98" s="64"/>
      <c r="O98" s="69"/>
      <c r="P98" s="69"/>
      <c r="Q98" s="70"/>
      <c r="R98" s="34"/>
      <c r="S98" s="105"/>
      <c r="T98" s="105"/>
      <c r="U98" s="75"/>
      <c r="V98" s="75"/>
      <c r="W98" s="38"/>
      <c r="X98" s="38"/>
      <c r="Y98" s="38"/>
      <c r="Z98" s="61"/>
      <c r="AA98" s="67"/>
      <c r="AB98" s="61"/>
      <c r="AC98" s="67"/>
      <c r="AD98" s="67"/>
      <c r="AE98" s="67"/>
      <c r="AF98" s="37"/>
      <c r="AG98" s="107"/>
      <c r="AH98" s="108"/>
      <c r="AI98" s="30"/>
      <c r="AJ98" s="30"/>
      <c r="AK98" s="30"/>
      <c r="AL98" s="30"/>
      <c r="AM98" s="63"/>
      <c r="AN98" s="108"/>
      <c r="AO98" s="108"/>
      <c r="AP98" s="107"/>
      <c r="AQ98" s="107"/>
      <c r="AR98" s="31"/>
      <c r="AS98" s="68"/>
      <c r="AT98" s="68"/>
      <c r="AU98" s="63"/>
      <c r="AV98" s="62"/>
      <c r="AW98" s="62"/>
      <c r="AX98" s="62"/>
      <c r="AY98" s="62"/>
      <c r="AZ98" s="126"/>
      <c r="BA98" s="126"/>
      <c r="BB98" s="126"/>
      <c r="BC98" s="126"/>
      <c r="BD98" s="126"/>
      <c r="BE98" s="62"/>
    </row>
    <row r="99" spans="1:57" ht="25.5" customHeight="1" x14ac:dyDescent="0.3">
      <c r="A99" s="31"/>
      <c r="B99" s="31"/>
      <c r="C99" s="31"/>
      <c r="D99" s="33"/>
      <c r="E99" s="92"/>
      <c r="F99" s="31"/>
      <c r="G99" s="77"/>
      <c r="H99" s="77"/>
      <c r="I99" s="57"/>
      <c r="J99" s="31"/>
      <c r="K99" s="31"/>
      <c r="L99" s="77"/>
      <c r="M99" s="64"/>
      <c r="N99" s="64"/>
      <c r="O99" s="69"/>
      <c r="P99" s="69"/>
      <c r="Q99" s="70"/>
      <c r="R99" s="34"/>
      <c r="S99" s="105"/>
      <c r="T99" s="105"/>
      <c r="U99" s="75"/>
      <c r="V99" s="75"/>
      <c r="W99" s="38"/>
      <c r="X99" s="38"/>
      <c r="Y99" s="38"/>
      <c r="Z99" s="61"/>
      <c r="AA99" s="67"/>
      <c r="AB99" s="61"/>
      <c r="AC99" s="67"/>
      <c r="AD99" s="67"/>
      <c r="AE99" s="67"/>
      <c r="AF99" s="37"/>
      <c r="AG99" s="107"/>
      <c r="AH99" s="108"/>
      <c r="AI99" s="30"/>
      <c r="AJ99" s="30"/>
      <c r="AK99" s="30"/>
      <c r="AL99" s="30"/>
      <c r="AM99" s="63"/>
      <c r="AN99" s="108"/>
      <c r="AO99" s="108"/>
      <c r="AP99" s="107"/>
      <c r="AQ99" s="107"/>
      <c r="AR99" s="31"/>
      <c r="AS99" s="68"/>
      <c r="AT99" s="68"/>
      <c r="AU99" s="63"/>
      <c r="AV99" s="62"/>
      <c r="AW99" s="62"/>
      <c r="AX99" s="62"/>
      <c r="AY99" s="62"/>
      <c r="AZ99" s="126"/>
      <c r="BA99" s="126"/>
      <c r="BB99" s="126"/>
      <c r="BC99" s="126"/>
      <c r="BD99" s="126"/>
      <c r="BE99" s="62"/>
    </row>
    <row r="100" spans="1:57" ht="25.5" customHeight="1" x14ac:dyDescent="0.3">
      <c r="A100" s="31"/>
      <c r="B100" s="31"/>
      <c r="C100" s="31"/>
      <c r="D100" s="33"/>
      <c r="E100" s="92"/>
      <c r="F100" s="31"/>
      <c r="G100" s="77"/>
      <c r="H100" s="77"/>
      <c r="I100" s="57"/>
      <c r="J100" s="31"/>
      <c r="K100" s="31"/>
      <c r="L100" s="77"/>
      <c r="M100" s="64"/>
      <c r="N100" s="64"/>
      <c r="O100" s="69"/>
      <c r="P100" s="69"/>
      <c r="Q100" s="70"/>
      <c r="R100" s="34"/>
      <c r="S100" s="105"/>
      <c r="T100" s="105"/>
      <c r="U100" s="75"/>
      <c r="V100" s="75"/>
      <c r="W100" s="38"/>
      <c r="X100" s="38"/>
      <c r="Y100" s="38"/>
      <c r="Z100" s="61"/>
      <c r="AA100" s="67"/>
      <c r="AB100" s="61"/>
      <c r="AC100" s="67"/>
      <c r="AD100" s="67"/>
      <c r="AE100" s="67"/>
      <c r="AF100" s="37"/>
      <c r="AG100" s="107"/>
      <c r="AH100" s="108"/>
      <c r="AI100" s="30"/>
      <c r="AJ100" s="30"/>
      <c r="AK100" s="30"/>
      <c r="AL100" s="30"/>
      <c r="AM100" s="63"/>
      <c r="AN100" s="108"/>
      <c r="AO100" s="108"/>
      <c r="AP100" s="107"/>
      <c r="AQ100" s="107"/>
      <c r="AR100" s="31"/>
      <c r="AS100" s="68"/>
      <c r="AT100" s="68"/>
      <c r="AU100" s="63"/>
      <c r="AV100" s="62"/>
      <c r="AW100" s="62"/>
      <c r="AX100" s="62"/>
      <c r="AY100" s="62"/>
      <c r="AZ100" s="126"/>
      <c r="BA100" s="126"/>
      <c r="BB100" s="126"/>
      <c r="BC100" s="126"/>
      <c r="BD100" s="126"/>
      <c r="BE100" s="62"/>
    </row>
    <row r="101" spans="1:57" ht="25.5" customHeight="1" x14ac:dyDescent="0.3">
      <c r="A101" s="31"/>
      <c r="B101" s="31"/>
      <c r="C101" s="31"/>
      <c r="D101" s="33"/>
      <c r="E101" s="92"/>
      <c r="F101" s="31"/>
      <c r="G101" s="77"/>
      <c r="H101" s="77"/>
      <c r="I101" s="57"/>
      <c r="J101" s="31"/>
      <c r="K101" s="31"/>
      <c r="L101" s="77"/>
      <c r="M101" s="64"/>
      <c r="N101" s="64"/>
      <c r="O101" s="69"/>
      <c r="P101" s="69"/>
      <c r="Q101" s="70"/>
      <c r="R101" s="34"/>
      <c r="S101" s="105"/>
      <c r="T101" s="105"/>
      <c r="U101" s="75"/>
      <c r="V101" s="75"/>
      <c r="W101" s="38"/>
      <c r="X101" s="38"/>
      <c r="Y101" s="38"/>
      <c r="Z101" s="61"/>
      <c r="AA101" s="67"/>
      <c r="AB101" s="61"/>
      <c r="AC101" s="67"/>
      <c r="AD101" s="67"/>
      <c r="AE101" s="67"/>
      <c r="AF101" s="37"/>
      <c r="AG101" s="107"/>
      <c r="AH101" s="108"/>
      <c r="AI101" s="30"/>
      <c r="AJ101" s="30"/>
      <c r="AK101" s="30"/>
      <c r="AL101" s="30"/>
      <c r="AM101" s="63"/>
      <c r="AN101" s="108"/>
      <c r="AO101" s="108"/>
      <c r="AP101" s="107"/>
      <c r="AQ101" s="107"/>
      <c r="AR101" s="31"/>
      <c r="AS101" s="68"/>
      <c r="AT101" s="68"/>
      <c r="AU101" s="63"/>
      <c r="AV101" s="62"/>
      <c r="AW101" s="62"/>
      <c r="AX101" s="62"/>
      <c r="AY101" s="62"/>
      <c r="AZ101" s="126"/>
      <c r="BA101" s="126"/>
      <c r="BB101" s="126"/>
      <c r="BC101" s="126"/>
      <c r="BD101" s="126"/>
      <c r="BE101" s="62"/>
    </row>
    <row r="102" spans="1:57" ht="25.5" customHeight="1" x14ac:dyDescent="0.3">
      <c r="A102" s="31"/>
      <c r="B102" s="31"/>
      <c r="C102" s="31"/>
      <c r="D102" s="33"/>
      <c r="E102" s="92"/>
      <c r="F102" s="31"/>
      <c r="G102" s="77"/>
      <c r="H102" s="77"/>
      <c r="I102" s="57"/>
      <c r="J102" s="31"/>
      <c r="K102" s="31"/>
      <c r="L102" s="77"/>
      <c r="M102" s="64"/>
      <c r="N102" s="64"/>
      <c r="O102" s="69"/>
      <c r="P102" s="69"/>
      <c r="Q102" s="70"/>
      <c r="R102" s="34"/>
      <c r="S102" s="105"/>
      <c r="T102" s="105"/>
      <c r="U102" s="75"/>
      <c r="V102" s="75"/>
      <c r="W102" s="38"/>
      <c r="X102" s="38"/>
      <c r="Y102" s="38"/>
      <c r="Z102" s="61"/>
      <c r="AA102" s="67"/>
      <c r="AB102" s="61"/>
      <c r="AC102" s="67"/>
      <c r="AD102" s="67"/>
      <c r="AE102" s="67"/>
      <c r="AF102" s="37"/>
      <c r="AG102" s="107"/>
      <c r="AH102" s="108"/>
      <c r="AI102" s="30"/>
      <c r="AJ102" s="30"/>
      <c r="AK102" s="30"/>
      <c r="AL102" s="30"/>
      <c r="AM102" s="63"/>
      <c r="AN102" s="108"/>
      <c r="AO102" s="108"/>
      <c r="AP102" s="107"/>
      <c r="AQ102" s="107"/>
      <c r="AR102" s="31"/>
      <c r="AS102" s="68"/>
      <c r="AT102" s="68"/>
      <c r="AU102" s="63"/>
      <c r="AV102" s="62"/>
      <c r="AW102" s="62"/>
      <c r="AX102" s="62"/>
      <c r="AY102" s="62"/>
      <c r="AZ102" s="126"/>
      <c r="BA102" s="126"/>
      <c r="BB102" s="126"/>
      <c r="BC102" s="126"/>
      <c r="BD102" s="126"/>
      <c r="BE102" s="62"/>
    </row>
    <row r="103" spans="1:57" ht="25.5" customHeight="1" x14ac:dyDescent="0.3">
      <c r="A103" s="31"/>
      <c r="B103" s="31"/>
      <c r="C103" s="31"/>
      <c r="D103" s="33"/>
      <c r="E103" s="92"/>
      <c r="F103" s="31"/>
      <c r="G103" s="77"/>
      <c r="H103" s="77"/>
      <c r="I103" s="57"/>
      <c r="J103" s="31"/>
      <c r="K103" s="31"/>
      <c r="L103" s="77"/>
      <c r="M103" s="64"/>
      <c r="N103" s="64"/>
      <c r="O103" s="69"/>
      <c r="P103" s="69"/>
      <c r="Q103" s="70"/>
      <c r="R103" s="34"/>
      <c r="S103" s="105"/>
      <c r="T103" s="105"/>
      <c r="U103" s="75"/>
      <c r="V103" s="75"/>
      <c r="W103" s="38"/>
      <c r="X103" s="38"/>
      <c r="Y103" s="38"/>
      <c r="Z103" s="61"/>
      <c r="AA103" s="67"/>
      <c r="AB103" s="61"/>
      <c r="AC103" s="67"/>
      <c r="AD103" s="67"/>
      <c r="AE103" s="67"/>
      <c r="AF103" s="37"/>
      <c r="AG103" s="107"/>
      <c r="AH103" s="108"/>
      <c r="AI103" s="30"/>
      <c r="AJ103" s="30"/>
      <c r="AK103" s="30"/>
      <c r="AL103" s="30"/>
      <c r="AM103" s="63"/>
      <c r="AN103" s="108"/>
      <c r="AO103" s="108"/>
      <c r="AP103" s="107"/>
      <c r="AQ103" s="107"/>
      <c r="AR103" s="31"/>
      <c r="AS103" s="68"/>
      <c r="AT103" s="68"/>
      <c r="AU103" s="63"/>
      <c r="AV103" s="62"/>
      <c r="AW103" s="62"/>
      <c r="AX103" s="62"/>
      <c r="AY103" s="62"/>
      <c r="AZ103" s="126"/>
      <c r="BA103" s="126"/>
      <c r="BB103" s="126"/>
      <c r="BC103" s="126"/>
      <c r="BD103" s="126"/>
      <c r="BE103" s="62"/>
    </row>
    <row r="104" spans="1:57" ht="25.5" customHeight="1" x14ac:dyDescent="0.3">
      <c r="A104" s="31"/>
      <c r="B104" s="31"/>
      <c r="C104" s="31"/>
      <c r="D104" s="33"/>
      <c r="E104" s="92"/>
      <c r="F104" s="31"/>
      <c r="G104" s="77"/>
      <c r="H104" s="77"/>
      <c r="I104" s="57"/>
      <c r="J104" s="31"/>
      <c r="K104" s="31"/>
      <c r="L104" s="77"/>
      <c r="M104" s="64"/>
      <c r="N104" s="64"/>
      <c r="O104" s="69"/>
      <c r="P104" s="69"/>
      <c r="Q104" s="70"/>
      <c r="R104" s="34"/>
      <c r="S104" s="105"/>
      <c r="T104" s="105"/>
      <c r="U104" s="75"/>
      <c r="V104" s="75"/>
      <c r="W104" s="38"/>
      <c r="X104" s="38"/>
      <c r="Y104" s="38"/>
      <c r="Z104" s="61"/>
      <c r="AA104" s="67"/>
      <c r="AB104" s="61"/>
      <c r="AC104" s="67"/>
      <c r="AD104" s="67"/>
      <c r="AE104" s="67"/>
      <c r="AF104" s="37"/>
      <c r="AG104" s="107"/>
      <c r="AH104" s="108"/>
      <c r="AI104" s="30"/>
      <c r="AJ104" s="30"/>
      <c r="AK104" s="30"/>
      <c r="AL104" s="30"/>
      <c r="AM104" s="63"/>
      <c r="AN104" s="108"/>
      <c r="AO104" s="108"/>
      <c r="AP104" s="107"/>
      <c r="AQ104" s="107"/>
      <c r="AR104" s="31"/>
      <c r="AS104" s="68"/>
      <c r="AT104" s="68"/>
      <c r="AU104" s="63"/>
      <c r="AV104" s="62"/>
      <c r="AW104" s="62"/>
      <c r="AX104" s="62"/>
      <c r="AY104" s="62"/>
      <c r="AZ104" s="126"/>
      <c r="BA104" s="126"/>
      <c r="BB104" s="126"/>
      <c r="BC104" s="126"/>
      <c r="BD104" s="126"/>
      <c r="BE104" s="62"/>
    </row>
    <row r="105" spans="1:57" ht="25.5" customHeight="1" x14ac:dyDescent="0.3">
      <c r="A105" s="31"/>
      <c r="B105" s="31"/>
      <c r="C105" s="31"/>
      <c r="D105" s="33"/>
      <c r="E105" s="92"/>
      <c r="F105" s="31"/>
      <c r="G105" s="77"/>
      <c r="H105" s="77"/>
      <c r="I105" s="57"/>
      <c r="J105" s="31"/>
      <c r="K105" s="31"/>
      <c r="L105" s="77"/>
      <c r="M105" s="64"/>
      <c r="N105" s="64"/>
      <c r="O105" s="69"/>
      <c r="P105" s="69"/>
      <c r="Q105" s="70"/>
      <c r="R105" s="34"/>
      <c r="S105" s="105"/>
      <c r="T105" s="105"/>
      <c r="U105" s="75"/>
      <c r="V105" s="75"/>
      <c r="W105" s="38"/>
      <c r="X105" s="38"/>
      <c r="Y105" s="38"/>
      <c r="Z105" s="61"/>
      <c r="AA105" s="67"/>
      <c r="AB105" s="61"/>
      <c r="AC105" s="67"/>
      <c r="AD105" s="67"/>
      <c r="AE105" s="67"/>
      <c r="AF105" s="37"/>
      <c r="AG105" s="107"/>
      <c r="AH105" s="108"/>
      <c r="AI105" s="30"/>
      <c r="AJ105" s="30"/>
      <c r="AK105" s="30"/>
      <c r="AL105" s="30"/>
      <c r="AM105" s="63"/>
      <c r="AN105" s="108"/>
      <c r="AO105" s="108"/>
      <c r="AP105" s="107"/>
      <c r="AQ105" s="107"/>
      <c r="AR105" s="31"/>
      <c r="AS105" s="68"/>
      <c r="AT105" s="68"/>
      <c r="AU105" s="63"/>
      <c r="AV105" s="62"/>
      <c r="AW105" s="62"/>
      <c r="AX105" s="62"/>
      <c r="AY105" s="62"/>
      <c r="AZ105" s="126"/>
      <c r="BA105" s="126"/>
      <c r="BB105" s="126"/>
      <c r="BC105" s="126"/>
      <c r="BD105" s="126"/>
      <c r="BE105" s="62"/>
    </row>
    <row r="106" spans="1:57" ht="25.5" customHeight="1" x14ac:dyDescent="0.3">
      <c r="A106" s="31"/>
      <c r="B106" s="31"/>
      <c r="C106" s="31"/>
      <c r="D106" s="33"/>
      <c r="E106" s="92"/>
      <c r="F106" s="31"/>
      <c r="G106" s="77"/>
      <c r="H106" s="77"/>
      <c r="I106" s="57"/>
      <c r="J106" s="31"/>
      <c r="K106" s="31"/>
      <c r="L106" s="77"/>
      <c r="M106" s="64"/>
      <c r="N106" s="64"/>
      <c r="O106" s="69"/>
      <c r="P106" s="69"/>
      <c r="Q106" s="70"/>
      <c r="R106" s="34"/>
      <c r="S106" s="105"/>
      <c r="T106" s="105"/>
      <c r="U106" s="77"/>
      <c r="V106" s="77"/>
      <c r="W106" s="69"/>
      <c r="X106" s="69"/>
      <c r="Y106" s="69"/>
      <c r="Z106" s="61"/>
      <c r="AA106" s="67"/>
      <c r="AB106" s="61"/>
      <c r="AC106" s="67"/>
      <c r="AD106" s="67"/>
      <c r="AE106" s="67"/>
      <c r="AF106" s="57"/>
      <c r="AG106" s="107"/>
      <c r="AH106" s="108"/>
      <c r="AI106" s="30"/>
      <c r="AJ106" s="30"/>
      <c r="AK106" s="30"/>
      <c r="AL106" s="30"/>
      <c r="AM106" s="63"/>
      <c r="AN106" s="108"/>
      <c r="AO106" s="108"/>
      <c r="AP106" s="107"/>
      <c r="AQ106" s="107"/>
      <c r="AR106" s="31"/>
      <c r="AS106" s="68"/>
      <c r="AT106" s="68"/>
      <c r="AU106" s="63"/>
      <c r="AV106" s="62"/>
      <c r="AW106" s="62"/>
      <c r="AX106" s="62"/>
      <c r="AY106" s="62"/>
      <c r="AZ106" s="126"/>
      <c r="BA106" s="126"/>
      <c r="BB106" s="126"/>
      <c r="BC106" s="126"/>
      <c r="BD106" s="126"/>
      <c r="BE106" s="62"/>
    </row>
    <row r="107" spans="1:57" ht="25.5" customHeight="1" x14ac:dyDescent="0.3">
      <c r="A107" s="31"/>
      <c r="B107" s="31"/>
      <c r="C107" s="31"/>
      <c r="D107" s="33"/>
      <c r="E107" s="92"/>
      <c r="F107" s="31"/>
      <c r="G107" s="77"/>
      <c r="H107" s="77"/>
      <c r="I107" s="57"/>
      <c r="J107" s="31"/>
      <c r="K107" s="31"/>
      <c r="L107" s="77"/>
      <c r="M107" s="64"/>
      <c r="N107" s="64"/>
      <c r="O107" s="69"/>
      <c r="P107" s="69"/>
      <c r="Q107" s="70"/>
      <c r="R107" s="34"/>
      <c r="S107" s="105"/>
      <c r="T107" s="105"/>
      <c r="U107" s="77"/>
      <c r="V107" s="77"/>
      <c r="W107" s="69"/>
      <c r="X107" s="69"/>
      <c r="Y107" s="69"/>
      <c r="Z107" s="61"/>
      <c r="AA107" s="67"/>
      <c r="AB107" s="61"/>
      <c r="AC107" s="67"/>
      <c r="AD107" s="67"/>
      <c r="AE107" s="67"/>
      <c r="AF107" s="57"/>
      <c r="AG107" s="107"/>
      <c r="AH107" s="108"/>
      <c r="AI107" s="30"/>
      <c r="AJ107" s="30"/>
      <c r="AK107" s="30"/>
      <c r="AL107" s="30"/>
      <c r="AM107" s="63"/>
      <c r="AN107" s="108"/>
      <c r="AO107" s="108"/>
      <c r="AP107" s="107"/>
      <c r="AQ107" s="107"/>
      <c r="AR107" s="31"/>
      <c r="AS107" s="68"/>
      <c r="AT107" s="68"/>
      <c r="AU107" s="63"/>
      <c r="AV107" s="62"/>
      <c r="AW107" s="62"/>
      <c r="AX107" s="62"/>
      <c r="AY107" s="62"/>
      <c r="AZ107" s="126"/>
      <c r="BA107" s="126"/>
      <c r="BB107" s="126"/>
      <c r="BC107" s="126"/>
      <c r="BD107" s="126"/>
      <c r="BE107" s="62"/>
    </row>
    <row r="108" spans="1:57" ht="25.5" customHeight="1" x14ac:dyDescent="0.3">
      <c r="A108" s="31"/>
      <c r="B108" s="31"/>
      <c r="C108" s="31"/>
      <c r="D108" s="33"/>
      <c r="E108" s="92"/>
      <c r="F108" s="31"/>
      <c r="G108" s="77"/>
      <c r="H108" s="77"/>
      <c r="I108" s="57"/>
      <c r="J108" s="31"/>
      <c r="K108" s="31"/>
      <c r="L108" s="77"/>
      <c r="M108" s="64"/>
      <c r="N108" s="64"/>
      <c r="O108" s="69"/>
      <c r="P108" s="69"/>
      <c r="Q108" s="70"/>
      <c r="R108" s="34"/>
      <c r="S108" s="105"/>
      <c r="T108" s="105"/>
      <c r="U108" s="77"/>
      <c r="V108" s="77"/>
      <c r="W108" s="69"/>
      <c r="X108" s="69"/>
      <c r="Y108" s="69"/>
      <c r="Z108" s="61"/>
      <c r="AA108" s="67"/>
      <c r="AB108" s="61"/>
      <c r="AC108" s="67"/>
      <c r="AD108" s="67"/>
      <c r="AE108" s="67"/>
      <c r="AF108" s="57"/>
      <c r="AG108" s="107"/>
      <c r="AH108" s="108"/>
      <c r="AI108" s="30"/>
      <c r="AJ108" s="30"/>
      <c r="AK108" s="30"/>
      <c r="AL108" s="30"/>
      <c r="AM108" s="63"/>
      <c r="AN108" s="108"/>
      <c r="AO108" s="108"/>
      <c r="AP108" s="107"/>
      <c r="AQ108" s="107"/>
      <c r="AR108" s="31"/>
      <c r="AS108" s="68"/>
      <c r="AT108" s="68"/>
      <c r="AU108" s="63"/>
      <c r="AV108" s="62"/>
      <c r="AW108" s="62"/>
      <c r="AX108" s="62"/>
      <c r="AY108" s="62"/>
      <c r="AZ108" s="126"/>
      <c r="BA108" s="126"/>
      <c r="BB108" s="126"/>
      <c r="BC108" s="126"/>
      <c r="BD108" s="126"/>
      <c r="BE108" s="62"/>
    </row>
    <row r="109" spans="1:57" ht="25.5" customHeight="1" x14ac:dyDescent="0.3">
      <c r="A109" s="31"/>
      <c r="B109" s="31"/>
      <c r="C109" s="31"/>
      <c r="D109" s="33"/>
      <c r="E109" s="92"/>
      <c r="F109" s="31"/>
      <c r="G109" s="77"/>
      <c r="H109" s="77"/>
      <c r="I109" s="57"/>
      <c r="J109" s="31"/>
      <c r="K109" s="31"/>
      <c r="L109" s="77"/>
      <c r="M109" s="64"/>
      <c r="N109" s="64"/>
      <c r="O109" s="69"/>
      <c r="P109" s="69"/>
      <c r="Q109" s="70"/>
      <c r="R109" s="34"/>
      <c r="S109" s="105"/>
      <c r="T109" s="105"/>
      <c r="U109" s="77"/>
      <c r="V109" s="77"/>
      <c r="W109" s="69"/>
      <c r="X109" s="69"/>
      <c r="Y109" s="69"/>
      <c r="Z109" s="61"/>
      <c r="AA109" s="67"/>
      <c r="AB109" s="61"/>
      <c r="AC109" s="67"/>
      <c r="AD109" s="67"/>
      <c r="AE109" s="67"/>
      <c r="AF109" s="57"/>
      <c r="AG109" s="107"/>
      <c r="AH109" s="108"/>
      <c r="AI109" s="30"/>
      <c r="AJ109" s="30"/>
      <c r="AK109" s="30"/>
      <c r="AL109" s="30"/>
      <c r="AM109" s="63"/>
      <c r="AN109" s="108"/>
      <c r="AO109" s="108"/>
      <c r="AP109" s="107"/>
      <c r="AQ109" s="107"/>
      <c r="AR109" s="31"/>
      <c r="AS109" s="68"/>
      <c r="AT109" s="68"/>
      <c r="AU109" s="63"/>
      <c r="AV109" s="62"/>
      <c r="AW109" s="62"/>
      <c r="AX109" s="62"/>
      <c r="AY109" s="62"/>
      <c r="AZ109" s="126"/>
      <c r="BA109" s="126"/>
      <c r="BB109" s="126"/>
      <c r="BC109" s="126"/>
      <c r="BD109" s="126"/>
      <c r="BE109" s="62"/>
    </row>
    <row r="110" spans="1:57" ht="25.5" customHeight="1" x14ac:dyDescent="0.3">
      <c r="A110" s="31"/>
      <c r="B110" s="31"/>
      <c r="C110" s="31"/>
      <c r="D110" s="33"/>
      <c r="E110" s="92"/>
      <c r="F110" s="31"/>
      <c r="G110" s="77"/>
      <c r="H110" s="77"/>
      <c r="I110" s="57"/>
      <c r="J110" s="31"/>
      <c r="K110" s="31"/>
      <c r="L110" s="77"/>
      <c r="M110" s="64"/>
      <c r="N110" s="64"/>
      <c r="O110" s="69"/>
      <c r="P110" s="69"/>
      <c r="Q110" s="70"/>
      <c r="R110" s="34"/>
      <c r="S110" s="105"/>
      <c r="T110" s="105"/>
      <c r="U110" s="77"/>
      <c r="V110" s="77"/>
      <c r="W110" s="69"/>
      <c r="X110" s="69"/>
      <c r="Y110" s="69"/>
      <c r="Z110" s="61"/>
      <c r="AA110" s="67"/>
      <c r="AB110" s="61"/>
      <c r="AC110" s="67"/>
      <c r="AD110" s="67"/>
      <c r="AE110" s="67"/>
      <c r="AF110" s="57"/>
      <c r="AG110" s="107"/>
      <c r="AH110" s="108"/>
      <c r="AI110" s="30"/>
      <c r="AJ110" s="30"/>
      <c r="AK110" s="30"/>
      <c r="AL110" s="30"/>
      <c r="AM110" s="63"/>
      <c r="AN110" s="108"/>
      <c r="AO110" s="108"/>
      <c r="AP110" s="107"/>
      <c r="AQ110" s="107"/>
      <c r="AR110" s="31"/>
      <c r="AS110" s="68"/>
      <c r="AT110" s="68"/>
      <c r="AU110" s="63"/>
      <c r="AV110" s="62"/>
      <c r="AW110" s="62"/>
      <c r="AX110" s="62"/>
      <c r="AY110" s="62"/>
      <c r="AZ110" s="126"/>
      <c r="BA110" s="126"/>
      <c r="BB110" s="126"/>
      <c r="BC110" s="126"/>
      <c r="BD110" s="126"/>
      <c r="BE110" s="62"/>
    </row>
    <row r="111" spans="1:57" ht="25.5" customHeight="1" x14ac:dyDescent="0.3">
      <c r="A111" s="31"/>
      <c r="B111" s="31"/>
      <c r="C111" s="31"/>
      <c r="D111" s="33"/>
      <c r="E111" s="92"/>
      <c r="F111" s="31"/>
      <c r="G111" s="77"/>
      <c r="H111" s="77"/>
      <c r="I111" s="57"/>
      <c r="J111" s="31"/>
      <c r="K111" s="31"/>
      <c r="L111" s="77"/>
      <c r="M111" s="64"/>
      <c r="N111" s="64"/>
      <c r="O111" s="69"/>
      <c r="P111" s="69"/>
      <c r="Q111" s="70"/>
      <c r="R111" s="34"/>
      <c r="S111" s="105"/>
      <c r="T111" s="105"/>
      <c r="U111" s="77"/>
      <c r="V111" s="77"/>
      <c r="W111" s="69"/>
      <c r="X111" s="69"/>
      <c r="Y111" s="69"/>
      <c r="Z111" s="61"/>
      <c r="AA111" s="67"/>
      <c r="AB111" s="61"/>
      <c r="AC111" s="67"/>
      <c r="AD111" s="67"/>
      <c r="AE111" s="67"/>
      <c r="AF111" s="57"/>
      <c r="AG111" s="107"/>
      <c r="AH111" s="108"/>
      <c r="AI111" s="30"/>
      <c r="AJ111" s="30"/>
      <c r="AK111" s="30"/>
      <c r="AL111" s="30"/>
      <c r="AM111" s="63"/>
      <c r="AN111" s="108"/>
      <c r="AO111" s="108"/>
      <c r="AP111" s="107"/>
      <c r="AQ111" s="107"/>
      <c r="AR111" s="31"/>
      <c r="AS111" s="68"/>
      <c r="AT111" s="68"/>
      <c r="AU111" s="63"/>
      <c r="AV111" s="62"/>
      <c r="AW111" s="62"/>
      <c r="AX111" s="62"/>
      <c r="AY111" s="62"/>
      <c r="AZ111" s="126"/>
      <c r="BA111" s="126"/>
      <c r="BB111" s="126"/>
      <c r="BC111" s="126"/>
      <c r="BD111" s="126"/>
      <c r="BE111" s="62"/>
    </row>
    <row r="112" spans="1:57" ht="25.5" customHeight="1" x14ac:dyDescent="0.3">
      <c r="A112" s="31"/>
      <c r="B112" s="31"/>
      <c r="C112" s="31"/>
      <c r="D112" s="33"/>
      <c r="E112" s="92"/>
      <c r="F112" s="31"/>
      <c r="G112" s="77"/>
      <c r="H112" s="77"/>
      <c r="I112" s="57"/>
      <c r="J112" s="31"/>
      <c r="K112" s="31"/>
      <c r="L112" s="77"/>
      <c r="M112" s="64"/>
      <c r="N112" s="64"/>
      <c r="O112" s="69"/>
      <c r="P112" s="69"/>
      <c r="Q112" s="70"/>
      <c r="R112" s="34"/>
      <c r="S112" s="105"/>
      <c r="T112" s="105"/>
      <c r="U112" s="77"/>
      <c r="V112" s="77"/>
      <c r="W112" s="69"/>
      <c r="X112" s="69"/>
      <c r="Y112" s="69"/>
      <c r="Z112" s="61"/>
      <c r="AA112" s="67"/>
      <c r="AB112" s="61"/>
      <c r="AC112" s="67"/>
      <c r="AD112" s="67"/>
      <c r="AE112" s="67"/>
      <c r="AF112" s="57"/>
      <c r="AG112" s="107"/>
      <c r="AH112" s="108"/>
      <c r="AI112" s="30"/>
      <c r="AJ112" s="30"/>
      <c r="AK112" s="30"/>
      <c r="AL112" s="30"/>
      <c r="AM112" s="63"/>
      <c r="AN112" s="108"/>
      <c r="AO112" s="108"/>
      <c r="AP112" s="107"/>
      <c r="AQ112" s="107"/>
      <c r="AR112" s="31"/>
      <c r="AS112" s="68"/>
      <c r="AT112" s="68"/>
      <c r="AU112" s="63"/>
      <c r="AV112" s="62"/>
      <c r="AW112" s="62"/>
      <c r="AX112" s="62"/>
      <c r="AY112" s="62"/>
      <c r="AZ112" s="126"/>
      <c r="BA112" s="126"/>
      <c r="BB112" s="126"/>
      <c r="BC112" s="126"/>
      <c r="BD112" s="126"/>
      <c r="BE112" s="62"/>
    </row>
    <row r="113" spans="1:57" ht="25.5" customHeight="1" x14ac:dyDescent="0.3">
      <c r="A113" s="31"/>
      <c r="B113" s="31"/>
      <c r="C113" s="31"/>
      <c r="D113" s="33"/>
      <c r="E113" s="92"/>
      <c r="F113" s="31"/>
      <c r="G113" s="77"/>
      <c r="H113" s="77"/>
      <c r="I113" s="57"/>
      <c r="J113" s="31"/>
      <c r="K113" s="31"/>
      <c r="L113" s="77"/>
      <c r="M113" s="64"/>
      <c r="N113" s="64"/>
      <c r="O113" s="69"/>
      <c r="P113" s="69"/>
      <c r="Q113" s="70"/>
      <c r="R113" s="34"/>
      <c r="S113" s="105"/>
      <c r="T113" s="105"/>
      <c r="U113" s="77"/>
      <c r="V113" s="77"/>
      <c r="W113" s="69"/>
      <c r="X113" s="69"/>
      <c r="Y113" s="69"/>
      <c r="Z113" s="61"/>
      <c r="AA113" s="67"/>
      <c r="AB113" s="61"/>
      <c r="AC113" s="67"/>
      <c r="AD113" s="67"/>
      <c r="AE113" s="67"/>
      <c r="AF113" s="57"/>
      <c r="AG113" s="107"/>
      <c r="AH113" s="108"/>
      <c r="AI113" s="30"/>
      <c r="AJ113" s="30"/>
      <c r="AK113" s="30"/>
      <c r="AL113" s="30"/>
      <c r="AM113" s="63"/>
      <c r="AN113" s="108"/>
      <c r="AO113" s="108"/>
      <c r="AP113" s="107"/>
      <c r="AQ113" s="107"/>
      <c r="AR113" s="31"/>
      <c r="AS113" s="68"/>
      <c r="AT113" s="68"/>
      <c r="AU113" s="63"/>
      <c r="AV113" s="62"/>
      <c r="AW113" s="62"/>
      <c r="AX113" s="62"/>
      <c r="AY113" s="62"/>
      <c r="AZ113" s="126"/>
      <c r="BA113" s="126"/>
      <c r="BB113" s="126"/>
      <c r="BC113" s="126"/>
      <c r="BD113" s="126"/>
      <c r="BE113" s="62"/>
    </row>
    <row r="114" spans="1:57" ht="25.5" customHeight="1" x14ac:dyDescent="0.3">
      <c r="A114" s="31"/>
      <c r="B114" s="31"/>
      <c r="C114" s="31"/>
      <c r="D114" s="33"/>
      <c r="E114" s="92"/>
      <c r="F114" s="31"/>
      <c r="G114" s="77"/>
      <c r="H114" s="77"/>
      <c r="I114" s="57"/>
      <c r="J114" s="31"/>
      <c r="K114" s="31"/>
      <c r="L114" s="77"/>
      <c r="M114" s="64"/>
      <c r="N114" s="64"/>
      <c r="O114" s="69"/>
      <c r="P114" s="69"/>
      <c r="Q114" s="70"/>
      <c r="R114" s="34"/>
      <c r="S114" s="105"/>
      <c r="T114" s="105"/>
      <c r="U114" s="77"/>
      <c r="V114" s="77"/>
      <c r="W114" s="69"/>
      <c r="X114" s="69"/>
      <c r="Y114" s="69"/>
      <c r="Z114" s="61"/>
      <c r="AA114" s="67"/>
      <c r="AB114" s="61"/>
      <c r="AC114" s="67"/>
      <c r="AD114" s="67"/>
      <c r="AE114" s="67"/>
      <c r="AF114" s="57"/>
      <c r="AG114" s="107"/>
      <c r="AH114" s="108"/>
      <c r="AI114" s="30"/>
      <c r="AJ114" s="30"/>
      <c r="AK114" s="30"/>
      <c r="AL114" s="30"/>
      <c r="AM114" s="63"/>
      <c r="AN114" s="108"/>
      <c r="AO114" s="108"/>
      <c r="AP114" s="107"/>
      <c r="AQ114" s="107"/>
      <c r="AR114" s="31"/>
      <c r="AS114" s="68"/>
      <c r="AT114" s="68"/>
      <c r="AU114" s="63"/>
      <c r="AV114" s="62"/>
      <c r="AW114" s="62"/>
      <c r="AX114" s="62"/>
      <c r="AY114" s="62"/>
      <c r="AZ114" s="126"/>
      <c r="BA114" s="126"/>
      <c r="BB114" s="126"/>
      <c r="BC114" s="126"/>
      <c r="BD114" s="126"/>
      <c r="BE114" s="62"/>
    </row>
    <row r="115" spans="1:57" ht="25.5" customHeight="1" x14ac:dyDescent="0.3">
      <c r="A115" s="31"/>
      <c r="B115" s="31"/>
      <c r="C115" s="31"/>
      <c r="D115" s="33"/>
      <c r="E115" s="92"/>
      <c r="F115" s="31"/>
      <c r="G115" s="77"/>
      <c r="H115" s="77"/>
      <c r="I115" s="57"/>
      <c r="J115" s="31"/>
      <c r="K115" s="31"/>
      <c r="L115" s="77"/>
      <c r="M115" s="64"/>
      <c r="N115" s="64"/>
      <c r="O115" s="69"/>
      <c r="P115" s="69"/>
      <c r="Q115" s="70"/>
      <c r="R115" s="34"/>
      <c r="S115" s="105"/>
      <c r="T115" s="105"/>
      <c r="U115" s="77"/>
      <c r="V115" s="77"/>
      <c r="W115" s="69"/>
      <c r="X115" s="69"/>
      <c r="Y115" s="69"/>
      <c r="Z115" s="61"/>
      <c r="AA115" s="67"/>
      <c r="AB115" s="61"/>
      <c r="AC115" s="67"/>
      <c r="AD115" s="67"/>
      <c r="AE115" s="67"/>
      <c r="AF115" s="57"/>
      <c r="AG115" s="107"/>
      <c r="AH115" s="108"/>
      <c r="AI115" s="30"/>
      <c r="AJ115" s="30"/>
      <c r="AK115" s="30"/>
      <c r="AL115" s="30"/>
      <c r="AM115" s="63"/>
      <c r="AN115" s="108"/>
      <c r="AO115" s="108"/>
      <c r="AP115" s="107"/>
      <c r="AQ115" s="107"/>
      <c r="AR115" s="31"/>
      <c r="AS115" s="68"/>
      <c r="AT115" s="68"/>
      <c r="AU115" s="63"/>
      <c r="AV115" s="62"/>
      <c r="AW115" s="62"/>
      <c r="AX115" s="62"/>
      <c r="AY115" s="62"/>
      <c r="AZ115" s="126"/>
      <c r="BA115" s="126"/>
      <c r="BB115" s="126"/>
      <c r="BC115" s="126"/>
      <c r="BD115" s="126"/>
      <c r="BE115" s="62"/>
    </row>
    <row r="116" spans="1:57" ht="25.5" customHeight="1" x14ac:dyDescent="0.3">
      <c r="A116" s="31"/>
      <c r="B116" s="31"/>
      <c r="C116" s="31"/>
      <c r="D116" s="33"/>
      <c r="E116" s="92"/>
      <c r="F116" s="31"/>
      <c r="G116" s="77"/>
      <c r="H116" s="77"/>
      <c r="I116" s="57"/>
      <c r="J116" s="31"/>
      <c r="K116" s="31"/>
      <c r="L116" s="77"/>
      <c r="M116" s="64"/>
      <c r="N116" s="64"/>
      <c r="O116" s="69"/>
      <c r="P116" s="69"/>
      <c r="Q116" s="70"/>
      <c r="R116" s="34"/>
      <c r="S116" s="105"/>
      <c r="T116" s="105"/>
      <c r="U116" s="77"/>
      <c r="V116" s="77"/>
      <c r="W116" s="69"/>
      <c r="X116" s="69"/>
      <c r="Y116" s="69"/>
      <c r="Z116" s="61"/>
      <c r="AA116" s="67"/>
      <c r="AB116" s="61"/>
      <c r="AC116" s="67"/>
      <c r="AD116" s="67"/>
      <c r="AE116" s="67"/>
      <c r="AF116" s="57"/>
      <c r="AG116" s="107"/>
      <c r="AH116" s="108"/>
      <c r="AI116" s="30"/>
      <c r="AJ116" s="30"/>
      <c r="AK116" s="30"/>
      <c r="AL116" s="30"/>
      <c r="AM116" s="63"/>
      <c r="AN116" s="108"/>
      <c r="AO116" s="108"/>
      <c r="AP116" s="107"/>
      <c r="AQ116" s="107"/>
      <c r="AR116" s="31"/>
      <c r="AS116" s="68"/>
      <c r="AT116" s="68"/>
      <c r="AU116" s="63"/>
      <c r="AV116" s="62"/>
      <c r="AW116" s="62"/>
      <c r="AX116" s="62"/>
      <c r="AY116" s="62"/>
      <c r="AZ116" s="126"/>
      <c r="BA116" s="126"/>
      <c r="BB116" s="126"/>
      <c r="BC116" s="126"/>
      <c r="BD116" s="126"/>
      <c r="BE116" s="62"/>
    </row>
    <row r="117" spans="1:57" ht="25.5" customHeight="1" x14ac:dyDescent="0.3">
      <c r="A117" s="31"/>
      <c r="B117" s="31"/>
      <c r="C117" s="31"/>
      <c r="D117" s="33"/>
      <c r="E117" s="92"/>
      <c r="F117" s="31"/>
      <c r="G117" s="77"/>
      <c r="H117" s="77"/>
      <c r="I117" s="57"/>
      <c r="J117" s="31"/>
      <c r="K117" s="31"/>
      <c r="L117" s="77"/>
      <c r="M117" s="64"/>
      <c r="N117" s="64"/>
      <c r="O117" s="69"/>
      <c r="P117" s="69"/>
      <c r="Q117" s="70"/>
      <c r="R117" s="34"/>
      <c r="S117" s="105"/>
      <c r="T117" s="105"/>
      <c r="U117" s="77"/>
      <c r="V117" s="77"/>
      <c r="W117" s="69"/>
      <c r="X117" s="69"/>
      <c r="Y117" s="69"/>
      <c r="Z117" s="61"/>
      <c r="AA117" s="67"/>
      <c r="AB117" s="61"/>
      <c r="AC117" s="67"/>
      <c r="AD117" s="67"/>
      <c r="AE117" s="67"/>
      <c r="AF117" s="57"/>
      <c r="AG117" s="107"/>
      <c r="AH117" s="108"/>
      <c r="AI117" s="30"/>
      <c r="AJ117" s="30"/>
      <c r="AK117" s="30"/>
      <c r="AL117" s="30"/>
      <c r="AM117" s="63"/>
      <c r="AN117" s="108"/>
      <c r="AO117" s="108"/>
      <c r="AP117" s="107"/>
      <c r="AQ117" s="107"/>
      <c r="AR117" s="31"/>
      <c r="AS117" s="68"/>
      <c r="AT117" s="68"/>
      <c r="AU117" s="63"/>
      <c r="AV117" s="62"/>
      <c r="AW117" s="62"/>
      <c r="AX117" s="62"/>
      <c r="AY117" s="62"/>
      <c r="AZ117" s="126"/>
      <c r="BA117" s="126"/>
      <c r="BB117" s="126"/>
      <c r="BC117" s="126"/>
      <c r="BD117" s="126"/>
      <c r="BE117" s="62"/>
    </row>
    <row r="118" spans="1:57" ht="25.5" customHeight="1" x14ac:dyDescent="0.3">
      <c r="A118" s="31"/>
      <c r="B118" s="31"/>
      <c r="C118" s="31"/>
      <c r="D118" s="33"/>
      <c r="E118" s="92"/>
      <c r="F118" s="31"/>
      <c r="G118" s="77"/>
      <c r="H118" s="77"/>
      <c r="I118" s="57"/>
      <c r="J118" s="31"/>
      <c r="K118" s="31"/>
      <c r="L118" s="77"/>
      <c r="M118" s="64"/>
      <c r="N118" s="64"/>
      <c r="O118" s="69"/>
      <c r="P118" s="69"/>
      <c r="Q118" s="70"/>
      <c r="R118" s="34"/>
      <c r="S118" s="105"/>
      <c r="T118" s="105"/>
      <c r="U118" s="77"/>
      <c r="V118" s="77"/>
      <c r="W118" s="69"/>
      <c r="X118" s="69"/>
      <c r="Y118" s="69"/>
      <c r="Z118" s="61"/>
      <c r="AA118" s="67"/>
      <c r="AB118" s="61"/>
      <c r="AC118" s="67"/>
      <c r="AD118" s="67"/>
      <c r="AE118" s="67"/>
      <c r="AF118" s="57"/>
      <c r="AG118" s="107"/>
      <c r="AH118" s="108"/>
      <c r="AI118" s="30"/>
      <c r="AJ118" s="30"/>
      <c r="AK118" s="30"/>
      <c r="AL118" s="30"/>
      <c r="AM118" s="63"/>
      <c r="AN118" s="108"/>
      <c r="AO118" s="108"/>
      <c r="AP118" s="107"/>
      <c r="AQ118" s="107"/>
      <c r="AR118" s="31"/>
      <c r="AS118" s="68"/>
      <c r="AT118" s="68"/>
      <c r="AU118" s="63"/>
      <c r="AV118" s="62"/>
      <c r="AW118" s="62"/>
      <c r="AX118" s="62"/>
      <c r="AY118" s="62"/>
      <c r="AZ118" s="126"/>
      <c r="BA118" s="126"/>
      <c r="BB118" s="126"/>
      <c r="BC118" s="126"/>
      <c r="BD118" s="126"/>
      <c r="BE118" s="62"/>
    </row>
    <row r="119" spans="1:57" ht="25.5" customHeight="1" x14ac:dyDescent="0.3">
      <c r="A119" s="31"/>
      <c r="B119" s="31"/>
      <c r="C119" s="31"/>
      <c r="D119" s="33"/>
      <c r="E119" s="92"/>
      <c r="F119" s="31"/>
      <c r="G119" s="77"/>
      <c r="H119" s="77"/>
      <c r="I119" s="57"/>
      <c r="J119" s="31"/>
      <c r="K119" s="31"/>
      <c r="L119" s="77"/>
      <c r="M119" s="64"/>
      <c r="N119" s="64"/>
      <c r="O119" s="69"/>
      <c r="P119" s="69"/>
      <c r="Q119" s="70"/>
      <c r="R119" s="34"/>
      <c r="S119" s="105"/>
      <c r="T119" s="105"/>
      <c r="U119" s="77"/>
      <c r="V119" s="77"/>
      <c r="W119" s="69"/>
      <c r="X119" s="69"/>
      <c r="Y119" s="69"/>
      <c r="Z119" s="61"/>
      <c r="AA119" s="67"/>
      <c r="AB119" s="61"/>
      <c r="AC119" s="67"/>
      <c r="AD119" s="67"/>
      <c r="AE119" s="67"/>
      <c r="AF119" s="57"/>
      <c r="AG119" s="107"/>
      <c r="AH119" s="108"/>
      <c r="AI119" s="30"/>
      <c r="AJ119" s="30"/>
      <c r="AK119" s="30"/>
      <c r="AL119" s="30"/>
      <c r="AM119" s="63"/>
      <c r="AN119" s="108"/>
      <c r="AO119" s="108"/>
      <c r="AP119" s="107"/>
      <c r="AQ119" s="107"/>
      <c r="AR119" s="31"/>
      <c r="AS119" s="68"/>
      <c r="AT119" s="68"/>
      <c r="AU119" s="63"/>
      <c r="AV119" s="62"/>
      <c r="AW119" s="62"/>
      <c r="AX119" s="62"/>
      <c r="AY119" s="62"/>
      <c r="AZ119" s="126"/>
      <c r="BA119" s="126"/>
      <c r="BB119" s="126"/>
      <c r="BC119" s="126"/>
      <c r="BD119" s="126"/>
      <c r="BE119" s="62"/>
    </row>
    <row r="120" spans="1:57" ht="25.5" customHeight="1" x14ac:dyDescent="0.3">
      <c r="A120" s="31"/>
      <c r="B120" s="31"/>
      <c r="C120" s="31"/>
      <c r="D120" s="33"/>
      <c r="E120" s="92"/>
      <c r="F120" s="31"/>
      <c r="G120" s="77"/>
      <c r="H120" s="77"/>
      <c r="I120" s="57"/>
      <c r="J120" s="31"/>
      <c r="K120" s="31"/>
      <c r="L120" s="77"/>
      <c r="M120" s="64"/>
      <c r="N120" s="64"/>
      <c r="O120" s="69"/>
      <c r="P120" s="69"/>
      <c r="Q120" s="70"/>
      <c r="R120" s="34"/>
      <c r="S120" s="105"/>
      <c r="T120" s="105"/>
      <c r="U120" s="77"/>
      <c r="V120" s="77"/>
      <c r="W120" s="69"/>
      <c r="X120" s="69"/>
      <c r="Y120" s="69"/>
      <c r="Z120" s="61"/>
      <c r="AA120" s="67"/>
      <c r="AB120" s="61"/>
      <c r="AC120" s="67"/>
      <c r="AD120" s="67"/>
      <c r="AE120" s="67"/>
      <c r="AF120" s="57"/>
      <c r="AG120" s="107"/>
      <c r="AH120" s="108"/>
      <c r="AI120" s="30"/>
      <c r="AJ120" s="30"/>
      <c r="AK120" s="30"/>
      <c r="AL120" s="30"/>
      <c r="AM120" s="63"/>
      <c r="AN120" s="108"/>
      <c r="AO120" s="108"/>
      <c r="AP120" s="107"/>
      <c r="AQ120" s="107"/>
      <c r="AR120" s="31"/>
      <c r="AS120" s="68"/>
      <c r="AT120" s="68"/>
      <c r="AU120" s="63"/>
      <c r="AV120" s="62"/>
      <c r="AW120" s="62"/>
      <c r="AX120" s="62"/>
      <c r="AY120" s="62"/>
      <c r="AZ120" s="126"/>
      <c r="BA120" s="126"/>
      <c r="BB120" s="126"/>
      <c r="BC120" s="126"/>
      <c r="BD120" s="126"/>
      <c r="BE120" s="62"/>
    </row>
    <row r="121" spans="1:57" ht="25.5" customHeight="1" x14ac:dyDescent="0.3">
      <c r="A121" s="31"/>
      <c r="B121" s="31"/>
      <c r="C121" s="31"/>
      <c r="D121" s="33"/>
      <c r="E121" s="92"/>
      <c r="F121" s="31"/>
      <c r="G121" s="77"/>
      <c r="H121" s="77"/>
      <c r="I121" s="57"/>
      <c r="J121" s="31"/>
      <c r="K121" s="31"/>
      <c r="L121" s="77"/>
      <c r="M121" s="64"/>
      <c r="N121" s="64"/>
      <c r="O121" s="69"/>
      <c r="P121" s="69"/>
      <c r="Q121" s="70"/>
      <c r="R121" s="34"/>
      <c r="S121" s="105"/>
      <c r="T121" s="105"/>
      <c r="U121" s="77"/>
      <c r="V121" s="77"/>
      <c r="W121" s="69"/>
      <c r="X121" s="69"/>
      <c r="Y121" s="69"/>
      <c r="Z121" s="61"/>
      <c r="AA121" s="67"/>
      <c r="AB121" s="61"/>
      <c r="AC121" s="67"/>
      <c r="AD121" s="67"/>
      <c r="AE121" s="67"/>
      <c r="AF121" s="57"/>
      <c r="AG121" s="107"/>
      <c r="AH121" s="108"/>
      <c r="AI121" s="30"/>
      <c r="AJ121" s="30"/>
      <c r="AK121" s="30"/>
      <c r="AL121" s="30"/>
      <c r="AM121" s="63"/>
      <c r="AN121" s="108"/>
      <c r="AO121" s="108"/>
      <c r="AP121" s="107"/>
      <c r="AQ121" s="107"/>
      <c r="AR121" s="31"/>
      <c r="AS121" s="68"/>
      <c r="AT121" s="68"/>
      <c r="AU121" s="63"/>
      <c r="AV121" s="62"/>
      <c r="AW121" s="62"/>
      <c r="AX121" s="62"/>
      <c r="AY121" s="62"/>
      <c r="AZ121" s="126"/>
      <c r="BA121" s="126"/>
      <c r="BB121" s="126"/>
      <c r="BC121" s="126"/>
      <c r="BD121" s="126"/>
      <c r="BE121" s="62"/>
    </row>
    <row r="122" spans="1:57" ht="25.5" customHeight="1" x14ac:dyDescent="0.3">
      <c r="A122" s="31"/>
      <c r="B122" s="31"/>
      <c r="C122" s="31"/>
      <c r="D122" s="33"/>
      <c r="E122" s="92"/>
      <c r="F122" s="31"/>
      <c r="G122" s="77"/>
      <c r="H122" s="77"/>
      <c r="I122" s="57"/>
      <c r="J122" s="31"/>
      <c r="K122" s="31"/>
      <c r="L122" s="77"/>
      <c r="M122" s="64"/>
      <c r="N122" s="64"/>
      <c r="O122" s="69"/>
      <c r="P122" s="69"/>
      <c r="Q122" s="70"/>
      <c r="R122" s="34"/>
      <c r="S122" s="105"/>
      <c r="T122" s="105"/>
      <c r="U122" s="77"/>
      <c r="V122" s="77"/>
      <c r="W122" s="69"/>
      <c r="X122" s="69"/>
      <c r="Y122" s="69"/>
      <c r="Z122" s="61"/>
      <c r="AA122" s="67"/>
      <c r="AB122" s="61"/>
      <c r="AC122" s="67"/>
      <c r="AD122" s="67"/>
      <c r="AE122" s="67"/>
      <c r="AF122" s="57"/>
      <c r="AG122" s="107"/>
      <c r="AH122" s="108"/>
      <c r="AI122" s="30"/>
      <c r="AJ122" s="30"/>
      <c r="AK122" s="30"/>
      <c r="AL122" s="30"/>
      <c r="AM122" s="63"/>
      <c r="AN122" s="108"/>
      <c r="AO122" s="108"/>
      <c r="AP122" s="107"/>
      <c r="AQ122" s="107"/>
      <c r="AR122" s="31"/>
      <c r="AS122" s="68"/>
      <c r="AT122" s="68"/>
      <c r="AU122" s="63"/>
      <c r="AV122" s="62"/>
      <c r="AW122" s="62"/>
      <c r="AX122" s="62"/>
      <c r="AY122" s="62"/>
      <c r="AZ122" s="126"/>
      <c r="BA122" s="126"/>
      <c r="BB122" s="126"/>
      <c r="BC122" s="126"/>
      <c r="BD122" s="126"/>
      <c r="BE122" s="62"/>
    </row>
    <row r="123" spans="1:57" ht="25.5" customHeight="1" x14ac:dyDescent="0.3">
      <c r="A123" s="31"/>
      <c r="B123" s="31"/>
      <c r="C123" s="31"/>
      <c r="D123" s="33"/>
      <c r="E123" s="92"/>
      <c r="F123" s="31"/>
      <c r="G123" s="77"/>
      <c r="H123" s="77"/>
      <c r="I123" s="57"/>
      <c r="J123" s="31"/>
      <c r="K123" s="31"/>
      <c r="L123" s="77"/>
      <c r="M123" s="64"/>
      <c r="N123" s="64"/>
      <c r="O123" s="69"/>
      <c r="P123" s="69"/>
      <c r="Q123" s="70"/>
      <c r="R123" s="34"/>
      <c r="S123" s="105"/>
      <c r="T123" s="105"/>
      <c r="U123" s="77"/>
      <c r="V123" s="77"/>
      <c r="W123" s="69"/>
      <c r="X123" s="69"/>
      <c r="Y123" s="69"/>
      <c r="Z123" s="61"/>
      <c r="AA123" s="67"/>
      <c r="AB123" s="61"/>
      <c r="AC123" s="67"/>
      <c r="AD123" s="67"/>
      <c r="AE123" s="67"/>
      <c r="AF123" s="57"/>
      <c r="AG123" s="107"/>
      <c r="AH123" s="108"/>
      <c r="AI123" s="30"/>
      <c r="AJ123" s="30"/>
      <c r="AK123" s="30"/>
      <c r="AL123" s="30"/>
      <c r="AM123" s="63"/>
      <c r="AN123" s="108"/>
      <c r="AO123" s="108"/>
      <c r="AP123" s="107"/>
      <c r="AQ123" s="107"/>
      <c r="AR123" s="31"/>
      <c r="AS123" s="68"/>
      <c r="AT123" s="68"/>
      <c r="AU123" s="63"/>
      <c r="AV123" s="62"/>
      <c r="AW123" s="62"/>
      <c r="AX123" s="62"/>
      <c r="AY123" s="62"/>
      <c r="AZ123" s="126"/>
      <c r="BA123" s="126"/>
      <c r="BB123" s="126"/>
      <c r="BC123" s="126"/>
      <c r="BD123" s="126"/>
      <c r="BE123" s="62"/>
    </row>
    <row r="124" spans="1:57" ht="25.5" customHeight="1" x14ac:dyDescent="0.3">
      <c r="A124" s="31"/>
      <c r="B124" s="31"/>
      <c r="C124" s="31"/>
      <c r="D124" s="33"/>
      <c r="E124" s="92"/>
      <c r="F124" s="31"/>
      <c r="G124" s="77"/>
      <c r="H124" s="77"/>
      <c r="I124" s="57"/>
      <c r="J124" s="31"/>
      <c r="K124" s="31"/>
      <c r="L124" s="77"/>
      <c r="M124" s="64"/>
      <c r="N124" s="64"/>
      <c r="O124" s="69"/>
      <c r="P124" s="69"/>
      <c r="Q124" s="70"/>
      <c r="R124" s="34"/>
      <c r="S124" s="105"/>
      <c r="T124" s="105"/>
      <c r="U124" s="77"/>
      <c r="V124" s="77"/>
      <c r="W124" s="69"/>
      <c r="X124" s="69"/>
      <c r="Y124" s="69"/>
      <c r="Z124" s="61"/>
      <c r="AA124" s="67"/>
      <c r="AB124" s="61"/>
      <c r="AC124" s="67"/>
      <c r="AD124" s="67"/>
      <c r="AE124" s="67"/>
      <c r="AF124" s="57"/>
      <c r="AG124" s="107"/>
      <c r="AH124" s="108"/>
      <c r="AI124" s="30"/>
      <c r="AJ124" s="30"/>
      <c r="AK124" s="30"/>
      <c r="AL124" s="30"/>
      <c r="AM124" s="63"/>
      <c r="AN124" s="108"/>
      <c r="AO124" s="108"/>
      <c r="AP124" s="107"/>
      <c r="AQ124" s="107"/>
      <c r="AR124" s="31"/>
      <c r="AS124" s="68"/>
      <c r="AT124" s="68"/>
      <c r="AU124" s="63"/>
      <c r="AV124" s="62"/>
      <c r="AW124" s="62"/>
      <c r="AX124" s="62"/>
      <c r="AY124" s="62"/>
      <c r="AZ124" s="126"/>
      <c r="BA124" s="126"/>
      <c r="BB124" s="126"/>
      <c r="BC124" s="126"/>
      <c r="BD124" s="126"/>
      <c r="BE124" s="62"/>
    </row>
    <row r="125" spans="1:57" ht="25.5" customHeight="1" x14ac:dyDescent="0.3">
      <c r="A125" s="31"/>
      <c r="B125" s="31"/>
      <c r="C125" s="31"/>
      <c r="D125" s="33"/>
      <c r="E125" s="92"/>
      <c r="F125" s="31"/>
      <c r="G125" s="77"/>
      <c r="H125" s="77"/>
      <c r="I125" s="57"/>
      <c r="J125" s="31"/>
      <c r="K125" s="31"/>
      <c r="L125" s="77"/>
      <c r="M125" s="64"/>
      <c r="N125" s="64"/>
      <c r="O125" s="69"/>
      <c r="P125" s="69"/>
      <c r="Q125" s="70"/>
      <c r="R125" s="34"/>
      <c r="S125" s="105"/>
      <c r="T125" s="105"/>
      <c r="U125" s="77"/>
      <c r="V125" s="77"/>
      <c r="W125" s="69"/>
      <c r="X125" s="69"/>
      <c r="Y125" s="69"/>
      <c r="Z125" s="61"/>
      <c r="AA125" s="67"/>
      <c r="AB125" s="61"/>
      <c r="AC125" s="67"/>
      <c r="AD125" s="67"/>
      <c r="AE125" s="67"/>
      <c r="AF125" s="57"/>
      <c r="AG125" s="107"/>
      <c r="AH125" s="108"/>
      <c r="AI125" s="30"/>
      <c r="AJ125" s="30"/>
      <c r="AK125" s="30"/>
      <c r="AL125" s="30"/>
      <c r="AM125" s="63"/>
      <c r="AN125" s="108"/>
      <c r="AO125" s="108"/>
      <c r="AP125" s="107"/>
      <c r="AQ125" s="107"/>
      <c r="AR125" s="31"/>
      <c r="AS125" s="68"/>
      <c r="AT125" s="68"/>
      <c r="AU125" s="63"/>
      <c r="AV125" s="62"/>
      <c r="AW125" s="62"/>
      <c r="AX125" s="62"/>
      <c r="AY125" s="62"/>
      <c r="AZ125" s="126"/>
      <c r="BA125" s="126"/>
      <c r="BB125" s="126"/>
      <c r="BC125" s="126"/>
      <c r="BD125" s="126"/>
      <c r="BE125" s="62"/>
    </row>
    <row r="126" spans="1:57" ht="25.5" customHeight="1" x14ac:dyDescent="0.3">
      <c r="A126" s="31"/>
      <c r="B126" s="31"/>
      <c r="C126" s="31"/>
      <c r="D126" s="33"/>
      <c r="E126" s="92"/>
      <c r="F126" s="31"/>
      <c r="G126" s="77"/>
      <c r="H126" s="77"/>
      <c r="I126" s="57"/>
      <c r="J126" s="31"/>
      <c r="K126" s="31"/>
      <c r="L126" s="77"/>
      <c r="M126" s="64"/>
      <c r="N126" s="64"/>
      <c r="O126" s="69"/>
      <c r="P126" s="69"/>
      <c r="Q126" s="70"/>
      <c r="R126" s="34"/>
      <c r="S126" s="105"/>
      <c r="T126" s="105"/>
      <c r="U126" s="77"/>
      <c r="V126" s="77"/>
      <c r="W126" s="69"/>
      <c r="X126" s="69"/>
      <c r="Y126" s="69"/>
      <c r="Z126" s="61"/>
      <c r="AA126" s="67"/>
      <c r="AB126" s="61"/>
      <c r="AC126" s="67"/>
      <c r="AD126" s="67"/>
      <c r="AE126" s="67"/>
      <c r="AF126" s="57"/>
      <c r="AG126" s="107"/>
      <c r="AH126" s="108"/>
      <c r="AI126" s="30"/>
      <c r="AJ126" s="30"/>
      <c r="AK126" s="30"/>
      <c r="AL126" s="30"/>
      <c r="AM126" s="63"/>
      <c r="AN126" s="108"/>
      <c r="AO126" s="108"/>
      <c r="AP126" s="107"/>
      <c r="AQ126" s="107"/>
      <c r="AR126" s="31"/>
      <c r="AS126" s="68"/>
      <c r="AT126" s="68"/>
      <c r="AU126" s="63"/>
      <c r="AV126" s="62"/>
      <c r="AW126" s="62"/>
      <c r="AX126" s="62"/>
      <c r="AY126" s="62"/>
      <c r="AZ126" s="126"/>
      <c r="BA126" s="126"/>
      <c r="BB126" s="126"/>
      <c r="BC126" s="126"/>
      <c r="BD126" s="126"/>
      <c r="BE126" s="62"/>
    </row>
    <row r="127" spans="1:57" ht="25.5" customHeight="1" x14ac:dyDescent="0.3">
      <c r="A127" s="31"/>
      <c r="B127" s="31"/>
      <c r="C127" s="31"/>
      <c r="D127" s="33"/>
      <c r="E127" s="92"/>
      <c r="F127" s="31"/>
      <c r="G127" s="77"/>
      <c r="H127" s="77"/>
      <c r="I127" s="57"/>
      <c r="J127" s="31"/>
      <c r="K127" s="31"/>
      <c r="L127" s="77"/>
      <c r="M127" s="64"/>
      <c r="N127" s="64"/>
      <c r="O127" s="69"/>
      <c r="P127" s="69"/>
      <c r="Q127" s="70"/>
      <c r="R127" s="34"/>
      <c r="S127" s="105"/>
      <c r="T127" s="105"/>
      <c r="U127" s="77"/>
      <c r="V127" s="77"/>
      <c r="W127" s="69"/>
      <c r="X127" s="69"/>
      <c r="Y127" s="69"/>
      <c r="Z127" s="61"/>
      <c r="AA127" s="67"/>
      <c r="AB127" s="61"/>
      <c r="AC127" s="67"/>
      <c r="AD127" s="67"/>
      <c r="AE127" s="67"/>
      <c r="AF127" s="57"/>
      <c r="AG127" s="107"/>
      <c r="AH127" s="108"/>
      <c r="AI127" s="30"/>
      <c r="AJ127" s="30"/>
      <c r="AK127" s="30"/>
      <c r="AL127" s="30"/>
      <c r="AM127" s="63"/>
      <c r="AN127" s="108"/>
      <c r="AO127" s="108"/>
      <c r="AP127" s="107"/>
      <c r="AQ127" s="107"/>
      <c r="AR127" s="31"/>
      <c r="AS127" s="68"/>
      <c r="AT127" s="68"/>
      <c r="AU127" s="63"/>
      <c r="AV127" s="62"/>
      <c r="AW127" s="62"/>
      <c r="AX127" s="62"/>
      <c r="AY127" s="62"/>
      <c r="AZ127" s="126"/>
      <c r="BA127" s="126"/>
      <c r="BB127" s="126"/>
      <c r="BC127" s="126"/>
      <c r="BD127" s="126"/>
      <c r="BE127" s="62"/>
    </row>
    <row r="128" spans="1:57" ht="25.5" customHeight="1" x14ac:dyDescent="0.3">
      <c r="A128" s="31"/>
      <c r="B128" s="31"/>
      <c r="C128" s="31"/>
      <c r="D128" s="33"/>
      <c r="E128" s="92"/>
      <c r="F128" s="31"/>
      <c r="G128" s="77"/>
      <c r="H128" s="77"/>
      <c r="I128" s="57"/>
      <c r="J128" s="31"/>
      <c r="K128" s="31"/>
      <c r="L128" s="77"/>
      <c r="M128" s="64"/>
      <c r="N128" s="64"/>
      <c r="O128" s="69"/>
      <c r="P128" s="69"/>
      <c r="Q128" s="70"/>
      <c r="R128" s="34"/>
      <c r="S128" s="105"/>
      <c r="T128" s="105"/>
      <c r="U128" s="77"/>
      <c r="V128" s="77"/>
      <c r="W128" s="69"/>
      <c r="X128" s="69"/>
      <c r="Y128" s="69"/>
      <c r="Z128" s="61"/>
      <c r="AA128" s="67"/>
      <c r="AB128" s="61"/>
      <c r="AC128" s="67"/>
      <c r="AD128" s="67"/>
      <c r="AE128" s="67"/>
      <c r="AF128" s="57"/>
      <c r="AG128" s="107"/>
      <c r="AH128" s="108"/>
      <c r="AI128" s="30"/>
      <c r="AJ128" s="30"/>
      <c r="AK128" s="30"/>
      <c r="AL128" s="30"/>
      <c r="AM128" s="63"/>
      <c r="AN128" s="108"/>
      <c r="AO128" s="108"/>
      <c r="AP128" s="107"/>
      <c r="AQ128" s="107"/>
      <c r="AR128" s="31"/>
      <c r="AS128" s="68"/>
      <c r="AT128" s="68"/>
      <c r="AU128" s="63"/>
      <c r="AV128" s="62"/>
      <c r="AW128" s="62"/>
      <c r="AX128" s="62"/>
      <c r="AY128" s="62"/>
      <c r="AZ128" s="126"/>
      <c r="BA128" s="126"/>
      <c r="BB128" s="126"/>
      <c r="BC128" s="126"/>
      <c r="BD128" s="126"/>
      <c r="BE128" s="62"/>
    </row>
    <row r="129" spans="1:57" ht="25.5" customHeight="1" x14ac:dyDescent="0.3">
      <c r="A129" s="31"/>
      <c r="B129" s="31"/>
      <c r="C129" s="31"/>
      <c r="D129" s="33"/>
      <c r="E129" s="92"/>
      <c r="F129" s="31"/>
      <c r="G129" s="77"/>
      <c r="H129" s="77"/>
      <c r="I129" s="57"/>
      <c r="J129" s="31"/>
      <c r="K129" s="31"/>
      <c r="L129" s="77"/>
      <c r="M129" s="64"/>
      <c r="N129" s="64"/>
      <c r="O129" s="69"/>
      <c r="P129" s="69"/>
      <c r="Q129" s="70"/>
      <c r="R129" s="34"/>
      <c r="S129" s="105"/>
      <c r="T129" s="105"/>
      <c r="U129" s="77"/>
      <c r="V129" s="77"/>
      <c r="W129" s="69"/>
      <c r="X129" s="69"/>
      <c r="Y129" s="69"/>
      <c r="Z129" s="61"/>
      <c r="AA129" s="67"/>
      <c r="AB129" s="61"/>
      <c r="AC129" s="67"/>
      <c r="AD129" s="67"/>
      <c r="AE129" s="67"/>
      <c r="AF129" s="57"/>
      <c r="AG129" s="107"/>
      <c r="AH129" s="108"/>
      <c r="AI129" s="30"/>
      <c r="AJ129" s="30"/>
      <c r="AK129" s="30"/>
      <c r="AL129" s="30"/>
      <c r="AM129" s="63"/>
      <c r="AN129" s="108"/>
      <c r="AO129" s="108"/>
      <c r="AP129" s="107"/>
      <c r="AQ129" s="107"/>
      <c r="AR129" s="31"/>
      <c r="AS129" s="68"/>
      <c r="AT129" s="68"/>
      <c r="AU129" s="63"/>
      <c r="AV129" s="62"/>
      <c r="AW129" s="62"/>
      <c r="AX129" s="62"/>
      <c r="AY129" s="62"/>
      <c r="AZ129" s="126"/>
      <c r="BA129" s="126"/>
      <c r="BB129" s="126"/>
      <c r="BC129" s="126"/>
      <c r="BD129" s="126"/>
      <c r="BE129" s="62"/>
    </row>
    <row r="130" spans="1:57" ht="25.5" customHeight="1" x14ac:dyDescent="0.3">
      <c r="A130" s="31"/>
      <c r="B130" s="31"/>
      <c r="C130" s="31"/>
      <c r="D130" s="33"/>
      <c r="E130" s="92"/>
      <c r="F130" s="31"/>
      <c r="G130" s="77"/>
      <c r="H130" s="77"/>
      <c r="I130" s="57"/>
      <c r="J130" s="31"/>
      <c r="K130" s="31"/>
      <c r="L130" s="77"/>
      <c r="M130" s="64"/>
      <c r="N130" s="64"/>
      <c r="O130" s="69"/>
      <c r="P130" s="69"/>
      <c r="Q130" s="70"/>
      <c r="R130" s="34"/>
      <c r="S130" s="105"/>
      <c r="T130" s="105"/>
      <c r="U130" s="77"/>
      <c r="V130" s="77"/>
      <c r="W130" s="69"/>
      <c r="X130" s="69"/>
      <c r="Y130" s="69"/>
      <c r="Z130" s="61"/>
      <c r="AA130" s="67"/>
      <c r="AB130" s="61"/>
      <c r="AC130" s="67"/>
      <c r="AD130" s="67"/>
      <c r="AE130" s="67"/>
      <c r="AF130" s="57"/>
      <c r="AG130" s="107"/>
      <c r="AH130" s="108"/>
      <c r="AI130" s="30"/>
      <c r="AJ130" s="30"/>
      <c r="AK130" s="30"/>
      <c r="AL130" s="30"/>
      <c r="AM130" s="63"/>
      <c r="AN130" s="108"/>
      <c r="AO130" s="108"/>
      <c r="AP130" s="107"/>
      <c r="AQ130" s="107"/>
      <c r="AR130" s="31"/>
      <c r="AS130" s="68"/>
      <c r="AT130" s="68"/>
      <c r="AU130" s="63"/>
      <c r="AV130" s="62"/>
      <c r="AW130" s="62"/>
      <c r="AX130" s="62"/>
      <c r="AY130" s="62"/>
      <c r="AZ130" s="126"/>
      <c r="BA130" s="126"/>
      <c r="BB130" s="126"/>
      <c r="BC130" s="126"/>
      <c r="BD130" s="126"/>
      <c r="BE130" s="62"/>
    </row>
    <row r="131" spans="1:57" ht="25.5" customHeight="1" x14ac:dyDescent="0.3">
      <c r="A131" s="31"/>
      <c r="B131" s="31"/>
      <c r="C131" s="31"/>
      <c r="D131" s="33"/>
      <c r="E131" s="92"/>
      <c r="F131" s="31"/>
      <c r="G131" s="77"/>
      <c r="H131" s="77"/>
      <c r="I131" s="57"/>
      <c r="J131" s="31"/>
      <c r="K131" s="31"/>
      <c r="L131" s="77"/>
      <c r="M131" s="64"/>
      <c r="N131" s="64"/>
      <c r="O131" s="69"/>
      <c r="P131" s="69"/>
      <c r="Q131" s="70"/>
      <c r="R131" s="34"/>
      <c r="S131" s="105"/>
      <c r="T131" s="105"/>
      <c r="U131" s="77"/>
      <c r="V131" s="77"/>
      <c r="W131" s="69"/>
      <c r="X131" s="69"/>
      <c r="Y131" s="69"/>
      <c r="Z131" s="61"/>
      <c r="AA131" s="67"/>
      <c r="AB131" s="61"/>
      <c r="AC131" s="67"/>
      <c r="AD131" s="67"/>
      <c r="AE131" s="67"/>
      <c r="AF131" s="57"/>
      <c r="AG131" s="107"/>
      <c r="AH131" s="108"/>
      <c r="AI131" s="30"/>
      <c r="AJ131" s="30"/>
      <c r="AK131" s="30"/>
      <c r="AL131" s="30"/>
      <c r="AM131" s="63"/>
      <c r="AN131" s="108"/>
      <c r="AO131" s="108"/>
      <c r="AP131" s="107"/>
      <c r="AQ131" s="107"/>
      <c r="AR131" s="31"/>
      <c r="AS131" s="68"/>
      <c r="AT131" s="68"/>
      <c r="AU131" s="63"/>
      <c r="AV131" s="62"/>
      <c r="AW131" s="62"/>
      <c r="AX131" s="62"/>
      <c r="AY131" s="62"/>
      <c r="AZ131" s="126"/>
      <c r="BA131" s="126"/>
      <c r="BB131" s="126"/>
      <c r="BC131" s="126"/>
      <c r="BD131" s="126"/>
      <c r="BE131" s="62"/>
    </row>
    <row r="132" spans="1:57" ht="25.5" customHeight="1" x14ac:dyDescent="0.3">
      <c r="A132" s="31"/>
      <c r="B132" s="31"/>
      <c r="C132" s="31"/>
      <c r="D132" s="33"/>
      <c r="E132" s="92"/>
      <c r="F132" s="31"/>
      <c r="G132" s="77"/>
      <c r="H132" s="77"/>
      <c r="I132" s="57"/>
      <c r="J132" s="31"/>
      <c r="K132" s="31"/>
      <c r="L132" s="77"/>
      <c r="M132" s="64"/>
      <c r="N132" s="64"/>
      <c r="O132" s="69"/>
      <c r="P132" s="69"/>
      <c r="Q132" s="70"/>
      <c r="R132" s="34"/>
      <c r="S132" s="105"/>
      <c r="T132" s="105"/>
      <c r="U132" s="77"/>
      <c r="V132" s="77"/>
      <c r="W132" s="69"/>
      <c r="X132" s="69"/>
      <c r="Y132" s="69"/>
      <c r="Z132" s="61"/>
      <c r="AA132" s="67"/>
      <c r="AB132" s="61"/>
      <c r="AC132" s="67"/>
      <c r="AD132" s="67"/>
      <c r="AE132" s="67"/>
      <c r="AF132" s="57"/>
      <c r="AG132" s="107"/>
      <c r="AH132" s="108"/>
      <c r="AI132" s="30"/>
      <c r="AJ132" s="30"/>
      <c r="AK132" s="30"/>
      <c r="AL132" s="30"/>
      <c r="AM132" s="63"/>
      <c r="AN132" s="108"/>
      <c r="AO132" s="108"/>
      <c r="AP132" s="107"/>
      <c r="AQ132" s="107"/>
      <c r="AR132" s="31"/>
      <c r="AS132" s="68"/>
      <c r="AT132" s="68"/>
      <c r="AU132" s="63"/>
      <c r="AV132" s="62"/>
      <c r="AW132" s="62"/>
      <c r="AX132" s="62"/>
      <c r="AY132" s="62"/>
      <c r="AZ132" s="126"/>
      <c r="BA132" s="126"/>
      <c r="BB132" s="126"/>
      <c r="BC132" s="126"/>
      <c r="BD132" s="126"/>
      <c r="BE132" s="62"/>
    </row>
    <row r="133" spans="1:57" ht="25.5" customHeight="1" x14ac:dyDescent="0.3">
      <c r="A133" s="31"/>
      <c r="B133" s="31"/>
      <c r="C133" s="31"/>
      <c r="D133" s="33"/>
      <c r="E133" s="92"/>
      <c r="F133" s="31"/>
      <c r="G133" s="77"/>
      <c r="H133" s="77"/>
      <c r="I133" s="57"/>
      <c r="J133" s="31"/>
      <c r="K133" s="31"/>
      <c r="L133" s="77"/>
      <c r="M133" s="64"/>
      <c r="N133" s="64"/>
      <c r="O133" s="69"/>
      <c r="P133" s="69"/>
      <c r="Q133" s="70"/>
      <c r="R133" s="34"/>
      <c r="S133" s="105"/>
      <c r="T133" s="105"/>
      <c r="U133" s="77"/>
      <c r="V133" s="77"/>
      <c r="W133" s="69"/>
      <c r="X133" s="69"/>
      <c r="Y133" s="69"/>
      <c r="Z133" s="61"/>
      <c r="AA133" s="67"/>
      <c r="AB133" s="61"/>
      <c r="AC133" s="67"/>
      <c r="AD133" s="67"/>
      <c r="AE133" s="67"/>
      <c r="AF133" s="57"/>
      <c r="AG133" s="107"/>
      <c r="AH133" s="108"/>
      <c r="AI133" s="30"/>
      <c r="AJ133" s="30"/>
      <c r="AK133" s="30"/>
      <c r="AL133" s="30"/>
      <c r="AM133" s="63"/>
      <c r="AN133" s="108"/>
      <c r="AO133" s="108"/>
      <c r="AP133" s="107"/>
      <c r="AQ133" s="107"/>
      <c r="AR133" s="31"/>
      <c r="AS133" s="68"/>
      <c r="AT133" s="68"/>
      <c r="AU133" s="63"/>
      <c r="AV133" s="62"/>
      <c r="AW133" s="62"/>
      <c r="AX133" s="62"/>
      <c r="AY133" s="62"/>
      <c r="AZ133" s="126"/>
      <c r="BA133" s="126"/>
      <c r="BB133" s="126"/>
      <c r="BC133" s="126"/>
      <c r="BD133" s="126"/>
      <c r="BE133" s="62"/>
    </row>
    <row r="134" spans="1:57" ht="25.5" customHeight="1" x14ac:dyDescent="0.3">
      <c r="A134" s="31"/>
      <c r="B134" s="31"/>
      <c r="C134" s="31"/>
      <c r="D134" s="33"/>
      <c r="E134" s="92"/>
      <c r="F134" s="31"/>
      <c r="G134" s="77"/>
      <c r="H134" s="77"/>
      <c r="I134" s="57"/>
      <c r="J134" s="31"/>
      <c r="K134" s="31"/>
      <c r="L134" s="77"/>
      <c r="M134" s="64"/>
      <c r="N134" s="64"/>
      <c r="O134" s="69"/>
      <c r="P134" s="69"/>
      <c r="Q134" s="70"/>
      <c r="R134" s="34"/>
      <c r="S134" s="105"/>
      <c r="T134" s="105"/>
      <c r="U134" s="77"/>
      <c r="V134" s="77"/>
      <c r="W134" s="69"/>
      <c r="X134" s="69"/>
      <c r="Y134" s="69"/>
      <c r="Z134" s="61"/>
      <c r="AA134" s="67"/>
      <c r="AB134" s="61"/>
      <c r="AC134" s="67"/>
      <c r="AD134" s="67"/>
      <c r="AE134" s="67"/>
      <c r="AF134" s="57"/>
      <c r="AG134" s="107"/>
      <c r="AH134" s="108"/>
      <c r="AI134" s="30"/>
      <c r="AJ134" s="30"/>
      <c r="AK134" s="30"/>
      <c r="AL134" s="30"/>
      <c r="AM134" s="63"/>
      <c r="AN134" s="108"/>
      <c r="AO134" s="108"/>
      <c r="AP134" s="107"/>
      <c r="AQ134" s="107"/>
      <c r="AR134" s="31"/>
      <c r="AS134" s="68"/>
      <c r="AT134" s="68"/>
      <c r="AU134" s="63"/>
      <c r="AV134" s="62"/>
      <c r="AW134" s="62"/>
      <c r="AX134" s="62"/>
      <c r="AY134" s="62"/>
      <c r="AZ134" s="126"/>
      <c r="BA134" s="126"/>
      <c r="BB134" s="126"/>
      <c r="BC134" s="126"/>
      <c r="BD134" s="126"/>
      <c r="BE134" s="62"/>
    </row>
    <row r="135" spans="1:57" ht="25.5" customHeight="1" x14ac:dyDescent="0.3">
      <c r="A135" s="31"/>
      <c r="B135" s="31"/>
      <c r="C135" s="31"/>
      <c r="D135" s="33"/>
      <c r="E135" s="92"/>
      <c r="F135" s="31"/>
      <c r="G135" s="77"/>
      <c r="H135" s="77"/>
      <c r="I135" s="57"/>
      <c r="J135" s="31"/>
      <c r="K135" s="31"/>
      <c r="L135" s="77"/>
      <c r="M135" s="64"/>
      <c r="N135" s="64"/>
      <c r="O135" s="69"/>
      <c r="P135" s="69"/>
      <c r="Q135" s="70"/>
      <c r="R135" s="34"/>
      <c r="S135" s="105"/>
      <c r="T135" s="105"/>
      <c r="U135" s="77"/>
      <c r="V135" s="77"/>
      <c r="W135" s="69"/>
      <c r="X135" s="69"/>
      <c r="Y135" s="69"/>
      <c r="Z135" s="61"/>
      <c r="AA135" s="67"/>
      <c r="AB135" s="61"/>
      <c r="AC135" s="67"/>
      <c r="AD135" s="67"/>
      <c r="AE135" s="67"/>
      <c r="AF135" s="57"/>
      <c r="AG135" s="107"/>
      <c r="AH135" s="108"/>
      <c r="AI135" s="30"/>
      <c r="AJ135" s="30"/>
      <c r="AK135" s="30"/>
      <c r="AL135" s="30"/>
      <c r="AM135" s="63"/>
      <c r="AN135" s="108"/>
      <c r="AO135" s="108"/>
      <c r="AP135" s="107"/>
      <c r="AQ135" s="107"/>
      <c r="AR135" s="31"/>
      <c r="AS135" s="68"/>
      <c r="AT135" s="68"/>
      <c r="AU135" s="63"/>
      <c r="AV135" s="62"/>
      <c r="AW135" s="62"/>
      <c r="AX135" s="62"/>
      <c r="AY135" s="62"/>
      <c r="AZ135" s="126"/>
      <c r="BA135" s="126"/>
      <c r="BB135" s="126"/>
      <c r="BC135" s="126"/>
      <c r="BD135" s="126"/>
      <c r="BE135" s="62"/>
    </row>
    <row r="136" spans="1:57" ht="25.5" customHeight="1" x14ac:dyDescent="0.3">
      <c r="A136" s="31"/>
      <c r="B136" s="31"/>
      <c r="C136" s="31"/>
      <c r="D136" s="33"/>
      <c r="E136" s="92"/>
      <c r="F136" s="31"/>
      <c r="G136" s="77"/>
      <c r="H136" s="77"/>
      <c r="I136" s="57"/>
      <c r="J136" s="31"/>
      <c r="K136" s="31"/>
      <c r="L136" s="77"/>
      <c r="M136" s="64"/>
      <c r="N136" s="64"/>
      <c r="O136" s="69"/>
      <c r="P136" s="69"/>
      <c r="Q136" s="70"/>
      <c r="R136" s="34"/>
      <c r="S136" s="105"/>
      <c r="T136" s="105"/>
      <c r="U136" s="77"/>
      <c r="V136" s="77"/>
      <c r="W136" s="69"/>
      <c r="X136" s="69"/>
      <c r="Y136" s="69"/>
      <c r="Z136" s="61"/>
      <c r="AA136" s="67"/>
      <c r="AB136" s="61"/>
      <c r="AC136" s="67"/>
      <c r="AD136" s="67"/>
      <c r="AE136" s="67"/>
      <c r="AF136" s="57"/>
      <c r="AG136" s="107"/>
      <c r="AH136" s="108"/>
      <c r="AI136" s="30"/>
      <c r="AJ136" s="30"/>
      <c r="AK136" s="30"/>
      <c r="AL136" s="30"/>
      <c r="AM136" s="63"/>
      <c r="AN136" s="108"/>
      <c r="AO136" s="108"/>
      <c r="AP136" s="107"/>
      <c r="AQ136" s="107"/>
      <c r="AR136" s="31"/>
      <c r="AS136" s="68"/>
      <c r="AT136" s="68"/>
      <c r="AU136" s="63"/>
      <c r="AV136" s="62"/>
      <c r="AW136" s="62"/>
      <c r="AX136" s="62"/>
      <c r="AY136" s="62"/>
      <c r="AZ136" s="126"/>
      <c r="BA136" s="126"/>
      <c r="BB136" s="126"/>
      <c r="BC136" s="126"/>
      <c r="BD136" s="126"/>
      <c r="BE136" s="62"/>
    </row>
    <row r="137" spans="1:57" ht="25.5" customHeight="1" x14ac:dyDescent="0.3">
      <c r="A137" s="31"/>
      <c r="B137" s="31"/>
      <c r="C137" s="31"/>
      <c r="D137" s="33"/>
      <c r="E137" s="92"/>
      <c r="F137" s="31"/>
      <c r="G137" s="77"/>
      <c r="H137" s="77"/>
      <c r="I137" s="57"/>
      <c r="J137" s="31"/>
      <c r="K137" s="31"/>
      <c r="L137" s="77"/>
      <c r="M137" s="64"/>
      <c r="N137" s="64"/>
      <c r="O137" s="69"/>
      <c r="P137" s="69"/>
      <c r="Q137" s="70"/>
      <c r="R137" s="34"/>
      <c r="S137" s="105"/>
      <c r="T137" s="105"/>
      <c r="U137" s="77"/>
      <c r="V137" s="77"/>
      <c r="W137" s="69"/>
      <c r="X137" s="69"/>
      <c r="Y137" s="69"/>
      <c r="Z137" s="61"/>
      <c r="AA137" s="67"/>
      <c r="AB137" s="61"/>
      <c r="AC137" s="67"/>
      <c r="AD137" s="67"/>
      <c r="AE137" s="67"/>
      <c r="AF137" s="57"/>
      <c r="AG137" s="107"/>
      <c r="AH137" s="108"/>
      <c r="AI137" s="30"/>
      <c r="AJ137" s="30"/>
      <c r="AK137" s="30"/>
      <c r="AL137" s="30"/>
      <c r="AM137" s="63"/>
      <c r="AN137" s="108"/>
      <c r="AO137" s="108"/>
      <c r="AP137" s="107"/>
      <c r="AQ137" s="107"/>
      <c r="AR137" s="31"/>
      <c r="AS137" s="68"/>
      <c r="AT137" s="68"/>
      <c r="AU137" s="63"/>
      <c r="AV137" s="62"/>
      <c r="AW137" s="62"/>
      <c r="AX137" s="62"/>
      <c r="AY137" s="62"/>
      <c r="AZ137" s="126"/>
      <c r="BA137" s="126"/>
      <c r="BB137" s="126"/>
      <c r="BC137" s="126"/>
      <c r="BD137" s="126"/>
      <c r="BE137" s="62"/>
    </row>
    <row r="138" spans="1:57" ht="25.5" customHeight="1" x14ac:dyDescent="0.3">
      <c r="A138" s="31"/>
      <c r="B138" s="31"/>
      <c r="C138" s="31"/>
      <c r="D138" s="33"/>
      <c r="E138" s="92"/>
      <c r="F138" s="31"/>
      <c r="G138" s="77"/>
      <c r="H138" s="77"/>
      <c r="I138" s="57"/>
      <c r="J138" s="31"/>
      <c r="K138" s="31"/>
      <c r="L138" s="77"/>
      <c r="M138" s="64"/>
      <c r="N138" s="64"/>
      <c r="O138" s="69"/>
      <c r="P138" s="69"/>
      <c r="Q138" s="70"/>
      <c r="R138" s="34"/>
      <c r="S138" s="105"/>
      <c r="T138" s="105"/>
      <c r="U138" s="77"/>
      <c r="V138" s="77"/>
      <c r="W138" s="69"/>
      <c r="X138" s="69"/>
      <c r="Y138" s="69"/>
      <c r="Z138" s="61"/>
      <c r="AA138" s="67"/>
      <c r="AB138" s="61"/>
      <c r="AC138" s="67"/>
      <c r="AD138" s="67"/>
      <c r="AE138" s="67"/>
      <c r="AF138" s="57"/>
      <c r="AG138" s="107"/>
      <c r="AH138" s="108"/>
      <c r="AI138" s="30"/>
      <c r="AJ138" s="30"/>
      <c r="AK138" s="30"/>
      <c r="AL138" s="30"/>
      <c r="AM138" s="63"/>
      <c r="AN138" s="108"/>
      <c r="AO138" s="108"/>
      <c r="AP138" s="107"/>
      <c r="AQ138" s="107"/>
      <c r="AR138" s="31"/>
      <c r="AS138" s="68"/>
      <c r="AT138" s="68"/>
      <c r="AU138" s="63"/>
      <c r="AV138" s="62"/>
      <c r="AW138" s="62"/>
      <c r="AX138" s="62"/>
      <c r="AY138" s="62"/>
      <c r="AZ138" s="126"/>
      <c r="BA138" s="126"/>
      <c r="BB138" s="126"/>
      <c r="BC138" s="126"/>
      <c r="BD138" s="126"/>
      <c r="BE138" s="62"/>
    </row>
    <row r="139" spans="1:57" ht="25.5" customHeight="1" x14ac:dyDescent="0.3">
      <c r="A139" s="31"/>
      <c r="B139" s="31"/>
      <c r="C139" s="31"/>
      <c r="D139" s="33"/>
      <c r="E139" s="92"/>
      <c r="F139" s="31"/>
      <c r="G139" s="77"/>
      <c r="H139" s="77"/>
      <c r="I139" s="57"/>
      <c r="J139" s="31"/>
      <c r="K139" s="31"/>
      <c r="L139" s="77"/>
      <c r="M139" s="64"/>
      <c r="N139" s="64"/>
      <c r="O139" s="69"/>
      <c r="P139" s="69"/>
      <c r="Q139" s="70"/>
      <c r="R139" s="34"/>
      <c r="S139" s="105"/>
      <c r="T139" s="105"/>
      <c r="U139" s="77"/>
      <c r="V139" s="77"/>
      <c r="W139" s="69"/>
      <c r="X139" s="69"/>
      <c r="Y139" s="69"/>
      <c r="Z139" s="61"/>
      <c r="AA139" s="67"/>
      <c r="AB139" s="61"/>
      <c r="AC139" s="67"/>
      <c r="AD139" s="67"/>
      <c r="AE139" s="67"/>
      <c r="AF139" s="57"/>
      <c r="AG139" s="107"/>
      <c r="AH139" s="108"/>
      <c r="AI139" s="30"/>
      <c r="AJ139" s="30"/>
      <c r="AK139" s="30"/>
      <c r="AL139" s="30"/>
      <c r="AM139" s="63"/>
      <c r="AN139" s="108"/>
      <c r="AO139" s="108"/>
      <c r="AP139" s="107"/>
      <c r="AQ139" s="107"/>
      <c r="AR139" s="31"/>
      <c r="AS139" s="68"/>
      <c r="AT139" s="68"/>
      <c r="AU139" s="63"/>
      <c r="AV139" s="62"/>
      <c r="AW139" s="62"/>
      <c r="AX139" s="62"/>
      <c r="AY139" s="62"/>
      <c r="AZ139" s="126"/>
      <c r="BA139" s="126"/>
      <c r="BB139" s="126"/>
      <c r="BC139" s="126"/>
      <c r="BD139" s="126"/>
      <c r="BE139" s="62"/>
    </row>
    <row r="140" spans="1:57" ht="25.5" customHeight="1" x14ac:dyDescent="0.3">
      <c r="A140" s="31"/>
      <c r="B140" s="31"/>
      <c r="C140" s="31"/>
      <c r="D140" s="33"/>
      <c r="E140" s="92"/>
      <c r="F140" s="31"/>
      <c r="G140" s="77"/>
      <c r="H140" s="77"/>
      <c r="I140" s="57"/>
      <c r="J140" s="31"/>
      <c r="K140" s="31"/>
      <c r="L140" s="77"/>
      <c r="M140" s="64"/>
      <c r="N140" s="64"/>
      <c r="O140" s="69"/>
      <c r="P140" s="69"/>
      <c r="Q140" s="70"/>
      <c r="R140" s="34"/>
      <c r="S140" s="105"/>
      <c r="T140" s="105"/>
      <c r="U140" s="77"/>
      <c r="V140" s="77"/>
      <c r="W140" s="69"/>
      <c r="X140" s="69"/>
      <c r="Y140" s="69"/>
      <c r="Z140" s="61"/>
      <c r="AA140" s="67"/>
      <c r="AB140" s="61"/>
      <c r="AC140" s="67"/>
      <c r="AD140" s="67"/>
      <c r="AE140" s="67"/>
      <c r="AF140" s="57"/>
      <c r="AG140" s="107"/>
      <c r="AH140" s="108"/>
      <c r="AI140" s="30"/>
      <c r="AJ140" s="30"/>
      <c r="AK140" s="30"/>
      <c r="AL140" s="30"/>
      <c r="AM140" s="63"/>
      <c r="AN140" s="108"/>
      <c r="AO140" s="108"/>
      <c r="AP140" s="107"/>
      <c r="AQ140" s="107"/>
      <c r="AR140" s="31"/>
      <c r="AS140" s="68"/>
      <c r="AT140" s="68"/>
      <c r="AU140" s="63"/>
      <c r="AV140" s="62"/>
      <c r="AW140" s="62"/>
      <c r="AX140" s="62"/>
      <c r="AY140" s="62"/>
      <c r="AZ140" s="126"/>
      <c r="BA140" s="126"/>
      <c r="BB140" s="126"/>
      <c r="BC140" s="126"/>
      <c r="BD140" s="126"/>
      <c r="BE140" s="62"/>
    </row>
    <row r="141" spans="1:57" ht="25.5" customHeight="1" x14ac:dyDescent="0.3">
      <c r="A141" s="31"/>
      <c r="B141" s="31"/>
      <c r="C141" s="31"/>
      <c r="D141" s="33"/>
      <c r="E141" s="92"/>
      <c r="F141" s="31"/>
      <c r="G141" s="77"/>
      <c r="H141" s="77"/>
      <c r="I141" s="57"/>
      <c r="J141" s="31"/>
      <c r="K141" s="31"/>
      <c r="L141" s="77"/>
      <c r="M141" s="64"/>
      <c r="N141" s="64"/>
      <c r="O141" s="69"/>
      <c r="P141" s="69"/>
      <c r="Q141" s="70"/>
      <c r="R141" s="34"/>
      <c r="S141" s="105"/>
      <c r="T141" s="105"/>
      <c r="U141" s="77"/>
      <c r="V141" s="77"/>
      <c r="W141" s="69"/>
      <c r="X141" s="69"/>
      <c r="Y141" s="69"/>
      <c r="Z141" s="61"/>
      <c r="AA141" s="67"/>
      <c r="AB141" s="61"/>
      <c r="AC141" s="67"/>
      <c r="AD141" s="67"/>
      <c r="AE141" s="67"/>
      <c r="AF141" s="57"/>
      <c r="AG141" s="107"/>
      <c r="AH141" s="108"/>
      <c r="AI141" s="30"/>
      <c r="AJ141" s="30"/>
      <c r="AK141" s="30"/>
      <c r="AL141" s="30"/>
      <c r="AM141" s="63"/>
      <c r="AN141" s="108"/>
      <c r="AO141" s="108"/>
      <c r="AP141" s="107"/>
      <c r="AQ141" s="107"/>
      <c r="AR141" s="31"/>
      <c r="AS141" s="68"/>
      <c r="AT141" s="68"/>
      <c r="AU141" s="63"/>
      <c r="AV141" s="62"/>
      <c r="AW141" s="62"/>
      <c r="AX141" s="62"/>
      <c r="AY141" s="62"/>
      <c r="AZ141" s="126"/>
      <c r="BA141" s="126"/>
      <c r="BB141" s="126"/>
      <c r="BC141" s="126"/>
      <c r="BD141" s="126"/>
      <c r="BE141" s="62"/>
    </row>
    <row r="142" spans="1:57" ht="25.5" customHeight="1" x14ac:dyDescent="0.3">
      <c r="A142" s="31"/>
      <c r="B142" s="31"/>
      <c r="C142" s="31"/>
      <c r="D142" s="33"/>
      <c r="E142" s="92"/>
      <c r="F142" s="31"/>
      <c r="G142" s="77"/>
      <c r="H142" s="77"/>
      <c r="I142" s="57"/>
      <c r="J142" s="31"/>
      <c r="K142" s="31"/>
      <c r="L142" s="77"/>
      <c r="M142" s="64"/>
      <c r="N142" s="64"/>
      <c r="O142" s="69"/>
      <c r="P142" s="69"/>
      <c r="Q142" s="70"/>
      <c r="R142" s="34"/>
      <c r="S142" s="105"/>
      <c r="T142" s="105"/>
      <c r="U142" s="77"/>
      <c r="V142" s="77"/>
      <c r="W142" s="69"/>
      <c r="X142" s="69"/>
      <c r="Y142" s="69"/>
      <c r="Z142" s="61"/>
      <c r="AA142" s="67"/>
      <c r="AB142" s="61"/>
      <c r="AC142" s="67"/>
      <c r="AD142" s="67"/>
      <c r="AE142" s="67"/>
      <c r="AF142" s="57"/>
      <c r="AG142" s="107"/>
      <c r="AH142" s="108"/>
      <c r="AI142" s="30"/>
      <c r="AJ142" s="30"/>
      <c r="AK142" s="30"/>
      <c r="AL142" s="30"/>
      <c r="AM142" s="63"/>
      <c r="AN142" s="108"/>
      <c r="AO142" s="108"/>
      <c r="AP142" s="107"/>
      <c r="AQ142" s="107"/>
      <c r="AR142" s="31"/>
      <c r="AS142" s="68"/>
      <c r="AT142" s="68"/>
      <c r="AU142" s="63"/>
      <c r="AV142" s="62"/>
      <c r="AW142" s="62"/>
      <c r="AX142" s="62"/>
      <c r="AY142" s="62"/>
      <c r="AZ142" s="126"/>
      <c r="BA142" s="126"/>
      <c r="BB142" s="126"/>
      <c r="BC142" s="126"/>
      <c r="BD142" s="126"/>
      <c r="BE142" s="62"/>
    </row>
    <row r="143" spans="1:57" ht="25.5" customHeight="1" x14ac:dyDescent="0.3">
      <c r="A143" s="31"/>
      <c r="B143" s="31"/>
      <c r="C143" s="31"/>
      <c r="D143" s="33"/>
      <c r="E143" s="92"/>
      <c r="F143" s="31"/>
      <c r="G143" s="77"/>
      <c r="H143" s="77"/>
      <c r="I143" s="57"/>
      <c r="J143" s="31"/>
      <c r="K143" s="31"/>
      <c r="L143" s="77"/>
      <c r="M143" s="64"/>
      <c r="N143" s="64"/>
      <c r="O143" s="69"/>
      <c r="P143" s="69"/>
      <c r="Q143" s="70"/>
      <c r="R143" s="34"/>
      <c r="S143" s="105"/>
      <c r="T143" s="105"/>
      <c r="U143" s="77"/>
      <c r="V143" s="77"/>
      <c r="W143" s="69"/>
      <c r="X143" s="69"/>
      <c r="Y143" s="69"/>
      <c r="Z143" s="61"/>
      <c r="AA143" s="67"/>
      <c r="AB143" s="61"/>
      <c r="AC143" s="67"/>
      <c r="AD143" s="67"/>
      <c r="AE143" s="67"/>
      <c r="AF143" s="57"/>
      <c r="AG143" s="107"/>
      <c r="AH143" s="108"/>
      <c r="AI143" s="30"/>
      <c r="AJ143" s="30"/>
      <c r="AK143" s="30"/>
      <c r="AL143" s="30"/>
      <c r="AM143" s="63"/>
      <c r="AN143" s="108"/>
      <c r="AO143" s="108"/>
      <c r="AP143" s="107"/>
      <c r="AQ143" s="107"/>
      <c r="AR143" s="31"/>
      <c r="AS143" s="68"/>
      <c r="AT143" s="68"/>
      <c r="AU143" s="63"/>
      <c r="AV143" s="62"/>
      <c r="AW143" s="62"/>
      <c r="AX143" s="62"/>
      <c r="AY143" s="62"/>
      <c r="AZ143" s="126"/>
      <c r="BA143" s="126"/>
      <c r="BB143" s="126"/>
      <c r="BC143" s="126"/>
      <c r="BD143" s="126"/>
      <c r="BE143" s="62"/>
    </row>
    <row r="144" spans="1:57" ht="25.5" customHeight="1" x14ac:dyDescent="0.3">
      <c r="A144" s="31"/>
      <c r="B144" s="31"/>
      <c r="C144" s="31"/>
      <c r="D144" s="33"/>
      <c r="E144" s="92"/>
      <c r="F144" s="31"/>
      <c r="G144" s="77"/>
      <c r="H144" s="77"/>
      <c r="I144" s="57"/>
      <c r="J144" s="31"/>
      <c r="K144" s="31"/>
      <c r="L144" s="77"/>
      <c r="M144" s="64"/>
      <c r="N144" s="64"/>
      <c r="O144" s="69"/>
      <c r="P144" s="69"/>
      <c r="Q144" s="70"/>
      <c r="R144" s="34"/>
      <c r="S144" s="105"/>
      <c r="T144" s="105"/>
      <c r="U144" s="77"/>
      <c r="V144" s="77"/>
      <c r="W144" s="69"/>
      <c r="X144" s="69"/>
      <c r="Y144" s="69"/>
      <c r="Z144" s="61"/>
      <c r="AA144" s="67"/>
      <c r="AB144" s="61"/>
      <c r="AC144" s="67"/>
      <c r="AD144" s="67"/>
      <c r="AE144" s="67"/>
      <c r="AF144" s="57"/>
      <c r="AG144" s="107"/>
      <c r="AH144" s="108"/>
      <c r="AI144" s="30"/>
      <c r="AJ144" s="30"/>
      <c r="AK144" s="30"/>
      <c r="AL144" s="30"/>
      <c r="AM144" s="63"/>
      <c r="AN144" s="108"/>
      <c r="AO144" s="108"/>
      <c r="AP144" s="107"/>
      <c r="AQ144" s="107"/>
      <c r="AR144" s="31"/>
      <c r="AS144" s="68"/>
      <c r="AT144" s="68"/>
      <c r="AU144" s="63"/>
      <c r="AV144" s="62"/>
      <c r="AW144" s="62"/>
      <c r="AX144" s="62"/>
      <c r="AY144" s="62"/>
      <c r="AZ144" s="126"/>
      <c r="BA144" s="126"/>
      <c r="BB144" s="126"/>
      <c r="BC144" s="126"/>
      <c r="BD144" s="126"/>
      <c r="BE144" s="62"/>
    </row>
    <row r="145" spans="1:57" ht="25.5" customHeight="1" x14ac:dyDescent="0.3">
      <c r="A145" s="31"/>
      <c r="B145" s="31"/>
      <c r="C145" s="31"/>
      <c r="D145" s="33"/>
      <c r="E145" s="92"/>
      <c r="F145" s="31"/>
      <c r="G145" s="77"/>
      <c r="H145" s="77"/>
      <c r="I145" s="57"/>
      <c r="J145" s="31"/>
      <c r="K145" s="31"/>
      <c r="L145" s="77"/>
      <c r="M145" s="64"/>
      <c r="N145" s="64"/>
      <c r="O145" s="69"/>
      <c r="P145" s="69"/>
      <c r="Q145" s="70"/>
      <c r="R145" s="34"/>
      <c r="S145" s="105"/>
      <c r="T145" s="105"/>
      <c r="U145" s="77"/>
      <c r="V145" s="77"/>
      <c r="W145" s="69"/>
      <c r="X145" s="69"/>
      <c r="Y145" s="69"/>
      <c r="Z145" s="61"/>
      <c r="AA145" s="67"/>
      <c r="AB145" s="61"/>
      <c r="AC145" s="67"/>
      <c r="AD145" s="67"/>
      <c r="AE145" s="67"/>
      <c r="AF145" s="57"/>
      <c r="AG145" s="107"/>
      <c r="AH145" s="108"/>
      <c r="AI145" s="30"/>
      <c r="AJ145" s="30"/>
      <c r="AK145" s="30"/>
      <c r="AL145" s="30"/>
      <c r="AM145" s="63"/>
      <c r="AN145" s="108"/>
      <c r="AO145" s="108"/>
      <c r="AP145" s="107"/>
      <c r="AQ145" s="107"/>
      <c r="AR145" s="31"/>
      <c r="AS145" s="68"/>
      <c r="AT145" s="68"/>
      <c r="AU145" s="63"/>
      <c r="AV145" s="62"/>
      <c r="AW145" s="62"/>
      <c r="AX145" s="62"/>
      <c r="AY145" s="62"/>
      <c r="AZ145" s="126"/>
      <c r="BA145" s="126"/>
      <c r="BB145" s="126"/>
      <c r="BC145" s="126"/>
      <c r="BD145" s="126"/>
      <c r="BE145" s="62"/>
    </row>
    <row r="146" spans="1:57" ht="25.5" customHeight="1" x14ac:dyDescent="0.3">
      <c r="A146" s="31"/>
      <c r="B146" s="31"/>
      <c r="C146" s="31"/>
      <c r="D146" s="33"/>
      <c r="E146" s="92"/>
      <c r="F146" s="31"/>
      <c r="G146" s="77"/>
      <c r="H146" s="77"/>
      <c r="I146" s="57"/>
      <c r="J146" s="31"/>
      <c r="K146" s="31"/>
      <c r="L146" s="77"/>
      <c r="M146" s="64"/>
      <c r="N146" s="64"/>
      <c r="O146" s="69"/>
      <c r="P146" s="69"/>
      <c r="Q146" s="70"/>
      <c r="R146" s="34"/>
      <c r="S146" s="105"/>
      <c r="T146" s="105"/>
      <c r="U146" s="77"/>
      <c r="V146" s="77"/>
      <c r="W146" s="69"/>
      <c r="X146" s="69"/>
      <c r="Y146" s="69"/>
      <c r="Z146" s="61"/>
      <c r="AA146" s="67"/>
      <c r="AB146" s="61"/>
      <c r="AC146" s="67"/>
      <c r="AD146" s="67"/>
      <c r="AE146" s="67"/>
      <c r="AF146" s="57"/>
      <c r="AG146" s="107"/>
      <c r="AH146" s="108"/>
      <c r="AI146" s="30"/>
      <c r="AJ146" s="30"/>
      <c r="AK146" s="30"/>
      <c r="AL146" s="30"/>
      <c r="AM146" s="63"/>
      <c r="AN146" s="108"/>
      <c r="AO146" s="108"/>
      <c r="AP146" s="107"/>
      <c r="AQ146" s="107"/>
      <c r="AR146" s="31"/>
      <c r="AS146" s="68"/>
      <c r="AT146" s="68"/>
      <c r="AU146" s="63"/>
      <c r="AV146" s="62"/>
      <c r="AW146" s="62"/>
      <c r="AX146" s="62"/>
      <c r="AY146" s="62"/>
      <c r="AZ146" s="126"/>
      <c r="BA146" s="126"/>
      <c r="BB146" s="126"/>
      <c r="BC146" s="126"/>
      <c r="BD146" s="126"/>
      <c r="BE146" s="62"/>
    </row>
    <row r="147" spans="1:57" ht="25.5" customHeight="1" x14ac:dyDescent="0.3">
      <c r="A147" s="31"/>
      <c r="B147" s="31"/>
      <c r="C147" s="31"/>
      <c r="D147" s="33"/>
      <c r="E147" s="92"/>
      <c r="F147" s="31"/>
      <c r="G147" s="77"/>
      <c r="H147" s="77"/>
      <c r="I147" s="57"/>
      <c r="J147" s="31"/>
      <c r="K147" s="31"/>
      <c r="L147" s="77"/>
      <c r="M147" s="64"/>
      <c r="N147" s="64"/>
      <c r="O147" s="69"/>
      <c r="P147" s="69"/>
      <c r="Q147" s="70"/>
      <c r="R147" s="34"/>
      <c r="S147" s="105"/>
      <c r="T147" s="105"/>
      <c r="U147" s="77"/>
      <c r="V147" s="77"/>
      <c r="W147" s="69"/>
      <c r="X147" s="69"/>
      <c r="Y147" s="69"/>
      <c r="Z147" s="61"/>
      <c r="AA147" s="67"/>
      <c r="AB147" s="61"/>
      <c r="AC147" s="67"/>
      <c r="AD147" s="67"/>
      <c r="AE147" s="67"/>
      <c r="AF147" s="57"/>
      <c r="AG147" s="107"/>
      <c r="AH147" s="108"/>
      <c r="AI147" s="30"/>
      <c r="AJ147" s="30"/>
      <c r="AK147" s="30"/>
      <c r="AL147" s="30"/>
      <c r="AM147" s="63"/>
      <c r="AN147" s="108"/>
      <c r="AO147" s="108"/>
      <c r="AP147" s="107"/>
      <c r="AQ147" s="107"/>
      <c r="AR147" s="31"/>
      <c r="AS147" s="68"/>
      <c r="AT147" s="68"/>
      <c r="AU147" s="63"/>
      <c r="AV147" s="62"/>
      <c r="AW147" s="62"/>
      <c r="AX147" s="62"/>
      <c r="AY147" s="62"/>
      <c r="AZ147" s="126"/>
      <c r="BA147" s="126"/>
      <c r="BB147" s="126"/>
      <c r="BC147" s="126"/>
      <c r="BD147" s="126"/>
      <c r="BE147" s="62"/>
    </row>
    <row r="148" spans="1:57" ht="25.5" customHeight="1" x14ac:dyDescent="0.3">
      <c r="A148" s="31"/>
      <c r="B148" s="31"/>
      <c r="C148" s="31"/>
      <c r="D148" s="33"/>
      <c r="E148" s="92"/>
      <c r="F148" s="31"/>
      <c r="G148" s="77"/>
      <c r="H148" s="77"/>
      <c r="I148" s="57"/>
      <c r="J148" s="31"/>
      <c r="K148" s="31"/>
      <c r="L148" s="77"/>
      <c r="M148" s="64"/>
      <c r="N148" s="64"/>
      <c r="O148" s="69"/>
      <c r="P148" s="69"/>
      <c r="Q148" s="70"/>
      <c r="R148" s="34"/>
      <c r="S148" s="105"/>
      <c r="T148" s="105"/>
      <c r="U148" s="77"/>
      <c r="V148" s="77"/>
      <c r="W148" s="69"/>
      <c r="X148" s="69"/>
      <c r="Y148" s="69"/>
      <c r="Z148" s="61"/>
      <c r="AA148" s="67"/>
      <c r="AB148" s="61"/>
      <c r="AC148" s="67"/>
      <c r="AD148" s="67"/>
      <c r="AE148" s="67"/>
      <c r="AF148" s="57"/>
      <c r="AG148" s="107"/>
      <c r="AH148" s="108"/>
      <c r="AI148" s="30"/>
      <c r="AJ148" s="30"/>
      <c r="AK148" s="30"/>
      <c r="AL148" s="30"/>
      <c r="AM148" s="63"/>
      <c r="AN148" s="108"/>
      <c r="AO148" s="108"/>
      <c r="AP148" s="107"/>
      <c r="AQ148" s="107"/>
      <c r="AR148" s="31"/>
      <c r="AS148" s="68"/>
      <c r="AT148" s="68"/>
      <c r="AU148" s="63"/>
      <c r="AV148" s="62"/>
      <c r="AW148" s="62"/>
      <c r="AX148" s="62"/>
      <c r="AY148" s="62"/>
      <c r="AZ148" s="126"/>
      <c r="BA148" s="126"/>
      <c r="BB148" s="126"/>
      <c r="BC148" s="126"/>
      <c r="BD148" s="126"/>
      <c r="BE148" s="62"/>
    </row>
    <row r="149" spans="1:57" ht="25.5" customHeight="1" x14ac:dyDescent="0.3">
      <c r="A149" s="31"/>
      <c r="B149" s="31"/>
      <c r="C149" s="31"/>
      <c r="D149" s="33"/>
      <c r="E149" s="92"/>
      <c r="F149" s="31"/>
      <c r="G149" s="77"/>
      <c r="H149" s="77"/>
      <c r="I149" s="57"/>
      <c r="J149" s="31"/>
      <c r="K149" s="31"/>
      <c r="L149" s="77"/>
      <c r="M149" s="64"/>
      <c r="N149" s="64"/>
      <c r="O149" s="69"/>
      <c r="P149" s="69"/>
      <c r="Q149" s="70"/>
      <c r="R149" s="34"/>
      <c r="S149" s="105"/>
      <c r="T149" s="105"/>
      <c r="U149" s="77"/>
      <c r="V149" s="77"/>
      <c r="W149" s="69"/>
      <c r="X149" s="69"/>
      <c r="Y149" s="69"/>
      <c r="Z149" s="61"/>
      <c r="AA149" s="67"/>
      <c r="AB149" s="61"/>
      <c r="AC149" s="67"/>
      <c r="AD149" s="67"/>
      <c r="AE149" s="67"/>
      <c r="AF149" s="57"/>
      <c r="AG149" s="107"/>
      <c r="AH149" s="108"/>
      <c r="AI149" s="30"/>
      <c r="AJ149" s="30"/>
      <c r="AK149" s="30"/>
      <c r="AL149" s="30"/>
      <c r="AM149" s="63"/>
      <c r="AN149" s="108"/>
      <c r="AO149" s="108"/>
      <c r="AP149" s="107"/>
      <c r="AQ149" s="107"/>
      <c r="AR149" s="31"/>
      <c r="AS149" s="68"/>
      <c r="AT149" s="68"/>
      <c r="AU149" s="63"/>
      <c r="AV149" s="62"/>
      <c r="AW149" s="62"/>
      <c r="AX149" s="62"/>
      <c r="AY149" s="62"/>
      <c r="AZ149" s="126"/>
      <c r="BA149" s="126"/>
      <c r="BB149" s="126"/>
      <c r="BC149" s="126"/>
      <c r="BD149" s="126"/>
      <c r="BE149" s="62"/>
    </row>
    <row r="150" spans="1:57" ht="25.5" customHeight="1" x14ac:dyDescent="0.3">
      <c r="A150" s="31"/>
      <c r="B150" s="31"/>
      <c r="C150" s="31"/>
      <c r="D150" s="33"/>
      <c r="E150" s="92"/>
      <c r="F150" s="31"/>
      <c r="G150" s="77"/>
      <c r="H150" s="77"/>
      <c r="I150" s="57"/>
      <c r="J150" s="31"/>
      <c r="K150" s="31"/>
      <c r="L150" s="77"/>
      <c r="M150" s="64"/>
      <c r="N150" s="64"/>
      <c r="O150" s="69"/>
      <c r="P150" s="69"/>
      <c r="Q150" s="70"/>
      <c r="R150" s="34"/>
      <c r="S150" s="105"/>
      <c r="T150" s="105"/>
      <c r="U150" s="77"/>
      <c r="V150" s="77"/>
      <c r="W150" s="69"/>
      <c r="X150" s="69"/>
      <c r="Y150" s="69"/>
      <c r="Z150" s="61"/>
      <c r="AA150" s="67"/>
      <c r="AB150" s="61"/>
      <c r="AC150" s="67"/>
      <c r="AD150" s="67"/>
      <c r="AE150" s="67"/>
      <c r="AF150" s="57"/>
      <c r="AG150" s="107"/>
      <c r="AH150" s="108"/>
      <c r="AI150" s="30"/>
      <c r="AJ150" s="30"/>
      <c r="AK150" s="30"/>
      <c r="AL150" s="30"/>
      <c r="AM150" s="63"/>
      <c r="AN150" s="108"/>
      <c r="AO150" s="108"/>
      <c r="AP150" s="107"/>
      <c r="AQ150" s="107"/>
      <c r="AR150" s="31"/>
      <c r="AS150" s="68"/>
      <c r="AT150" s="68"/>
      <c r="AU150" s="63"/>
      <c r="AV150" s="62"/>
      <c r="AW150" s="62"/>
      <c r="AX150" s="62"/>
      <c r="AY150" s="62"/>
      <c r="AZ150" s="126"/>
      <c r="BA150" s="126"/>
      <c r="BB150" s="126"/>
      <c r="BC150" s="126"/>
      <c r="BD150" s="126"/>
      <c r="BE150" s="62"/>
    </row>
    <row r="151" spans="1:57" ht="25.5" customHeight="1" x14ac:dyDescent="0.3">
      <c r="A151" s="31"/>
      <c r="B151" s="31"/>
      <c r="C151" s="31"/>
      <c r="D151" s="33"/>
      <c r="E151" s="92"/>
      <c r="F151" s="31"/>
      <c r="G151" s="77"/>
      <c r="H151" s="77"/>
      <c r="I151" s="57"/>
      <c r="J151" s="31"/>
      <c r="K151" s="31"/>
      <c r="L151" s="77"/>
      <c r="M151" s="64"/>
      <c r="N151" s="64"/>
      <c r="O151" s="69"/>
      <c r="P151" s="69"/>
      <c r="Q151" s="70"/>
      <c r="R151" s="34"/>
      <c r="S151" s="105"/>
      <c r="T151" s="105"/>
      <c r="U151" s="77"/>
      <c r="V151" s="77"/>
      <c r="W151" s="69"/>
      <c r="X151" s="69"/>
      <c r="Y151" s="69"/>
      <c r="Z151" s="61"/>
      <c r="AA151" s="67"/>
      <c r="AB151" s="61"/>
      <c r="AC151" s="67"/>
      <c r="AD151" s="67"/>
      <c r="AE151" s="67"/>
      <c r="AF151" s="57"/>
      <c r="AG151" s="107"/>
      <c r="AH151" s="108"/>
      <c r="AI151" s="30"/>
      <c r="AJ151" s="30"/>
      <c r="AK151" s="30"/>
      <c r="AL151" s="30"/>
      <c r="AM151" s="63"/>
      <c r="AN151" s="108"/>
      <c r="AO151" s="108"/>
      <c r="AP151" s="107"/>
      <c r="AQ151" s="107"/>
      <c r="AR151" s="31"/>
      <c r="AS151" s="68"/>
      <c r="AT151" s="68"/>
      <c r="AU151" s="63"/>
      <c r="AV151" s="62"/>
      <c r="AW151" s="62"/>
      <c r="AX151" s="62"/>
      <c r="AY151" s="62"/>
      <c r="AZ151" s="126"/>
      <c r="BA151" s="126"/>
      <c r="BB151" s="126"/>
      <c r="BC151" s="126"/>
      <c r="BD151" s="126"/>
      <c r="BE151" s="62"/>
    </row>
    <row r="152" spans="1:57" ht="25.5" customHeight="1" x14ac:dyDescent="0.3">
      <c r="A152" s="31"/>
      <c r="B152" s="31"/>
      <c r="C152" s="31"/>
      <c r="D152" s="33"/>
      <c r="E152" s="92"/>
      <c r="F152" s="31"/>
      <c r="G152" s="77"/>
      <c r="H152" s="77"/>
      <c r="I152" s="57"/>
      <c r="J152" s="31"/>
      <c r="K152" s="31"/>
      <c r="L152" s="77"/>
      <c r="M152" s="64"/>
      <c r="N152" s="64"/>
      <c r="O152" s="69"/>
      <c r="P152" s="69"/>
      <c r="Q152" s="70"/>
      <c r="R152" s="34"/>
      <c r="S152" s="105"/>
      <c r="T152" s="105"/>
      <c r="U152" s="77"/>
      <c r="V152" s="77"/>
      <c r="W152" s="69"/>
      <c r="X152" s="69"/>
      <c r="Y152" s="69"/>
      <c r="Z152" s="61"/>
      <c r="AA152" s="67"/>
      <c r="AB152" s="61"/>
      <c r="AC152" s="67"/>
      <c r="AD152" s="67"/>
      <c r="AE152" s="67"/>
      <c r="AF152" s="57"/>
      <c r="AG152" s="107"/>
      <c r="AH152" s="108"/>
      <c r="AI152" s="30"/>
      <c r="AJ152" s="30"/>
      <c r="AK152" s="30"/>
      <c r="AL152" s="30"/>
      <c r="AM152" s="63"/>
      <c r="AN152" s="108"/>
      <c r="AO152" s="108"/>
      <c r="AP152" s="107"/>
      <c r="AQ152" s="107"/>
      <c r="AR152" s="31"/>
      <c r="AS152" s="68"/>
      <c r="AT152" s="68"/>
      <c r="AU152" s="63"/>
      <c r="AV152" s="62"/>
      <c r="AW152" s="62"/>
      <c r="AX152" s="62"/>
      <c r="AY152" s="62"/>
      <c r="AZ152" s="126"/>
      <c r="BA152" s="126"/>
      <c r="BB152" s="126"/>
      <c r="BC152" s="126"/>
      <c r="BD152" s="126"/>
      <c r="BE152" s="62"/>
    </row>
    <row r="153" spans="1:57" ht="25.5" customHeight="1" x14ac:dyDescent="0.3">
      <c r="A153" s="31"/>
      <c r="B153" s="31"/>
      <c r="C153" s="31"/>
      <c r="D153" s="33"/>
      <c r="E153" s="92"/>
      <c r="F153" s="31"/>
      <c r="G153" s="77"/>
      <c r="H153" s="77"/>
      <c r="I153" s="57"/>
      <c r="J153" s="31"/>
      <c r="K153" s="31"/>
      <c r="L153" s="77"/>
      <c r="M153" s="64"/>
      <c r="N153" s="64"/>
      <c r="O153" s="69"/>
      <c r="P153" s="69"/>
      <c r="Q153" s="70"/>
      <c r="R153" s="34"/>
      <c r="S153" s="105"/>
      <c r="T153" s="105"/>
      <c r="U153" s="77"/>
      <c r="V153" s="77"/>
      <c r="W153" s="69"/>
      <c r="X153" s="69"/>
      <c r="Y153" s="69"/>
      <c r="Z153" s="61"/>
      <c r="AA153" s="67"/>
      <c r="AB153" s="61"/>
      <c r="AC153" s="67"/>
      <c r="AD153" s="67"/>
      <c r="AE153" s="67"/>
      <c r="AF153" s="57"/>
      <c r="AG153" s="107"/>
      <c r="AH153" s="108"/>
      <c r="AI153" s="30"/>
      <c r="AJ153" s="30"/>
      <c r="AK153" s="30"/>
      <c r="AL153" s="30"/>
      <c r="AM153" s="63"/>
      <c r="AN153" s="108"/>
      <c r="AO153" s="108"/>
      <c r="AP153" s="107"/>
      <c r="AQ153" s="107"/>
      <c r="AR153" s="31"/>
      <c r="AS153" s="68"/>
      <c r="AT153" s="68"/>
      <c r="AU153" s="63"/>
      <c r="AV153" s="62"/>
      <c r="AW153" s="62"/>
      <c r="AX153" s="62"/>
      <c r="AY153" s="62"/>
      <c r="AZ153" s="126"/>
      <c r="BA153" s="126"/>
      <c r="BB153" s="126"/>
      <c r="BC153" s="126"/>
      <c r="BD153" s="126"/>
      <c r="BE153" s="62"/>
    </row>
    <row r="154" spans="1:57" ht="25.5" customHeight="1" x14ac:dyDescent="0.3">
      <c r="A154" s="31"/>
      <c r="B154" s="31"/>
      <c r="C154" s="31"/>
      <c r="D154" s="33"/>
      <c r="E154" s="92"/>
      <c r="F154" s="31"/>
      <c r="G154" s="77"/>
      <c r="H154" s="77"/>
      <c r="I154" s="57"/>
      <c r="J154" s="31"/>
      <c r="K154" s="31"/>
      <c r="L154" s="77"/>
      <c r="M154" s="64"/>
      <c r="N154" s="64"/>
      <c r="O154" s="69"/>
      <c r="P154" s="69"/>
      <c r="Q154" s="70"/>
      <c r="R154" s="34"/>
      <c r="S154" s="105"/>
      <c r="T154" s="105"/>
      <c r="U154" s="77"/>
      <c r="V154" s="77"/>
      <c r="W154" s="69"/>
      <c r="X154" s="69"/>
      <c r="Y154" s="69"/>
      <c r="Z154" s="61"/>
      <c r="AA154" s="67"/>
      <c r="AB154" s="61"/>
      <c r="AC154" s="67"/>
      <c r="AD154" s="67"/>
      <c r="AE154" s="67"/>
      <c r="AF154" s="57"/>
      <c r="AG154" s="107"/>
      <c r="AH154" s="108"/>
      <c r="AI154" s="30"/>
      <c r="AJ154" s="30"/>
      <c r="AK154" s="30"/>
      <c r="AL154" s="30"/>
      <c r="AM154" s="63"/>
      <c r="AN154" s="108"/>
      <c r="AO154" s="108"/>
      <c r="AP154" s="107"/>
      <c r="AQ154" s="107"/>
      <c r="AR154" s="31"/>
      <c r="AS154" s="68"/>
      <c r="AT154" s="68"/>
      <c r="AU154" s="63"/>
      <c r="AV154" s="62"/>
      <c r="AW154" s="62"/>
      <c r="AX154" s="62"/>
      <c r="AY154" s="62"/>
      <c r="AZ154" s="126"/>
      <c r="BA154" s="126"/>
      <c r="BB154" s="126"/>
      <c r="BC154" s="126"/>
      <c r="BD154" s="126"/>
      <c r="BE154" s="62"/>
    </row>
    <row r="155" spans="1:57" ht="25.5" customHeight="1" x14ac:dyDescent="0.3">
      <c r="A155" s="31"/>
      <c r="B155" s="31"/>
      <c r="C155" s="31"/>
      <c r="D155" s="33"/>
      <c r="E155" s="92"/>
      <c r="F155" s="31"/>
      <c r="G155" s="77"/>
      <c r="H155" s="77"/>
      <c r="I155" s="57"/>
      <c r="J155" s="31"/>
      <c r="K155" s="31"/>
      <c r="L155" s="77"/>
      <c r="M155" s="64"/>
      <c r="N155" s="64"/>
      <c r="O155" s="69"/>
      <c r="P155" s="69"/>
      <c r="Q155" s="70"/>
      <c r="R155" s="34"/>
      <c r="S155" s="105"/>
      <c r="T155" s="105"/>
      <c r="U155" s="77"/>
      <c r="V155" s="77"/>
      <c r="W155" s="69"/>
      <c r="X155" s="69"/>
      <c r="Y155" s="69"/>
      <c r="Z155" s="61"/>
      <c r="AA155" s="67"/>
      <c r="AB155" s="61"/>
      <c r="AC155" s="67"/>
      <c r="AD155" s="67"/>
      <c r="AE155" s="67"/>
      <c r="AF155" s="57"/>
      <c r="AG155" s="107"/>
      <c r="AH155" s="108"/>
      <c r="AI155" s="30"/>
      <c r="AJ155" s="30"/>
      <c r="AK155" s="30"/>
      <c r="AL155" s="30"/>
      <c r="AM155" s="63"/>
      <c r="AN155" s="108"/>
      <c r="AO155" s="108"/>
      <c r="AP155" s="107"/>
      <c r="AQ155" s="107"/>
      <c r="AR155" s="31"/>
      <c r="AS155" s="68"/>
      <c r="AT155" s="68"/>
      <c r="AU155" s="63"/>
      <c r="AV155" s="62"/>
      <c r="AW155" s="62"/>
      <c r="AX155" s="62"/>
      <c r="AY155" s="62"/>
      <c r="AZ155" s="126"/>
      <c r="BA155" s="126"/>
      <c r="BB155" s="126"/>
      <c r="BC155" s="126"/>
      <c r="BD155" s="126"/>
      <c r="BE155" s="62"/>
    </row>
    <row r="156" spans="1:57" ht="25.5" customHeight="1" x14ac:dyDescent="0.3">
      <c r="A156" s="31"/>
      <c r="B156" s="31"/>
      <c r="C156" s="31"/>
      <c r="D156" s="33"/>
      <c r="E156" s="92"/>
      <c r="F156" s="31"/>
      <c r="G156" s="77"/>
      <c r="H156" s="77"/>
      <c r="I156" s="57"/>
      <c r="J156" s="31"/>
      <c r="K156" s="31"/>
      <c r="L156" s="77"/>
      <c r="M156" s="64"/>
      <c r="N156" s="64"/>
      <c r="O156" s="69"/>
      <c r="P156" s="69"/>
      <c r="Q156" s="70"/>
      <c r="R156" s="34"/>
      <c r="S156" s="105"/>
      <c r="T156" s="105"/>
      <c r="U156" s="77"/>
      <c r="V156" s="77"/>
      <c r="W156" s="69"/>
      <c r="X156" s="69"/>
      <c r="Y156" s="69"/>
      <c r="Z156" s="61"/>
      <c r="AA156" s="67"/>
      <c r="AB156" s="61"/>
      <c r="AC156" s="67"/>
      <c r="AD156" s="67"/>
      <c r="AE156" s="67"/>
      <c r="AF156" s="57"/>
      <c r="AG156" s="107"/>
      <c r="AH156" s="108"/>
      <c r="AI156" s="30"/>
      <c r="AJ156" s="30"/>
      <c r="AK156" s="30"/>
      <c r="AL156" s="30"/>
      <c r="AM156" s="63"/>
      <c r="AN156" s="108"/>
      <c r="AO156" s="108"/>
      <c r="AP156" s="107"/>
      <c r="AQ156" s="107"/>
      <c r="AR156" s="31"/>
      <c r="AS156" s="68"/>
      <c r="AT156" s="68"/>
      <c r="AU156" s="63"/>
      <c r="AV156" s="62"/>
      <c r="AW156" s="62"/>
      <c r="AX156" s="62"/>
      <c r="AY156" s="62"/>
      <c r="AZ156" s="126"/>
      <c r="BA156" s="126"/>
      <c r="BB156" s="126"/>
      <c r="BC156" s="126"/>
      <c r="BD156" s="126"/>
      <c r="BE156" s="62"/>
    </row>
    <row r="157" spans="1:57" ht="25.5" customHeight="1" x14ac:dyDescent="0.3">
      <c r="A157" s="31"/>
      <c r="B157" s="31"/>
      <c r="C157" s="31"/>
      <c r="D157" s="33"/>
      <c r="E157" s="92"/>
      <c r="F157" s="31"/>
      <c r="G157" s="77"/>
      <c r="H157" s="77"/>
      <c r="I157" s="57"/>
      <c r="J157" s="31"/>
      <c r="K157" s="31"/>
      <c r="L157" s="77"/>
      <c r="M157" s="64"/>
      <c r="N157" s="64"/>
      <c r="O157" s="69"/>
      <c r="P157" s="69"/>
      <c r="Q157" s="70"/>
      <c r="R157" s="34"/>
      <c r="S157" s="105"/>
      <c r="T157" s="105"/>
      <c r="U157" s="77"/>
      <c r="V157" s="77"/>
      <c r="W157" s="69"/>
      <c r="X157" s="69"/>
      <c r="Y157" s="69"/>
      <c r="Z157" s="61"/>
      <c r="AA157" s="67"/>
      <c r="AB157" s="61"/>
      <c r="AC157" s="67"/>
      <c r="AD157" s="67"/>
      <c r="AE157" s="67"/>
      <c r="AF157" s="57"/>
      <c r="AG157" s="107"/>
      <c r="AH157" s="108"/>
      <c r="AI157" s="30"/>
      <c r="AJ157" s="30"/>
      <c r="AK157" s="30"/>
      <c r="AL157" s="30"/>
      <c r="AM157" s="63"/>
      <c r="AN157" s="108"/>
      <c r="AO157" s="108"/>
      <c r="AP157" s="107"/>
      <c r="AQ157" s="107"/>
      <c r="AR157" s="31"/>
      <c r="AS157" s="68"/>
      <c r="AT157" s="68"/>
      <c r="AU157" s="63"/>
      <c r="AV157" s="62"/>
      <c r="AW157" s="62"/>
      <c r="AX157" s="62"/>
      <c r="AY157" s="62"/>
      <c r="AZ157" s="126"/>
      <c r="BA157" s="126"/>
      <c r="BB157" s="126"/>
      <c r="BC157" s="126"/>
      <c r="BD157" s="126"/>
      <c r="BE157" s="62"/>
    </row>
    <row r="158" spans="1:57" ht="25.5" customHeight="1" x14ac:dyDescent="0.3">
      <c r="A158" s="31"/>
      <c r="B158" s="31"/>
      <c r="C158" s="31"/>
      <c r="D158" s="33"/>
      <c r="E158" s="92"/>
      <c r="F158" s="31"/>
      <c r="G158" s="77"/>
      <c r="H158" s="77"/>
      <c r="I158" s="57"/>
      <c r="J158" s="31"/>
      <c r="K158" s="31"/>
      <c r="L158" s="77"/>
      <c r="M158" s="64"/>
      <c r="N158" s="64"/>
      <c r="O158" s="69"/>
      <c r="P158" s="69"/>
      <c r="Q158" s="70"/>
      <c r="R158" s="34"/>
      <c r="S158" s="105"/>
      <c r="T158" s="105"/>
      <c r="U158" s="77"/>
      <c r="V158" s="77"/>
      <c r="W158" s="69"/>
      <c r="X158" s="69"/>
      <c r="Y158" s="69"/>
      <c r="Z158" s="61"/>
      <c r="AA158" s="67"/>
      <c r="AB158" s="61"/>
      <c r="AC158" s="67"/>
      <c r="AD158" s="67"/>
      <c r="AE158" s="67"/>
      <c r="AF158" s="57"/>
      <c r="AG158" s="107"/>
      <c r="AH158" s="108"/>
      <c r="AI158" s="30"/>
      <c r="AJ158" s="30"/>
      <c r="AK158" s="30"/>
      <c r="AL158" s="30"/>
      <c r="AM158" s="63"/>
      <c r="AN158" s="108"/>
      <c r="AO158" s="108"/>
      <c r="AP158" s="107"/>
      <c r="AQ158" s="107"/>
      <c r="AR158" s="31"/>
      <c r="AS158" s="68"/>
      <c r="AT158" s="68"/>
      <c r="AU158" s="63"/>
      <c r="AV158" s="62"/>
      <c r="AW158" s="62"/>
      <c r="AX158" s="62"/>
      <c r="AY158" s="62"/>
      <c r="AZ158" s="126"/>
      <c r="BA158" s="126"/>
      <c r="BB158" s="126"/>
      <c r="BC158" s="126"/>
      <c r="BD158" s="126"/>
      <c r="BE158" s="62"/>
    </row>
    <row r="159" spans="1:57" ht="25.5" customHeight="1" x14ac:dyDescent="0.3">
      <c r="A159" s="31"/>
      <c r="B159" s="31"/>
      <c r="C159" s="31"/>
      <c r="D159" s="33"/>
      <c r="E159" s="92"/>
      <c r="F159" s="31"/>
      <c r="G159" s="77"/>
      <c r="H159" s="77"/>
      <c r="I159" s="57"/>
      <c r="J159" s="31"/>
      <c r="K159" s="31"/>
      <c r="L159" s="77"/>
      <c r="M159" s="64"/>
      <c r="N159" s="64"/>
      <c r="O159" s="69"/>
      <c r="P159" s="69"/>
      <c r="Q159" s="70"/>
      <c r="R159" s="34"/>
      <c r="S159" s="105"/>
      <c r="T159" s="105"/>
      <c r="U159" s="77"/>
      <c r="V159" s="77"/>
      <c r="W159" s="69"/>
      <c r="X159" s="69"/>
      <c r="Y159" s="69"/>
      <c r="Z159" s="61"/>
      <c r="AA159" s="67"/>
      <c r="AB159" s="61"/>
      <c r="AC159" s="67"/>
      <c r="AD159" s="67"/>
      <c r="AE159" s="67"/>
      <c r="AF159" s="57"/>
      <c r="AG159" s="107"/>
      <c r="AH159" s="108"/>
      <c r="AI159" s="30"/>
      <c r="AJ159" s="30"/>
      <c r="AK159" s="30"/>
      <c r="AL159" s="30"/>
      <c r="AM159" s="63"/>
      <c r="AN159" s="108"/>
      <c r="AO159" s="108"/>
      <c r="AP159" s="107"/>
      <c r="AQ159" s="107"/>
      <c r="AR159" s="31"/>
      <c r="AS159" s="68"/>
      <c r="AT159" s="68"/>
      <c r="AU159" s="63"/>
      <c r="AV159" s="62"/>
      <c r="AW159" s="62"/>
      <c r="AX159" s="62"/>
      <c r="AY159" s="62"/>
      <c r="AZ159" s="126"/>
      <c r="BA159" s="126"/>
      <c r="BB159" s="126"/>
      <c r="BC159" s="126"/>
      <c r="BD159" s="126"/>
      <c r="BE159" s="62"/>
    </row>
    <row r="160" spans="1:57" ht="25.5" customHeight="1" x14ac:dyDescent="0.3">
      <c r="A160" s="31"/>
      <c r="B160" s="31"/>
      <c r="C160" s="31"/>
      <c r="D160" s="33"/>
      <c r="E160" s="92"/>
      <c r="F160" s="31"/>
      <c r="G160" s="77"/>
      <c r="H160" s="77"/>
      <c r="I160" s="57"/>
      <c r="J160" s="31"/>
      <c r="K160" s="31"/>
      <c r="L160" s="77"/>
      <c r="M160" s="64"/>
      <c r="N160" s="64"/>
      <c r="O160" s="69"/>
      <c r="P160" s="69"/>
      <c r="Q160" s="70"/>
      <c r="R160" s="34"/>
      <c r="S160" s="105"/>
      <c r="T160" s="105"/>
      <c r="U160" s="77"/>
      <c r="V160" s="77"/>
      <c r="W160" s="69"/>
      <c r="X160" s="69"/>
      <c r="Y160" s="69"/>
      <c r="Z160" s="61"/>
      <c r="AA160" s="67"/>
      <c r="AB160" s="61"/>
      <c r="AC160" s="67"/>
      <c r="AD160" s="67"/>
      <c r="AE160" s="67"/>
      <c r="AF160" s="57"/>
      <c r="AG160" s="107"/>
      <c r="AH160" s="108"/>
      <c r="AI160" s="30"/>
      <c r="AJ160" s="30"/>
      <c r="AK160" s="30"/>
      <c r="AL160" s="30"/>
      <c r="AM160" s="63"/>
      <c r="AN160" s="108"/>
      <c r="AO160" s="108"/>
      <c r="AP160" s="107"/>
      <c r="AQ160" s="107"/>
      <c r="AR160" s="31"/>
      <c r="AS160" s="68"/>
      <c r="AT160" s="68"/>
      <c r="AU160" s="63"/>
      <c r="AV160" s="62"/>
      <c r="AW160" s="62"/>
      <c r="AX160" s="62"/>
      <c r="AY160" s="62"/>
      <c r="AZ160" s="126"/>
      <c r="BA160" s="126"/>
      <c r="BB160" s="126"/>
      <c r="BC160" s="126"/>
      <c r="BD160" s="126"/>
      <c r="BE160" s="62"/>
    </row>
    <row r="161" spans="1:57" ht="25.5" customHeight="1" x14ac:dyDescent="0.3">
      <c r="A161" s="31"/>
      <c r="B161" s="31"/>
      <c r="C161" s="31"/>
      <c r="D161" s="33"/>
      <c r="E161" s="92"/>
      <c r="F161" s="31"/>
      <c r="G161" s="77"/>
      <c r="H161" s="77"/>
      <c r="I161" s="57"/>
      <c r="J161" s="31"/>
      <c r="K161" s="31"/>
      <c r="L161" s="77"/>
      <c r="M161" s="64"/>
      <c r="N161" s="64"/>
      <c r="O161" s="69"/>
      <c r="P161" s="69"/>
      <c r="Q161" s="70"/>
      <c r="R161" s="34"/>
      <c r="S161" s="105"/>
      <c r="T161" s="105"/>
      <c r="U161" s="77"/>
      <c r="V161" s="77"/>
      <c r="W161" s="69"/>
      <c r="X161" s="69"/>
      <c r="Y161" s="69"/>
      <c r="Z161" s="61"/>
      <c r="AA161" s="67"/>
      <c r="AB161" s="61"/>
      <c r="AC161" s="67"/>
      <c r="AD161" s="67"/>
      <c r="AE161" s="67"/>
      <c r="AF161" s="57"/>
      <c r="AG161" s="107"/>
      <c r="AH161" s="108"/>
      <c r="AI161" s="30"/>
      <c r="AJ161" s="30"/>
      <c r="AK161" s="30"/>
      <c r="AL161" s="30"/>
      <c r="AM161" s="63"/>
      <c r="AN161" s="108"/>
      <c r="AO161" s="108"/>
      <c r="AP161" s="107"/>
      <c r="AQ161" s="107"/>
      <c r="AR161" s="31"/>
      <c r="AS161" s="68"/>
      <c r="AT161" s="68"/>
      <c r="AU161" s="63"/>
      <c r="AV161" s="62"/>
      <c r="AW161" s="62"/>
      <c r="AX161" s="62"/>
      <c r="AY161" s="62"/>
      <c r="AZ161" s="126"/>
      <c r="BA161" s="126"/>
      <c r="BB161" s="126"/>
      <c r="BC161" s="126"/>
      <c r="BD161" s="126"/>
      <c r="BE161" s="62"/>
    </row>
    <row r="162" spans="1:57" ht="25.5" customHeight="1" x14ac:dyDescent="0.3">
      <c r="A162" s="31"/>
      <c r="B162" s="31"/>
      <c r="C162" s="31"/>
      <c r="D162" s="33"/>
      <c r="E162" s="92"/>
      <c r="F162" s="31"/>
      <c r="G162" s="77"/>
      <c r="H162" s="77"/>
      <c r="I162" s="57"/>
      <c r="J162" s="31"/>
      <c r="K162" s="31"/>
      <c r="L162" s="77"/>
      <c r="M162" s="64"/>
      <c r="N162" s="64"/>
      <c r="O162" s="69"/>
      <c r="P162" s="69"/>
      <c r="Q162" s="70"/>
      <c r="R162" s="34"/>
      <c r="S162" s="105"/>
      <c r="T162" s="105"/>
      <c r="U162" s="77"/>
      <c r="V162" s="77"/>
      <c r="W162" s="69"/>
      <c r="X162" s="69"/>
      <c r="Y162" s="69"/>
      <c r="Z162" s="61"/>
      <c r="AA162" s="67"/>
      <c r="AB162" s="61"/>
      <c r="AC162" s="67"/>
      <c r="AD162" s="67"/>
      <c r="AE162" s="67"/>
      <c r="AF162" s="57"/>
      <c r="AG162" s="107"/>
      <c r="AH162" s="108"/>
      <c r="AI162" s="30"/>
      <c r="AJ162" s="30"/>
      <c r="AK162" s="30"/>
      <c r="AL162" s="30"/>
      <c r="AM162" s="63"/>
      <c r="AN162" s="108"/>
      <c r="AO162" s="108"/>
      <c r="AP162" s="107"/>
      <c r="AQ162" s="107"/>
      <c r="AR162" s="31"/>
      <c r="AS162" s="68"/>
      <c r="AT162" s="68"/>
      <c r="AU162" s="63"/>
      <c r="AV162" s="62"/>
      <c r="AW162" s="62"/>
      <c r="AX162" s="62"/>
      <c r="AY162" s="62"/>
      <c r="AZ162" s="126"/>
      <c r="BA162" s="126"/>
      <c r="BB162" s="126"/>
      <c r="BC162" s="126"/>
      <c r="BD162" s="126"/>
      <c r="BE162" s="62"/>
    </row>
    <row r="163" spans="1:57" ht="25.5" customHeight="1" x14ac:dyDescent="0.3">
      <c r="A163" s="31"/>
      <c r="B163" s="31"/>
      <c r="C163" s="31"/>
      <c r="D163" s="33"/>
      <c r="E163" s="92"/>
      <c r="F163" s="31"/>
      <c r="G163" s="77"/>
      <c r="H163" s="77"/>
      <c r="I163" s="57"/>
      <c r="J163" s="31"/>
      <c r="K163" s="31"/>
      <c r="L163" s="77"/>
      <c r="M163" s="64"/>
      <c r="N163" s="64"/>
      <c r="O163" s="69"/>
      <c r="P163" s="69"/>
      <c r="Q163" s="70"/>
      <c r="R163" s="34"/>
      <c r="S163" s="105"/>
      <c r="T163" s="105"/>
      <c r="U163" s="77"/>
      <c r="V163" s="77"/>
      <c r="W163" s="69"/>
      <c r="X163" s="69"/>
      <c r="Y163" s="69"/>
      <c r="Z163" s="61"/>
      <c r="AA163" s="67"/>
      <c r="AB163" s="61"/>
      <c r="AC163" s="67"/>
      <c r="AD163" s="67"/>
      <c r="AE163" s="67"/>
      <c r="AF163" s="57"/>
      <c r="AG163" s="107"/>
      <c r="AH163" s="108"/>
      <c r="AI163" s="30"/>
      <c r="AJ163" s="30"/>
      <c r="AK163" s="30"/>
      <c r="AL163" s="30"/>
      <c r="AM163" s="63"/>
      <c r="AN163" s="108"/>
      <c r="AO163" s="108"/>
      <c r="AP163" s="107"/>
      <c r="AQ163" s="107"/>
      <c r="AR163" s="31"/>
      <c r="AS163" s="68"/>
      <c r="AT163" s="68"/>
      <c r="AU163" s="63"/>
      <c r="AV163" s="62"/>
      <c r="AW163" s="62"/>
      <c r="AX163" s="62"/>
      <c r="AY163" s="62"/>
      <c r="AZ163" s="126"/>
      <c r="BA163" s="126"/>
      <c r="BB163" s="126"/>
      <c r="BC163" s="126"/>
      <c r="BD163" s="126"/>
      <c r="BE163" s="62"/>
    </row>
    <row r="164" spans="1:57" ht="25.5" customHeight="1" x14ac:dyDescent="0.3">
      <c r="A164" s="31"/>
      <c r="B164" s="31"/>
      <c r="C164" s="31"/>
      <c r="D164" s="33"/>
      <c r="E164" s="92"/>
      <c r="F164" s="31"/>
      <c r="G164" s="77"/>
      <c r="H164" s="77"/>
      <c r="I164" s="57"/>
      <c r="J164" s="31"/>
      <c r="K164" s="31"/>
      <c r="L164" s="77"/>
      <c r="M164" s="64"/>
      <c r="N164" s="64"/>
      <c r="O164" s="69"/>
      <c r="P164" s="69"/>
      <c r="Q164" s="70"/>
      <c r="R164" s="34"/>
      <c r="S164" s="105"/>
      <c r="T164" s="105"/>
      <c r="U164" s="77"/>
      <c r="V164" s="77"/>
      <c r="W164" s="69"/>
      <c r="X164" s="69"/>
      <c r="Y164" s="69"/>
      <c r="Z164" s="61"/>
      <c r="AA164" s="67"/>
      <c r="AB164" s="61"/>
      <c r="AC164" s="67"/>
      <c r="AD164" s="67"/>
      <c r="AE164" s="67"/>
      <c r="AF164" s="57"/>
      <c r="AG164" s="107"/>
      <c r="AH164" s="108"/>
      <c r="AI164" s="30"/>
      <c r="AJ164" s="30"/>
      <c r="AK164" s="30"/>
      <c r="AL164" s="30"/>
      <c r="AM164" s="63"/>
      <c r="AN164" s="108"/>
      <c r="AO164" s="108"/>
      <c r="AP164" s="107"/>
      <c r="AQ164" s="107"/>
      <c r="AR164" s="31"/>
      <c r="AS164" s="68"/>
      <c r="AT164" s="68"/>
      <c r="AU164" s="63"/>
      <c r="AV164" s="62"/>
      <c r="AW164" s="62"/>
      <c r="AX164" s="62"/>
      <c r="AY164" s="62"/>
      <c r="AZ164" s="126"/>
      <c r="BA164" s="126"/>
      <c r="BB164" s="126"/>
      <c r="BC164" s="126"/>
      <c r="BD164" s="126"/>
      <c r="BE164" s="62"/>
    </row>
    <row r="165" spans="1:57" ht="25.5" customHeight="1" x14ac:dyDescent="0.3">
      <c r="A165" s="31"/>
      <c r="B165" s="31"/>
      <c r="C165" s="31"/>
      <c r="D165" s="33"/>
      <c r="E165" s="92"/>
      <c r="F165" s="31"/>
      <c r="G165" s="77"/>
      <c r="H165" s="77"/>
      <c r="I165" s="57"/>
      <c r="J165" s="31"/>
      <c r="K165" s="31"/>
      <c r="L165" s="77"/>
      <c r="M165" s="64"/>
      <c r="N165" s="64"/>
      <c r="O165" s="69"/>
      <c r="P165" s="69"/>
      <c r="Q165" s="70"/>
      <c r="R165" s="34"/>
      <c r="S165" s="105"/>
      <c r="T165" s="105"/>
      <c r="U165" s="77"/>
      <c r="V165" s="77"/>
      <c r="W165" s="69"/>
      <c r="X165" s="69"/>
      <c r="Y165" s="69"/>
      <c r="Z165" s="61"/>
      <c r="AA165" s="67"/>
      <c r="AB165" s="61"/>
      <c r="AC165" s="67"/>
      <c r="AD165" s="67"/>
      <c r="AE165" s="67"/>
      <c r="AF165" s="57"/>
      <c r="AG165" s="107"/>
      <c r="AH165" s="108"/>
      <c r="AI165" s="30"/>
      <c r="AJ165" s="30"/>
      <c r="AK165" s="30"/>
      <c r="AL165" s="30"/>
      <c r="AM165" s="63"/>
      <c r="AN165" s="108"/>
      <c r="AO165" s="108"/>
      <c r="AP165" s="107"/>
      <c r="AQ165" s="107"/>
      <c r="AR165" s="31"/>
      <c r="AS165" s="68"/>
      <c r="AT165" s="68"/>
      <c r="AU165" s="63"/>
      <c r="AV165" s="62"/>
      <c r="AW165" s="62"/>
      <c r="AX165" s="62"/>
      <c r="AY165" s="62"/>
      <c r="AZ165" s="126"/>
      <c r="BA165" s="126"/>
      <c r="BB165" s="126"/>
      <c r="BC165" s="126"/>
      <c r="BD165" s="126"/>
      <c r="BE165" s="62"/>
    </row>
    <row r="166" spans="1:57" ht="25.5" customHeight="1" x14ac:dyDescent="0.3">
      <c r="A166" s="31"/>
      <c r="B166" s="31"/>
      <c r="C166" s="31"/>
      <c r="D166" s="33"/>
      <c r="E166" s="92"/>
      <c r="F166" s="31"/>
      <c r="G166" s="77"/>
      <c r="H166" s="77"/>
      <c r="I166" s="57"/>
      <c r="J166" s="31"/>
      <c r="K166" s="31"/>
      <c r="L166" s="77"/>
      <c r="M166" s="64"/>
      <c r="N166" s="64"/>
      <c r="O166" s="69"/>
      <c r="P166" s="69"/>
      <c r="Q166" s="70"/>
      <c r="R166" s="34"/>
      <c r="S166" s="105"/>
      <c r="T166" s="105"/>
      <c r="U166" s="77"/>
      <c r="V166" s="77"/>
      <c r="W166" s="69"/>
      <c r="X166" s="69"/>
      <c r="Y166" s="69"/>
      <c r="Z166" s="61"/>
      <c r="AA166" s="67"/>
      <c r="AB166" s="61"/>
      <c r="AC166" s="67"/>
      <c r="AD166" s="67"/>
      <c r="AE166" s="67"/>
      <c r="AF166" s="57"/>
      <c r="AG166" s="107"/>
      <c r="AH166" s="108"/>
      <c r="AI166" s="30"/>
      <c r="AJ166" s="30"/>
      <c r="AK166" s="30"/>
      <c r="AL166" s="30"/>
      <c r="AM166" s="63"/>
      <c r="AN166" s="108"/>
      <c r="AO166" s="108"/>
      <c r="AP166" s="107"/>
      <c r="AQ166" s="107"/>
      <c r="AR166" s="31"/>
      <c r="AS166" s="68"/>
      <c r="AT166" s="68"/>
      <c r="AU166" s="63"/>
      <c r="AV166" s="62"/>
      <c r="AW166" s="62"/>
      <c r="AX166" s="62"/>
      <c r="AY166" s="62"/>
      <c r="AZ166" s="126"/>
      <c r="BA166" s="126"/>
      <c r="BB166" s="126"/>
      <c r="BC166" s="126"/>
      <c r="BD166" s="126"/>
      <c r="BE166" s="62"/>
    </row>
    <row r="167" spans="1:57" ht="25.5" customHeight="1" x14ac:dyDescent="0.3">
      <c r="A167" s="31"/>
      <c r="B167" s="31"/>
      <c r="C167" s="31"/>
      <c r="D167" s="33"/>
      <c r="E167" s="92"/>
      <c r="F167" s="31"/>
      <c r="G167" s="77"/>
      <c r="H167" s="77"/>
      <c r="I167" s="57"/>
      <c r="J167" s="31"/>
      <c r="K167" s="31"/>
      <c r="L167" s="77"/>
      <c r="M167" s="64"/>
      <c r="N167" s="64"/>
      <c r="O167" s="69"/>
      <c r="P167" s="69"/>
      <c r="Q167" s="70"/>
      <c r="R167" s="34"/>
      <c r="S167" s="105"/>
      <c r="T167" s="105"/>
      <c r="U167" s="77"/>
      <c r="V167" s="77"/>
      <c r="W167" s="69"/>
      <c r="X167" s="69"/>
      <c r="Y167" s="69"/>
      <c r="Z167" s="61"/>
      <c r="AA167" s="67"/>
      <c r="AB167" s="61"/>
      <c r="AC167" s="67"/>
      <c r="AD167" s="67"/>
      <c r="AE167" s="67"/>
      <c r="AF167" s="57"/>
      <c r="AG167" s="107"/>
      <c r="AH167" s="108"/>
      <c r="AI167" s="30"/>
      <c r="AJ167" s="30"/>
      <c r="AK167" s="30"/>
      <c r="AL167" s="30"/>
      <c r="AM167" s="63"/>
      <c r="AN167" s="108"/>
      <c r="AO167" s="108"/>
      <c r="AP167" s="107"/>
      <c r="AQ167" s="107"/>
      <c r="AR167" s="31"/>
      <c r="AS167" s="68"/>
      <c r="AT167" s="68"/>
      <c r="AU167" s="63"/>
      <c r="AV167" s="62"/>
      <c r="AW167" s="62"/>
      <c r="AX167" s="62"/>
      <c r="AY167" s="62"/>
      <c r="AZ167" s="126"/>
      <c r="BA167" s="126"/>
      <c r="BB167" s="126"/>
      <c r="BC167" s="126"/>
      <c r="BD167" s="126"/>
      <c r="BE167" s="62"/>
    </row>
    <row r="168" spans="1:57" ht="25.5" customHeight="1" x14ac:dyDescent="0.3">
      <c r="A168" s="31"/>
      <c r="B168" s="31"/>
      <c r="C168" s="31"/>
      <c r="D168" s="33"/>
      <c r="E168" s="92"/>
      <c r="F168" s="31"/>
      <c r="G168" s="77"/>
      <c r="H168" s="77"/>
      <c r="I168" s="57"/>
      <c r="J168" s="31"/>
      <c r="K168" s="31"/>
      <c r="L168" s="77"/>
      <c r="M168" s="64"/>
      <c r="N168" s="64"/>
      <c r="O168" s="69"/>
      <c r="P168" s="69"/>
      <c r="Q168" s="70"/>
      <c r="R168" s="34"/>
      <c r="S168" s="105"/>
      <c r="T168" s="105"/>
      <c r="U168" s="77"/>
      <c r="V168" s="77"/>
      <c r="W168" s="69"/>
      <c r="X168" s="69"/>
      <c r="Y168" s="69"/>
      <c r="Z168" s="61"/>
      <c r="AA168" s="67"/>
      <c r="AB168" s="61"/>
      <c r="AC168" s="67"/>
      <c r="AD168" s="67"/>
      <c r="AE168" s="67"/>
      <c r="AF168" s="57"/>
      <c r="AG168" s="107"/>
      <c r="AH168" s="108"/>
      <c r="AI168" s="30"/>
      <c r="AJ168" s="30"/>
      <c r="AK168" s="30"/>
      <c r="AL168" s="30"/>
      <c r="AM168" s="63"/>
      <c r="AN168" s="108"/>
      <c r="AO168" s="108"/>
      <c r="AP168" s="107"/>
      <c r="AQ168" s="107"/>
      <c r="AR168" s="31"/>
      <c r="AS168" s="68"/>
      <c r="AT168" s="68"/>
      <c r="AU168" s="63"/>
      <c r="AV168" s="62"/>
      <c r="AW168" s="62"/>
      <c r="AX168" s="62"/>
      <c r="AY168" s="62"/>
      <c r="AZ168" s="126"/>
      <c r="BA168" s="126"/>
      <c r="BB168" s="126"/>
      <c r="BC168" s="126"/>
      <c r="BD168" s="126"/>
      <c r="BE168" s="62"/>
    </row>
    <row r="169" spans="1:57" ht="25.5" customHeight="1" x14ac:dyDescent="0.3">
      <c r="A169" s="31"/>
      <c r="B169" s="31"/>
      <c r="C169" s="31"/>
      <c r="D169" s="33"/>
      <c r="E169" s="92"/>
      <c r="F169" s="31"/>
      <c r="G169" s="77"/>
      <c r="H169" s="77"/>
      <c r="I169" s="57"/>
      <c r="J169" s="31"/>
      <c r="K169" s="31"/>
      <c r="L169" s="77"/>
      <c r="M169" s="64"/>
      <c r="N169" s="64"/>
      <c r="O169" s="69"/>
      <c r="P169" s="69"/>
      <c r="Q169" s="70"/>
      <c r="R169" s="34"/>
      <c r="S169" s="105"/>
      <c r="T169" s="105"/>
      <c r="U169" s="77"/>
      <c r="V169" s="77"/>
      <c r="W169" s="69"/>
      <c r="X169" s="69"/>
      <c r="Y169" s="69"/>
      <c r="Z169" s="61"/>
      <c r="AA169" s="67"/>
      <c r="AB169" s="61"/>
      <c r="AC169" s="67"/>
      <c r="AD169" s="67"/>
      <c r="AE169" s="67"/>
      <c r="AF169" s="57"/>
      <c r="AG169" s="107"/>
      <c r="AH169" s="108"/>
      <c r="AI169" s="30"/>
      <c r="AJ169" s="30"/>
      <c r="AK169" s="30"/>
      <c r="AL169" s="30"/>
      <c r="AM169" s="63"/>
      <c r="AN169" s="108"/>
      <c r="AO169" s="108"/>
      <c r="AP169" s="107"/>
      <c r="AQ169" s="107"/>
      <c r="AR169" s="31"/>
      <c r="AS169" s="68"/>
      <c r="AT169" s="68"/>
      <c r="AU169" s="63"/>
      <c r="AV169" s="62"/>
      <c r="AW169" s="62"/>
      <c r="AX169" s="62"/>
      <c r="AY169" s="62"/>
      <c r="AZ169" s="126"/>
      <c r="BA169" s="126"/>
      <c r="BB169" s="126"/>
      <c r="BC169" s="126"/>
      <c r="BD169" s="126"/>
      <c r="BE169" s="62"/>
    </row>
    <row r="170" spans="1:57" ht="25.5" customHeight="1" x14ac:dyDescent="0.3">
      <c r="A170" s="31"/>
      <c r="B170" s="31"/>
      <c r="C170" s="31"/>
      <c r="D170" s="33"/>
      <c r="E170" s="92"/>
      <c r="F170" s="31"/>
      <c r="G170" s="77"/>
      <c r="H170" s="77"/>
      <c r="I170" s="57"/>
      <c r="J170" s="31"/>
      <c r="K170" s="31"/>
      <c r="L170" s="77"/>
      <c r="M170" s="64"/>
      <c r="N170" s="64"/>
      <c r="O170" s="69"/>
      <c r="P170" s="69"/>
      <c r="Q170" s="70"/>
      <c r="R170" s="34"/>
      <c r="S170" s="105"/>
      <c r="T170" s="105"/>
      <c r="U170" s="77"/>
      <c r="V170" s="77"/>
      <c r="W170" s="69"/>
      <c r="X170" s="69"/>
      <c r="Y170" s="69"/>
      <c r="Z170" s="61"/>
      <c r="AA170" s="67"/>
      <c r="AB170" s="61"/>
      <c r="AC170" s="67"/>
      <c r="AD170" s="67"/>
      <c r="AE170" s="67"/>
      <c r="AF170" s="57"/>
      <c r="AG170" s="107"/>
      <c r="AH170" s="108"/>
      <c r="AI170" s="30"/>
      <c r="AJ170" s="30"/>
      <c r="AK170" s="30"/>
      <c r="AL170" s="30"/>
      <c r="AM170" s="63"/>
      <c r="AN170" s="108"/>
      <c r="AO170" s="108"/>
      <c r="AP170" s="107"/>
      <c r="AQ170" s="107"/>
      <c r="AR170" s="31"/>
      <c r="AS170" s="68"/>
      <c r="AT170" s="68"/>
      <c r="AU170" s="63"/>
      <c r="AV170" s="62"/>
      <c r="AW170" s="62"/>
      <c r="AX170" s="62"/>
      <c r="AY170" s="62"/>
      <c r="AZ170" s="126"/>
      <c r="BA170" s="126"/>
      <c r="BB170" s="126"/>
      <c r="BC170" s="126"/>
      <c r="BD170" s="126"/>
      <c r="BE170" s="62"/>
    </row>
    <row r="171" spans="1:57" ht="25.5" customHeight="1" x14ac:dyDescent="0.3">
      <c r="A171" s="31"/>
      <c r="B171" s="31"/>
      <c r="C171" s="31"/>
      <c r="D171" s="33"/>
      <c r="E171" s="92"/>
      <c r="F171" s="31"/>
      <c r="G171" s="77"/>
      <c r="H171" s="77"/>
      <c r="I171" s="57"/>
      <c r="J171" s="31"/>
      <c r="K171" s="31"/>
      <c r="L171" s="77"/>
      <c r="M171" s="64"/>
      <c r="N171" s="64"/>
      <c r="O171" s="69"/>
      <c r="P171" s="69"/>
      <c r="Q171" s="70"/>
      <c r="R171" s="34"/>
      <c r="S171" s="105"/>
      <c r="T171" s="105"/>
      <c r="U171" s="77"/>
      <c r="V171" s="77"/>
      <c r="W171" s="69"/>
      <c r="X171" s="69"/>
      <c r="Y171" s="69"/>
      <c r="Z171" s="61"/>
      <c r="AA171" s="67"/>
      <c r="AB171" s="61"/>
      <c r="AC171" s="67"/>
      <c r="AD171" s="67"/>
      <c r="AE171" s="67"/>
      <c r="AF171" s="57"/>
      <c r="AG171" s="107"/>
      <c r="AH171" s="108"/>
      <c r="AI171" s="30"/>
      <c r="AJ171" s="30"/>
      <c r="AK171" s="30"/>
      <c r="AL171" s="30"/>
      <c r="AM171" s="63"/>
      <c r="AN171" s="108"/>
      <c r="AO171" s="108"/>
      <c r="AP171" s="107"/>
      <c r="AQ171" s="107"/>
      <c r="AR171" s="31"/>
      <c r="AS171" s="68"/>
      <c r="AT171" s="68"/>
      <c r="AU171" s="63"/>
      <c r="AV171" s="62"/>
      <c r="AW171" s="62"/>
      <c r="AX171" s="62"/>
      <c r="AY171" s="62"/>
      <c r="AZ171" s="126"/>
      <c r="BA171" s="126"/>
      <c r="BB171" s="126"/>
      <c r="BC171" s="126"/>
      <c r="BD171" s="126"/>
      <c r="BE171" s="62"/>
    </row>
    <row r="172" spans="1:57" ht="25.5" customHeight="1" x14ac:dyDescent="0.3">
      <c r="A172" s="31"/>
      <c r="B172" s="31"/>
      <c r="C172" s="31"/>
      <c r="D172" s="33"/>
      <c r="E172" s="92"/>
      <c r="F172" s="31"/>
      <c r="G172" s="77"/>
      <c r="H172" s="77"/>
      <c r="I172" s="57"/>
      <c r="J172" s="31"/>
      <c r="K172" s="31"/>
      <c r="L172" s="77"/>
      <c r="M172" s="64"/>
      <c r="N172" s="64"/>
      <c r="O172" s="69"/>
      <c r="P172" s="69"/>
      <c r="Q172" s="70"/>
      <c r="R172" s="34"/>
      <c r="S172" s="105"/>
      <c r="T172" s="105"/>
      <c r="U172" s="77"/>
      <c r="V172" s="77"/>
      <c r="W172" s="69"/>
      <c r="X172" s="69"/>
      <c r="Y172" s="69"/>
      <c r="Z172" s="61"/>
      <c r="AA172" s="67"/>
      <c r="AB172" s="61"/>
      <c r="AC172" s="67"/>
      <c r="AD172" s="67"/>
      <c r="AE172" s="67"/>
      <c r="AF172" s="57"/>
      <c r="AG172" s="107"/>
      <c r="AH172" s="108"/>
      <c r="AI172" s="30"/>
      <c r="AJ172" s="30"/>
      <c r="AK172" s="30"/>
      <c r="AL172" s="30"/>
      <c r="AM172" s="63"/>
      <c r="AN172" s="108"/>
      <c r="AO172" s="108"/>
      <c r="AP172" s="107"/>
      <c r="AQ172" s="107"/>
      <c r="AR172" s="31"/>
      <c r="AS172" s="68"/>
      <c r="AT172" s="68"/>
      <c r="AU172" s="63"/>
      <c r="AV172" s="62"/>
      <c r="AW172" s="62"/>
      <c r="AX172" s="62"/>
      <c r="AY172" s="62"/>
      <c r="AZ172" s="126"/>
      <c r="BA172" s="126"/>
      <c r="BB172" s="126"/>
      <c r="BC172" s="126"/>
      <c r="BD172" s="126"/>
      <c r="BE172" s="62"/>
    </row>
    <row r="173" spans="1:57" ht="25.5" customHeight="1" x14ac:dyDescent="0.3">
      <c r="A173" s="31"/>
      <c r="B173" s="31"/>
      <c r="C173" s="31"/>
      <c r="D173" s="33"/>
      <c r="E173" s="92"/>
      <c r="F173" s="31"/>
      <c r="G173" s="77"/>
      <c r="H173" s="77"/>
      <c r="I173" s="57"/>
      <c r="J173" s="31"/>
      <c r="K173" s="31"/>
      <c r="L173" s="77"/>
      <c r="M173" s="64"/>
      <c r="N173" s="64"/>
      <c r="O173" s="69"/>
      <c r="P173" s="69"/>
      <c r="Q173" s="70"/>
      <c r="R173" s="34"/>
      <c r="S173" s="105"/>
      <c r="T173" s="105"/>
      <c r="U173" s="77"/>
      <c r="V173" s="77"/>
      <c r="W173" s="69"/>
      <c r="X173" s="69"/>
      <c r="Y173" s="69"/>
      <c r="Z173" s="61"/>
      <c r="AA173" s="67"/>
      <c r="AB173" s="61"/>
      <c r="AC173" s="67"/>
      <c r="AD173" s="67"/>
      <c r="AE173" s="67"/>
      <c r="AF173" s="57"/>
      <c r="AG173" s="107"/>
      <c r="AH173" s="108"/>
      <c r="AI173" s="30"/>
      <c r="AJ173" s="30"/>
      <c r="AK173" s="30"/>
      <c r="AL173" s="30"/>
      <c r="AM173" s="63"/>
      <c r="AN173" s="108"/>
      <c r="AO173" s="108"/>
      <c r="AP173" s="107"/>
      <c r="AQ173" s="107"/>
      <c r="AR173" s="31"/>
      <c r="AS173" s="68"/>
      <c r="AT173" s="68"/>
      <c r="AU173" s="63"/>
      <c r="AV173" s="62"/>
      <c r="AW173" s="62"/>
      <c r="AX173" s="62"/>
      <c r="AY173" s="62"/>
      <c r="AZ173" s="126"/>
      <c r="BA173" s="126"/>
      <c r="BB173" s="126"/>
      <c r="BC173" s="126"/>
      <c r="BD173" s="126"/>
      <c r="BE173" s="62"/>
    </row>
    <row r="174" spans="1:57" ht="25.5" customHeight="1" x14ac:dyDescent="0.3">
      <c r="A174" s="31"/>
      <c r="B174" s="31"/>
      <c r="C174" s="31"/>
      <c r="D174" s="33"/>
      <c r="E174" s="92"/>
      <c r="F174" s="31"/>
      <c r="G174" s="77"/>
      <c r="H174" s="77"/>
      <c r="I174" s="57"/>
      <c r="J174" s="31"/>
      <c r="K174" s="31"/>
      <c r="L174" s="77"/>
      <c r="M174" s="64"/>
      <c r="N174" s="64"/>
      <c r="O174" s="69"/>
      <c r="P174" s="69"/>
      <c r="Q174" s="70"/>
      <c r="R174" s="34"/>
      <c r="S174" s="105"/>
      <c r="T174" s="105"/>
      <c r="U174" s="77"/>
      <c r="V174" s="77"/>
      <c r="W174" s="69"/>
      <c r="X174" s="69"/>
      <c r="Y174" s="69"/>
      <c r="Z174" s="61"/>
      <c r="AA174" s="67"/>
      <c r="AB174" s="61"/>
      <c r="AC174" s="67"/>
      <c r="AD174" s="67"/>
      <c r="AE174" s="67"/>
      <c r="AF174" s="57"/>
      <c r="AG174" s="107"/>
      <c r="AH174" s="108"/>
      <c r="AI174" s="30"/>
      <c r="AJ174" s="30"/>
      <c r="AK174" s="30"/>
      <c r="AL174" s="30"/>
      <c r="AM174" s="63"/>
      <c r="AN174" s="108"/>
      <c r="AO174" s="108"/>
      <c r="AP174" s="107"/>
      <c r="AQ174" s="107"/>
      <c r="AR174" s="31"/>
      <c r="AS174" s="68"/>
      <c r="AT174" s="68"/>
      <c r="AU174" s="63"/>
      <c r="AV174" s="62"/>
      <c r="AW174" s="62"/>
      <c r="AX174" s="62"/>
      <c r="AY174" s="62"/>
      <c r="AZ174" s="126"/>
      <c r="BA174" s="126"/>
      <c r="BB174" s="126"/>
      <c r="BC174" s="126"/>
      <c r="BD174" s="126"/>
      <c r="BE174" s="62"/>
    </row>
    <row r="175" spans="1:57" ht="25.5" customHeight="1" x14ac:dyDescent="0.3">
      <c r="A175" s="31"/>
      <c r="B175" s="31"/>
      <c r="C175" s="31"/>
      <c r="D175" s="33"/>
      <c r="E175" s="92"/>
      <c r="F175" s="31"/>
      <c r="G175" s="77"/>
      <c r="H175" s="77"/>
      <c r="I175" s="57"/>
      <c r="J175" s="31"/>
      <c r="K175" s="31"/>
      <c r="L175" s="77"/>
      <c r="M175" s="64"/>
      <c r="N175" s="64"/>
      <c r="O175" s="69"/>
      <c r="P175" s="69"/>
      <c r="Q175" s="70"/>
      <c r="R175" s="34"/>
      <c r="S175" s="105"/>
      <c r="T175" s="105"/>
      <c r="U175" s="77"/>
      <c r="V175" s="77"/>
      <c r="W175" s="69"/>
      <c r="X175" s="69"/>
      <c r="Y175" s="69"/>
      <c r="Z175" s="61"/>
      <c r="AA175" s="67"/>
      <c r="AB175" s="61"/>
      <c r="AC175" s="67"/>
      <c r="AD175" s="67"/>
      <c r="AE175" s="67"/>
      <c r="AF175" s="57"/>
      <c r="AG175" s="107"/>
      <c r="AH175" s="108"/>
      <c r="AI175" s="30"/>
      <c r="AJ175" s="30"/>
      <c r="AK175" s="30"/>
      <c r="AL175" s="30"/>
      <c r="AM175" s="63"/>
      <c r="AN175" s="108"/>
      <c r="AO175" s="108"/>
      <c r="AP175" s="107"/>
      <c r="AQ175" s="107"/>
      <c r="AR175" s="31"/>
      <c r="AS175" s="68"/>
      <c r="AT175" s="68"/>
      <c r="AU175" s="63"/>
      <c r="AV175" s="62"/>
      <c r="AW175" s="62"/>
      <c r="AX175" s="62"/>
      <c r="AY175" s="62"/>
      <c r="AZ175" s="126"/>
      <c r="BA175" s="126"/>
      <c r="BB175" s="126"/>
      <c r="BC175" s="126"/>
      <c r="BD175" s="126"/>
      <c r="BE175" s="62"/>
    </row>
    <row r="176" spans="1:57" ht="25.5" customHeight="1" x14ac:dyDescent="0.3">
      <c r="A176" s="31"/>
      <c r="B176" s="31"/>
      <c r="C176" s="31"/>
      <c r="D176" s="33"/>
      <c r="E176" s="92"/>
      <c r="F176" s="31"/>
      <c r="G176" s="77"/>
      <c r="H176" s="77"/>
      <c r="I176" s="57"/>
      <c r="J176" s="31"/>
      <c r="K176" s="31"/>
      <c r="L176" s="77"/>
      <c r="M176" s="64"/>
      <c r="N176" s="64"/>
      <c r="O176" s="69"/>
      <c r="P176" s="69"/>
      <c r="Q176" s="70"/>
      <c r="R176" s="34"/>
      <c r="S176" s="105"/>
      <c r="T176" s="105"/>
      <c r="U176" s="77"/>
      <c r="V176" s="77"/>
      <c r="W176" s="69"/>
      <c r="X176" s="69"/>
      <c r="Y176" s="69"/>
      <c r="Z176" s="61"/>
      <c r="AA176" s="67"/>
      <c r="AB176" s="61"/>
      <c r="AC176" s="67"/>
      <c r="AD176" s="67"/>
      <c r="AE176" s="67"/>
      <c r="AF176" s="57"/>
      <c r="AG176" s="107"/>
      <c r="AH176" s="108"/>
      <c r="AI176" s="30"/>
      <c r="AJ176" s="30"/>
      <c r="AK176" s="30"/>
      <c r="AL176" s="30"/>
      <c r="AM176" s="63"/>
      <c r="AN176" s="108"/>
      <c r="AO176" s="108"/>
      <c r="AP176" s="107"/>
      <c r="AQ176" s="107"/>
      <c r="AR176" s="31"/>
      <c r="AS176" s="68"/>
      <c r="AT176" s="68"/>
      <c r="AU176" s="63"/>
      <c r="AV176" s="62"/>
      <c r="AW176" s="62"/>
      <c r="AX176" s="62"/>
      <c r="AY176" s="62"/>
      <c r="AZ176" s="126"/>
      <c r="BA176" s="126"/>
      <c r="BB176" s="126"/>
      <c r="BC176" s="126"/>
      <c r="BD176" s="126"/>
      <c r="BE176" s="62"/>
    </row>
    <row r="177" spans="1:57" ht="25.5" customHeight="1" x14ac:dyDescent="0.3">
      <c r="A177" s="31"/>
      <c r="B177" s="31"/>
      <c r="C177" s="31"/>
      <c r="D177" s="33"/>
      <c r="E177" s="92"/>
      <c r="F177" s="31"/>
      <c r="G177" s="77"/>
      <c r="H177" s="77"/>
      <c r="I177" s="57"/>
      <c r="J177" s="31"/>
      <c r="K177" s="31"/>
      <c r="L177" s="77"/>
      <c r="M177" s="64"/>
      <c r="N177" s="64"/>
      <c r="O177" s="69"/>
      <c r="P177" s="69"/>
      <c r="Q177" s="70"/>
      <c r="R177" s="34"/>
      <c r="S177" s="105"/>
      <c r="T177" s="105"/>
      <c r="U177" s="77"/>
      <c r="V177" s="77"/>
      <c r="W177" s="69"/>
      <c r="X177" s="69"/>
      <c r="Y177" s="69"/>
      <c r="Z177" s="61"/>
      <c r="AA177" s="67"/>
      <c r="AB177" s="61"/>
      <c r="AC177" s="67"/>
      <c r="AD177" s="67"/>
      <c r="AE177" s="67"/>
      <c r="AF177" s="57"/>
      <c r="AG177" s="107"/>
      <c r="AH177" s="108"/>
      <c r="AI177" s="30"/>
      <c r="AJ177" s="30"/>
      <c r="AK177" s="30"/>
      <c r="AL177" s="30"/>
      <c r="AM177" s="63"/>
      <c r="AN177" s="108"/>
      <c r="AO177" s="108"/>
      <c r="AP177" s="107"/>
      <c r="AQ177" s="107"/>
      <c r="AR177" s="31"/>
      <c r="AS177" s="68"/>
      <c r="AT177" s="68"/>
      <c r="AU177" s="63"/>
      <c r="AV177" s="62"/>
      <c r="AW177" s="62"/>
      <c r="AX177" s="62"/>
      <c r="AY177" s="62"/>
      <c r="AZ177" s="126"/>
      <c r="BA177" s="126"/>
      <c r="BB177" s="126"/>
      <c r="BC177" s="126"/>
      <c r="BD177" s="126"/>
      <c r="BE177" s="62"/>
    </row>
    <row r="178" spans="1:57" ht="25.5" customHeight="1" x14ac:dyDescent="0.3">
      <c r="A178" s="31"/>
      <c r="B178" s="31"/>
      <c r="C178" s="31"/>
      <c r="D178" s="33"/>
      <c r="E178" s="92"/>
      <c r="F178" s="31"/>
      <c r="G178" s="77"/>
      <c r="H178" s="77"/>
      <c r="I178" s="57"/>
      <c r="J178" s="31"/>
      <c r="K178" s="31"/>
      <c r="L178" s="77"/>
      <c r="M178" s="64"/>
      <c r="N178" s="64"/>
      <c r="O178" s="69"/>
      <c r="P178" s="69"/>
      <c r="Q178" s="70"/>
      <c r="R178" s="34"/>
      <c r="S178" s="105"/>
      <c r="T178" s="105"/>
      <c r="U178" s="77"/>
      <c r="V178" s="77"/>
      <c r="W178" s="69"/>
      <c r="X178" s="69"/>
      <c r="Y178" s="69"/>
      <c r="Z178" s="61"/>
      <c r="AA178" s="67"/>
      <c r="AB178" s="61"/>
      <c r="AC178" s="67"/>
      <c r="AD178" s="67"/>
      <c r="AE178" s="67"/>
      <c r="AF178" s="57"/>
      <c r="AG178" s="107"/>
      <c r="AH178" s="108"/>
      <c r="AI178" s="30"/>
      <c r="AJ178" s="30"/>
      <c r="AK178" s="30"/>
      <c r="AL178" s="30"/>
      <c r="AM178" s="63"/>
      <c r="AN178" s="108"/>
      <c r="AO178" s="108"/>
      <c r="AP178" s="107"/>
      <c r="AQ178" s="107"/>
      <c r="AR178" s="31"/>
      <c r="AS178" s="68"/>
      <c r="AT178" s="68"/>
      <c r="AU178" s="63"/>
      <c r="AV178" s="62"/>
      <c r="AW178" s="62"/>
      <c r="AX178" s="62"/>
      <c r="AY178" s="62"/>
      <c r="AZ178" s="126"/>
      <c r="BA178" s="126"/>
      <c r="BB178" s="126"/>
      <c r="BC178" s="126"/>
      <c r="BD178" s="126"/>
      <c r="BE178" s="62"/>
    </row>
    <row r="179" spans="1:57" ht="25.5" customHeight="1" x14ac:dyDescent="0.3">
      <c r="A179" s="31"/>
      <c r="B179" s="31"/>
      <c r="C179" s="31"/>
      <c r="D179" s="33"/>
      <c r="E179" s="92"/>
      <c r="F179" s="31"/>
      <c r="G179" s="77"/>
      <c r="H179" s="77"/>
      <c r="I179" s="57"/>
      <c r="J179" s="31"/>
      <c r="K179" s="31"/>
      <c r="L179" s="77"/>
      <c r="M179" s="64"/>
      <c r="N179" s="64"/>
      <c r="O179" s="69"/>
      <c r="P179" s="69"/>
      <c r="Q179" s="70"/>
      <c r="R179" s="34"/>
      <c r="S179" s="105"/>
      <c r="T179" s="105"/>
      <c r="U179" s="77"/>
      <c r="V179" s="77"/>
      <c r="W179" s="69"/>
      <c r="X179" s="69"/>
      <c r="Y179" s="69"/>
      <c r="Z179" s="61"/>
      <c r="AA179" s="67"/>
      <c r="AB179" s="61"/>
      <c r="AC179" s="67"/>
      <c r="AD179" s="67"/>
      <c r="AE179" s="67"/>
      <c r="AF179" s="57"/>
      <c r="AG179" s="107"/>
      <c r="AH179" s="108"/>
      <c r="AI179" s="30"/>
      <c r="AJ179" s="30"/>
      <c r="AK179" s="30"/>
      <c r="AL179" s="30"/>
      <c r="AM179" s="63"/>
      <c r="AN179" s="108"/>
      <c r="AO179" s="108"/>
      <c r="AP179" s="107"/>
      <c r="AQ179" s="107"/>
      <c r="AR179" s="31"/>
      <c r="AS179" s="68"/>
      <c r="AT179" s="68"/>
      <c r="AU179" s="63"/>
      <c r="AV179" s="62"/>
      <c r="AW179" s="62"/>
      <c r="AX179" s="62"/>
      <c r="AY179" s="62"/>
      <c r="AZ179" s="126"/>
      <c r="BA179" s="126"/>
      <c r="BB179" s="126"/>
      <c r="BC179" s="126"/>
      <c r="BD179" s="126"/>
      <c r="BE179" s="62"/>
    </row>
    <row r="180" spans="1:57" ht="25.5" customHeight="1" x14ac:dyDescent="0.3">
      <c r="A180" s="31"/>
      <c r="B180" s="31"/>
      <c r="C180" s="31"/>
      <c r="D180" s="33"/>
      <c r="E180" s="92"/>
      <c r="F180" s="31"/>
      <c r="G180" s="77"/>
      <c r="H180" s="77"/>
      <c r="I180" s="57"/>
      <c r="J180" s="31"/>
      <c r="K180" s="31"/>
      <c r="L180" s="77"/>
      <c r="M180" s="64"/>
      <c r="N180" s="64"/>
      <c r="O180" s="69"/>
      <c r="P180" s="69"/>
      <c r="Q180" s="70"/>
      <c r="R180" s="34"/>
      <c r="S180" s="105"/>
      <c r="T180" s="105"/>
      <c r="U180" s="77"/>
      <c r="V180" s="77"/>
      <c r="W180" s="69"/>
      <c r="X180" s="69"/>
      <c r="Y180" s="69"/>
      <c r="Z180" s="61"/>
      <c r="AA180" s="67"/>
      <c r="AB180" s="61"/>
      <c r="AC180" s="67"/>
      <c r="AD180" s="67"/>
      <c r="AE180" s="67"/>
      <c r="AF180" s="57"/>
      <c r="AG180" s="107"/>
      <c r="AH180" s="108"/>
      <c r="AI180" s="30"/>
      <c r="AJ180" s="30"/>
      <c r="AK180" s="30"/>
      <c r="AL180" s="30"/>
      <c r="AM180" s="63"/>
      <c r="AN180" s="108"/>
      <c r="AO180" s="108"/>
      <c r="AP180" s="107"/>
      <c r="AQ180" s="107"/>
      <c r="AR180" s="31"/>
      <c r="AS180" s="68"/>
      <c r="AT180" s="68"/>
      <c r="AU180" s="63"/>
      <c r="AV180" s="62"/>
      <c r="AW180" s="62"/>
      <c r="AX180" s="62"/>
      <c r="AY180" s="62"/>
      <c r="AZ180" s="126"/>
      <c r="BA180" s="126"/>
      <c r="BB180" s="126"/>
      <c r="BC180" s="126"/>
      <c r="BD180" s="126"/>
      <c r="BE180" s="62"/>
    </row>
    <row r="181" spans="1:57" ht="25.5" customHeight="1" x14ac:dyDescent="0.3">
      <c r="A181" s="31"/>
      <c r="B181" s="31"/>
      <c r="C181" s="31"/>
      <c r="D181" s="33"/>
      <c r="E181" s="92"/>
      <c r="F181" s="31"/>
      <c r="G181" s="77"/>
      <c r="H181" s="77"/>
      <c r="I181" s="57"/>
      <c r="J181" s="31"/>
      <c r="K181" s="31"/>
      <c r="L181" s="77"/>
      <c r="M181" s="64"/>
      <c r="N181" s="64"/>
      <c r="O181" s="69"/>
      <c r="P181" s="69"/>
      <c r="Q181" s="70"/>
      <c r="R181" s="34"/>
      <c r="S181" s="105"/>
      <c r="T181" s="105"/>
      <c r="U181" s="77"/>
      <c r="V181" s="77"/>
      <c r="W181" s="69"/>
      <c r="X181" s="69"/>
      <c r="Y181" s="69"/>
      <c r="Z181" s="61"/>
      <c r="AA181" s="67"/>
      <c r="AB181" s="61"/>
      <c r="AC181" s="67"/>
      <c r="AD181" s="67"/>
      <c r="AE181" s="67"/>
      <c r="AF181" s="57"/>
      <c r="AG181" s="107"/>
      <c r="AH181" s="108"/>
      <c r="AI181" s="30"/>
      <c r="AJ181" s="30"/>
      <c r="AK181" s="30"/>
      <c r="AL181" s="30"/>
      <c r="AM181" s="63"/>
      <c r="AN181" s="108"/>
      <c r="AO181" s="108"/>
      <c r="AP181" s="107"/>
      <c r="AQ181" s="107"/>
      <c r="AR181" s="31"/>
      <c r="AS181" s="68"/>
      <c r="AT181" s="68"/>
      <c r="AU181" s="63"/>
      <c r="AV181" s="62"/>
      <c r="AW181" s="62"/>
      <c r="AX181" s="62"/>
      <c r="AY181" s="62"/>
      <c r="AZ181" s="126"/>
      <c r="BA181" s="126"/>
      <c r="BB181" s="126"/>
      <c r="BC181" s="126"/>
      <c r="BD181" s="126"/>
      <c r="BE181" s="62"/>
    </row>
    <row r="182" spans="1:57" ht="25.5" customHeight="1" x14ac:dyDescent="0.3">
      <c r="A182" s="31"/>
      <c r="B182" s="31"/>
      <c r="C182" s="31"/>
      <c r="D182" s="33"/>
      <c r="E182" s="92"/>
      <c r="F182" s="31"/>
      <c r="G182" s="77"/>
      <c r="H182" s="77"/>
      <c r="I182" s="57"/>
      <c r="J182" s="31"/>
      <c r="K182" s="31"/>
      <c r="L182" s="77"/>
      <c r="M182" s="64"/>
      <c r="N182" s="64"/>
      <c r="O182" s="69"/>
      <c r="P182" s="69"/>
      <c r="Q182" s="70"/>
      <c r="R182" s="34"/>
      <c r="S182" s="105"/>
      <c r="T182" s="105"/>
      <c r="U182" s="77"/>
      <c r="V182" s="77"/>
      <c r="W182" s="69"/>
      <c r="X182" s="69"/>
      <c r="Y182" s="69"/>
      <c r="Z182" s="61"/>
      <c r="AA182" s="67"/>
      <c r="AB182" s="61"/>
      <c r="AC182" s="67"/>
      <c r="AD182" s="67"/>
      <c r="AE182" s="67"/>
      <c r="AF182" s="57"/>
      <c r="AG182" s="107"/>
      <c r="AH182" s="108"/>
      <c r="AI182" s="30"/>
      <c r="AJ182" s="30"/>
      <c r="AK182" s="30"/>
      <c r="AL182" s="30"/>
      <c r="AM182" s="63"/>
      <c r="AN182" s="108"/>
      <c r="AO182" s="108"/>
      <c r="AP182" s="107"/>
      <c r="AQ182" s="107"/>
      <c r="AR182" s="31"/>
      <c r="AS182" s="68"/>
      <c r="AT182" s="68"/>
      <c r="AU182" s="63"/>
      <c r="AV182" s="62"/>
      <c r="AW182" s="62"/>
      <c r="AX182" s="62"/>
      <c r="AY182" s="62"/>
      <c r="AZ182" s="126"/>
      <c r="BA182" s="126"/>
      <c r="BB182" s="126"/>
      <c r="BC182" s="126"/>
      <c r="BD182" s="126"/>
      <c r="BE182" s="62"/>
    </row>
    <row r="183" spans="1:57" ht="25.5" customHeight="1" x14ac:dyDescent="0.3">
      <c r="A183" s="31"/>
      <c r="B183" s="31"/>
      <c r="C183" s="31"/>
      <c r="D183" s="33"/>
      <c r="E183" s="92"/>
      <c r="F183" s="31"/>
      <c r="G183" s="77"/>
      <c r="H183" s="77"/>
      <c r="I183" s="57"/>
      <c r="J183" s="31"/>
      <c r="K183" s="31"/>
      <c r="L183" s="77"/>
      <c r="M183" s="64"/>
      <c r="N183" s="64"/>
      <c r="O183" s="69"/>
      <c r="P183" s="69"/>
      <c r="Q183" s="70"/>
      <c r="R183" s="34"/>
      <c r="S183" s="105"/>
      <c r="T183" s="105"/>
      <c r="U183" s="77"/>
      <c r="V183" s="77"/>
      <c r="W183" s="69"/>
      <c r="X183" s="69"/>
      <c r="Y183" s="69"/>
      <c r="Z183" s="61"/>
      <c r="AA183" s="67"/>
      <c r="AB183" s="61"/>
      <c r="AC183" s="67"/>
      <c r="AD183" s="67"/>
      <c r="AE183" s="67"/>
      <c r="AF183" s="57"/>
      <c r="AG183" s="107"/>
      <c r="AH183" s="108"/>
      <c r="AI183" s="30"/>
      <c r="AJ183" s="30"/>
      <c r="AK183" s="30"/>
      <c r="AL183" s="30"/>
      <c r="AM183" s="63"/>
      <c r="AN183" s="108"/>
      <c r="AO183" s="108"/>
      <c r="AP183" s="107"/>
      <c r="AQ183" s="107"/>
      <c r="AR183" s="31"/>
      <c r="AS183" s="68"/>
      <c r="AT183" s="68"/>
      <c r="AU183" s="63"/>
      <c r="AV183" s="62"/>
      <c r="AW183" s="62"/>
      <c r="AX183" s="62"/>
      <c r="AY183" s="62"/>
      <c r="AZ183" s="126"/>
      <c r="BA183" s="126"/>
      <c r="BB183" s="126"/>
      <c r="BC183" s="126"/>
      <c r="BD183" s="126"/>
      <c r="BE183" s="62"/>
    </row>
    <row r="184" spans="1:57" ht="25.5" customHeight="1" x14ac:dyDescent="0.3">
      <c r="A184" s="31"/>
      <c r="B184" s="31"/>
      <c r="C184" s="31"/>
      <c r="D184" s="33"/>
      <c r="E184" s="92"/>
      <c r="F184" s="31"/>
      <c r="G184" s="77"/>
      <c r="H184" s="77"/>
      <c r="I184" s="57"/>
      <c r="J184" s="31"/>
      <c r="K184" s="31"/>
      <c r="L184" s="77"/>
      <c r="M184" s="64"/>
      <c r="N184" s="64"/>
      <c r="O184" s="69"/>
      <c r="P184" s="69"/>
      <c r="Q184" s="70"/>
      <c r="R184" s="34"/>
      <c r="S184" s="105"/>
      <c r="T184" s="105"/>
      <c r="U184" s="77"/>
      <c r="V184" s="77"/>
      <c r="W184" s="69"/>
      <c r="X184" s="69"/>
      <c r="Y184" s="69"/>
      <c r="Z184" s="61"/>
      <c r="AA184" s="67"/>
      <c r="AB184" s="61"/>
      <c r="AC184" s="67"/>
      <c r="AD184" s="67"/>
      <c r="AE184" s="67"/>
      <c r="AF184" s="57"/>
      <c r="AG184" s="107"/>
      <c r="AH184" s="108"/>
      <c r="AI184" s="30"/>
      <c r="AJ184" s="30"/>
      <c r="AK184" s="30"/>
      <c r="AL184" s="30"/>
      <c r="AM184" s="63"/>
      <c r="AN184" s="108"/>
      <c r="AO184" s="108"/>
      <c r="AP184" s="107"/>
      <c r="AQ184" s="107"/>
      <c r="AR184" s="31"/>
      <c r="AS184" s="68"/>
      <c r="AT184" s="68"/>
      <c r="AU184" s="63"/>
      <c r="AV184" s="62"/>
      <c r="AW184" s="62"/>
      <c r="AX184" s="62"/>
      <c r="AY184" s="62"/>
      <c r="AZ184" s="126"/>
      <c r="BA184" s="126"/>
      <c r="BB184" s="126"/>
      <c r="BC184" s="126"/>
      <c r="BD184" s="126"/>
      <c r="BE184" s="62"/>
    </row>
    <row r="185" spans="1:57" ht="25.5" customHeight="1" x14ac:dyDescent="0.3">
      <c r="A185" s="31"/>
      <c r="B185" s="31"/>
      <c r="C185" s="31"/>
      <c r="D185" s="33"/>
      <c r="E185" s="92"/>
      <c r="F185" s="31"/>
      <c r="G185" s="77"/>
      <c r="H185" s="77"/>
      <c r="I185" s="57"/>
      <c r="J185" s="31"/>
      <c r="K185" s="31"/>
      <c r="L185" s="77"/>
      <c r="M185" s="64"/>
      <c r="N185" s="64"/>
      <c r="O185" s="69"/>
      <c r="P185" s="69"/>
      <c r="Q185" s="70"/>
      <c r="R185" s="34"/>
      <c r="S185" s="105"/>
      <c r="T185" s="105"/>
      <c r="U185" s="77"/>
      <c r="V185" s="77"/>
      <c r="W185" s="69"/>
      <c r="X185" s="69"/>
      <c r="Y185" s="69"/>
      <c r="Z185" s="61"/>
      <c r="AA185" s="67"/>
      <c r="AB185" s="61"/>
      <c r="AC185" s="67"/>
      <c r="AD185" s="67"/>
      <c r="AE185" s="67"/>
      <c r="AF185" s="57"/>
      <c r="AG185" s="107"/>
      <c r="AH185" s="108"/>
      <c r="AI185" s="30"/>
      <c r="AJ185" s="30"/>
      <c r="AK185" s="30"/>
      <c r="AL185" s="30"/>
      <c r="AM185" s="63"/>
      <c r="AN185" s="108"/>
      <c r="AO185" s="108"/>
      <c r="AP185" s="107"/>
      <c r="AQ185" s="107"/>
      <c r="AR185" s="31"/>
      <c r="AS185" s="68"/>
      <c r="AT185" s="68"/>
      <c r="AU185" s="63"/>
      <c r="AV185" s="62"/>
      <c r="AW185" s="62"/>
      <c r="AX185" s="62"/>
      <c r="AY185" s="62"/>
      <c r="AZ185" s="126"/>
      <c r="BA185" s="126"/>
      <c r="BB185" s="126"/>
      <c r="BC185" s="126"/>
      <c r="BD185" s="126"/>
      <c r="BE185" s="62"/>
    </row>
    <row r="186" spans="1:57" ht="25.5" customHeight="1" x14ac:dyDescent="0.3">
      <c r="A186" s="31"/>
      <c r="B186" s="31"/>
      <c r="C186" s="31"/>
      <c r="D186" s="33"/>
      <c r="E186" s="92"/>
      <c r="F186" s="31"/>
      <c r="G186" s="77"/>
      <c r="H186" s="77"/>
      <c r="I186" s="57"/>
      <c r="J186" s="31"/>
      <c r="K186" s="31"/>
      <c r="L186" s="77"/>
      <c r="M186" s="64"/>
      <c r="N186" s="64"/>
      <c r="O186" s="69"/>
      <c r="P186" s="69"/>
      <c r="Q186" s="70"/>
      <c r="R186" s="34"/>
      <c r="S186" s="105"/>
      <c r="T186" s="105"/>
      <c r="U186" s="77"/>
      <c r="V186" s="77"/>
      <c r="W186" s="69"/>
      <c r="X186" s="69"/>
      <c r="Y186" s="69"/>
      <c r="Z186" s="61"/>
      <c r="AA186" s="67"/>
      <c r="AB186" s="61"/>
      <c r="AC186" s="67"/>
      <c r="AD186" s="67"/>
      <c r="AE186" s="67"/>
      <c r="AF186" s="57"/>
      <c r="AG186" s="107"/>
      <c r="AH186" s="108"/>
      <c r="AI186" s="30"/>
      <c r="AJ186" s="30"/>
      <c r="AK186" s="30"/>
      <c r="AL186" s="30"/>
      <c r="AM186" s="63"/>
      <c r="AN186" s="108"/>
      <c r="AO186" s="108"/>
      <c r="AP186" s="107"/>
      <c r="AQ186" s="107"/>
      <c r="AR186" s="31"/>
      <c r="AS186" s="68"/>
      <c r="AT186" s="68"/>
      <c r="AU186" s="63"/>
      <c r="AV186" s="62"/>
      <c r="AW186" s="62"/>
      <c r="AX186" s="62"/>
      <c r="AY186" s="62"/>
      <c r="AZ186" s="126"/>
      <c r="BA186" s="126"/>
      <c r="BB186" s="126"/>
      <c r="BC186" s="126"/>
      <c r="BD186" s="126"/>
      <c r="BE186" s="62"/>
    </row>
    <row r="187" spans="1:57" ht="25.5" customHeight="1" x14ac:dyDescent="0.3">
      <c r="A187" s="31"/>
      <c r="B187" s="31"/>
      <c r="C187" s="31"/>
      <c r="D187" s="33"/>
      <c r="E187" s="92"/>
      <c r="F187" s="31"/>
      <c r="G187" s="77"/>
      <c r="H187" s="77"/>
      <c r="I187" s="57"/>
      <c r="J187" s="31"/>
      <c r="K187" s="31"/>
      <c r="L187" s="77"/>
      <c r="M187" s="64"/>
      <c r="N187" s="64"/>
      <c r="O187" s="69"/>
      <c r="P187" s="69"/>
      <c r="Q187" s="70"/>
      <c r="R187" s="34"/>
      <c r="S187" s="105"/>
      <c r="T187" s="105"/>
      <c r="U187" s="77"/>
      <c r="V187" s="77"/>
      <c r="W187" s="69"/>
      <c r="X187" s="69"/>
      <c r="Y187" s="69"/>
      <c r="Z187" s="61"/>
      <c r="AA187" s="67"/>
      <c r="AB187" s="61"/>
      <c r="AC187" s="67"/>
      <c r="AD187" s="67"/>
      <c r="AE187" s="67"/>
      <c r="AF187" s="57"/>
      <c r="AG187" s="107"/>
      <c r="AH187" s="108"/>
      <c r="AI187" s="30"/>
      <c r="AJ187" s="30"/>
      <c r="AK187" s="30"/>
      <c r="AL187" s="30"/>
      <c r="AM187" s="63"/>
      <c r="AN187" s="108"/>
      <c r="AO187" s="108"/>
      <c r="AP187" s="107"/>
      <c r="AQ187" s="107"/>
      <c r="AR187" s="31"/>
      <c r="AS187" s="68"/>
      <c r="AT187" s="68"/>
      <c r="AU187" s="63"/>
      <c r="AV187" s="62"/>
      <c r="AW187" s="62"/>
      <c r="AX187" s="62"/>
      <c r="AY187" s="62"/>
      <c r="AZ187" s="126"/>
      <c r="BA187" s="126"/>
      <c r="BB187" s="126"/>
      <c r="BC187" s="126"/>
      <c r="BD187" s="126"/>
      <c r="BE187" s="62"/>
    </row>
    <row r="188" spans="1:57" ht="25.5" customHeight="1" x14ac:dyDescent="0.3">
      <c r="A188" s="31"/>
      <c r="B188" s="31"/>
      <c r="C188" s="31"/>
      <c r="D188" s="33"/>
      <c r="E188" s="92"/>
      <c r="F188" s="31"/>
      <c r="G188" s="77"/>
      <c r="H188" s="77"/>
      <c r="I188" s="57"/>
      <c r="J188" s="31"/>
      <c r="K188" s="31"/>
      <c r="L188" s="77"/>
      <c r="M188" s="64"/>
      <c r="N188" s="64"/>
      <c r="O188" s="69"/>
      <c r="P188" s="69"/>
      <c r="Q188" s="70"/>
      <c r="R188" s="34"/>
      <c r="S188" s="105"/>
      <c r="T188" s="105"/>
      <c r="U188" s="77"/>
      <c r="V188" s="77"/>
      <c r="W188" s="69"/>
      <c r="X188" s="69"/>
      <c r="Y188" s="69"/>
      <c r="Z188" s="61"/>
      <c r="AA188" s="67"/>
      <c r="AB188" s="61"/>
      <c r="AC188" s="67"/>
      <c r="AD188" s="67"/>
      <c r="AE188" s="67"/>
      <c r="AF188" s="57"/>
      <c r="AG188" s="107"/>
      <c r="AH188" s="108"/>
      <c r="AI188" s="30"/>
      <c r="AJ188" s="30"/>
      <c r="AK188" s="30"/>
      <c r="AL188" s="30"/>
      <c r="AM188" s="63"/>
      <c r="AN188" s="108"/>
      <c r="AO188" s="108"/>
      <c r="AP188" s="107"/>
      <c r="AQ188" s="107"/>
      <c r="AR188" s="31"/>
      <c r="AS188" s="68"/>
      <c r="AT188" s="68"/>
      <c r="AU188" s="63"/>
      <c r="AV188" s="62"/>
      <c r="AW188" s="62"/>
      <c r="AX188" s="62"/>
      <c r="AY188" s="62"/>
      <c r="AZ188" s="126"/>
      <c r="BA188" s="126"/>
      <c r="BB188" s="126"/>
      <c r="BC188" s="126"/>
      <c r="BD188" s="126"/>
      <c r="BE188" s="62"/>
    </row>
    <row r="189" spans="1:57" ht="25.5" customHeight="1" x14ac:dyDescent="0.3">
      <c r="A189" s="31"/>
      <c r="B189" s="31"/>
      <c r="C189" s="31"/>
      <c r="D189" s="33"/>
      <c r="E189" s="92"/>
      <c r="F189" s="31"/>
      <c r="G189" s="77"/>
      <c r="H189" s="77"/>
      <c r="I189" s="57"/>
      <c r="J189" s="31"/>
      <c r="K189" s="31"/>
      <c r="L189" s="77"/>
      <c r="M189" s="64"/>
      <c r="N189" s="64"/>
      <c r="O189" s="69"/>
      <c r="P189" s="69"/>
      <c r="Q189" s="70"/>
      <c r="R189" s="34"/>
      <c r="S189" s="105"/>
      <c r="T189" s="105"/>
      <c r="U189" s="77"/>
      <c r="V189" s="77"/>
      <c r="W189" s="69"/>
      <c r="X189" s="69"/>
      <c r="Y189" s="69"/>
      <c r="Z189" s="61"/>
      <c r="AA189" s="67"/>
      <c r="AB189" s="61"/>
      <c r="AC189" s="67"/>
      <c r="AD189" s="67"/>
      <c r="AE189" s="67"/>
      <c r="AF189" s="57"/>
      <c r="AG189" s="107"/>
      <c r="AH189" s="108"/>
      <c r="AI189" s="30"/>
      <c r="AJ189" s="30"/>
      <c r="AK189" s="30"/>
      <c r="AL189" s="30"/>
      <c r="AM189" s="63"/>
      <c r="AN189" s="108"/>
      <c r="AO189" s="108"/>
      <c r="AP189" s="107"/>
      <c r="AQ189" s="107"/>
      <c r="AR189" s="31"/>
      <c r="AS189" s="68"/>
      <c r="AT189" s="68"/>
      <c r="AU189" s="63"/>
      <c r="AV189" s="62"/>
      <c r="AW189" s="62"/>
      <c r="AX189" s="62"/>
      <c r="AY189" s="62"/>
      <c r="AZ189" s="126"/>
      <c r="BA189" s="126"/>
      <c r="BB189" s="126"/>
      <c r="BC189" s="126"/>
      <c r="BD189" s="126"/>
      <c r="BE189" s="62"/>
    </row>
    <row r="190" spans="1:57" ht="25.5" customHeight="1" x14ac:dyDescent="0.3">
      <c r="A190" s="31"/>
      <c r="B190" s="31"/>
      <c r="C190" s="31"/>
      <c r="D190" s="33"/>
      <c r="E190" s="92"/>
      <c r="F190" s="31"/>
      <c r="G190" s="77"/>
      <c r="H190" s="77"/>
      <c r="I190" s="57"/>
      <c r="J190" s="31"/>
      <c r="K190" s="31"/>
      <c r="L190" s="77"/>
      <c r="M190" s="64"/>
      <c r="N190" s="64"/>
      <c r="O190" s="69"/>
      <c r="P190" s="69"/>
      <c r="Q190" s="70"/>
      <c r="R190" s="34"/>
      <c r="S190" s="105"/>
      <c r="T190" s="105"/>
      <c r="U190" s="77"/>
      <c r="V190" s="77"/>
      <c r="W190" s="69"/>
      <c r="X190" s="69"/>
      <c r="Y190" s="69"/>
      <c r="Z190" s="61"/>
      <c r="AA190" s="67"/>
      <c r="AB190" s="61"/>
      <c r="AC190" s="67"/>
      <c r="AD190" s="67"/>
      <c r="AE190" s="67"/>
      <c r="AF190" s="57"/>
      <c r="AG190" s="107"/>
      <c r="AH190" s="108"/>
      <c r="AI190" s="30"/>
      <c r="AJ190" s="30"/>
      <c r="AK190" s="30"/>
      <c r="AL190" s="30"/>
      <c r="AM190" s="63"/>
      <c r="AN190" s="108"/>
      <c r="AO190" s="108"/>
      <c r="AP190" s="107"/>
      <c r="AQ190" s="107"/>
      <c r="AR190" s="31"/>
      <c r="AS190" s="68"/>
      <c r="AT190" s="68"/>
      <c r="AU190" s="63"/>
      <c r="AV190" s="62"/>
      <c r="AW190" s="62"/>
      <c r="AX190" s="62"/>
      <c r="AY190" s="62"/>
      <c r="AZ190" s="126"/>
      <c r="BA190" s="126"/>
      <c r="BB190" s="126"/>
      <c r="BC190" s="126"/>
      <c r="BD190" s="126"/>
      <c r="BE190" s="62"/>
    </row>
    <row r="191" spans="1:57" ht="25.5" customHeight="1" x14ac:dyDescent="0.3">
      <c r="A191" s="31"/>
      <c r="B191" s="31"/>
      <c r="C191" s="31"/>
      <c r="D191" s="33"/>
      <c r="E191" s="92"/>
      <c r="F191" s="31"/>
      <c r="G191" s="77"/>
      <c r="H191" s="77"/>
      <c r="I191" s="57"/>
      <c r="J191" s="31"/>
      <c r="K191" s="31"/>
      <c r="L191" s="77"/>
      <c r="M191" s="64"/>
      <c r="N191" s="64"/>
      <c r="O191" s="69"/>
      <c r="P191" s="69"/>
      <c r="Q191" s="70"/>
      <c r="R191" s="34"/>
      <c r="S191" s="105"/>
      <c r="T191" s="105"/>
      <c r="U191" s="77"/>
      <c r="V191" s="77"/>
      <c r="W191" s="69"/>
      <c r="X191" s="69"/>
      <c r="Y191" s="69"/>
      <c r="Z191" s="61"/>
      <c r="AA191" s="67"/>
      <c r="AB191" s="61"/>
      <c r="AC191" s="67"/>
      <c r="AD191" s="67"/>
      <c r="AE191" s="67"/>
      <c r="AF191" s="57"/>
      <c r="AG191" s="107"/>
      <c r="AH191" s="108"/>
      <c r="AI191" s="30"/>
      <c r="AJ191" s="30"/>
      <c r="AK191" s="30"/>
      <c r="AL191" s="30"/>
      <c r="AM191" s="63"/>
      <c r="AN191" s="108"/>
      <c r="AO191" s="108"/>
      <c r="AP191" s="107"/>
      <c r="AQ191" s="107"/>
      <c r="AR191" s="31"/>
      <c r="AS191" s="68"/>
      <c r="AT191" s="68"/>
      <c r="AU191" s="63"/>
      <c r="AV191" s="62"/>
      <c r="AW191" s="62"/>
      <c r="AX191" s="62"/>
      <c r="AY191" s="62"/>
      <c r="AZ191" s="126"/>
      <c r="BA191" s="126"/>
      <c r="BB191" s="126"/>
      <c r="BC191" s="126"/>
      <c r="BD191" s="126"/>
      <c r="BE191" s="62"/>
    </row>
    <row r="192" spans="1:57" ht="25.5" customHeight="1" x14ac:dyDescent="0.3">
      <c r="A192" s="31"/>
      <c r="B192" s="31"/>
      <c r="C192" s="31"/>
      <c r="D192" s="33"/>
      <c r="E192" s="92"/>
      <c r="F192" s="31"/>
      <c r="G192" s="77"/>
      <c r="H192" s="77"/>
      <c r="I192" s="57"/>
      <c r="J192" s="31"/>
      <c r="K192" s="31"/>
      <c r="L192" s="77"/>
      <c r="M192" s="64"/>
      <c r="N192" s="64"/>
      <c r="O192" s="69"/>
      <c r="P192" s="69"/>
      <c r="Q192" s="70"/>
      <c r="R192" s="34"/>
      <c r="S192" s="105"/>
      <c r="T192" s="105"/>
      <c r="U192" s="77"/>
      <c r="V192" s="77"/>
      <c r="W192" s="69"/>
      <c r="X192" s="69"/>
      <c r="Y192" s="69"/>
      <c r="Z192" s="61"/>
      <c r="AA192" s="67"/>
      <c r="AB192" s="61"/>
      <c r="AC192" s="67"/>
      <c r="AD192" s="67"/>
      <c r="AE192" s="67"/>
      <c r="AF192" s="57"/>
      <c r="AG192" s="107"/>
      <c r="AH192" s="108"/>
      <c r="AI192" s="30"/>
      <c r="AJ192" s="30"/>
      <c r="AK192" s="30"/>
      <c r="AL192" s="30"/>
      <c r="AM192" s="63"/>
      <c r="AN192" s="108"/>
      <c r="AO192" s="108"/>
      <c r="AP192" s="107"/>
      <c r="AQ192" s="107"/>
      <c r="AR192" s="31"/>
      <c r="AS192" s="68"/>
      <c r="AT192" s="68"/>
      <c r="AU192" s="63"/>
      <c r="AV192" s="62"/>
      <c r="AW192" s="62"/>
      <c r="AX192" s="62"/>
      <c r="AY192" s="62"/>
      <c r="AZ192" s="126"/>
      <c r="BA192" s="126"/>
      <c r="BB192" s="126"/>
      <c r="BC192" s="126"/>
      <c r="BD192" s="126"/>
      <c r="BE192" s="62"/>
    </row>
    <row r="193" spans="1:57" ht="25.5" customHeight="1" x14ac:dyDescent="0.3">
      <c r="A193" s="31"/>
      <c r="B193" s="31"/>
      <c r="C193" s="31"/>
      <c r="D193" s="33"/>
      <c r="E193" s="92"/>
      <c r="F193" s="31"/>
      <c r="G193" s="77"/>
      <c r="H193" s="77"/>
      <c r="I193" s="57"/>
      <c r="J193" s="31"/>
      <c r="K193" s="31"/>
      <c r="L193" s="77"/>
      <c r="M193" s="64"/>
      <c r="N193" s="64"/>
      <c r="O193" s="69"/>
      <c r="P193" s="69"/>
      <c r="Q193" s="70"/>
      <c r="R193" s="34"/>
      <c r="S193" s="105"/>
      <c r="T193" s="105"/>
      <c r="U193" s="77"/>
      <c r="V193" s="77"/>
      <c r="W193" s="69"/>
      <c r="X193" s="69"/>
      <c r="Y193" s="69"/>
      <c r="Z193" s="61"/>
      <c r="AA193" s="67"/>
      <c r="AB193" s="61"/>
      <c r="AC193" s="67"/>
      <c r="AD193" s="67"/>
      <c r="AE193" s="67"/>
      <c r="AF193" s="57"/>
      <c r="AG193" s="107"/>
      <c r="AH193" s="108"/>
      <c r="AI193" s="30"/>
      <c r="AJ193" s="30"/>
      <c r="AK193" s="30"/>
      <c r="AL193" s="30"/>
      <c r="AM193" s="63"/>
      <c r="AN193" s="108"/>
      <c r="AO193" s="108"/>
      <c r="AP193" s="107"/>
      <c r="AQ193" s="107"/>
      <c r="AR193" s="31"/>
      <c r="AS193" s="68"/>
      <c r="AT193" s="68"/>
      <c r="AU193" s="63"/>
      <c r="AV193" s="62"/>
      <c r="AW193" s="62"/>
      <c r="AX193" s="62"/>
      <c r="AY193" s="62"/>
      <c r="AZ193" s="126"/>
      <c r="BA193" s="126"/>
      <c r="BB193" s="126"/>
      <c r="BC193" s="126"/>
      <c r="BD193" s="126"/>
      <c r="BE193" s="62"/>
    </row>
    <row r="194" spans="1:57" ht="25.5" customHeight="1" x14ac:dyDescent="0.3">
      <c r="A194" s="31"/>
      <c r="B194" s="31"/>
      <c r="C194" s="31"/>
      <c r="D194" s="33"/>
      <c r="E194" s="92"/>
      <c r="F194" s="31"/>
      <c r="G194" s="77"/>
      <c r="H194" s="77"/>
      <c r="I194" s="57"/>
      <c r="J194" s="31"/>
      <c r="K194" s="31"/>
      <c r="L194" s="77"/>
      <c r="M194" s="64"/>
      <c r="N194" s="64"/>
      <c r="O194" s="69"/>
      <c r="P194" s="69"/>
      <c r="Q194" s="70"/>
      <c r="R194" s="34"/>
      <c r="S194" s="105"/>
      <c r="T194" s="105"/>
      <c r="U194" s="77"/>
      <c r="V194" s="77"/>
      <c r="W194" s="69"/>
      <c r="X194" s="69"/>
      <c r="Y194" s="69"/>
      <c r="Z194" s="61"/>
      <c r="AA194" s="67"/>
      <c r="AB194" s="61"/>
      <c r="AC194" s="67"/>
      <c r="AD194" s="67"/>
      <c r="AE194" s="67"/>
      <c r="AF194" s="57"/>
      <c r="AG194" s="107"/>
      <c r="AH194" s="108"/>
      <c r="AI194" s="30"/>
      <c r="AJ194" s="30"/>
      <c r="AK194" s="30"/>
      <c r="AL194" s="30"/>
      <c r="AM194" s="63"/>
      <c r="AN194" s="108"/>
      <c r="AO194" s="108"/>
      <c r="AP194" s="107"/>
      <c r="AQ194" s="107"/>
      <c r="AR194" s="31"/>
      <c r="AS194" s="68"/>
      <c r="AT194" s="68"/>
      <c r="AU194" s="63"/>
      <c r="AV194" s="62"/>
      <c r="AW194" s="62"/>
      <c r="AX194" s="62"/>
      <c r="AY194" s="62"/>
      <c r="AZ194" s="126"/>
      <c r="BA194" s="126"/>
      <c r="BB194" s="126"/>
      <c r="BC194" s="126"/>
      <c r="BD194" s="126"/>
      <c r="BE194" s="62"/>
    </row>
    <row r="195" spans="1:57" ht="25.5" customHeight="1" x14ac:dyDescent="0.3">
      <c r="A195" s="31"/>
      <c r="B195" s="31"/>
      <c r="C195" s="31"/>
      <c r="D195" s="33"/>
      <c r="E195" s="92"/>
      <c r="F195" s="31"/>
      <c r="G195" s="77"/>
      <c r="H195" s="77"/>
      <c r="I195" s="57"/>
      <c r="J195" s="31"/>
      <c r="K195" s="31"/>
      <c r="L195" s="77"/>
      <c r="M195" s="64"/>
      <c r="N195" s="64"/>
      <c r="O195" s="69"/>
      <c r="P195" s="69"/>
      <c r="Q195" s="70"/>
      <c r="R195" s="34"/>
      <c r="S195" s="105"/>
      <c r="T195" s="105"/>
      <c r="U195" s="77"/>
      <c r="V195" s="77"/>
      <c r="W195" s="69"/>
      <c r="X195" s="69"/>
      <c r="Y195" s="69"/>
      <c r="Z195" s="61"/>
      <c r="AA195" s="67"/>
      <c r="AB195" s="61"/>
      <c r="AC195" s="67"/>
      <c r="AD195" s="67"/>
      <c r="AE195" s="67"/>
      <c r="AF195" s="57"/>
      <c r="AG195" s="107"/>
      <c r="AH195" s="108"/>
      <c r="AI195" s="30"/>
      <c r="AJ195" s="30"/>
      <c r="AK195" s="30"/>
      <c r="AL195" s="30"/>
      <c r="AM195" s="63"/>
      <c r="AN195" s="108"/>
      <c r="AO195" s="108"/>
      <c r="AP195" s="107"/>
      <c r="AQ195" s="107"/>
      <c r="AR195" s="31"/>
      <c r="AS195" s="68"/>
      <c r="AT195" s="68"/>
      <c r="AU195" s="63"/>
      <c r="AV195" s="62"/>
      <c r="AW195" s="62"/>
      <c r="AX195" s="62"/>
      <c r="AY195" s="62"/>
      <c r="AZ195" s="126"/>
      <c r="BA195" s="126"/>
      <c r="BB195" s="126"/>
      <c r="BC195" s="126"/>
      <c r="BD195" s="126"/>
      <c r="BE195" s="62"/>
    </row>
    <row r="196" spans="1:57" ht="25.5" customHeight="1" x14ac:dyDescent="0.3">
      <c r="A196" s="31"/>
      <c r="B196" s="31"/>
      <c r="C196" s="31"/>
      <c r="D196" s="33"/>
      <c r="E196" s="92"/>
      <c r="F196" s="31"/>
      <c r="G196" s="77"/>
      <c r="H196" s="77"/>
      <c r="I196" s="57"/>
      <c r="J196" s="31"/>
      <c r="K196" s="31"/>
      <c r="L196" s="77"/>
      <c r="M196" s="64"/>
      <c r="N196" s="64"/>
      <c r="O196" s="69"/>
      <c r="P196" s="69"/>
      <c r="Q196" s="70"/>
      <c r="R196" s="34"/>
      <c r="S196" s="105"/>
      <c r="T196" s="105"/>
      <c r="U196" s="77"/>
      <c r="V196" s="77"/>
      <c r="W196" s="69"/>
      <c r="X196" s="69"/>
      <c r="Y196" s="69"/>
      <c r="Z196" s="61"/>
      <c r="AA196" s="67"/>
      <c r="AB196" s="61"/>
      <c r="AC196" s="67"/>
      <c r="AD196" s="67"/>
      <c r="AE196" s="67"/>
      <c r="AF196" s="57"/>
      <c r="AG196" s="107"/>
      <c r="AH196" s="108"/>
      <c r="AI196" s="30"/>
      <c r="AJ196" s="30"/>
      <c r="AK196" s="30"/>
      <c r="AL196" s="30"/>
      <c r="AM196" s="63"/>
      <c r="AN196" s="108"/>
      <c r="AO196" s="108"/>
      <c r="AP196" s="107"/>
      <c r="AQ196" s="107"/>
      <c r="AR196" s="31"/>
      <c r="AS196" s="68"/>
      <c r="AT196" s="68"/>
      <c r="AU196" s="63"/>
      <c r="AV196" s="62"/>
      <c r="AW196" s="62"/>
      <c r="AX196" s="62"/>
      <c r="AY196" s="62"/>
      <c r="AZ196" s="126"/>
      <c r="BA196" s="126"/>
      <c r="BB196" s="126"/>
      <c r="BC196" s="126"/>
      <c r="BD196" s="126"/>
      <c r="BE196" s="62"/>
    </row>
    <row r="197" spans="1:57" ht="25.5" customHeight="1" x14ac:dyDescent="0.3">
      <c r="A197" s="31"/>
      <c r="B197" s="31"/>
      <c r="C197" s="31"/>
      <c r="D197" s="33"/>
      <c r="E197" s="92"/>
      <c r="F197" s="31"/>
      <c r="G197" s="77"/>
      <c r="H197" s="77"/>
      <c r="I197" s="57"/>
      <c r="J197" s="31"/>
      <c r="K197" s="31"/>
      <c r="L197" s="77"/>
      <c r="M197" s="64"/>
      <c r="N197" s="64"/>
      <c r="O197" s="69"/>
      <c r="P197" s="69"/>
      <c r="Q197" s="70"/>
      <c r="R197" s="34"/>
      <c r="S197" s="105"/>
      <c r="T197" s="105"/>
      <c r="U197" s="77"/>
      <c r="V197" s="77"/>
      <c r="W197" s="69"/>
      <c r="X197" s="69"/>
      <c r="Y197" s="69"/>
      <c r="Z197" s="61"/>
      <c r="AA197" s="67"/>
      <c r="AB197" s="61"/>
      <c r="AC197" s="67"/>
      <c r="AD197" s="67"/>
      <c r="AE197" s="67"/>
      <c r="AF197" s="57"/>
      <c r="AG197" s="107"/>
      <c r="AH197" s="108"/>
      <c r="AI197" s="30"/>
      <c r="AJ197" s="30"/>
      <c r="AK197" s="30"/>
      <c r="AL197" s="30"/>
      <c r="AM197" s="63"/>
      <c r="AN197" s="108"/>
      <c r="AO197" s="108"/>
      <c r="AP197" s="107"/>
      <c r="AQ197" s="107"/>
      <c r="AR197" s="31"/>
      <c r="AS197" s="68"/>
      <c r="AT197" s="68"/>
      <c r="AU197" s="63"/>
      <c r="AV197" s="62"/>
      <c r="AW197" s="62"/>
      <c r="AX197" s="62"/>
      <c r="AY197" s="62"/>
      <c r="AZ197" s="126"/>
      <c r="BA197" s="126"/>
      <c r="BB197" s="126"/>
      <c r="BC197" s="126"/>
      <c r="BD197" s="126"/>
      <c r="BE197" s="62"/>
    </row>
    <row r="198" spans="1:57" ht="25.5" customHeight="1" x14ac:dyDescent="0.3">
      <c r="A198" s="31"/>
      <c r="B198" s="31"/>
      <c r="C198" s="31"/>
      <c r="D198" s="33"/>
      <c r="E198" s="92"/>
      <c r="F198" s="31"/>
      <c r="G198" s="77"/>
      <c r="H198" s="77"/>
      <c r="I198" s="57"/>
      <c r="J198" s="31"/>
      <c r="K198" s="31"/>
      <c r="L198" s="77"/>
      <c r="M198" s="64"/>
      <c r="N198" s="64"/>
      <c r="O198" s="69"/>
      <c r="P198" s="69"/>
      <c r="Q198" s="70"/>
      <c r="R198" s="34"/>
      <c r="S198" s="105"/>
      <c r="T198" s="105"/>
      <c r="U198" s="77"/>
      <c r="V198" s="77"/>
      <c r="W198" s="69"/>
      <c r="X198" s="69"/>
      <c r="Y198" s="69"/>
      <c r="Z198" s="61"/>
      <c r="AA198" s="67"/>
      <c r="AB198" s="61"/>
      <c r="AC198" s="67"/>
      <c r="AD198" s="67"/>
      <c r="AE198" s="67"/>
      <c r="AF198" s="57"/>
      <c r="AG198" s="107"/>
      <c r="AH198" s="108"/>
      <c r="AI198" s="30"/>
      <c r="AJ198" s="30"/>
      <c r="AK198" s="30"/>
      <c r="AL198" s="30"/>
      <c r="AM198" s="63"/>
      <c r="AN198" s="108"/>
      <c r="AO198" s="108"/>
      <c r="AP198" s="107"/>
      <c r="AQ198" s="107"/>
      <c r="AR198" s="31"/>
      <c r="AS198" s="68"/>
      <c r="AT198" s="68"/>
      <c r="AU198" s="63"/>
      <c r="AV198" s="62"/>
      <c r="AW198" s="62"/>
      <c r="AX198" s="62"/>
      <c r="AY198" s="62"/>
      <c r="AZ198" s="126"/>
      <c r="BA198" s="126"/>
      <c r="BB198" s="126"/>
      <c r="BC198" s="126"/>
      <c r="BD198" s="126"/>
      <c r="BE198" s="62"/>
    </row>
    <row r="199" spans="1:57" ht="25.5" customHeight="1" x14ac:dyDescent="0.3">
      <c r="A199" s="31"/>
      <c r="B199" s="31"/>
      <c r="C199" s="31"/>
      <c r="D199" s="33"/>
      <c r="E199" s="92"/>
      <c r="F199" s="31"/>
      <c r="G199" s="77"/>
      <c r="H199" s="77"/>
      <c r="I199" s="57"/>
      <c r="J199" s="31"/>
      <c r="K199" s="31"/>
      <c r="L199" s="77"/>
      <c r="M199" s="64"/>
      <c r="N199" s="64"/>
      <c r="O199" s="69"/>
      <c r="P199" s="69"/>
      <c r="Q199" s="70"/>
      <c r="R199" s="34"/>
      <c r="S199" s="105"/>
      <c r="T199" s="105"/>
      <c r="U199" s="77"/>
      <c r="V199" s="77"/>
      <c r="W199" s="69"/>
      <c r="X199" s="69"/>
      <c r="Y199" s="69"/>
      <c r="Z199" s="61"/>
      <c r="AA199" s="67"/>
      <c r="AB199" s="61"/>
      <c r="AC199" s="67"/>
      <c r="AD199" s="67"/>
      <c r="AE199" s="67"/>
      <c r="AF199" s="57"/>
      <c r="AG199" s="107"/>
      <c r="AH199" s="108"/>
      <c r="AI199" s="30"/>
      <c r="AJ199" s="30"/>
      <c r="AK199" s="30"/>
      <c r="AL199" s="30"/>
      <c r="AM199" s="63"/>
      <c r="AN199" s="108"/>
      <c r="AO199" s="108"/>
      <c r="AP199" s="107"/>
      <c r="AQ199" s="107"/>
      <c r="AR199" s="31"/>
      <c r="AS199" s="68"/>
      <c r="AT199" s="68"/>
      <c r="AU199" s="63"/>
      <c r="AV199" s="62"/>
      <c r="AW199" s="62"/>
      <c r="AX199" s="62"/>
      <c r="AY199" s="62"/>
      <c r="AZ199" s="126"/>
      <c r="BA199" s="126"/>
      <c r="BB199" s="126"/>
      <c r="BC199" s="126"/>
      <c r="BD199" s="126"/>
      <c r="BE199" s="62"/>
    </row>
    <row r="200" spans="1:57" ht="25.5" customHeight="1" x14ac:dyDescent="0.3">
      <c r="A200" s="31"/>
      <c r="B200" s="31"/>
      <c r="C200" s="31"/>
      <c r="D200" s="33"/>
      <c r="E200" s="92"/>
      <c r="F200" s="31"/>
      <c r="G200" s="77"/>
      <c r="H200" s="77"/>
      <c r="I200" s="57"/>
      <c r="J200" s="31"/>
      <c r="K200" s="31"/>
      <c r="L200" s="77"/>
      <c r="M200" s="64"/>
      <c r="N200" s="64"/>
      <c r="O200" s="69"/>
      <c r="P200" s="69"/>
      <c r="Q200" s="70"/>
      <c r="R200" s="34"/>
      <c r="S200" s="105"/>
      <c r="T200" s="105"/>
      <c r="U200" s="77"/>
      <c r="V200" s="77"/>
      <c r="W200" s="69"/>
      <c r="X200" s="69"/>
      <c r="Y200" s="69"/>
      <c r="Z200" s="61"/>
      <c r="AA200" s="67"/>
      <c r="AB200" s="61"/>
      <c r="AC200" s="67"/>
      <c r="AD200" s="67"/>
      <c r="AE200" s="67"/>
      <c r="AF200" s="57"/>
      <c r="AG200" s="107"/>
      <c r="AH200" s="108"/>
      <c r="AI200" s="30"/>
      <c r="AJ200" s="30"/>
      <c r="AK200" s="30"/>
      <c r="AL200" s="30"/>
      <c r="AM200" s="63"/>
      <c r="AN200" s="108"/>
      <c r="AO200" s="108"/>
      <c r="AP200" s="107"/>
      <c r="AQ200" s="107"/>
      <c r="AR200" s="31"/>
      <c r="AS200" s="68"/>
      <c r="AT200" s="68"/>
      <c r="AU200" s="63"/>
      <c r="AV200" s="62"/>
      <c r="AW200" s="62"/>
      <c r="AX200" s="62"/>
      <c r="AY200" s="62"/>
      <c r="AZ200" s="126"/>
      <c r="BA200" s="126"/>
      <c r="BB200" s="126"/>
      <c r="BC200" s="126"/>
      <c r="BD200" s="126"/>
      <c r="BE200" s="62"/>
    </row>
    <row r="201" spans="1:57" ht="25.5" customHeight="1" x14ac:dyDescent="0.3">
      <c r="A201" s="31"/>
      <c r="B201" s="31"/>
      <c r="C201" s="31"/>
      <c r="D201" s="33"/>
      <c r="E201" s="92"/>
      <c r="F201" s="31"/>
      <c r="G201" s="77"/>
      <c r="H201" s="77"/>
      <c r="I201" s="57"/>
      <c r="J201" s="31"/>
      <c r="K201" s="31"/>
      <c r="L201" s="77"/>
      <c r="M201" s="64"/>
      <c r="N201" s="64"/>
      <c r="O201" s="69"/>
      <c r="P201" s="69"/>
      <c r="Q201" s="70"/>
      <c r="R201" s="34"/>
      <c r="S201" s="105"/>
      <c r="T201" s="105"/>
      <c r="U201" s="77"/>
      <c r="V201" s="77"/>
      <c r="W201" s="69"/>
      <c r="X201" s="69"/>
      <c r="Y201" s="69"/>
      <c r="Z201" s="61"/>
      <c r="AA201" s="67"/>
      <c r="AB201" s="61"/>
      <c r="AC201" s="67"/>
      <c r="AD201" s="67"/>
      <c r="AE201" s="67"/>
      <c r="AF201" s="57"/>
      <c r="AG201" s="107"/>
      <c r="AH201" s="108"/>
      <c r="AI201" s="30"/>
      <c r="AJ201" s="30"/>
      <c r="AK201" s="30"/>
      <c r="AL201" s="30"/>
      <c r="AM201" s="63"/>
      <c r="AN201" s="108"/>
      <c r="AO201" s="108"/>
      <c r="AP201" s="107"/>
      <c r="AQ201" s="107"/>
      <c r="AR201" s="31"/>
      <c r="AS201" s="68"/>
      <c r="AT201" s="68"/>
      <c r="AU201" s="63"/>
      <c r="AV201" s="62"/>
      <c r="AW201" s="62"/>
      <c r="AX201" s="62"/>
      <c r="AY201" s="62"/>
      <c r="AZ201" s="126"/>
      <c r="BA201" s="126"/>
      <c r="BB201" s="126"/>
      <c r="BC201" s="126"/>
      <c r="BD201" s="126"/>
      <c r="BE201" s="62"/>
    </row>
    <row r="202" spans="1:57" ht="25.5" customHeight="1" x14ac:dyDescent="0.3">
      <c r="A202" s="31"/>
      <c r="B202" s="31"/>
      <c r="C202" s="31"/>
      <c r="D202" s="33"/>
      <c r="E202" s="92"/>
      <c r="F202" s="31"/>
      <c r="G202" s="77"/>
      <c r="H202" s="77"/>
      <c r="I202" s="57"/>
      <c r="J202" s="31"/>
      <c r="K202" s="31"/>
      <c r="L202" s="77"/>
      <c r="M202" s="64"/>
      <c r="N202" s="64"/>
      <c r="O202" s="69"/>
      <c r="P202" s="69"/>
      <c r="Q202" s="70"/>
      <c r="R202" s="34"/>
      <c r="S202" s="105"/>
      <c r="T202" s="105"/>
      <c r="U202" s="77"/>
      <c r="V202" s="77"/>
      <c r="W202" s="69"/>
      <c r="X202" s="69"/>
      <c r="Y202" s="69"/>
      <c r="Z202" s="61"/>
      <c r="AA202" s="67"/>
      <c r="AB202" s="61"/>
      <c r="AC202" s="67"/>
      <c r="AD202" s="67"/>
      <c r="AE202" s="67"/>
      <c r="AF202" s="57"/>
      <c r="AG202" s="107"/>
      <c r="AH202" s="108"/>
      <c r="AI202" s="30"/>
      <c r="AJ202" s="30"/>
      <c r="AK202" s="30"/>
      <c r="AL202" s="30"/>
      <c r="AM202" s="63"/>
      <c r="AN202" s="108"/>
      <c r="AO202" s="108"/>
      <c r="AP202" s="107"/>
      <c r="AQ202" s="107"/>
      <c r="AR202" s="31"/>
      <c r="AS202" s="68"/>
      <c r="AT202" s="68"/>
      <c r="AU202" s="63"/>
      <c r="AV202" s="62"/>
      <c r="AW202" s="62"/>
      <c r="AX202" s="62"/>
      <c r="AY202" s="62"/>
      <c r="AZ202" s="126"/>
      <c r="BA202" s="126"/>
      <c r="BB202" s="126"/>
      <c r="BC202" s="126"/>
      <c r="BD202" s="126"/>
      <c r="BE202" s="62"/>
    </row>
    <row r="203" spans="1:57" ht="25.5" customHeight="1" x14ac:dyDescent="0.3">
      <c r="A203" s="31"/>
      <c r="B203" s="31"/>
      <c r="C203" s="31"/>
      <c r="D203" s="33"/>
      <c r="E203" s="92"/>
      <c r="F203" s="31"/>
      <c r="G203" s="77"/>
      <c r="H203" s="77"/>
      <c r="I203" s="57"/>
      <c r="J203" s="31"/>
      <c r="K203" s="31"/>
      <c r="L203" s="77"/>
      <c r="M203" s="64"/>
      <c r="N203" s="64"/>
      <c r="O203" s="69"/>
      <c r="P203" s="69"/>
      <c r="Q203" s="70"/>
      <c r="R203" s="34"/>
      <c r="S203" s="105"/>
      <c r="T203" s="105"/>
      <c r="U203" s="77"/>
      <c r="V203" s="77"/>
      <c r="W203" s="69"/>
      <c r="X203" s="69"/>
      <c r="Y203" s="69"/>
      <c r="Z203" s="61"/>
      <c r="AA203" s="67"/>
      <c r="AB203" s="61"/>
      <c r="AC203" s="67"/>
      <c r="AD203" s="67"/>
      <c r="AE203" s="67"/>
      <c r="AF203" s="57"/>
      <c r="AG203" s="107"/>
      <c r="AH203" s="108"/>
      <c r="AI203" s="30"/>
      <c r="AJ203" s="30"/>
      <c r="AK203" s="30"/>
      <c r="AL203" s="30"/>
      <c r="AM203" s="63"/>
      <c r="AN203" s="108"/>
      <c r="AO203" s="108"/>
      <c r="AP203" s="107"/>
      <c r="AQ203" s="107"/>
      <c r="AR203" s="31"/>
      <c r="AS203" s="68"/>
      <c r="AT203" s="68"/>
      <c r="AU203" s="63"/>
      <c r="AV203" s="62"/>
      <c r="AW203" s="62"/>
      <c r="AX203" s="62"/>
      <c r="AY203" s="62"/>
      <c r="AZ203" s="126"/>
      <c r="BA203" s="126"/>
      <c r="BB203" s="126"/>
      <c r="BC203" s="126"/>
      <c r="BD203" s="126"/>
      <c r="BE203" s="62"/>
    </row>
    <row r="204" spans="1:57" ht="25.5" customHeight="1" x14ac:dyDescent="0.3">
      <c r="A204" s="31"/>
      <c r="B204" s="31"/>
      <c r="C204" s="31"/>
      <c r="D204" s="33"/>
      <c r="E204" s="92"/>
      <c r="F204" s="31"/>
      <c r="G204" s="77"/>
      <c r="H204" s="77"/>
      <c r="I204" s="57"/>
      <c r="J204" s="31"/>
      <c r="K204" s="31"/>
      <c r="L204" s="77"/>
      <c r="M204" s="64"/>
      <c r="N204" s="64"/>
      <c r="O204" s="69"/>
      <c r="P204" s="69"/>
      <c r="Q204" s="70"/>
      <c r="R204" s="34"/>
      <c r="S204" s="105"/>
      <c r="T204" s="105"/>
      <c r="U204" s="77"/>
      <c r="V204" s="77"/>
      <c r="W204" s="69"/>
      <c r="X204" s="69"/>
      <c r="Y204" s="69"/>
      <c r="Z204" s="61"/>
      <c r="AA204" s="67"/>
      <c r="AB204" s="61"/>
      <c r="AC204" s="67"/>
      <c r="AD204" s="67"/>
      <c r="AE204" s="67"/>
      <c r="AF204" s="57"/>
      <c r="AG204" s="107"/>
      <c r="AH204" s="108"/>
      <c r="AI204" s="30"/>
      <c r="AJ204" s="30"/>
      <c r="AK204" s="30"/>
      <c r="AL204" s="30"/>
      <c r="AM204" s="63"/>
      <c r="AN204" s="108"/>
      <c r="AO204" s="108"/>
      <c r="AP204" s="107"/>
      <c r="AQ204" s="107"/>
      <c r="AR204" s="31"/>
      <c r="AS204" s="68"/>
      <c r="AT204" s="68"/>
      <c r="AU204" s="63"/>
      <c r="AV204" s="62"/>
      <c r="AW204" s="62"/>
      <c r="AX204" s="62"/>
      <c r="AY204" s="62"/>
      <c r="AZ204" s="126"/>
      <c r="BA204" s="126"/>
      <c r="BB204" s="126"/>
      <c r="BC204" s="126"/>
      <c r="BD204" s="126"/>
      <c r="BE204" s="62"/>
    </row>
    <row r="205" spans="1:57" ht="25.5" customHeight="1" x14ac:dyDescent="0.3">
      <c r="A205" s="31"/>
      <c r="B205" s="31"/>
      <c r="C205" s="31"/>
      <c r="D205" s="33"/>
      <c r="E205" s="92"/>
      <c r="F205" s="31"/>
      <c r="G205" s="77"/>
      <c r="H205" s="77"/>
      <c r="I205" s="57"/>
      <c r="J205" s="31"/>
      <c r="K205" s="31"/>
      <c r="L205" s="77"/>
      <c r="M205" s="64"/>
      <c r="N205" s="64"/>
      <c r="O205" s="69"/>
      <c r="P205" s="69"/>
      <c r="Q205" s="70"/>
      <c r="R205" s="34"/>
      <c r="S205" s="105"/>
      <c r="T205" s="105"/>
      <c r="U205" s="77"/>
      <c r="V205" s="77"/>
      <c r="W205" s="69"/>
      <c r="X205" s="69"/>
      <c r="Y205" s="69"/>
      <c r="Z205" s="61"/>
      <c r="AA205" s="67"/>
      <c r="AB205" s="61"/>
      <c r="AC205" s="67"/>
      <c r="AD205" s="67"/>
      <c r="AE205" s="67"/>
      <c r="AF205" s="57"/>
      <c r="AG205" s="107"/>
      <c r="AH205" s="108"/>
      <c r="AI205" s="30"/>
      <c r="AJ205" s="30"/>
      <c r="AK205" s="30"/>
      <c r="AL205" s="30"/>
      <c r="AM205" s="63"/>
      <c r="AN205" s="108"/>
      <c r="AO205" s="108"/>
      <c r="AP205" s="107"/>
      <c r="AQ205" s="107"/>
      <c r="AR205" s="31"/>
      <c r="AS205" s="68"/>
      <c r="AT205" s="68"/>
      <c r="AU205" s="63"/>
      <c r="AV205" s="62"/>
      <c r="AW205" s="62"/>
      <c r="AX205" s="62"/>
      <c r="AY205" s="62"/>
      <c r="AZ205" s="126"/>
      <c r="BA205" s="126"/>
      <c r="BB205" s="126"/>
      <c r="BC205" s="126"/>
      <c r="BD205" s="126"/>
      <c r="BE205" s="62"/>
    </row>
    <row r="206" spans="1:57" ht="25.5" customHeight="1" x14ac:dyDescent="0.3">
      <c r="A206" s="31"/>
      <c r="B206" s="31"/>
      <c r="C206" s="31"/>
      <c r="D206" s="33"/>
      <c r="E206" s="92"/>
      <c r="F206" s="31"/>
      <c r="G206" s="77"/>
      <c r="H206" s="77"/>
      <c r="I206" s="57"/>
      <c r="J206" s="31"/>
      <c r="K206" s="31"/>
      <c r="L206" s="77"/>
      <c r="M206" s="64"/>
      <c r="N206" s="64"/>
      <c r="O206" s="69"/>
      <c r="P206" s="69"/>
      <c r="Q206" s="70"/>
      <c r="R206" s="34"/>
      <c r="S206" s="105"/>
      <c r="T206" s="105"/>
      <c r="U206" s="77"/>
      <c r="V206" s="77"/>
      <c r="W206" s="69"/>
      <c r="X206" s="69"/>
      <c r="Y206" s="69"/>
      <c r="Z206" s="61"/>
      <c r="AA206" s="67"/>
      <c r="AB206" s="61"/>
      <c r="AC206" s="67"/>
      <c r="AD206" s="67"/>
      <c r="AE206" s="67"/>
      <c r="AF206" s="57"/>
      <c r="AG206" s="107"/>
      <c r="AH206" s="108"/>
      <c r="AI206" s="30"/>
      <c r="AJ206" s="30"/>
      <c r="AK206" s="30"/>
      <c r="AL206" s="30"/>
      <c r="AM206" s="63"/>
      <c r="AN206" s="108"/>
      <c r="AO206" s="108"/>
      <c r="AP206" s="107"/>
      <c r="AQ206" s="107"/>
      <c r="AR206" s="31"/>
      <c r="AS206" s="68"/>
      <c r="AT206" s="68"/>
      <c r="AU206" s="63"/>
      <c r="AV206" s="62"/>
      <c r="AW206" s="62"/>
      <c r="AX206" s="62"/>
      <c r="AY206" s="62"/>
      <c r="AZ206" s="126"/>
      <c r="BA206" s="126"/>
      <c r="BB206" s="126"/>
      <c r="BC206" s="126"/>
      <c r="BD206" s="126"/>
      <c r="BE206" s="62"/>
    </row>
    <row r="207" spans="1:57" ht="25.5" customHeight="1" x14ac:dyDescent="0.3">
      <c r="A207" s="31"/>
      <c r="B207" s="31"/>
      <c r="C207" s="31"/>
      <c r="D207" s="33"/>
      <c r="E207" s="92"/>
      <c r="F207" s="31"/>
      <c r="G207" s="77"/>
      <c r="H207" s="77"/>
      <c r="I207" s="57"/>
      <c r="J207" s="31"/>
      <c r="K207" s="31"/>
      <c r="L207" s="77"/>
      <c r="M207" s="64"/>
      <c r="N207" s="64"/>
      <c r="O207" s="69"/>
      <c r="P207" s="69"/>
      <c r="Q207" s="70"/>
      <c r="R207" s="34"/>
      <c r="S207" s="105"/>
      <c r="T207" s="105"/>
      <c r="U207" s="77"/>
      <c r="V207" s="77"/>
      <c r="W207" s="69"/>
      <c r="X207" s="69"/>
      <c r="Y207" s="69"/>
      <c r="Z207" s="61"/>
      <c r="AA207" s="67"/>
      <c r="AB207" s="61"/>
      <c r="AC207" s="67"/>
      <c r="AD207" s="67"/>
      <c r="AE207" s="67"/>
      <c r="AF207" s="57"/>
      <c r="AG207" s="107"/>
      <c r="AH207" s="108"/>
      <c r="AI207" s="30"/>
      <c r="AJ207" s="30"/>
      <c r="AK207" s="30"/>
      <c r="AL207" s="30"/>
      <c r="AM207" s="63"/>
      <c r="AN207" s="108"/>
      <c r="AO207" s="108"/>
      <c r="AP207" s="107"/>
      <c r="AQ207" s="107"/>
      <c r="AR207" s="31"/>
      <c r="AS207" s="68"/>
      <c r="AT207" s="68"/>
      <c r="AU207" s="63"/>
      <c r="AV207" s="62"/>
      <c r="AW207" s="62"/>
      <c r="AX207" s="62"/>
      <c r="AY207" s="62"/>
      <c r="AZ207" s="126"/>
      <c r="BA207" s="126"/>
      <c r="BB207" s="126"/>
      <c r="BC207" s="126"/>
      <c r="BD207" s="126"/>
      <c r="BE207" s="62"/>
    </row>
    <row r="208" spans="1:57" ht="25.5" customHeight="1" x14ac:dyDescent="0.3">
      <c r="A208" s="31"/>
      <c r="B208" s="31"/>
      <c r="C208" s="31"/>
      <c r="D208" s="33"/>
      <c r="E208" s="92"/>
      <c r="F208" s="31"/>
      <c r="G208" s="77"/>
      <c r="H208" s="77"/>
      <c r="I208" s="57"/>
      <c r="J208" s="31"/>
      <c r="K208" s="31"/>
      <c r="L208" s="77"/>
      <c r="M208" s="64"/>
      <c r="N208" s="64"/>
      <c r="O208" s="69"/>
      <c r="P208" s="69"/>
      <c r="Q208" s="70"/>
      <c r="R208" s="34"/>
      <c r="S208" s="105"/>
      <c r="T208" s="105"/>
      <c r="U208" s="77"/>
      <c r="V208" s="77"/>
      <c r="W208" s="69"/>
      <c r="X208" s="69"/>
      <c r="Y208" s="69"/>
      <c r="Z208" s="61"/>
      <c r="AA208" s="67"/>
      <c r="AB208" s="61"/>
      <c r="AC208" s="67"/>
      <c r="AD208" s="67"/>
      <c r="AE208" s="67"/>
      <c r="AF208" s="57"/>
      <c r="AG208" s="107"/>
      <c r="AH208" s="108"/>
      <c r="AI208" s="30"/>
      <c r="AJ208" s="30"/>
      <c r="AK208" s="30"/>
      <c r="AL208" s="30"/>
      <c r="AM208" s="63"/>
      <c r="AN208" s="108"/>
      <c r="AO208" s="108"/>
      <c r="AP208" s="107"/>
      <c r="AQ208" s="107"/>
      <c r="AR208" s="31"/>
      <c r="AS208" s="68"/>
      <c r="AT208" s="68"/>
      <c r="AU208" s="63"/>
      <c r="AV208" s="62"/>
      <c r="AW208" s="62"/>
      <c r="AX208" s="62"/>
      <c r="AY208" s="62"/>
      <c r="AZ208" s="126"/>
      <c r="BA208" s="126"/>
      <c r="BB208" s="126"/>
      <c r="BC208" s="126"/>
      <c r="BD208" s="126"/>
      <c r="BE208" s="62"/>
    </row>
    <row r="209" spans="1:57" ht="25.5" customHeight="1" x14ac:dyDescent="0.3">
      <c r="A209" s="31"/>
      <c r="B209" s="31"/>
      <c r="C209" s="31"/>
      <c r="D209" s="33"/>
      <c r="E209" s="92"/>
      <c r="F209" s="31"/>
      <c r="G209" s="77"/>
      <c r="H209" s="77"/>
      <c r="I209" s="57"/>
      <c r="J209" s="31"/>
      <c r="K209" s="31"/>
      <c r="L209" s="77"/>
      <c r="M209" s="64"/>
      <c r="N209" s="64"/>
      <c r="O209" s="69"/>
      <c r="P209" s="69"/>
      <c r="Q209" s="70"/>
      <c r="R209" s="34"/>
      <c r="S209" s="105"/>
      <c r="T209" s="105"/>
      <c r="U209" s="77"/>
      <c r="V209" s="77"/>
      <c r="W209" s="69"/>
      <c r="X209" s="69"/>
      <c r="Y209" s="69"/>
      <c r="Z209" s="61"/>
      <c r="AA209" s="67"/>
      <c r="AB209" s="61"/>
      <c r="AC209" s="67"/>
      <c r="AD209" s="67"/>
      <c r="AE209" s="67"/>
      <c r="AF209" s="57"/>
      <c r="AG209" s="107"/>
      <c r="AH209" s="108"/>
      <c r="AI209" s="30"/>
      <c r="AJ209" s="30"/>
      <c r="AK209" s="30"/>
      <c r="AL209" s="30"/>
      <c r="AM209" s="63"/>
      <c r="AN209" s="108"/>
      <c r="AO209" s="108"/>
      <c r="AP209" s="107"/>
      <c r="AQ209" s="107"/>
      <c r="AR209" s="31"/>
      <c r="AS209" s="68"/>
      <c r="AT209" s="68"/>
      <c r="AU209" s="63"/>
      <c r="AV209" s="62"/>
      <c r="AW209" s="62"/>
      <c r="AX209" s="62"/>
      <c r="AY209" s="62"/>
      <c r="AZ209" s="126"/>
      <c r="BA209" s="126"/>
      <c r="BB209" s="126"/>
      <c r="BC209" s="126"/>
      <c r="BD209" s="126"/>
      <c r="BE209" s="62"/>
    </row>
    <row r="210" spans="1:57" ht="25.5" customHeight="1" x14ac:dyDescent="0.3">
      <c r="A210" s="31"/>
      <c r="B210" s="31"/>
      <c r="C210" s="31"/>
      <c r="D210" s="33"/>
      <c r="E210" s="92"/>
      <c r="F210" s="31"/>
      <c r="G210" s="77"/>
      <c r="H210" s="77"/>
      <c r="I210" s="57"/>
      <c r="J210" s="31"/>
      <c r="K210" s="31"/>
      <c r="L210" s="77"/>
      <c r="M210" s="64"/>
      <c r="N210" s="64"/>
      <c r="O210" s="69"/>
      <c r="P210" s="69"/>
      <c r="Q210" s="70"/>
      <c r="R210" s="34"/>
      <c r="S210" s="105"/>
      <c r="T210" s="105"/>
      <c r="U210" s="77"/>
      <c r="V210" s="77"/>
      <c r="W210" s="69"/>
      <c r="X210" s="69"/>
      <c r="Y210" s="69"/>
      <c r="Z210" s="61"/>
      <c r="AA210" s="67"/>
      <c r="AB210" s="61"/>
      <c r="AC210" s="67"/>
      <c r="AD210" s="67"/>
      <c r="AE210" s="67"/>
      <c r="AF210" s="57"/>
      <c r="AG210" s="107"/>
      <c r="AH210" s="108"/>
      <c r="AI210" s="30"/>
      <c r="AJ210" s="30"/>
      <c r="AK210" s="30"/>
      <c r="AL210" s="30"/>
      <c r="AM210" s="63"/>
      <c r="AN210" s="108"/>
      <c r="AO210" s="108"/>
      <c r="AP210" s="107"/>
      <c r="AQ210" s="107"/>
      <c r="AR210" s="31"/>
      <c r="AS210" s="68"/>
      <c r="AT210" s="68"/>
      <c r="AU210" s="63"/>
      <c r="AV210" s="62"/>
      <c r="AW210" s="62"/>
      <c r="AX210" s="62"/>
      <c r="AY210" s="62"/>
      <c r="AZ210" s="126"/>
      <c r="BA210" s="126"/>
      <c r="BB210" s="126"/>
      <c r="BC210" s="126"/>
      <c r="BD210" s="126"/>
      <c r="BE210" s="62"/>
    </row>
    <row r="211" spans="1:57" ht="25.5" customHeight="1" x14ac:dyDescent="0.3">
      <c r="A211" s="31"/>
      <c r="B211" s="31"/>
      <c r="C211" s="31"/>
      <c r="D211" s="33"/>
      <c r="E211" s="92"/>
      <c r="F211" s="31"/>
      <c r="G211" s="77"/>
      <c r="H211" s="77"/>
      <c r="I211" s="57"/>
      <c r="J211" s="31"/>
      <c r="K211" s="31"/>
      <c r="L211" s="77"/>
      <c r="M211" s="64"/>
      <c r="N211" s="64"/>
      <c r="O211" s="69"/>
      <c r="P211" s="69"/>
      <c r="Q211" s="70"/>
      <c r="R211" s="34"/>
      <c r="S211" s="105"/>
      <c r="T211" s="105"/>
      <c r="U211" s="77"/>
      <c r="V211" s="77"/>
      <c r="W211" s="69"/>
      <c r="X211" s="69"/>
      <c r="Y211" s="69"/>
      <c r="Z211" s="61"/>
      <c r="AA211" s="67"/>
      <c r="AB211" s="61"/>
      <c r="AC211" s="67"/>
      <c r="AD211" s="67"/>
      <c r="AE211" s="67"/>
      <c r="AF211" s="57"/>
      <c r="AG211" s="107"/>
      <c r="AH211" s="108"/>
      <c r="AI211" s="30"/>
      <c r="AJ211" s="30"/>
      <c r="AK211" s="30"/>
      <c r="AL211" s="30"/>
      <c r="AM211" s="63"/>
      <c r="AN211" s="108"/>
      <c r="AO211" s="108"/>
      <c r="AP211" s="107"/>
      <c r="AQ211" s="107"/>
      <c r="AR211" s="31"/>
      <c r="AS211" s="68"/>
      <c r="AT211" s="68"/>
      <c r="AU211" s="63"/>
      <c r="AV211" s="62"/>
      <c r="AW211" s="62"/>
      <c r="AX211" s="62"/>
      <c r="AY211" s="62"/>
      <c r="AZ211" s="126"/>
      <c r="BA211" s="126"/>
      <c r="BB211" s="126"/>
      <c r="BC211" s="126"/>
      <c r="BD211" s="126"/>
      <c r="BE211" s="62"/>
    </row>
    <row r="212" spans="1:57" ht="25.5" customHeight="1" x14ac:dyDescent="0.3">
      <c r="A212" s="31"/>
      <c r="B212" s="31"/>
      <c r="C212" s="31"/>
      <c r="D212" s="33"/>
      <c r="E212" s="92"/>
      <c r="F212" s="31"/>
      <c r="G212" s="77"/>
      <c r="H212" s="77"/>
      <c r="I212" s="57"/>
      <c r="J212" s="31"/>
      <c r="K212" s="31"/>
      <c r="L212" s="77"/>
      <c r="M212" s="64"/>
      <c r="N212" s="64"/>
      <c r="O212" s="69"/>
      <c r="P212" s="69"/>
      <c r="Q212" s="70"/>
      <c r="R212" s="34"/>
      <c r="S212" s="105"/>
      <c r="T212" s="105"/>
      <c r="U212" s="77"/>
      <c r="V212" s="77"/>
      <c r="W212" s="69"/>
      <c r="X212" s="69"/>
      <c r="Y212" s="69"/>
      <c r="Z212" s="61"/>
      <c r="AA212" s="67"/>
      <c r="AB212" s="61"/>
      <c r="AC212" s="67"/>
      <c r="AD212" s="67"/>
      <c r="AE212" s="67"/>
      <c r="AF212" s="57"/>
      <c r="AG212" s="107"/>
      <c r="AH212" s="108"/>
      <c r="AI212" s="30"/>
      <c r="AJ212" s="30"/>
      <c r="AK212" s="30"/>
      <c r="AL212" s="30"/>
      <c r="AM212" s="63"/>
      <c r="AN212" s="108"/>
      <c r="AO212" s="108"/>
      <c r="AP212" s="107"/>
      <c r="AQ212" s="107"/>
      <c r="AR212" s="31"/>
      <c r="AS212" s="68"/>
      <c r="AT212" s="68"/>
      <c r="AU212" s="63"/>
      <c r="AV212" s="62"/>
      <c r="AW212" s="62"/>
      <c r="AX212" s="62"/>
      <c r="AY212" s="62"/>
      <c r="AZ212" s="126"/>
      <c r="BA212" s="126"/>
      <c r="BB212" s="126"/>
      <c r="BC212" s="126"/>
      <c r="BD212" s="126"/>
      <c r="BE212" s="62"/>
    </row>
    <row r="213" spans="1:57" ht="25.5" customHeight="1" x14ac:dyDescent="0.3">
      <c r="A213" s="31"/>
      <c r="B213" s="31"/>
      <c r="C213" s="31"/>
      <c r="D213" s="33"/>
      <c r="E213" s="92"/>
      <c r="F213" s="31"/>
      <c r="G213" s="77"/>
      <c r="H213" s="77"/>
      <c r="I213" s="57"/>
      <c r="J213" s="31"/>
      <c r="K213" s="31"/>
      <c r="L213" s="77"/>
      <c r="M213" s="64"/>
      <c r="N213" s="64"/>
      <c r="O213" s="69"/>
      <c r="P213" s="69"/>
      <c r="Q213" s="70"/>
      <c r="R213" s="34"/>
      <c r="S213" s="105"/>
      <c r="T213" s="105"/>
      <c r="U213" s="77"/>
      <c r="V213" s="77"/>
      <c r="W213" s="69"/>
      <c r="X213" s="69"/>
      <c r="Y213" s="69"/>
      <c r="Z213" s="61"/>
      <c r="AA213" s="67"/>
      <c r="AB213" s="61"/>
      <c r="AC213" s="67"/>
      <c r="AD213" s="67"/>
      <c r="AE213" s="67"/>
      <c r="AF213" s="57"/>
      <c r="AG213" s="107"/>
      <c r="AH213" s="108"/>
      <c r="AI213" s="30"/>
      <c r="AJ213" s="30"/>
      <c r="AK213" s="30"/>
      <c r="AL213" s="30"/>
      <c r="AM213" s="63"/>
      <c r="AN213" s="108"/>
      <c r="AO213" s="108"/>
      <c r="AP213" s="107"/>
      <c r="AQ213" s="107"/>
      <c r="AR213" s="31"/>
      <c r="AS213" s="68"/>
      <c r="AT213" s="68"/>
      <c r="AU213" s="63"/>
      <c r="AV213" s="62"/>
      <c r="AW213" s="62"/>
      <c r="AX213" s="62"/>
      <c r="AY213" s="62"/>
      <c r="AZ213" s="126"/>
      <c r="BA213" s="126"/>
      <c r="BB213" s="126"/>
      <c r="BC213" s="126"/>
      <c r="BD213" s="126"/>
      <c r="BE213" s="62"/>
    </row>
    <row r="214" spans="1:57" ht="25.5" customHeight="1" x14ac:dyDescent="0.3">
      <c r="A214" s="31"/>
      <c r="B214" s="31"/>
      <c r="C214" s="31"/>
      <c r="D214" s="33"/>
      <c r="E214" s="92"/>
      <c r="F214" s="31"/>
      <c r="G214" s="77"/>
      <c r="H214" s="77"/>
      <c r="I214" s="57"/>
      <c r="J214" s="31"/>
      <c r="K214" s="31"/>
      <c r="L214" s="77"/>
      <c r="M214" s="64"/>
      <c r="N214" s="64"/>
      <c r="O214" s="69"/>
      <c r="P214" s="69"/>
      <c r="Q214" s="70"/>
      <c r="R214" s="34"/>
      <c r="S214" s="105"/>
      <c r="T214" s="105"/>
      <c r="U214" s="77"/>
      <c r="V214" s="77"/>
      <c r="W214" s="69"/>
      <c r="X214" s="69"/>
      <c r="Y214" s="69"/>
      <c r="Z214" s="61"/>
      <c r="AA214" s="67"/>
      <c r="AB214" s="61"/>
      <c r="AC214" s="67"/>
      <c r="AD214" s="67"/>
      <c r="AE214" s="67"/>
      <c r="AF214" s="57"/>
      <c r="AG214" s="107"/>
      <c r="AH214" s="108"/>
      <c r="AI214" s="30"/>
      <c r="AJ214" s="30"/>
      <c r="AK214" s="30"/>
      <c r="AL214" s="30"/>
      <c r="AM214" s="63"/>
      <c r="AN214" s="108"/>
      <c r="AO214" s="108"/>
      <c r="AP214" s="107"/>
      <c r="AQ214" s="107"/>
      <c r="AR214" s="31"/>
      <c r="AS214" s="68"/>
      <c r="AT214" s="68"/>
      <c r="AU214" s="63"/>
      <c r="AV214" s="62"/>
      <c r="AW214" s="62"/>
      <c r="AX214" s="62"/>
      <c r="AY214" s="62"/>
      <c r="AZ214" s="126"/>
      <c r="BA214" s="126"/>
      <c r="BB214" s="126"/>
      <c r="BC214" s="126"/>
      <c r="BD214" s="126"/>
      <c r="BE214" s="62"/>
    </row>
    <row r="215" spans="1:57" ht="25.5" customHeight="1" x14ac:dyDescent="0.3">
      <c r="A215" s="31"/>
      <c r="B215" s="31"/>
      <c r="C215" s="31"/>
      <c r="D215" s="33"/>
      <c r="E215" s="92"/>
      <c r="F215" s="31"/>
      <c r="G215" s="77"/>
      <c r="H215" s="77"/>
      <c r="I215" s="57"/>
      <c r="J215" s="31"/>
      <c r="K215" s="31"/>
      <c r="L215" s="77"/>
      <c r="M215" s="64"/>
      <c r="N215" s="64"/>
      <c r="O215" s="69"/>
      <c r="P215" s="69"/>
      <c r="Q215" s="70"/>
      <c r="R215" s="34"/>
      <c r="S215" s="105"/>
      <c r="T215" s="105"/>
      <c r="U215" s="77"/>
      <c r="V215" s="77"/>
      <c r="W215" s="69"/>
      <c r="X215" s="69"/>
      <c r="Y215" s="69"/>
      <c r="Z215" s="61"/>
      <c r="AA215" s="67"/>
      <c r="AB215" s="61"/>
      <c r="AC215" s="67"/>
      <c r="AD215" s="67"/>
      <c r="AE215" s="67"/>
      <c r="AF215" s="57"/>
      <c r="AG215" s="107"/>
      <c r="AH215" s="108"/>
      <c r="AI215" s="30"/>
      <c r="AJ215" s="30"/>
      <c r="AK215" s="30"/>
      <c r="AL215" s="30"/>
      <c r="AM215" s="63"/>
      <c r="AN215" s="108"/>
      <c r="AO215" s="108"/>
      <c r="AP215" s="107"/>
      <c r="AQ215" s="107"/>
      <c r="AR215" s="31"/>
      <c r="AS215" s="68"/>
      <c r="AT215" s="68"/>
      <c r="AU215" s="63"/>
      <c r="AV215" s="62"/>
      <c r="AW215" s="62"/>
      <c r="AX215" s="62"/>
      <c r="AY215" s="62"/>
      <c r="AZ215" s="126"/>
      <c r="BA215" s="126"/>
      <c r="BB215" s="126"/>
      <c r="BC215" s="126"/>
      <c r="BD215" s="126"/>
      <c r="BE215" s="62"/>
    </row>
    <row r="216" spans="1:57" ht="25.5" customHeight="1" x14ac:dyDescent="0.3">
      <c r="A216" s="31"/>
      <c r="B216" s="31"/>
      <c r="C216" s="31"/>
      <c r="D216" s="33"/>
      <c r="E216" s="92"/>
      <c r="F216" s="31"/>
      <c r="G216" s="77"/>
      <c r="H216" s="77"/>
      <c r="I216" s="57"/>
      <c r="J216" s="31"/>
      <c r="K216" s="31"/>
      <c r="L216" s="77"/>
      <c r="M216" s="64"/>
      <c r="N216" s="64"/>
      <c r="O216" s="69"/>
      <c r="P216" s="69"/>
      <c r="Q216" s="70"/>
      <c r="R216" s="34"/>
      <c r="S216" s="105"/>
      <c r="T216" s="105"/>
      <c r="U216" s="77"/>
      <c r="V216" s="77"/>
      <c r="W216" s="69"/>
      <c r="X216" s="69"/>
      <c r="Y216" s="69"/>
      <c r="Z216" s="61"/>
      <c r="AA216" s="67"/>
      <c r="AB216" s="61"/>
      <c r="AC216" s="67"/>
      <c r="AD216" s="67"/>
      <c r="AE216" s="67"/>
      <c r="AF216" s="57"/>
      <c r="AG216" s="107"/>
      <c r="AH216" s="108"/>
      <c r="AI216" s="30"/>
      <c r="AJ216" s="30"/>
      <c r="AK216" s="30"/>
      <c r="AL216" s="30"/>
      <c r="AM216" s="63"/>
      <c r="AN216" s="108"/>
      <c r="AO216" s="108"/>
      <c r="AP216" s="107"/>
      <c r="AQ216" s="107"/>
      <c r="AR216" s="31"/>
      <c r="AS216" s="68"/>
      <c r="AT216" s="68"/>
      <c r="AU216" s="63"/>
      <c r="AV216" s="62"/>
      <c r="AW216" s="62"/>
      <c r="AX216" s="62"/>
      <c r="AY216" s="62"/>
      <c r="AZ216" s="126"/>
      <c r="BA216" s="126"/>
      <c r="BB216" s="126"/>
      <c r="BC216" s="126"/>
      <c r="BD216" s="126"/>
      <c r="BE216" s="62"/>
    </row>
    <row r="217" spans="1:57" ht="25.5" customHeight="1" x14ac:dyDescent="0.3">
      <c r="A217" s="31"/>
      <c r="B217" s="31"/>
      <c r="C217" s="31"/>
      <c r="D217" s="33"/>
      <c r="E217" s="92"/>
      <c r="F217" s="31"/>
      <c r="G217" s="77"/>
      <c r="H217" s="77"/>
      <c r="I217" s="57"/>
      <c r="J217" s="31"/>
      <c r="K217" s="31"/>
      <c r="L217" s="77"/>
      <c r="M217" s="64"/>
      <c r="N217" s="64"/>
      <c r="O217" s="69"/>
      <c r="P217" s="69"/>
      <c r="Q217" s="70"/>
      <c r="R217" s="34"/>
      <c r="S217" s="105"/>
      <c r="T217" s="105"/>
      <c r="U217" s="77"/>
      <c r="V217" s="77"/>
      <c r="W217" s="69"/>
      <c r="X217" s="69"/>
      <c r="Y217" s="69"/>
      <c r="Z217" s="61"/>
      <c r="AA217" s="67"/>
      <c r="AB217" s="61"/>
      <c r="AC217" s="67"/>
      <c r="AD217" s="67"/>
      <c r="AE217" s="67"/>
      <c r="AF217" s="57"/>
      <c r="AG217" s="107"/>
      <c r="AH217" s="108"/>
      <c r="AI217" s="30"/>
      <c r="AJ217" s="30"/>
      <c r="AK217" s="30"/>
      <c r="AL217" s="30"/>
      <c r="AM217" s="63"/>
      <c r="AN217" s="108"/>
      <c r="AO217" s="108"/>
      <c r="AP217" s="107"/>
      <c r="AQ217" s="107"/>
      <c r="AR217" s="31"/>
      <c r="AS217" s="68"/>
      <c r="AT217" s="68"/>
      <c r="AU217" s="63"/>
      <c r="AV217" s="62"/>
      <c r="AW217" s="62"/>
      <c r="AX217" s="62"/>
      <c r="AY217" s="62"/>
      <c r="AZ217" s="126"/>
      <c r="BA217" s="126"/>
      <c r="BB217" s="126"/>
      <c r="BC217" s="126"/>
      <c r="BD217" s="126"/>
      <c r="BE217" s="62"/>
    </row>
    <row r="218" spans="1:57" ht="25.5" customHeight="1" x14ac:dyDescent="0.3">
      <c r="A218" s="31"/>
      <c r="B218" s="31"/>
      <c r="C218" s="31"/>
      <c r="D218" s="33"/>
      <c r="E218" s="92"/>
      <c r="F218" s="31"/>
      <c r="G218" s="77"/>
      <c r="H218" s="77"/>
      <c r="I218" s="57"/>
      <c r="J218" s="31"/>
      <c r="K218" s="31"/>
      <c r="L218" s="77"/>
      <c r="M218" s="64"/>
      <c r="N218" s="64"/>
      <c r="O218" s="69"/>
      <c r="P218" s="69"/>
      <c r="Q218" s="70"/>
      <c r="R218" s="34"/>
      <c r="S218" s="105"/>
      <c r="T218" s="105"/>
      <c r="U218" s="77"/>
      <c r="V218" s="77"/>
      <c r="W218" s="69"/>
      <c r="X218" s="69"/>
      <c r="Y218" s="69"/>
      <c r="Z218" s="61"/>
      <c r="AA218" s="67"/>
      <c r="AB218" s="61"/>
      <c r="AC218" s="67"/>
      <c r="AD218" s="67"/>
      <c r="AE218" s="67"/>
      <c r="AF218" s="57"/>
      <c r="AG218" s="107"/>
      <c r="AH218" s="108"/>
      <c r="AI218" s="30"/>
      <c r="AJ218" s="30"/>
      <c r="AK218" s="30"/>
      <c r="AL218" s="30"/>
      <c r="AM218" s="63"/>
      <c r="AN218" s="108"/>
      <c r="AO218" s="108"/>
      <c r="AP218" s="107"/>
      <c r="AQ218" s="107"/>
      <c r="AR218" s="31"/>
      <c r="AS218" s="68"/>
      <c r="AT218" s="68"/>
      <c r="AU218" s="63"/>
      <c r="AV218" s="62"/>
      <c r="AW218" s="62"/>
      <c r="AX218" s="62"/>
      <c r="AY218" s="62"/>
      <c r="AZ218" s="126"/>
      <c r="BA218" s="126"/>
      <c r="BB218" s="126"/>
      <c r="BC218" s="126"/>
      <c r="BD218" s="126"/>
      <c r="BE218" s="62"/>
    </row>
    <row r="219" spans="1:57" ht="25.5" customHeight="1" x14ac:dyDescent="0.3">
      <c r="A219" s="31"/>
      <c r="B219" s="31"/>
      <c r="C219" s="31"/>
      <c r="D219" s="33"/>
      <c r="E219" s="92"/>
      <c r="F219" s="31"/>
      <c r="G219" s="77"/>
      <c r="H219" s="77"/>
      <c r="I219" s="57"/>
      <c r="J219" s="31"/>
      <c r="K219" s="31"/>
      <c r="L219" s="77"/>
      <c r="M219" s="64"/>
      <c r="N219" s="64"/>
      <c r="O219" s="69"/>
      <c r="P219" s="69"/>
      <c r="Q219" s="70"/>
      <c r="R219" s="34"/>
      <c r="S219" s="105"/>
      <c r="T219" s="105"/>
      <c r="U219" s="77"/>
      <c r="V219" s="77"/>
      <c r="W219" s="69"/>
      <c r="X219" s="69"/>
      <c r="Y219" s="69"/>
      <c r="Z219" s="61"/>
      <c r="AA219" s="67"/>
      <c r="AB219" s="61"/>
      <c r="AC219" s="67"/>
      <c r="AD219" s="67"/>
      <c r="AE219" s="67"/>
      <c r="AF219" s="57"/>
      <c r="AG219" s="107"/>
      <c r="AH219" s="108"/>
      <c r="AI219" s="30"/>
      <c r="AJ219" s="30"/>
      <c r="AK219" s="30"/>
      <c r="AL219" s="30"/>
      <c r="AM219" s="63"/>
      <c r="AN219" s="108"/>
      <c r="AO219" s="108"/>
      <c r="AP219" s="107"/>
      <c r="AQ219" s="107"/>
      <c r="AR219" s="31"/>
      <c r="AS219" s="68"/>
      <c r="AT219" s="68"/>
      <c r="AU219" s="63"/>
      <c r="AV219" s="62"/>
      <c r="AW219" s="62"/>
      <c r="AX219" s="62"/>
      <c r="AY219" s="62"/>
      <c r="AZ219" s="126"/>
      <c r="BA219" s="126"/>
      <c r="BB219" s="126"/>
      <c r="BC219" s="126"/>
      <c r="BD219" s="126"/>
      <c r="BE219" s="62"/>
    </row>
    <row r="220" spans="1:57" ht="25.5" customHeight="1" x14ac:dyDescent="0.3">
      <c r="A220" s="31"/>
      <c r="B220" s="31"/>
      <c r="C220" s="31"/>
      <c r="D220" s="33"/>
      <c r="E220" s="92"/>
      <c r="F220" s="31"/>
      <c r="G220" s="77"/>
      <c r="H220" s="77"/>
      <c r="I220" s="57"/>
      <c r="J220" s="31"/>
      <c r="K220" s="31"/>
      <c r="L220" s="77"/>
      <c r="M220" s="64"/>
      <c r="N220" s="64"/>
      <c r="O220" s="69"/>
      <c r="P220" s="69"/>
      <c r="Q220" s="70"/>
      <c r="R220" s="34"/>
      <c r="S220" s="105"/>
      <c r="T220" s="105"/>
      <c r="U220" s="77"/>
      <c r="V220" s="77"/>
      <c r="W220" s="69"/>
      <c r="X220" s="69"/>
      <c r="Y220" s="69"/>
      <c r="Z220" s="61"/>
      <c r="AA220" s="67"/>
      <c r="AB220" s="61"/>
      <c r="AC220" s="67"/>
      <c r="AD220" s="67"/>
      <c r="AE220" s="67"/>
      <c r="AF220" s="57"/>
      <c r="AG220" s="107"/>
      <c r="AH220" s="108"/>
      <c r="AI220" s="30"/>
      <c r="AJ220" s="30"/>
      <c r="AK220" s="30"/>
      <c r="AL220" s="30"/>
      <c r="AM220" s="63"/>
      <c r="AN220" s="108"/>
      <c r="AO220" s="108"/>
      <c r="AP220" s="107"/>
      <c r="AQ220" s="107"/>
      <c r="AR220" s="31"/>
      <c r="AS220" s="68"/>
      <c r="AT220" s="68"/>
      <c r="AU220" s="63"/>
      <c r="AV220" s="62"/>
      <c r="AW220" s="62"/>
      <c r="AX220" s="62"/>
      <c r="AY220" s="62"/>
      <c r="AZ220" s="126"/>
      <c r="BA220" s="126"/>
      <c r="BB220" s="126"/>
      <c r="BC220" s="126"/>
      <c r="BD220" s="126"/>
      <c r="BE220" s="62"/>
    </row>
    <row r="221" spans="1:57" ht="25.5" customHeight="1" x14ac:dyDescent="0.3">
      <c r="A221" s="31"/>
      <c r="B221" s="31"/>
      <c r="C221" s="31"/>
      <c r="D221" s="33"/>
      <c r="E221" s="92"/>
      <c r="F221" s="31"/>
      <c r="G221" s="77"/>
      <c r="H221" s="77"/>
      <c r="I221" s="57"/>
      <c r="J221" s="31"/>
      <c r="K221" s="31"/>
      <c r="L221" s="77"/>
      <c r="M221" s="64"/>
      <c r="N221" s="64"/>
      <c r="O221" s="69"/>
      <c r="P221" s="69"/>
      <c r="Q221" s="70"/>
      <c r="R221" s="34"/>
      <c r="S221" s="105"/>
      <c r="T221" s="105"/>
      <c r="U221" s="77"/>
      <c r="V221" s="77"/>
      <c r="W221" s="69"/>
      <c r="X221" s="69"/>
      <c r="Y221" s="69"/>
      <c r="Z221" s="61"/>
      <c r="AA221" s="67"/>
      <c r="AB221" s="61"/>
      <c r="AC221" s="67"/>
      <c r="AD221" s="67"/>
      <c r="AE221" s="67"/>
      <c r="AF221" s="57"/>
      <c r="AG221" s="107"/>
      <c r="AH221" s="108"/>
      <c r="AI221" s="30"/>
      <c r="AJ221" s="30"/>
      <c r="AK221" s="30"/>
      <c r="AL221" s="30"/>
      <c r="AM221" s="63"/>
      <c r="AN221" s="108"/>
      <c r="AO221" s="108"/>
      <c r="AP221" s="107"/>
      <c r="AQ221" s="107"/>
      <c r="AR221" s="31"/>
      <c r="AS221" s="68"/>
      <c r="AT221" s="68"/>
      <c r="AU221" s="63"/>
      <c r="AV221" s="62"/>
      <c r="AW221" s="62"/>
      <c r="AX221" s="62"/>
      <c r="AY221" s="62"/>
      <c r="AZ221" s="126"/>
      <c r="BA221" s="126"/>
      <c r="BB221" s="126"/>
      <c r="BC221" s="126"/>
      <c r="BD221" s="126"/>
      <c r="BE221" s="62"/>
    </row>
    <row r="222" spans="1:57" ht="25.5" customHeight="1" x14ac:dyDescent="0.3">
      <c r="A222" s="31"/>
      <c r="B222" s="31"/>
      <c r="C222" s="31"/>
      <c r="D222" s="33"/>
      <c r="E222" s="92"/>
      <c r="F222" s="31"/>
      <c r="G222" s="77"/>
      <c r="H222" s="77"/>
      <c r="I222" s="57"/>
      <c r="J222" s="31"/>
      <c r="K222" s="31"/>
      <c r="L222" s="77"/>
      <c r="M222" s="64"/>
      <c r="N222" s="64"/>
      <c r="O222" s="69"/>
      <c r="P222" s="69"/>
      <c r="Q222" s="70"/>
      <c r="R222" s="34"/>
      <c r="S222" s="105"/>
      <c r="T222" s="105"/>
      <c r="U222" s="77"/>
      <c r="V222" s="77"/>
      <c r="W222" s="69"/>
      <c r="X222" s="69"/>
      <c r="Y222" s="69"/>
      <c r="Z222" s="61"/>
      <c r="AA222" s="67"/>
      <c r="AB222" s="61"/>
      <c r="AC222" s="67"/>
      <c r="AD222" s="67"/>
      <c r="AE222" s="67"/>
      <c r="AF222" s="57"/>
      <c r="AG222" s="107"/>
      <c r="AH222" s="108"/>
      <c r="AI222" s="30"/>
      <c r="AJ222" s="30"/>
      <c r="AK222" s="30"/>
      <c r="AL222" s="30"/>
      <c r="AM222" s="63"/>
      <c r="AN222" s="108"/>
      <c r="AO222" s="108"/>
      <c r="AP222" s="107"/>
      <c r="AQ222" s="107"/>
      <c r="AR222" s="31"/>
      <c r="AS222" s="68"/>
      <c r="AT222" s="68"/>
      <c r="AU222" s="63"/>
      <c r="AV222" s="62"/>
      <c r="AW222" s="62"/>
      <c r="AX222" s="62"/>
      <c r="AY222" s="62"/>
      <c r="AZ222" s="126"/>
      <c r="BA222" s="126"/>
      <c r="BB222" s="126"/>
      <c r="BC222" s="126"/>
      <c r="BD222" s="126"/>
      <c r="BE222" s="62"/>
    </row>
    <row r="223" spans="1:57" ht="25.5" customHeight="1" x14ac:dyDescent="0.3">
      <c r="A223" s="31"/>
      <c r="B223" s="31"/>
      <c r="C223" s="31"/>
      <c r="D223" s="33"/>
      <c r="E223" s="92"/>
      <c r="F223" s="31"/>
      <c r="G223" s="77"/>
      <c r="H223" s="77"/>
      <c r="I223" s="57"/>
      <c r="J223" s="31"/>
      <c r="K223" s="31"/>
      <c r="L223" s="77"/>
      <c r="M223" s="64"/>
      <c r="N223" s="64"/>
      <c r="O223" s="69"/>
      <c r="P223" s="69"/>
      <c r="Q223" s="70"/>
      <c r="R223" s="34"/>
      <c r="S223" s="105"/>
      <c r="T223" s="105"/>
      <c r="U223" s="77"/>
      <c r="V223" s="77"/>
      <c r="W223" s="69"/>
      <c r="X223" s="69"/>
      <c r="Y223" s="69"/>
      <c r="Z223" s="61"/>
      <c r="AA223" s="67"/>
      <c r="AB223" s="61"/>
      <c r="AC223" s="67"/>
      <c r="AD223" s="67"/>
      <c r="AE223" s="67"/>
      <c r="AF223" s="57"/>
      <c r="AG223" s="107"/>
      <c r="AH223" s="108"/>
      <c r="AI223" s="30"/>
      <c r="AJ223" s="30"/>
      <c r="AK223" s="30"/>
      <c r="AL223" s="30"/>
      <c r="AM223" s="63"/>
      <c r="AN223" s="108"/>
      <c r="AO223" s="108"/>
      <c r="AP223" s="107"/>
      <c r="AQ223" s="107"/>
      <c r="AR223" s="31"/>
      <c r="AS223" s="68"/>
      <c r="AT223" s="68"/>
      <c r="AU223" s="63"/>
      <c r="AV223" s="62"/>
      <c r="AW223" s="62"/>
      <c r="AX223" s="62"/>
      <c r="AY223" s="62"/>
      <c r="AZ223" s="126"/>
      <c r="BA223" s="126"/>
      <c r="BB223" s="126"/>
      <c r="BC223" s="126"/>
      <c r="BD223" s="126"/>
      <c r="BE223" s="62"/>
    </row>
    <row r="224" spans="1:57" ht="25.5" customHeight="1" x14ac:dyDescent="0.3">
      <c r="A224" s="31"/>
      <c r="B224" s="31"/>
      <c r="C224" s="31"/>
      <c r="D224" s="33"/>
      <c r="E224" s="92"/>
      <c r="F224" s="31"/>
      <c r="G224" s="77"/>
      <c r="H224" s="77"/>
      <c r="I224" s="57"/>
      <c r="J224" s="31"/>
      <c r="K224" s="31"/>
      <c r="L224" s="77"/>
      <c r="M224" s="64"/>
      <c r="N224" s="64"/>
      <c r="O224" s="69"/>
      <c r="P224" s="69"/>
      <c r="Q224" s="70"/>
      <c r="R224" s="34"/>
      <c r="S224" s="105"/>
      <c r="T224" s="105"/>
      <c r="U224" s="77"/>
      <c r="V224" s="77"/>
      <c r="W224" s="69"/>
      <c r="X224" s="69"/>
      <c r="Y224" s="69"/>
      <c r="Z224" s="61"/>
      <c r="AA224" s="67"/>
      <c r="AB224" s="61"/>
      <c r="AC224" s="67"/>
      <c r="AD224" s="67"/>
      <c r="AE224" s="67"/>
      <c r="AF224" s="57"/>
      <c r="AG224" s="107"/>
      <c r="AH224" s="108"/>
      <c r="AI224" s="30"/>
      <c r="AJ224" s="30"/>
      <c r="AK224" s="30"/>
      <c r="AL224" s="30"/>
      <c r="AM224" s="63"/>
      <c r="AN224" s="108"/>
      <c r="AO224" s="108"/>
      <c r="AP224" s="107"/>
      <c r="AQ224" s="107"/>
      <c r="AR224" s="31"/>
      <c r="AS224" s="68"/>
      <c r="AT224" s="68"/>
      <c r="AU224" s="63"/>
      <c r="AV224" s="62"/>
      <c r="AW224" s="62"/>
      <c r="AX224" s="62"/>
      <c r="AY224" s="62"/>
      <c r="AZ224" s="126"/>
      <c r="BA224" s="126"/>
      <c r="BB224" s="126"/>
      <c r="BC224" s="126"/>
      <c r="BD224" s="126"/>
      <c r="BE224" s="62"/>
    </row>
    <row r="225" spans="1:57" ht="25.5" customHeight="1" x14ac:dyDescent="0.3">
      <c r="A225" s="31"/>
      <c r="B225" s="31"/>
      <c r="C225" s="31"/>
      <c r="D225" s="33"/>
      <c r="E225" s="92"/>
      <c r="F225" s="31"/>
      <c r="G225" s="77"/>
      <c r="H225" s="77"/>
      <c r="I225" s="57"/>
      <c r="J225" s="31"/>
      <c r="K225" s="31"/>
      <c r="L225" s="77"/>
      <c r="M225" s="64"/>
      <c r="N225" s="64"/>
      <c r="O225" s="69"/>
      <c r="P225" s="69"/>
      <c r="Q225" s="70"/>
      <c r="R225" s="34"/>
      <c r="S225" s="105"/>
      <c r="T225" s="105"/>
      <c r="U225" s="77"/>
      <c r="V225" s="77"/>
      <c r="W225" s="69"/>
      <c r="X225" s="69"/>
      <c r="Y225" s="69"/>
      <c r="Z225" s="61"/>
      <c r="AA225" s="67"/>
      <c r="AB225" s="61"/>
      <c r="AC225" s="67"/>
      <c r="AD225" s="67"/>
      <c r="AE225" s="67"/>
      <c r="AF225" s="57"/>
      <c r="AG225" s="107"/>
      <c r="AH225" s="108"/>
      <c r="AI225" s="30"/>
      <c r="AJ225" s="30"/>
      <c r="AK225" s="30"/>
      <c r="AL225" s="30"/>
      <c r="AM225" s="63"/>
      <c r="AN225" s="108"/>
      <c r="AO225" s="108"/>
      <c r="AP225" s="107"/>
      <c r="AQ225" s="107"/>
      <c r="AR225" s="31"/>
      <c r="AS225" s="68"/>
      <c r="AT225" s="68"/>
      <c r="AU225" s="63"/>
      <c r="AV225" s="62"/>
      <c r="AW225" s="62"/>
      <c r="AX225" s="62"/>
      <c r="AY225" s="62"/>
      <c r="AZ225" s="126"/>
      <c r="BA225" s="126"/>
      <c r="BB225" s="126"/>
      <c r="BC225" s="126"/>
      <c r="BD225" s="126"/>
      <c r="BE225" s="62"/>
    </row>
    <row r="226" spans="1:57" ht="25.5" customHeight="1" x14ac:dyDescent="0.3">
      <c r="A226" s="31"/>
      <c r="B226" s="31"/>
      <c r="C226" s="31"/>
      <c r="D226" s="33"/>
      <c r="E226" s="92"/>
      <c r="F226" s="31"/>
      <c r="G226" s="77"/>
      <c r="H226" s="77"/>
      <c r="I226" s="57"/>
      <c r="J226" s="31"/>
      <c r="K226" s="31"/>
      <c r="L226" s="77"/>
      <c r="M226" s="64"/>
      <c r="N226" s="64"/>
      <c r="O226" s="69"/>
      <c r="P226" s="69"/>
      <c r="Q226" s="70"/>
      <c r="R226" s="34"/>
      <c r="S226" s="105"/>
      <c r="T226" s="105"/>
      <c r="U226" s="77"/>
      <c r="V226" s="77"/>
      <c r="W226" s="69"/>
      <c r="X226" s="69"/>
      <c r="Y226" s="69"/>
      <c r="Z226" s="61"/>
      <c r="AA226" s="67"/>
      <c r="AB226" s="61"/>
      <c r="AC226" s="67"/>
      <c r="AD226" s="67"/>
      <c r="AE226" s="67"/>
      <c r="AF226" s="57"/>
      <c r="AG226" s="107"/>
      <c r="AH226" s="108"/>
      <c r="AI226" s="30"/>
      <c r="AJ226" s="30"/>
      <c r="AK226" s="30"/>
      <c r="AL226" s="30"/>
      <c r="AM226" s="63"/>
      <c r="AN226" s="108"/>
      <c r="AO226" s="108"/>
      <c r="AP226" s="107"/>
      <c r="AQ226" s="107"/>
      <c r="AR226" s="31"/>
      <c r="AS226" s="68"/>
      <c r="AT226" s="68"/>
      <c r="AU226" s="63"/>
      <c r="AV226" s="62"/>
      <c r="AW226" s="62"/>
      <c r="AX226" s="62"/>
      <c r="AY226" s="62"/>
      <c r="AZ226" s="126"/>
      <c r="BA226" s="126"/>
      <c r="BB226" s="126"/>
      <c r="BC226" s="126"/>
      <c r="BD226" s="126"/>
      <c r="BE226" s="62"/>
    </row>
    <row r="227" spans="1:57" ht="25.5" customHeight="1" x14ac:dyDescent="0.3">
      <c r="A227" s="31"/>
      <c r="B227" s="31"/>
      <c r="C227" s="31"/>
      <c r="D227" s="33"/>
      <c r="E227" s="92"/>
      <c r="F227" s="31"/>
      <c r="G227" s="77"/>
      <c r="H227" s="77"/>
      <c r="I227" s="57"/>
      <c r="J227" s="31"/>
      <c r="K227" s="31"/>
      <c r="L227" s="77"/>
      <c r="M227" s="64"/>
      <c r="N227" s="64"/>
      <c r="O227" s="69"/>
      <c r="P227" s="69"/>
      <c r="Q227" s="70"/>
      <c r="R227" s="34"/>
      <c r="S227" s="105"/>
      <c r="T227" s="105"/>
      <c r="U227" s="77"/>
      <c r="V227" s="77"/>
      <c r="W227" s="69"/>
      <c r="X227" s="69"/>
      <c r="Y227" s="69"/>
      <c r="Z227" s="61"/>
      <c r="AA227" s="67"/>
      <c r="AB227" s="61"/>
      <c r="AC227" s="67"/>
      <c r="AD227" s="67"/>
      <c r="AE227" s="67"/>
      <c r="AF227" s="57"/>
      <c r="AG227" s="107"/>
      <c r="AH227" s="108"/>
      <c r="AI227" s="30"/>
      <c r="AJ227" s="30"/>
      <c r="AK227" s="30"/>
      <c r="AL227" s="30"/>
      <c r="AM227" s="63"/>
      <c r="AN227" s="108"/>
      <c r="AO227" s="108"/>
      <c r="AP227" s="107"/>
      <c r="AQ227" s="107"/>
      <c r="AR227" s="31"/>
      <c r="AS227" s="68"/>
      <c r="AT227" s="68"/>
      <c r="AU227" s="63"/>
      <c r="AV227" s="62"/>
      <c r="AW227" s="62"/>
      <c r="AX227" s="62"/>
      <c r="AY227" s="62"/>
      <c r="AZ227" s="126"/>
      <c r="BA227" s="126"/>
      <c r="BB227" s="126"/>
      <c r="BC227" s="126"/>
      <c r="BD227" s="126"/>
      <c r="BE227" s="62"/>
    </row>
    <row r="228" spans="1:57" ht="25.5" customHeight="1" x14ac:dyDescent="0.3">
      <c r="A228" s="31"/>
      <c r="B228" s="31"/>
      <c r="C228" s="31"/>
      <c r="D228" s="33"/>
      <c r="E228" s="92"/>
      <c r="F228" s="31"/>
      <c r="G228" s="77"/>
      <c r="H228" s="77"/>
      <c r="I228" s="57"/>
      <c r="J228" s="31"/>
      <c r="K228" s="31"/>
      <c r="L228" s="77"/>
      <c r="M228" s="64"/>
      <c r="N228" s="64"/>
      <c r="O228" s="69"/>
      <c r="P228" s="69"/>
      <c r="Q228" s="70"/>
      <c r="R228" s="34"/>
      <c r="S228" s="105"/>
      <c r="T228" s="105"/>
      <c r="U228" s="77"/>
      <c r="V228" s="77"/>
      <c r="W228" s="69"/>
      <c r="X228" s="69"/>
      <c r="Y228" s="69"/>
      <c r="Z228" s="61"/>
      <c r="AA228" s="67"/>
      <c r="AB228" s="61"/>
      <c r="AC228" s="67"/>
      <c r="AD228" s="67"/>
      <c r="AE228" s="67"/>
      <c r="AF228" s="57"/>
      <c r="AG228" s="107"/>
      <c r="AH228" s="108"/>
      <c r="AI228" s="30"/>
      <c r="AJ228" s="30"/>
      <c r="AK228" s="30"/>
      <c r="AL228" s="30"/>
      <c r="AM228" s="63"/>
      <c r="AN228" s="108"/>
      <c r="AO228" s="108"/>
      <c r="AP228" s="107"/>
      <c r="AQ228" s="107"/>
      <c r="AR228" s="31"/>
      <c r="AS228" s="68"/>
      <c r="AT228" s="68"/>
      <c r="AU228" s="63"/>
      <c r="AV228" s="62"/>
      <c r="AW228" s="62"/>
      <c r="AX228" s="62"/>
      <c r="AY228" s="62"/>
      <c r="AZ228" s="126"/>
      <c r="BA228" s="126"/>
      <c r="BB228" s="126"/>
      <c r="BC228" s="126"/>
      <c r="BD228" s="126"/>
      <c r="BE228" s="62"/>
    </row>
    <row r="229" spans="1:57" ht="25.5" customHeight="1" x14ac:dyDescent="0.3">
      <c r="A229" s="31"/>
      <c r="B229" s="31"/>
      <c r="C229" s="31"/>
      <c r="D229" s="33"/>
      <c r="E229" s="92"/>
      <c r="F229" s="31"/>
      <c r="G229" s="77"/>
      <c r="H229" s="77"/>
      <c r="I229" s="57"/>
      <c r="J229" s="31"/>
      <c r="K229" s="31"/>
      <c r="L229" s="77"/>
      <c r="M229" s="64"/>
      <c r="N229" s="64"/>
      <c r="O229" s="69"/>
      <c r="P229" s="69"/>
      <c r="Q229" s="70"/>
      <c r="R229" s="34"/>
      <c r="S229" s="105"/>
      <c r="T229" s="105"/>
      <c r="U229" s="77"/>
      <c r="V229" s="77"/>
      <c r="W229" s="69"/>
      <c r="X229" s="69"/>
      <c r="Y229" s="69"/>
      <c r="Z229" s="61"/>
      <c r="AA229" s="67"/>
      <c r="AB229" s="61"/>
      <c r="AC229" s="67"/>
      <c r="AD229" s="67"/>
      <c r="AE229" s="67"/>
      <c r="AF229" s="57"/>
      <c r="AG229" s="107"/>
      <c r="AH229" s="108"/>
      <c r="AI229" s="30"/>
      <c r="AJ229" s="30"/>
      <c r="AK229" s="30"/>
      <c r="AL229" s="30"/>
      <c r="AM229" s="63"/>
      <c r="AN229" s="108"/>
      <c r="AO229" s="108"/>
      <c r="AP229" s="107"/>
      <c r="AQ229" s="107"/>
      <c r="AR229" s="31"/>
      <c r="AS229" s="68"/>
      <c r="AT229" s="68"/>
      <c r="AU229" s="63"/>
      <c r="AV229" s="62"/>
      <c r="AW229" s="62"/>
      <c r="AX229" s="62"/>
      <c r="AY229" s="62"/>
      <c r="AZ229" s="126"/>
      <c r="BA229" s="126"/>
      <c r="BB229" s="126"/>
      <c r="BC229" s="126"/>
      <c r="BD229" s="126"/>
      <c r="BE229" s="62"/>
    </row>
    <row r="230" spans="1:57" ht="25.5" customHeight="1" x14ac:dyDescent="0.3">
      <c r="A230" s="31"/>
      <c r="B230" s="31"/>
      <c r="C230" s="31"/>
      <c r="D230" s="33"/>
      <c r="E230" s="92"/>
      <c r="F230" s="31"/>
      <c r="G230" s="77"/>
      <c r="H230" s="77"/>
      <c r="I230" s="57"/>
      <c r="J230" s="31"/>
      <c r="K230" s="31"/>
      <c r="L230" s="77"/>
      <c r="M230" s="64"/>
      <c r="N230" s="64"/>
      <c r="O230" s="69"/>
      <c r="P230" s="69"/>
      <c r="Q230" s="70"/>
      <c r="R230" s="34"/>
      <c r="S230" s="105"/>
      <c r="T230" s="105"/>
      <c r="U230" s="77"/>
      <c r="V230" s="77"/>
      <c r="W230" s="69"/>
      <c r="X230" s="69"/>
      <c r="Y230" s="69"/>
      <c r="Z230" s="61"/>
      <c r="AA230" s="67"/>
      <c r="AB230" s="61"/>
      <c r="AC230" s="67"/>
      <c r="AD230" s="67"/>
      <c r="AE230" s="67"/>
      <c r="AF230" s="57"/>
      <c r="AG230" s="107"/>
      <c r="AH230" s="108"/>
      <c r="AI230" s="30"/>
      <c r="AJ230" s="30"/>
      <c r="AK230" s="30"/>
      <c r="AL230" s="30"/>
      <c r="AM230" s="63"/>
      <c r="AN230" s="108"/>
      <c r="AO230" s="108"/>
      <c r="AP230" s="107"/>
      <c r="AQ230" s="107"/>
      <c r="AR230" s="31"/>
      <c r="AS230" s="68"/>
      <c r="AT230" s="68"/>
      <c r="AU230" s="63"/>
      <c r="AV230" s="62"/>
      <c r="AW230" s="62"/>
      <c r="AX230" s="62"/>
      <c r="AY230" s="62"/>
      <c r="AZ230" s="126"/>
      <c r="BA230" s="126"/>
      <c r="BB230" s="126"/>
      <c r="BC230" s="126"/>
      <c r="BD230" s="126"/>
      <c r="BE230" s="62"/>
    </row>
    <row r="231" spans="1:57" ht="25.5" customHeight="1" x14ac:dyDescent="0.3">
      <c r="A231" s="31"/>
      <c r="B231" s="31"/>
      <c r="C231" s="31"/>
      <c r="D231" s="33"/>
      <c r="E231" s="92"/>
      <c r="F231" s="31"/>
      <c r="G231" s="77"/>
      <c r="H231" s="77"/>
      <c r="I231" s="57"/>
      <c r="J231" s="31"/>
      <c r="K231" s="31"/>
      <c r="L231" s="77"/>
      <c r="M231" s="64"/>
      <c r="N231" s="64"/>
      <c r="O231" s="69"/>
      <c r="P231" s="69"/>
      <c r="Q231" s="70"/>
      <c r="R231" s="34"/>
      <c r="S231" s="105"/>
      <c r="T231" s="105"/>
      <c r="U231" s="77"/>
      <c r="V231" s="77"/>
      <c r="W231" s="69"/>
      <c r="X231" s="69"/>
      <c r="Y231" s="69"/>
      <c r="Z231" s="61"/>
      <c r="AA231" s="67"/>
      <c r="AB231" s="61"/>
      <c r="AC231" s="67"/>
      <c r="AD231" s="67"/>
      <c r="AE231" s="67"/>
      <c r="AF231" s="57"/>
      <c r="AG231" s="107"/>
      <c r="AH231" s="108"/>
      <c r="AI231" s="30"/>
      <c r="AJ231" s="30"/>
      <c r="AK231" s="30"/>
      <c r="AL231" s="30"/>
      <c r="AM231" s="63"/>
      <c r="AN231" s="108"/>
      <c r="AO231" s="108"/>
      <c r="AP231" s="107"/>
      <c r="AQ231" s="107"/>
      <c r="AR231" s="31"/>
      <c r="AS231" s="68"/>
      <c r="AT231" s="68"/>
      <c r="AU231" s="63"/>
      <c r="AV231" s="62"/>
      <c r="AW231" s="62"/>
      <c r="AX231" s="62"/>
      <c r="AY231" s="62"/>
      <c r="AZ231" s="126"/>
      <c r="BA231" s="126"/>
      <c r="BB231" s="126"/>
      <c r="BC231" s="126"/>
      <c r="BD231" s="126"/>
      <c r="BE231" s="62"/>
    </row>
    <row r="232" spans="1:57" ht="25.5" customHeight="1" x14ac:dyDescent="0.3">
      <c r="A232" s="31"/>
      <c r="B232" s="31"/>
      <c r="C232" s="31"/>
      <c r="D232" s="33"/>
      <c r="E232" s="92"/>
      <c r="F232" s="31"/>
      <c r="G232" s="77"/>
      <c r="H232" s="77"/>
      <c r="I232" s="57"/>
      <c r="J232" s="31"/>
      <c r="K232" s="31"/>
      <c r="L232" s="77"/>
      <c r="M232" s="64"/>
      <c r="N232" s="64"/>
      <c r="O232" s="69"/>
      <c r="P232" s="69"/>
      <c r="Q232" s="70"/>
      <c r="R232" s="34"/>
      <c r="S232" s="105"/>
      <c r="T232" s="105"/>
      <c r="U232" s="77"/>
      <c r="V232" s="77"/>
      <c r="W232" s="69"/>
      <c r="X232" s="69"/>
      <c r="Y232" s="69"/>
      <c r="Z232" s="61"/>
      <c r="AA232" s="67"/>
      <c r="AB232" s="61"/>
      <c r="AC232" s="67"/>
      <c r="AD232" s="67"/>
      <c r="AE232" s="67"/>
      <c r="AF232" s="57"/>
      <c r="AG232" s="107"/>
      <c r="AH232" s="108"/>
      <c r="AI232" s="30"/>
      <c r="AJ232" s="30"/>
      <c r="AK232" s="30"/>
      <c r="AL232" s="30"/>
      <c r="AM232" s="63"/>
      <c r="AN232" s="108"/>
      <c r="AO232" s="108"/>
      <c r="AP232" s="107"/>
      <c r="AQ232" s="107"/>
      <c r="AR232" s="31"/>
      <c r="AS232" s="68"/>
      <c r="AT232" s="68"/>
      <c r="AU232" s="63"/>
      <c r="AV232" s="62"/>
      <c r="AW232" s="62"/>
      <c r="AX232" s="62"/>
      <c r="AY232" s="62"/>
      <c r="AZ232" s="126"/>
      <c r="BA232" s="126"/>
      <c r="BB232" s="126"/>
      <c r="BC232" s="126"/>
      <c r="BD232" s="126"/>
      <c r="BE232" s="62"/>
    </row>
    <row r="233" spans="1:57" ht="25.5" customHeight="1" x14ac:dyDescent="0.3">
      <c r="A233" s="31"/>
      <c r="B233" s="31"/>
      <c r="C233" s="31"/>
      <c r="D233" s="33"/>
      <c r="E233" s="92"/>
      <c r="F233" s="31"/>
      <c r="G233" s="77"/>
      <c r="H233" s="77"/>
      <c r="I233" s="57"/>
      <c r="J233" s="31"/>
      <c r="K233" s="31"/>
      <c r="L233" s="77"/>
      <c r="M233" s="64"/>
      <c r="N233" s="64"/>
      <c r="O233" s="69"/>
      <c r="P233" s="69"/>
      <c r="Q233" s="70"/>
      <c r="R233" s="34"/>
      <c r="S233" s="105"/>
      <c r="T233" s="105"/>
      <c r="U233" s="77"/>
      <c r="V233" s="77"/>
      <c r="W233" s="69"/>
      <c r="X233" s="69"/>
      <c r="Y233" s="69"/>
      <c r="Z233" s="61"/>
      <c r="AA233" s="67"/>
      <c r="AB233" s="61"/>
      <c r="AC233" s="67"/>
      <c r="AD233" s="67"/>
      <c r="AE233" s="67"/>
      <c r="AF233" s="57"/>
      <c r="AG233" s="107"/>
      <c r="AH233" s="108"/>
      <c r="AI233" s="30"/>
      <c r="AJ233" s="30"/>
      <c r="AK233" s="30"/>
      <c r="AL233" s="30"/>
      <c r="AM233" s="63"/>
      <c r="AN233" s="108"/>
      <c r="AO233" s="108"/>
      <c r="AP233" s="107"/>
      <c r="AQ233" s="107"/>
      <c r="AR233" s="31"/>
      <c r="AS233" s="68"/>
      <c r="AT233" s="68"/>
      <c r="AU233" s="63"/>
      <c r="AV233" s="62"/>
      <c r="AW233" s="62"/>
      <c r="AX233" s="62"/>
      <c r="AY233" s="62"/>
      <c r="AZ233" s="126"/>
      <c r="BA233" s="126"/>
      <c r="BB233" s="126"/>
      <c r="BC233" s="126"/>
      <c r="BD233" s="126"/>
      <c r="BE233" s="62"/>
    </row>
    <row r="234" spans="1:57" ht="25.5" customHeight="1" x14ac:dyDescent="0.3">
      <c r="A234" s="31"/>
      <c r="B234" s="31"/>
      <c r="C234" s="31"/>
      <c r="D234" s="33"/>
      <c r="E234" s="92"/>
      <c r="F234" s="31"/>
      <c r="G234" s="77"/>
      <c r="H234" s="77"/>
      <c r="I234" s="57"/>
      <c r="J234" s="31"/>
      <c r="K234" s="31"/>
      <c r="L234" s="77"/>
      <c r="M234" s="64"/>
      <c r="N234" s="64"/>
      <c r="O234" s="69"/>
      <c r="P234" s="69"/>
      <c r="Q234" s="70"/>
      <c r="R234" s="34"/>
      <c r="S234" s="105"/>
      <c r="T234" s="105"/>
      <c r="U234" s="77"/>
      <c r="V234" s="77"/>
      <c r="W234" s="69"/>
      <c r="X234" s="69"/>
      <c r="Y234" s="69"/>
      <c r="Z234" s="61"/>
      <c r="AA234" s="67"/>
      <c r="AB234" s="61"/>
      <c r="AC234" s="67"/>
      <c r="AD234" s="67"/>
      <c r="AE234" s="67"/>
      <c r="AF234" s="57"/>
      <c r="AG234" s="107"/>
      <c r="AH234" s="108"/>
      <c r="AI234" s="30"/>
      <c r="AJ234" s="30"/>
      <c r="AK234" s="30"/>
      <c r="AL234" s="30"/>
      <c r="AM234" s="63"/>
      <c r="AN234" s="108"/>
      <c r="AO234" s="108"/>
      <c r="AP234" s="107"/>
      <c r="AQ234" s="107"/>
      <c r="AR234" s="31"/>
      <c r="AS234" s="68"/>
      <c r="AT234" s="68"/>
      <c r="AU234" s="63"/>
      <c r="AV234" s="62"/>
      <c r="AW234" s="62"/>
      <c r="AX234" s="62"/>
      <c r="AY234" s="62"/>
      <c r="AZ234" s="126"/>
      <c r="BA234" s="126"/>
      <c r="BB234" s="126"/>
      <c r="BC234" s="126"/>
      <c r="BD234" s="126"/>
      <c r="BE234" s="62"/>
    </row>
    <row r="235" spans="1:57" ht="25.5" customHeight="1" x14ac:dyDescent="0.3">
      <c r="A235" s="31"/>
      <c r="B235" s="31"/>
      <c r="C235" s="31"/>
      <c r="D235" s="33"/>
      <c r="E235" s="92"/>
      <c r="F235" s="31"/>
      <c r="G235" s="77"/>
      <c r="H235" s="77"/>
      <c r="I235" s="57"/>
      <c r="J235" s="31"/>
      <c r="K235" s="31"/>
      <c r="L235" s="77"/>
      <c r="M235" s="64"/>
      <c r="N235" s="64"/>
      <c r="O235" s="69"/>
      <c r="P235" s="69"/>
      <c r="Q235" s="70"/>
      <c r="R235" s="34"/>
      <c r="S235" s="105"/>
      <c r="T235" s="105"/>
      <c r="U235" s="77"/>
      <c r="V235" s="77"/>
      <c r="W235" s="69"/>
      <c r="X235" s="69"/>
      <c r="Y235" s="69"/>
      <c r="Z235" s="61"/>
      <c r="AA235" s="67"/>
      <c r="AB235" s="61"/>
      <c r="AC235" s="67"/>
      <c r="AD235" s="67"/>
      <c r="AE235" s="67"/>
      <c r="AF235" s="57"/>
      <c r="AG235" s="107"/>
      <c r="AH235" s="108"/>
      <c r="AI235" s="30"/>
      <c r="AJ235" s="30"/>
      <c r="AK235" s="30"/>
      <c r="AL235" s="30"/>
      <c r="AM235" s="63"/>
      <c r="AN235" s="108"/>
      <c r="AO235" s="108"/>
      <c r="AP235" s="107"/>
      <c r="AQ235" s="107"/>
      <c r="AR235" s="31"/>
      <c r="AS235" s="68"/>
      <c r="AT235" s="68"/>
      <c r="AU235" s="63"/>
      <c r="AV235" s="62"/>
      <c r="AW235" s="62"/>
      <c r="AX235" s="62"/>
      <c r="AY235" s="62"/>
      <c r="AZ235" s="126"/>
      <c r="BA235" s="126"/>
      <c r="BB235" s="126"/>
      <c r="BC235" s="126"/>
      <c r="BD235" s="126"/>
      <c r="BE235" s="62"/>
    </row>
    <row r="236" spans="1:57" ht="25.5" customHeight="1" x14ac:dyDescent="0.3">
      <c r="A236" s="31"/>
      <c r="B236" s="31"/>
      <c r="C236" s="31"/>
      <c r="D236" s="33"/>
      <c r="E236" s="92"/>
      <c r="F236" s="31"/>
      <c r="G236" s="77"/>
      <c r="H236" s="77"/>
      <c r="I236" s="57"/>
      <c r="J236" s="31"/>
      <c r="K236" s="31"/>
      <c r="L236" s="77"/>
      <c r="M236" s="64"/>
      <c r="N236" s="64"/>
      <c r="O236" s="69"/>
      <c r="P236" s="69"/>
      <c r="Q236" s="70"/>
      <c r="R236" s="34"/>
      <c r="S236" s="105"/>
      <c r="T236" s="105"/>
      <c r="U236" s="77"/>
      <c r="V236" s="77"/>
      <c r="W236" s="69"/>
      <c r="X236" s="69"/>
      <c r="Y236" s="69"/>
      <c r="Z236" s="61"/>
      <c r="AA236" s="67"/>
      <c r="AB236" s="61"/>
      <c r="AC236" s="67"/>
      <c r="AD236" s="67"/>
      <c r="AE236" s="67"/>
      <c r="AF236" s="57"/>
      <c r="AG236" s="107"/>
      <c r="AH236" s="108"/>
      <c r="AI236" s="30"/>
      <c r="AJ236" s="30"/>
      <c r="AK236" s="30"/>
      <c r="AL236" s="30"/>
      <c r="AM236" s="63"/>
      <c r="AN236" s="108"/>
      <c r="AO236" s="108"/>
      <c r="AP236" s="107"/>
      <c r="AQ236" s="107"/>
      <c r="AR236" s="31"/>
      <c r="AS236" s="68"/>
      <c r="AT236" s="68"/>
      <c r="AU236" s="63"/>
      <c r="AV236" s="62"/>
      <c r="AW236" s="62"/>
      <c r="AX236" s="62"/>
      <c r="AY236" s="62"/>
      <c r="AZ236" s="126"/>
      <c r="BA236" s="126"/>
      <c r="BB236" s="126"/>
      <c r="BC236" s="126"/>
      <c r="BD236" s="126"/>
      <c r="BE236" s="62"/>
    </row>
    <row r="237" spans="1:57" ht="25.5" customHeight="1" x14ac:dyDescent="0.3">
      <c r="A237" s="31"/>
      <c r="B237" s="31"/>
      <c r="C237" s="31"/>
      <c r="D237" s="33"/>
      <c r="E237" s="92"/>
      <c r="F237" s="31"/>
      <c r="G237" s="77"/>
      <c r="H237" s="77"/>
      <c r="I237" s="57"/>
      <c r="J237" s="31"/>
      <c r="K237" s="31"/>
      <c r="L237" s="77"/>
      <c r="M237" s="64"/>
      <c r="N237" s="64"/>
      <c r="O237" s="69"/>
      <c r="P237" s="69"/>
      <c r="Q237" s="70"/>
      <c r="R237" s="34"/>
      <c r="S237" s="105"/>
      <c r="T237" s="105"/>
      <c r="U237" s="77"/>
      <c r="V237" s="77"/>
      <c r="W237" s="69"/>
      <c r="X237" s="69"/>
      <c r="Y237" s="69"/>
      <c r="Z237" s="61"/>
      <c r="AA237" s="67"/>
      <c r="AB237" s="61"/>
      <c r="AC237" s="67"/>
      <c r="AD237" s="67"/>
      <c r="AE237" s="67"/>
      <c r="AF237" s="57"/>
      <c r="AG237" s="107"/>
      <c r="AH237" s="108"/>
      <c r="AI237" s="30"/>
      <c r="AJ237" s="30"/>
      <c r="AK237" s="30"/>
      <c r="AL237" s="30"/>
      <c r="AM237" s="63"/>
      <c r="AN237" s="108"/>
      <c r="AO237" s="108"/>
      <c r="AP237" s="107"/>
      <c r="AQ237" s="107"/>
      <c r="AR237" s="31"/>
      <c r="AS237" s="68"/>
      <c r="AT237" s="68"/>
      <c r="AU237" s="63"/>
      <c r="AV237" s="62"/>
      <c r="AW237" s="62"/>
      <c r="AX237" s="62"/>
      <c r="AY237" s="62"/>
      <c r="AZ237" s="126"/>
      <c r="BA237" s="126"/>
      <c r="BB237" s="126"/>
      <c r="BC237" s="126"/>
      <c r="BD237" s="126"/>
      <c r="BE237" s="62"/>
    </row>
    <row r="238" spans="1:57" ht="25.5" customHeight="1" x14ac:dyDescent="0.3">
      <c r="A238" s="31"/>
      <c r="B238" s="31"/>
      <c r="C238" s="31"/>
      <c r="D238" s="33"/>
      <c r="E238" s="92"/>
      <c r="F238" s="31"/>
      <c r="G238" s="77"/>
      <c r="H238" s="77"/>
      <c r="I238" s="57"/>
      <c r="J238" s="31"/>
      <c r="K238" s="31"/>
      <c r="L238" s="77"/>
      <c r="M238" s="64"/>
      <c r="N238" s="64"/>
      <c r="O238" s="69"/>
      <c r="P238" s="69"/>
      <c r="Q238" s="70"/>
      <c r="R238" s="34"/>
      <c r="S238" s="105"/>
      <c r="T238" s="105"/>
      <c r="U238" s="77"/>
      <c r="V238" s="77"/>
      <c r="W238" s="69"/>
      <c r="X238" s="69"/>
      <c r="Y238" s="69"/>
      <c r="Z238" s="61"/>
      <c r="AA238" s="67"/>
      <c r="AB238" s="61"/>
      <c r="AC238" s="67"/>
      <c r="AD238" s="67"/>
      <c r="AE238" s="67"/>
      <c r="AF238" s="57"/>
      <c r="AG238" s="107"/>
      <c r="AH238" s="108"/>
      <c r="AI238" s="30"/>
      <c r="AJ238" s="30"/>
      <c r="AK238" s="30"/>
      <c r="AL238" s="30"/>
      <c r="AM238" s="63"/>
      <c r="AN238" s="108"/>
      <c r="AO238" s="108"/>
      <c r="AP238" s="107"/>
      <c r="AQ238" s="107"/>
      <c r="AR238" s="31"/>
      <c r="AS238" s="68"/>
      <c r="AT238" s="68"/>
      <c r="AU238" s="63"/>
      <c r="AV238" s="62"/>
      <c r="AW238" s="62"/>
      <c r="AX238" s="62"/>
      <c r="AY238" s="62"/>
      <c r="AZ238" s="126"/>
      <c r="BA238" s="126"/>
      <c r="BB238" s="126"/>
      <c r="BC238" s="126"/>
      <c r="BD238" s="126"/>
      <c r="BE238" s="62"/>
    </row>
    <row r="239" spans="1:57" ht="25.5" customHeight="1" x14ac:dyDescent="0.3">
      <c r="A239" s="31"/>
      <c r="B239" s="31"/>
      <c r="C239" s="31"/>
      <c r="D239" s="33"/>
      <c r="E239" s="92"/>
      <c r="F239" s="31"/>
      <c r="G239" s="77"/>
      <c r="H239" s="77"/>
      <c r="I239" s="57"/>
      <c r="J239" s="31"/>
      <c r="K239" s="31"/>
      <c r="L239" s="77"/>
      <c r="M239" s="64"/>
      <c r="N239" s="64"/>
      <c r="O239" s="69"/>
      <c r="P239" s="69"/>
      <c r="Q239" s="70"/>
      <c r="R239" s="34"/>
      <c r="S239" s="105"/>
      <c r="T239" s="105"/>
      <c r="U239" s="77"/>
      <c r="V239" s="77"/>
      <c r="W239" s="69"/>
      <c r="X239" s="69"/>
      <c r="Y239" s="69"/>
      <c r="Z239" s="61"/>
      <c r="AA239" s="67"/>
      <c r="AB239" s="61"/>
      <c r="AC239" s="67"/>
      <c r="AD239" s="67"/>
      <c r="AE239" s="67"/>
      <c r="AF239" s="57"/>
      <c r="AG239" s="107"/>
      <c r="AH239" s="108"/>
      <c r="AI239" s="30"/>
      <c r="AJ239" s="30"/>
      <c r="AK239" s="30"/>
      <c r="AL239" s="30"/>
      <c r="AM239" s="63"/>
      <c r="AN239" s="108"/>
      <c r="AO239" s="108"/>
      <c r="AP239" s="107"/>
      <c r="AQ239" s="107"/>
      <c r="AR239" s="31"/>
      <c r="AS239" s="68"/>
      <c r="AT239" s="68"/>
      <c r="AU239" s="63"/>
      <c r="AV239" s="62"/>
      <c r="AW239" s="62"/>
      <c r="AX239" s="62"/>
      <c r="AY239" s="62"/>
      <c r="AZ239" s="126"/>
      <c r="BA239" s="126"/>
      <c r="BB239" s="126"/>
      <c r="BC239" s="126"/>
      <c r="BD239" s="126"/>
      <c r="BE239" s="62"/>
    </row>
    <row r="240" spans="1:57" ht="25.5" customHeight="1" x14ac:dyDescent="0.3">
      <c r="A240" s="31"/>
      <c r="B240" s="31"/>
      <c r="C240" s="31"/>
      <c r="D240" s="33"/>
      <c r="E240" s="92"/>
      <c r="F240" s="31"/>
      <c r="G240" s="77"/>
      <c r="H240" s="77"/>
      <c r="I240" s="57"/>
      <c r="J240" s="31"/>
      <c r="K240" s="31"/>
      <c r="L240" s="77"/>
      <c r="M240" s="64"/>
      <c r="N240" s="64"/>
      <c r="O240" s="69"/>
      <c r="P240" s="69"/>
      <c r="Q240" s="70"/>
      <c r="R240" s="34"/>
      <c r="S240" s="105"/>
      <c r="T240" s="105"/>
      <c r="U240" s="77"/>
      <c r="V240" s="77"/>
      <c r="W240" s="69"/>
      <c r="X240" s="69"/>
      <c r="Y240" s="69"/>
      <c r="Z240" s="61"/>
      <c r="AA240" s="67"/>
      <c r="AB240" s="61"/>
      <c r="AC240" s="67"/>
      <c r="AD240" s="67"/>
      <c r="AE240" s="67"/>
      <c r="AF240" s="57"/>
      <c r="AG240" s="107"/>
      <c r="AH240" s="108"/>
      <c r="AI240" s="30"/>
      <c r="AJ240" s="30"/>
      <c r="AK240" s="30"/>
      <c r="AL240" s="30"/>
      <c r="AM240" s="63"/>
      <c r="AN240" s="108"/>
      <c r="AO240" s="108"/>
      <c r="AP240" s="107"/>
      <c r="AQ240" s="107"/>
      <c r="AR240" s="31"/>
      <c r="AS240" s="68"/>
      <c r="AT240" s="68"/>
      <c r="AU240" s="63"/>
      <c r="AV240" s="62"/>
      <c r="AW240" s="62"/>
      <c r="AX240" s="62"/>
      <c r="AY240" s="62"/>
      <c r="AZ240" s="126"/>
      <c r="BA240" s="126"/>
      <c r="BB240" s="126"/>
      <c r="BC240" s="126"/>
      <c r="BD240" s="126"/>
      <c r="BE240" s="62"/>
    </row>
    <row r="241" spans="1:57" ht="25.5" customHeight="1" x14ac:dyDescent="0.3">
      <c r="A241" s="31"/>
      <c r="B241" s="31"/>
      <c r="C241" s="31"/>
      <c r="D241" s="33"/>
      <c r="E241" s="92"/>
      <c r="F241" s="31"/>
      <c r="G241" s="77"/>
      <c r="H241" s="77"/>
      <c r="I241" s="57"/>
      <c r="J241" s="31"/>
      <c r="K241" s="31"/>
      <c r="L241" s="77"/>
      <c r="M241" s="64"/>
      <c r="N241" s="64"/>
      <c r="O241" s="69"/>
      <c r="P241" s="69"/>
      <c r="Q241" s="70"/>
      <c r="R241" s="34"/>
      <c r="S241" s="105"/>
      <c r="T241" s="105"/>
      <c r="U241" s="77"/>
      <c r="V241" s="77"/>
      <c r="W241" s="69"/>
      <c r="X241" s="69"/>
      <c r="Y241" s="69"/>
      <c r="Z241" s="61"/>
      <c r="AA241" s="67"/>
      <c r="AB241" s="61"/>
      <c r="AC241" s="67"/>
      <c r="AD241" s="67"/>
      <c r="AE241" s="67"/>
      <c r="AF241" s="57"/>
      <c r="AG241" s="107"/>
      <c r="AH241" s="108"/>
      <c r="AI241" s="30"/>
      <c r="AJ241" s="30"/>
      <c r="AK241" s="30"/>
      <c r="AL241" s="30"/>
      <c r="AM241" s="63"/>
      <c r="AN241" s="108"/>
      <c r="AO241" s="108"/>
      <c r="AP241" s="107"/>
      <c r="AQ241" s="107"/>
      <c r="AR241" s="31"/>
      <c r="AS241" s="68"/>
      <c r="AT241" s="68"/>
      <c r="AU241" s="63"/>
      <c r="AV241" s="62"/>
      <c r="AW241" s="62"/>
      <c r="AX241" s="62"/>
      <c r="AY241" s="62"/>
      <c r="AZ241" s="126"/>
      <c r="BA241" s="126"/>
      <c r="BB241" s="126"/>
      <c r="BC241" s="126"/>
      <c r="BD241" s="126"/>
      <c r="BE241" s="62"/>
    </row>
    <row r="242" spans="1:57" ht="25.5" customHeight="1" x14ac:dyDescent="0.3">
      <c r="A242" s="31"/>
      <c r="B242" s="31"/>
      <c r="C242" s="31"/>
      <c r="D242" s="33"/>
      <c r="E242" s="92"/>
      <c r="F242" s="31"/>
      <c r="G242" s="77"/>
      <c r="H242" s="77"/>
      <c r="I242" s="57"/>
      <c r="J242" s="31"/>
      <c r="K242" s="31"/>
      <c r="L242" s="77"/>
      <c r="M242" s="64"/>
      <c r="N242" s="64"/>
      <c r="O242" s="69"/>
      <c r="P242" s="69"/>
      <c r="Q242" s="70"/>
      <c r="R242" s="34"/>
      <c r="S242" s="105"/>
      <c r="T242" s="105"/>
      <c r="U242" s="77"/>
      <c r="V242" s="77"/>
      <c r="W242" s="69"/>
      <c r="X242" s="69"/>
      <c r="Y242" s="69"/>
      <c r="Z242" s="61"/>
      <c r="AA242" s="67"/>
      <c r="AB242" s="61"/>
      <c r="AC242" s="67"/>
      <c r="AD242" s="67"/>
      <c r="AE242" s="67"/>
      <c r="AF242" s="57"/>
      <c r="AG242" s="107"/>
      <c r="AH242" s="108"/>
      <c r="AI242" s="30"/>
      <c r="AJ242" s="30"/>
      <c r="AK242" s="30"/>
      <c r="AL242" s="30"/>
      <c r="AM242" s="63"/>
      <c r="AN242" s="108"/>
      <c r="AO242" s="108"/>
      <c r="AP242" s="107"/>
      <c r="AQ242" s="107"/>
      <c r="AR242" s="31"/>
      <c r="AS242" s="68"/>
      <c r="AT242" s="68"/>
      <c r="AU242" s="63"/>
      <c r="AV242" s="62"/>
      <c r="AW242" s="62"/>
      <c r="AX242" s="62"/>
      <c r="AY242" s="62"/>
      <c r="AZ242" s="126"/>
      <c r="BA242" s="126"/>
      <c r="BB242" s="126"/>
      <c r="BC242" s="126"/>
      <c r="BD242" s="126"/>
      <c r="BE242" s="62"/>
    </row>
    <row r="243" spans="1:57" ht="25.5" customHeight="1" x14ac:dyDescent="0.3">
      <c r="A243" s="31"/>
      <c r="B243" s="31"/>
      <c r="C243" s="31"/>
      <c r="D243" s="33"/>
      <c r="E243" s="92"/>
      <c r="F243" s="31"/>
      <c r="G243" s="77"/>
      <c r="H243" s="77"/>
      <c r="I243" s="57"/>
      <c r="J243" s="31"/>
      <c r="K243" s="31"/>
      <c r="L243" s="77"/>
      <c r="M243" s="64"/>
      <c r="N243" s="64"/>
      <c r="O243" s="69"/>
      <c r="P243" s="69"/>
      <c r="Q243" s="70"/>
      <c r="R243" s="34"/>
      <c r="S243" s="105"/>
      <c r="T243" s="105"/>
      <c r="U243" s="77"/>
      <c r="V243" s="77"/>
      <c r="W243" s="69"/>
      <c r="X243" s="69"/>
      <c r="Y243" s="69"/>
      <c r="Z243" s="61"/>
      <c r="AA243" s="67"/>
      <c r="AB243" s="61"/>
      <c r="AC243" s="67"/>
      <c r="AD243" s="67"/>
      <c r="AE243" s="67"/>
      <c r="AF243" s="57"/>
      <c r="AG243" s="107"/>
      <c r="AH243" s="108"/>
      <c r="AI243" s="30"/>
      <c r="AJ243" s="30"/>
      <c r="AK243" s="30"/>
      <c r="AL243" s="30"/>
      <c r="AM243" s="63"/>
      <c r="AN243" s="108"/>
      <c r="AO243" s="108"/>
      <c r="AP243" s="107"/>
      <c r="AQ243" s="107"/>
      <c r="AR243" s="31"/>
      <c r="AS243" s="68"/>
      <c r="AT243" s="68"/>
      <c r="AU243" s="63"/>
      <c r="AV243" s="62"/>
      <c r="AW243" s="62"/>
      <c r="AX243" s="62"/>
      <c r="AY243" s="62"/>
      <c r="AZ243" s="126"/>
      <c r="BA243" s="126"/>
      <c r="BB243" s="126"/>
      <c r="BC243" s="126"/>
      <c r="BD243" s="126"/>
      <c r="BE243" s="62"/>
    </row>
    <row r="244" spans="1:57" ht="25.5" customHeight="1" x14ac:dyDescent="0.3">
      <c r="A244" s="31"/>
      <c r="B244" s="31"/>
      <c r="C244" s="31"/>
      <c r="D244" s="33"/>
      <c r="E244" s="92"/>
      <c r="F244" s="31"/>
      <c r="G244" s="77"/>
      <c r="H244" s="77"/>
      <c r="I244" s="57"/>
      <c r="J244" s="31"/>
      <c r="K244" s="31"/>
      <c r="L244" s="77"/>
      <c r="M244" s="64"/>
      <c r="N244" s="64"/>
      <c r="O244" s="69"/>
      <c r="P244" s="69"/>
      <c r="Q244" s="70"/>
      <c r="R244" s="34"/>
      <c r="S244" s="105"/>
      <c r="T244" s="105"/>
      <c r="U244" s="77"/>
      <c r="V244" s="77"/>
      <c r="W244" s="69"/>
      <c r="X244" s="69"/>
      <c r="Y244" s="69"/>
      <c r="Z244" s="61"/>
      <c r="AA244" s="67"/>
      <c r="AB244" s="61"/>
      <c r="AC244" s="67"/>
      <c r="AD244" s="67"/>
      <c r="AE244" s="67"/>
      <c r="AF244" s="57"/>
      <c r="AG244" s="107"/>
      <c r="AH244" s="108"/>
      <c r="AI244" s="30"/>
      <c r="AJ244" s="30"/>
      <c r="AK244" s="30"/>
      <c r="AL244" s="30"/>
      <c r="AM244" s="63"/>
      <c r="AN244" s="108"/>
      <c r="AO244" s="108"/>
      <c r="AP244" s="107"/>
      <c r="AQ244" s="107"/>
      <c r="AR244" s="31"/>
      <c r="AS244" s="68"/>
      <c r="AT244" s="68"/>
      <c r="AU244" s="63"/>
      <c r="AV244" s="62"/>
      <c r="AW244" s="62"/>
      <c r="AX244" s="62"/>
      <c r="AY244" s="62"/>
      <c r="AZ244" s="126"/>
      <c r="BA244" s="126"/>
      <c r="BB244" s="126"/>
      <c r="BC244" s="126"/>
      <c r="BD244" s="126"/>
      <c r="BE244" s="62"/>
    </row>
    <row r="245" spans="1:57" ht="25.5" customHeight="1" x14ac:dyDescent="0.3">
      <c r="A245" s="31"/>
      <c r="B245" s="31"/>
      <c r="C245" s="31"/>
      <c r="D245" s="33"/>
      <c r="E245" s="92"/>
      <c r="F245" s="31"/>
      <c r="G245" s="77"/>
      <c r="H245" s="77"/>
      <c r="I245" s="57"/>
      <c r="J245" s="31"/>
      <c r="K245" s="31"/>
      <c r="L245" s="77"/>
      <c r="M245" s="64"/>
      <c r="N245" s="64"/>
      <c r="O245" s="69"/>
      <c r="P245" s="69"/>
      <c r="Q245" s="70"/>
      <c r="R245" s="34"/>
      <c r="S245" s="105"/>
      <c r="T245" s="105"/>
      <c r="U245" s="77"/>
      <c r="V245" s="77"/>
      <c r="W245" s="69"/>
      <c r="X245" s="69"/>
      <c r="Y245" s="69"/>
      <c r="Z245" s="61"/>
      <c r="AA245" s="67"/>
      <c r="AB245" s="61"/>
      <c r="AC245" s="67"/>
      <c r="AD245" s="67"/>
      <c r="AE245" s="67"/>
      <c r="AF245" s="57"/>
      <c r="AG245" s="107"/>
      <c r="AH245" s="108"/>
      <c r="AI245" s="30"/>
      <c r="AJ245" s="30"/>
      <c r="AK245" s="30"/>
      <c r="AL245" s="30"/>
      <c r="AM245" s="63"/>
      <c r="AN245" s="108"/>
      <c r="AO245" s="108"/>
      <c r="AP245" s="107"/>
      <c r="AQ245" s="107"/>
      <c r="AR245" s="31"/>
      <c r="AS245" s="68"/>
      <c r="AT245" s="68"/>
      <c r="AU245" s="63"/>
      <c r="AV245" s="62"/>
      <c r="AW245" s="62"/>
      <c r="AX245" s="62"/>
      <c r="AY245" s="62"/>
      <c r="AZ245" s="126"/>
      <c r="BA245" s="126"/>
      <c r="BB245" s="126"/>
      <c r="BC245" s="126"/>
      <c r="BD245" s="126"/>
      <c r="BE245" s="62"/>
    </row>
    <row r="246" spans="1:57" ht="25.5" customHeight="1" x14ac:dyDescent="0.3">
      <c r="A246" s="31"/>
      <c r="B246" s="31"/>
      <c r="C246" s="31"/>
      <c r="D246" s="33"/>
      <c r="E246" s="92"/>
      <c r="F246" s="31"/>
      <c r="G246" s="77"/>
      <c r="H246" s="77"/>
      <c r="I246" s="57"/>
      <c r="J246" s="31"/>
      <c r="K246" s="31"/>
      <c r="L246" s="77"/>
      <c r="M246" s="64"/>
      <c r="N246" s="64"/>
      <c r="O246" s="69"/>
      <c r="P246" s="69"/>
      <c r="Q246" s="70"/>
      <c r="R246" s="34"/>
      <c r="S246" s="105"/>
      <c r="T246" s="105"/>
      <c r="U246" s="77"/>
      <c r="V246" s="77"/>
      <c r="W246" s="69"/>
      <c r="X246" s="69"/>
      <c r="Y246" s="69"/>
      <c r="Z246" s="61"/>
      <c r="AA246" s="67"/>
      <c r="AB246" s="61"/>
      <c r="AC246" s="67"/>
      <c r="AD246" s="67"/>
      <c r="AE246" s="67"/>
      <c r="AF246" s="57"/>
      <c r="AG246" s="107"/>
      <c r="AH246" s="108"/>
      <c r="AI246" s="30"/>
      <c r="AJ246" s="30"/>
      <c r="AK246" s="30"/>
      <c r="AL246" s="30"/>
      <c r="AM246" s="63"/>
      <c r="AN246" s="108"/>
      <c r="AO246" s="108"/>
      <c r="AP246" s="107"/>
      <c r="AQ246" s="107"/>
      <c r="AR246" s="31"/>
      <c r="AS246" s="68"/>
      <c r="AT246" s="68"/>
      <c r="AU246" s="63"/>
      <c r="AV246" s="62"/>
      <c r="AW246" s="62"/>
      <c r="AX246" s="62"/>
      <c r="AY246" s="62"/>
      <c r="AZ246" s="126"/>
      <c r="BA246" s="126"/>
      <c r="BB246" s="126"/>
      <c r="BC246" s="126"/>
      <c r="BD246" s="126"/>
      <c r="BE246" s="62"/>
    </row>
    <row r="247" spans="1:57" ht="25.5" customHeight="1" x14ac:dyDescent="0.3">
      <c r="A247" s="31"/>
      <c r="B247" s="31"/>
      <c r="C247" s="31"/>
      <c r="D247" s="33"/>
      <c r="E247" s="92"/>
      <c r="F247" s="31"/>
      <c r="G247" s="77"/>
      <c r="H247" s="77"/>
      <c r="I247" s="57"/>
      <c r="J247" s="31"/>
      <c r="K247" s="31"/>
      <c r="L247" s="77"/>
      <c r="M247" s="64"/>
      <c r="N247" s="64"/>
      <c r="O247" s="69"/>
      <c r="P247" s="69"/>
      <c r="Q247" s="70"/>
      <c r="R247" s="34"/>
      <c r="S247" s="105"/>
      <c r="T247" s="105"/>
      <c r="U247" s="77"/>
      <c r="V247" s="77"/>
      <c r="W247" s="69"/>
      <c r="X247" s="69"/>
      <c r="Y247" s="69"/>
      <c r="Z247" s="61"/>
      <c r="AA247" s="67"/>
      <c r="AB247" s="61"/>
      <c r="AC247" s="67"/>
      <c r="AD247" s="67"/>
      <c r="AE247" s="67"/>
      <c r="AF247" s="57"/>
      <c r="AG247" s="107"/>
      <c r="AH247" s="108"/>
      <c r="AI247" s="30"/>
      <c r="AJ247" s="30"/>
      <c r="AK247" s="30"/>
      <c r="AL247" s="30"/>
      <c r="AM247" s="63"/>
      <c r="AN247" s="108"/>
      <c r="AO247" s="108"/>
      <c r="AP247" s="107"/>
      <c r="AQ247" s="107"/>
      <c r="AR247" s="31"/>
      <c r="AS247" s="68"/>
      <c r="AT247" s="68"/>
      <c r="AU247" s="63"/>
      <c r="AV247" s="62"/>
      <c r="AW247" s="62"/>
      <c r="AX247" s="62"/>
      <c r="AY247" s="62"/>
      <c r="AZ247" s="126"/>
      <c r="BA247" s="126"/>
      <c r="BB247" s="126"/>
      <c r="BC247" s="126"/>
      <c r="BD247" s="126"/>
      <c r="BE247" s="62"/>
    </row>
    <row r="248" spans="1:57" ht="25.5" customHeight="1" x14ac:dyDescent="0.3">
      <c r="A248" s="31"/>
      <c r="B248" s="31"/>
      <c r="C248" s="31"/>
      <c r="D248" s="33"/>
      <c r="E248" s="92"/>
      <c r="F248" s="31"/>
      <c r="G248" s="77"/>
      <c r="H248" s="77"/>
      <c r="I248" s="57"/>
      <c r="J248" s="31"/>
      <c r="K248" s="31"/>
      <c r="L248" s="77"/>
      <c r="M248" s="64"/>
      <c r="N248" s="64"/>
      <c r="O248" s="69"/>
      <c r="P248" s="69"/>
      <c r="Q248" s="70"/>
      <c r="R248" s="34"/>
      <c r="S248" s="105"/>
      <c r="T248" s="105"/>
      <c r="U248" s="77"/>
      <c r="V248" s="77"/>
      <c r="W248" s="69"/>
      <c r="X248" s="69"/>
      <c r="Y248" s="69"/>
      <c r="Z248" s="61"/>
      <c r="AA248" s="67"/>
      <c r="AB248" s="61"/>
      <c r="AC248" s="67"/>
      <c r="AD248" s="67"/>
      <c r="AE248" s="67"/>
      <c r="AF248" s="57"/>
      <c r="AG248" s="107"/>
      <c r="AH248" s="108"/>
      <c r="AI248" s="30"/>
      <c r="AJ248" s="30"/>
      <c r="AK248" s="30"/>
      <c r="AL248" s="30"/>
      <c r="AM248" s="63"/>
      <c r="AN248" s="108"/>
      <c r="AO248" s="108"/>
      <c r="AP248" s="107"/>
      <c r="AQ248" s="107"/>
      <c r="AR248" s="31"/>
      <c r="AS248" s="68"/>
      <c r="AT248" s="68"/>
      <c r="AU248" s="63"/>
      <c r="AV248" s="62"/>
      <c r="AW248" s="62"/>
      <c r="AX248" s="62"/>
      <c r="AY248" s="62"/>
      <c r="AZ248" s="126"/>
      <c r="BA248" s="126"/>
      <c r="BB248" s="126"/>
      <c r="BC248" s="126"/>
      <c r="BD248" s="126"/>
      <c r="BE248" s="62"/>
    </row>
    <row r="249" spans="1:57" ht="25.5" customHeight="1" x14ac:dyDescent="0.3">
      <c r="A249" s="31"/>
      <c r="B249" s="31"/>
      <c r="C249" s="31"/>
      <c r="D249" s="33"/>
      <c r="E249" s="92"/>
      <c r="F249" s="31"/>
      <c r="G249" s="77"/>
      <c r="H249" s="77"/>
      <c r="I249" s="57"/>
      <c r="J249" s="31"/>
      <c r="K249" s="31"/>
      <c r="L249" s="77"/>
      <c r="M249" s="64"/>
      <c r="N249" s="64"/>
      <c r="O249" s="69"/>
      <c r="P249" s="69"/>
      <c r="Q249" s="70"/>
      <c r="R249" s="34"/>
      <c r="S249" s="105"/>
      <c r="T249" s="105"/>
      <c r="U249" s="77"/>
      <c r="V249" s="77"/>
      <c r="W249" s="69"/>
      <c r="X249" s="69"/>
      <c r="Y249" s="69"/>
      <c r="Z249" s="61"/>
      <c r="AA249" s="67"/>
      <c r="AB249" s="61"/>
      <c r="AC249" s="67"/>
      <c r="AD249" s="67"/>
      <c r="AE249" s="67"/>
      <c r="AF249" s="57"/>
      <c r="AG249" s="107"/>
      <c r="AH249" s="108"/>
      <c r="AI249" s="30"/>
      <c r="AJ249" s="30"/>
      <c r="AK249" s="30"/>
      <c r="AL249" s="30"/>
      <c r="AM249" s="63"/>
      <c r="AN249" s="108"/>
      <c r="AO249" s="108"/>
      <c r="AP249" s="107"/>
      <c r="AQ249" s="107"/>
      <c r="AR249" s="31"/>
      <c r="AS249" s="68"/>
      <c r="AT249" s="68"/>
      <c r="AU249" s="63"/>
      <c r="AV249" s="62"/>
      <c r="AW249" s="62"/>
      <c r="AX249" s="62"/>
      <c r="AY249" s="62"/>
      <c r="AZ249" s="126"/>
      <c r="BA249" s="126"/>
      <c r="BB249" s="126"/>
      <c r="BC249" s="126"/>
      <c r="BD249" s="126"/>
      <c r="BE249" s="62"/>
    </row>
    <row r="250" spans="1:57" ht="25.5" customHeight="1" x14ac:dyDescent="0.3">
      <c r="A250" s="31"/>
      <c r="B250" s="31"/>
      <c r="C250" s="31"/>
      <c r="D250" s="33"/>
      <c r="E250" s="92"/>
      <c r="F250" s="31"/>
      <c r="G250" s="77"/>
      <c r="H250" s="77"/>
      <c r="I250" s="57"/>
      <c r="J250" s="31"/>
      <c r="K250" s="31"/>
      <c r="L250" s="77"/>
      <c r="M250" s="64"/>
      <c r="N250" s="64"/>
      <c r="O250" s="69"/>
      <c r="P250" s="69"/>
      <c r="Q250" s="70"/>
      <c r="R250" s="34"/>
      <c r="S250" s="105"/>
      <c r="T250" s="105"/>
      <c r="U250" s="77"/>
      <c r="V250" s="77"/>
      <c r="W250" s="69"/>
      <c r="X250" s="69"/>
      <c r="Y250" s="69"/>
      <c r="Z250" s="61"/>
      <c r="AA250" s="67"/>
      <c r="AB250" s="61"/>
      <c r="AC250" s="67"/>
      <c r="AD250" s="67"/>
      <c r="AE250" s="67"/>
      <c r="AF250" s="57"/>
      <c r="AG250" s="107"/>
      <c r="AH250" s="108"/>
      <c r="AI250" s="30"/>
      <c r="AJ250" s="30"/>
      <c r="AK250" s="30"/>
      <c r="AL250" s="30"/>
      <c r="AM250" s="63"/>
      <c r="AN250" s="108"/>
      <c r="AO250" s="108"/>
      <c r="AP250" s="107"/>
      <c r="AQ250" s="107"/>
      <c r="AR250" s="31"/>
      <c r="AS250" s="68"/>
      <c r="AT250" s="68"/>
      <c r="AU250" s="63"/>
      <c r="AV250" s="62"/>
      <c r="AW250" s="62"/>
      <c r="AX250" s="62"/>
      <c r="AY250" s="62"/>
      <c r="AZ250" s="126"/>
      <c r="BA250" s="126"/>
      <c r="BB250" s="126"/>
      <c r="BC250" s="126"/>
      <c r="BD250" s="126"/>
      <c r="BE250" s="62"/>
    </row>
    <row r="251" spans="1:57" ht="25.5" customHeight="1" x14ac:dyDescent="0.3">
      <c r="A251" s="31"/>
      <c r="B251" s="31"/>
      <c r="C251" s="31"/>
      <c r="D251" s="33"/>
      <c r="E251" s="92"/>
      <c r="F251" s="31"/>
      <c r="G251" s="77"/>
      <c r="H251" s="77"/>
      <c r="I251" s="57"/>
      <c r="J251" s="31"/>
      <c r="K251" s="31"/>
      <c r="L251" s="77"/>
      <c r="M251" s="64"/>
      <c r="N251" s="64"/>
      <c r="O251" s="69"/>
      <c r="P251" s="69"/>
      <c r="Q251" s="70"/>
      <c r="R251" s="34"/>
      <c r="S251" s="105"/>
      <c r="T251" s="105"/>
      <c r="U251" s="77"/>
      <c r="V251" s="77"/>
      <c r="W251" s="69"/>
      <c r="X251" s="69"/>
      <c r="Y251" s="69"/>
      <c r="Z251" s="61"/>
      <c r="AA251" s="67"/>
      <c r="AB251" s="61"/>
      <c r="AC251" s="67"/>
      <c r="AD251" s="67"/>
      <c r="AE251" s="67"/>
      <c r="AF251" s="57"/>
      <c r="AG251" s="107"/>
      <c r="AH251" s="108"/>
      <c r="AI251" s="30"/>
      <c r="AJ251" s="30"/>
      <c r="AK251" s="30"/>
      <c r="AL251" s="30"/>
      <c r="AM251" s="63"/>
      <c r="AN251" s="108"/>
      <c r="AO251" s="108"/>
      <c r="AP251" s="107"/>
      <c r="AQ251" s="107"/>
      <c r="AR251" s="31"/>
      <c r="AS251" s="68"/>
      <c r="AT251" s="68"/>
      <c r="AU251" s="63"/>
      <c r="AV251" s="62"/>
      <c r="AW251" s="62"/>
      <c r="AX251" s="62"/>
      <c r="AY251" s="62"/>
      <c r="AZ251" s="126"/>
      <c r="BA251" s="126"/>
      <c r="BB251" s="126"/>
      <c r="BC251" s="126"/>
      <c r="BD251" s="126"/>
      <c r="BE251" s="62"/>
    </row>
    <row r="252" spans="1:57" ht="25.5" customHeight="1" x14ac:dyDescent="0.3">
      <c r="A252" s="31"/>
      <c r="B252" s="31"/>
      <c r="C252" s="31"/>
      <c r="D252" s="33"/>
      <c r="E252" s="92"/>
      <c r="F252" s="31"/>
      <c r="G252" s="77"/>
      <c r="H252" s="77"/>
      <c r="I252" s="57"/>
      <c r="J252" s="31"/>
      <c r="K252" s="31"/>
      <c r="L252" s="77"/>
      <c r="M252" s="64"/>
      <c r="N252" s="64"/>
      <c r="O252" s="69"/>
      <c r="P252" s="69"/>
      <c r="Q252" s="70"/>
      <c r="R252" s="34"/>
      <c r="S252" s="105"/>
      <c r="T252" s="105"/>
      <c r="U252" s="77"/>
      <c r="V252" s="77"/>
      <c r="W252" s="69"/>
      <c r="X252" s="69"/>
      <c r="Y252" s="69"/>
      <c r="Z252" s="61"/>
      <c r="AA252" s="67"/>
      <c r="AB252" s="61"/>
      <c r="AC252" s="67"/>
      <c r="AD252" s="67"/>
      <c r="AE252" s="67"/>
      <c r="AF252" s="57"/>
      <c r="AG252" s="107"/>
      <c r="AH252" s="108"/>
      <c r="AI252" s="30"/>
      <c r="AJ252" s="30"/>
      <c r="AK252" s="30"/>
      <c r="AL252" s="30"/>
      <c r="AM252" s="63"/>
      <c r="AN252" s="108"/>
      <c r="AO252" s="108"/>
      <c r="AP252" s="107"/>
      <c r="AQ252" s="107"/>
      <c r="AR252" s="31"/>
      <c r="AS252" s="68"/>
      <c r="AT252" s="68"/>
      <c r="AU252" s="63"/>
      <c r="AV252" s="62"/>
      <c r="AW252" s="62"/>
      <c r="AX252" s="62"/>
      <c r="AY252" s="62"/>
      <c r="AZ252" s="126"/>
      <c r="BA252" s="126"/>
      <c r="BB252" s="126"/>
      <c r="BC252" s="126"/>
      <c r="BD252" s="126"/>
      <c r="BE252" s="62"/>
    </row>
    <row r="253" spans="1:57" ht="25.5" customHeight="1" x14ac:dyDescent="0.3">
      <c r="A253" s="31"/>
      <c r="B253" s="31"/>
      <c r="C253" s="31"/>
      <c r="D253" s="33"/>
      <c r="E253" s="92"/>
      <c r="F253" s="31"/>
      <c r="G253" s="77"/>
      <c r="H253" s="77"/>
      <c r="I253" s="57"/>
      <c r="J253" s="31"/>
      <c r="K253" s="31"/>
      <c r="L253" s="77"/>
      <c r="M253" s="64"/>
      <c r="N253" s="64"/>
      <c r="O253" s="69"/>
      <c r="P253" s="69"/>
      <c r="Q253" s="70"/>
      <c r="R253" s="34"/>
      <c r="S253" s="105"/>
      <c r="T253" s="105"/>
      <c r="U253" s="77"/>
      <c r="V253" s="77"/>
      <c r="W253" s="69"/>
      <c r="X253" s="69"/>
      <c r="Y253" s="69"/>
      <c r="Z253" s="61"/>
      <c r="AA253" s="67"/>
      <c r="AB253" s="61"/>
      <c r="AC253" s="67"/>
      <c r="AD253" s="67"/>
      <c r="AE253" s="67"/>
      <c r="AF253" s="57"/>
      <c r="AG253" s="107"/>
      <c r="AH253" s="108"/>
      <c r="AI253" s="30"/>
      <c r="AJ253" s="30"/>
      <c r="AK253" s="30"/>
      <c r="AL253" s="30"/>
      <c r="AM253" s="63"/>
      <c r="AN253" s="108"/>
      <c r="AO253" s="108"/>
      <c r="AP253" s="107"/>
      <c r="AQ253" s="107"/>
      <c r="AR253" s="31"/>
      <c r="AS253" s="68"/>
      <c r="AT253" s="68"/>
      <c r="AU253" s="63"/>
      <c r="AV253" s="62"/>
      <c r="AW253" s="62"/>
      <c r="AX253" s="62"/>
      <c r="AY253" s="62"/>
      <c r="AZ253" s="126"/>
      <c r="BA253" s="126"/>
      <c r="BB253" s="126"/>
      <c r="BC253" s="126"/>
      <c r="BD253" s="126"/>
      <c r="BE253" s="62"/>
    </row>
    <row r="254" spans="1:57" ht="25.5" customHeight="1" x14ac:dyDescent="0.3">
      <c r="A254" s="31"/>
      <c r="B254" s="31"/>
      <c r="C254" s="31"/>
      <c r="D254" s="33"/>
      <c r="E254" s="92"/>
      <c r="F254" s="31"/>
      <c r="G254" s="77"/>
      <c r="H254" s="77"/>
      <c r="I254" s="57"/>
      <c r="J254" s="31"/>
      <c r="K254" s="31"/>
      <c r="L254" s="77"/>
      <c r="M254" s="64"/>
      <c r="N254" s="64"/>
      <c r="O254" s="69"/>
      <c r="P254" s="69"/>
      <c r="Q254" s="70"/>
      <c r="R254" s="34"/>
      <c r="S254" s="105"/>
      <c r="T254" s="105"/>
      <c r="U254" s="77"/>
      <c r="V254" s="77"/>
      <c r="W254" s="69"/>
      <c r="X254" s="69"/>
      <c r="Y254" s="69"/>
      <c r="Z254" s="61"/>
      <c r="AA254" s="67"/>
      <c r="AB254" s="61"/>
      <c r="AC254" s="67"/>
      <c r="AD254" s="67"/>
      <c r="AE254" s="67"/>
      <c r="AF254" s="57"/>
      <c r="AG254" s="107"/>
      <c r="AH254" s="108"/>
      <c r="AI254" s="30"/>
      <c r="AJ254" s="30"/>
      <c r="AK254" s="30"/>
      <c r="AL254" s="30"/>
      <c r="AM254" s="63"/>
      <c r="AN254" s="108"/>
      <c r="AO254" s="108"/>
      <c r="AP254" s="107"/>
      <c r="AQ254" s="107"/>
      <c r="AR254" s="31"/>
      <c r="AS254" s="68"/>
      <c r="AT254" s="68"/>
      <c r="AU254" s="63"/>
      <c r="AV254" s="62"/>
      <c r="AW254" s="62"/>
      <c r="AX254" s="62"/>
      <c r="AY254" s="62"/>
      <c r="AZ254" s="126"/>
      <c r="BA254" s="126"/>
      <c r="BB254" s="126"/>
      <c r="BC254" s="126"/>
      <c r="BD254" s="126"/>
      <c r="BE254" s="62"/>
    </row>
    <row r="255" spans="1:57" ht="25.5" customHeight="1" x14ac:dyDescent="0.3">
      <c r="A255" s="31"/>
      <c r="B255" s="31"/>
      <c r="C255" s="31"/>
      <c r="D255" s="33"/>
      <c r="E255" s="92"/>
      <c r="F255" s="31"/>
      <c r="G255" s="77"/>
      <c r="H255" s="77"/>
      <c r="I255" s="57"/>
      <c r="J255" s="31"/>
      <c r="K255" s="31"/>
      <c r="L255" s="77"/>
      <c r="M255" s="64"/>
      <c r="N255" s="64"/>
      <c r="O255" s="69"/>
      <c r="P255" s="69"/>
      <c r="Q255" s="70"/>
      <c r="R255" s="34"/>
      <c r="S255" s="105"/>
      <c r="T255" s="105"/>
      <c r="U255" s="77"/>
      <c r="V255" s="77"/>
      <c r="W255" s="69"/>
      <c r="X255" s="69"/>
      <c r="Y255" s="69"/>
      <c r="Z255" s="61"/>
      <c r="AA255" s="67"/>
      <c r="AB255" s="61"/>
      <c r="AC255" s="67"/>
      <c r="AD255" s="67"/>
      <c r="AE255" s="67"/>
      <c r="AF255" s="57"/>
      <c r="AG255" s="107"/>
      <c r="AH255" s="108"/>
      <c r="AI255" s="30"/>
      <c r="AJ255" s="30"/>
      <c r="AK255" s="30"/>
      <c r="AL255" s="30"/>
      <c r="AM255" s="63"/>
      <c r="AN255" s="108"/>
      <c r="AO255" s="108"/>
      <c r="AP255" s="107"/>
      <c r="AQ255" s="107"/>
      <c r="AR255" s="31"/>
      <c r="AS255" s="68"/>
      <c r="AT255" s="68"/>
      <c r="AU255" s="63"/>
      <c r="AV255" s="62"/>
      <c r="AW255" s="62"/>
      <c r="AX255" s="62"/>
      <c r="AY255" s="62"/>
      <c r="AZ255" s="126"/>
      <c r="BA255" s="126"/>
      <c r="BB255" s="126"/>
      <c r="BC255" s="126"/>
      <c r="BD255" s="126"/>
      <c r="BE255" s="62"/>
    </row>
    <row r="256" spans="1:57" ht="25.5" customHeight="1" x14ac:dyDescent="0.3">
      <c r="A256" s="31"/>
      <c r="B256" s="31"/>
      <c r="C256" s="31"/>
      <c r="D256" s="33"/>
      <c r="E256" s="92"/>
      <c r="F256" s="31"/>
      <c r="G256" s="77"/>
      <c r="H256" s="77"/>
      <c r="I256" s="57"/>
      <c r="J256" s="31"/>
      <c r="K256" s="31"/>
      <c r="L256" s="77"/>
      <c r="M256" s="64"/>
      <c r="N256" s="64"/>
      <c r="O256" s="69"/>
      <c r="P256" s="69"/>
      <c r="Q256" s="70"/>
      <c r="R256" s="34"/>
      <c r="S256" s="105"/>
      <c r="T256" s="105"/>
      <c r="U256" s="77"/>
      <c r="V256" s="77"/>
      <c r="W256" s="69"/>
      <c r="X256" s="69"/>
      <c r="Y256" s="69"/>
      <c r="Z256" s="61"/>
      <c r="AA256" s="67"/>
      <c r="AB256" s="61"/>
      <c r="AC256" s="67"/>
      <c r="AD256" s="67"/>
      <c r="AE256" s="67"/>
      <c r="AF256" s="57"/>
      <c r="AG256" s="107"/>
      <c r="AH256" s="108"/>
      <c r="AI256" s="30"/>
      <c r="AJ256" s="30"/>
      <c r="AK256" s="30"/>
      <c r="AL256" s="30"/>
      <c r="AM256" s="63"/>
      <c r="AN256" s="108"/>
      <c r="AO256" s="108"/>
      <c r="AP256" s="107"/>
      <c r="AQ256" s="107"/>
      <c r="AR256" s="31"/>
      <c r="AS256" s="68"/>
      <c r="AT256" s="68"/>
      <c r="AU256" s="63"/>
      <c r="AV256" s="62"/>
      <c r="AW256" s="62"/>
      <c r="AX256" s="62"/>
      <c r="AY256" s="62"/>
      <c r="AZ256" s="126"/>
      <c r="BA256" s="126"/>
      <c r="BB256" s="126"/>
      <c r="BC256" s="126"/>
      <c r="BD256" s="126"/>
      <c r="BE256" s="62"/>
    </row>
    <row r="257" spans="1:57" ht="25.5" customHeight="1" x14ac:dyDescent="0.3">
      <c r="A257" s="31"/>
      <c r="B257" s="31"/>
      <c r="C257" s="31"/>
      <c r="D257" s="33"/>
      <c r="E257" s="92"/>
      <c r="F257" s="31"/>
      <c r="G257" s="77"/>
      <c r="H257" s="77"/>
      <c r="I257" s="57"/>
      <c r="J257" s="31"/>
      <c r="K257" s="31"/>
      <c r="L257" s="77"/>
      <c r="M257" s="64"/>
      <c r="N257" s="64"/>
      <c r="O257" s="69"/>
      <c r="P257" s="69"/>
      <c r="Q257" s="70"/>
      <c r="R257" s="34"/>
      <c r="S257" s="105"/>
      <c r="T257" s="105"/>
      <c r="U257" s="77"/>
      <c r="V257" s="77"/>
      <c r="W257" s="69"/>
      <c r="X257" s="69"/>
      <c r="Y257" s="69"/>
      <c r="Z257" s="61"/>
      <c r="AA257" s="67"/>
      <c r="AB257" s="61"/>
      <c r="AC257" s="67"/>
      <c r="AD257" s="67"/>
      <c r="AE257" s="67"/>
      <c r="AF257" s="57"/>
      <c r="AG257" s="107"/>
      <c r="AH257" s="108"/>
      <c r="AI257" s="30"/>
      <c r="AJ257" s="30"/>
      <c r="AK257" s="30"/>
      <c r="AL257" s="30"/>
      <c r="AM257" s="63"/>
      <c r="AN257" s="108"/>
      <c r="AO257" s="108"/>
      <c r="AP257" s="107"/>
      <c r="AQ257" s="107"/>
      <c r="AR257" s="31"/>
      <c r="AS257" s="68"/>
      <c r="AT257" s="68"/>
      <c r="AU257" s="63"/>
      <c r="AV257" s="62"/>
      <c r="AW257" s="62"/>
      <c r="AX257" s="62"/>
      <c r="AY257" s="62"/>
      <c r="AZ257" s="126"/>
      <c r="BA257" s="126"/>
      <c r="BB257" s="126"/>
      <c r="BC257" s="126"/>
      <c r="BD257" s="126"/>
      <c r="BE257" s="62"/>
    </row>
    <row r="258" spans="1:57" ht="25.5" customHeight="1" x14ac:dyDescent="0.3">
      <c r="A258" s="31"/>
      <c r="B258" s="31"/>
      <c r="C258" s="31"/>
      <c r="D258" s="33"/>
      <c r="E258" s="92"/>
      <c r="F258" s="31"/>
      <c r="G258" s="77"/>
      <c r="H258" s="77"/>
      <c r="I258" s="57"/>
      <c r="J258" s="31"/>
      <c r="K258" s="31"/>
      <c r="L258" s="77"/>
      <c r="M258" s="64"/>
      <c r="N258" s="64"/>
      <c r="O258" s="69"/>
      <c r="P258" s="69"/>
      <c r="Q258" s="70"/>
      <c r="R258" s="34"/>
      <c r="S258" s="105"/>
      <c r="T258" s="105"/>
      <c r="U258" s="77"/>
      <c r="V258" s="77"/>
      <c r="W258" s="69"/>
      <c r="X258" s="69"/>
      <c r="Y258" s="69"/>
      <c r="Z258" s="61"/>
      <c r="AA258" s="67"/>
      <c r="AB258" s="61"/>
      <c r="AC258" s="67"/>
      <c r="AD258" s="67"/>
      <c r="AE258" s="67"/>
      <c r="AF258" s="57"/>
      <c r="AG258" s="107"/>
      <c r="AH258" s="108"/>
      <c r="AI258" s="30"/>
      <c r="AJ258" s="30"/>
      <c r="AK258" s="30"/>
      <c r="AL258" s="30"/>
      <c r="AM258" s="63"/>
      <c r="AN258" s="108"/>
      <c r="AO258" s="108"/>
      <c r="AP258" s="107"/>
      <c r="AQ258" s="107"/>
      <c r="AR258" s="31"/>
      <c r="AS258" s="68"/>
      <c r="AT258" s="68"/>
      <c r="AU258" s="63"/>
      <c r="AV258" s="62"/>
      <c r="AW258" s="62"/>
      <c r="AX258" s="62"/>
      <c r="AY258" s="62"/>
      <c r="AZ258" s="126"/>
      <c r="BA258" s="126"/>
      <c r="BB258" s="126"/>
      <c r="BC258" s="126"/>
      <c r="BD258" s="126"/>
      <c r="BE258" s="62"/>
    </row>
    <row r="259" spans="1:57" ht="25.5" customHeight="1" x14ac:dyDescent="0.3">
      <c r="A259" s="31"/>
      <c r="B259" s="31"/>
      <c r="C259" s="31"/>
      <c r="D259" s="33"/>
      <c r="E259" s="92"/>
      <c r="F259" s="31"/>
      <c r="G259" s="77"/>
      <c r="H259" s="77"/>
      <c r="I259" s="57"/>
      <c r="J259" s="31"/>
      <c r="K259" s="31"/>
      <c r="L259" s="77"/>
      <c r="M259" s="64"/>
      <c r="N259" s="64"/>
      <c r="O259" s="69"/>
      <c r="P259" s="69"/>
      <c r="Q259" s="70"/>
      <c r="R259" s="34"/>
      <c r="S259" s="105"/>
      <c r="T259" s="105"/>
      <c r="U259" s="77"/>
      <c r="V259" s="77"/>
      <c r="W259" s="69"/>
      <c r="X259" s="69"/>
      <c r="Y259" s="69"/>
      <c r="Z259" s="61"/>
      <c r="AA259" s="67"/>
      <c r="AB259" s="61"/>
      <c r="AC259" s="67"/>
      <c r="AD259" s="67"/>
      <c r="AE259" s="67"/>
      <c r="AF259" s="57"/>
      <c r="AG259" s="107"/>
      <c r="AH259" s="108"/>
      <c r="AI259" s="30"/>
      <c r="AJ259" s="30"/>
      <c r="AK259" s="30"/>
      <c r="AL259" s="30"/>
      <c r="AM259" s="63"/>
      <c r="AN259" s="108"/>
      <c r="AO259" s="108"/>
      <c r="AP259" s="107"/>
      <c r="AQ259" s="107"/>
      <c r="AR259" s="31"/>
      <c r="AS259" s="68"/>
      <c r="AT259" s="68"/>
      <c r="AU259" s="63"/>
      <c r="AV259" s="62"/>
      <c r="AW259" s="62"/>
      <c r="AX259" s="62"/>
      <c r="AY259" s="62"/>
      <c r="AZ259" s="126"/>
      <c r="BA259" s="126"/>
      <c r="BB259" s="126"/>
      <c r="BC259" s="126"/>
      <c r="BD259" s="126"/>
      <c r="BE259" s="62"/>
    </row>
    <row r="260" spans="1:57" ht="25.5" customHeight="1" x14ac:dyDescent="0.3">
      <c r="A260" s="31"/>
      <c r="B260" s="31"/>
      <c r="C260" s="31"/>
      <c r="D260" s="33"/>
      <c r="E260" s="92"/>
      <c r="F260" s="31"/>
      <c r="G260" s="77"/>
      <c r="H260" s="77"/>
      <c r="I260" s="57"/>
      <c r="J260" s="31"/>
      <c r="K260" s="31"/>
      <c r="L260" s="77"/>
      <c r="M260" s="64"/>
      <c r="N260" s="64"/>
      <c r="O260" s="69"/>
      <c r="P260" s="69"/>
      <c r="Q260" s="70"/>
      <c r="R260" s="34"/>
      <c r="S260" s="105"/>
      <c r="T260" s="105"/>
      <c r="U260" s="77"/>
      <c r="V260" s="77"/>
      <c r="W260" s="69"/>
      <c r="X260" s="69"/>
      <c r="Y260" s="69"/>
      <c r="Z260" s="61"/>
      <c r="AA260" s="67"/>
      <c r="AB260" s="61"/>
      <c r="AC260" s="67"/>
      <c r="AD260" s="67"/>
      <c r="AE260" s="67"/>
      <c r="AF260" s="57"/>
      <c r="AG260" s="107"/>
      <c r="AH260" s="108"/>
      <c r="AI260" s="30"/>
      <c r="AJ260" s="30"/>
      <c r="AK260" s="30"/>
      <c r="AL260" s="30"/>
      <c r="AM260" s="63"/>
      <c r="AN260" s="108"/>
      <c r="AO260" s="108"/>
      <c r="AP260" s="107"/>
      <c r="AQ260" s="107"/>
      <c r="AR260" s="31"/>
      <c r="AS260" s="68"/>
      <c r="AT260" s="68"/>
      <c r="AU260" s="63"/>
      <c r="AV260" s="62"/>
      <c r="AW260" s="62"/>
      <c r="AX260" s="62"/>
      <c r="AY260" s="62"/>
      <c r="AZ260" s="126"/>
      <c r="BA260" s="126"/>
      <c r="BB260" s="126"/>
      <c r="BC260" s="126"/>
      <c r="BD260" s="126"/>
      <c r="BE260" s="62"/>
    </row>
    <row r="261" spans="1:57" ht="25.5" customHeight="1" x14ac:dyDescent="0.3">
      <c r="A261" s="31"/>
      <c r="B261" s="31"/>
      <c r="C261" s="31"/>
      <c r="D261" s="33"/>
      <c r="E261" s="92"/>
      <c r="F261" s="31"/>
      <c r="G261" s="77"/>
      <c r="H261" s="77"/>
      <c r="I261" s="57"/>
      <c r="J261" s="31"/>
      <c r="K261" s="31"/>
      <c r="L261" s="77"/>
      <c r="M261" s="64"/>
      <c r="N261" s="64"/>
      <c r="O261" s="69"/>
      <c r="P261" s="69"/>
      <c r="Q261" s="70"/>
      <c r="R261" s="34"/>
      <c r="S261" s="105"/>
      <c r="T261" s="105"/>
      <c r="U261" s="77"/>
      <c r="V261" s="77"/>
      <c r="W261" s="69"/>
      <c r="X261" s="69"/>
      <c r="Y261" s="69"/>
      <c r="Z261" s="61"/>
      <c r="AA261" s="67"/>
      <c r="AB261" s="61"/>
      <c r="AC261" s="67"/>
      <c r="AD261" s="67"/>
      <c r="AE261" s="67"/>
      <c r="AF261" s="57"/>
      <c r="AG261" s="107"/>
      <c r="AH261" s="108"/>
      <c r="AI261" s="30"/>
      <c r="AJ261" s="30"/>
      <c r="AK261" s="30"/>
      <c r="AL261" s="30"/>
      <c r="AM261" s="63"/>
      <c r="AN261" s="108"/>
      <c r="AO261" s="108"/>
      <c r="AP261" s="107"/>
      <c r="AQ261" s="107"/>
      <c r="AR261" s="31"/>
      <c r="AS261" s="68"/>
      <c r="AT261" s="68"/>
      <c r="AU261" s="63"/>
      <c r="AV261" s="62"/>
      <c r="AW261" s="62"/>
      <c r="AX261" s="62"/>
      <c r="AY261" s="62"/>
      <c r="AZ261" s="126"/>
      <c r="BA261" s="126"/>
      <c r="BB261" s="126"/>
      <c r="BC261" s="126"/>
      <c r="BD261" s="126"/>
      <c r="BE261" s="62"/>
    </row>
    <row r="262" spans="1:57" ht="25.5" customHeight="1" x14ac:dyDescent="0.3">
      <c r="A262" s="31"/>
      <c r="B262" s="31"/>
      <c r="C262" s="31"/>
      <c r="D262" s="33"/>
      <c r="E262" s="92"/>
      <c r="F262" s="31"/>
      <c r="G262" s="77"/>
      <c r="H262" s="77"/>
      <c r="I262" s="57"/>
      <c r="J262" s="31"/>
      <c r="K262" s="31"/>
      <c r="L262" s="77"/>
      <c r="M262" s="64"/>
      <c r="N262" s="64"/>
      <c r="O262" s="69"/>
      <c r="P262" s="69"/>
      <c r="Q262" s="70"/>
      <c r="R262" s="34"/>
      <c r="S262" s="105"/>
      <c r="T262" s="105"/>
      <c r="U262" s="77"/>
      <c r="V262" s="77"/>
      <c r="W262" s="69"/>
      <c r="X262" s="69"/>
      <c r="Y262" s="69"/>
      <c r="Z262" s="61"/>
      <c r="AA262" s="67"/>
      <c r="AB262" s="61"/>
      <c r="AC262" s="67"/>
      <c r="AD262" s="67"/>
      <c r="AE262" s="67"/>
      <c r="AF262" s="57"/>
      <c r="AG262" s="107"/>
      <c r="AH262" s="108"/>
      <c r="AI262" s="30"/>
      <c r="AJ262" s="30"/>
      <c r="AK262" s="30"/>
      <c r="AL262" s="30"/>
      <c r="AM262" s="63"/>
      <c r="AN262" s="108"/>
      <c r="AO262" s="108"/>
      <c r="AP262" s="107"/>
      <c r="AQ262" s="107"/>
      <c r="AR262" s="31"/>
      <c r="AS262" s="68"/>
      <c r="AT262" s="68"/>
      <c r="AU262" s="63"/>
      <c r="AV262" s="62"/>
      <c r="AW262" s="62"/>
      <c r="AX262" s="62"/>
      <c r="AY262" s="62"/>
      <c r="AZ262" s="126"/>
      <c r="BA262" s="126"/>
      <c r="BB262" s="126"/>
      <c r="BC262" s="126"/>
      <c r="BD262" s="126"/>
      <c r="BE262" s="62"/>
    </row>
    <row r="263" spans="1:57" ht="25.5" customHeight="1" x14ac:dyDescent="0.3">
      <c r="A263" s="31"/>
      <c r="B263" s="31"/>
      <c r="C263" s="31"/>
      <c r="D263" s="33"/>
      <c r="E263" s="92"/>
      <c r="F263" s="31"/>
      <c r="G263" s="77"/>
      <c r="H263" s="77"/>
      <c r="I263" s="57"/>
      <c r="J263" s="31"/>
      <c r="K263" s="31"/>
      <c r="L263" s="77"/>
      <c r="M263" s="64"/>
      <c r="N263" s="64"/>
      <c r="O263" s="69"/>
      <c r="P263" s="69"/>
      <c r="Q263" s="70"/>
      <c r="R263" s="34"/>
      <c r="S263" s="105"/>
      <c r="T263" s="105"/>
      <c r="U263" s="77"/>
      <c r="V263" s="77"/>
      <c r="W263" s="69"/>
      <c r="X263" s="69"/>
      <c r="Y263" s="69"/>
      <c r="Z263" s="61"/>
      <c r="AA263" s="67"/>
      <c r="AB263" s="61"/>
      <c r="AC263" s="67"/>
      <c r="AD263" s="67"/>
      <c r="AE263" s="67"/>
      <c r="AF263" s="57"/>
      <c r="AG263" s="107"/>
      <c r="AH263" s="108"/>
      <c r="AI263" s="30"/>
      <c r="AJ263" s="30"/>
      <c r="AK263" s="30"/>
      <c r="AL263" s="30"/>
      <c r="AM263" s="63"/>
      <c r="AN263" s="108"/>
      <c r="AO263" s="108"/>
      <c r="AP263" s="107"/>
      <c r="AQ263" s="107"/>
      <c r="AR263" s="31"/>
      <c r="AS263" s="68"/>
      <c r="AT263" s="68"/>
      <c r="AU263" s="63"/>
      <c r="AV263" s="62"/>
      <c r="AW263" s="62"/>
      <c r="AX263" s="62"/>
      <c r="AY263" s="62"/>
      <c r="AZ263" s="126"/>
      <c r="BA263" s="126"/>
      <c r="BB263" s="126"/>
      <c r="BC263" s="126"/>
      <c r="BD263" s="126"/>
      <c r="BE263" s="62"/>
    </row>
    <row r="264" spans="1:57" ht="25.5" customHeight="1" x14ac:dyDescent="0.3">
      <c r="A264" s="31"/>
      <c r="B264" s="31"/>
      <c r="C264" s="31"/>
      <c r="D264" s="33"/>
      <c r="E264" s="92"/>
      <c r="F264" s="31"/>
      <c r="G264" s="77"/>
      <c r="H264" s="77"/>
      <c r="I264" s="57"/>
      <c r="J264" s="31"/>
      <c r="K264" s="31"/>
      <c r="L264" s="77"/>
      <c r="M264" s="64"/>
      <c r="N264" s="64"/>
      <c r="O264" s="69"/>
      <c r="P264" s="69"/>
      <c r="Q264" s="70"/>
      <c r="R264" s="34"/>
      <c r="S264" s="105"/>
      <c r="T264" s="105"/>
      <c r="U264" s="77"/>
      <c r="V264" s="77"/>
      <c r="W264" s="69"/>
      <c r="X264" s="69"/>
      <c r="Y264" s="69"/>
      <c r="Z264" s="61"/>
      <c r="AA264" s="67"/>
      <c r="AB264" s="61"/>
      <c r="AC264" s="67"/>
      <c r="AD264" s="67"/>
      <c r="AE264" s="67"/>
      <c r="AF264" s="57"/>
      <c r="AG264" s="107"/>
      <c r="AH264" s="108"/>
      <c r="AI264" s="30"/>
      <c r="AJ264" s="30"/>
      <c r="AK264" s="30"/>
      <c r="AL264" s="30"/>
      <c r="AM264" s="63"/>
      <c r="AN264" s="108"/>
      <c r="AO264" s="108"/>
      <c r="AP264" s="107"/>
      <c r="AQ264" s="107"/>
      <c r="AR264" s="31"/>
      <c r="AS264" s="68"/>
      <c r="AT264" s="68"/>
      <c r="AU264" s="63"/>
      <c r="AV264" s="62"/>
      <c r="AW264" s="62"/>
      <c r="AX264" s="62"/>
      <c r="AY264" s="62"/>
      <c r="AZ264" s="126"/>
      <c r="BA264" s="126"/>
      <c r="BB264" s="126"/>
      <c r="BC264" s="126"/>
      <c r="BD264" s="126"/>
      <c r="BE264" s="62"/>
    </row>
    <row r="265" spans="1:57" ht="25.5" customHeight="1" x14ac:dyDescent="0.3">
      <c r="A265" s="31"/>
      <c r="B265" s="31"/>
      <c r="C265" s="31"/>
      <c r="D265" s="33"/>
      <c r="E265" s="92"/>
      <c r="F265" s="31"/>
      <c r="G265" s="77"/>
      <c r="H265" s="77"/>
      <c r="I265" s="57"/>
      <c r="J265" s="31"/>
      <c r="K265" s="31"/>
      <c r="L265" s="77"/>
      <c r="M265" s="64"/>
      <c r="N265" s="64"/>
      <c r="O265" s="69"/>
      <c r="P265" s="69"/>
      <c r="Q265" s="70"/>
      <c r="R265" s="34"/>
      <c r="S265" s="105"/>
      <c r="T265" s="105"/>
      <c r="U265" s="77"/>
      <c r="V265" s="77"/>
      <c r="W265" s="69"/>
      <c r="X265" s="69"/>
      <c r="Y265" s="69"/>
      <c r="Z265" s="61"/>
      <c r="AA265" s="67"/>
      <c r="AB265" s="61"/>
      <c r="AC265" s="67"/>
      <c r="AD265" s="67"/>
      <c r="AE265" s="67"/>
      <c r="AF265" s="57"/>
      <c r="AG265" s="107"/>
      <c r="AH265" s="108"/>
      <c r="AI265" s="30"/>
      <c r="AJ265" s="30"/>
      <c r="AK265" s="30"/>
      <c r="AL265" s="30"/>
      <c r="AM265" s="63"/>
      <c r="AN265" s="108"/>
      <c r="AO265" s="108"/>
      <c r="AP265" s="107"/>
      <c r="AQ265" s="107"/>
      <c r="AR265" s="31"/>
      <c r="AS265" s="68"/>
      <c r="AT265" s="68"/>
      <c r="AU265" s="63"/>
      <c r="AV265" s="62"/>
      <c r="AW265" s="62"/>
      <c r="AX265" s="62"/>
      <c r="AY265" s="62"/>
      <c r="AZ265" s="126"/>
      <c r="BA265" s="126"/>
      <c r="BB265" s="126"/>
      <c r="BC265" s="126"/>
      <c r="BD265" s="126"/>
      <c r="BE265" s="62"/>
    </row>
    <row r="266" spans="1:57" ht="25.5" customHeight="1" x14ac:dyDescent="0.3">
      <c r="A266" s="31"/>
      <c r="B266" s="31"/>
      <c r="C266" s="31"/>
      <c r="D266" s="33"/>
      <c r="E266" s="92"/>
      <c r="F266" s="31"/>
      <c r="G266" s="77"/>
      <c r="H266" s="77"/>
      <c r="I266" s="57"/>
      <c r="J266" s="31"/>
      <c r="K266" s="31"/>
      <c r="L266" s="77"/>
      <c r="M266" s="64"/>
      <c r="N266" s="64"/>
      <c r="O266" s="69"/>
      <c r="P266" s="69"/>
      <c r="Q266" s="70"/>
      <c r="R266" s="34"/>
      <c r="S266" s="105"/>
      <c r="T266" s="105"/>
      <c r="U266" s="77"/>
      <c r="V266" s="77"/>
      <c r="W266" s="69"/>
      <c r="X266" s="69"/>
      <c r="Y266" s="69"/>
      <c r="Z266" s="61"/>
      <c r="AA266" s="67"/>
      <c r="AB266" s="61"/>
      <c r="AC266" s="67"/>
      <c r="AD266" s="67"/>
      <c r="AE266" s="67"/>
      <c r="AF266" s="57"/>
      <c r="AG266" s="107"/>
      <c r="AH266" s="108"/>
      <c r="AI266" s="30"/>
      <c r="AJ266" s="30"/>
      <c r="AK266" s="30"/>
      <c r="AL266" s="30"/>
      <c r="AM266" s="63"/>
      <c r="AN266" s="108"/>
      <c r="AO266" s="108"/>
      <c r="AP266" s="107"/>
      <c r="AQ266" s="107"/>
      <c r="AR266" s="31"/>
      <c r="AS266" s="68"/>
      <c r="AT266" s="68"/>
      <c r="AU266" s="63"/>
      <c r="AV266" s="62"/>
      <c r="AW266" s="62"/>
      <c r="AX266" s="62"/>
      <c r="AY266" s="62"/>
      <c r="AZ266" s="126"/>
      <c r="BA266" s="126"/>
      <c r="BB266" s="126"/>
      <c r="BC266" s="126"/>
      <c r="BD266" s="126"/>
      <c r="BE266" s="62"/>
    </row>
    <row r="267" spans="1:57" ht="25.5" customHeight="1" x14ac:dyDescent="0.3">
      <c r="A267" s="31"/>
      <c r="B267" s="31"/>
      <c r="C267" s="31"/>
      <c r="D267" s="33"/>
      <c r="E267" s="92"/>
      <c r="F267" s="31"/>
      <c r="G267" s="77"/>
      <c r="H267" s="77"/>
      <c r="I267" s="57"/>
      <c r="J267" s="31"/>
      <c r="K267" s="31"/>
      <c r="L267" s="77"/>
      <c r="M267" s="64"/>
      <c r="N267" s="64"/>
      <c r="O267" s="69"/>
      <c r="P267" s="69"/>
      <c r="Q267" s="70"/>
      <c r="R267" s="34"/>
      <c r="S267" s="105"/>
      <c r="T267" s="105"/>
      <c r="U267" s="77"/>
      <c r="V267" s="77"/>
      <c r="W267" s="69"/>
      <c r="X267" s="69"/>
      <c r="Y267" s="69"/>
      <c r="Z267" s="61"/>
      <c r="AA267" s="67"/>
      <c r="AB267" s="61"/>
      <c r="AC267" s="67"/>
      <c r="AD267" s="67"/>
      <c r="AE267" s="67"/>
      <c r="AF267" s="57"/>
      <c r="AG267" s="107"/>
      <c r="AH267" s="108"/>
      <c r="AI267" s="30"/>
      <c r="AJ267" s="30"/>
      <c r="AK267" s="30"/>
      <c r="AL267" s="30"/>
      <c r="AM267" s="63"/>
      <c r="AN267" s="108"/>
      <c r="AO267" s="108"/>
      <c r="AP267" s="107"/>
      <c r="AQ267" s="107"/>
      <c r="AR267" s="31"/>
      <c r="AS267" s="68"/>
      <c r="AT267" s="68"/>
      <c r="AU267" s="63"/>
      <c r="AV267" s="62"/>
      <c r="AW267" s="62"/>
      <c r="AX267" s="62"/>
      <c r="AY267" s="62"/>
      <c r="AZ267" s="126"/>
      <c r="BA267" s="126"/>
      <c r="BB267" s="126"/>
      <c r="BC267" s="126"/>
      <c r="BD267" s="126"/>
      <c r="BE267" s="62"/>
    </row>
    <row r="268" spans="1:57" ht="25.5" customHeight="1" x14ac:dyDescent="0.3">
      <c r="A268" s="31"/>
      <c r="B268" s="31"/>
      <c r="C268" s="31"/>
      <c r="D268" s="33"/>
      <c r="E268" s="92"/>
      <c r="F268" s="31"/>
      <c r="G268" s="77"/>
      <c r="H268" s="77"/>
      <c r="I268" s="57"/>
      <c r="J268" s="31"/>
      <c r="K268" s="31"/>
      <c r="L268" s="77"/>
      <c r="M268" s="64"/>
      <c r="N268" s="64"/>
      <c r="O268" s="69"/>
      <c r="P268" s="69"/>
      <c r="Q268" s="70"/>
      <c r="R268" s="34"/>
      <c r="S268" s="105"/>
      <c r="T268" s="105"/>
      <c r="U268" s="77"/>
      <c r="V268" s="77"/>
      <c r="W268" s="69"/>
      <c r="X268" s="69"/>
      <c r="Y268" s="69"/>
      <c r="Z268" s="61"/>
      <c r="AA268" s="67"/>
      <c r="AB268" s="61"/>
      <c r="AC268" s="67"/>
      <c r="AD268" s="67"/>
      <c r="AE268" s="67"/>
      <c r="AF268" s="57"/>
      <c r="AG268" s="107"/>
      <c r="AH268" s="108"/>
      <c r="AI268" s="30"/>
      <c r="AJ268" s="30"/>
      <c r="AK268" s="30"/>
      <c r="AL268" s="30"/>
      <c r="AM268" s="63"/>
      <c r="AN268" s="108"/>
      <c r="AO268" s="108"/>
      <c r="AP268" s="107"/>
      <c r="AQ268" s="107"/>
      <c r="AR268" s="31"/>
      <c r="AS268" s="68"/>
      <c r="AT268" s="68"/>
      <c r="AU268" s="63"/>
      <c r="AV268" s="62"/>
      <c r="AW268" s="62"/>
      <c r="AX268" s="62"/>
      <c r="AY268" s="62"/>
      <c r="AZ268" s="126"/>
      <c r="BA268" s="126"/>
      <c r="BB268" s="126"/>
      <c r="BC268" s="126"/>
      <c r="BD268" s="126"/>
      <c r="BE268" s="62"/>
    </row>
    <row r="269" spans="1:57" ht="25.5" customHeight="1" x14ac:dyDescent="0.3">
      <c r="A269" s="31"/>
      <c r="B269" s="31"/>
      <c r="C269" s="31"/>
      <c r="D269" s="33"/>
      <c r="E269" s="92"/>
      <c r="F269" s="31"/>
      <c r="G269" s="77"/>
      <c r="H269" s="77"/>
      <c r="I269" s="57"/>
      <c r="J269" s="31"/>
      <c r="K269" s="31"/>
      <c r="L269" s="77"/>
      <c r="M269" s="64"/>
      <c r="N269" s="64"/>
      <c r="O269" s="69"/>
      <c r="P269" s="69"/>
      <c r="Q269" s="70"/>
      <c r="R269" s="34"/>
      <c r="S269" s="105"/>
      <c r="T269" s="105"/>
      <c r="U269" s="77"/>
      <c r="V269" s="77"/>
      <c r="W269" s="69"/>
      <c r="X269" s="69"/>
      <c r="Y269" s="69"/>
      <c r="Z269" s="61"/>
      <c r="AA269" s="67"/>
      <c r="AB269" s="61"/>
      <c r="AC269" s="67"/>
      <c r="AD269" s="67"/>
      <c r="AE269" s="67"/>
      <c r="AF269" s="57"/>
      <c r="AG269" s="107"/>
      <c r="AH269" s="108"/>
      <c r="AI269" s="30"/>
      <c r="AJ269" s="30"/>
      <c r="AK269" s="30"/>
      <c r="AL269" s="30"/>
      <c r="AM269" s="63"/>
      <c r="AN269" s="108"/>
      <c r="AO269" s="108"/>
      <c r="AP269" s="107"/>
      <c r="AQ269" s="107"/>
      <c r="AR269" s="31"/>
      <c r="AS269" s="68"/>
      <c r="AT269" s="68"/>
      <c r="AU269" s="63"/>
      <c r="AV269" s="62"/>
      <c r="AW269" s="62"/>
      <c r="AX269" s="62"/>
      <c r="AY269" s="62"/>
      <c r="AZ269" s="126"/>
      <c r="BA269" s="126"/>
      <c r="BB269" s="126"/>
      <c r="BC269" s="126"/>
      <c r="BD269" s="126"/>
      <c r="BE269" s="62"/>
    </row>
    <row r="270" spans="1:57" ht="25.5" customHeight="1" x14ac:dyDescent="0.3">
      <c r="A270" s="31"/>
      <c r="B270" s="31"/>
      <c r="C270" s="31"/>
      <c r="D270" s="33"/>
      <c r="E270" s="92"/>
      <c r="F270" s="31"/>
      <c r="G270" s="77"/>
      <c r="H270" s="77"/>
      <c r="I270" s="57"/>
      <c r="J270" s="31"/>
      <c r="K270" s="31"/>
      <c r="L270" s="77"/>
      <c r="M270" s="64"/>
      <c r="N270" s="64"/>
      <c r="O270" s="69"/>
      <c r="P270" s="69"/>
      <c r="Q270" s="70"/>
      <c r="R270" s="34"/>
      <c r="S270" s="105"/>
      <c r="T270" s="105"/>
      <c r="U270" s="77"/>
      <c r="V270" s="77"/>
      <c r="W270" s="69"/>
      <c r="X270" s="69"/>
      <c r="Y270" s="69"/>
      <c r="Z270" s="61"/>
      <c r="AA270" s="67"/>
      <c r="AB270" s="61"/>
      <c r="AC270" s="67"/>
      <c r="AD270" s="67"/>
      <c r="AE270" s="67"/>
      <c r="AF270" s="57"/>
      <c r="AG270" s="107"/>
      <c r="AH270" s="108"/>
      <c r="AI270" s="30"/>
      <c r="AJ270" s="30"/>
      <c r="AK270" s="30"/>
      <c r="AL270" s="30"/>
      <c r="AM270" s="63"/>
      <c r="AN270" s="108"/>
      <c r="AO270" s="108"/>
      <c r="AP270" s="107"/>
      <c r="AQ270" s="107"/>
      <c r="AR270" s="31"/>
      <c r="AS270" s="68"/>
      <c r="AT270" s="68"/>
      <c r="AU270" s="63"/>
      <c r="AV270" s="62"/>
      <c r="AW270" s="62"/>
      <c r="AX270" s="62"/>
      <c r="AY270" s="62"/>
      <c r="AZ270" s="126"/>
      <c r="BA270" s="126"/>
      <c r="BB270" s="126"/>
      <c r="BC270" s="126"/>
      <c r="BD270" s="126"/>
      <c r="BE270" s="62"/>
    </row>
    <row r="271" spans="1:57" ht="25.5" customHeight="1" x14ac:dyDescent="0.3">
      <c r="A271" s="31"/>
      <c r="B271" s="31"/>
      <c r="C271" s="31"/>
      <c r="D271" s="33"/>
      <c r="E271" s="92"/>
      <c r="F271" s="31"/>
      <c r="G271" s="77"/>
      <c r="H271" s="77"/>
      <c r="I271" s="57"/>
      <c r="J271" s="31"/>
      <c r="K271" s="31"/>
      <c r="L271" s="77"/>
      <c r="M271" s="64"/>
      <c r="N271" s="64"/>
      <c r="O271" s="69"/>
      <c r="P271" s="69"/>
      <c r="Q271" s="70"/>
      <c r="R271" s="34"/>
      <c r="S271" s="105"/>
      <c r="T271" s="105"/>
      <c r="U271" s="77"/>
      <c r="V271" s="77"/>
      <c r="W271" s="69"/>
      <c r="X271" s="69"/>
      <c r="Y271" s="69"/>
      <c r="Z271" s="61"/>
      <c r="AA271" s="67"/>
      <c r="AB271" s="61"/>
      <c r="AC271" s="67"/>
      <c r="AD271" s="67"/>
      <c r="AE271" s="67"/>
      <c r="AF271" s="57"/>
      <c r="AG271" s="107"/>
      <c r="AH271" s="108"/>
      <c r="AI271" s="30"/>
      <c r="AJ271" s="30"/>
      <c r="AK271" s="30"/>
      <c r="AL271" s="30"/>
      <c r="AM271" s="63"/>
      <c r="AN271" s="108"/>
      <c r="AO271" s="108"/>
      <c r="AP271" s="107"/>
      <c r="AQ271" s="107"/>
      <c r="AR271" s="31"/>
      <c r="AS271" s="68"/>
      <c r="AT271" s="68"/>
      <c r="AU271" s="63"/>
      <c r="AV271" s="62"/>
      <c r="AW271" s="62"/>
      <c r="AX271" s="62"/>
      <c r="AY271" s="62"/>
      <c r="AZ271" s="126"/>
      <c r="BA271" s="126"/>
      <c r="BB271" s="126"/>
      <c r="BC271" s="126"/>
      <c r="BD271" s="126"/>
      <c r="BE271" s="62"/>
    </row>
    <row r="272" spans="1:57" ht="25.5" customHeight="1" x14ac:dyDescent="0.3">
      <c r="A272" s="31"/>
      <c r="B272" s="31"/>
      <c r="C272" s="31"/>
      <c r="D272" s="33"/>
      <c r="E272" s="92"/>
      <c r="F272" s="31"/>
      <c r="G272" s="77"/>
      <c r="H272" s="77"/>
      <c r="I272" s="57"/>
      <c r="J272" s="31"/>
      <c r="K272" s="31"/>
      <c r="L272" s="77"/>
      <c r="M272" s="64"/>
      <c r="N272" s="64"/>
      <c r="O272" s="69"/>
      <c r="P272" s="69"/>
      <c r="Q272" s="70"/>
      <c r="R272" s="34"/>
      <c r="S272" s="105"/>
      <c r="T272" s="105"/>
      <c r="U272" s="77"/>
      <c r="V272" s="77"/>
      <c r="W272" s="69"/>
      <c r="X272" s="69"/>
      <c r="Y272" s="69"/>
      <c r="Z272" s="61"/>
      <c r="AA272" s="67"/>
      <c r="AB272" s="61"/>
      <c r="AC272" s="67"/>
      <c r="AD272" s="67"/>
      <c r="AE272" s="67"/>
      <c r="AF272" s="57"/>
      <c r="AG272" s="107"/>
      <c r="AH272" s="108"/>
      <c r="AI272" s="30"/>
      <c r="AJ272" s="30"/>
      <c r="AK272" s="30"/>
      <c r="AL272" s="30"/>
      <c r="AM272" s="63"/>
      <c r="AN272" s="108"/>
      <c r="AO272" s="108"/>
      <c r="AP272" s="107"/>
      <c r="AQ272" s="107"/>
      <c r="AR272" s="31"/>
      <c r="AS272" s="68"/>
      <c r="AT272" s="68"/>
      <c r="AU272" s="63"/>
      <c r="AV272" s="62"/>
      <c r="AW272" s="62"/>
      <c r="AX272" s="62"/>
      <c r="AY272" s="62"/>
      <c r="AZ272" s="126"/>
      <c r="BA272" s="126"/>
      <c r="BB272" s="126"/>
      <c r="BC272" s="126"/>
      <c r="BD272" s="126"/>
      <c r="BE272" s="62"/>
    </row>
    <row r="273" spans="1:57" ht="25.5" customHeight="1" x14ac:dyDescent="0.3">
      <c r="A273" s="31"/>
      <c r="B273" s="31"/>
      <c r="C273" s="31"/>
      <c r="D273" s="33"/>
      <c r="E273" s="92"/>
      <c r="F273" s="31"/>
      <c r="G273" s="77"/>
      <c r="H273" s="77"/>
      <c r="I273" s="57"/>
      <c r="J273" s="31"/>
      <c r="K273" s="31"/>
      <c r="L273" s="77"/>
      <c r="M273" s="64"/>
      <c r="N273" s="64"/>
      <c r="O273" s="69"/>
      <c r="P273" s="69"/>
      <c r="Q273" s="70"/>
      <c r="R273" s="34"/>
      <c r="S273" s="105"/>
      <c r="T273" s="105"/>
      <c r="U273" s="77"/>
      <c r="V273" s="77"/>
      <c r="W273" s="69"/>
      <c r="X273" s="69"/>
      <c r="Y273" s="69"/>
      <c r="Z273" s="61"/>
      <c r="AA273" s="67"/>
      <c r="AB273" s="61"/>
      <c r="AC273" s="67"/>
      <c r="AD273" s="67"/>
      <c r="AE273" s="67"/>
      <c r="AF273" s="57"/>
      <c r="AG273" s="107"/>
      <c r="AH273" s="108"/>
      <c r="AI273" s="30"/>
      <c r="AJ273" s="30"/>
      <c r="AK273" s="30"/>
      <c r="AL273" s="30"/>
      <c r="AM273" s="63"/>
      <c r="AN273" s="108"/>
      <c r="AO273" s="108"/>
      <c r="AP273" s="107"/>
      <c r="AQ273" s="107"/>
      <c r="AR273" s="31"/>
      <c r="AS273" s="68"/>
      <c r="AT273" s="68"/>
      <c r="AU273" s="63"/>
      <c r="AV273" s="62"/>
      <c r="AW273" s="62"/>
      <c r="AX273" s="62"/>
      <c r="AY273" s="62"/>
      <c r="AZ273" s="126"/>
      <c r="BA273" s="126"/>
      <c r="BB273" s="126"/>
      <c r="BC273" s="126"/>
      <c r="BD273" s="126"/>
      <c r="BE273" s="62"/>
    </row>
    <row r="274" spans="1:57" ht="25.5" customHeight="1" x14ac:dyDescent="0.3">
      <c r="A274" s="31"/>
      <c r="B274" s="31"/>
      <c r="C274" s="31"/>
      <c r="D274" s="33"/>
      <c r="E274" s="92"/>
      <c r="F274" s="31"/>
      <c r="G274" s="77"/>
      <c r="H274" s="77"/>
      <c r="I274" s="57"/>
      <c r="J274" s="31"/>
      <c r="K274" s="31"/>
      <c r="L274" s="77"/>
      <c r="M274" s="64"/>
      <c r="N274" s="64"/>
      <c r="O274" s="69"/>
      <c r="P274" s="69"/>
      <c r="Q274" s="70"/>
      <c r="R274" s="34"/>
      <c r="S274" s="105"/>
      <c r="T274" s="105"/>
      <c r="U274" s="77"/>
      <c r="V274" s="77"/>
      <c r="W274" s="69"/>
      <c r="X274" s="69"/>
      <c r="Y274" s="69"/>
      <c r="Z274" s="61"/>
      <c r="AA274" s="67"/>
      <c r="AB274" s="61"/>
      <c r="AC274" s="67"/>
      <c r="AD274" s="67"/>
      <c r="AE274" s="67"/>
      <c r="AF274" s="57"/>
      <c r="AG274" s="107"/>
      <c r="AH274" s="108"/>
      <c r="AI274" s="30"/>
      <c r="AJ274" s="30"/>
      <c r="AK274" s="30"/>
      <c r="AL274" s="30"/>
      <c r="AM274" s="63"/>
      <c r="AN274" s="108"/>
      <c r="AO274" s="108"/>
      <c r="AP274" s="107"/>
      <c r="AQ274" s="107"/>
      <c r="AR274" s="31"/>
      <c r="AS274" s="68"/>
      <c r="AT274" s="68"/>
      <c r="AU274" s="63"/>
      <c r="AV274" s="62"/>
      <c r="AW274" s="62"/>
      <c r="AX274" s="62"/>
      <c r="AY274" s="62"/>
      <c r="AZ274" s="126"/>
      <c r="BA274" s="126"/>
      <c r="BB274" s="126"/>
      <c r="BC274" s="126"/>
      <c r="BD274" s="126"/>
      <c r="BE274" s="62"/>
    </row>
    <row r="275" spans="1:57" ht="25.5" customHeight="1" x14ac:dyDescent="0.3">
      <c r="A275" s="31"/>
      <c r="B275" s="31"/>
      <c r="C275" s="31"/>
      <c r="D275" s="33"/>
      <c r="E275" s="92"/>
      <c r="F275" s="31"/>
      <c r="G275" s="77"/>
      <c r="H275" s="77"/>
      <c r="I275" s="57"/>
      <c r="J275" s="31"/>
      <c r="K275" s="31"/>
      <c r="L275" s="77"/>
      <c r="M275" s="64"/>
      <c r="N275" s="64"/>
      <c r="O275" s="69"/>
      <c r="P275" s="69"/>
      <c r="Q275" s="70"/>
      <c r="R275" s="34"/>
      <c r="S275" s="105"/>
      <c r="T275" s="105"/>
      <c r="U275" s="77"/>
      <c r="V275" s="77"/>
      <c r="W275" s="69"/>
      <c r="X275" s="69"/>
      <c r="Y275" s="69"/>
      <c r="Z275" s="61"/>
      <c r="AA275" s="67"/>
      <c r="AB275" s="61"/>
      <c r="AC275" s="67"/>
      <c r="AD275" s="67"/>
      <c r="AE275" s="67"/>
      <c r="AF275" s="57"/>
      <c r="AG275" s="107"/>
      <c r="AH275" s="108"/>
      <c r="AI275" s="30"/>
      <c r="AJ275" s="30"/>
      <c r="AK275" s="30"/>
      <c r="AL275" s="30"/>
      <c r="AM275" s="63"/>
      <c r="AN275" s="108"/>
      <c r="AO275" s="108"/>
      <c r="AP275" s="107"/>
      <c r="AQ275" s="107"/>
      <c r="AR275" s="31"/>
      <c r="AS275" s="68"/>
      <c r="AT275" s="68"/>
      <c r="AU275" s="63"/>
      <c r="AV275" s="62"/>
      <c r="AW275" s="62"/>
      <c r="AX275" s="62"/>
      <c r="AY275" s="62"/>
      <c r="AZ275" s="126"/>
      <c r="BA275" s="126"/>
      <c r="BB275" s="126"/>
      <c r="BC275" s="126"/>
      <c r="BD275" s="126"/>
      <c r="BE275" s="62"/>
    </row>
    <row r="276" spans="1:57" ht="25.5" customHeight="1" x14ac:dyDescent="0.3">
      <c r="A276" s="31"/>
      <c r="B276" s="31"/>
      <c r="C276" s="31"/>
      <c r="D276" s="33"/>
      <c r="E276" s="92"/>
      <c r="F276" s="31"/>
      <c r="G276" s="77"/>
      <c r="H276" s="77"/>
      <c r="I276" s="57"/>
      <c r="J276" s="31"/>
      <c r="K276" s="31"/>
      <c r="L276" s="77"/>
      <c r="M276" s="64"/>
      <c r="N276" s="64"/>
      <c r="O276" s="69"/>
      <c r="P276" s="69"/>
      <c r="Q276" s="70"/>
      <c r="R276" s="34"/>
      <c r="S276" s="105"/>
      <c r="T276" s="105"/>
      <c r="U276" s="77"/>
      <c r="V276" s="77"/>
      <c r="W276" s="69"/>
      <c r="X276" s="69"/>
      <c r="Y276" s="69"/>
      <c r="Z276" s="61"/>
      <c r="AA276" s="67"/>
      <c r="AB276" s="61"/>
      <c r="AC276" s="67"/>
      <c r="AD276" s="67"/>
      <c r="AE276" s="67"/>
      <c r="AF276" s="57"/>
      <c r="AG276" s="107"/>
      <c r="AH276" s="108"/>
      <c r="AI276" s="30"/>
      <c r="AJ276" s="30"/>
      <c r="AK276" s="30"/>
      <c r="AL276" s="30"/>
      <c r="AM276" s="63"/>
      <c r="AN276" s="108"/>
      <c r="AO276" s="108"/>
      <c r="AP276" s="107"/>
      <c r="AQ276" s="107"/>
      <c r="AR276" s="31"/>
      <c r="AS276" s="68"/>
      <c r="AT276" s="68"/>
      <c r="AU276" s="63"/>
      <c r="AV276" s="62"/>
      <c r="AW276" s="62"/>
      <c r="AX276" s="62"/>
      <c r="AY276" s="62"/>
      <c r="AZ276" s="126"/>
      <c r="BA276" s="126"/>
      <c r="BB276" s="126"/>
      <c r="BC276" s="126"/>
      <c r="BD276" s="126"/>
      <c r="BE276" s="62"/>
    </row>
    <row r="277" spans="1:57" ht="25.5" customHeight="1" x14ac:dyDescent="0.3">
      <c r="A277" s="31"/>
      <c r="B277" s="31"/>
      <c r="C277" s="31"/>
      <c r="D277" s="33"/>
      <c r="E277" s="92"/>
      <c r="F277" s="31"/>
      <c r="G277" s="77"/>
      <c r="H277" s="77"/>
      <c r="I277" s="57"/>
      <c r="J277" s="31"/>
      <c r="K277" s="31"/>
      <c r="L277" s="77"/>
      <c r="M277" s="64"/>
      <c r="N277" s="64"/>
      <c r="O277" s="69"/>
      <c r="P277" s="69"/>
      <c r="Q277" s="70"/>
      <c r="R277" s="34"/>
      <c r="S277" s="105"/>
      <c r="T277" s="105"/>
      <c r="U277" s="77"/>
      <c r="V277" s="77"/>
      <c r="W277" s="69"/>
      <c r="X277" s="69"/>
      <c r="Y277" s="69"/>
      <c r="Z277" s="61"/>
      <c r="AA277" s="67"/>
      <c r="AB277" s="61"/>
      <c r="AC277" s="67"/>
      <c r="AD277" s="67"/>
      <c r="AE277" s="67"/>
      <c r="AF277" s="57"/>
      <c r="AG277" s="107"/>
      <c r="AH277" s="108"/>
      <c r="AI277" s="30"/>
      <c r="AJ277" s="30"/>
      <c r="AK277" s="30"/>
      <c r="AL277" s="30"/>
      <c r="AM277" s="63"/>
      <c r="AN277" s="108"/>
      <c r="AO277" s="108"/>
      <c r="AP277" s="107"/>
      <c r="AQ277" s="107"/>
      <c r="AR277" s="31"/>
      <c r="AS277" s="68"/>
      <c r="AT277" s="68"/>
      <c r="AU277" s="63"/>
      <c r="AV277" s="62"/>
      <c r="AW277" s="62"/>
      <c r="AX277" s="62"/>
      <c r="AY277" s="62"/>
      <c r="AZ277" s="126"/>
      <c r="BA277" s="126"/>
      <c r="BB277" s="126"/>
      <c r="BC277" s="126"/>
      <c r="BD277" s="126"/>
      <c r="BE277" s="62"/>
    </row>
    <row r="278" spans="1:57" ht="25.5" customHeight="1" x14ac:dyDescent="0.3">
      <c r="A278" s="31"/>
      <c r="B278" s="31"/>
      <c r="C278" s="31"/>
      <c r="D278" s="33"/>
      <c r="E278" s="92"/>
      <c r="F278" s="31"/>
      <c r="G278" s="77"/>
      <c r="H278" s="77"/>
      <c r="I278" s="57"/>
      <c r="J278" s="31"/>
      <c r="K278" s="31"/>
      <c r="L278" s="77"/>
      <c r="M278" s="64"/>
      <c r="N278" s="64"/>
      <c r="O278" s="69"/>
      <c r="P278" s="69"/>
      <c r="Q278" s="70"/>
      <c r="R278" s="34"/>
      <c r="S278" s="105"/>
      <c r="T278" s="105"/>
      <c r="U278" s="77"/>
      <c r="V278" s="77"/>
      <c r="W278" s="69"/>
      <c r="X278" s="69"/>
      <c r="Y278" s="69"/>
      <c r="Z278" s="61"/>
      <c r="AA278" s="67"/>
      <c r="AB278" s="61"/>
      <c r="AC278" s="67"/>
      <c r="AD278" s="67"/>
      <c r="AE278" s="67"/>
      <c r="AF278" s="57"/>
      <c r="AG278" s="107"/>
      <c r="AH278" s="108"/>
      <c r="AI278" s="30"/>
      <c r="AJ278" s="30"/>
      <c r="AK278" s="30"/>
      <c r="AL278" s="30"/>
      <c r="AM278" s="63"/>
      <c r="AN278" s="108"/>
      <c r="AO278" s="108"/>
      <c r="AP278" s="107"/>
      <c r="AQ278" s="107"/>
      <c r="AR278" s="31"/>
      <c r="AS278" s="68"/>
      <c r="AT278" s="68"/>
      <c r="AU278" s="63"/>
      <c r="AV278" s="62"/>
      <c r="AW278" s="62"/>
      <c r="AX278" s="62"/>
      <c r="AY278" s="62"/>
      <c r="AZ278" s="126"/>
      <c r="BA278" s="126"/>
      <c r="BB278" s="126"/>
      <c r="BC278" s="126"/>
      <c r="BD278" s="126"/>
      <c r="BE278" s="62"/>
    </row>
    <row r="279" spans="1:57" ht="25.5" customHeight="1" x14ac:dyDescent="0.3">
      <c r="A279" s="31"/>
      <c r="B279" s="31"/>
      <c r="C279" s="31"/>
      <c r="D279" s="33"/>
      <c r="E279" s="92"/>
      <c r="F279" s="31"/>
      <c r="G279" s="77"/>
      <c r="H279" s="77"/>
      <c r="I279" s="57"/>
      <c r="J279" s="31"/>
      <c r="K279" s="31"/>
      <c r="L279" s="77"/>
      <c r="M279" s="64"/>
      <c r="N279" s="64"/>
      <c r="O279" s="69"/>
      <c r="P279" s="69"/>
      <c r="Q279" s="70"/>
      <c r="R279" s="34"/>
      <c r="S279" s="105"/>
      <c r="T279" s="105"/>
      <c r="U279" s="77"/>
      <c r="V279" s="77"/>
      <c r="W279" s="69"/>
      <c r="X279" s="69"/>
      <c r="Y279" s="69"/>
      <c r="Z279" s="61"/>
      <c r="AA279" s="67"/>
      <c r="AB279" s="61"/>
      <c r="AC279" s="67"/>
      <c r="AD279" s="67"/>
      <c r="AE279" s="67"/>
      <c r="AF279" s="57"/>
      <c r="AG279" s="107"/>
      <c r="AH279" s="108"/>
      <c r="AI279" s="30"/>
      <c r="AJ279" s="30"/>
      <c r="AK279" s="30"/>
      <c r="AL279" s="30"/>
      <c r="AM279" s="63"/>
      <c r="AN279" s="108"/>
      <c r="AO279" s="108"/>
      <c r="AP279" s="107"/>
      <c r="AQ279" s="107"/>
      <c r="AR279" s="31"/>
      <c r="AS279" s="68"/>
      <c r="AT279" s="68"/>
      <c r="AU279" s="63"/>
      <c r="AV279" s="62"/>
      <c r="AW279" s="62"/>
      <c r="AX279" s="62"/>
      <c r="AY279" s="62"/>
      <c r="AZ279" s="126"/>
      <c r="BA279" s="126"/>
      <c r="BB279" s="126"/>
      <c r="BC279" s="126"/>
      <c r="BD279" s="126"/>
      <c r="BE279" s="62"/>
    </row>
    <row r="280" spans="1:57" ht="25.5" customHeight="1" x14ac:dyDescent="0.3">
      <c r="A280" s="31"/>
      <c r="B280" s="31"/>
      <c r="C280" s="31"/>
      <c r="D280" s="33"/>
      <c r="E280" s="92"/>
      <c r="F280" s="31"/>
      <c r="G280" s="77"/>
      <c r="H280" s="77"/>
      <c r="I280" s="57"/>
      <c r="J280" s="31"/>
      <c r="K280" s="31"/>
      <c r="L280" s="77"/>
      <c r="M280" s="64"/>
      <c r="N280" s="64"/>
      <c r="O280" s="69"/>
      <c r="P280" s="69"/>
      <c r="Q280" s="70"/>
      <c r="R280" s="34"/>
      <c r="S280" s="105"/>
      <c r="T280" s="105"/>
      <c r="U280" s="77"/>
      <c r="V280" s="77"/>
      <c r="W280" s="69"/>
      <c r="X280" s="69"/>
      <c r="Y280" s="69"/>
      <c r="Z280" s="61"/>
      <c r="AA280" s="67"/>
      <c r="AB280" s="61"/>
      <c r="AC280" s="67"/>
      <c r="AD280" s="67"/>
      <c r="AE280" s="67"/>
      <c r="AF280" s="57"/>
      <c r="AG280" s="107"/>
      <c r="AH280" s="108"/>
      <c r="AI280" s="30"/>
      <c r="AJ280" s="30"/>
      <c r="AK280" s="30"/>
      <c r="AL280" s="30"/>
      <c r="AM280" s="63"/>
      <c r="AN280" s="108"/>
      <c r="AO280" s="108"/>
      <c r="AP280" s="107"/>
      <c r="AQ280" s="107"/>
      <c r="AR280" s="31"/>
      <c r="AS280" s="68"/>
      <c r="AT280" s="68"/>
      <c r="AU280" s="63"/>
      <c r="AV280" s="62"/>
      <c r="AW280" s="62"/>
      <c r="AX280" s="62"/>
      <c r="AY280" s="62"/>
      <c r="AZ280" s="126"/>
      <c r="BA280" s="126"/>
      <c r="BB280" s="126"/>
      <c r="BC280" s="126"/>
      <c r="BD280" s="126"/>
      <c r="BE280" s="62"/>
    </row>
    <row r="281" spans="1:57" ht="25.5" customHeight="1" x14ac:dyDescent="0.3">
      <c r="A281" s="31"/>
      <c r="B281" s="31"/>
      <c r="C281" s="31"/>
      <c r="D281" s="33"/>
      <c r="E281" s="92"/>
      <c r="F281" s="31"/>
      <c r="G281" s="77"/>
      <c r="H281" s="77"/>
      <c r="I281" s="57"/>
      <c r="J281" s="31"/>
      <c r="K281" s="31"/>
      <c r="L281" s="77"/>
      <c r="M281" s="64"/>
      <c r="N281" s="64"/>
      <c r="O281" s="69"/>
      <c r="P281" s="69"/>
      <c r="Q281" s="70"/>
      <c r="R281" s="34"/>
      <c r="S281" s="105"/>
      <c r="T281" s="105"/>
      <c r="U281" s="77"/>
      <c r="V281" s="77"/>
      <c r="W281" s="69"/>
      <c r="X281" s="69"/>
      <c r="Y281" s="69"/>
      <c r="Z281" s="61"/>
      <c r="AA281" s="67"/>
      <c r="AB281" s="61"/>
      <c r="AC281" s="67"/>
      <c r="AD281" s="67"/>
      <c r="AE281" s="67"/>
      <c r="AF281" s="57"/>
      <c r="AG281" s="107"/>
      <c r="AH281" s="108"/>
      <c r="AI281" s="30"/>
      <c r="AJ281" s="30"/>
      <c r="AK281" s="30"/>
      <c r="AL281" s="30"/>
      <c r="AM281" s="63"/>
      <c r="AN281" s="108"/>
      <c r="AO281" s="108"/>
      <c r="AP281" s="107"/>
      <c r="AQ281" s="107"/>
      <c r="AR281" s="31"/>
      <c r="AS281" s="68"/>
      <c r="AT281" s="68"/>
      <c r="AU281" s="63"/>
      <c r="AV281" s="62"/>
      <c r="AW281" s="62"/>
      <c r="AX281" s="62"/>
      <c r="AY281" s="62"/>
      <c r="AZ281" s="126"/>
      <c r="BA281" s="126"/>
      <c r="BB281" s="126"/>
      <c r="BC281" s="126"/>
      <c r="BD281" s="126"/>
      <c r="BE281" s="62"/>
    </row>
    <row r="282" spans="1:57" ht="25.5" customHeight="1" x14ac:dyDescent="0.3">
      <c r="A282" s="31"/>
      <c r="B282" s="31"/>
      <c r="C282" s="31"/>
      <c r="D282" s="33"/>
      <c r="E282" s="92"/>
      <c r="F282" s="31"/>
      <c r="G282" s="77"/>
      <c r="H282" s="77"/>
      <c r="I282" s="57"/>
      <c r="J282" s="31"/>
      <c r="K282" s="31"/>
      <c r="L282" s="77"/>
      <c r="M282" s="64"/>
      <c r="N282" s="64"/>
      <c r="O282" s="69"/>
      <c r="P282" s="69"/>
      <c r="Q282" s="70"/>
      <c r="R282" s="34"/>
      <c r="S282" s="105"/>
      <c r="T282" s="105"/>
      <c r="U282" s="77"/>
      <c r="V282" s="77"/>
      <c r="W282" s="69"/>
      <c r="X282" s="69"/>
      <c r="Y282" s="69"/>
      <c r="Z282" s="61"/>
      <c r="AA282" s="67"/>
      <c r="AB282" s="61"/>
      <c r="AC282" s="67"/>
      <c r="AD282" s="67"/>
      <c r="AE282" s="67"/>
      <c r="AF282" s="57"/>
      <c r="AG282" s="107"/>
      <c r="AH282" s="108"/>
      <c r="AI282" s="30"/>
      <c r="AJ282" s="30"/>
      <c r="AK282" s="30"/>
      <c r="AL282" s="30"/>
      <c r="AM282" s="63"/>
      <c r="AN282" s="108"/>
      <c r="AO282" s="108"/>
      <c r="AP282" s="107"/>
      <c r="AQ282" s="107"/>
      <c r="AR282" s="31"/>
      <c r="AS282" s="68"/>
      <c r="AT282" s="68"/>
      <c r="AU282" s="63"/>
      <c r="AV282" s="62"/>
      <c r="AW282" s="62"/>
      <c r="AX282" s="62"/>
      <c r="AY282" s="62"/>
      <c r="AZ282" s="126"/>
      <c r="BA282" s="126"/>
      <c r="BB282" s="126"/>
      <c r="BC282" s="126"/>
      <c r="BD282" s="126"/>
      <c r="BE282" s="62"/>
    </row>
    <row r="283" spans="1:57" ht="25.5" customHeight="1" x14ac:dyDescent="0.3">
      <c r="A283" s="31"/>
      <c r="B283" s="31"/>
      <c r="C283" s="31"/>
      <c r="D283" s="33"/>
      <c r="E283" s="92"/>
      <c r="F283" s="31"/>
      <c r="G283" s="77"/>
      <c r="H283" s="77"/>
      <c r="I283" s="57"/>
      <c r="J283" s="31"/>
      <c r="K283" s="31"/>
      <c r="L283" s="77"/>
      <c r="M283" s="64"/>
      <c r="N283" s="64"/>
      <c r="O283" s="69"/>
      <c r="P283" s="69"/>
      <c r="Q283" s="70"/>
      <c r="R283" s="34"/>
      <c r="S283" s="105"/>
      <c r="T283" s="105"/>
      <c r="U283" s="77"/>
      <c r="V283" s="77"/>
      <c r="W283" s="69"/>
      <c r="X283" s="69"/>
      <c r="Y283" s="69"/>
      <c r="Z283" s="61"/>
      <c r="AA283" s="67"/>
      <c r="AB283" s="61"/>
      <c r="AC283" s="67"/>
      <c r="AD283" s="67"/>
      <c r="AE283" s="67"/>
      <c r="AF283" s="57"/>
      <c r="AG283" s="107"/>
      <c r="AH283" s="108"/>
      <c r="AI283" s="30"/>
      <c r="AJ283" s="30"/>
      <c r="AK283" s="30"/>
      <c r="AL283" s="30"/>
      <c r="AM283" s="63"/>
      <c r="AN283" s="108"/>
      <c r="AO283" s="108"/>
      <c r="AP283" s="107"/>
      <c r="AQ283" s="107"/>
      <c r="AR283" s="31"/>
      <c r="AS283" s="68"/>
      <c r="AT283" s="68"/>
      <c r="AU283" s="63"/>
      <c r="AV283" s="62"/>
      <c r="AW283" s="62"/>
      <c r="AX283" s="62"/>
      <c r="AY283" s="62"/>
      <c r="AZ283" s="126"/>
      <c r="BA283" s="126"/>
      <c r="BB283" s="126"/>
      <c r="BC283" s="126"/>
      <c r="BD283" s="126"/>
      <c r="BE283" s="62"/>
    </row>
    <row r="284" spans="1:57" ht="25.5" customHeight="1" x14ac:dyDescent="0.3">
      <c r="A284" s="31"/>
      <c r="B284" s="31"/>
      <c r="C284" s="31"/>
      <c r="D284" s="33"/>
      <c r="E284" s="92"/>
      <c r="F284" s="31"/>
      <c r="G284" s="77"/>
      <c r="H284" s="77"/>
      <c r="I284" s="57"/>
      <c r="J284" s="31"/>
      <c r="K284" s="31"/>
      <c r="L284" s="77"/>
      <c r="M284" s="64"/>
      <c r="N284" s="64"/>
      <c r="O284" s="69"/>
      <c r="P284" s="69"/>
      <c r="Q284" s="70"/>
      <c r="R284" s="34"/>
      <c r="S284" s="105"/>
      <c r="T284" s="105"/>
      <c r="U284" s="77"/>
      <c r="V284" s="77"/>
      <c r="W284" s="69"/>
      <c r="X284" s="69"/>
      <c r="Y284" s="69"/>
      <c r="Z284" s="61"/>
      <c r="AA284" s="67"/>
      <c r="AB284" s="61"/>
      <c r="AC284" s="67"/>
      <c r="AD284" s="67"/>
      <c r="AE284" s="67"/>
      <c r="AF284" s="57"/>
      <c r="AG284" s="107"/>
      <c r="AH284" s="108"/>
      <c r="AI284" s="30"/>
      <c r="AJ284" s="30"/>
      <c r="AK284" s="30"/>
      <c r="AL284" s="30"/>
      <c r="AM284" s="63"/>
      <c r="AN284" s="108"/>
      <c r="AO284" s="108"/>
      <c r="AP284" s="107"/>
      <c r="AQ284" s="107"/>
      <c r="AR284" s="31"/>
      <c r="AS284" s="68"/>
      <c r="AT284" s="68"/>
      <c r="AU284" s="63"/>
      <c r="AV284" s="62"/>
      <c r="AW284" s="62"/>
      <c r="AX284" s="62"/>
      <c r="AY284" s="62"/>
      <c r="AZ284" s="126"/>
      <c r="BA284" s="126"/>
      <c r="BB284" s="126"/>
      <c r="BC284" s="126"/>
      <c r="BD284" s="126"/>
      <c r="BE284" s="62"/>
    </row>
    <row r="285" spans="1:57" ht="25.5" customHeight="1" x14ac:dyDescent="0.3">
      <c r="A285" s="31"/>
      <c r="B285" s="31"/>
      <c r="C285" s="31"/>
      <c r="D285" s="33"/>
      <c r="E285" s="92"/>
      <c r="F285" s="31"/>
      <c r="G285" s="77"/>
      <c r="H285" s="77"/>
      <c r="I285" s="57"/>
      <c r="J285" s="31"/>
      <c r="K285" s="31"/>
      <c r="L285" s="77"/>
      <c r="M285" s="64"/>
      <c r="N285" s="64"/>
      <c r="O285" s="69"/>
      <c r="P285" s="69"/>
      <c r="Q285" s="70"/>
      <c r="R285" s="34"/>
      <c r="S285" s="105"/>
      <c r="T285" s="105"/>
      <c r="U285" s="77"/>
      <c r="V285" s="77"/>
      <c r="W285" s="69"/>
      <c r="X285" s="69"/>
      <c r="Y285" s="69"/>
      <c r="Z285" s="61"/>
      <c r="AA285" s="67"/>
      <c r="AB285" s="61"/>
      <c r="AC285" s="67"/>
      <c r="AD285" s="67"/>
      <c r="AE285" s="67"/>
      <c r="AF285" s="57"/>
      <c r="AG285" s="107"/>
      <c r="AH285" s="108"/>
      <c r="AI285" s="30"/>
      <c r="AJ285" s="30"/>
      <c r="AK285" s="30"/>
      <c r="AL285" s="30"/>
      <c r="AM285" s="63"/>
      <c r="AN285" s="108"/>
      <c r="AO285" s="108"/>
      <c r="AP285" s="107"/>
      <c r="AQ285" s="107"/>
      <c r="AR285" s="31"/>
      <c r="AS285" s="68"/>
      <c r="AT285" s="68"/>
      <c r="AU285" s="63"/>
      <c r="AV285" s="62"/>
      <c r="AW285" s="62"/>
      <c r="AX285" s="62"/>
      <c r="AY285" s="62"/>
      <c r="AZ285" s="126"/>
      <c r="BA285" s="126"/>
      <c r="BB285" s="126"/>
      <c r="BC285" s="126"/>
      <c r="BD285" s="126"/>
      <c r="BE285" s="62"/>
    </row>
    <row r="286" spans="1:57" ht="25.5" customHeight="1" x14ac:dyDescent="0.3">
      <c r="A286" s="31"/>
      <c r="B286" s="31"/>
      <c r="C286" s="31"/>
      <c r="D286" s="33"/>
      <c r="E286" s="92"/>
      <c r="F286" s="31"/>
      <c r="G286" s="77"/>
      <c r="H286" s="77"/>
      <c r="I286" s="57"/>
      <c r="J286" s="31"/>
      <c r="K286" s="31"/>
      <c r="L286" s="77"/>
      <c r="M286" s="64"/>
      <c r="N286" s="64"/>
      <c r="O286" s="69"/>
      <c r="P286" s="69"/>
      <c r="Q286" s="70"/>
      <c r="R286" s="34"/>
      <c r="S286" s="105"/>
      <c r="T286" s="105"/>
      <c r="U286" s="77"/>
      <c r="V286" s="77"/>
      <c r="W286" s="69"/>
      <c r="X286" s="69"/>
      <c r="Y286" s="69"/>
      <c r="Z286" s="61"/>
      <c r="AA286" s="67"/>
      <c r="AB286" s="61"/>
      <c r="AC286" s="67"/>
      <c r="AD286" s="67"/>
      <c r="AE286" s="67"/>
      <c r="AF286" s="57"/>
      <c r="AG286" s="107"/>
      <c r="AH286" s="108"/>
      <c r="AI286" s="30"/>
      <c r="AJ286" s="30"/>
      <c r="AK286" s="30"/>
      <c r="AL286" s="30"/>
      <c r="AM286" s="63"/>
      <c r="AN286" s="108"/>
      <c r="AO286" s="108"/>
      <c r="AP286" s="107"/>
      <c r="AQ286" s="107"/>
      <c r="AR286" s="31"/>
      <c r="AS286" s="68"/>
      <c r="AT286" s="68"/>
      <c r="AU286" s="63"/>
      <c r="AV286" s="62"/>
      <c r="AW286" s="62"/>
      <c r="AX286" s="62"/>
      <c r="AY286" s="62"/>
      <c r="AZ286" s="126"/>
      <c r="BA286" s="126"/>
      <c r="BB286" s="126"/>
      <c r="BC286" s="126"/>
      <c r="BD286" s="126"/>
      <c r="BE286" s="62"/>
    </row>
    <row r="287" spans="1:57" ht="25.5" customHeight="1" x14ac:dyDescent="0.3">
      <c r="A287" s="31"/>
      <c r="B287" s="31"/>
      <c r="C287" s="31"/>
      <c r="D287" s="33"/>
      <c r="E287" s="92"/>
      <c r="F287" s="31"/>
      <c r="G287" s="77"/>
      <c r="H287" s="77"/>
      <c r="I287" s="57"/>
      <c r="J287" s="31"/>
      <c r="K287" s="31"/>
      <c r="L287" s="77"/>
      <c r="M287" s="64"/>
      <c r="N287" s="64"/>
      <c r="O287" s="69"/>
      <c r="P287" s="69"/>
      <c r="Q287" s="70"/>
      <c r="R287" s="34"/>
      <c r="S287" s="105"/>
      <c r="T287" s="105"/>
      <c r="U287" s="77"/>
      <c r="V287" s="77"/>
      <c r="W287" s="69"/>
      <c r="X287" s="69"/>
      <c r="Y287" s="69"/>
      <c r="Z287" s="61"/>
      <c r="AA287" s="67"/>
      <c r="AB287" s="61"/>
      <c r="AC287" s="67"/>
      <c r="AD287" s="67"/>
      <c r="AE287" s="67"/>
      <c r="AF287" s="57"/>
      <c r="AG287" s="107"/>
      <c r="AH287" s="108"/>
      <c r="AI287" s="30"/>
      <c r="AJ287" s="30"/>
      <c r="AK287" s="30"/>
      <c r="AL287" s="30"/>
      <c r="AM287" s="63"/>
      <c r="AN287" s="108"/>
      <c r="AO287" s="108"/>
      <c r="AP287" s="107"/>
      <c r="AQ287" s="107"/>
      <c r="AR287" s="31"/>
      <c r="AS287" s="68"/>
      <c r="AT287" s="68"/>
      <c r="AU287" s="63"/>
      <c r="AV287" s="62"/>
      <c r="AW287" s="62"/>
      <c r="AX287" s="62"/>
      <c r="AY287" s="62"/>
      <c r="AZ287" s="126"/>
      <c r="BA287" s="126"/>
      <c r="BB287" s="126"/>
      <c r="BC287" s="126"/>
      <c r="BD287" s="126"/>
      <c r="BE287" s="62"/>
    </row>
    <row r="288" spans="1:57" ht="25.5" customHeight="1" x14ac:dyDescent="0.3">
      <c r="A288" s="31"/>
      <c r="B288" s="31"/>
      <c r="C288" s="31"/>
      <c r="D288" s="33"/>
      <c r="E288" s="92"/>
      <c r="F288" s="31"/>
      <c r="G288" s="77"/>
      <c r="H288" s="77"/>
      <c r="I288" s="57"/>
      <c r="J288" s="31"/>
      <c r="K288" s="31"/>
      <c r="L288" s="77"/>
      <c r="M288" s="64"/>
      <c r="N288" s="64"/>
      <c r="O288" s="69"/>
      <c r="P288" s="69"/>
      <c r="Q288" s="70"/>
      <c r="R288" s="34"/>
      <c r="S288" s="105"/>
      <c r="T288" s="105"/>
      <c r="U288" s="77"/>
      <c r="V288" s="77"/>
      <c r="W288" s="69"/>
      <c r="X288" s="69"/>
      <c r="Y288" s="69"/>
      <c r="Z288" s="61"/>
      <c r="AA288" s="67"/>
      <c r="AB288" s="61"/>
      <c r="AC288" s="67"/>
      <c r="AD288" s="67"/>
      <c r="AE288" s="67"/>
      <c r="AF288" s="57"/>
      <c r="AG288" s="107"/>
      <c r="AH288" s="108"/>
      <c r="AI288" s="30"/>
      <c r="AJ288" s="30"/>
      <c r="AK288" s="30"/>
      <c r="AL288" s="30"/>
      <c r="AM288" s="63"/>
      <c r="AN288" s="108"/>
      <c r="AO288" s="108"/>
      <c r="AP288" s="107"/>
      <c r="AQ288" s="107"/>
      <c r="AR288" s="31"/>
      <c r="AS288" s="68"/>
      <c r="AT288" s="68"/>
      <c r="AU288" s="63"/>
      <c r="AV288" s="62"/>
      <c r="AW288" s="62"/>
      <c r="AX288" s="62"/>
      <c r="AY288" s="62"/>
      <c r="AZ288" s="126"/>
      <c r="BA288" s="126"/>
      <c r="BB288" s="126"/>
      <c r="BC288" s="126"/>
      <c r="BD288" s="126"/>
      <c r="BE288" s="62"/>
    </row>
    <row r="289" spans="1:57" ht="25.5" customHeight="1" x14ac:dyDescent="0.3">
      <c r="A289" s="31"/>
      <c r="B289" s="31"/>
      <c r="C289" s="31"/>
      <c r="D289" s="33"/>
      <c r="E289" s="92"/>
      <c r="F289" s="31"/>
      <c r="G289" s="77"/>
      <c r="H289" s="77"/>
      <c r="I289" s="57"/>
      <c r="J289" s="31"/>
      <c r="K289" s="31"/>
      <c r="L289" s="77"/>
      <c r="M289" s="64"/>
      <c r="N289" s="64"/>
      <c r="O289" s="69"/>
      <c r="P289" s="69"/>
      <c r="Q289" s="70"/>
      <c r="R289" s="34"/>
      <c r="S289" s="105"/>
      <c r="T289" s="105"/>
      <c r="U289" s="77"/>
      <c r="V289" s="77"/>
      <c r="W289" s="69"/>
      <c r="X289" s="69"/>
      <c r="Y289" s="69"/>
      <c r="Z289" s="61"/>
      <c r="AA289" s="67"/>
      <c r="AB289" s="61"/>
      <c r="AC289" s="67"/>
      <c r="AD289" s="67"/>
      <c r="AE289" s="67"/>
      <c r="AF289" s="57"/>
      <c r="AG289" s="107"/>
      <c r="AH289" s="108"/>
      <c r="AI289" s="30"/>
      <c r="AJ289" s="30"/>
      <c r="AK289" s="30"/>
      <c r="AL289" s="30"/>
      <c r="AM289" s="63"/>
      <c r="AN289" s="108"/>
      <c r="AO289" s="108"/>
      <c r="AP289" s="107"/>
      <c r="AQ289" s="107"/>
      <c r="AR289" s="31"/>
      <c r="AS289" s="68"/>
      <c r="AT289" s="68"/>
      <c r="AU289" s="63"/>
      <c r="AV289" s="62"/>
      <c r="AW289" s="62"/>
      <c r="AX289" s="62"/>
      <c r="AY289" s="62"/>
      <c r="AZ289" s="126"/>
      <c r="BA289" s="126"/>
      <c r="BB289" s="126"/>
      <c r="BC289" s="126"/>
      <c r="BD289" s="126"/>
      <c r="BE289" s="62"/>
    </row>
    <row r="290" spans="1:57" ht="25.5" customHeight="1" x14ac:dyDescent="0.3">
      <c r="A290" s="31"/>
      <c r="B290" s="31"/>
      <c r="C290" s="31"/>
      <c r="D290" s="33"/>
      <c r="E290" s="92"/>
      <c r="F290" s="31"/>
      <c r="G290" s="77"/>
      <c r="H290" s="77"/>
      <c r="I290" s="57"/>
      <c r="J290" s="31"/>
      <c r="K290" s="31"/>
      <c r="L290" s="77"/>
      <c r="M290" s="64"/>
      <c r="N290" s="64"/>
      <c r="O290" s="69"/>
      <c r="P290" s="69"/>
      <c r="Q290" s="70"/>
      <c r="R290" s="34"/>
      <c r="S290" s="105"/>
      <c r="T290" s="105"/>
      <c r="U290" s="77"/>
      <c r="V290" s="77"/>
      <c r="W290" s="69"/>
      <c r="X290" s="69"/>
      <c r="Y290" s="69"/>
      <c r="Z290" s="61"/>
      <c r="AA290" s="67"/>
      <c r="AB290" s="61"/>
      <c r="AC290" s="67"/>
      <c r="AD290" s="67"/>
      <c r="AE290" s="67"/>
      <c r="AF290" s="57"/>
      <c r="AG290" s="107"/>
      <c r="AH290" s="108"/>
      <c r="AI290" s="30"/>
      <c r="AJ290" s="30"/>
      <c r="AK290" s="30"/>
      <c r="AL290" s="30"/>
      <c r="AM290" s="63"/>
      <c r="AN290" s="108"/>
      <c r="AO290" s="108"/>
      <c r="AP290" s="107"/>
      <c r="AQ290" s="107"/>
      <c r="AR290" s="31"/>
      <c r="AS290" s="68"/>
      <c r="AT290" s="68"/>
      <c r="AU290" s="63"/>
      <c r="AV290" s="62"/>
      <c r="AW290" s="62"/>
      <c r="AX290" s="62"/>
      <c r="AY290" s="62"/>
      <c r="AZ290" s="126"/>
      <c r="BA290" s="126"/>
      <c r="BB290" s="126"/>
      <c r="BC290" s="126"/>
      <c r="BD290" s="126"/>
      <c r="BE290" s="62"/>
    </row>
    <row r="291" spans="1:57" ht="25.5" customHeight="1" x14ac:dyDescent="0.3">
      <c r="A291" s="31"/>
      <c r="B291" s="31"/>
      <c r="C291" s="31"/>
      <c r="D291" s="33"/>
      <c r="E291" s="92"/>
      <c r="F291" s="31"/>
      <c r="G291" s="77"/>
      <c r="H291" s="77"/>
      <c r="I291" s="57"/>
      <c r="J291" s="31"/>
      <c r="K291" s="31"/>
      <c r="L291" s="77"/>
      <c r="M291" s="64"/>
      <c r="N291" s="64"/>
      <c r="O291" s="69"/>
      <c r="P291" s="69"/>
      <c r="Q291" s="70"/>
      <c r="R291" s="34"/>
      <c r="S291" s="105"/>
      <c r="T291" s="105"/>
      <c r="U291" s="77"/>
      <c r="V291" s="77"/>
      <c r="W291" s="69"/>
      <c r="X291" s="69"/>
      <c r="Y291" s="69"/>
      <c r="Z291" s="61"/>
      <c r="AA291" s="67"/>
      <c r="AB291" s="61"/>
      <c r="AC291" s="67"/>
      <c r="AD291" s="67"/>
      <c r="AE291" s="67"/>
      <c r="AF291" s="57"/>
      <c r="AG291" s="107"/>
      <c r="AH291" s="108"/>
      <c r="AI291" s="30"/>
      <c r="AJ291" s="30"/>
      <c r="AK291" s="30"/>
      <c r="AL291" s="30"/>
      <c r="AM291" s="63"/>
      <c r="AN291" s="108"/>
      <c r="AO291" s="108"/>
      <c r="AP291" s="107"/>
      <c r="AQ291" s="107"/>
      <c r="AR291" s="31"/>
      <c r="AS291" s="68"/>
      <c r="AT291" s="68"/>
      <c r="AU291" s="63"/>
      <c r="AV291" s="62"/>
      <c r="AW291" s="62"/>
      <c r="AX291" s="62"/>
      <c r="AY291" s="62"/>
      <c r="AZ291" s="126"/>
      <c r="BA291" s="126"/>
      <c r="BB291" s="126"/>
      <c r="BC291" s="126"/>
      <c r="BD291" s="126"/>
      <c r="BE291" s="62"/>
    </row>
    <row r="292" spans="1:57" ht="25.5" customHeight="1" x14ac:dyDescent="0.3">
      <c r="A292" s="31"/>
      <c r="B292" s="31"/>
      <c r="C292" s="31"/>
      <c r="D292" s="33"/>
      <c r="E292" s="92"/>
      <c r="F292" s="31"/>
      <c r="G292" s="77"/>
      <c r="H292" s="77"/>
      <c r="I292" s="57"/>
      <c r="J292" s="31"/>
      <c r="K292" s="31"/>
      <c r="L292" s="77"/>
      <c r="M292" s="64"/>
      <c r="N292" s="64"/>
      <c r="O292" s="69"/>
      <c r="P292" s="69"/>
      <c r="Q292" s="70"/>
      <c r="R292" s="34"/>
      <c r="S292" s="105"/>
      <c r="T292" s="105"/>
      <c r="U292" s="77"/>
      <c r="V292" s="77"/>
      <c r="W292" s="69"/>
      <c r="X292" s="69"/>
      <c r="Y292" s="69"/>
      <c r="Z292" s="61"/>
      <c r="AA292" s="67"/>
      <c r="AB292" s="61"/>
      <c r="AC292" s="67"/>
      <c r="AD292" s="67"/>
      <c r="AE292" s="67"/>
      <c r="AF292" s="57"/>
      <c r="AG292" s="107"/>
      <c r="AH292" s="108"/>
      <c r="AI292" s="30"/>
      <c r="AJ292" s="30"/>
      <c r="AK292" s="30"/>
      <c r="AL292" s="30"/>
      <c r="AM292" s="63"/>
      <c r="AN292" s="108"/>
      <c r="AO292" s="108"/>
      <c r="AP292" s="107"/>
      <c r="AQ292" s="107"/>
      <c r="AR292" s="31"/>
      <c r="AS292" s="68"/>
      <c r="AT292" s="68"/>
      <c r="AU292" s="63"/>
      <c r="AV292" s="62"/>
      <c r="AW292" s="62"/>
      <c r="AX292" s="62"/>
      <c r="AY292" s="62"/>
      <c r="AZ292" s="126"/>
      <c r="BA292" s="126"/>
      <c r="BB292" s="126"/>
      <c r="BC292" s="126"/>
      <c r="BD292" s="126"/>
      <c r="BE292" s="62"/>
    </row>
    <row r="293" spans="1:57" ht="25.5" customHeight="1" x14ac:dyDescent="0.3">
      <c r="A293" s="31"/>
      <c r="B293" s="31"/>
      <c r="C293" s="31"/>
      <c r="D293" s="33"/>
      <c r="E293" s="92"/>
      <c r="F293" s="31"/>
      <c r="G293" s="77"/>
      <c r="H293" s="77"/>
      <c r="I293" s="57"/>
      <c r="J293" s="31"/>
      <c r="K293" s="31"/>
      <c r="L293" s="77"/>
      <c r="M293" s="64"/>
      <c r="N293" s="64"/>
      <c r="O293" s="69"/>
      <c r="P293" s="69"/>
      <c r="Q293" s="70"/>
      <c r="R293" s="34"/>
      <c r="S293" s="105"/>
      <c r="T293" s="105"/>
      <c r="U293" s="77"/>
      <c r="V293" s="77"/>
      <c r="W293" s="69"/>
      <c r="X293" s="69"/>
      <c r="Y293" s="69"/>
      <c r="Z293" s="61"/>
      <c r="AA293" s="67"/>
      <c r="AB293" s="61"/>
      <c r="AC293" s="67"/>
      <c r="AD293" s="67"/>
      <c r="AE293" s="67"/>
      <c r="AF293" s="57"/>
      <c r="AG293" s="107"/>
      <c r="AH293" s="108"/>
      <c r="AI293" s="30"/>
      <c r="AJ293" s="30"/>
      <c r="AK293" s="30"/>
      <c r="AL293" s="30"/>
      <c r="AM293" s="63"/>
      <c r="AN293" s="108"/>
      <c r="AO293" s="108"/>
      <c r="AP293" s="107"/>
      <c r="AQ293" s="107"/>
      <c r="AR293" s="31"/>
      <c r="AS293" s="68"/>
      <c r="AT293" s="68"/>
      <c r="AU293" s="63"/>
      <c r="AV293" s="62"/>
      <c r="AW293" s="62"/>
      <c r="AX293" s="62"/>
      <c r="AY293" s="62"/>
      <c r="AZ293" s="126"/>
      <c r="BA293" s="126"/>
      <c r="BB293" s="126"/>
      <c r="BC293" s="126"/>
      <c r="BD293" s="126"/>
      <c r="BE293" s="62"/>
    </row>
    <row r="294" spans="1:57" ht="25.5" customHeight="1" x14ac:dyDescent="0.3">
      <c r="A294" s="31"/>
      <c r="B294" s="31"/>
      <c r="C294" s="31"/>
      <c r="D294" s="33"/>
      <c r="E294" s="92"/>
      <c r="F294" s="31"/>
      <c r="G294" s="77"/>
      <c r="H294" s="77"/>
      <c r="I294" s="57"/>
      <c r="J294" s="31"/>
      <c r="K294" s="31"/>
      <c r="L294" s="77"/>
      <c r="M294" s="64"/>
      <c r="N294" s="64"/>
      <c r="O294" s="69"/>
      <c r="P294" s="69"/>
      <c r="Q294" s="70"/>
      <c r="R294" s="34"/>
      <c r="S294" s="105"/>
      <c r="T294" s="105"/>
      <c r="U294" s="77"/>
      <c r="V294" s="77"/>
      <c r="W294" s="69"/>
      <c r="X294" s="69"/>
      <c r="Y294" s="69"/>
      <c r="Z294" s="61"/>
      <c r="AA294" s="67"/>
      <c r="AB294" s="61"/>
      <c r="AC294" s="67"/>
      <c r="AD294" s="67"/>
      <c r="AE294" s="67"/>
      <c r="AF294" s="57"/>
      <c r="AG294" s="107"/>
      <c r="AH294" s="108"/>
      <c r="AI294" s="30"/>
      <c r="AJ294" s="30"/>
      <c r="AK294" s="30"/>
      <c r="AL294" s="30"/>
      <c r="AM294" s="63"/>
      <c r="AN294" s="108"/>
      <c r="AO294" s="108"/>
      <c r="AP294" s="107"/>
      <c r="AQ294" s="107"/>
      <c r="AR294" s="31"/>
      <c r="AS294" s="68"/>
      <c r="AT294" s="68"/>
      <c r="AU294" s="63"/>
      <c r="AV294" s="62"/>
      <c r="AW294" s="62"/>
      <c r="AX294" s="62"/>
      <c r="AY294" s="62"/>
      <c r="AZ294" s="126"/>
      <c r="BA294" s="126"/>
      <c r="BB294" s="126"/>
      <c r="BC294" s="126"/>
      <c r="BD294" s="126"/>
      <c r="BE294" s="62"/>
    </row>
    <row r="295" spans="1:57" ht="25.5" customHeight="1" x14ac:dyDescent="0.3">
      <c r="A295" s="31"/>
      <c r="B295" s="31"/>
      <c r="C295" s="31"/>
      <c r="D295" s="33"/>
      <c r="E295" s="92"/>
      <c r="F295" s="31"/>
      <c r="G295" s="77"/>
      <c r="H295" s="77"/>
      <c r="I295" s="57"/>
      <c r="J295" s="31"/>
      <c r="K295" s="31"/>
      <c r="L295" s="77"/>
      <c r="M295" s="64"/>
      <c r="N295" s="64"/>
      <c r="O295" s="69"/>
      <c r="P295" s="69"/>
      <c r="Q295" s="70"/>
      <c r="R295" s="34"/>
      <c r="S295" s="105"/>
      <c r="T295" s="105"/>
      <c r="U295" s="77"/>
      <c r="V295" s="77"/>
      <c r="W295" s="69"/>
      <c r="X295" s="69"/>
      <c r="Y295" s="69"/>
      <c r="Z295" s="61"/>
      <c r="AA295" s="67"/>
      <c r="AB295" s="61"/>
      <c r="AC295" s="67"/>
      <c r="AD295" s="67"/>
      <c r="AE295" s="67"/>
      <c r="AF295" s="57"/>
      <c r="AG295" s="107"/>
      <c r="AH295" s="108"/>
      <c r="AI295" s="30"/>
      <c r="AJ295" s="30"/>
      <c r="AK295" s="30"/>
      <c r="AL295" s="30"/>
      <c r="AM295" s="63"/>
      <c r="AN295" s="108"/>
      <c r="AO295" s="108"/>
      <c r="AP295" s="107"/>
      <c r="AQ295" s="107"/>
      <c r="AR295" s="31"/>
      <c r="AS295" s="68"/>
      <c r="AT295" s="68"/>
      <c r="AU295" s="63"/>
      <c r="AV295" s="62"/>
      <c r="AW295" s="62"/>
      <c r="AX295" s="62"/>
      <c r="AY295" s="62"/>
      <c r="AZ295" s="126"/>
      <c r="BA295" s="126"/>
      <c r="BB295" s="126"/>
      <c r="BC295" s="126"/>
      <c r="BD295" s="126"/>
      <c r="BE295" s="62"/>
    </row>
    <row r="296" spans="1:57" ht="25.5" customHeight="1" x14ac:dyDescent="0.3">
      <c r="A296" s="31"/>
      <c r="B296" s="31"/>
      <c r="C296" s="31"/>
      <c r="D296" s="33"/>
      <c r="E296" s="92"/>
      <c r="F296" s="31"/>
      <c r="G296" s="77"/>
      <c r="H296" s="77"/>
      <c r="I296" s="57"/>
      <c r="J296" s="31"/>
      <c r="K296" s="31"/>
      <c r="L296" s="77"/>
      <c r="M296" s="64"/>
      <c r="N296" s="64"/>
      <c r="O296" s="69"/>
      <c r="P296" s="69"/>
      <c r="Q296" s="70"/>
      <c r="R296" s="34"/>
      <c r="S296" s="105"/>
      <c r="T296" s="105"/>
      <c r="U296" s="77"/>
      <c r="V296" s="77"/>
      <c r="W296" s="69"/>
      <c r="X296" s="69"/>
      <c r="Y296" s="69"/>
      <c r="Z296" s="61"/>
      <c r="AA296" s="67"/>
      <c r="AB296" s="61"/>
      <c r="AC296" s="67"/>
      <c r="AD296" s="67"/>
      <c r="AE296" s="67"/>
      <c r="AF296" s="57"/>
      <c r="AG296" s="107"/>
      <c r="AH296" s="108"/>
      <c r="AI296" s="30"/>
      <c r="AJ296" s="30"/>
      <c r="AK296" s="30"/>
      <c r="AL296" s="30"/>
      <c r="AM296" s="63"/>
      <c r="AN296" s="108"/>
      <c r="AO296" s="108"/>
      <c r="AP296" s="107"/>
      <c r="AQ296" s="107"/>
      <c r="AR296" s="31"/>
      <c r="AS296" s="68"/>
      <c r="AT296" s="68"/>
      <c r="AU296" s="63"/>
      <c r="AV296" s="62"/>
      <c r="AW296" s="62"/>
      <c r="AX296" s="62"/>
      <c r="AY296" s="62"/>
      <c r="AZ296" s="126"/>
      <c r="BA296" s="126"/>
      <c r="BB296" s="126"/>
      <c r="BC296" s="126"/>
      <c r="BD296" s="126"/>
      <c r="BE296" s="62"/>
    </row>
    <row r="297" spans="1:57" ht="25.5" customHeight="1" x14ac:dyDescent="0.3">
      <c r="A297" s="31"/>
      <c r="B297" s="31"/>
      <c r="C297" s="31"/>
      <c r="D297" s="33"/>
      <c r="E297" s="92"/>
      <c r="F297" s="31"/>
      <c r="G297" s="77"/>
      <c r="H297" s="77"/>
      <c r="I297" s="57"/>
      <c r="J297" s="31"/>
      <c r="K297" s="31"/>
      <c r="L297" s="77"/>
      <c r="M297" s="64"/>
      <c r="N297" s="64"/>
      <c r="O297" s="69"/>
      <c r="P297" s="69"/>
      <c r="Q297" s="70"/>
      <c r="R297" s="34"/>
      <c r="S297" s="105"/>
      <c r="T297" s="105"/>
      <c r="U297" s="77"/>
      <c r="V297" s="77"/>
      <c r="W297" s="69"/>
      <c r="X297" s="69"/>
      <c r="Y297" s="69"/>
      <c r="Z297" s="61"/>
      <c r="AA297" s="67"/>
      <c r="AB297" s="61"/>
      <c r="AC297" s="67"/>
      <c r="AD297" s="67"/>
      <c r="AE297" s="67"/>
      <c r="AF297" s="57"/>
      <c r="AG297" s="107"/>
      <c r="AH297" s="108"/>
      <c r="AI297" s="30"/>
      <c r="AJ297" s="30"/>
      <c r="AK297" s="30"/>
      <c r="AL297" s="30"/>
      <c r="AM297" s="63"/>
      <c r="AN297" s="108"/>
      <c r="AO297" s="108"/>
      <c r="AP297" s="107"/>
      <c r="AQ297" s="107"/>
      <c r="AR297" s="31"/>
      <c r="AS297" s="68"/>
      <c r="AT297" s="68"/>
      <c r="AU297" s="63"/>
      <c r="AV297" s="62"/>
      <c r="AW297" s="62"/>
      <c r="AX297" s="62"/>
      <c r="AY297" s="62"/>
      <c r="AZ297" s="126"/>
      <c r="BA297" s="126"/>
      <c r="BB297" s="126"/>
      <c r="BC297" s="126"/>
      <c r="BD297" s="126"/>
      <c r="BE297" s="62"/>
    </row>
    <row r="298" spans="1:57" ht="25.5" customHeight="1" x14ac:dyDescent="0.3">
      <c r="A298" s="31"/>
      <c r="B298" s="31"/>
      <c r="C298" s="31"/>
      <c r="D298" s="33"/>
      <c r="E298" s="92"/>
      <c r="F298" s="31"/>
      <c r="G298" s="77"/>
      <c r="H298" s="77"/>
      <c r="I298" s="57"/>
      <c r="J298" s="31"/>
      <c r="K298" s="31"/>
      <c r="L298" s="77"/>
      <c r="M298" s="64"/>
      <c r="N298" s="64"/>
      <c r="O298" s="69"/>
      <c r="P298" s="69"/>
      <c r="Q298" s="70"/>
      <c r="R298" s="34"/>
      <c r="S298" s="105"/>
      <c r="T298" s="105"/>
      <c r="U298" s="77"/>
      <c r="V298" s="77"/>
      <c r="W298" s="69"/>
      <c r="X298" s="69"/>
      <c r="Y298" s="69"/>
      <c r="Z298" s="61"/>
      <c r="AA298" s="67"/>
      <c r="AB298" s="61"/>
      <c r="AC298" s="67"/>
      <c r="AD298" s="67"/>
      <c r="AE298" s="67"/>
      <c r="AF298" s="57"/>
      <c r="AG298" s="107"/>
      <c r="AH298" s="108"/>
      <c r="AI298" s="30"/>
      <c r="AJ298" s="30"/>
      <c r="AK298" s="30"/>
      <c r="AL298" s="30"/>
      <c r="AM298" s="63"/>
      <c r="AN298" s="108"/>
      <c r="AO298" s="108"/>
      <c r="AP298" s="107"/>
      <c r="AQ298" s="107"/>
      <c r="AR298" s="31"/>
      <c r="AS298" s="68"/>
      <c r="AT298" s="68"/>
      <c r="AU298" s="63"/>
      <c r="AV298" s="62"/>
      <c r="AW298" s="62"/>
      <c r="AX298" s="62"/>
      <c r="AY298" s="62"/>
      <c r="AZ298" s="126"/>
      <c r="BA298" s="126"/>
      <c r="BB298" s="126"/>
      <c r="BC298" s="126"/>
      <c r="BD298" s="126"/>
      <c r="BE298" s="62"/>
    </row>
    <row r="299" spans="1:57" ht="25.5" customHeight="1" x14ac:dyDescent="0.3">
      <c r="A299" s="31"/>
      <c r="B299" s="31"/>
      <c r="C299" s="31"/>
      <c r="D299" s="33"/>
      <c r="E299" s="92"/>
      <c r="F299" s="31"/>
      <c r="G299" s="77"/>
      <c r="H299" s="77"/>
      <c r="I299" s="57"/>
      <c r="J299" s="31"/>
      <c r="K299" s="31"/>
      <c r="L299" s="77"/>
      <c r="M299" s="64"/>
      <c r="N299" s="64"/>
      <c r="O299" s="69"/>
      <c r="P299" s="69"/>
      <c r="Q299" s="70"/>
      <c r="R299" s="34"/>
      <c r="S299" s="105"/>
      <c r="T299" s="105"/>
      <c r="U299" s="77"/>
      <c r="V299" s="77"/>
      <c r="W299" s="69"/>
      <c r="X299" s="69"/>
      <c r="Y299" s="69"/>
      <c r="Z299" s="61"/>
      <c r="AA299" s="67"/>
      <c r="AB299" s="61"/>
      <c r="AC299" s="67"/>
      <c r="AD299" s="67"/>
      <c r="AE299" s="67"/>
      <c r="AF299" s="57"/>
      <c r="AG299" s="107"/>
      <c r="AH299" s="108"/>
      <c r="AI299" s="30"/>
      <c r="AJ299" s="30"/>
      <c r="AK299" s="30"/>
      <c r="AL299" s="30"/>
      <c r="AM299" s="63"/>
      <c r="AN299" s="108"/>
      <c r="AO299" s="108"/>
      <c r="AP299" s="107"/>
      <c r="AQ299" s="107"/>
      <c r="AR299" s="31"/>
      <c r="AS299" s="68"/>
      <c r="AT299" s="68"/>
      <c r="AU299" s="63"/>
      <c r="AV299" s="62"/>
      <c r="AW299" s="62"/>
      <c r="AX299" s="62"/>
      <c r="AY299" s="62"/>
      <c r="AZ299" s="126"/>
      <c r="BA299" s="126"/>
      <c r="BB299" s="126"/>
      <c r="BC299" s="126"/>
      <c r="BD299" s="126"/>
      <c r="BE299" s="62"/>
    </row>
    <row r="300" spans="1:57" ht="25.5" customHeight="1" x14ac:dyDescent="0.3">
      <c r="A300" s="31"/>
      <c r="B300" s="31"/>
      <c r="C300" s="31"/>
      <c r="D300" s="33"/>
      <c r="E300" s="92"/>
      <c r="F300" s="31"/>
      <c r="G300" s="77"/>
      <c r="H300" s="77"/>
      <c r="I300" s="57"/>
      <c r="J300" s="31"/>
      <c r="K300" s="31"/>
      <c r="L300" s="77"/>
      <c r="M300" s="64"/>
      <c r="N300" s="64"/>
      <c r="O300" s="69"/>
      <c r="P300" s="69"/>
      <c r="Q300" s="70"/>
      <c r="R300" s="34"/>
      <c r="S300" s="105"/>
      <c r="T300" s="105"/>
      <c r="U300" s="77"/>
      <c r="V300" s="77"/>
      <c r="W300" s="69"/>
      <c r="X300" s="69"/>
      <c r="Y300" s="69"/>
      <c r="Z300" s="61"/>
      <c r="AA300" s="67"/>
      <c r="AB300" s="61"/>
      <c r="AC300" s="67"/>
      <c r="AD300" s="67"/>
      <c r="AE300" s="67"/>
      <c r="AF300" s="57"/>
      <c r="AG300" s="107"/>
      <c r="AH300" s="108"/>
      <c r="AI300" s="30"/>
      <c r="AJ300" s="30"/>
      <c r="AK300" s="30"/>
      <c r="AL300" s="30"/>
      <c r="AM300" s="63"/>
      <c r="AN300" s="108"/>
      <c r="AO300" s="108"/>
      <c r="AP300" s="107"/>
      <c r="AQ300" s="107"/>
      <c r="AR300" s="31"/>
      <c r="AS300" s="68"/>
      <c r="AT300" s="68"/>
      <c r="AU300" s="63"/>
      <c r="AV300" s="62"/>
      <c r="AW300" s="62"/>
      <c r="AX300" s="62"/>
      <c r="AY300" s="62"/>
      <c r="AZ300" s="126"/>
      <c r="BA300" s="126"/>
      <c r="BB300" s="126"/>
      <c r="BC300" s="126"/>
      <c r="BD300" s="126"/>
      <c r="BE300" s="62"/>
    </row>
    <row r="301" spans="1:57" ht="25.5" customHeight="1" x14ac:dyDescent="0.3">
      <c r="A301" s="31"/>
      <c r="B301" s="31"/>
      <c r="C301" s="31"/>
      <c r="D301" s="33"/>
      <c r="E301" s="92"/>
      <c r="F301" s="31"/>
      <c r="G301" s="77"/>
      <c r="H301" s="77"/>
      <c r="I301" s="57"/>
      <c r="J301" s="31"/>
      <c r="K301" s="31"/>
      <c r="L301" s="77"/>
      <c r="M301" s="64"/>
      <c r="N301" s="64"/>
      <c r="O301" s="69"/>
      <c r="P301" s="69"/>
      <c r="Q301" s="70"/>
      <c r="R301" s="34"/>
      <c r="S301" s="105"/>
      <c r="T301" s="105"/>
      <c r="U301" s="77"/>
      <c r="V301" s="77"/>
      <c r="W301" s="69"/>
      <c r="X301" s="69"/>
      <c r="Y301" s="69"/>
      <c r="Z301" s="61"/>
      <c r="AA301" s="67"/>
      <c r="AB301" s="61"/>
      <c r="AC301" s="67"/>
      <c r="AD301" s="67"/>
      <c r="AE301" s="67"/>
      <c r="AF301" s="57"/>
      <c r="AG301" s="107"/>
      <c r="AH301" s="108"/>
      <c r="AI301" s="30"/>
      <c r="AJ301" s="30"/>
      <c r="AK301" s="30"/>
      <c r="AL301" s="30"/>
      <c r="AM301" s="63"/>
      <c r="AN301" s="108"/>
      <c r="AO301" s="108"/>
      <c r="AP301" s="107"/>
      <c r="AQ301" s="107"/>
      <c r="AR301" s="31"/>
      <c r="AS301" s="68"/>
      <c r="AT301" s="68"/>
      <c r="AU301" s="63"/>
      <c r="AV301" s="62"/>
      <c r="AW301" s="62"/>
      <c r="AX301" s="62"/>
      <c r="AY301" s="62"/>
      <c r="AZ301" s="126"/>
      <c r="BA301" s="126"/>
      <c r="BB301" s="126"/>
      <c r="BC301" s="126"/>
      <c r="BD301" s="126"/>
      <c r="BE301" s="62"/>
    </row>
    <row r="302" spans="1:57" ht="25.5" customHeight="1" x14ac:dyDescent="0.3">
      <c r="A302" s="31"/>
      <c r="B302" s="31"/>
      <c r="C302" s="31"/>
      <c r="D302" s="33"/>
      <c r="E302" s="92"/>
      <c r="F302" s="31"/>
      <c r="G302" s="77"/>
      <c r="H302" s="77"/>
      <c r="I302" s="57"/>
      <c r="J302" s="31"/>
      <c r="K302" s="31"/>
      <c r="L302" s="77"/>
      <c r="M302" s="64"/>
      <c r="N302" s="64"/>
      <c r="O302" s="69"/>
      <c r="P302" s="69"/>
      <c r="Q302" s="70"/>
      <c r="R302" s="34"/>
      <c r="S302" s="105"/>
      <c r="T302" s="105"/>
      <c r="U302" s="77"/>
      <c r="V302" s="77"/>
      <c r="W302" s="69"/>
      <c r="X302" s="69"/>
      <c r="Y302" s="69"/>
      <c r="Z302" s="61"/>
      <c r="AA302" s="67"/>
      <c r="AB302" s="61"/>
      <c r="AC302" s="67"/>
      <c r="AD302" s="67"/>
      <c r="AE302" s="67"/>
      <c r="AF302" s="57"/>
      <c r="AG302" s="107"/>
      <c r="AH302" s="108"/>
      <c r="AI302" s="30"/>
      <c r="AJ302" s="30"/>
      <c r="AK302" s="30"/>
      <c r="AL302" s="30"/>
      <c r="AM302" s="63"/>
      <c r="AN302" s="108"/>
      <c r="AO302" s="108"/>
      <c r="AP302" s="107"/>
      <c r="AQ302" s="107"/>
      <c r="AR302" s="31"/>
      <c r="AS302" s="68"/>
      <c r="AT302" s="68"/>
      <c r="AU302" s="63"/>
      <c r="AV302" s="62"/>
      <c r="AW302" s="62"/>
      <c r="AX302" s="62"/>
      <c r="AY302" s="62"/>
      <c r="AZ302" s="126"/>
      <c r="BA302" s="126"/>
      <c r="BB302" s="126"/>
      <c r="BC302" s="126"/>
      <c r="BD302" s="126"/>
      <c r="BE302" s="62"/>
    </row>
    <row r="303" spans="1:57" ht="25.5" customHeight="1" x14ac:dyDescent="0.3">
      <c r="A303" s="31"/>
      <c r="B303" s="31"/>
      <c r="C303" s="31"/>
      <c r="D303" s="33"/>
      <c r="E303" s="92"/>
      <c r="F303" s="31"/>
      <c r="G303" s="77"/>
      <c r="H303" s="77"/>
      <c r="I303" s="57"/>
      <c r="J303" s="31"/>
      <c r="K303" s="31"/>
      <c r="L303" s="77"/>
      <c r="M303" s="64"/>
      <c r="N303" s="64"/>
      <c r="O303" s="69"/>
      <c r="P303" s="69"/>
      <c r="Q303" s="70"/>
      <c r="R303" s="34"/>
      <c r="S303" s="105"/>
      <c r="T303" s="105"/>
      <c r="U303" s="77"/>
      <c r="V303" s="77"/>
      <c r="W303" s="69"/>
      <c r="X303" s="69"/>
      <c r="Y303" s="69"/>
      <c r="Z303" s="61"/>
      <c r="AA303" s="67"/>
      <c r="AB303" s="61"/>
      <c r="AC303" s="67"/>
      <c r="AD303" s="67"/>
      <c r="AE303" s="67"/>
      <c r="AF303" s="57"/>
      <c r="AG303" s="107"/>
      <c r="AH303" s="108"/>
      <c r="AI303" s="30"/>
      <c r="AJ303" s="30"/>
      <c r="AK303" s="30"/>
      <c r="AL303" s="30"/>
      <c r="AM303" s="63"/>
      <c r="AN303" s="108"/>
      <c r="AO303" s="108"/>
      <c r="AP303" s="107"/>
      <c r="AQ303" s="107"/>
      <c r="AR303" s="31"/>
      <c r="AS303" s="68"/>
      <c r="AT303" s="68"/>
      <c r="AU303" s="63"/>
      <c r="AV303" s="62"/>
      <c r="AW303" s="62"/>
      <c r="AX303" s="62"/>
      <c r="AY303" s="62"/>
      <c r="AZ303" s="126"/>
      <c r="BA303" s="126"/>
      <c r="BB303" s="126"/>
      <c r="BC303" s="126"/>
      <c r="BD303" s="126"/>
      <c r="BE303" s="62"/>
    </row>
    <row r="304" spans="1:57" ht="25.5" customHeight="1" x14ac:dyDescent="0.3">
      <c r="A304" s="31"/>
      <c r="B304" s="31"/>
      <c r="C304" s="31"/>
      <c r="D304" s="33"/>
      <c r="E304" s="92"/>
      <c r="F304" s="31"/>
      <c r="G304" s="77"/>
      <c r="H304" s="77"/>
      <c r="I304" s="57"/>
      <c r="J304" s="31"/>
      <c r="K304" s="31"/>
      <c r="L304" s="77"/>
      <c r="M304" s="64"/>
      <c r="N304" s="64"/>
      <c r="O304" s="69"/>
      <c r="P304" s="69"/>
      <c r="Q304" s="70"/>
      <c r="R304" s="34"/>
      <c r="S304" s="105"/>
      <c r="T304" s="105"/>
      <c r="U304" s="77"/>
      <c r="V304" s="77"/>
      <c r="W304" s="69"/>
      <c r="X304" s="69"/>
      <c r="Y304" s="69"/>
      <c r="Z304" s="61"/>
      <c r="AA304" s="67"/>
      <c r="AB304" s="61"/>
      <c r="AC304" s="67"/>
      <c r="AD304" s="67"/>
      <c r="AE304" s="67"/>
      <c r="AF304" s="57"/>
      <c r="AG304" s="107"/>
      <c r="AH304" s="108"/>
      <c r="AI304" s="30"/>
      <c r="AJ304" s="30"/>
      <c r="AK304" s="30"/>
      <c r="AL304" s="30"/>
      <c r="AM304" s="63"/>
      <c r="AN304" s="108"/>
      <c r="AO304" s="108"/>
      <c r="AP304" s="107"/>
      <c r="AQ304" s="107"/>
      <c r="AR304" s="31"/>
      <c r="AS304" s="68"/>
      <c r="AT304" s="68"/>
      <c r="AU304" s="63"/>
      <c r="AV304" s="62"/>
      <c r="AW304" s="62"/>
      <c r="AX304" s="62"/>
      <c r="AY304" s="62"/>
      <c r="AZ304" s="126"/>
      <c r="BA304" s="126"/>
      <c r="BB304" s="126"/>
      <c r="BC304" s="126"/>
      <c r="BD304" s="126"/>
      <c r="BE304" s="62"/>
    </row>
    <row r="305" spans="1:57" ht="25.5" customHeight="1" x14ac:dyDescent="0.3">
      <c r="A305" s="31"/>
      <c r="B305" s="31"/>
      <c r="C305" s="31"/>
      <c r="D305" s="33"/>
      <c r="E305" s="92"/>
      <c r="F305" s="31"/>
      <c r="G305" s="77"/>
      <c r="H305" s="77"/>
      <c r="I305" s="57"/>
      <c r="J305" s="31"/>
      <c r="K305" s="31"/>
      <c r="L305" s="77"/>
      <c r="M305" s="64"/>
      <c r="N305" s="64"/>
      <c r="O305" s="69"/>
      <c r="P305" s="69"/>
      <c r="Q305" s="70"/>
      <c r="R305" s="34"/>
      <c r="S305" s="105"/>
      <c r="T305" s="105"/>
      <c r="U305" s="77"/>
      <c r="V305" s="77"/>
      <c r="W305" s="69"/>
      <c r="X305" s="69"/>
      <c r="Y305" s="69"/>
      <c r="Z305" s="61"/>
      <c r="AA305" s="67"/>
      <c r="AB305" s="61"/>
      <c r="AC305" s="67"/>
      <c r="AD305" s="67"/>
      <c r="AE305" s="67"/>
      <c r="AF305" s="57"/>
      <c r="AG305" s="107"/>
      <c r="AH305" s="108"/>
      <c r="AI305" s="30"/>
      <c r="AJ305" s="30"/>
      <c r="AK305" s="30"/>
      <c r="AL305" s="30"/>
      <c r="AM305" s="63"/>
      <c r="AN305" s="108"/>
      <c r="AO305" s="108"/>
      <c r="AP305" s="107"/>
      <c r="AQ305" s="107"/>
      <c r="AR305" s="31"/>
      <c r="AS305" s="68"/>
      <c r="AT305" s="68"/>
      <c r="AU305" s="63"/>
      <c r="AV305" s="62"/>
      <c r="AW305" s="62"/>
      <c r="AX305" s="62"/>
      <c r="AY305" s="62"/>
      <c r="AZ305" s="126"/>
      <c r="BA305" s="126"/>
      <c r="BB305" s="126"/>
      <c r="BC305" s="126"/>
      <c r="BD305" s="126"/>
      <c r="BE305" s="62"/>
    </row>
    <row r="306" spans="1:57" ht="25.5" customHeight="1" x14ac:dyDescent="0.3">
      <c r="A306" s="31"/>
      <c r="B306" s="31"/>
      <c r="C306" s="31"/>
      <c r="D306" s="33"/>
      <c r="E306" s="92"/>
      <c r="F306" s="31"/>
      <c r="G306" s="77"/>
      <c r="H306" s="77"/>
      <c r="I306" s="57"/>
      <c r="J306" s="31"/>
      <c r="K306" s="31"/>
      <c r="L306" s="77"/>
      <c r="M306" s="64"/>
      <c r="N306" s="64"/>
      <c r="O306" s="69"/>
      <c r="P306" s="69"/>
      <c r="Q306" s="70"/>
      <c r="R306" s="34"/>
      <c r="S306" s="105"/>
      <c r="T306" s="105"/>
      <c r="U306" s="77"/>
      <c r="V306" s="77"/>
      <c r="W306" s="69"/>
      <c r="X306" s="69"/>
      <c r="Y306" s="69"/>
      <c r="Z306" s="61"/>
      <c r="AA306" s="67"/>
      <c r="AB306" s="61"/>
      <c r="AC306" s="67"/>
      <c r="AD306" s="67"/>
      <c r="AE306" s="67"/>
      <c r="AF306" s="57"/>
      <c r="AG306" s="107"/>
      <c r="AH306" s="108"/>
      <c r="AI306" s="30"/>
      <c r="AJ306" s="30"/>
      <c r="AK306" s="30"/>
      <c r="AL306" s="30"/>
      <c r="AM306" s="63"/>
      <c r="AN306" s="108"/>
      <c r="AO306" s="108"/>
      <c r="AP306" s="107"/>
      <c r="AQ306" s="107"/>
      <c r="AR306" s="31"/>
      <c r="AS306" s="68"/>
      <c r="AT306" s="68"/>
      <c r="AU306" s="63"/>
      <c r="AV306" s="62"/>
      <c r="AW306" s="62"/>
      <c r="AX306" s="62"/>
      <c r="AY306" s="62"/>
      <c r="AZ306" s="126"/>
      <c r="BA306" s="126"/>
      <c r="BB306" s="126"/>
      <c r="BC306" s="126"/>
      <c r="BD306" s="126"/>
      <c r="BE306" s="62"/>
    </row>
    <row r="307" spans="1:57" ht="25.5" customHeight="1" x14ac:dyDescent="0.3">
      <c r="A307" s="31"/>
      <c r="B307" s="31"/>
      <c r="C307" s="31"/>
      <c r="D307" s="33"/>
      <c r="E307" s="92"/>
      <c r="F307" s="31"/>
      <c r="G307" s="77"/>
      <c r="H307" s="77"/>
      <c r="I307" s="57"/>
      <c r="J307" s="31"/>
      <c r="K307" s="31"/>
      <c r="L307" s="77"/>
      <c r="M307" s="64"/>
      <c r="N307" s="64"/>
      <c r="O307" s="69"/>
      <c r="P307" s="69"/>
      <c r="Q307" s="70"/>
      <c r="R307" s="34"/>
      <c r="S307" s="105"/>
      <c r="T307" s="105"/>
      <c r="U307" s="77"/>
      <c r="V307" s="77"/>
      <c r="W307" s="69"/>
      <c r="X307" s="69"/>
      <c r="Y307" s="69"/>
      <c r="Z307" s="61"/>
      <c r="AA307" s="67"/>
      <c r="AB307" s="61"/>
      <c r="AC307" s="67"/>
      <c r="AD307" s="67"/>
      <c r="AE307" s="67"/>
      <c r="AF307" s="57"/>
      <c r="AG307" s="107"/>
      <c r="AH307" s="108"/>
      <c r="AI307" s="30"/>
      <c r="AJ307" s="30"/>
      <c r="AK307" s="30"/>
      <c r="AL307" s="30"/>
      <c r="AM307" s="63"/>
      <c r="AN307" s="108"/>
      <c r="AO307" s="108"/>
      <c r="AP307" s="107"/>
      <c r="AQ307" s="107"/>
      <c r="AR307" s="31"/>
      <c r="AS307" s="68"/>
      <c r="AT307" s="68"/>
      <c r="AU307" s="63"/>
      <c r="AV307" s="62"/>
      <c r="AW307" s="62"/>
      <c r="AX307" s="62"/>
      <c r="AY307" s="62"/>
      <c r="AZ307" s="126"/>
      <c r="BA307" s="126"/>
      <c r="BB307" s="126"/>
      <c r="BC307" s="126"/>
      <c r="BD307" s="126"/>
      <c r="BE307" s="62"/>
    </row>
    <row r="308" spans="1:57" ht="25.5" customHeight="1" x14ac:dyDescent="0.3">
      <c r="A308" s="31"/>
      <c r="B308" s="31"/>
      <c r="C308" s="31"/>
      <c r="D308" s="33"/>
      <c r="E308" s="92"/>
      <c r="F308" s="31"/>
      <c r="G308" s="77"/>
      <c r="H308" s="77"/>
      <c r="I308" s="57"/>
      <c r="J308" s="31"/>
      <c r="K308" s="31"/>
      <c r="L308" s="77"/>
      <c r="M308" s="64"/>
      <c r="N308" s="64"/>
      <c r="O308" s="69"/>
      <c r="P308" s="69"/>
      <c r="Q308" s="70"/>
      <c r="R308" s="34"/>
      <c r="S308" s="105"/>
      <c r="T308" s="105"/>
      <c r="U308" s="77"/>
      <c r="V308" s="77"/>
      <c r="W308" s="69"/>
      <c r="X308" s="69"/>
      <c r="Y308" s="69"/>
      <c r="Z308" s="61"/>
      <c r="AA308" s="67"/>
      <c r="AB308" s="61"/>
      <c r="AC308" s="67"/>
      <c r="AD308" s="67"/>
      <c r="AE308" s="67"/>
      <c r="AF308" s="57"/>
      <c r="AG308" s="107"/>
      <c r="AH308" s="108"/>
      <c r="AI308" s="30"/>
      <c r="AJ308" s="30"/>
      <c r="AK308" s="30"/>
      <c r="AL308" s="30"/>
      <c r="AM308" s="63"/>
      <c r="AN308" s="108"/>
      <c r="AO308" s="108"/>
      <c r="AP308" s="107"/>
      <c r="AQ308" s="107"/>
      <c r="AR308" s="31"/>
      <c r="AS308" s="68"/>
      <c r="AT308" s="68"/>
      <c r="AU308" s="63"/>
      <c r="AV308" s="62"/>
      <c r="AW308" s="62"/>
      <c r="AX308" s="62"/>
      <c r="AY308" s="62"/>
      <c r="AZ308" s="126"/>
      <c r="BA308" s="126"/>
      <c r="BB308" s="126"/>
      <c r="BC308" s="126"/>
      <c r="BD308" s="126"/>
      <c r="BE308" s="62"/>
    </row>
    <row r="309" spans="1:57" ht="25.5" customHeight="1" x14ac:dyDescent="0.3">
      <c r="A309" s="31"/>
      <c r="B309" s="31"/>
      <c r="C309" s="31"/>
      <c r="D309" s="33"/>
      <c r="E309" s="92"/>
      <c r="F309" s="31"/>
      <c r="G309" s="77"/>
      <c r="H309" s="77"/>
      <c r="I309" s="57"/>
      <c r="J309" s="31"/>
      <c r="K309" s="31"/>
      <c r="L309" s="77"/>
      <c r="M309" s="64"/>
      <c r="N309" s="64"/>
      <c r="O309" s="69"/>
      <c r="P309" s="69"/>
      <c r="Q309" s="70"/>
      <c r="R309" s="34"/>
      <c r="S309" s="105"/>
      <c r="T309" s="105"/>
      <c r="U309" s="77"/>
      <c r="V309" s="77"/>
      <c r="W309" s="69"/>
      <c r="X309" s="69"/>
      <c r="Y309" s="69"/>
      <c r="Z309" s="61"/>
      <c r="AA309" s="67"/>
      <c r="AB309" s="61"/>
      <c r="AC309" s="67"/>
      <c r="AD309" s="67"/>
      <c r="AE309" s="67"/>
      <c r="AF309" s="57"/>
      <c r="AG309" s="107"/>
      <c r="AH309" s="108"/>
      <c r="AI309" s="30"/>
      <c r="AJ309" s="30"/>
      <c r="AK309" s="30"/>
      <c r="AL309" s="30"/>
      <c r="AM309" s="63"/>
      <c r="AN309" s="108"/>
      <c r="AO309" s="108"/>
      <c r="AP309" s="107"/>
      <c r="AQ309" s="107"/>
      <c r="AR309" s="31"/>
      <c r="AS309" s="68"/>
      <c r="AT309" s="68"/>
      <c r="AU309" s="63"/>
      <c r="AV309" s="62"/>
      <c r="AW309" s="62"/>
      <c r="AX309" s="62"/>
      <c r="AY309" s="62"/>
      <c r="AZ309" s="126"/>
      <c r="BA309" s="126"/>
      <c r="BB309" s="126"/>
      <c r="BC309" s="126"/>
      <c r="BD309" s="126"/>
      <c r="BE309" s="62"/>
    </row>
    <row r="310" spans="1:57" ht="25.5" customHeight="1" x14ac:dyDescent="0.3">
      <c r="A310" s="31"/>
      <c r="B310" s="31"/>
      <c r="C310" s="31"/>
      <c r="D310" s="33"/>
      <c r="E310" s="92"/>
      <c r="F310" s="31"/>
      <c r="G310" s="77"/>
      <c r="H310" s="77"/>
      <c r="I310" s="57"/>
      <c r="J310" s="31"/>
      <c r="K310" s="31"/>
      <c r="L310" s="77"/>
      <c r="M310" s="64"/>
      <c r="N310" s="64"/>
      <c r="O310" s="69"/>
      <c r="P310" s="69"/>
      <c r="Q310" s="70"/>
      <c r="R310" s="34"/>
      <c r="S310" s="105"/>
      <c r="T310" s="105"/>
      <c r="U310" s="77"/>
      <c r="V310" s="77"/>
      <c r="W310" s="69"/>
      <c r="X310" s="69"/>
      <c r="Y310" s="69"/>
      <c r="Z310" s="61"/>
      <c r="AA310" s="67"/>
      <c r="AB310" s="61"/>
      <c r="AC310" s="67"/>
      <c r="AD310" s="67"/>
      <c r="AE310" s="67"/>
      <c r="AF310" s="57"/>
      <c r="AG310" s="107"/>
      <c r="AH310" s="108"/>
      <c r="AI310" s="30"/>
      <c r="AJ310" s="30"/>
      <c r="AK310" s="30"/>
      <c r="AL310" s="30"/>
      <c r="AM310" s="63"/>
      <c r="AN310" s="108"/>
      <c r="AO310" s="108"/>
      <c r="AP310" s="107"/>
      <c r="AQ310" s="107"/>
      <c r="AR310" s="31"/>
      <c r="AS310" s="68"/>
      <c r="AT310" s="68"/>
      <c r="AU310" s="63"/>
      <c r="AV310" s="62"/>
      <c r="AW310" s="62"/>
      <c r="AX310" s="62"/>
      <c r="AY310" s="62"/>
      <c r="AZ310" s="126"/>
      <c r="BA310" s="126"/>
      <c r="BB310" s="126"/>
      <c r="BC310" s="126"/>
      <c r="BD310" s="126"/>
      <c r="BE310" s="62"/>
    </row>
    <row r="311" spans="1:57" ht="25.5" customHeight="1" x14ac:dyDescent="0.3">
      <c r="A311" s="31"/>
      <c r="B311" s="31"/>
      <c r="C311" s="31"/>
      <c r="D311" s="33"/>
      <c r="E311" s="92"/>
      <c r="F311" s="31"/>
      <c r="G311" s="77"/>
      <c r="H311" s="77"/>
      <c r="I311" s="57"/>
      <c r="J311" s="31"/>
      <c r="K311" s="31"/>
      <c r="L311" s="77"/>
      <c r="M311" s="64"/>
      <c r="N311" s="64"/>
      <c r="O311" s="69"/>
      <c r="P311" s="69"/>
      <c r="Q311" s="70"/>
      <c r="R311" s="34"/>
      <c r="S311" s="105"/>
      <c r="T311" s="105"/>
      <c r="U311" s="77"/>
      <c r="V311" s="77"/>
      <c r="W311" s="69"/>
      <c r="X311" s="69"/>
      <c r="Y311" s="69"/>
      <c r="Z311" s="61"/>
      <c r="AA311" s="67"/>
      <c r="AB311" s="61"/>
      <c r="AC311" s="67"/>
      <c r="AD311" s="67"/>
      <c r="AE311" s="67"/>
      <c r="AF311" s="57"/>
      <c r="AG311" s="107"/>
      <c r="AH311" s="108"/>
      <c r="AI311" s="30"/>
      <c r="AJ311" s="30"/>
      <c r="AK311" s="30"/>
      <c r="AL311" s="30"/>
      <c r="AM311" s="63"/>
      <c r="AN311" s="108"/>
      <c r="AO311" s="108"/>
      <c r="AP311" s="107"/>
      <c r="AQ311" s="107"/>
      <c r="AR311" s="31"/>
      <c r="AS311" s="68"/>
      <c r="AT311" s="68"/>
      <c r="AU311" s="63"/>
      <c r="AV311" s="62"/>
      <c r="AW311" s="62"/>
      <c r="AX311" s="62"/>
      <c r="AY311" s="62"/>
      <c r="AZ311" s="126"/>
      <c r="BA311" s="126"/>
      <c r="BB311" s="126"/>
      <c r="BC311" s="126"/>
      <c r="BD311" s="126"/>
      <c r="BE311" s="62"/>
    </row>
    <row r="312" spans="1:57" ht="25.5" customHeight="1" x14ac:dyDescent="0.3">
      <c r="A312" s="31"/>
      <c r="B312" s="31"/>
      <c r="C312" s="31"/>
      <c r="D312" s="33"/>
      <c r="E312" s="92"/>
      <c r="F312" s="31"/>
      <c r="G312" s="77"/>
      <c r="H312" s="77"/>
      <c r="I312" s="57"/>
      <c r="J312" s="31"/>
      <c r="K312" s="31"/>
      <c r="L312" s="77"/>
      <c r="M312" s="64"/>
      <c r="N312" s="64"/>
      <c r="O312" s="69"/>
      <c r="P312" s="69"/>
      <c r="Q312" s="70"/>
      <c r="R312" s="34"/>
      <c r="S312" s="105"/>
      <c r="T312" s="105"/>
      <c r="U312" s="77"/>
      <c r="V312" s="77"/>
      <c r="W312" s="69"/>
      <c r="X312" s="69"/>
      <c r="Y312" s="69"/>
      <c r="Z312" s="61"/>
      <c r="AA312" s="67"/>
      <c r="AB312" s="61"/>
      <c r="AC312" s="67"/>
      <c r="AD312" s="67"/>
      <c r="AE312" s="67"/>
      <c r="AF312" s="57"/>
      <c r="AG312" s="107"/>
      <c r="AH312" s="108"/>
      <c r="AI312" s="30"/>
      <c r="AJ312" s="30"/>
      <c r="AK312" s="30"/>
      <c r="AL312" s="30"/>
      <c r="AM312" s="63"/>
      <c r="AN312" s="108"/>
      <c r="AO312" s="108"/>
      <c r="AP312" s="107"/>
      <c r="AQ312" s="107"/>
      <c r="AR312" s="31"/>
      <c r="AS312" s="68"/>
      <c r="AT312" s="68"/>
      <c r="AU312" s="63"/>
      <c r="AV312" s="62"/>
      <c r="AW312" s="62"/>
      <c r="AX312" s="62"/>
      <c r="AY312" s="62"/>
      <c r="AZ312" s="126"/>
      <c r="BA312" s="126"/>
      <c r="BB312" s="126"/>
      <c r="BC312" s="126"/>
      <c r="BD312" s="126"/>
      <c r="BE312" s="62"/>
    </row>
    <row r="313" spans="1:57" ht="25.5" customHeight="1" x14ac:dyDescent="0.3">
      <c r="A313" s="31"/>
      <c r="B313" s="31"/>
      <c r="C313" s="31"/>
      <c r="D313" s="33"/>
      <c r="E313" s="92"/>
      <c r="F313" s="31"/>
      <c r="G313" s="77"/>
      <c r="H313" s="77"/>
      <c r="I313" s="57"/>
      <c r="J313" s="31"/>
      <c r="K313" s="31"/>
      <c r="L313" s="77"/>
      <c r="M313" s="64"/>
      <c r="N313" s="64"/>
      <c r="O313" s="69"/>
      <c r="P313" s="69"/>
      <c r="Q313" s="70"/>
      <c r="R313" s="34"/>
      <c r="S313" s="105"/>
      <c r="T313" s="105"/>
      <c r="U313" s="77"/>
      <c r="V313" s="77"/>
      <c r="W313" s="69"/>
      <c r="X313" s="69"/>
      <c r="Y313" s="69"/>
      <c r="Z313" s="61"/>
      <c r="AA313" s="67"/>
      <c r="AB313" s="61"/>
      <c r="AC313" s="67"/>
      <c r="AD313" s="67"/>
      <c r="AE313" s="67"/>
      <c r="AF313" s="57"/>
      <c r="AG313" s="107"/>
      <c r="AH313" s="108"/>
      <c r="AI313" s="30"/>
      <c r="AJ313" s="30"/>
      <c r="AK313" s="30"/>
      <c r="AL313" s="30"/>
      <c r="AM313" s="63"/>
      <c r="AN313" s="108"/>
      <c r="AO313" s="108"/>
      <c r="AP313" s="107"/>
      <c r="AQ313" s="107"/>
      <c r="AR313" s="31"/>
      <c r="AS313" s="68"/>
      <c r="AT313" s="68"/>
      <c r="AU313" s="63"/>
      <c r="AV313" s="62"/>
      <c r="AW313" s="62"/>
      <c r="AX313" s="62"/>
      <c r="AY313" s="62"/>
      <c r="AZ313" s="126"/>
      <c r="BA313" s="126"/>
      <c r="BB313" s="126"/>
      <c r="BC313" s="126"/>
      <c r="BD313" s="126"/>
      <c r="BE313" s="62"/>
    </row>
    <row r="314" spans="1:57" ht="25.5" customHeight="1" x14ac:dyDescent="0.3">
      <c r="A314" s="31"/>
      <c r="B314" s="31"/>
      <c r="C314" s="31"/>
      <c r="D314" s="33"/>
      <c r="E314" s="92"/>
      <c r="F314" s="31"/>
      <c r="G314" s="77"/>
      <c r="H314" s="77"/>
      <c r="I314" s="57"/>
      <c r="J314" s="31"/>
      <c r="K314" s="31"/>
      <c r="L314" s="77"/>
      <c r="M314" s="64"/>
      <c r="N314" s="64"/>
      <c r="O314" s="69"/>
      <c r="P314" s="69"/>
      <c r="Q314" s="70"/>
      <c r="R314" s="34"/>
      <c r="S314" s="105"/>
      <c r="T314" s="105"/>
      <c r="U314" s="77"/>
      <c r="V314" s="77"/>
      <c r="W314" s="69"/>
      <c r="X314" s="69"/>
      <c r="Y314" s="69"/>
      <c r="Z314" s="61"/>
      <c r="AA314" s="67"/>
      <c r="AB314" s="61"/>
      <c r="AC314" s="67"/>
      <c r="AD314" s="67"/>
      <c r="AE314" s="67"/>
      <c r="AF314" s="57"/>
      <c r="AG314" s="107"/>
      <c r="AH314" s="108"/>
      <c r="AI314" s="30"/>
      <c r="AJ314" s="30"/>
      <c r="AK314" s="30"/>
      <c r="AL314" s="30"/>
      <c r="AM314" s="63"/>
      <c r="AN314" s="108"/>
      <c r="AO314" s="108"/>
      <c r="AP314" s="107"/>
      <c r="AQ314" s="107"/>
      <c r="AR314" s="31"/>
      <c r="AS314" s="68"/>
      <c r="AT314" s="68"/>
      <c r="AU314" s="63"/>
      <c r="AV314" s="62"/>
      <c r="AW314" s="62"/>
      <c r="AX314" s="62"/>
      <c r="AY314" s="62"/>
      <c r="AZ314" s="126"/>
      <c r="BA314" s="126"/>
      <c r="BB314" s="126"/>
      <c r="BC314" s="126"/>
      <c r="BD314" s="126"/>
      <c r="BE314" s="62"/>
    </row>
    <row r="315" spans="1:57" ht="25.5" customHeight="1" x14ac:dyDescent="0.3">
      <c r="A315" s="31"/>
      <c r="B315" s="31"/>
      <c r="C315" s="31"/>
      <c r="D315" s="33"/>
      <c r="E315" s="92"/>
      <c r="F315" s="31"/>
      <c r="G315" s="77"/>
      <c r="H315" s="77"/>
      <c r="I315" s="57"/>
      <c r="J315" s="31"/>
      <c r="K315" s="31"/>
      <c r="L315" s="77"/>
      <c r="M315" s="64"/>
      <c r="N315" s="64"/>
      <c r="O315" s="69"/>
      <c r="P315" s="69"/>
      <c r="Q315" s="70"/>
      <c r="R315" s="34"/>
      <c r="S315" s="105"/>
      <c r="T315" s="105"/>
      <c r="U315" s="77"/>
      <c r="V315" s="77"/>
      <c r="W315" s="69"/>
      <c r="X315" s="69"/>
      <c r="Y315" s="69"/>
      <c r="Z315" s="61"/>
      <c r="AA315" s="67"/>
      <c r="AB315" s="61"/>
      <c r="AC315" s="67"/>
      <c r="AD315" s="67"/>
      <c r="AE315" s="67"/>
      <c r="AF315" s="57"/>
      <c r="AG315" s="107"/>
      <c r="AH315" s="108"/>
      <c r="AI315" s="30"/>
      <c r="AJ315" s="30"/>
      <c r="AK315" s="30"/>
      <c r="AL315" s="30"/>
      <c r="AM315" s="63"/>
      <c r="AN315" s="108"/>
      <c r="AO315" s="108"/>
      <c r="AP315" s="107"/>
      <c r="AQ315" s="107"/>
      <c r="AR315" s="31"/>
      <c r="AS315" s="68"/>
      <c r="AT315" s="68"/>
      <c r="AU315" s="63"/>
      <c r="AV315" s="62"/>
      <c r="AW315" s="62"/>
      <c r="AX315" s="62"/>
      <c r="AY315" s="62"/>
      <c r="AZ315" s="126"/>
      <c r="BA315" s="126"/>
      <c r="BB315" s="126"/>
      <c r="BC315" s="126"/>
      <c r="BD315" s="126"/>
      <c r="BE315" s="62"/>
    </row>
    <row r="316" spans="1:57" ht="25.5" customHeight="1" x14ac:dyDescent="0.3">
      <c r="A316" s="31"/>
      <c r="B316" s="31"/>
      <c r="C316" s="31"/>
      <c r="D316" s="33"/>
      <c r="E316" s="92"/>
      <c r="F316" s="31"/>
      <c r="G316" s="77"/>
      <c r="H316" s="77"/>
      <c r="I316" s="57"/>
      <c r="J316" s="31"/>
      <c r="K316" s="31"/>
      <c r="L316" s="77"/>
      <c r="M316" s="64"/>
      <c r="N316" s="64"/>
      <c r="O316" s="69"/>
      <c r="P316" s="69"/>
      <c r="Q316" s="70"/>
      <c r="R316" s="34"/>
      <c r="S316" s="105"/>
      <c r="T316" s="105"/>
      <c r="U316" s="77"/>
      <c r="V316" s="77"/>
      <c r="W316" s="69"/>
      <c r="X316" s="69"/>
      <c r="Y316" s="69"/>
      <c r="Z316" s="61"/>
      <c r="AA316" s="67"/>
      <c r="AB316" s="61"/>
      <c r="AC316" s="67"/>
      <c r="AD316" s="67"/>
      <c r="AE316" s="67"/>
      <c r="AF316" s="57"/>
      <c r="AG316" s="107"/>
      <c r="AH316" s="108"/>
      <c r="AI316" s="30"/>
      <c r="AJ316" s="30"/>
      <c r="AK316" s="30"/>
      <c r="AL316" s="30"/>
      <c r="AM316" s="63"/>
      <c r="AN316" s="108"/>
      <c r="AO316" s="108"/>
      <c r="AP316" s="107"/>
      <c r="AQ316" s="107"/>
      <c r="AR316" s="31"/>
      <c r="AS316" s="68"/>
      <c r="AT316" s="68"/>
      <c r="AU316" s="63"/>
      <c r="AV316" s="62"/>
      <c r="AW316" s="62"/>
      <c r="AX316" s="62"/>
      <c r="AY316" s="62"/>
      <c r="AZ316" s="126"/>
      <c r="BA316" s="126"/>
      <c r="BB316" s="126"/>
      <c r="BC316" s="126"/>
      <c r="BD316" s="126"/>
      <c r="BE316" s="62"/>
    </row>
    <row r="317" spans="1:57" ht="25.5" customHeight="1" x14ac:dyDescent="0.3">
      <c r="A317" s="31"/>
      <c r="B317" s="31"/>
      <c r="C317" s="31"/>
      <c r="D317" s="33"/>
      <c r="E317" s="92"/>
      <c r="F317" s="31"/>
      <c r="G317" s="77"/>
      <c r="H317" s="77"/>
      <c r="I317" s="57"/>
      <c r="J317" s="31"/>
      <c r="K317" s="31"/>
      <c r="L317" s="77"/>
      <c r="M317" s="64"/>
      <c r="N317" s="64"/>
      <c r="O317" s="69"/>
      <c r="P317" s="69"/>
      <c r="Q317" s="70"/>
      <c r="R317" s="34"/>
      <c r="S317" s="105"/>
      <c r="T317" s="105"/>
      <c r="U317" s="77"/>
      <c r="V317" s="77"/>
      <c r="W317" s="69"/>
      <c r="X317" s="69"/>
      <c r="Y317" s="69"/>
      <c r="Z317" s="61"/>
      <c r="AA317" s="67"/>
      <c r="AB317" s="61"/>
      <c r="AC317" s="67"/>
      <c r="AD317" s="67"/>
      <c r="AE317" s="67"/>
      <c r="AF317" s="57"/>
      <c r="AG317" s="107"/>
      <c r="AH317" s="108"/>
      <c r="AI317" s="30"/>
      <c r="AJ317" s="30"/>
      <c r="AK317" s="30"/>
      <c r="AL317" s="30"/>
      <c r="AM317" s="63"/>
      <c r="AN317" s="108"/>
      <c r="AO317" s="108"/>
      <c r="AP317" s="107"/>
      <c r="AQ317" s="107"/>
      <c r="AR317" s="31"/>
      <c r="AS317" s="68"/>
      <c r="AT317" s="68"/>
      <c r="AU317" s="63"/>
      <c r="AV317" s="62"/>
      <c r="AW317" s="62"/>
      <c r="AX317" s="62"/>
      <c r="AY317" s="62"/>
      <c r="AZ317" s="126"/>
      <c r="BA317" s="126"/>
      <c r="BB317" s="126"/>
      <c r="BC317" s="126"/>
      <c r="BD317" s="126"/>
      <c r="BE317" s="62"/>
    </row>
    <row r="318" spans="1:57" ht="25.5" customHeight="1" x14ac:dyDescent="0.3">
      <c r="A318" s="31"/>
      <c r="B318" s="31"/>
      <c r="C318" s="31"/>
      <c r="D318" s="33"/>
      <c r="E318" s="92"/>
      <c r="F318" s="31"/>
      <c r="G318" s="77"/>
      <c r="H318" s="77"/>
      <c r="I318" s="57"/>
      <c r="J318" s="31"/>
      <c r="K318" s="31"/>
      <c r="L318" s="77"/>
      <c r="M318" s="64"/>
      <c r="N318" s="64"/>
      <c r="O318" s="69"/>
      <c r="P318" s="69"/>
      <c r="Q318" s="70"/>
      <c r="R318" s="34"/>
      <c r="S318" s="105"/>
      <c r="T318" s="105"/>
      <c r="U318" s="77"/>
      <c r="V318" s="77"/>
      <c r="W318" s="69"/>
      <c r="X318" s="69"/>
      <c r="Y318" s="69"/>
      <c r="Z318" s="61"/>
      <c r="AA318" s="67"/>
      <c r="AB318" s="61"/>
      <c r="AC318" s="67"/>
      <c r="AD318" s="67"/>
      <c r="AE318" s="67"/>
      <c r="AF318" s="57"/>
      <c r="AG318" s="107"/>
      <c r="AH318" s="108"/>
      <c r="AI318" s="30"/>
      <c r="AJ318" s="30"/>
      <c r="AK318" s="30"/>
      <c r="AL318" s="30"/>
      <c r="AM318" s="63"/>
      <c r="AN318" s="108"/>
      <c r="AO318" s="108"/>
      <c r="AP318" s="107"/>
      <c r="AQ318" s="107"/>
      <c r="AR318" s="31"/>
      <c r="AS318" s="68"/>
      <c r="AT318" s="68"/>
      <c r="AU318" s="63"/>
      <c r="AV318" s="62"/>
      <c r="AW318" s="62"/>
      <c r="AX318" s="62"/>
      <c r="AY318" s="62"/>
      <c r="AZ318" s="126"/>
      <c r="BA318" s="126"/>
      <c r="BB318" s="126"/>
      <c r="BC318" s="126"/>
      <c r="BD318" s="126"/>
      <c r="BE318" s="62"/>
    </row>
    <row r="319" spans="1:57" ht="25.5" customHeight="1" x14ac:dyDescent="0.3">
      <c r="A319" s="31"/>
      <c r="B319" s="31"/>
      <c r="C319" s="31"/>
      <c r="D319" s="33"/>
      <c r="E319" s="92"/>
      <c r="F319" s="31"/>
      <c r="G319" s="77"/>
      <c r="H319" s="77"/>
      <c r="I319" s="57"/>
      <c r="J319" s="31"/>
      <c r="K319" s="31"/>
      <c r="L319" s="77"/>
      <c r="M319" s="64"/>
      <c r="N319" s="64"/>
      <c r="O319" s="69"/>
      <c r="P319" s="69"/>
      <c r="Q319" s="70"/>
      <c r="R319" s="34"/>
      <c r="S319" s="105"/>
      <c r="T319" s="105"/>
      <c r="U319" s="77"/>
      <c r="V319" s="77"/>
      <c r="W319" s="69"/>
      <c r="X319" s="69"/>
      <c r="Y319" s="69"/>
      <c r="Z319" s="61"/>
      <c r="AA319" s="67"/>
      <c r="AB319" s="61"/>
      <c r="AC319" s="67"/>
      <c r="AD319" s="67"/>
      <c r="AE319" s="67"/>
      <c r="AF319" s="57"/>
      <c r="AG319" s="107"/>
      <c r="AH319" s="108"/>
      <c r="AI319" s="30"/>
      <c r="AJ319" s="30"/>
      <c r="AK319" s="30"/>
      <c r="AL319" s="30"/>
      <c r="AM319" s="63"/>
      <c r="AN319" s="108"/>
      <c r="AO319" s="108"/>
      <c r="AP319" s="107"/>
      <c r="AQ319" s="107"/>
      <c r="AR319" s="31"/>
      <c r="AS319" s="68"/>
      <c r="AT319" s="68"/>
      <c r="AU319" s="63"/>
      <c r="AV319" s="62"/>
      <c r="AW319" s="62"/>
      <c r="AX319" s="62"/>
      <c r="AY319" s="62"/>
      <c r="AZ319" s="126"/>
      <c r="BA319" s="126"/>
      <c r="BB319" s="126"/>
      <c r="BC319" s="126"/>
      <c r="BD319" s="126"/>
      <c r="BE319" s="62"/>
    </row>
    <row r="320" spans="1:57" ht="25.5" customHeight="1" x14ac:dyDescent="0.3">
      <c r="A320" s="31"/>
      <c r="B320" s="31"/>
      <c r="C320" s="31"/>
      <c r="D320" s="33"/>
      <c r="E320" s="92"/>
      <c r="F320" s="31"/>
      <c r="G320" s="77"/>
      <c r="H320" s="77"/>
      <c r="I320" s="57"/>
      <c r="J320" s="31"/>
      <c r="K320" s="31"/>
      <c r="L320" s="77"/>
      <c r="M320" s="64"/>
      <c r="N320" s="64"/>
      <c r="O320" s="69"/>
      <c r="P320" s="69"/>
      <c r="Q320" s="70"/>
      <c r="R320" s="34"/>
      <c r="S320" s="105"/>
      <c r="T320" s="105"/>
      <c r="U320" s="77"/>
      <c r="V320" s="77"/>
      <c r="W320" s="69"/>
      <c r="X320" s="69"/>
      <c r="Y320" s="69"/>
      <c r="Z320" s="61"/>
      <c r="AA320" s="67"/>
      <c r="AB320" s="61"/>
      <c r="AC320" s="67"/>
      <c r="AD320" s="67"/>
      <c r="AE320" s="67"/>
      <c r="AF320" s="57"/>
      <c r="AG320" s="107"/>
      <c r="AH320" s="108"/>
      <c r="AI320" s="30"/>
      <c r="AJ320" s="30"/>
      <c r="AK320" s="30"/>
      <c r="AL320" s="30"/>
      <c r="AM320" s="63"/>
      <c r="AN320" s="108"/>
      <c r="AO320" s="108"/>
      <c r="AP320" s="107"/>
      <c r="AQ320" s="107"/>
      <c r="AR320" s="31"/>
      <c r="AS320" s="68"/>
      <c r="AT320" s="68"/>
      <c r="AU320" s="63"/>
      <c r="AV320" s="62"/>
      <c r="AW320" s="62"/>
      <c r="AX320" s="62"/>
      <c r="AY320" s="62"/>
      <c r="AZ320" s="126"/>
      <c r="BA320" s="126"/>
      <c r="BB320" s="126"/>
      <c r="BC320" s="126"/>
      <c r="BD320" s="126"/>
      <c r="BE320" s="62"/>
    </row>
    <row r="321" spans="1:57" ht="25.5" customHeight="1" x14ac:dyDescent="0.3">
      <c r="A321" s="31"/>
      <c r="B321" s="31"/>
      <c r="C321" s="31"/>
      <c r="D321" s="33"/>
      <c r="E321" s="92"/>
      <c r="F321" s="31"/>
      <c r="G321" s="77"/>
      <c r="H321" s="77"/>
      <c r="I321" s="57"/>
      <c r="J321" s="31"/>
      <c r="K321" s="31"/>
      <c r="L321" s="77"/>
      <c r="M321" s="64"/>
      <c r="N321" s="64"/>
      <c r="O321" s="69"/>
      <c r="P321" s="69"/>
      <c r="Q321" s="70"/>
      <c r="R321" s="34"/>
      <c r="S321" s="105"/>
      <c r="T321" s="105"/>
      <c r="U321" s="77"/>
      <c r="V321" s="77"/>
      <c r="W321" s="69"/>
      <c r="X321" s="69"/>
      <c r="Y321" s="69"/>
      <c r="Z321" s="61"/>
      <c r="AA321" s="67"/>
      <c r="AB321" s="61"/>
      <c r="AC321" s="67"/>
      <c r="AD321" s="67"/>
      <c r="AE321" s="67"/>
      <c r="AF321" s="57"/>
      <c r="AG321" s="107"/>
      <c r="AH321" s="108"/>
      <c r="AI321" s="30"/>
      <c r="AJ321" s="30"/>
      <c r="AK321" s="30"/>
      <c r="AL321" s="30"/>
      <c r="AM321" s="63"/>
      <c r="AN321" s="108"/>
      <c r="AO321" s="108"/>
      <c r="AP321" s="107"/>
      <c r="AQ321" s="107"/>
      <c r="AR321" s="31"/>
      <c r="AS321" s="68"/>
      <c r="AT321" s="68"/>
      <c r="AU321" s="63"/>
      <c r="AV321" s="62"/>
      <c r="AW321" s="62"/>
      <c r="AX321" s="62"/>
      <c r="AY321" s="62"/>
      <c r="AZ321" s="126"/>
      <c r="BA321" s="126"/>
      <c r="BB321" s="126"/>
      <c r="BC321" s="126"/>
      <c r="BD321" s="126"/>
      <c r="BE321" s="62"/>
    </row>
    <row r="322" spans="1:57" ht="25.5" customHeight="1" x14ac:dyDescent="0.3">
      <c r="A322" s="31"/>
      <c r="B322" s="31"/>
      <c r="C322" s="31"/>
      <c r="D322" s="33"/>
      <c r="E322" s="92"/>
      <c r="F322" s="31"/>
      <c r="G322" s="77"/>
      <c r="H322" s="77"/>
      <c r="I322" s="57"/>
      <c r="J322" s="31"/>
      <c r="K322" s="31"/>
      <c r="L322" s="77"/>
      <c r="M322" s="64"/>
      <c r="N322" s="64"/>
      <c r="O322" s="69"/>
      <c r="P322" s="69"/>
      <c r="Q322" s="70"/>
      <c r="R322" s="34"/>
      <c r="S322" s="105"/>
      <c r="T322" s="105"/>
      <c r="U322" s="77"/>
      <c r="V322" s="77"/>
      <c r="W322" s="69"/>
      <c r="X322" s="69"/>
      <c r="Y322" s="69"/>
      <c r="Z322" s="61"/>
      <c r="AA322" s="67"/>
      <c r="AB322" s="61"/>
      <c r="AC322" s="67"/>
      <c r="AD322" s="67"/>
      <c r="AE322" s="67"/>
      <c r="AF322" s="57"/>
      <c r="AG322" s="107"/>
      <c r="AH322" s="108"/>
      <c r="AI322" s="30"/>
      <c r="AJ322" s="30"/>
      <c r="AK322" s="30"/>
      <c r="AL322" s="30"/>
      <c r="AM322" s="63"/>
      <c r="AN322" s="108"/>
      <c r="AO322" s="108"/>
      <c r="AP322" s="107"/>
      <c r="AQ322" s="107"/>
      <c r="AR322" s="31"/>
      <c r="AS322" s="68"/>
      <c r="AT322" s="68"/>
      <c r="AU322" s="63"/>
      <c r="AV322" s="62"/>
      <c r="AW322" s="62"/>
      <c r="AX322" s="62"/>
      <c r="AY322" s="62"/>
      <c r="AZ322" s="126"/>
      <c r="BA322" s="126"/>
      <c r="BB322" s="126"/>
      <c r="BC322" s="126"/>
      <c r="BD322" s="126"/>
      <c r="BE322" s="62"/>
    </row>
    <row r="323" spans="1:57" ht="25.5" customHeight="1" x14ac:dyDescent="0.3">
      <c r="A323" s="31"/>
      <c r="B323" s="31"/>
      <c r="C323" s="31"/>
      <c r="D323" s="33"/>
      <c r="E323" s="92"/>
      <c r="F323" s="31"/>
      <c r="G323" s="77"/>
      <c r="H323" s="77"/>
      <c r="I323" s="57"/>
      <c r="J323" s="31"/>
      <c r="K323" s="31"/>
      <c r="L323" s="77"/>
      <c r="M323" s="64"/>
      <c r="N323" s="64"/>
      <c r="O323" s="69"/>
      <c r="P323" s="69"/>
      <c r="Q323" s="70"/>
      <c r="R323" s="34"/>
      <c r="S323" s="105"/>
      <c r="T323" s="105"/>
      <c r="U323" s="77"/>
      <c r="V323" s="77"/>
      <c r="W323" s="69"/>
      <c r="X323" s="69"/>
      <c r="Y323" s="69"/>
      <c r="Z323" s="61"/>
      <c r="AA323" s="67"/>
      <c r="AB323" s="61"/>
      <c r="AC323" s="67"/>
      <c r="AD323" s="67"/>
      <c r="AE323" s="67"/>
      <c r="AF323" s="57"/>
      <c r="AG323" s="107"/>
      <c r="AH323" s="108"/>
      <c r="AI323" s="30"/>
      <c r="AJ323" s="30"/>
      <c r="AK323" s="30"/>
      <c r="AL323" s="30"/>
      <c r="AM323" s="63"/>
      <c r="AN323" s="108"/>
      <c r="AO323" s="108"/>
      <c r="AP323" s="107"/>
      <c r="AQ323" s="107"/>
      <c r="AR323" s="31"/>
      <c r="AS323" s="68"/>
      <c r="AT323" s="68"/>
      <c r="AU323" s="63"/>
      <c r="AV323" s="62"/>
      <c r="AW323" s="62"/>
      <c r="AX323" s="62"/>
      <c r="AY323" s="62"/>
      <c r="AZ323" s="126"/>
      <c r="BA323" s="126"/>
      <c r="BB323" s="126"/>
      <c r="BC323" s="126"/>
      <c r="BD323" s="126"/>
      <c r="BE323" s="62"/>
    </row>
    <row r="324" spans="1:57" ht="25.5" customHeight="1" x14ac:dyDescent="0.3">
      <c r="A324" s="31"/>
      <c r="B324" s="31"/>
      <c r="C324" s="31"/>
      <c r="D324" s="33"/>
      <c r="E324" s="92"/>
      <c r="F324" s="31"/>
      <c r="G324" s="77"/>
      <c r="H324" s="77"/>
      <c r="I324" s="57"/>
      <c r="J324" s="31"/>
      <c r="K324" s="31"/>
      <c r="L324" s="77"/>
      <c r="M324" s="64"/>
      <c r="N324" s="64"/>
      <c r="O324" s="69"/>
      <c r="P324" s="69"/>
      <c r="Q324" s="70"/>
      <c r="R324" s="34"/>
      <c r="S324" s="105"/>
      <c r="T324" s="105"/>
      <c r="U324" s="77"/>
      <c r="V324" s="77"/>
      <c r="W324" s="69"/>
      <c r="X324" s="69"/>
      <c r="Y324" s="69"/>
      <c r="Z324" s="61"/>
      <c r="AA324" s="67"/>
      <c r="AB324" s="61"/>
      <c r="AC324" s="67"/>
      <c r="AD324" s="67"/>
      <c r="AE324" s="67"/>
      <c r="AF324" s="57"/>
      <c r="AG324" s="107"/>
      <c r="AH324" s="108"/>
      <c r="AI324" s="30"/>
      <c r="AJ324" s="30"/>
      <c r="AK324" s="30"/>
      <c r="AL324" s="30"/>
      <c r="AM324" s="63"/>
      <c r="AN324" s="108"/>
      <c r="AO324" s="108"/>
      <c r="AP324" s="107"/>
      <c r="AQ324" s="107"/>
      <c r="AR324" s="31"/>
      <c r="AS324" s="68"/>
      <c r="AT324" s="68"/>
      <c r="AU324" s="63"/>
      <c r="AV324" s="62"/>
      <c r="AW324" s="62"/>
      <c r="AX324" s="62"/>
      <c r="AY324" s="62"/>
      <c r="AZ324" s="126"/>
      <c r="BA324" s="126"/>
      <c r="BB324" s="126"/>
      <c r="BC324" s="126"/>
      <c r="BD324" s="126"/>
      <c r="BE324" s="62"/>
    </row>
    <row r="325" spans="1:57" ht="25.5" customHeight="1" x14ac:dyDescent="0.3">
      <c r="A325" s="31"/>
      <c r="B325" s="31"/>
      <c r="C325" s="31"/>
      <c r="D325" s="33"/>
      <c r="E325" s="92"/>
      <c r="F325" s="31"/>
      <c r="G325" s="77"/>
      <c r="H325" s="77"/>
      <c r="I325" s="57"/>
      <c r="J325" s="31"/>
      <c r="K325" s="31"/>
      <c r="L325" s="77"/>
      <c r="M325" s="64"/>
      <c r="N325" s="64"/>
      <c r="O325" s="69"/>
      <c r="P325" s="69"/>
      <c r="Q325" s="70"/>
      <c r="R325" s="34"/>
      <c r="S325" s="105"/>
      <c r="T325" s="105"/>
      <c r="U325" s="77"/>
      <c r="V325" s="77"/>
      <c r="W325" s="69"/>
      <c r="X325" s="69"/>
      <c r="Y325" s="69"/>
      <c r="Z325" s="61"/>
      <c r="AA325" s="67"/>
      <c r="AB325" s="61"/>
      <c r="AC325" s="67"/>
      <c r="AD325" s="67"/>
      <c r="AE325" s="67"/>
      <c r="AF325" s="57"/>
      <c r="AG325" s="107"/>
      <c r="AH325" s="108"/>
      <c r="AI325" s="30"/>
      <c r="AJ325" s="30"/>
      <c r="AK325" s="30"/>
      <c r="AL325" s="30"/>
      <c r="AM325" s="63"/>
      <c r="AN325" s="108"/>
      <c r="AO325" s="108"/>
      <c r="AP325" s="107"/>
      <c r="AQ325" s="107"/>
      <c r="AR325" s="31"/>
      <c r="AS325" s="68"/>
      <c r="AT325" s="68"/>
      <c r="AU325" s="63"/>
      <c r="AV325" s="62"/>
      <c r="AW325" s="62"/>
      <c r="AX325" s="62"/>
      <c r="AY325" s="62"/>
      <c r="AZ325" s="126"/>
      <c r="BA325" s="126"/>
      <c r="BB325" s="126"/>
      <c r="BC325" s="126"/>
      <c r="BD325" s="126"/>
      <c r="BE325" s="62"/>
    </row>
    <row r="326" spans="1:57" ht="25.5" customHeight="1" x14ac:dyDescent="0.3">
      <c r="A326" s="31"/>
      <c r="B326" s="31"/>
      <c r="C326" s="31"/>
      <c r="D326" s="33"/>
      <c r="E326" s="92"/>
      <c r="F326" s="31"/>
      <c r="G326" s="77"/>
      <c r="H326" s="77"/>
      <c r="I326" s="57"/>
      <c r="J326" s="31"/>
      <c r="K326" s="31"/>
      <c r="L326" s="77"/>
      <c r="M326" s="64"/>
      <c r="N326" s="64"/>
      <c r="O326" s="69"/>
      <c r="P326" s="69"/>
      <c r="Q326" s="70"/>
      <c r="R326" s="34"/>
      <c r="S326" s="105"/>
      <c r="T326" s="105"/>
      <c r="U326" s="77"/>
      <c r="V326" s="77"/>
      <c r="W326" s="69"/>
      <c r="X326" s="69"/>
      <c r="Y326" s="69"/>
      <c r="Z326" s="61"/>
      <c r="AA326" s="67"/>
      <c r="AB326" s="61"/>
      <c r="AC326" s="67"/>
      <c r="AD326" s="67"/>
      <c r="AE326" s="67"/>
      <c r="AF326" s="57"/>
      <c r="AG326" s="107"/>
      <c r="AH326" s="108"/>
      <c r="AI326" s="30"/>
      <c r="AJ326" s="30"/>
      <c r="AK326" s="30"/>
      <c r="AL326" s="30"/>
      <c r="AM326" s="63"/>
      <c r="AN326" s="108"/>
      <c r="AO326" s="108"/>
      <c r="AP326" s="107"/>
      <c r="AQ326" s="107"/>
      <c r="AR326" s="31"/>
      <c r="AS326" s="68"/>
      <c r="AT326" s="68"/>
      <c r="AU326" s="63"/>
      <c r="AV326" s="62"/>
      <c r="AW326" s="62"/>
      <c r="AX326" s="62"/>
      <c r="AY326" s="62"/>
      <c r="AZ326" s="126"/>
      <c r="BA326" s="126"/>
      <c r="BB326" s="126"/>
      <c r="BC326" s="126"/>
      <c r="BD326" s="126"/>
      <c r="BE326" s="62"/>
    </row>
    <row r="327" spans="1:57" ht="25.5" customHeight="1" x14ac:dyDescent="0.3">
      <c r="A327" s="31"/>
      <c r="B327" s="31"/>
      <c r="C327" s="31"/>
      <c r="D327" s="33"/>
      <c r="E327" s="92"/>
      <c r="F327" s="31"/>
      <c r="G327" s="77"/>
      <c r="H327" s="77"/>
      <c r="I327" s="57"/>
      <c r="J327" s="31"/>
      <c r="K327" s="31"/>
      <c r="L327" s="77"/>
      <c r="M327" s="64"/>
      <c r="N327" s="64"/>
      <c r="O327" s="69"/>
      <c r="P327" s="69"/>
      <c r="Q327" s="70"/>
      <c r="R327" s="34"/>
      <c r="S327" s="105"/>
      <c r="T327" s="105"/>
      <c r="U327" s="77"/>
      <c r="V327" s="77"/>
      <c r="W327" s="69"/>
      <c r="X327" s="69"/>
      <c r="Y327" s="69"/>
      <c r="Z327" s="61"/>
      <c r="AA327" s="67"/>
      <c r="AB327" s="61"/>
      <c r="AC327" s="67"/>
      <c r="AD327" s="67"/>
      <c r="AE327" s="67"/>
      <c r="AF327" s="57"/>
      <c r="AG327" s="107"/>
      <c r="AH327" s="108"/>
      <c r="AI327" s="30"/>
      <c r="AJ327" s="30"/>
      <c r="AK327" s="30"/>
      <c r="AL327" s="30"/>
      <c r="AM327" s="63"/>
      <c r="AN327" s="108"/>
      <c r="AO327" s="108"/>
      <c r="AP327" s="107"/>
      <c r="AQ327" s="107"/>
      <c r="AR327" s="31"/>
      <c r="AS327" s="68"/>
      <c r="AT327" s="68"/>
      <c r="AU327" s="63"/>
      <c r="AV327" s="62"/>
      <c r="AW327" s="62"/>
      <c r="AX327" s="62"/>
      <c r="AY327" s="62"/>
      <c r="AZ327" s="126"/>
      <c r="BA327" s="126"/>
      <c r="BB327" s="126"/>
      <c r="BC327" s="126"/>
      <c r="BD327" s="126"/>
      <c r="BE327" s="62"/>
    </row>
    <row r="328" spans="1:57" ht="25.5" customHeight="1" x14ac:dyDescent="0.3">
      <c r="A328" s="31"/>
      <c r="B328" s="31"/>
      <c r="C328" s="31"/>
      <c r="D328" s="33"/>
      <c r="E328" s="92"/>
      <c r="F328" s="31"/>
      <c r="G328" s="77"/>
      <c r="H328" s="77"/>
      <c r="I328" s="57"/>
      <c r="J328" s="31"/>
      <c r="K328" s="31"/>
      <c r="L328" s="77"/>
      <c r="M328" s="64"/>
      <c r="N328" s="64"/>
      <c r="O328" s="69"/>
      <c r="P328" s="69"/>
      <c r="Q328" s="70"/>
      <c r="R328" s="34"/>
      <c r="S328" s="105"/>
      <c r="T328" s="105"/>
      <c r="U328" s="77"/>
      <c r="V328" s="77"/>
      <c r="W328" s="69"/>
      <c r="X328" s="69"/>
      <c r="Y328" s="69"/>
      <c r="Z328" s="61"/>
      <c r="AA328" s="67"/>
      <c r="AB328" s="61"/>
      <c r="AC328" s="67"/>
      <c r="AD328" s="67"/>
      <c r="AE328" s="67"/>
      <c r="AF328" s="57"/>
      <c r="AG328" s="107"/>
      <c r="AH328" s="108"/>
      <c r="AI328" s="30"/>
      <c r="AJ328" s="30"/>
      <c r="AK328" s="30"/>
      <c r="AL328" s="30"/>
      <c r="AM328" s="63"/>
      <c r="AN328" s="108"/>
      <c r="AO328" s="108"/>
      <c r="AP328" s="107"/>
      <c r="AQ328" s="107"/>
      <c r="AR328" s="31"/>
      <c r="AS328" s="68"/>
      <c r="AT328" s="68"/>
      <c r="AU328" s="63"/>
      <c r="AV328" s="62"/>
      <c r="AW328" s="62"/>
      <c r="AX328" s="62"/>
      <c r="AY328" s="62"/>
      <c r="AZ328" s="126"/>
      <c r="BA328" s="126"/>
      <c r="BB328" s="126"/>
      <c r="BC328" s="126"/>
      <c r="BD328" s="126"/>
      <c r="BE328" s="62"/>
    </row>
    <row r="329" spans="1:57" ht="25.5" customHeight="1" x14ac:dyDescent="0.3">
      <c r="A329" s="31"/>
      <c r="B329" s="31"/>
      <c r="C329" s="31"/>
      <c r="D329" s="33"/>
      <c r="E329" s="92"/>
      <c r="F329" s="31"/>
      <c r="G329" s="77"/>
      <c r="H329" s="77"/>
      <c r="I329" s="57"/>
      <c r="J329" s="31"/>
      <c r="K329" s="31"/>
      <c r="L329" s="77"/>
      <c r="M329" s="64"/>
      <c r="N329" s="64"/>
      <c r="O329" s="69"/>
      <c r="P329" s="69"/>
      <c r="Q329" s="70"/>
      <c r="R329" s="34"/>
      <c r="S329" s="105"/>
      <c r="T329" s="105"/>
      <c r="U329" s="77"/>
      <c r="V329" s="77"/>
      <c r="W329" s="69"/>
      <c r="X329" s="69"/>
      <c r="Y329" s="69"/>
      <c r="Z329" s="61"/>
      <c r="AA329" s="67"/>
      <c r="AB329" s="61"/>
      <c r="AC329" s="67"/>
      <c r="AD329" s="67"/>
      <c r="AE329" s="67"/>
      <c r="AF329" s="57"/>
      <c r="AG329" s="107"/>
      <c r="AH329" s="108"/>
      <c r="AI329" s="30"/>
      <c r="AJ329" s="30"/>
      <c r="AK329" s="30"/>
      <c r="AL329" s="30"/>
      <c r="AM329" s="63"/>
      <c r="AN329" s="108"/>
      <c r="AO329" s="108"/>
      <c r="AP329" s="107"/>
      <c r="AQ329" s="107"/>
      <c r="AR329" s="31"/>
      <c r="AS329" s="68"/>
      <c r="AT329" s="68"/>
      <c r="AU329" s="63"/>
      <c r="AV329" s="62"/>
      <c r="AW329" s="62"/>
      <c r="AX329" s="62"/>
      <c r="AY329" s="62"/>
      <c r="AZ329" s="126"/>
      <c r="BA329" s="126"/>
      <c r="BB329" s="126"/>
      <c r="BC329" s="126"/>
      <c r="BD329" s="126"/>
      <c r="BE329" s="62"/>
    </row>
    <row r="330" spans="1:57" ht="25.5" customHeight="1" x14ac:dyDescent="0.3">
      <c r="A330" s="31"/>
      <c r="B330" s="31"/>
      <c r="C330" s="31"/>
      <c r="D330" s="33"/>
      <c r="E330" s="92"/>
      <c r="F330" s="31"/>
      <c r="G330" s="77"/>
      <c r="H330" s="77"/>
      <c r="I330" s="57"/>
      <c r="J330" s="31"/>
      <c r="K330" s="31"/>
      <c r="L330" s="77"/>
      <c r="M330" s="64"/>
      <c r="N330" s="64"/>
      <c r="O330" s="69"/>
      <c r="P330" s="69"/>
      <c r="Q330" s="70"/>
      <c r="R330" s="34"/>
      <c r="S330" s="105"/>
      <c r="T330" s="105"/>
      <c r="U330" s="77"/>
      <c r="V330" s="77"/>
      <c r="W330" s="69"/>
      <c r="X330" s="69"/>
      <c r="Y330" s="69"/>
      <c r="Z330" s="61"/>
      <c r="AA330" s="67"/>
      <c r="AB330" s="61"/>
      <c r="AC330" s="67"/>
      <c r="AD330" s="67"/>
      <c r="AE330" s="67"/>
      <c r="AF330" s="57"/>
      <c r="AG330" s="107"/>
      <c r="AH330" s="108"/>
      <c r="AI330" s="30"/>
      <c r="AJ330" s="30"/>
      <c r="AK330" s="30"/>
      <c r="AL330" s="30"/>
      <c r="AM330" s="63"/>
      <c r="AN330" s="108"/>
      <c r="AO330" s="108"/>
      <c r="AP330" s="107"/>
      <c r="AQ330" s="107"/>
      <c r="AR330" s="31"/>
      <c r="AS330" s="68"/>
      <c r="AT330" s="68"/>
      <c r="AU330" s="63"/>
      <c r="AV330" s="62"/>
      <c r="AW330" s="62"/>
      <c r="AX330" s="62"/>
      <c r="AY330" s="62"/>
      <c r="AZ330" s="126"/>
      <c r="BA330" s="126"/>
      <c r="BB330" s="126"/>
      <c r="BC330" s="126"/>
      <c r="BD330" s="126"/>
      <c r="BE330" s="62"/>
    </row>
    <row r="331" spans="1:57" ht="25.5" customHeight="1" x14ac:dyDescent="0.3">
      <c r="A331" s="31"/>
      <c r="B331" s="31"/>
      <c r="C331" s="31"/>
      <c r="D331" s="33"/>
      <c r="E331" s="92"/>
      <c r="F331" s="31"/>
      <c r="G331" s="77"/>
      <c r="H331" s="77"/>
      <c r="I331" s="57"/>
      <c r="J331" s="31"/>
      <c r="K331" s="31"/>
      <c r="L331" s="77"/>
      <c r="M331" s="64"/>
      <c r="N331" s="64"/>
      <c r="O331" s="69"/>
      <c r="P331" s="69"/>
      <c r="Q331" s="70"/>
      <c r="R331" s="34"/>
      <c r="S331" s="105"/>
      <c r="T331" s="105"/>
      <c r="U331" s="77"/>
      <c r="V331" s="77"/>
      <c r="W331" s="69"/>
      <c r="X331" s="69"/>
      <c r="Y331" s="69"/>
      <c r="Z331" s="61"/>
      <c r="AA331" s="67"/>
      <c r="AB331" s="61"/>
      <c r="AC331" s="67"/>
      <c r="AD331" s="67"/>
      <c r="AE331" s="67"/>
      <c r="AF331" s="57"/>
      <c r="AG331" s="107"/>
      <c r="AH331" s="108"/>
      <c r="AI331" s="30"/>
      <c r="AJ331" s="30"/>
      <c r="AK331" s="30"/>
      <c r="AL331" s="30"/>
      <c r="AM331" s="63"/>
      <c r="AN331" s="108"/>
      <c r="AO331" s="108"/>
      <c r="AP331" s="107"/>
      <c r="AQ331" s="107"/>
      <c r="AR331" s="31"/>
      <c r="AS331" s="68"/>
      <c r="AT331" s="68"/>
      <c r="AU331" s="63"/>
      <c r="AV331" s="62"/>
      <c r="AW331" s="62"/>
      <c r="AX331" s="62"/>
      <c r="AY331" s="62"/>
      <c r="AZ331" s="126"/>
      <c r="BA331" s="126"/>
      <c r="BB331" s="126"/>
      <c r="BC331" s="126"/>
      <c r="BD331" s="126"/>
      <c r="BE331" s="62"/>
    </row>
    <row r="332" spans="1:57" ht="25.5" customHeight="1" x14ac:dyDescent="0.3">
      <c r="A332" s="31"/>
      <c r="B332" s="31"/>
      <c r="C332" s="31"/>
      <c r="D332" s="33"/>
      <c r="E332" s="92"/>
      <c r="F332" s="31"/>
      <c r="G332" s="77"/>
      <c r="H332" s="77"/>
      <c r="I332" s="57"/>
      <c r="J332" s="31"/>
      <c r="K332" s="31"/>
      <c r="L332" s="77"/>
      <c r="M332" s="64"/>
      <c r="N332" s="64"/>
      <c r="O332" s="69"/>
      <c r="P332" s="69"/>
      <c r="Q332" s="70"/>
      <c r="R332" s="34"/>
      <c r="S332" s="105"/>
      <c r="T332" s="105"/>
      <c r="U332" s="77"/>
      <c r="V332" s="77"/>
      <c r="W332" s="69"/>
      <c r="X332" s="69"/>
      <c r="Y332" s="69"/>
      <c r="Z332" s="61"/>
      <c r="AA332" s="67"/>
      <c r="AB332" s="61"/>
      <c r="AC332" s="67"/>
      <c r="AD332" s="67"/>
      <c r="AE332" s="67"/>
      <c r="AF332" s="57"/>
      <c r="AG332" s="107"/>
      <c r="AH332" s="108"/>
      <c r="AI332" s="30"/>
      <c r="AJ332" s="30"/>
      <c r="AK332" s="30"/>
      <c r="AL332" s="30"/>
      <c r="AM332" s="63"/>
      <c r="AN332" s="108"/>
      <c r="AO332" s="108"/>
      <c r="AP332" s="107"/>
      <c r="AQ332" s="107"/>
      <c r="AR332" s="31"/>
      <c r="AS332" s="68"/>
      <c r="AT332" s="68"/>
      <c r="AU332" s="63"/>
      <c r="AV332" s="62"/>
      <c r="AW332" s="62"/>
      <c r="AX332" s="62"/>
      <c r="AY332" s="62"/>
      <c r="AZ332" s="126"/>
      <c r="BA332" s="126"/>
      <c r="BB332" s="126"/>
      <c r="BC332" s="126"/>
      <c r="BD332" s="126"/>
      <c r="BE332" s="62"/>
    </row>
    <row r="333" spans="1:57" ht="25.5" customHeight="1" x14ac:dyDescent="0.3">
      <c r="A333" s="31"/>
      <c r="B333" s="31"/>
      <c r="C333" s="31"/>
      <c r="D333" s="33"/>
      <c r="E333" s="92"/>
      <c r="F333" s="31"/>
      <c r="G333" s="77"/>
      <c r="H333" s="77"/>
      <c r="I333" s="57"/>
      <c r="J333" s="31"/>
      <c r="K333" s="31"/>
      <c r="L333" s="77"/>
      <c r="M333" s="64"/>
      <c r="N333" s="64"/>
      <c r="O333" s="69"/>
      <c r="P333" s="69"/>
      <c r="Q333" s="70"/>
      <c r="R333" s="34"/>
      <c r="S333" s="105"/>
      <c r="T333" s="105"/>
      <c r="U333" s="77"/>
      <c r="V333" s="77"/>
      <c r="W333" s="69"/>
      <c r="X333" s="69"/>
      <c r="Y333" s="69"/>
      <c r="Z333" s="61"/>
      <c r="AA333" s="67"/>
      <c r="AB333" s="61"/>
      <c r="AC333" s="67"/>
      <c r="AD333" s="67"/>
      <c r="AE333" s="67"/>
      <c r="AF333" s="57"/>
      <c r="AG333" s="107"/>
      <c r="AH333" s="108"/>
      <c r="AI333" s="30"/>
      <c r="AJ333" s="30"/>
      <c r="AK333" s="30"/>
      <c r="AL333" s="30"/>
      <c r="AM333" s="63"/>
      <c r="AN333" s="108"/>
      <c r="AO333" s="108"/>
      <c r="AP333" s="107"/>
      <c r="AQ333" s="107"/>
      <c r="AR333" s="31"/>
      <c r="AS333" s="68"/>
      <c r="AT333" s="68"/>
      <c r="AU333" s="63"/>
      <c r="AV333" s="62"/>
      <c r="AW333" s="62"/>
      <c r="AX333" s="62"/>
      <c r="AY333" s="62"/>
      <c r="AZ333" s="126"/>
      <c r="BA333" s="126"/>
      <c r="BB333" s="126"/>
      <c r="BC333" s="126"/>
      <c r="BD333" s="126"/>
      <c r="BE333" s="62"/>
    </row>
    <row r="334" spans="1:57" ht="25.5" customHeight="1" x14ac:dyDescent="0.3">
      <c r="A334" s="31"/>
      <c r="B334" s="31"/>
      <c r="C334" s="31"/>
      <c r="D334" s="33"/>
      <c r="E334" s="92"/>
      <c r="F334" s="31"/>
      <c r="G334" s="77"/>
      <c r="H334" s="77"/>
      <c r="I334" s="57"/>
      <c r="J334" s="31"/>
      <c r="K334" s="31"/>
      <c r="L334" s="77"/>
      <c r="M334" s="64"/>
      <c r="N334" s="64"/>
      <c r="O334" s="69"/>
      <c r="P334" s="69"/>
      <c r="Q334" s="70"/>
      <c r="R334" s="34"/>
      <c r="S334" s="105"/>
      <c r="T334" s="105"/>
      <c r="U334" s="77"/>
      <c r="V334" s="77"/>
      <c r="W334" s="69"/>
      <c r="X334" s="69"/>
      <c r="Y334" s="69"/>
      <c r="Z334" s="61"/>
      <c r="AA334" s="67"/>
      <c r="AB334" s="61"/>
      <c r="AC334" s="67"/>
      <c r="AD334" s="67"/>
      <c r="AE334" s="67"/>
      <c r="AF334" s="57"/>
      <c r="AG334" s="107"/>
      <c r="AH334" s="108"/>
      <c r="AI334" s="30"/>
      <c r="AJ334" s="30"/>
      <c r="AK334" s="30"/>
      <c r="AL334" s="30"/>
      <c r="AM334" s="63"/>
      <c r="AN334" s="108"/>
      <c r="AO334" s="108"/>
      <c r="AP334" s="107"/>
      <c r="AQ334" s="107"/>
      <c r="AR334" s="31"/>
      <c r="AS334" s="68"/>
      <c r="AT334" s="68"/>
      <c r="AU334" s="63"/>
      <c r="AV334" s="62"/>
      <c r="AW334" s="62"/>
      <c r="AX334" s="62"/>
      <c r="AY334" s="62"/>
      <c r="AZ334" s="126"/>
      <c r="BA334" s="126"/>
      <c r="BB334" s="126"/>
      <c r="BC334" s="126"/>
      <c r="BD334" s="126"/>
      <c r="BE334" s="62"/>
    </row>
    <row r="335" spans="1:57" ht="25.5" customHeight="1" x14ac:dyDescent="0.3">
      <c r="A335" s="31"/>
      <c r="B335" s="31"/>
      <c r="C335" s="31"/>
      <c r="D335" s="33"/>
      <c r="E335" s="92"/>
      <c r="F335" s="31"/>
      <c r="G335" s="77"/>
      <c r="H335" s="77"/>
      <c r="I335" s="57"/>
      <c r="J335" s="31"/>
      <c r="K335" s="31"/>
      <c r="L335" s="77"/>
      <c r="M335" s="64"/>
      <c r="N335" s="64"/>
      <c r="O335" s="69"/>
      <c r="P335" s="69"/>
      <c r="Q335" s="70"/>
      <c r="R335" s="34"/>
      <c r="S335" s="105"/>
      <c r="T335" s="105"/>
      <c r="U335" s="77"/>
      <c r="V335" s="77"/>
      <c r="W335" s="69"/>
      <c r="X335" s="69"/>
      <c r="Y335" s="69"/>
      <c r="Z335" s="61"/>
      <c r="AA335" s="67"/>
      <c r="AB335" s="61"/>
      <c r="AC335" s="67"/>
      <c r="AD335" s="67"/>
      <c r="AE335" s="67"/>
      <c r="AF335" s="57"/>
      <c r="AG335" s="107"/>
      <c r="AH335" s="108"/>
      <c r="AI335" s="30"/>
      <c r="AJ335" s="30"/>
      <c r="AK335" s="30"/>
      <c r="AL335" s="30"/>
      <c r="AM335" s="63"/>
      <c r="AN335" s="108"/>
      <c r="AO335" s="108"/>
      <c r="AP335" s="107"/>
      <c r="AQ335" s="107"/>
      <c r="AR335" s="31"/>
      <c r="AS335" s="68"/>
      <c r="AT335" s="68"/>
      <c r="AU335" s="63"/>
      <c r="AV335" s="62"/>
      <c r="AW335" s="62"/>
      <c r="AX335" s="62"/>
      <c r="AY335" s="62"/>
      <c r="AZ335" s="126"/>
      <c r="BA335" s="126"/>
      <c r="BB335" s="126"/>
      <c r="BC335" s="126"/>
      <c r="BD335" s="126"/>
      <c r="BE335" s="62"/>
    </row>
    <row r="336" spans="1:57" ht="25.5" customHeight="1" x14ac:dyDescent="0.3">
      <c r="A336" s="31"/>
      <c r="B336" s="31"/>
      <c r="C336" s="31"/>
      <c r="D336" s="33"/>
      <c r="E336" s="92"/>
      <c r="F336" s="31"/>
      <c r="G336" s="77"/>
      <c r="H336" s="77"/>
      <c r="I336" s="57"/>
      <c r="J336" s="31"/>
      <c r="K336" s="31"/>
      <c r="L336" s="77"/>
      <c r="M336" s="64"/>
      <c r="N336" s="64"/>
      <c r="O336" s="69"/>
      <c r="P336" s="69"/>
      <c r="Q336" s="70"/>
      <c r="R336" s="34"/>
      <c r="S336" s="105"/>
      <c r="T336" s="105"/>
      <c r="U336" s="77"/>
      <c r="V336" s="77"/>
      <c r="W336" s="69"/>
      <c r="X336" s="69"/>
      <c r="Y336" s="69"/>
      <c r="Z336" s="61"/>
      <c r="AA336" s="67"/>
      <c r="AB336" s="61"/>
      <c r="AC336" s="67"/>
      <c r="AD336" s="67"/>
      <c r="AE336" s="67"/>
      <c r="AF336" s="57"/>
      <c r="AG336" s="107"/>
      <c r="AH336" s="108"/>
      <c r="AI336" s="30"/>
      <c r="AJ336" s="30"/>
      <c r="AK336" s="30"/>
      <c r="AL336" s="30"/>
      <c r="AM336" s="63"/>
      <c r="AN336" s="108"/>
      <c r="AO336" s="108"/>
      <c r="AP336" s="107"/>
      <c r="AQ336" s="107"/>
      <c r="AR336" s="31"/>
      <c r="AS336" s="68"/>
      <c r="AT336" s="68"/>
      <c r="AU336" s="63"/>
      <c r="AV336" s="62"/>
      <c r="AW336" s="62"/>
      <c r="AX336" s="62"/>
      <c r="AY336" s="62"/>
      <c r="AZ336" s="126"/>
      <c r="BA336" s="126"/>
      <c r="BB336" s="126"/>
      <c r="BC336" s="126"/>
      <c r="BD336" s="126"/>
      <c r="BE336" s="62"/>
    </row>
    <row r="337" spans="1:57" ht="25.5" customHeight="1" x14ac:dyDescent="0.3">
      <c r="A337" s="31"/>
      <c r="B337" s="31"/>
      <c r="C337" s="31"/>
      <c r="D337" s="33"/>
      <c r="E337" s="92"/>
      <c r="F337" s="31"/>
      <c r="G337" s="77"/>
      <c r="H337" s="77"/>
      <c r="I337" s="57"/>
      <c r="J337" s="31"/>
      <c r="K337" s="31"/>
      <c r="L337" s="77"/>
      <c r="M337" s="64"/>
      <c r="N337" s="64"/>
      <c r="O337" s="69"/>
      <c r="P337" s="69"/>
      <c r="Q337" s="70"/>
      <c r="R337" s="34"/>
      <c r="S337" s="105"/>
      <c r="T337" s="105"/>
      <c r="U337" s="77"/>
      <c r="V337" s="77"/>
      <c r="W337" s="69"/>
      <c r="X337" s="69"/>
      <c r="Y337" s="69"/>
      <c r="Z337" s="61"/>
      <c r="AA337" s="67"/>
      <c r="AB337" s="61"/>
      <c r="AC337" s="67"/>
      <c r="AD337" s="67"/>
      <c r="AE337" s="67"/>
      <c r="AF337" s="57"/>
      <c r="AG337" s="107"/>
      <c r="AH337" s="108"/>
      <c r="AI337" s="30"/>
      <c r="AJ337" s="30"/>
      <c r="AK337" s="30"/>
      <c r="AL337" s="30"/>
      <c r="AM337" s="63"/>
      <c r="AN337" s="108"/>
      <c r="AO337" s="108"/>
      <c r="AP337" s="107"/>
      <c r="AQ337" s="107"/>
      <c r="AR337" s="31"/>
      <c r="AS337" s="68"/>
      <c r="AT337" s="68"/>
      <c r="AU337" s="63"/>
      <c r="AV337" s="62"/>
      <c r="AW337" s="62"/>
      <c r="AX337" s="62"/>
      <c r="AY337" s="62"/>
      <c r="AZ337" s="126"/>
      <c r="BA337" s="126"/>
      <c r="BB337" s="126"/>
      <c r="BC337" s="126"/>
      <c r="BD337" s="126"/>
      <c r="BE337" s="62"/>
    </row>
    <row r="338" spans="1:57" ht="25.5" customHeight="1" x14ac:dyDescent="0.3">
      <c r="A338" s="31"/>
      <c r="B338" s="31"/>
      <c r="C338" s="31"/>
      <c r="D338" s="33"/>
      <c r="E338" s="92"/>
      <c r="F338" s="31"/>
      <c r="G338" s="77"/>
      <c r="H338" s="77"/>
      <c r="I338" s="57"/>
      <c r="J338" s="31"/>
      <c r="K338" s="31"/>
      <c r="L338" s="77"/>
      <c r="M338" s="64"/>
      <c r="N338" s="64"/>
      <c r="O338" s="69"/>
      <c r="P338" s="69"/>
      <c r="Q338" s="70"/>
      <c r="R338" s="34"/>
      <c r="S338" s="105"/>
      <c r="T338" s="105"/>
      <c r="U338" s="77"/>
      <c r="V338" s="77"/>
      <c r="W338" s="69"/>
      <c r="X338" s="69"/>
      <c r="Y338" s="69"/>
      <c r="Z338" s="61"/>
      <c r="AA338" s="67"/>
      <c r="AB338" s="61"/>
      <c r="AC338" s="67"/>
      <c r="AD338" s="67"/>
      <c r="AE338" s="67"/>
      <c r="AF338" s="57"/>
      <c r="AG338" s="107"/>
      <c r="AH338" s="108"/>
      <c r="AI338" s="30"/>
      <c r="AJ338" s="30"/>
      <c r="AK338" s="30"/>
      <c r="AL338" s="30"/>
      <c r="AM338" s="63"/>
      <c r="AN338" s="108"/>
      <c r="AO338" s="108"/>
      <c r="AP338" s="107"/>
      <c r="AQ338" s="107"/>
      <c r="AR338" s="31"/>
      <c r="AS338" s="68"/>
      <c r="AT338" s="68"/>
      <c r="AU338" s="63"/>
      <c r="AV338" s="62"/>
      <c r="AW338" s="62"/>
      <c r="AX338" s="62"/>
      <c r="AY338" s="62"/>
      <c r="AZ338" s="126"/>
      <c r="BA338" s="126"/>
      <c r="BB338" s="126"/>
      <c r="BC338" s="126"/>
      <c r="BD338" s="126"/>
      <c r="BE338" s="62"/>
    </row>
    <row r="339" spans="1:57" ht="25.5" customHeight="1" x14ac:dyDescent="0.3">
      <c r="A339" s="31"/>
      <c r="B339" s="31"/>
      <c r="C339" s="31"/>
      <c r="D339" s="33"/>
      <c r="E339" s="92"/>
      <c r="F339" s="31"/>
      <c r="G339" s="77"/>
      <c r="H339" s="77"/>
      <c r="I339" s="57"/>
      <c r="J339" s="31"/>
      <c r="K339" s="31"/>
      <c r="L339" s="77"/>
      <c r="M339" s="64"/>
      <c r="N339" s="64"/>
      <c r="O339" s="69"/>
      <c r="P339" s="69"/>
      <c r="Q339" s="70"/>
      <c r="R339" s="34"/>
      <c r="S339" s="105"/>
      <c r="T339" s="105"/>
      <c r="U339" s="77"/>
      <c r="V339" s="77"/>
      <c r="W339" s="69"/>
      <c r="X339" s="69"/>
      <c r="Y339" s="69"/>
      <c r="Z339" s="61"/>
      <c r="AA339" s="67"/>
      <c r="AB339" s="61"/>
      <c r="AC339" s="67"/>
      <c r="AD339" s="67"/>
      <c r="AE339" s="67"/>
      <c r="AF339" s="57"/>
      <c r="AG339" s="107"/>
      <c r="AH339" s="108"/>
      <c r="AI339" s="30"/>
      <c r="AJ339" s="30"/>
      <c r="AK339" s="30"/>
      <c r="AL339" s="30"/>
      <c r="AM339" s="63"/>
      <c r="AN339" s="108"/>
      <c r="AO339" s="108"/>
      <c r="AP339" s="107"/>
      <c r="AQ339" s="107"/>
      <c r="AR339" s="31"/>
      <c r="AS339" s="68"/>
      <c r="AT339" s="68"/>
      <c r="AU339" s="63"/>
      <c r="AV339" s="62"/>
      <c r="AW339" s="62"/>
      <c r="AX339" s="62"/>
      <c r="AY339" s="62"/>
      <c r="AZ339" s="126"/>
      <c r="BA339" s="126"/>
      <c r="BB339" s="126"/>
      <c r="BC339" s="126"/>
      <c r="BD339" s="126"/>
      <c r="BE339" s="62"/>
    </row>
    <row r="340" spans="1:57" ht="25.5" customHeight="1" x14ac:dyDescent="0.3">
      <c r="A340" s="31"/>
      <c r="B340" s="31"/>
      <c r="C340" s="31"/>
      <c r="D340" s="33"/>
      <c r="E340" s="92"/>
      <c r="F340" s="31"/>
      <c r="G340" s="77"/>
      <c r="H340" s="77"/>
      <c r="I340" s="57"/>
      <c r="J340" s="31"/>
      <c r="K340" s="31"/>
      <c r="L340" s="77"/>
      <c r="M340" s="64"/>
      <c r="N340" s="64"/>
      <c r="O340" s="69"/>
      <c r="P340" s="69"/>
      <c r="Q340" s="70"/>
      <c r="R340" s="34"/>
      <c r="S340" s="105"/>
      <c r="T340" s="105"/>
      <c r="U340" s="77"/>
      <c r="V340" s="77"/>
      <c r="W340" s="69"/>
      <c r="X340" s="69"/>
      <c r="Y340" s="69"/>
      <c r="Z340" s="61"/>
      <c r="AA340" s="67"/>
      <c r="AB340" s="61"/>
      <c r="AC340" s="67"/>
      <c r="AD340" s="67"/>
      <c r="AE340" s="67"/>
      <c r="AF340" s="57"/>
      <c r="AG340" s="107"/>
      <c r="AH340" s="108"/>
      <c r="AI340" s="30"/>
      <c r="AJ340" s="30"/>
      <c r="AK340" s="30"/>
      <c r="AL340" s="30"/>
      <c r="AM340" s="63"/>
      <c r="AN340" s="108"/>
      <c r="AO340" s="108"/>
      <c r="AP340" s="107"/>
      <c r="AQ340" s="107"/>
      <c r="AR340" s="31"/>
      <c r="AS340" s="68"/>
      <c r="AT340" s="68"/>
      <c r="AU340" s="63"/>
      <c r="AV340" s="62"/>
      <c r="AW340" s="62"/>
      <c r="AX340" s="62"/>
      <c r="AY340" s="62"/>
      <c r="AZ340" s="126"/>
      <c r="BA340" s="126"/>
      <c r="BB340" s="126"/>
      <c r="BC340" s="126"/>
      <c r="BD340" s="126"/>
      <c r="BE340" s="62"/>
    </row>
    <row r="341" spans="1:57" ht="25.5" customHeight="1" x14ac:dyDescent="0.3">
      <c r="A341" s="31"/>
      <c r="B341" s="31"/>
      <c r="C341" s="31"/>
      <c r="D341" s="33"/>
      <c r="E341" s="92"/>
      <c r="F341" s="31"/>
      <c r="G341" s="77"/>
      <c r="H341" s="77"/>
      <c r="I341" s="57"/>
      <c r="J341" s="31"/>
      <c r="K341" s="31"/>
      <c r="L341" s="77"/>
      <c r="M341" s="64"/>
      <c r="N341" s="64"/>
      <c r="O341" s="69"/>
      <c r="P341" s="69"/>
      <c r="Q341" s="70"/>
      <c r="R341" s="34"/>
      <c r="S341" s="105"/>
      <c r="T341" s="105"/>
      <c r="U341" s="77"/>
      <c r="V341" s="77"/>
      <c r="W341" s="69"/>
      <c r="X341" s="69"/>
      <c r="Y341" s="69"/>
      <c r="Z341" s="61"/>
      <c r="AA341" s="67"/>
      <c r="AB341" s="61"/>
      <c r="AC341" s="67"/>
      <c r="AD341" s="67"/>
      <c r="AE341" s="67"/>
      <c r="AF341" s="57"/>
      <c r="AG341" s="107"/>
      <c r="AH341" s="108"/>
      <c r="AI341" s="30"/>
      <c r="AJ341" s="30"/>
      <c r="AK341" s="30"/>
      <c r="AL341" s="30"/>
      <c r="AM341" s="63"/>
      <c r="AN341" s="108"/>
      <c r="AO341" s="108"/>
      <c r="AP341" s="107"/>
      <c r="AQ341" s="107"/>
      <c r="AR341" s="31"/>
      <c r="AS341" s="68"/>
      <c r="AT341" s="68"/>
      <c r="AU341" s="63"/>
      <c r="AV341" s="62"/>
      <c r="AW341" s="62"/>
      <c r="AX341" s="62"/>
      <c r="AY341" s="62"/>
      <c r="AZ341" s="126"/>
      <c r="BA341" s="126"/>
      <c r="BB341" s="126"/>
      <c r="BC341" s="126"/>
      <c r="BD341" s="126"/>
      <c r="BE341" s="62"/>
    </row>
    <row r="342" spans="1:57" ht="25.5" customHeight="1" x14ac:dyDescent="0.3">
      <c r="A342" s="31"/>
      <c r="B342" s="31"/>
      <c r="C342" s="31"/>
      <c r="D342" s="33"/>
      <c r="E342" s="92"/>
      <c r="F342" s="31"/>
      <c r="G342" s="77"/>
      <c r="H342" s="77"/>
      <c r="I342" s="57"/>
      <c r="J342" s="31"/>
      <c r="K342" s="31"/>
      <c r="L342" s="77"/>
      <c r="M342" s="64"/>
      <c r="N342" s="64"/>
      <c r="O342" s="69"/>
      <c r="P342" s="69"/>
      <c r="Q342" s="70"/>
      <c r="R342" s="34"/>
      <c r="S342" s="105"/>
      <c r="T342" s="105"/>
      <c r="U342" s="77"/>
      <c r="V342" s="77"/>
      <c r="W342" s="69"/>
      <c r="X342" s="69"/>
      <c r="Y342" s="69"/>
      <c r="Z342" s="61"/>
      <c r="AA342" s="67"/>
      <c r="AB342" s="61"/>
      <c r="AC342" s="67"/>
      <c r="AD342" s="67"/>
      <c r="AE342" s="67"/>
      <c r="AF342" s="57"/>
      <c r="AG342" s="107"/>
      <c r="AH342" s="108"/>
      <c r="AI342" s="30"/>
      <c r="AJ342" s="30"/>
      <c r="AK342" s="30"/>
      <c r="AL342" s="30"/>
      <c r="AM342" s="63"/>
      <c r="AN342" s="108"/>
      <c r="AO342" s="108"/>
      <c r="AP342" s="107"/>
      <c r="AQ342" s="107"/>
      <c r="AR342" s="31"/>
      <c r="AS342" s="68"/>
      <c r="AT342" s="68"/>
      <c r="AU342" s="63"/>
      <c r="AV342" s="62"/>
      <c r="AW342" s="62"/>
      <c r="AX342" s="62"/>
      <c r="AY342" s="62"/>
      <c r="AZ342" s="126"/>
      <c r="BA342" s="126"/>
      <c r="BB342" s="126"/>
      <c r="BC342" s="126"/>
      <c r="BD342" s="126"/>
      <c r="BE342" s="62"/>
    </row>
    <row r="343" spans="1:57" ht="25.5" customHeight="1" x14ac:dyDescent="0.3">
      <c r="A343" s="31"/>
      <c r="B343" s="31"/>
      <c r="C343" s="31"/>
      <c r="D343" s="33"/>
      <c r="E343" s="92"/>
      <c r="F343" s="31"/>
      <c r="G343" s="77"/>
      <c r="H343" s="77"/>
      <c r="I343" s="57"/>
      <c r="J343" s="31"/>
      <c r="K343" s="31"/>
      <c r="L343" s="77"/>
      <c r="M343" s="64"/>
      <c r="N343" s="64"/>
      <c r="O343" s="69"/>
      <c r="P343" s="69"/>
      <c r="Q343" s="70"/>
      <c r="R343" s="34"/>
      <c r="S343" s="105"/>
      <c r="T343" s="105"/>
      <c r="U343" s="77"/>
      <c r="V343" s="77"/>
      <c r="W343" s="69"/>
      <c r="X343" s="69"/>
      <c r="Y343" s="69"/>
      <c r="Z343" s="61"/>
      <c r="AA343" s="67"/>
      <c r="AB343" s="61"/>
      <c r="AC343" s="67"/>
      <c r="AD343" s="67"/>
      <c r="AE343" s="67"/>
      <c r="AF343" s="57"/>
      <c r="AG343" s="107"/>
      <c r="AH343" s="108"/>
      <c r="AI343" s="30"/>
      <c r="AJ343" s="30"/>
      <c r="AK343" s="30"/>
      <c r="AL343" s="30"/>
      <c r="AM343" s="63"/>
      <c r="AN343" s="108"/>
      <c r="AO343" s="108"/>
      <c r="AP343" s="107"/>
      <c r="AQ343" s="107"/>
      <c r="AR343" s="31"/>
      <c r="AS343" s="68"/>
      <c r="AT343" s="68"/>
      <c r="AU343" s="63"/>
      <c r="AV343" s="62"/>
      <c r="AW343" s="62"/>
      <c r="AX343" s="62"/>
      <c r="AY343" s="62"/>
      <c r="AZ343" s="126"/>
      <c r="BA343" s="126"/>
      <c r="BB343" s="126"/>
      <c r="BC343" s="126"/>
      <c r="BD343" s="126"/>
      <c r="BE343" s="62"/>
    </row>
    <row r="344" spans="1:57" ht="25.5" customHeight="1" x14ac:dyDescent="0.3">
      <c r="A344" s="31"/>
      <c r="B344" s="31"/>
      <c r="C344" s="31"/>
      <c r="D344" s="33"/>
      <c r="E344" s="92"/>
      <c r="F344" s="31"/>
      <c r="G344" s="77"/>
      <c r="H344" s="77"/>
      <c r="I344" s="57"/>
      <c r="J344" s="31"/>
      <c r="K344" s="31"/>
      <c r="L344" s="77"/>
      <c r="M344" s="64"/>
      <c r="N344" s="64"/>
      <c r="O344" s="69"/>
      <c r="P344" s="69"/>
      <c r="Q344" s="70"/>
      <c r="R344" s="34"/>
      <c r="S344" s="105"/>
      <c r="T344" s="105"/>
      <c r="U344" s="77"/>
      <c r="V344" s="77"/>
      <c r="W344" s="69"/>
      <c r="X344" s="69"/>
      <c r="Y344" s="69"/>
      <c r="Z344" s="61"/>
      <c r="AA344" s="67"/>
      <c r="AB344" s="61"/>
      <c r="AC344" s="67"/>
      <c r="AD344" s="67"/>
      <c r="AE344" s="67"/>
      <c r="AF344" s="57"/>
      <c r="AG344" s="107"/>
      <c r="AH344" s="108"/>
      <c r="AI344" s="30"/>
      <c r="AJ344" s="30"/>
      <c r="AK344" s="30"/>
      <c r="AL344" s="30"/>
      <c r="AM344" s="63"/>
      <c r="AN344" s="108"/>
      <c r="AO344" s="108"/>
      <c r="AP344" s="107"/>
      <c r="AQ344" s="107"/>
      <c r="AR344" s="31"/>
      <c r="AS344" s="68"/>
      <c r="AT344" s="68"/>
      <c r="AU344" s="63"/>
      <c r="AV344" s="62"/>
      <c r="AW344" s="62"/>
      <c r="AX344" s="62"/>
      <c r="AY344" s="62"/>
      <c r="AZ344" s="126"/>
      <c r="BA344" s="126"/>
      <c r="BB344" s="126"/>
      <c r="BC344" s="126"/>
      <c r="BD344" s="126"/>
      <c r="BE344" s="62"/>
    </row>
    <row r="345" spans="1:57" ht="25.5" customHeight="1" x14ac:dyDescent="0.3">
      <c r="A345" s="31"/>
      <c r="B345" s="31"/>
      <c r="C345" s="31"/>
      <c r="D345" s="33"/>
      <c r="E345" s="92"/>
      <c r="F345" s="31"/>
      <c r="G345" s="77"/>
      <c r="H345" s="77"/>
      <c r="I345" s="57"/>
      <c r="J345" s="31"/>
      <c r="K345" s="31"/>
      <c r="L345" s="77"/>
      <c r="M345" s="64"/>
      <c r="N345" s="64"/>
      <c r="O345" s="69"/>
      <c r="P345" s="69"/>
      <c r="Q345" s="70"/>
      <c r="R345" s="34"/>
      <c r="S345" s="105"/>
      <c r="T345" s="105"/>
      <c r="U345" s="77"/>
      <c r="V345" s="77"/>
      <c r="W345" s="69"/>
      <c r="X345" s="69"/>
      <c r="Y345" s="69"/>
      <c r="Z345" s="61"/>
      <c r="AA345" s="67"/>
      <c r="AB345" s="61"/>
      <c r="AC345" s="67"/>
      <c r="AD345" s="67"/>
      <c r="AE345" s="67"/>
      <c r="AF345" s="57"/>
      <c r="AG345" s="107"/>
      <c r="AH345" s="108"/>
      <c r="AI345" s="30"/>
      <c r="AJ345" s="30"/>
      <c r="AK345" s="30"/>
      <c r="AL345" s="30"/>
      <c r="AM345" s="63"/>
      <c r="AN345" s="108"/>
      <c r="AO345" s="108"/>
      <c r="AP345" s="107"/>
      <c r="AQ345" s="107"/>
      <c r="AR345" s="31"/>
      <c r="AS345" s="68"/>
      <c r="AT345" s="68"/>
      <c r="AU345" s="63"/>
      <c r="AV345" s="62"/>
      <c r="AW345" s="62"/>
      <c r="AX345" s="62"/>
      <c r="AY345" s="62"/>
      <c r="AZ345" s="126"/>
      <c r="BA345" s="126"/>
      <c r="BB345" s="126"/>
      <c r="BC345" s="126"/>
      <c r="BD345" s="126"/>
      <c r="BE345" s="62"/>
    </row>
    <row r="346" spans="1:57" ht="25.5" customHeight="1" x14ac:dyDescent="0.3">
      <c r="A346" s="31"/>
      <c r="B346" s="31"/>
      <c r="C346" s="31"/>
      <c r="D346" s="33"/>
      <c r="E346" s="92"/>
      <c r="F346" s="31"/>
      <c r="G346" s="77"/>
      <c r="H346" s="77"/>
      <c r="I346" s="57"/>
      <c r="J346" s="31"/>
      <c r="K346" s="31"/>
      <c r="L346" s="77"/>
      <c r="M346" s="64"/>
      <c r="N346" s="64"/>
      <c r="O346" s="69"/>
      <c r="P346" s="69"/>
      <c r="Q346" s="70"/>
      <c r="R346" s="34"/>
      <c r="S346" s="105"/>
      <c r="T346" s="105"/>
      <c r="U346" s="77"/>
      <c r="V346" s="77"/>
      <c r="W346" s="69"/>
      <c r="X346" s="69"/>
      <c r="Y346" s="69"/>
      <c r="Z346" s="61"/>
      <c r="AA346" s="67"/>
      <c r="AB346" s="61"/>
      <c r="AC346" s="67"/>
      <c r="AD346" s="67"/>
      <c r="AE346" s="67"/>
      <c r="AF346" s="57"/>
      <c r="AG346" s="107"/>
      <c r="AH346" s="108"/>
      <c r="AI346" s="30"/>
      <c r="AJ346" s="30"/>
      <c r="AK346" s="30"/>
      <c r="AL346" s="30"/>
      <c r="AM346" s="63"/>
      <c r="AN346" s="108"/>
      <c r="AO346" s="108"/>
      <c r="AP346" s="107"/>
      <c r="AQ346" s="107"/>
      <c r="AR346" s="31"/>
      <c r="AS346" s="68"/>
      <c r="AT346" s="68"/>
      <c r="AU346" s="63"/>
      <c r="AV346" s="62"/>
      <c r="AW346" s="62"/>
      <c r="AX346" s="62"/>
      <c r="AY346" s="62"/>
      <c r="AZ346" s="126"/>
      <c r="BA346" s="126"/>
      <c r="BB346" s="126"/>
      <c r="BC346" s="126"/>
      <c r="BD346" s="126"/>
      <c r="BE346" s="62"/>
    </row>
    <row r="347" spans="1:57" ht="25.5" customHeight="1" x14ac:dyDescent="0.3">
      <c r="A347" s="31"/>
      <c r="B347" s="31"/>
      <c r="C347" s="31"/>
      <c r="D347" s="33"/>
      <c r="E347" s="92"/>
      <c r="F347" s="31"/>
      <c r="G347" s="77"/>
      <c r="H347" s="77"/>
      <c r="I347" s="57"/>
      <c r="J347" s="31"/>
      <c r="K347" s="31"/>
      <c r="L347" s="77"/>
      <c r="M347" s="64"/>
      <c r="N347" s="64"/>
      <c r="O347" s="69"/>
      <c r="P347" s="69"/>
      <c r="Q347" s="70"/>
      <c r="R347" s="34"/>
      <c r="S347" s="105"/>
      <c r="T347" s="105"/>
      <c r="U347" s="77"/>
      <c r="V347" s="77"/>
      <c r="W347" s="69"/>
      <c r="X347" s="69"/>
      <c r="Y347" s="69"/>
      <c r="Z347" s="61"/>
      <c r="AA347" s="67"/>
      <c r="AB347" s="61"/>
      <c r="AC347" s="67"/>
      <c r="AD347" s="67"/>
      <c r="AE347" s="67"/>
      <c r="AF347" s="57"/>
      <c r="AG347" s="107"/>
      <c r="AH347" s="108"/>
      <c r="AI347" s="30"/>
      <c r="AJ347" s="30"/>
      <c r="AK347" s="30"/>
      <c r="AL347" s="30"/>
      <c r="AM347" s="63"/>
      <c r="AN347" s="108"/>
      <c r="AO347" s="108"/>
      <c r="AP347" s="107"/>
      <c r="AQ347" s="107"/>
      <c r="AR347" s="31"/>
      <c r="AS347" s="68"/>
      <c r="AT347" s="68"/>
      <c r="AU347" s="63"/>
      <c r="AV347" s="62"/>
      <c r="AW347" s="62"/>
      <c r="AX347" s="62"/>
      <c r="AY347" s="62"/>
      <c r="AZ347" s="126"/>
      <c r="BA347" s="126"/>
      <c r="BB347" s="126"/>
      <c r="BC347" s="126"/>
      <c r="BD347" s="126"/>
      <c r="BE347" s="62"/>
    </row>
    <row r="348" spans="1:57" ht="25.5" customHeight="1" x14ac:dyDescent="0.3">
      <c r="A348" s="31"/>
      <c r="B348" s="31"/>
      <c r="C348" s="31"/>
      <c r="D348" s="33"/>
      <c r="E348" s="92"/>
      <c r="F348" s="31"/>
      <c r="G348" s="77"/>
      <c r="H348" s="77"/>
      <c r="I348" s="57"/>
      <c r="J348" s="31"/>
      <c r="K348" s="31"/>
      <c r="L348" s="77"/>
      <c r="M348" s="64"/>
      <c r="N348" s="64"/>
      <c r="O348" s="69"/>
      <c r="P348" s="69"/>
      <c r="Q348" s="70"/>
      <c r="R348" s="34"/>
      <c r="S348" s="105"/>
      <c r="T348" s="105"/>
      <c r="U348" s="77"/>
      <c r="V348" s="77"/>
      <c r="W348" s="69"/>
      <c r="X348" s="69"/>
      <c r="Y348" s="69"/>
      <c r="Z348" s="61"/>
      <c r="AA348" s="67"/>
      <c r="AB348" s="61"/>
      <c r="AC348" s="67"/>
      <c r="AD348" s="67"/>
      <c r="AE348" s="67"/>
      <c r="AF348" s="57"/>
      <c r="AG348" s="107"/>
      <c r="AH348" s="108"/>
      <c r="AI348" s="30"/>
      <c r="AJ348" s="30"/>
      <c r="AK348" s="30"/>
      <c r="AL348" s="30"/>
      <c r="AM348" s="63"/>
      <c r="AN348" s="108"/>
      <c r="AO348" s="108"/>
      <c r="AP348" s="107"/>
      <c r="AQ348" s="107"/>
      <c r="AR348" s="31"/>
      <c r="AS348" s="68"/>
      <c r="AT348" s="68"/>
      <c r="AU348" s="63"/>
      <c r="AV348" s="62"/>
      <c r="AW348" s="62"/>
      <c r="AX348" s="62"/>
      <c r="AY348" s="62"/>
      <c r="AZ348" s="126"/>
      <c r="BA348" s="126"/>
      <c r="BB348" s="126"/>
      <c r="BC348" s="126"/>
      <c r="BD348" s="126"/>
      <c r="BE348" s="62"/>
    </row>
    <row r="349" spans="1:57" ht="25.5" customHeight="1" x14ac:dyDescent="0.3">
      <c r="A349" s="31"/>
      <c r="B349" s="31"/>
      <c r="C349" s="31"/>
      <c r="D349" s="33"/>
      <c r="E349" s="92"/>
      <c r="F349" s="31"/>
      <c r="G349" s="77"/>
      <c r="H349" s="77"/>
      <c r="I349" s="57"/>
      <c r="J349" s="31"/>
      <c r="K349" s="31"/>
      <c r="L349" s="77"/>
      <c r="M349" s="64"/>
      <c r="N349" s="64"/>
      <c r="O349" s="69"/>
      <c r="P349" s="69"/>
      <c r="Q349" s="70"/>
      <c r="R349" s="34"/>
      <c r="S349" s="105"/>
      <c r="T349" s="105"/>
      <c r="U349" s="77"/>
      <c r="V349" s="77"/>
      <c r="W349" s="69"/>
      <c r="X349" s="69"/>
      <c r="Y349" s="69"/>
      <c r="Z349" s="61"/>
      <c r="AA349" s="67"/>
      <c r="AB349" s="61"/>
      <c r="AC349" s="67"/>
      <c r="AD349" s="67"/>
      <c r="AE349" s="67"/>
      <c r="AF349" s="57"/>
      <c r="AG349" s="107"/>
      <c r="AH349" s="108"/>
      <c r="AI349" s="30"/>
      <c r="AJ349" s="30"/>
      <c r="AK349" s="30"/>
      <c r="AL349" s="30"/>
      <c r="AM349" s="63"/>
      <c r="AN349" s="108"/>
      <c r="AO349" s="108"/>
      <c r="AP349" s="107"/>
      <c r="AQ349" s="107"/>
      <c r="AR349" s="31"/>
      <c r="AS349" s="68"/>
      <c r="AT349" s="68"/>
      <c r="AU349" s="63"/>
      <c r="AV349" s="62"/>
      <c r="AW349" s="62"/>
      <c r="AX349" s="62"/>
      <c r="AY349" s="62"/>
      <c r="AZ349" s="126"/>
      <c r="BA349" s="126"/>
      <c r="BB349" s="126"/>
      <c r="BC349" s="126"/>
      <c r="BD349" s="126"/>
      <c r="BE349" s="62"/>
    </row>
    <row r="350" spans="1:57" ht="25.5" customHeight="1" x14ac:dyDescent="0.3">
      <c r="A350" s="31"/>
      <c r="B350" s="31"/>
      <c r="C350" s="31"/>
      <c r="D350" s="33"/>
      <c r="E350" s="92"/>
      <c r="F350" s="31"/>
      <c r="G350" s="77"/>
      <c r="H350" s="77"/>
      <c r="I350" s="57"/>
      <c r="J350" s="31"/>
      <c r="K350" s="31"/>
      <c r="L350" s="77"/>
      <c r="M350" s="64"/>
      <c r="N350" s="64"/>
      <c r="O350" s="69"/>
      <c r="P350" s="69"/>
      <c r="Q350" s="70"/>
      <c r="R350" s="34"/>
      <c r="S350" s="105"/>
      <c r="T350" s="105"/>
      <c r="U350" s="77"/>
      <c r="V350" s="77"/>
      <c r="W350" s="69"/>
      <c r="X350" s="69"/>
      <c r="Y350" s="69"/>
      <c r="Z350" s="61"/>
      <c r="AA350" s="67"/>
      <c r="AB350" s="61"/>
      <c r="AC350" s="67"/>
      <c r="AD350" s="67"/>
      <c r="AE350" s="67"/>
      <c r="AF350" s="57"/>
      <c r="AG350" s="107"/>
      <c r="AH350" s="108"/>
      <c r="AI350" s="30"/>
      <c r="AJ350" s="30"/>
      <c r="AK350" s="30"/>
      <c r="AL350" s="30"/>
      <c r="AM350" s="63"/>
      <c r="AN350" s="108"/>
      <c r="AO350" s="108"/>
      <c r="AP350" s="107"/>
      <c r="AQ350" s="107"/>
      <c r="AR350" s="31"/>
      <c r="AS350" s="68"/>
      <c r="AT350" s="68"/>
      <c r="AU350" s="63"/>
      <c r="AV350" s="62"/>
      <c r="AW350" s="62"/>
      <c r="AX350" s="62"/>
      <c r="AY350" s="62"/>
      <c r="AZ350" s="126"/>
      <c r="BA350" s="126"/>
      <c r="BB350" s="126"/>
      <c r="BC350" s="126"/>
      <c r="BD350" s="126"/>
      <c r="BE350" s="62"/>
    </row>
    <row r="351" spans="1:57" ht="25.5" customHeight="1" x14ac:dyDescent="0.3">
      <c r="A351" s="31"/>
      <c r="B351" s="31"/>
      <c r="C351" s="31"/>
      <c r="D351" s="33"/>
      <c r="E351" s="92"/>
      <c r="F351" s="31"/>
      <c r="G351" s="77"/>
      <c r="H351" s="77"/>
      <c r="I351" s="57"/>
      <c r="J351" s="31"/>
      <c r="K351" s="31"/>
      <c r="L351" s="77"/>
      <c r="M351" s="64"/>
      <c r="N351" s="64"/>
      <c r="O351" s="69"/>
      <c r="P351" s="69"/>
      <c r="Q351" s="70"/>
      <c r="R351" s="34"/>
      <c r="S351" s="105"/>
      <c r="T351" s="105"/>
      <c r="U351" s="77"/>
      <c r="V351" s="77"/>
      <c r="W351" s="69"/>
      <c r="X351" s="69"/>
      <c r="Y351" s="69"/>
      <c r="Z351" s="61"/>
      <c r="AA351" s="67"/>
      <c r="AB351" s="61"/>
      <c r="AC351" s="67"/>
      <c r="AD351" s="67"/>
      <c r="AE351" s="67"/>
      <c r="AF351" s="57"/>
      <c r="AG351" s="107"/>
      <c r="AH351" s="108"/>
      <c r="AI351" s="30"/>
      <c r="AJ351" s="30"/>
      <c r="AK351" s="30"/>
      <c r="AL351" s="30"/>
      <c r="AM351" s="63"/>
      <c r="AN351" s="108"/>
      <c r="AO351" s="108"/>
      <c r="AP351" s="107"/>
      <c r="AQ351" s="107"/>
      <c r="AR351" s="31"/>
      <c r="AS351" s="68"/>
      <c r="AT351" s="68"/>
      <c r="AU351" s="63"/>
      <c r="AV351" s="62"/>
      <c r="AW351" s="62"/>
      <c r="AX351" s="62"/>
      <c r="AY351" s="62"/>
      <c r="AZ351" s="126"/>
      <c r="BA351" s="126"/>
      <c r="BB351" s="126"/>
      <c r="BC351" s="126"/>
      <c r="BD351" s="126"/>
      <c r="BE351" s="62"/>
    </row>
    <row r="352" spans="1:57" ht="25.5" customHeight="1" x14ac:dyDescent="0.3">
      <c r="A352" s="31"/>
      <c r="B352" s="31"/>
      <c r="C352" s="31"/>
      <c r="D352" s="33"/>
      <c r="E352" s="92"/>
      <c r="F352" s="31"/>
      <c r="G352" s="77"/>
      <c r="H352" s="77"/>
      <c r="I352" s="57"/>
      <c r="J352" s="31"/>
      <c r="K352" s="31"/>
      <c r="L352" s="77"/>
      <c r="M352" s="64"/>
      <c r="N352" s="64"/>
      <c r="O352" s="69"/>
      <c r="P352" s="69"/>
      <c r="Q352" s="70"/>
      <c r="R352" s="34"/>
      <c r="S352" s="105"/>
      <c r="T352" s="105"/>
      <c r="U352" s="77"/>
      <c r="V352" s="77"/>
      <c r="W352" s="69"/>
      <c r="X352" s="69"/>
      <c r="Y352" s="69"/>
      <c r="Z352" s="61"/>
      <c r="AA352" s="67"/>
      <c r="AB352" s="61"/>
      <c r="AC352" s="67"/>
      <c r="AD352" s="67"/>
      <c r="AE352" s="67"/>
      <c r="AF352" s="57"/>
      <c r="AG352" s="107"/>
      <c r="AH352" s="108"/>
      <c r="AI352" s="30"/>
      <c r="AJ352" s="30"/>
      <c r="AK352" s="30"/>
      <c r="AL352" s="30"/>
      <c r="AM352" s="63"/>
      <c r="AN352" s="108"/>
      <c r="AO352" s="108"/>
      <c r="AP352" s="107"/>
      <c r="AQ352" s="107"/>
      <c r="AR352" s="31"/>
      <c r="AS352" s="68"/>
      <c r="AT352" s="68"/>
      <c r="AU352" s="63"/>
      <c r="AV352" s="62"/>
      <c r="AW352" s="62"/>
      <c r="AX352" s="62"/>
      <c r="AY352" s="62"/>
      <c r="AZ352" s="126"/>
      <c r="BA352" s="126"/>
      <c r="BB352" s="126"/>
      <c r="BC352" s="126"/>
      <c r="BD352" s="126"/>
      <c r="BE352" s="62"/>
    </row>
    <row r="353" spans="1:57" ht="25.5" customHeight="1" x14ac:dyDescent="0.3">
      <c r="A353" s="31"/>
      <c r="B353" s="31"/>
      <c r="C353" s="31"/>
      <c r="D353" s="33"/>
      <c r="E353" s="92"/>
      <c r="F353" s="31"/>
      <c r="G353" s="77"/>
      <c r="H353" s="77"/>
      <c r="I353" s="57"/>
      <c r="J353" s="31"/>
      <c r="K353" s="31"/>
      <c r="L353" s="77"/>
      <c r="M353" s="64"/>
      <c r="N353" s="64"/>
      <c r="O353" s="69"/>
      <c r="P353" s="69"/>
      <c r="Q353" s="70"/>
      <c r="R353" s="34"/>
      <c r="S353" s="105"/>
      <c r="T353" s="105"/>
      <c r="U353" s="77"/>
      <c r="V353" s="77"/>
      <c r="W353" s="69"/>
      <c r="X353" s="69"/>
      <c r="Y353" s="69"/>
      <c r="Z353" s="61"/>
      <c r="AA353" s="67"/>
      <c r="AB353" s="61"/>
      <c r="AC353" s="67"/>
      <c r="AD353" s="67"/>
      <c r="AE353" s="67"/>
      <c r="AF353" s="57"/>
      <c r="AG353" s="107"/>
      <c r="AH353" s="108"/>
      <c r="AI353" s="30"/>
      <c r="AJ353" s="30"/>
      <c r="AK353" s="30"/>
      <c r="AL353" s="30"/>
      <c r="AM353" s="63"/>
      <c r="AN353" s="108"/>
      <c r="AO353" s="108"/>
      <c r="AP353" s="107"/>
      <c r="AQ353" s="107"/>
      <c r="AR353" s="31"/>
      <c r="AS353" s="68"/>
      <c r="AT353" s="68"/>
      <c r="AU353" s="63"/>
      <c r="AV353" s="62"/>
      <c r="AW353" s="62"/>
      <c r="AX353" s="62"/>
      <c r="AY353" s="62"/>
      <c r="AZ353" s="126"/>
      <c r="BA353" s="126"/>
      <c r="BB353" s="126"/>
      <c r="BC353" s="126"/>
      <c r="BD353" s="126"/>
      <c r="BE353" s="62"/>
    </row>
    <row r="354" spans="1:57" ht="25.5" customHeight="1" x14ac:dyDescent="0.3">
      <c r="A354" s="31"/>
      <c r="B354" s="31"/>
      <c r="C354" s="31"/>
      <c r="D354" s="33"/>
      <c r="E354" s="92"/>
      <c r="F354" s="31"/>
      <c r="G354" s="77"/>
      <c r="H354" s="77"/>
      <c r="I354" s="57"/>
      <c r="J354" s="31"/>
      <c r="K354" s="31"/>
      <c r="L354" s="77"/>
      <c r="M354" s="64"/>
      <c r="N354" s="64"/>
      <c r="O354" s="69"/>
      <c r="P354" s="69"/>
      <c r="Q354" s="70"/>
      <c r="R354" s="34"/>
      <c r="S354" s="105"/>
      <c r="T354" s="105"/>
      <c r="U354" s="77"/>
      <c r="V354" s="77"/>
      <c r="W354" s="69"/>
      <c r="X354" s="69"/>
      <c r="Y354" s="69"/>
      <c r="Z354" s="61"/>
      <c r="AA354" s="67"/>
      <c r="AB354" s="61"/>
      <c r="AC354" s="67"/>
      <c r="AD354" s="67"/>
      <c r="AE354" s="67"/>
      <c r="AF354" s="57"/>
      <c r="AG354" s="107"/>
      <c r="AH354" s="108"/>
      <c r="AI354" s="30"/>
      <c r="AJ354" s="30"/>
      <c r="AK354" s="30"/>
      <c r="AL354" s="30"/>
      <c r="AM354" s="63"/>
      <c r="AN354" s="108"/>
      <c r="AO354" s="108"/>
      <c r="AP354" s="107"/>
      <c r="AQ354" s="107"/>
      <c r="AR354" s="31"/>
      <c r="AS354" s="68"/>
      <c r="AT354" s="68"/>
      <c r="AU354" s="63"/>
      <c r="AV354" s="62"/>
      <c r="AW354" s="62"/>
      <c r="AX354" s="62"/>
      <c r="AY354" s="62"/>
      <c r="AZ354" s="126"/>
      <c r="BA354" s="126"/>
      <c r="BB354" s="126"/>
      <c r="BC354" s="126"/>
      <c r="BD354" s="126"/>
      <c r="BE354" s="62"/>
    </row>
    <row r="355" spans="1:57" ht="25.5" customHeight="1" x14ac:dyDescent="0.3">
      <c r="A355" s="31"/>
      <c r="B355" s="31"/>
      <c r="C355" s="31"/>
      <c r="D355" s="33"/>
      <c r="E355" s="92"/>
      <c r="F355" s="31"/>
      <c r="G355" s="77"/>
      <c r="H355" s="77"/>
      <c r="I355" s="57"/>
      <c r="J355" s="31"/>
      <c r="K355" s="31"/>
      <c r="L355" s="77"/>
      <c r="M355" s="64"/>
      <c r="N355" s="64"/>
      <c r="O355" s="69"/>
      <c r="P355" s="69"/>
      <c r="Q355" s="70"/>
      <c r="R355" s="34"/>
      <c r="S355" s="105"/>
      <c r="T355" s="105"/>
      <c r="U355" s="77"/>
      <c r="V355" s="77"/>
      <c r="W355" s="69"/>
      <c r="X355" s="69"/>
      <c r="Y355" s="69"/>
      <c r="Z355" s="61"/>
      <c r="AA355" s="67"/>
      <c r="AB355" s="61"/>
      <c r="AC355" s="67"/>
      <c r="AD355" s="67"/>
      <c r="AE355" s="67"/>
      <c r="AF355" s="57"/>
      <c r="AG355" s="107"/>
      <c r="AH355" s="108"/>
      <c r="AI355" s="30"/>
      <c r="AJ355" s="30"/>
      <c r="AK355" s="30"/>
      <c r="AL355" s="30"/>
      <c r="AM355" s="63"/>
      <c r="AN355" s="108"/>
      <c r="AO355" s="108"/>
      <c r="AP355" s="107"/>
      <c r="AQ355" s="107"/>
      <c r="AR355" s="31"/>
      <c r="AS355" s="68"/>
      <c r="AT355" s="68"/>
      <c r="AU355" s="63"/>
      <c r="AV355" s="62"/>
      <c r="AW355" s="62"/>
      <c r="AX355" s="62"/>
      <c r="AY355" s="62"/>
      <c r="AZ355" s="126"/>
      <c r="BA355" s="126"/>
      <c r="BB355" s="126"/>
      <c r="BC355" s="126"/>
      <c r="BD355" s="126"/>
      <c r="BE355" s="62"/>
    </row>
    <row r="356" spans="1:57" ht="25.5" customHeight="1" x14ac:dyDescent="0.3">
      <c r="A356" s="31"/>
      <c r="B356" s="31"/>
      <c r="C356" s="31"/>
      <c r="D356" s="33"/>
      <c r="E356" s="92"/>
      <c r="F356" s="31"/>
      <c r="G356" s="77"/>
      <c r="H356" s="77"/>
      <c r="I356" s="57"/>
      <c r="J356" s="31"/>
      <c r="K356" s="31"/>
      <c r="L356" s="77"/>
      <c r="M356" s="64"/>
      <c r="N356" s="64"/>
      <c r="O356" s="69"/>
      <c r="P356" s="69"/>
      <c r="Q356" s="70"/>
      <c r="R356" s="34"/>
      <c r="S356" s="105"/>
      <c r="T356" s="105"/>
      <c r="U356" s="77"/>
      <c r="V356" s="77"/>
      <c r="W356" s="69"/>
      <c r="X356" s="69"/>
      <c r="Y356" s="69"/>
      <c r="Z356" s="61"/>
      <c r="AA356" s="67"/>
      <c r="AB356" s="61"/>
      <c r="AC356" s="67"/>
      <c r="AD356" s="67"/>
      <c r="AE356" s="67"/>
      <c r="AF356" s="57"/>
      <c r="AG356" s="107"/>
      <c r="AH356" s="108"/>
      <c r="AI356" s="30"/>
      <c r="AJ356" s="30"/>
      <c r="AK356" s="30"/>
      <c r="AL356" s="30"/>
      <c r="AM356" s="63"/>
      <c r="AN356" s="108"/>
      <c r="AO356" s="108"/>
      <c r="AP356" s="107"/>
      <c r="AQ356" s="107"/>
      <c r="AR356" s="31"/>
      <c r="AS356" s="68"/>
      <c r="AT356" s="68"/>
      <c r="AU356" s="63"/>
      <c r="AV356" s="62"/>
      <c r="AW356" s="62"/>
      <c r="AX356" s="62"/>
      <c r="AY356" s="62"/>
      <c r="AZ356" s="126"/>
      <c r="BA356" s="126"/>
      <c r="BB356" s="126"/>
      <c r="BC356" s="126"/>
      <c r="BD356" s="126"/>
      <c r="BE356" s="62"/>
    </row>
    <row r="357" spans="1:57" ht="25.5" customHeight="1" x14ac:dyDescent="0.3">
      <c r="A357" s="31"/>
      <c r="B357" s="31"/>
      <c r="C357" s="31"/>
      <c r="D357" s="33"/>
      <c r="E357" s="92"/>
      <c r="F357" s="31"/>
      <c r="G357" s="77"/>
      <c r="H357" s="77"/>
      <c r="I357" s="57"/>
      <c r="J357" s="31"/>
      <c r="K357" s="31"/>
      <c r="L357" s="77"/>
      <c r="M357" s="64"/>
      <c r="N357" s="64"/>
      <c r="O357" s="69"/>
      <c r="P357" s="69"/>
      <c r="Q357" s="70"/>
      <c r="R357" s="34"/>
      <c r="S357" s="105"/>
      <c r="T357" s="105"/>
      <c r="U357" s="77"/>
      <c r="V357" s="77"/>
      <c r="W357" s="69"/>
      <c r="X357" s="69"/>
      <c r="Y357" s="69"/>
      <c r="Z357" s="61"/>
      <c r="AA357" s="67"/>
      <c r="AB357" s="61"/>
      <c r="AC357" s="67"/>
      <c r="AD357" s="67"/>
      <c r="AE357" s="67"/>
      <c r="AF357" s="57"/>
      <c r="AG357" s="107"/>
      <c r="AH357" s="108"/>
      <c r="AI357" s="30"/>
      <c r="AJ357" s="30"/>
      <c r="AK357" s="30"/>
      <c r="AL357" s="30"/>
      <c r="AM357" s="63"/>
      <c r="AN357" s="108"/>
      <c r="AO357" s="108"/>
      <c r="AP357" s="107"/>
      <c r="AQ357" s="107"/>
      <c r="AR357" s="31"/>
      <c r="AS357" s="68"/>
      <c r="AT357" s="68"/>
      <c r="AU357" s="63"/>
      <c r="AV357" s="62"/>
      <c r="AW357" s="62"/>
      <c r="AX357" s="62"/>
      <c r="AY357" s="62"/>
      <c r="AZ357" s="126"/>
      <c r="BA357" s="126"/>
      <c r="BB357" s="126"/>
      <c r="BC357" s="126"/>
      <c r="BD357" s="126"/>
      <c r="BE357" s="62"/>
    </row>
    <row r="358" spans="1:57" ht="25.5" customHeight="1" x14ac:dyDescent="0.3">
      <c r="A358" s="31"/>
      <c r="B358" s="31"/>
      <c r="C358" s="31"/>
      <c r="D358" s="33"/>
      <c r="E358" s="92"/>
      <c r="F358" s="31"/>
      <c r="G358" s="77"/>
      <c r="H358" s="77"/>
      <c r="I358" s="57"/>
      <c r="J358" s="31"/>
      <c r="K358" s="31"/>
      <c r="L358" s="77"/>
      <c r="M358" s="64"/>
      <c r="N358" s="64"/>
      <c r="O358" s="69"/>
      <c r="P358" s="69"/>
      <c r="Q358" s="70"/>
      <c r="R358" s="34"/>
      <c r="S358" s="105"/>
      <c r="T358" s="105"/>
      <c r="U358" s="77"/>
      <c r="V358" s="77"/>
      <c r="W358" s="69"/>
      <c r="X358" s="69"/>
      <c r="Y358" s="69"/>
      <c r="Z358" s="61"/>
      <c r="AA358" s="67"/>
      <c r="AB358" s="61"/>
      <c r="AC358" s="67"/>
      <c r="AD358" s="67"/>
      <c r="AE358" s="67"/>
      <c r="AF358" s="57"/>
      <c r="AG358" s="107"/>
      <c r="AH358" s="108"/>
      <c r="AI358" s="30"/>
      <c r="AJ358" s="30"/>
      <c r="AK358" s="30"/>
      <c r="AL358" s="30"/>
      <c r="AM358" s="63"/>
      <c r="AN358" s="108"/>
      <c r="AO358" s="108"/>
      <c r="AP358" s="107"/>
      <c r="AQ358" s="107"/>
      <c r="AR358" s="31"/>
      <c r="AS358" s="68"/>
      <c r="AT358" s="68"/>
      <c r="AU358" s="63"/>
      <c r="AV358" s="62"/>
      <c r="AW358" s="62"/>
      <c r="AX358" s="62"/>
      <c r="AY358" s="62"/>
      <c r="AZ358" s="126"/>
      <c r="BA358" s="126"/>
      <c r="BB358" s="126"/>
      <c r="BC358" s="126"/>
      <c r="BD358" s="126"/>
      <c r="BE358" s="62"/>
    </row>
    <row r="359" spans="1:57" ht="25.5" customHeight="1" x14ac:dyDescent="0.3">
      <c r="A359" s="31"/>
      <c r="B359" s="31"/>
      <c r="C359" s="31"/>
      <c r="D359" s="33"/>
      <c r="E359" s="92"/>
      <c r="F359" s="31"/>
      <c r="G359" s="77"/>
      <c r="H359" s="77"/>
      <c r="I359" s="57"/>
      <c r="J359" s="31"/>
      <c r="K359" s="31"/>
      <c r="L359" s="77"/>
      <c r="M359" s="64"/>
      <c r="N359" s="64"/>
      <c r="O359" s="69"/>
      <c r="P359" s="69"/>
      <c r="Q359" s="70"/>
      <c r="R359" s="34"/>
      <c r="S359" s="105"/>
      <c r="T359" s="105"/>
      <c r="U359" s="77"/>
      <c r="V359" s="77"/>
      <c r="W359" s="69"/>
      <c r="X359" s="69"/>
      <c r="Y359" s="69"/>
      <c r="Z359" s="61"/>
      <c r="AA359" s="67"/>
      <c r="AB359" s="61"/>
      <c r="AC359" s="67"/>
      <c r="AD359" s="67"/>
      <c r="AE359" s="67"/>
      <c r="AF359" s="57"/>
      <c r="AG359" s="107"/>
      <c r="AH359" s="108"/>
      <c r="AI359" s="30"/>
      <c r="AJ359" s="30"/>
      <c r="AK359" s="30"/>
      <c r="AL359" s="30"/>
      <c r="AM359" s="63"/>
      <c r="AN359" s="108"/>
      <c r="AO359" s="108"/>
      <c r="AP359" s="107"/>
      <c r="AQ359" s="107"/>
      <c r="AR359" s="31"/>
      <c r="AS359" s="68"/>
      <c r="AT359" s="68"/>
      <c r="AU359" s="63"/>
      <c r="AV359" s="62"/>
      <c r="AW359" s="62"/>
      <c r="AX359" s="62"/>
      <c r="AY359" s="62"/>
      <c r="AZ359" s="126"/>
      <c r="BA359" s="126"/>
      <c r="BB359" s="126"/>
      <c r="BC359" s="126"/>
      <c r="BD359" s="126"/>
      <c r="BE359" s="62"/>
    </row>
    <row r="360" spans="1:57" ht="25.5" customHeight="1" x14ac:dyDescent="0.3">
      <c r="A360" s="31"/>
      <c r="B360" s="31"/>
      <c r="C360" s="31"/>
      <c r="D360" s="33"/>
      <c r="E360" s="92"/>
      <c r="F360" s="31"/>
      <c r="G360" s="77"/>
      <c r="H360" s="77"/>
      <c r="I360" s="57"/>
      <c r="J360" s="31"/>
      <c r="K360" s="31"/>
      <c r="L360" s="77"/>
      <c r="M360" s="64"/>
      <c r="N360" s="64"/>
      <c r="O360" s="69"/>
      <c r="P360" s="69"/>
      <c r="Q360" s="70"/>
      <c r="R360" s="34"/>
      <c r="S360" s="105"/>
      <c r="T360" s="105"/>
      <c r="U360" s="77"/>
      <c r="V360" s="77"/>
      <c r="W360" s="69"/>
      <c r="X360" s="69"/>
      <c r="Y360" s="69"/>
      <c r="Z360" s="61"/>
      <c r="AA360" s="67"/>
      <c r="AB360" s="61"/>
      <c r="AC360" s="67"/>
      <c r="AD360" s="67"/>
      <c r="AE360" s="67"/>
      <c r="AF360" s="57"/>
      <c r="AG360" s="107"/>
      <c r="AH360" s="108"/>
      <c r="AI360" s="30"/>
      <c r="AJ360" s="30"/>
      <c r="AK360" s="30"/>
      <c r="AL360" s="30"/>
      <c r="AM360" s="63"/>
      <c r="AN360" s="108"/>
      <c r="AO360" s="108"/>
      <c r="AP360" s="107"/>
      <c r="AQ360" s="107"/>
      <c r="AR360" s="31"/>
      <c r="AS360" s="68"/>
      <c r="AT360" s="68"/>
      <c r="AU360" s="63"/>
      <c r="AV360" s="62"/>
      <c r="AW360" s="62"/>
      <c r="AX360" s="62"/>
      <c r="AY360" s="62"/>
      <c r="AZ360" s="126"/>
      <c r="BA360" s="126"/>
      <c r="BB360" s="126"/>
      <c r="BC360" s="126"/>
      <c r="BD360" s="126"/>
      <c r="BE360" s="62"/>
    </row>
    <row r="361" spans="1:57" ht="25.5" customHeight="1" x14ac:dyDescent="0.3">
      <c r="A361" s="31"/>
      <c r="B361" s="31"/>
      <c r="C361" s="31"/>
      <c r="D361" s="33"/>
      <c r="E361" s="92"/>
      <c r="F361" s="31"/>
      <c r="G361" s="77"/>
      <c r="H361" s="77"/>
      <c r="I361" s="57"/>
      <c r="J361" s="31"/>
      <c r="K361" s="31"/>
      <c r="L361" s="77"/>
      <c r="M361" s="64"/>
      <c r="N361" s="64"/>
      <c r="O361" s="69"/>
      <c r="P361" s="69"/>
      <c r="Q361" s="70"/>
      <c r="R361" s="34"/>
      <c r="S361" s="105"/>
      <c r="T361" s="105"/>
      <c r="U361" s="77"/>
      <c r="V361" s="77"/>
      <c r="W361" s="69"/>
      <c r="X361" s="69"/>
      <c r="Y361" s="69"/>
      <c r="Z361" s="61"/>
      <c r="AA361" s="67"/>
      <c r="AB361" s="61"/>
      <c r="AC361" s="67"/>
      <c r="AD361" s="67"/>
      <c r="AE361" s="67"/>
      <c r="AF361" s="57"/>
      <c r="AG361" s="107"/>
      <c r="AH361" s="108"/>
      <c r="AI361" s="30"/>
      <c r="AJ361" s="30"/>
      <c r="AK361" s="30"/>
      <c r="AL361" s="30"/>
      <c r="AM361" s="63"/>
      <c r="AN361" s="108"/>
      <c r="AO361" s="108"/>
      <c r="AP361" s="107"/>
      <c r="AQ361" s="107"/>
      <c r="AR361" s="31"/>
      <c r="AS361" s="68"/>
      <c r="AT361" s="68"/>
      <c r="AU361" s="63"/>
      <c r="AV361" s="62"/>
      <c r="AW361" s="62"/>
      <c r="AX361" s="62"/>
      <c r="AY361" s="62"/>
      <c r="AZ361" s="126"/>
      <c r="BA361" s="126"/>
      <c r="BB361" s="126"/>
      <c r="BC361" s="126"/>
      <c r="BD361" s="126"/>
      <c r="BE361" s="62"/>
    </row>
    <row r="362" spans="1:57" ht="25.5" customHeight="1" x14ac:dyDescent="0.3">
      <c r="A362" s="31"/>
      <c r="B362" s="31"/>
      <c r="C362" s="31"/>
      <c r="D362" s="33"/>
      <c r="E362" s="92"/>
      <c r="F362" s="31"/>
      <c r="G362" s="77"/>
      <c r="H362" s="77"/>
      <c r="I362" s="57"/>
      <c r="J362" s="31"/>
      <c r="K362" s="31"/>
      <c r="L362" s="77"/>
      <c r="M362" s="64"/>
      <c r="N362" s="64"/>
      <c r="O362" s="69"/>
      <c r="P362" s="69"/>
      <c r="Q362" s="70"/>
      <c r="R362" s="34"/>
      <c r="S362" s="105"/>
      <c r="T362" s="105"/>
      <c r="U362" s="77"/>
      <c r="V362" s="77"/>
      <c r="W362" s="69"/>
      <c r="X362" s="69"/>
      <c r="Y362" s="69"/>
      <c r="Z362" s="61"/>
      <c r="AA362" s="67"/>
      <c r="AB362" s="61"/>
      <c r="AC362" s="67"/>
      <c r="AD362" s="67"/>
      <c r="AE362" s="67"/>
      <c r="AF362" s="57"/>
      <c r="AG362" s="107"/>
      <c r="AH362" s="108"/>
      <c r="AI362" s="30"/>
      <c r="AJ362" s="30"/>
      <c r="AK362" s="30"/>
      <c r="AL362" s="30"/>
      <c r="AM362" s="63"/>
      <c r="AN362" s="108"/>
      <c r="AO362" s="108"/>
      <c r="AP362" s="107"/>
      <c r="AQ362" s="107"/>
      <c r="AR362" s="31"/>
      <c r="AS362" s="68"/>
      <c r="AT362" s="68"/>
      <c r="AU362" s="63"/>
      <c r="AV362" s="62"/>
      <c r="AW362" s="62"/>
      <c r="AX362" s="62"/>
      <c r="AY362" s="62"/>
      <c r="AZ362" s="126"/>
      <c r="BA362" s="126"/>
      <c r="BB362" s="126"/>
      <c r="BC362" s="126"/>
      <c r="BD362" s="126"/>
      <c r="BE362" s="62"/>
    </row>
    <row r="363" spans="1:57" ht="25.5" customHeight="1" x14ac:dyDescent="0.3">
      <c r="A363" s="31"/>
      <c r="B363" s="31"/>
      <c r="C363" s="31"/>
      <c r="D363" s="33"/>
      <c r="E363" s="92"/>
      <c r="F363" s="31"/>
      <c r="G363" s="77"/>
      <c r="H363" s="77"/>
      <c r="I363" s="57"/>
      <c r="J363" s="31"/>
      <c r="K363" s="31"/>
      <c r="L363" s="77"/>
      <c r="M363" s="64"/>
      <c r="N363" s="64"/>
      <c r="O363" s="69"/>
      <c r="P363" s="69"/>
      <c r="Q363" s="70"/>
      <c r="R363" s="34"/>
      <c r="S363" s="105"/>
      <c r="T363" s="105"/>
      <c r="U363" s="77"/>
      <c r="V363" s="77"/>
      <c r="W363" s="69"/>
      <c r="X363" s="69"/>
      <c r="Y363" s="69"/>
      <c r="Z363" s="61"/>
      <c r="AA363" s="67"/>
      <c r="AB363" s="61"/>
      <c r="AC363" s="67"/>
      <c r="AD363" s="67"/>
      <c r="AE363" s="67"/>
      <c r="AF363" s="57"/>
      <c r="AG363" s="107"/>
      <c r="AH363" s="108"/>
      <c r="AI363" s="30"/>
      <c r="AJ363" s="30"/>
      <c r="AK363" s="30"/>
      <c r="AL363" s="30"/>
      <c r="AM363" s="63"/>
      <c r="AN363" s="108"/>
      <c r="AO363" s="108"/>
      <c r="AP363" s="107"/>
      <c r="AQ363" s="107"/>
      <c r="AR363" s="31"/>
      <c r="AS363" s="68"/>
      <c r="AT363" s="68"/>
      <c r="AU363" s="63"/>
      <c r="AV363" s="62"/>
      <c r="AW363" s="62"/>
      <c r="AX363" s="62"/>
      <c r="AY363" s="62"/>
      <c r="AZ363" s="126"/>
      <c r="BA363" s="126"/>
      <c r="BB363" s="126"/>
      <c r="BC363" s="126"/>
      <c r="BD363" s="126"/>
      <c r="BE363" s="62"/>
    </row>
    <row r="364" spans="1:57" ht="25.5" customHeight="1" x14ac:dyDescent="0.3">
      <c r="A364" s="31"/>
      <c r="B364" s="31"/>
      <c r="C364" s="31"/>
      <c r="D364" s="33"/>
      <c r="E364" s="92"/>
      <c r="F364" s="31"/>
      <c r="G364" s="77"/>
      <c r="H364" s="77"/>
      <c r="I364" s="57"/>
      <c r="J364" s="31"/>
      <c r="K364" s="31"/>
      <c r="L364" s="77"/>
      <c r="M364" s="64"/>
      <c r="N364" s="64"/>
      <c r="O364" s="69"/>
      <c r="P364" s="69"/>
      <c r="Q364" s="70"/>
      <c r="R364" s="34"/>
      <c r="S364" s="105"/>
      <c r="T364" s="105"/>
      <c r="U364" s="77"/>
      <c r="V364" s="77"/>
      <c r="W364" s="69"/>
      <c r="X364" s="69"/>
      <c r="Y364" s="69"/>
      <c r="Z364" s="61"/>
      <c r="AA364" s="67"/>
      <c r="AB364" s="61"/>
      <c r="AC364" s="67"/>
      <c r="AD364" s="67"/>
      <c r="AE364" s="67"/>
      <c r="AF364" s="57"/>
      <c r="AG364" s="107"/>
      <c r="AH364" s="108"/>
      <c r="AI364" s="30"/>
      <c r="AJ364" s="30"/>
      <c r="AK364" s="30"/>
      <c r="AL364" s="30"/>
      <c r="AM364" s="63"/>
      <c r="AN364" s="108"/>
      <c r="AO364" s="108"/>
      <c r="AP364" s="107"/>
      <c r="AQ364" s="107"/>
      <c r="AR364" s="31"/>
      <c r="AS364" s="68"/>
      <c r="AT364" s="68"/>
      <c r="AU364" s="63"/>
      <c r="AV364" s="62"/>
      <c r="AW364" s="62"/>
      <c r="AX364" s="62"/>
      <c r="AY364" s="62"/>
      <c r="AZ364" s="126"/>
      <c r="BA364" s="126"/>
      <c r="BB364" s="126"/>
      <c r="BC364" s="126"/>
      <c r="BD364" s="126"/>
      <c r="BE364" s="62"/>
    </row>
    <row r="365" spans="1:57" ht="25.5" customHeight="1" x14ac:dyDescent="0.3">
      <c r="A365" s="31"/>
      <c r="B365" s="31"/>
      <c r="C365" s="31"/>
      <c r="D365" s="33"/>
      <c r="E365" s="92"/>
      <c r="F365" s="31"/>
      <c r="G365" s="77"/>
      <c r="H365" s="77"/>
      <c r="I365" s="57"/>
      <c r="J365" s="31"/>
      <c r="K365" s="31"/>
      <c r="L365" s="77"/>
      <c r="M365" s="64"/>
      <c r="N365" s="64"/>
      <c r="O365" s="69"/>
      <c r="P365" s="69"/>
      <c r="Q365" s="70"/>
      <c r="R365" s="34"/>
      <c r="S365" s="105"/>
      <c r="T365" s="105"/>
      <c r="U365" s="77"/>
      <c r="V365" s="77"/>
      <c r="W365" s="69"/>
      <c r="X365" s="69"/>
      <c r="Y365" s="69"/>
      <c r="Z365" s="61"/>
      <c r="AA365" s="67"/>
      <c r="AB365" s="61"/>
      <c r="AC365" s="67"/>
      <c r="AD365" s="67"/>
      <c r="AE365" s="67"/>
      <c r="AF365" s="57"/>
      <c r="AG365" s="107"/>
      <c r="AH365" s="108"/>
      <c r="AI365" s="30"/>
      <c r="AJ365" s="30"/>
      <c r="AK365" s="30"/>
      <c r="AL365" s="30"/>
      <c r="AM365" s="63"/>
      <c r="AN365" s="108"/>
      <c r="AO365" s="108"/>
      <c r="AP365" s="107"/>
      <c r="AQ365" s="107"/>
      <c r="AR365" s="31"/>
      <c r="AS365" s="68"/>
      <c r="AT365" s="68"/>
      <c r="AU365" s="63"/>
      <c r="AV365" s="62"/>
      <c r="AW365" s="62"/>
      <c r="AX365" s="62"/>
      <c r="AY365" s="62"/>
      <c r="AZ365" s="126"/>
      <c r="BA365" s="126"/>
      <c r="BB365" s="126"/>
      <c r="BC365" s="126"/>
      <c r="BD365" s="126"/>
      <c r="BE365" s="62"/>
    </row>
    <row r="366" spans="1:57" ht="25.5" customHeight="1" x14ac:dyDescent="0.3">
      <c r="A366" s="31"/>
      <c r="B366" s="31"/>
      <c r="C366" s="31"/>
      <c r="D366" s="33"/>
      <c r="E366" s="92"/>
      <c r="F366" s="31"/>
      <c r="G366" s="77"/>
      <c r="H366" s="77"/>
      <c r="I366" s="57"/>
      <c r="J366" s="31"/>
      <c r="K366" s="31"/>
      <c r="L366" s="77"/>
      <c r="M366" s="64"/>
      <c r="N366" s="64"/>
      <c r="O366" s="69"/>
      <c r="P366" s="69"/>
      <c r="Q366" s="70"/>
      <c r="R366" s="34"/>
      <c r="S366" s="105"/>
      <c r="T366" s="105"/>
      <c r="U366" s="77"/>
      <c r="V366" s="77"/>
      <c r="W366" s="69"/>
      <c r="X366" s="69"/>
      <c r="Y366" s="69"/>
      <c r="Z366" s="61"/>
      <c r="AA366" s="67"/>
      <c r="AB366" s="61"/>
      <c r="AC366" s="67"/>
      <c r="AD366" s="67"/>
      <c r="AE366" s="67"/>
      <c r="AF366" s="57"/>
      <c r="AG366" s="107"/>
      <c r="AH366" s="108"/>
      <c r="AI366" s="30"/>
      <c r="AJ366" s="30"/>
      <c r="AK366" s="30"/>
      <c r="AL366" s="30"/>
      <c r="AM366" s="63"/>
      <c r="AN366" s="108"/>
      <c r="AO366" s="108"/>
      <c r="AP366" s="107"/>
      <c r="AQ366" s="107"/>
      <c r="AR366" s="31"/>
      <c r="AS366" s="68"/>
      <c r="AT366" s="68"/>
      <c r="AU366" s="63"/>
      <c r="AV366" s="62"/>
      <c r="AW366" s="62"/>
      <c r="AX366" s="62"/>
      <c r="AY366" s="62"/>
      <c r="AZ366" s="126"/>
      <c r="BA366" s="126"/>
      <c r="BB366" s="126"/>
      <c r="BC366" s="126"/>
      <c r="BD366" s="126"/>
      <c r="BE366" s="62"/>
    </row>
    <row r="367" spans="1:57" ht="25.5" customHeight="1" x14ac:dyDescent="0.3">
      <c r="A367" s="31"/>
      <c r="B367" s="31"/>
      <c r="C367" s="31"/>
      <c r="D367" s="33"/>
      <c r="E367" s="92"/>
      <c r="F367" s="31"/>
      <c r="G367" s="77"/>
      <c r="H367" s="77"/>
      <c r="I367" s="57"/>
      <c r="J367" s="31"/>
      <c r="K367" s="31"/>
      <c r="L367" s="77"/>
      <c r="M367" s="64"/>
      <c r="N367" s="64"/>
      <c r="O367" s="69"/>
      <c r="P367" s="69"/>
      <c r="Q367" s="70"/>
      <c r="R367" s="34"/>
      <c r="S367" s="105"/>
      <c r="T367" s="105"/>
      <c r="U367" s="77"/>
      <c r="V367" s="77"/>
      <c r="W367" s="69"/>
      <c r="X367" s="69"/>
      <c r="Y367" s="69"/>
      <c r="Z367" s="61"/>
      <c r="AA367" s="67"/>
      <c r="AB367" s="61"/>
      <c r="AC367" s="67"/>
      <c r="AD367" s="67"/>
      <c r="AE367" s="67"/>
      <c r="AF367" s="57"/>
      <c r="AG367" s="107"/>
      <c r="AH367" s="108"/>
      <c r="AI367" s="30"/>
      <c r="AJ367" s="30"/>
      <c r="AK367" s="30"/>
      <c r="AL367" s="30"/>
      <c r="AM367" s="63"/>
      <c r="AN367" s="108"/>
      <c r="AO367" s="108"/>
      <c r="AP367" s="107"/>
      <c r="AQ367" s="107"/>
      <c r="AR367" s="31"/>
      <c r="AS367" s="68"/>
      <c r="AT367" s="68"/>
      <c r="AU367" s="63"/>
      <c r="AV367" s="62"/>
      <c r="AW367" s="62"/>
      <c r="AX367" s="62"/>
      <c r="AY367" s="62"/>
      <c r="AZ367" s="126"/>
      <c r="BA367" s="126"/>
      <c r="BB367" s="126"/>
      <c r="BC367" s="126"/>
      <c r="BD367" s="126"/>
      <c r="BE367" s="62"/>
    </row>
    <row r="368" spans="1:57" ht="25.5" customHeight="1" x14ac:dyDescent="0.3">
      <c r="A368" s="31"/>
      <c r="B368" s="31"/>
      <c r="C368" s="31"/>
      <c r="D368" s="33"/>
      <c r="E368" s="92"/>
      <c r="F368" s="31"/>
      <c r="G368" s="77"/>
      <c r="H368" s="77"/>
      <c r="I368" s="57"/>
      <c r="J368" s="31"/>
      <c r="K368" s="31"/>
      <c r="L368" s="77"/>
      <c r="M368" s="64"/>
      <c r="N368" s="64"/>
      <c r="O368" s="69"/>
      <c r="P368" s="69"/>
      <c r="Q368" s="70"/>
      <c r="R368" s="34"/>
      <c r="S368" s="105"/>
      <c r="T368" s="105"/>
      <c r="U368" s="77"/>
      <c r="V368" s="77"/>
      <c r="W368" s="69"/>
      <c r="X368" s="69"/>
      <c r="Y368" s="69"/>
      <c r="Z368" s="61"/>
      <c r="AA368" s="67"/>
      <c r="AB368" s="61"/>
      <c r="AC368" s="67"/>
      <c r="AD368" s="67"/>
      <c r="AE368" s="67"/>
      <c r="AF368" s="57"/>
      <c r="AG368" s="107"/>
      <c r="AH368" s="108"/>
      <c r="AI368" s="30"/>
      <c r="AJ368" s="30"/>
      <c r="AK368" s="30"/>
      <c r="AL368" s="30"/>
      <c r="AM368" s="63"/>
      <c r="AN368" s="108"/>
      <c r="AO368" s="108"/>
      <c r="AP368" s="107"/>
      <c r="AQ368" s="107"/>
      <c r="AR368" s="31"/>
      <c r="AS368" s="68"/>
      <c r="AT368" s="68"/>
      <c r="AU368" s="63"/>
      <c r="AV368" s="62"/>
      <c r="AW368" s="62"/>
      <c r="AX368" s="62"/>
      <c r="AY368" s="62"/>
      <c r="AZ368" s="126"/>
      <c r="BA368" s="126"/>
      <c r="BB368" s="126"/>
      <c r="BC368" s="126"/>
      <c r="BD368" s="126"/>
      <c r="BE368" s="62"/>
    </row>
    <row r="369" spans="1:57" ht="25.5" customHeight="1" x14ac:dyDescent="0.3">
      <c r="A369" s="31"/>
      <c r="B369" s="31"/>
      <c r="C369" s="31"/>
      <c r="D369" s="33"/>
      <c r="E369" s="92"/>
      <c r="F369" s="31"/>
      <c r="G369" s="77"/>
      <c r="H369" s="77"/>
      <c r="I369" s="57"/>
      <c r="J369" s="31"/>
      <c r="K369" s="31"/>
      <c r="L369" s="77"/>
      <c r="M369" s="64"/>
      <c r="N369" s="64"/>
      <c r="O369" s="69"/>
      <c r="P369" s="69"/>
      <c r="Q369" s="70"/>
      <c r="R369" s="34"/>
      <c r="S369" s="105"/>
      <c r="T369" s="105"/>
      <c r="U369" s="77"/>
      <c r="V369" s="77"/>
      <c r="W369" s="69"/>
      <c r="X369" s="69"/>
      <c r="Y369" s="69"/>
      <c r="Z369" s="61"/>
      <c r="AA369" s="67"/>
      <c r="AB369" s="61"/>
      <c r="AC369" s="67"/>
      <c r="AD369" s="67"/>
      <c r="AE369" s="67"/>
      <c r="AF369" s="57"/>
      <c r="AG369" s="107"/>
      <c r="AH369" s="108"/>
      <c r="AI369" s="30"/>
      <c r="AJ369" s="30"/>
      <c r="AK369" s="30"/>
      <c r="AL369" s="30"/>
      <c r="AM369" s="63"/>
      <c r="AN369" s="108"/>
      <c r="AO369" s="108"/>
      <c r="AP369" s="107"/>
      <c r="AQ369" s="107"/>
      <c r="AR369" s="31"/>
      <c r="AS369" s="68"/>
      <c r="AT369" s="68"/>
      <c r="AU369" s="63"/>
      <c r="AV369" s="62"/>
      <c r="AW369" s="62"/>
      <c r="AX369" s="62"/>
      <c r="AY369" s="62"/>
      <c r="AZ369" s="126"/>
      <c r="BA369" s="126"/>
      <c r="BB369" s="126"/>
      <c r="BC369" s="126"/>
      <c r="BD369" s="126"/>
      <c r="BE369" s="62"/>
    </row>
    <row r="370" spans="1:57" ht="25.5" customHeight="1" x14ac:dyDescent="0.3">
      <c r="A370" s="31"/>
      <c r="B370" s="31"/>
      <c r="C370" s="31"/>
      <c r="D370" s="33"/>
      <c r="E370" s="92"/>
      <c r="F370" s="31"/>
      <c r="G370" s="77"/>
      <c r="H370" s="77"/>
      <c r="I370" s="57"/>
      <c r="J370" s="31"/>
      <c r="K370" s="31"/>
      <c r="L370" s="77"/>
      <c r="M370" s="64"/>
      <c r="N370" s="64"/>
      <c r="O370" s="69"/>
      <c r="P370" s="69"/>
      <c r="Q370" s="70"/>
      <c r="R370" s="34"/>
      <c r="S370" s="105"/>
      <c r="T370" s="105"/>
      <c r="U370" s="77"/>
      <c r="V370" s="77"/>
      <c r="W370" s="69"/>
      <c r="X370" s="69"/>
      <c r="Y370" s="69"/>
      <c r="Z370" s="61"/>
      <c r="AA370" s="67"/>
      <c r="AB370" s="61"/>
      <c r="AC370" s="67"/>
      <c r="AD370" s="67"/>
      <c r="AE370" s="67"/>
      <c r="AF370" s="57"/>
      <c r="AG370" s="107"/>
      <c r="AH370" s="108"/>
      <c r="AI370" s="30"/>
      <c r="AJ370" s="30"/>
      <c r="AK370" s="30"/>
      <c r="AL370" s="30"/>
      <c r="AM370" s="63"/>
      <c r="AN370" s="108"/>
      <c r="AO370" s="108"/>
      <c r="AP370" s="107"/>
      <c r="AQ370" s="107"/>
      <c r="AR370" s="31"/>
      <c r="AS370" s="68"/>
      <c r="AT370" s="68"/>
      <c r="AU370" s="63"/>
      <c r="AV370" s="62"/>
      <c r="AW370" s="62"/>
      <c r="AX370" s="62"/>
      <c r="AY370" s="62"/>
      <c r="AZ370" s="126"/>
      <c r="BA370" s="126"/>
      <c r="BB370" s="126"/>
      <c r="BC370" s="126"/>
      <c r="BD370" s="126"/>
      <c r="BE370" s="62"/>
    </row>
    <row r="371" spans="1:57" ht="25.5" customHeight="1" x14ac:dyDescent="0.3">
      <c r="A371" s="31"/>
      <c r="B371" s="31"/>
      <c r="C371" s="31"/>
      <c r="D371" s="33"/>
      <c r="E371" s="92"/>
      <c r="F371" s="31"/>
      <c r="G371" s="77"/>
      <c r="H371" s="77"/>
      <c r="I371" s="57"/>
      <c r="J371" s="31"/>
      <c r="K371" s="31"/>
      <c r="L371" s="77"/>
      <c r="M371" s="64"/>
      <c r="N371" s="64"/>
      <c r="O371" s="69"/>
      <c r="P371" s="69"/>
      <c r="Q371" s="70"/>
      <c r="R371" s="34"/>
      <c r="S371" s="105"/>
      <c r="T371" s="105"/>
      <c r="U371" s="77"/>
      <c r="V371" s="77"/>
      <c r="W371" s="69"/>
      <c r="X371" s="69"/>
      <c r="Y371" s="69"/>
      <c r="Z371" s="61"/>
      <c r="AA371" s="67"/>
      <c r="AB371" s="61"/>
      <c r="AC371" s="67"/>
      <c r="AD371" s="67"/>
      <c r="AE371" s="67"/>
      <c r="AF371" s="57"/>
      <c r="AG371" s="107"/>
      <c r="AH371" s="108"/>
      <c r="AI371" s="30"/>
      <c r="AJ371" s="30"/>
      <c r="AK371" s="30"/>
      <c r="AL371" s="30"/>
      <c r="AM371" s="63"/>
      <c r="AN371" s="108"/>
      <c r="AO371" s="108"/>
      <c r="AP371" s="107"/>
      <c r="AQ371" s="107"/>
      <c r="AR371" s="31"/>
      <c r="AS371" s="68"/>
      <c r="AT371" s="68"/>
      <c r="AU371" s="63"/>
      <c r="AV371" s="62"/>
      <c r="AW371" s="62"/>
      <c r="AX371" s="62"/>
      <c r="AY371" s="62"/>
      <c r="AZ371" s="126"/>
      <c r="BA371" s="126"/>
      <c r="BB371" s="126"/>
      <c r="BC371" s="126"/>
      <c r="BD371" s="126"/>
      <c r="BE371" s="62"/>
    </row>
    <row r="372" spans="1:57" ht="25.5" customHeight="1" x14ac:dyDescent="0.3">
      <c r="A372" s="31"/>
      <c r="B372" s="31"/>
      <c r="C372" s="31"/>
      <c r="D372" s="33"/>
      <c r="E372" s="92"/>
      <c r="F372" s="31"/>
      <c r="G372" s="77"/>
      <c r="H372" s="77"/>
      <c r="I372" s="57"/>
      <c r="J372" s="31"/>
      <c r="K372" s="31"/>
      <c r="L372" s="77"/>
      <c r="M372" s="64"/>
      <c r="N372" s="64"/>
      <c r="O372" s="69"/>
      <c r="P372" s="69"/>
      <c r="Q372" s="70"/>
      <c r="R372" s="34"/>
      <c r="S372" s="105"/>
      <c r="T372" s="105"/>
      <c r="U372" s="77"/>
      <c r="V372" s="77"/>
      <c r="W372" s="69"/>
      <c r="X372" s="69"/>
      <c r="Y372" s="69"/>
      <c r="Z372" s="61"/>
      <c r="AA372" s="67"/>
      <c r="AB372" s="61"/>
      <c r="AC372" s="67"/>
      <c r="AD372" s="67"/>
      <c r="AE372" s="67"/>
      <c r="AF372" s="57"/>
      <c r="AG372" s="107"/>
      <c r="AH372" s="108"/>
      <c r="AI372" s="30"/>
      <c r="AJ372" s="30"/>
      <c r="AK372" s="30"/>
      <c r="AL372" s="30"/>
      <c r="AM372" s="63"/>
      <c r="AN372" s="108"/>
      <c r="AO372" s="108"/>
      <c r="AP372" s="107"/>
      <c r="AQ372" s="107"/>
      <c r="AR372" s="31"/>
      <c r="AS372" s="68"/>
      <c r="AT372" s="68"/>
      <c r="AU372" s="63"/>
      <c r="AV372" s="62"/>
      <c r="AW372" s="62"/>
      <c r="AX372" s="62"/>
      <c r="AY372" s="62"/>
      <c r="AZ372" s="126"/>
      <c r="BA372" s="126"/>
      <c r="BB372" s="126"/>
      <c r="BC372" s="126"/>
      <c r="BD372" s="126"/>
      <c r="BE372" s="62"/>
    </row>
    <row r="373" spans="1:57" ht="25.5" customHeight="1" x14ac:dyDescent="0.3">
      <c r="A373" s="31"/>
      <c r="B373" s="31"/>
      <c r="C373" s="31"/>
      <c r="D373" s="33"/>
      <c r="E373" s="92"/>
      <c r="F373" s="31"/>
      <c r="G373" s="77"/>
      <c r="H373" s="77"/>
      <c r="I373" s="57"/>
      <c r="J373" s="31"/>
      <c r="K373" s="31"/>
      <c r="L373" s="77"/>
      <c r="M373" s="64"/>
      <c r="N373" s="64"/>
      <c r="O373" s="69"/>
      <c r="P373" s="69"/>
      <c r="Q373" s="70"/>
      <c r="R373" s="34"/>
      <c r="S373" s="105"/>
      <c r="T373" s="105"/>
      <c r="U373" s="77"/>
      <c r="V373" s="77"/>
      <c r="W373" s="69"/>
      <c r="X373" s="69"/>
      <c r="Y373" s="69"/>
      <c r="Z373" s="61"/>
      <c r="AA373" s="67"/>
      <c r="AB373" s="61"/>
      <c r="AC373" s="67"/>
      <c r="AD373" s="67"/>
      <c r="AE373" s="67"/>
      <c r="AF373" s="57"/>
      <c r="AG373" s="107"/>
      <c r="AH373" s="108"/>
      <c r="AI373" s="30"/>
      <c r="AJ373" s="30"/>
      <c r="AK373" s="30"/>
      <c r="AL373" s="30"/>
      <c r="AM373" s="63"/>
      <c r="AN373" s="108"/>
      <c r="AO373" s="108"/>
      <c r="AP373" s="107"/>
      <c r="AQ373" s="107"/>
      <c r="AR373" s="31"/>
      <c r="AS373" s="68"/>
      <c r="AT373" s="68"/>
      <c r="AU373" s="63"/>
      <c r="AV373" s="62"/>
      <c r="AW373" s="62"/>
      <c r="AX373" s="62"/>
      <c r="AY373" s="62"/>
      <c r="AZ373" s="126"/>
      <c r="BA373" s="126"/>
      <c r="BB373" s="126"/>
      <c r="BC373" s="126"/>
      <c r="BD373" s="126"/>
      <c r="BE373" s="62"/>
    </row>
    <row r="374" spans="1:57" ht="25.5" customHeight="1" x14ac:dyDescent="0.3">
      <c r="A374" s="31"/>
      <c r="B374" s="31"/>
      <c r="C374" s="31"/>
      <c r="D374" s="33"/>
      <c r="E374" s="92"/>
      <c r="F374" s="31"/>
      <c r="G374" s="77"/>
      <c r="H374" s="77"/>
      <c r="I374" s="57"/>
      <c r="J374" s="31"/>
      <c r="K374" s="31"/>
      <c r="L374" s="77"/>
      <c r="M374" s="64"/>
      <c r="N374" s="64"/>
      <c r="O374" s="69"/>
      <c r="P374" s="69"/>
      <c r="Q374" s="70"/>
      <c r="R374" s="34"/>
      <c r="S374" s="105"/>
      <c r="T374" s="105"/>
      <c r="U374" s="77"/>
      <c r="V374" s="77"/>
      <c r="W374" s="69"/>
      <c r="X374" s="69"/>
      <c r="Y374" s="69"/>
      <c r="Z374" s="61"/>
      <c r="AA374" s="67"/>
      <c r="AB374" s="61"/>
      <c r="AC374" s="67"/>
      <c r="AD374" s="67"/>
      <c r="AE374" s="67"/>
      <c r="AF374" s="57"/>
      <c r="AG374" s="107"/>
      <c r="AH374" s="108"/>
      <c r="AI374" s="30"/>
      <c r="AJ374" s="30"/>
      <c r="AK374" s="30"/>
      <c r="AL374" s="30"/>
      <c r="AM374" s="63"/>
      <c r="AN374" s="108"/>
      <c r="AO374" s="108"/>
      <c r="AP374" s="107"/>
      <c r="AQ374" s="107"/>
      <c r="AR374" s="31"/>
      <c r="AS374" s="68"/>
      <c r="AT374" s="68"/>
      <c r="AU374" s="63"/>
      <c r="AV374" s="62"/>
      <c r="AW374" s="62"/>
      <c r="AX374" s="62"/>
      <c r="AY374" s="62"/>
      <c r="AZ374" s="126"/>
      <c r="BA374" s="126"/>
      <c r="BB374" s="126"/>
      <c r="BC374" s="126"/>
      <c r="BD374" s="126"/>
      <c r="BE374" s="62"/>
    </row>
    <row r="375" spans="1:57" ht="25.5" customHeight="1" x14ac:dyDescent="0.3">
      <c r="A375" s="31"/>
      <c r="B375" s="31"/>
      <c r="C375" s="31"/>
      <c r="D375" s="33"/>
      <c r="E375" s="92"/>
      <c r="F375" s="31"/>
      <c r="G375" s="77"/>
      <c r="H375" s="77"/>
      <c r="I375" s="57"/>
      <c r="J375" s="31"/>
      <c r="K375" s="31"/>
      <c r="L375" s="77"/>
      <c r="M375" s="64"/>
      <c r="N375" s="64"/>
      <c r="O375" s="69"/>
      <c r="P375" s="69"/>
      <c r="Q375" s="70"/>
      <c r="R375" s="34"/>
      <c r="S375" s="105"/>
      <c r="T375" s="105"/>
      <c r="U375" s="77"/>
      <c r="V375" s="77"/>
      <c r="W375" s="69"/>
      <c r="X375" s="69"/>
      <c r="Y375" s="69"/>
      <c r="Z375" s="61"/>
      <c r="AA375" s="67"/>
      <c r="AB375" s="61"/>
      <c r="AC375" s="67"/>
      <c r="AD375" s="67"/>
      <c r="AE375" s="67"/>
      <c r="AF375" s="57"/>
      <c r="AG375" s="107"/>
      <c r="AH375" s="108"/>
      <c r="AI375" s="30"/>
      <c r="AJ375" s="30"/>
      <c r="AK375" s="30"/>
      <c r="AL375" s="30"/>
      <c r="AM375" s="63"/>
      <c r="AN375" s="108"/>
      <c r="AO375" s="108"/>
      <c r="AP375" s="107"/>
      <c r="AQ375" s="107"/>
      <c r="AR375" s="31"/>
      <c r="AS375" s="68"/>
      <c r="AT375" s="68"/>
      <c r="AU375" s="63"/>
      <c r="AV375" s="62"/>
      <c r="AW375" s="62"/>
      <c r="AX375" s="62"/>
      <c r="AY375" s="62"/>
      <c r="AZ375" s="126"/>
      <c r="BA375" s="126"/>
      <c r="BB375" s="126"/>
      <c r="BC375" s="126"/>
      <c r="BD375" s="126"/>
      <c r="BE375" s="62"/>
    </row>
    <row r="376" spans="1:57" ht="25.5" customHeight="1" x14ac:dyDescent="0.3">
      <c r="A376" s="31"/>
      <c r="B376" s="31"/>
      <c r="C376" s="31"/>
      <c r="D376" s="33"/>
      <c r="E376" s="92"/>
      <c r="F376" s="31"/>
      <c r="G376" s="77"/>
      <c r="H376" s="77"/>
      <c r="I376" s="57"/>
      <c r="J376" s="31"/>
      <c r="K376" s="31"/>
      <c r="L376" s="77"/>
      <c r="M376" s="64"/>
      <c r="N376" s="64"/>
      <c r="O376" s="69"/>
      <c r="P376" s="69"/>
      <c r="Q376" s="70"/>
      <c r="R376" s="34"/>
      <c r="S376" s="105"/>
      <c r="T376" s="105"/>
      <c r="U376" s="77"/>
      <c r="V376" s="77"/>
      <c r="W376" s="69"/>
      <c r="X376" s="69"/>
      <c r="Y376" s="69"/>
      <c r="Z376" s="61"/>
      <c r="AA376" s="67"/>
      <c r="AB376" s="61"/>
      <c r="AC376" s="67"/>
      <c r="AD376" s="67"/>
      <c r="AE376" s="67"/>
      <c r="AF376" s="57"/>
      <c r="AG376" s="107"/>
      <c r="AH376" s="108"/>
      <c r="AI376" s="30"/>
      <c r="AJ376" s="30"/>
      <c r="AK376" s="30"/>
      <c r="AL376" s="30"/>
      <c r="AM376" s="63"/>
      <c r="AN376" s="108"/>
      <c r="AO376" s="108"/>
      <c r="AP376" s="107"/>
      <c r="AQ376" s="107"/>
      <c r="AR376" s="31"/>
      <c r="AS376" s="68"/>
      <c r="AT376" s="68"/>
      <c r="AU376" s="63"/>
      <c r="AV376" s="62"/>
      <c r="AW376" s="62"/>
      <c r="AX376" s="62"/>
      <c r="AY376" s="62"/>
      <c r="AZ376" s="126"/>
      <c r="BA376" s="126"/>
      <c r="BB376" s="126"/>
      <c r="BC376" s="126"/>
      <c r="BD376" s="126"/>
      <c r="BE376" s="62"/>
    </row>
    <row r="377" spans="1:57" ht="25.5" customHeight="1" x14ac:dyDescent="0.3">
      <c r="A377" s="31"/>
      <c r="B377" s="31"/>
      <c r="C377" s="31"/>
      <c r="D377" s="33"/>
      <c r="E377" s="92"/>
      <c r="F377" s="31"/>
      <c r="G377" s="77"/>
      <c r="H377" s="77"/>
      <c r="I377" s="57"/>
      <c r="J377" s="31"/>
      <c r="K377" s="31"/>
      <c r="L377" s="77"/>
      <c r="M377" s="64"/>
      <c r="N377" s="64"/>
      <c r="O377" s="69"/>
      <c r="P377" s="69"/>
      <c r="Q377" s="70"/>
      <c r="R377" s="34"/>
      <c r="S377" s="105"/>
      <c r="T377" s="105"/>
      <c r="U377" s="77"/>
      <c r="V377" s="77"/>
      <c r="W377" s="69"/>
      <c r="X377" s="69"/>
      <c r="Y377" s="69"/>
      <c r="Z377" s="61"/>
      <c r="AA377" s="67"/>
      <c r="AB377" s="61"/>
      <c r="AC377" s="67"/>
      <c r="AD377" s="67"/>
      <c r="AE377" s="67"/>
      <c r="AF377" s="57"/>
      <c r="AG377" s="107"/>
      <c r="AH377" s="108"/>
      <c r="AI377" s="30"/>
      <c r="AJ377" s="30"/>
      <c r="AK377" s="30"/>
      <c r="AL377" s="30"/>
      <c r="AM377" s="63"/>
      <c r="AN377" s="108"/>
      <c r="AO377" s="108"/>
      <c r="AP377" s="107"/>
      <c r="AQ377" s="107"/>
      <c r="AR377" s="31"/>
      <c r="AS377" s="68"/>
      <c r="AT377" s="68"/>
      <c r="AU377" s="63"/>
      <c r="AV377" s="62"/>
      <c r="AW377" s="62"/>
      <c r="AX377" s="62"/>
      <c r="AY377" s="62"/>
      <c r="AZ377" s="126"/>
      <c r="BA377" s="126"/>
      <c r="BB377" s="126"/>
      <c r="BC377" s="126"/>
      <c r="BD377" s="126"/>
      <c r="BE377" s="62"/>
    </row>
    <row r="378" spans="1:57" ht="25.5" customHeight="1" x14ac:dyDescent="0.3">
      <c r="A378" s="31"/>
      <c r="B378" s="31"/>
      <c r="C378" s="31"/>
      <c r="D378" s="33"/>
      <c r="E378" s="92"/>
      <c r="F378" s="31"/>
      <c r="G378" s="77"/>
      <c r="H378" s="77"/>
      <c r="I378" s="57"/>
      <c r="J378" s="31"/>
      <c r="K378" s="31"/>
      <c r="L378" s="77"/>
      <c r="M378" s="64"/>
      <c r="N378" s="64"/>
      <c r="O378" s="69"/>
      <c r="P378" s="69"/>
      <c r="Q378" s="70"/>
      <c r="R378" s="34"/>
      <c r="S378" s="105"/>
      <c r="T378" s="105"/>
      <c r="U378" s="77"/>
      <c r="V378" s="77"/>
      <c r="W378" s="69"/>
      <c r="X378" s="69"/>
      <c r="Y378" s="69"/>
      <c r="Z378" s="61"/>
      <c r="AA378" s="67"/>
      <c r="AB378" s="61"/>
      <c r="AC378" s="67"/>
      <c r="AD378" s="67"/>
      <c r="AE378" s="67"/>
      <c r="AF378" s="57"/>
      <c r="AG378" s="107"/>
      <c r="AH378" s="108"/>
      <c r="AI378" s="30"/>
      <c r="AJ378" s="30"/>
      <c r="AK378" s="30"/>
      <c r="AL378" s="30"/>
      <c r="AM378" s="63"/>
      <c r="AN378" s="108"/>
      <c r="AO378" s="108"/>
      <c r="AP378" s="107"/>
      <c r="AQ378" s="107"/>
      <c r="AR378" s="31"/>
      <c r="AS378" s="68"/>
      <c r="AT378" s="68"/>
      <c r="AU378" s="63"/>
      <c r="AV378" s="62"/>
      <c r="AW378" s="62"/>
      <c r="AX378" s="62"/>
      <c r="AY378" s="62"/>
      <c r="AZ378" s="126"/>
      <c r="BA378" s="126"/>
      <c r="BB378" s="126"/>
      <c r="BC378" s="126"/>
      <c r="BD378" s="126"/>
      <c r="BE378" s="62"/>
    </row>
    <row r="379" spans="1:57" ht="25.5" customHeight="1" x14ac:dyDescent="0.3">
      <c r="A379" s="31"/>
      <c r="B379" s="31"/>
      <c r="C379" s="31"/>
      <c r="D379" s="33"/>
      <c r="E379" s="92"/>
      <c r="F379" s="31"/>
      <c r="G379" s="77"/>
      <c r="H379" s="77"/>
      <c r="I379" s="57"/>
      <c r="J379" s="31"/>
      <c r="K379" s="31"/>
      <c r="L379" s="77"/>
      <c r="M379" s="64"/>
      <c r="N379" s="64"/>
      <c r="O379" s="69"/>
      <c r="P379" s="69"/>
      <c r="Q379" s="70"/>
      <c r="R379" s="34"/>
      <c r="S379" s="105"/>
      <c r="T379" s="105"/>
      <c r="U379" s="77"/>
      <c r="V379" s="77"/>
      <c r="W379" s="69"/>
      <c r="X379" s="69"/>
      <c r="Y379" s="69"/>
      <c r="Z379" s="61"/>
      <c r="AA379" s="67"/>
      <c r="AB379" s="61"/>
      <c r="AC379" s="67"/>
      <c r="AD379" s="67"/>
      <c r="AE379" s="67"/>
      <c r="AF379" s="57"/>
      <c r="AG379" s="107"/>
      <c r="AH379" s="108"/>
      <c r="AI379" s="30"/>
      <c r="AJ379" s="30"/>
      <c r="AK379" s="30"/>
      <c r="AL379" s="30"/>
      <c r="AM379" s="63"/>
      <c r="AN379" s="108"/>
      <c r="AO379" s="108"/>
      <c r="AP379" s="107"/>
      <c r="AQ379" s="107"/>
      <c r="AR379" s="31"/>
      <c r="AS379" s="68"/>
      <c r="AT379" s="68"/>
      <c r="AU379" s="63"/>
      <c r="AV379" s="62"/>
      <c r="AW379" s="62"/>
      <c r="AX379" s="62"/>
      <c r="AY379" s="62"/>
      <c r="AZ379" s="126"/>
      <c r="BA379" s="126"/>
      <c r="BB379" s="126"/>
      <c r="BC379" s="126"/>
      <c r="BD379" s="126"/>
      <c r="BE379" s="62"/>
    </row>
    <row r="380" spans="1:57" ht="25.5" customHeight="1" x14ac:dyDescent="0.3">
      <c r="A380" s="31"/>
      <c r="B380" s="31"/>
      <c r="C380" s="31"/>
      <c r="D380" s="33"/>
      <c r="E380" s="92"/>
      <c r="F380" s="31"/>
      <c r="G380" s="77"/>
      <c r="H380" s="77"/>
      <c r="I380" s="57"/>
      <c r="J380" s="31"/>
      <c r="K380" s="31"/>
      <c r="L380" s="77"/>
      <c r="M380" s="64"/>
      <c r="N380" s="64"/>
      <c r="O380" s="69"/>
      <c r="P380" s="69"/>
      <c r="Q380" s="70"/>
      <c r="R380" s="34"/>
      <c r="S380" s="105"/>
      <c r="T380" s="105"/>
      <c r="U380" s="77"/>
      <c r="V380" s="77"/>
      <c r="W380" s="69"/>
      <c r="X380" s="69"/>
      <c r="Y380" s="69"/>
      <c r="Z380" s="61"/>
      <c r="AA380" s="67"/>
      <c r="AB380" s="61"/>
      <c r="AC380" s="67"/>
      <c r="AD380" s="67"/>
      <c r="AE380" s="67"/>
      <c r="AF380" s="57"/>
      <c r="AG380" s="107"/>
      <c r="AH380" s="108"/>
      <c r="AI380" s="30"/>
      <c r="AJ380" s="30"/>
      <c r="AK380" s="30"/>
      <c r="AL380" s="30"/>
      <c r="AM380" s="63"/>
      <c r="AN380" s="108"/>
      <c r="AO380" s="108"/>
      <c r="AP380" s="107"/>
      <c r="AQ380" s="107"/>
      <c r="AR380" s="31"/>
      <c r="AS380" s="68"/>
      <c r="AT380" s="68"/>
      <c r="AU380" s="63"/>
      <c r="AV380" s="62"/>
      <c r="AW380" s="62"/>
      <c r="AX380" s="62"/>
      <c r="AY380" s="62"/>
      <c r="AZ380" s="126"/>
      <c r="BA380" s="126"/>
      <c r="BB380" s="126"/>
      <c r="BC380" s="126"/>
      <c r="BD380" s="126"/>
      <c r="BE380" s="62"/>
    </row>
    <row r="381" spans="1:57" ht="25.5" customHeight="1" x14ac:dyDescent="0.3">
      <c r="A381" s="31"/>
      <c r="B381" s="31"/>
      <c r="C381" s="31"/>
      <c r="D381" s="33"/>
      <c r="E381" s="92"/>
      <c r="F381" s="31"/>
      <c r="G381" s="77"/>
      <c r="H381" s="77"/>
      <c r="I381" s="57"/>
      <c r="J381" s="31"/>
      <c r="K381" s="31"/>
      <c r="L381" s="77"/>
      <c r="M381" s="64"/>
      <c r="N381" s="64"/>
      <c r="O381" s="69"/>
      <c r="P381" s="69"/>
      <c r="Q381" s="70"/>
      <c r="R381" s="34"/>
      <c r="S381" s="105"/>
      <c r="T381" s="105"/>
      <c r="U381" s="77"/>
      <c r="V381" s="77"/>
      <c r="W381" s="69"/>
      <c r="X381" s="69"/>
      <c r="Y381" s="69"/>
      <c r="Z381" s="61"/>
      <c r="AA381" s="67"/>
      <c r="AB381" s="61"/>
      <c r="AC381" s="67"/>
      <c r="AD381" s="67"/>
      <c r="AE381" s="67"/>
      <c r="AF381" s="57"/>
      <c r="AG381" s="107"/>
      <c r="AH381" s="108"/>
      <c r="AI381" s="30"/>
      <c r="AJ381" s="30"/>
      <c r="AK381" s="30"/>
      <c r="AL381" s="30"/>
      <c r="AM381" s="63"/>
      <c r="AN381" s="108"/>
      <c r="AO381" s="108"/>
      <c r="AP381" s="107"/>
      <c r="AQ381" s="107"/>
      <c r="AR381" s="31"/>
      <c r="AS381" s="68"/>
      <c r="AT381" s="68"/>
      <c r="AU381" s="63"/>
      <c r="AV381" s="62"/>
      <c r="AW381" s="62"/>
      <c r="AX381" s="62"/>
      <c r="AY381" s="62"/>
      <c r="AZ381" s="126"/>
      <c r="BA381" s="126"/>
      <c r="BB381" s="126"/>
      <c r="BC381" s="126"/>
      <c r="BD381" s="126"/>
      <c r="BE381" s="62"/>
    </row>
    <row r="382" spans="1:57" ht="25.5" customHeight="1" x14ac:dyDescent="0.3">
      <c r="A382" s="31"/>
      <c r="B382" s="31"/>
      <c r="C382" s="31"/>
      <c r="D382" s="33"/>
      <c r="E382" s="92"/>
      <c r="F382" s="31"/>
      <c r="G382" s="77"/>
      <c r="H382" s="77"/>
      <c r="I382" s="57"/>
      <c r="J382" s="31"/>
      <c r="K382" s="31"/>
      <c r="L382" s="77"/>
      <c r="M382" s="64"/>
      <c r="N382" s="64"/>
      <c r="O382" s="69"/>
      <c r="P382" s="69"/>
      <c r="Q382" s="70"/>
      <c r="R382" s="34"/>
      <c r="S382" s="105"/>
      <c r="T382" s="105"/>
      <c r="U382" s="77"/>
      <c r="V382" s="77"/>
      <c r="W382" s="69"/>
      <c r="X382" s="69"/>
      <c r="Y382" s="69"/>
      <c r="Z382" s="61"/>
      <c r="AA382" s="67"/>
      <c r="AB382" s="61"/>
      <c r="AC382" s="67"/>
      <c r="AD382" s="67"/>
      <c r="AE382" s="67"/>
      <c r="AF382" s="57"/>
      <c r="AG382" s="107"/>
      <c r="AH382" s="108"/>
      <c r="AI382" s="30"/>
      <c r="AJ382" s="30"/>
      <c r="AK382" s="30"/>
      <c r="AL382" s="30"/>
      <c r="AM382" s="63"/>
      <c r="AN382" s="108"/>
      <c r="AO382" s="108"/>
      <c r="AP382" s="107"/>
      <c r="AQ382" s="107"/>
      <c r="AR382" s="31"/>
      <c r="AS382" s="68"/>
      <c r="AT382" s="68"/>
      <c r="AU382" s="63"/>
      <c r="AV382" s="62"/>
      <c r="AW382" s="62"/>
      <c r="AX382" s="62"/>
      <c r="AY382" s="62"/>
      <c r="AZ382" s="126"/>
      <c r="BA382" s="126"/>
      <c r="BB382" s="126"/>
      <c r="BC382" s="126"/>
      <c r="BD382" s="126"/>
      <c r="BE382" s="62"/>
    </row>
    <row r="383" spans="1:57" ht="25.5" customHeight="1" x14ac:dyDescent="0.3">
      <c r="A383" s="31"/>
      <c r="B383" s="31"/>
      <c r="C383" s="31"/>
      <c r="D383" s="33"/>
      <c r="E383" s="92"/>
      <c r="F383" s="31"/>
      <c r="G383" s="77"/>
      <c r="H383" s="77"/>
      <c r="I383" s="57"/>
      <c r="J383" s="31"/>
      <c r="K383" s="31"/>
      <c r="L383" s="77"/>
      <c r="M383" s="64"/>
      <c r="N383" s="64"/>
      <c r="O383" s="69"/>
      <c r="P383" s="69"/>
      <c r="Q383" s="70"/>
      <c r="R383" s="34"/>
      <c r="S383" s="105"/>
      <c r="T383" s="105"/>
      <c r="U383" s="77"/>
      <c r="V383" s="77"/>
      <c r="W383" s="69"/>
      <c r="X383" s="69"/>
      <c r="Y383" s="69"/>
      <c r="Z383" s="61"/>
      <c r="AA383" s="67"/>
      <c r="AB383" s="61"/>
      <c r="AC383" s="67"/>
      <c r="AD383" s="67"/>
      <c r="AE383" s="67"/>
      <c r="AF383" s="57"/>
      <c r="AG383" s="107"/>
      <c r="AH383" s="108"/>
      <c r="AI383" s="30"/>
      <c r="AJ383" s="30"/>
      <c r="AK383" s="30"/>
      <c r="AL383" s="30"/>
      <c r="AM383" s="63"/>
      <c r="AN383" s="108"/>
      <c r="AO383" s="108"/>
      <c r="AP383" s="107"/>
      <c r="AQ383" s="107"/>
      <c r="AR383" s="31"/>
      <c r="AS383" s="68"/>
      <c r="AT383" s="68"/>
      <c r="AU383" s="63"/>
      <c r="AV383" s="62"/>
      <c r="AW383" s="62"/>
      <c r="AX383" s="62"/>
      <c r="AY383" s="62"/>
      <c r="AZ383" s="126"/>
      <c r="BA383" s="126"/>
      <c r="BB383" s="126"/>
      <c r="BC383" s="126"/>
      <c r="BD383" s="126"/>
      <c r="BE383" s="62"/>
    </row>
    <row r="384" spans="1:57" ht="25.5" customHeight="1" x14ac:dyDescent="0.3">
      <c r="A384" s="31"/>
      <c r="B384" s="31"/>
      <c r="C384" s="31"/>
      <c r="D384" s="33"/>
      <c r="E384" s="92"/>
      <c r="F384" s="31"/>
      <c r="G384" s="77"/>
      <c r="H384" s="77"/>
      <c r="I384" s="57"/>
      <c r="J384" s="31"/>
      <c r="K384" s="31"/>
      <c r="L384" s="77"/>
      <c r="M384" s="64"/>
      <c r="N384" s="64"/>
      <c r="O384" s="69"/>
      <c r="P384" s="69"/>
      <c r="Q384" s="70"/>
      <c r="R384" s="34"/>
      <c r="S384" s="105"/>
      <c r="T384" s="105"/>
      <c r="U384" s="77"/>
      <c r="V384" s="77"/>
      <c r="W384" s="69"/>
      <c r="X384" s="69"/>
      <c r="Y384" s="69"/>
      <c r="Z384" s="61"/>
      <c r="AA384" s="67"/>
      <c r="AB384" s="61"/>
      <c r="AC384" s="67"/>
      <c r="AD384" s="67"/>
      <c r="AE384" s="67"/>
      <c r="AF384" s="57"/>
      <c r="AG384" s="107"/>
      <c r="AH384" s="108"/>
      <c r="AI384" s="30"/>
      <c r="AJ384" s="30"/>
      <c r="AK384" s="30"/>
      <c r="AL384" s="30"/>
      <c r="AM384" s="63"/>
      <c r="AN384" s="108"/>
      <c r="AO384" s="108"/>
      <c r="AP384" s="107"/>
      <c r="AQ384" s="107"/>
      <c r="AR384" s="31"/>
      <c r="AS384" s="68"/>
      <c r="AT384" s="68"/>
      <c r="AU384" s="63"/>
      <c r="AV384" s="62"/>
      <c r="AW384" s="62"/>
      <c r="AX384" s="62"/>
      <c r="AY384" s="62"/>
      <c r="AZ384" s="126"/>
      <c r="BA384" s="126"/>
      <c r="BB384" s="126"/>
      <c r="BC384" s="126"/>
      <c r="BD384" s="126"/>
      <c r="BE384" s="62"/>
    </row>
    <row r="385" spans="1:57" ht="25.5" customHeight="1" x14ac:dyDescent="0.3">
      <c r="A385" s="31"/>
      <c r="B385" s="31"/>
      <c r="C385" s="31"/>
      <c r="D385" s="33"/>
      <c r="E385" s="92"/>
      <c r="F385" s="31"/>
      <c r="G385" s="77"/>
      <c r="H385" s="77"/>
      <c r="I385" s="57"/>
      <c r="J385" s="31"/>
      <c r="K385" s="31"/>
      <c r="L385" s="77"/>
      <c r="M385" s="64"/>
      <c r="N385" s="64"/>
      <c r="O385" s="69"/>
      <c r="P385" s="69"/>
      <c r="Q385" s="70"/>
      <c r="R385" s="34"/>
      <c r="S385" s="105"/>
      <c r="T385" s="105"/>
      <c r="U385" s="77"/>
      <c r="V385" s="77"/>
      <c r="W385" s="69"/>
      <c r="X385" s="69"/>
      <c r="Y385" s="69"/>
      <c r="Z385" s="61"/>
      <c r="AA385" s="67"/>
      <c r="AB385" s="61"/>
      <c r="AC385" s="67"/>
      <c r="AD385" s="67"/>
      <c r="AE385" s="67"/>
      <c r="AF385" s="57"/>
      <c r="AG385" s="107"/>
      <c r="AH385" s="108"/>
      <c r="AI385" s="30"/>
      <c r="AJ385" s="30"/>
      <c r="AK385" s="30"/>
      <c r="AL385" s="30"/>
      <c r="AM385" s="63"/>
      <c r="AN385" s="108"/>
      <c r="AO385" s="108"/>
      <c r="AP385" s="107"/>
      <c r="AQ385" s="107"/>
      <c r="AR385" s="31"/>
      <c r="AS385" s="68"/>
      <c r="AT385" s="68"/>
      <c r="AU385" s="63"/>
      <c r="AV385" s="62"/>
      <c r="AW385" s="62"/>
      <c r="AX385" s="62"/>
      <c r="AY385" s="62"/>
      <c r="AZ385" s="126"/>
      <c r="BA385" s="126"/>
      <c r="BB385" s="126"/>
      <c r="BC385" s="126"/>
      <c r="BD385" s="126"/>
      <c r="BE385" s="62"/>
    </row>
    <row r="386" spans="1:57" ht="25.5" customHeight="1" x14ac:dyDescent="0.3">
      <c r="A386" s="31"/>
      <c r="B386" s="31"/>
      <c r="C386" s="31"/>
      <c r="D386" s="33"/>
      <c r="E386" s="92"/>
      <c r="F386" s="31"/>
      <c r="G386" s="77"/>
      <c r="H386" s="77"/>
      <c r="I386" s="57"/>
      <c r="J386" s="31"/>
      <c r="K386" s="31"/>
      <c r="L386" s="77"/>
      <c r="M386" s="64"/>
      <c r="N386" s="64"/>
      <c r="O386" s="69"/>
      <c r="P386" s="69"/>
      <c r="Q386" s="70"/>
      <c r="R386" s="34"/>
      <c r="S386" s="105"/>
      <c r="T386" s="105"/>
      <c r="U386" s="77"/>
      <c r="V386" s="77"/>
      <c r="W386" s="69"/>
      <c r="X386" s="69"/>
      <c r="Y386" s="69"/>
      <c r="Z386" s="61"/>
      <c r="AA386" s="67"/>
      <c r="AB386" s="61"/>
      <c r="AC386" s="67"/>
      <c r="AD386" s="67"/>
      <c r="AE386" s="67"/>
      <c r="AF386" s="57"/>
      <c r="AG386" s="107"/>
      <c r="AH386" s="108"/>
      <c r="AI386" s="30"/>
      <c r="AJ386" s="30"/>
      <c r="AK386" s="30"/>
      <c r="AL386" s="30"/>
      <c r="AM386" s="63"/>
      <c r="AN386" s="108"/>
      <c r="AO386" s="108"/>
      <c r="AP386" s="107"/>
      <c r="AQ386" s="107"/>
      <c r="AR386" s="31"/>
      <c r="AS386" s="68"/>
      <c r="AT386" s="68"/>
      <c r="AU386" s="63"/>
      <c r="AV386" s="62"/>
      <c r="AW386" s="62"/>
      <c r="AX386" s="62"/>
      <c r="AY386" s="62"/>
      <c r="AZ386" s="126"/>
      <c r="BA386" s="126"/>
      <c r="BB386" s="126"/>
      <c r="BC386" s="126"/>
      <c r="BD386" s="126"/>
      <c r="BE386" s="62"/>
    </row>
    <row r="387" spans="1:57" ht="25.5" customHeight="1" x14ac:dyDescent="0.3">
      <c r="A387" s="31"/>
      <c r="B387" s="31"/>
      <c r="C387" s="31"/>
      <c r="D387" s="33"/>
      <c r="E387" s="92"/>
      <c r="F387" s="31"/>
      <c r="G387" s="77"/>
      <c r="H387" s="77"/>
      <c r="I387" s="57"/>
      <c r="J387" s="31"/>
      <c r="K387" s="31"/>
      <c r="L387" s="77"/>
      <c r="M387" s="64"/>
      <c r="N387" s="64"/>
      <c r="O387" s="69"/>
      <c r="P387" s="69"/>
      <c r="Q387" s="70"/>
      <c r="R387" s="34"/>
      <c r="S387" s="105"/>
      <c r="T387" s="105"/>
      <c r="U387" s="77"/>
      <c r="V387" s="77"/>
      <c r="W387" s="69"/>
      <c r="X387" s="69"/>
      <c r="Y387" s="69"/>
      <c r="Z387" s="61"/>
      <c r="AA387" s="67"/>
      <c r="AB387" s="61"/>
      <c r="AC387" s="67"/>
      <c r="AD387" s="67"/>
      <c r="AE387" s="67"/>
      <c r="AF387" s="57"/>
      <c r="AG387" s="107"/>
      <c r="AH387" s="108"/>
      <c r="AI387" s="30"/>
      <c r="AJ387" s="30"/>
      <c r="AK387" s="30"/>
      <c r="AL387" s="30"/>
      <c r="AM387" s="63"/>
      <c r="AN387" s="108"/>
      <c r="AO387" s="108"/>
      <c r="AP387" s="107"/>
      <c r="AQ387" s="107"/>
      <c r="AR387" s="31"/>
      <c r="AS387" s="68"/>
      <c r="AT387" s="68"/>
      <c r="AU387" s="63"/>
      <c r="AV387" s="62"/>
      <c r="AW387" s="62"/>
      <c r="AX387" s="62"/>
      <c r="AY387" s="62"/>
      <c r="AZ387" s="126"/>
      <c r="BA387" s="126"/>
      <c r="BB387" s="126"/>
      <c r="BC387" s="126"/>
      <c r="BD387" s="126"/>
      <c r="BE387" s="62"/>
    </row>
    <row r="388" spans="1:57" ht="25.5" customHeight="1" x14ac:dyDescent="0.3">
      <c r="A388" s="31"/>
      <c r="B388" s="31"/>
      <c r="C388" s="31"/>
      <c r="D388" s="33"/>
      <c r="E388" s="92"/>
      <c r="F388" s="31"/>
      <c r="G388" s="77"/>
      <c r="H388" s="77"/>
      <c r="I388" s="57"/>
      <c r="J388" s="31"/>
      <c r="K388" s="31"/>
      <c r="L388" s="77"/>
      <c r="M388" s="64"/>
      <c r="N388" s="64"/>
      <c r="O388" s="69"/>
      <c r="P388" s="69"/>
      <c r="Q388" s="70"/>
      <c r="R388" s="34"/>
      <c r="S388" s="105"/>
      <c r="T388" s="105"/>
      <c r="U388" s="77"/>
      <c r="V388" s="77"/>
      <c r="W388" s="69"/>
      <c r="X388" s="69"/>
      <c r="Y388" s="69"/>
      <c r="Z388" s="61"/>
      <c r="AA388" s="67"/>
      <c r="AB388" s="61"/>
      <c r="AC388" s="67"/>
      <c r="AD388" s="67"/>
      <c r="AE388" s="67"/>
      <c r="AF388" s="57"/>
      <c r="AG388" s="107"/>
      <c r="AH388" s="108"/>
      <c r="AI388" s="30"/>
      <c r="AJ388" s="30"/>
      <c r="AK388" s="30"/>
      <c r="AL388" s="30"/>
      <c r="AM388" s="63"/>
      <c r="AN388" s="108"/>
      <c r="AO388" s="108"/>
      <c r="AP388" s="107"/>
      <c r="AQ388" s="107"/>
      <c r="AR388" s="31"/>
      <c r="AS388" s="68"/>
      <c r="AT388" s="68"/>
      <c r="AU388" s="63"/>
      <c r="AV388" s="62"/>
      <c r="AW388" s="62"/>
      <c r="AX388" s="62"/>
      <c r="AY388" s="62"/>
      <c r="AZ388" s="126"/>
      <c r="BA388" s="126"/>
      <c r="BB388" s="126"/>
      <c r="BC388" s="126"/>
      <c r="BD388" s="126"/>
      <c r="BE388" s="62"/>
    </row>
    <row r="389" spans="1:57" ht="25.5" customHeight="1" x14ac:dyDescent="0.3">
      <c r="A389" s="31"/>
      <c r="B389" s="31"/>
      <c r="C389" s="31"/>
      <c r="D389" s="33"/>
      <c r="E389" s="92"/>
      <c r="F389" s="31"/>
      <c r="G389" s="77"/>
      <c r="H389" s="77"/>
      <c r="I389" s="57"/>
      <c r="J389" s="31"/>
      <c r="K389" s="31"/>
      <c r="L389" s="77"/>
      <c r="M389" s="64"/>
      <c r="N389" s="64"/>
      <c r="O389" s="69"/>
      <c r="P389" s="69"/>
      <c r="Q389" s="70"/>
      <c r="R389" s="34"/>
      <c r="S389" s="105"/>
      <c r="T389" s="105"/>
      <c r="U389" s="77"/>
      <c r="V389" s="77"/>
      <c r="W389" s="69"/>
      <c r="X389" s="69"/>
      <c r="Y389" s="69"/>
      <c r="Z389" s="61"/>
      <c r="AA389" s="67"/>
      <c r="AB389" s="61"/>
      <c r="AC389" s="67"/>
      <c r="AD389" s="67"/>
      <c r="AE389" s="67"/>
      <c r="AF389" s="57"/>
      <c r="AG389" s="107"/>
      <c r="AH389" s="108"/>
      <c r="AI389" s="30"/>
      <c r="AJ389" s="30"/>
      <c r="AK389" s="30"/>
      <c r="AL389" s="30"/>
      <c r="AM389" s="63"/>
      <c r="AN389" s="108"/>
      <c r="AO389" s="108"/>
      <c r="AP389" s="107"/>
      <c r="AQ389" s="107"/>
      <c r="AR389" s="31"/>
      <c r="AS389" s="68"/>
      <c r="AT389" s="68"/>
      <c r="AU389" s="63"/>
      <c r="AV389" s="62"/>
      <c r="AW389" s="62"/>
      <c r="AX389" s="62"/>
      <c r="AY389" s="62"/>
      <c r="AZ389" s="126"/>
      <c r="BA389" s="126"/>
      <c r="BB389" s="126"/>
      <c r="BC389" s="126"/>
      <c r="BD389" s="126"/>
      <c r="BE389" s="62"/>
    </row>
    <row r="390" spans="1:57" ht="25.5" customHeight="1" x14ac:dyDescent="0.3">
      <c r="A390" s="31"/>
      <c r="B390" s="31"/>
      <c r="C390" s="31"/>
      <c r="D390" s="33"/>
      <c r="E390" s="92"/>
      <c r="F390" s="31"/>
      <c r="G390" s="77"/>
      <c r="H390" s="77"/>
      <c r="I390" s="57"/>
      <c r="J390" s="31"/>
      <c r="K390" s="31"/>
      <c r="L390" s="77"/>
      <c r="M390" s="64"/>
      <c r="N390" s="64"/>
      <c r="O390" s="69"/>
      <c r="P390" s="69"/>
      <c r="Q390" s="70"/>
      <c r="R390" s="34"/>
      <c r="S390" s="105"/>
      <c r="T390" s="105"/>
      <c r="U390" s="77"/>
      <c r="V390" s="77"/>
      <c r="W390" s="69"/>
      <c r="X390" s="69"/>
      <c r="Y390" s="69"/>
      <c r="Z390" s="61"/>
      <c r="AA390" s="67"/>
      <c r="AB390" s="61"/>
      <c r="AC390" s="67"/>
      <c r="AD390" s="67"/>
      <c r="AE390" s="67"/>
      <c r="AF390" s="57"/>
      <c r="AG390" s="107"/>
      <c r="AH390" s="108"/>
      <c r="AI390" s="30"/>
      <c r="AJ390" s="30"/>
      <c r="AK390" s="30"/>
      <c r="AL390" s="30"/>
      <c r="AM390" s="63"/>
      <c r="AN390" s="108"/>
      <c r="AO390" s="108"/>
      <c r="AP390" s="107"/>
      <c r="AQ390" s="107"/>
      <c r="AR390" s="31"/>
      <c r="AS390" s="68"/>
      <c r="AT390" s="68"/>
      <c r="AU390" s="63"/>
      <c r="AV390" s="62"/>
      <c r="AW390" s="62"/>
      <c r="AX390" s="62"/>
      <c r="AY390" s="62"/>
      <c r="AZ390" s="126"/>
      <c r="BA390" s="126"/>
      <c r="BB390" s="126"/>
      <c r="BC390" s="126"/>
      <c r="BD390" s="126"/>
      <c r="BE390" s="62"/>
    </row>
    <row r="391" spans="1:57" ht="25.5" customHeight="1" x14ac:dyDescent="0.3">
      <c r="A391" s="31"/>
      <c r="B391" s="31"/>
      <c r="C391" s="31"/>
      <c r="D391" s="33"/>
      <c r="E391" s="92"/>
      <c r="F391" s="31"/>
      <c r="G391" s="77"/>
      <c r="H391" s="77"/>
      <c r="I391" s="57"/>
      <c r="J391" s="31"/>
      <c r="K391" s="31"/>
      <c r="L391" s="77"/>
      <c r="M391" s="64"/>
      <c r="N391" s="64"/>
      <c r="O391" s="69"/>
      <c r="P391" s="69"/>
      <c r="Q391" s="70"/>
      <c r="R391" s="34"/>
      <c r="S391" s="105"/>
      <c r="T391" s="105"/>
      <c r="U391" s="77"/>
      <c r="V391" s="77"/>
      <c r="W391" s="69"/>
      <c r="X391" s="69"/>
      <c r="Y391" s="69"/>
      <c r="Z391" s="61"/>
      <c r="AA391" s="67"/>
      <c r="AB391" s="61"/>
      <c r="AC391" s="67"/>
      <c r="AD391" s="67"/>
      <c r="AE391" s="67"/>
      <c r="AF391" s="57"/>
      <c r="AG391" s="107"/>
      <c r="AH391" s="108"/>
      <c r="AI391" s="30"/>
      <c r="AJ391" s="30"/>
      <c r="AK391" s="30"/>
      <c r="AL391" s="30"/>
      <c r="AM391" s="63"/>
      <c r="AN391" s="108"/>
      <c r="AO391" s="108"/>
      <c r="AP391" s="107"/>
      <c r="AQ391" s="107"/>
      <c r="AR391" s="31"/>
      <c r="AS391" s="68"/>
      <c r="AT391" s="68"/>
      <c r="AU391" s="63"/>
      <c r="AV391" s="62"/>
      <c r="AW391" s="62"/>
      <c r="AX391" s="62"/>
      <c r="AY391" s="62"/>
      <c r="AZ391" s="126"/>
      <c r="BA391" s="126"/>
      <c r="BB391" s="126"/>
      <c r="BC391" s="126"/>
      <c r="BD391" s="126"/>
      <c r="BE391" s="62"/>
    </row>
    <row r="392" spans="1:57" ht="25.5" customHeight="1" x14ac:dyDescent="0.3">
      <c r="A392" s="31"/>
      <c r="B392" s="31"/>
      <c r="C392" s="31"/>
      <c r="D392" s="33"/>
      <c r="E392" s="92"/>
      <c r="F392" s="31"/>
      <c r="G392" s="77"/>
      <c r="H392" s="77"/>
      <c r="I392" s="57"/>
      <c r="J392" s="31"/>
      <c r="K392" s="31"/>
      <c r="L392" s="77"/>
      <c r="M392" s="64"/>
      <c r="N392" s="64"/>
      <c r="O392" s="69"/>
      <c r="P392" s="69"/>
      <c r="Q392" s="70"/>
      <c r="R392" s="34"/>
      <c r="S392" s="105"/>
      <c r="T392" s="105"/>
      <c r="U392" s="77"/>
      <c r="V392" s="77"/>
      <c r="W392" s="69"/>
      <c r="X392" s="69"/>
      <c r="Y392" s="69"/>
      <c r="Z392" s="61"/>
      <c r="AA392" s="67"/>
      <c r="AB392" s="61"/>
      <c r="AC392" s="67"/>
      <c r="AD392" s="67"/>
      <c r="AE392" s="67"/>
      <c r="AF392" s="57"/>
      <c r="AG392" s="107"/>
      <c r="AH392" s="108"/>
      <c r="AI392" s="30"/>
      <c r="AJ392" s="30"/>
      <c r="AK392" s="30"/>
      <c r="AL392" s="30"/>
      <c r="AM392" s="63"/>
      <c r="AN392" s="108"/>
      <c r="AO392" s="108"/>
      <c r="AP392" s="107"/>
      <c r="AQ392" s="107"/>
      <c r="AR392" s="31"/>
      <c r="AS392" s="68"/>
      <c r="AT392" s="68"/>
      <c r="AU392" s="63"/>
      <c r="AV392" s="62"/>
      <c r="AW392" s="62"/>
      <c r="AX392" s="62"/>
      <c r="AY392" s="62"/>
      <c r="AZ392" s="126"/>
      <c r="BA392" s="126"/>
      <c r="BB392" s="126"/>
      <c r="BC392" s="126"/>
      <c r="BD392" s="126"/>
      <c r="BE392" s="62"/>
    </row>
    <row r="393" spans="1:57" ht="25.5" customHeight="1" x14ac:dyDescent="0.3">
      <c r="A393" s="31"/>
      <c r="B393" s="31"/>
      <c r="C393" s="31"/>
      <c r="D393" s="33"/>
      <c r="E393" s="92"/>
      <c r="F393" s="31"/>
      <c r="G393" s="77"/>
      <c r="H393" s="77"/>
      <c r="I393" s="57"/>
      <c r="J393" s="31"/>
      <c r="K393" s="31"/>
      <c r="L393" s="77"/>
      <c r="M393" s="64"/>
      <c r="N393" s="64"/>
      <c r="O393" s="69"/>
      <c r="P393" s="69"/>
      <c r="Q393" s="70"/>
      <c r="R393" s="34"/>
      <c r="S393" s="105"/>
      <c r="T393" s="105"/>
      <c r="U393" s="77"/>
      <c r="V393" s="77"/>
      <c r="W393" s="69"/>
      <c r="X393" s="69"/>
      <c r="Y393" s="69"/>
      <c r="Z393" s="61"/>
      <c r="AA393" s="67"/>
      <c r="AB393" s="61"/>
      <c r="AC393" s="67"/>
      <c r="AD393" s="67"/>
      <c r="AE393" s="67"/>
      <c r="AF393" s="57"/>
      <c r="AG393" s="107"/>
      <c r="AH393" s="108"/>
      <c r="AI393" s="30"/>
      <c r="AJ393" s="30"/>
      <c r="AK393" s="30"/>
      <c r="AL393" s="30"/>
      <c r="AM393" s="63"/>
      <c r="AN393" s="108"/>
      <c r="AO393" s="108"/>
      <c r="AP393" s="107"/>
      <c r="AQ393" s="107"/>
      <c r="AR393" s="31"/>
      <c r="AS393" s="68"/>
      <c r="AT393" s="68"/>
      <c r="AU393" s="63"/>
      <c r="AV393" s="62"/>
      <c r="AW393" s="62"/>
      <c r="AX393" s="62"/>
      <c r="AY393" s="62"/>
      <c r="AZ393" s="126"/>
      <c r="BA393" s="126"/>
      <c r="BB393" s="126"/>
      <c r="BC393" s="126"/>
      <c r="BD393" s="126"/>
      <c r="BE393" s="62"/>
    </row>
    <row r="394" spans="1:57" ht="25.5" customHeight="1" x14ac:dyDescent="0.3">
      <c r="A394" s="31"/>
      <c r="B394" s="31"/>
      <c r="C394" s="31"/>
      <c r="D394" s="33"/>
      <c r="E394" s="92"/>
      <c r="F394" s="31"/>
      <c r="G394" s="77"/>
      <c r="H394" s="77"/>
      <c r="I394" s="57"/>
      <c r="J394" s="31"/>
      <c r="K394" s="31"/>
      <c r="L394" s="77"/>
      <c r="M394" s="64"/>
      <c r="N394" s="64"/>
      <c r="O394" s="69"/>
      <c r="P394" s="69"/>
      <c r="Q394" s="70"/>
      <c r="R394" s="34"/>
      <c r="S394" s="105"/>
      <c r="T394" s="105"/>
      <c r="U394" s="77"/>
      <c r="V394" s="77"/>
      <c r="W394" s="69"/>
      <c r="X394" s="69"/>
      <c r="Y394" s="69"/>
      <c r="Z394" s="61"/>
      <c r="AA394" s="67"/>
      <c r="AB394" s="61"/>
      <c r="AC394" s="67"/>
      <c r="AD394" s="67"/>
      <c r="AE394" s="67"/>
      <c r="AF394" s="57"/>
      <c r="AG394" s="107"/>
      <c r="AH394" s="108"/>
      <c r="AI394" s="30"/>
      <c r="AJ394" s="30"/>
      <c r="AK394" s="30"/>
      <c r="AL394" s="30"/>
      <c r="AM394" s="63"/>
      <c r="AN394" s="108"/>
      <c r="AO394" s="108"/>
      <c r="AP394" s="107"/>
      <c r="AQ394" s="107"/>
      <c r="AR394" s="31"/>
      <c r="AS394" s="68"/>
      <c r="AT394" s="68"/>
      <c r="AU394" s="63"/>
      <c r="AV394" s="62"/>
      <c r="AW394" s="62"/>
      <c r="AX394" s="62"/>
      <c r="AY394" s="62"/>
      <c r="AZ394" s="126"/>
      <c r="BA394" s="126"/>
      <c r="BB394" s="126"/>
      <c r="BC394" s="126"/>
      <c r="BD394" s="126"/>
      <c r="BE394" s="62"/>
    </row>
    <row r="395" spans="1:57" ht="25.5" customHeight="1" x14ac:dyDescent="0.3">
      <c r="A395" s="31"/>
      <c r="B395" s="31"/>
      <c r="C395" s="31"/>
      <c r="D395" s="33"/>
      <c r="E395" s="92"/>
      <c r="F395" s="31"/>
      <c r="G395" s="77"/>
      <c r="H395" s="77"/>
      <c r="I395" s="57"/>
      <c r="J395" s="31"/>
      <c r="K395" s="31"/>
      <c r="L395" s="77"/>
      <c r="M395" s="64"/>
      <c r="N395" s="64"/>
      <c r="O395" s="69"/>
      <c r="P395" s="69"/>
      <c r="Q395" s="70"/>
      <c r="R395" s="34"/>
      <c r="S395" s="105"/>
      <c r="T395" s="105"/>
      <c r="U395" s="77"/>
      <c r="V395" s="77"/>
      <c r="W395" s="69"/>
      <c r="X395" s="69"/>
      <c r="Y395" s="69"/>
      <c r="Z395" s="61"/>
      <c r="AA395" s="67"/>
      <c r="AB395" s="61"/>
      <c r="AC395" s="67"/>
      <c r="AD395" s="67"/>
      <c r="AE395" s="67"/>
      <c r="AF395" s="57"/>
      <c r="AG395" s="107"/>
      <c r="AH395" s="108"/>
      <c r="AI395" s="30"/>
      <c r="AJ395" s="30"/>
      <c r="AK395" s="30"/>
      <c r="AL395" s="30"/>
      <c r="AM395" s="63"/>
      <c r="AN395" s="108"/>
      <c r="AO395" s="108"/>
      <c r="AP395" s="107"/>
      <c r="AQ395" s="107"/>
      <c r="AR395" s="31"/>
      <c r="AS395" s="68"/>
      <c r="AT395" s="68"/>
      <c r="AU395" s="63"/>
      <c r="AV395" s="62"/>
      <c r="AW395" s="62"/>
      <c r="AX395" s="62"/>
      <c r="AY395" s="62"/>
      <c r="AZ395" s="126"/>
      <c r="BA395" s="126"/>
      <c r="BB395" s="126"/>
      <c r="BC395" s="126"/>
      <c r="BD395" s="126"/>
      <c r="BE395" s="62"/>
    </row>
    <row r="396" spans="1:57" ht="25.5" customHeight="1" x14ac:dyDescent="0.3">
      <c r="A396" s="31"/>
      <c r="B396" s="31"/>
      <c r="C396" s="31"/>
      <c r="D396" s="33"/>
      <c r="E396" s="92"/>
      <c r="F396" s="31"/>
      <c r="G396" s="77"/>
      <c r="H396" s="77"/>
      <c r="I396" s="57"/>
      <c r="J396" s="31"/>
      <c r="K396" s="31"/>
      <c r="L396" s="77"/>
      <c r="M396" s="64"/>
      <c r="N396" s="64"/>
      <c r="O396" s="69"/>
      <c r="P396" s="69"/>
      <c r="Q396" s="70"/>
      <c r="R396" s="34"/>
      <c r="S396" s="105"/>
      <c r="T396" s="105"/>
      <c r="U396" s="77"/>
      <c r="V396" s="77"/>
      <c r="W396" s="69"/>
      <c r="X396" s="69"/>
      <c r="Y396" s="69"/>
      <c r="Z396" s="61"/>
      <c r="AA396" s="67"/>
      <c r="AB396" s="61"/>
      <c r="AC396" s="67"/>
      <c r="AD396" s="67"/>
      <c r="AE396" s="67"/>
      <c r="AF396" s="57"/>
      <c r="AG396" s="107"/>
      <c r="AH396" s="108"/>
      <c r="AI396" s="30"/>
      <c r="AJ396" s="30"/>
      <c r="AK396" s="30"/>
      <c r="AL396" s="30"/>
      <c r="AM396" s="63"/>
      <c r="AN396" s="108"/>
      <c r="AO396" s="108"/>
      <c r="AP396" s="107"/>
      <c r="AQ396" s="107"/>
      <c r="AR396" s="31"/>
      <c r="AS396" s="68"/>
      <c r="AT396" s="68"/>
      <c r="AU396" s="63"/>
      <c r="AV396" s="62"/>
      <c r="AW396" s="62"/>
      <c r="AX396" s="62"/>
      <c r="AY396" s="62"/>
      <c r="AZ396" s="126"/>
      <c r="BA396" s="126"/>
      <c r="BB396" s="126"/>
      <c r="BC396" s="126"/>
      <c r="BD396" s="126"/>
      <c r="BE396" s="62"/>
    </row>
    <row r="397" spans="1:57" ht="25.5" customHeight="1" x14ac:dyDescent="0.3">
      <c r="A397" s="31"/>
      <c r="B397" s="31"/>
      <c r="C397" s="31"/>
      <c r="D397" s="33"/>
      <c r="E397" s="92"/>
      <c r="F397" s="31"/>
      <c r="G397" s="77"/>
      <c r="H397" s="77"/>
      <c r="I397" s="57"/>
      <c r="J397" s="31"/>
      <c r="K397" s="31"/>
      <c r="L397" s="77"/>
      <c r="M397" s="64"/>
      <c r="N397" s="64"/>
      <c r="O397" s="69"/>
      <c r="P397" s="69"/>
      <c r="Q397" s="70"/>
      <c r="R397" s="34"/>
      <c r="S397" s="105"/>
      <c r="T397" s="105"/>
      <c r="U397" s="77"/>
      <c r="V397" s="77"/>
      <c r="W397" s="69"/>
      <c r="X397" s="69"/>
      <c r="Y397" s="69"/>
      <c r="Z397" s="61"/>
      <c r="AA397" s="67"/>
      <c r="AB397" s="61"/>
      <c r="AC397" s="67"/>
      <c r="AD397" s="67"/>
      <c r="AE397" s="67"/>
      <c r="AF397" s="57"/>
      <c r="AG397" s="107"/>
      <c r="AH397" s="108"/>
      <c r="AI397" s="30"/>
      <c r="AJ397" s="30"/>
      <c r="AK397" s="30"/>
      <c r="AL397" s="30"/>
      <c r="AM397" s="63"/>
      <c r="AN397" s="108"/>
      <c r="AO397" s="108"/>
      <c r="AP397" s="107"/>
      <c r="AQ397" s="107"/>
      <c r="AR397" s="31"/>
      <c r="AS397" s="68"/>
      <c r="AT397" s="68"/>
      <c r="AU397" s="63"/>
      <c r="AV397" s="62"/>
      <c r="AW397" s="62"/>
      <c r="AX397" s="62"/>
      <c r="AY397" s="62"/>
      <c r="AZ397" s="126"/>
      <c r="BA397" s="126"/>
      <c r="BB397" s="126"/>
      <c r="BC397" s="126"/>
      <c r="BD397" s="126"/>
      <c r="BE397" s="62"/>
    </row>
    <row r="398" spans="1:57" ht="25.5" customHeight="1" x14ac:dyDescent="0.3">
      <c r="A398" s="31"/>
      <c r="B398" s="31"/>
      <c r="C398" s="31"/>
      <c r="D398" s="33"/>
      <c r="E398" s="92"/>
      <c r="F398" s="31"/>
      <c r="G398" s="77"/>
      <c r="H398" s="77"/>
      <c r="I398" s="57"/>
      <c r="J398" s="31"/>
      <c r="K398" s="31"/>
      <c r="L398" s="77"/>
      <c r="M398" s="64"/>
      <c r="N398" s="64"/>
      <c r="O398" s="69"/>
      <c r="P398" s="69"/>
      <c r="Q398" s="70"/>
      <c r="R398" s="34"/>
      <c r="S398" s="105"/>
      <c r="T398" s="105"/>
      <c r="U398" s="77"/>
      <c r="V398" s="77"/>
      <c r="W398" s="69"/>
      <c r="X398" s="69"/>
      <c r="Y398" s="69"/>
      <c r="Z398" s="61"/>
      <c r="AA398" s="67"/>
      <c r="AB398" s="61"/>
      <c r="AC398" s="67"/>
      <c r="AD398" s="67"/>
      <c r="AE398" s="67"/>
      <c r="AF398" s="57"/>
      <c r="AG398" s="107"/>
      <c r="AH398" s="108"/>
      <c r="AI398" s="30"/>
      <c r="AJ398" s="30"/>
      <c r="AK398" s="30"/>
      <c r="AL398" s="30"/>
      <c r="AM398" s="63"/>
      <c r="AN398" s="108"/>
      <c r="AO398" s="108"/>
      <c r="AP398" s="107"/>
      <c r="AQ398" s="107"/>
      <c r="AR398" s="31"/>
      <c r="AS398" s="68"/>
      <c r="AT398" s="68"/>
      <c r="AU398" s="63"/>
      <c r="AV398" s="62"/>
      <c r="AW398" s="62"/>
      <c r="AX398" s="62"/>
      <c r="AY398" s="62"/>
      <c r="AZ398" s="126"/>
      <c r="BA398" s="126"/>
      <c r="BB398" s="126"/>
      <c r="BC398" s="126"/>
      <c r="BD398" s="126"/>
      <c r="BE398" s="62"/>
    </row>
    <row r="399" spans="1:57" ht="25.5" customHeight="1" x14ac:dyDescent="0.3">
      <c r="A399" s="31"/>
      <c r="B399" s="31"/>
      <c r="C399" s="31"/>
      <c r="D399" s="33"/>
      <c r="E399" s="92"/>
      <c r="F399" s="31"/>
      <c r="G399" s="77"/>
      <c r="H399" s="77"/>
      <c r="I399" s="57"/>
      <c r="J399" s="31"/>
      <c r="K399" s="31"/>
      <c r="L399" s="77"/>
      <c r="M399" s="64"/>
      <c r="N399" s="64"/>
      <c r="O399" s="69"/>
      <c r="P399" s="69"/>
      <c r="Q399" s="70"/>
      <c r="R399" s="34"/>
      <c r="S399" s="105"/>
      <c r="T399" s="105"/>
      <c r="U399" s="77"/>
      <c r="V399" s="77"/>
      <c r="W399" s="69"/>
      <c r="X399" s="69"/>
      <c r="Y399" s="69"/>
      <c r="Z399" s="61"/>
      <c r="AA399" s="67"/>
      <c r="AB399" s="61"/>
      <c r="AC399" s="67"/>
      <c r="AD399" s="67"/>
      <c r="AE399" s="67"/>
      <c r="AF399" s="57"/>
      <c r="AG399" s="107"/>
      <c r="AH399" s="108"/>
      <c r="AI399" s="30"/>
      <c r="AJ399" s="30"/>
      <c r="AK399" s="30"/>
      <c r="AL399" s="30"/>
      <c r="AM399" s="63"/>
      <c r="AN399" s="108"/>
      <c r="AO399" s="108"/>
      <c r="AP399" s="107"/>
      <c r="AQ399" s="107"/>
      <c r="AR399" s="31"/>
      <c r="AS399" s="68"/>
      <c r="AT399" s="68"/>
      <c r="AU399" s="63"/>
      <c r="AV399" s="62"/>
      <c r="AW399" s="62"/>
      <c r="AX399" s="62"/>
      <c r="AY399" s="62"/>
      <c r="AZ399" s="126"/>
      <c r="BA399" s="126"/>
      <c r="BB399" s="126"/>
      <c r="BC399" s="126"/>
      <c r="BD399" s="126"/>
      <c r="BE399" s="62"/>
    </row>
    <row r="400" spans="1:57" ht="25.5" customHeight="1" x14ac:dyDescent="0.3">
      <c r="A400" s="31"/>
      <c r="B400" s="31"/>
      <c r="C400" s="31"/>
      <c r="D400" s="33"/>
      <c r="E400" s="92"/>
      <c r="F400" s="31"/>
      <c r="G400" s="77"/>
      <c r="H400" s="77"/>
      <c r="I400" s="57"/>
      <c r="J400" s="31"/>
      <c r="K400" s="31"/>
      <c r="L400" s="77"/>
      <c r="M400" s="64"/>
      <c r="N400" s="64"/>
      <c r="O400" s="69"/>
      <c r="P400" s="69"/>
      <c r="Q400" s="70"/>
      <c r="R400" s="34"/>
      <c r="S400" s="105"/>
      <c r="T400" s="105"/>
      <c r="U400" s="77"/>
      <c r="V400" s="77"/>
      <c r="W400" s="69"/>
      <c r="X400" s="69"/>
      <c r="Y400" s="69"/>
      <c r="Z400" s="61"/>
      <c r="AA400" s="67"/>
      <c r="AB400" s="61"/>
      <c r="AC400" s="67"/>
      <c r="AD400" s="67"/>
      <c r="AE400" s="67"/>
      <c r="AF400" s="57"/>
      <c r="AG400" s="107"/>
      <c r="AH400" s="108"/>
      <c r="AI400" s="30"/>
      <c r="AJ400" s="30"/>
      <c r="AK400" s="30"/>
      <c r="AL400" s="30"/>
      <c r="AM400" s="63"/>
      <c r="AN400" s="108"/>
      <c r="AO400" s="108"/>
      <c r="AP400" s="107"/>
      <c r="AQ400" s="107"/>
      <c r="AR400" s="31"/>
      <c r="AS400" s="68"/>
      <c r="AT400" s="68"/>
      <c r="AU400" s="63"/>
      <c r="AV400" s="62"/>
      <c r="AW400" s="62"/>
      <c r="AX400" s="62"/>
      <c r="AY400" s="62"/>
      <c r="AZ400" s="126"/>
      <c r="BA400" s="126"/>
      <c r="BB400" s="126"/>
      <c r="BC400" s="126"/>
      <c r="BD400" s="126"/>
      <c r="BE400" s="62"/>
    </row>
    <row r="401" spans="1:57" ht="25.5" customHeight="1" x14ac:dyDescent="0.3">
      <c r="A401" s="31"/>
      <c r="B401" s="31"/>
      <c r="C401" s="31"/>
      <c r="D401" s="33"/>
      <c r="E401" s="92"/>
      <c r="F401" s="31"/>
      <c r="G401" s="77"/>
      <c r="H401" s="77"/>
      <c r="I401" s="57"/>
      <c r="J401" s="31"/>
      <c r="K401" s="31"/>
      <c r="L401" s="77"/>
      <c r="M401" s="64"/>
      <c r="N401" s="64"/>
      <c r="O401" s="69"/>
      <c r="P401" s="69"/>
      <c r="Q401" s="70"/>
      <c r="R401" s="34"/>
      <c r="S401" s="105"/>
      <c r="T401" s="105"/>
      <c r="U401" s="77"/>
      <c r="V401" s="77"/>
      <c r="W401" s="69"/>
      <c r="X401" s="69"/>
      <c r="Y401" s="69"/>
      <c r="Z401" s="61"/>
      <c r="AA401" s="67"/>
      <c r="AB401" s="61"/>
      <c r="AC401" s="67"/>
      <c r="AD401" s="67"/>
      <c r="AE401" s="67"/>
      <c r="AF401" s="57"/>
      <c r="AG401" s="107"/>
      <c r="AH401" s="108"/>
      <c r="AI401" s="30"/>
      <c r="AJ401" s="30"/>
      <c r="AK401" s="30"/>
      <c r="AL401" s="30"/>
      <c r="AM401" s="63"/>
      <c r="AN401" s="108"/>
      <c r="AO401" s="108"/>
      <c r="AP401" s="107"/>
      <c r="AQ401" s="107"/>
      <c r="AR401" s="31"/>
      <c r="AS401" s="68"/>
      <c r="AT401" s="68"/>
      <c r="AU401" s="63"/>
      <c r="AV401" s="62"/>
      <c r="AW401" s="62"/>
      <c r="AX401" s="62"/>
      <c r="AY401" s="62"/>
      <c r="AZ401" s="126"/>
      <c r="BA401" s="126"/>
      <c r="BB401" s="126"/>
      <c r="BC401" s="126"/>
      <c r="BD401" s="126"/>
      <c r="BE401" s="62"/>
    </row>
    <row r="402" spans="1:57" ht="25.5" customHeight="1" x14ac:dyDescent="0.3">
      <c r="A402" s="31"/>
      <c r="B402" s="31"/>
      <c r="C402" s="31"/>
      <c r="D402" s="33"/>
      <c r="E402" s="92"/>
      <c r="F402" s="31"/>
      <c r="G402" s="77"/>
      <c r="H402" s="77"/>
      <c r="I402" s="57"/>
      <c r="J402" s="31"/>
      <c r="K402" s="31"/>
      <c r="L402" s="77"/>
      <c r="M402" s="64"/>
      <c r="N402" s="64"/>
      <c r="O402" s="69"/>
      <c r="P402" s="69"/>
      <c r="Q402" s="70"/>
      <c r="R402" s="34"/>
      <c r="S402" s="105"/>
      <c r="T402" s="105"/>
      <c r="U402" s="77"/>
      <c r="V402" s="77"/>
      <c r="W402" s="69"/>
      <c r="X402" s="69"/>
      <c r="Y402" s="69"/>
      <c r="Z402" s="61"/>
      <c r="AA402" s="67"/>
      <c r="AB402" s="61"/>
      <c r="AC402" s="67"/>
      <c r="AD402" s="67"/>
      <c r="AE402" s="67"/>
      <c r="AF402" s="57"/>
      <c r="AG402" s="107"/>
      <c r="AH402" s="108"/>
      <c r="AI402" s="30"/>
      <c r="AJ402" s="30"/>
      <c r="AK402" s="30"/>
      <c r="AL402" s="30"/>
      <c r="AM402" s="63"/>
      <c r="AN402" s="108"/>
      <c r="AO402" s="108"/>
      <c r="AP402" s="107"/>
      <c r="AQ402" s="107"/>
      <c r="AR402" s="31"/>
      <c r="AS402" s="68"/>
      <c r="AT402" s="68"/>
      <c r="AU402" s="63"/>
      <c r="AV402" s="62"/>
      <c r="AW402" s="62"/>
      <c r="AX402" s="62"/>
      <c r="AY402" s="62"/>
      <c r="AZ402" s="126"/>
      <c r="BA402" s="126"/>
      <c r="BB402" s="126"/>
      <c r="BC402" s="126"/>
      <c r="BD402" s="126"/>
      <c r="BE402" s="62"/>
    </row>
    <row r="403" spans="1:57" ht="25.5" customHeight="1" x14ac:dyDescent="0.3">
      <c r="A403" s="31"/>
      <c r="B403" s="31"/>
      <c r="C403" s="31"/>
      <c r="D403" s="33"/>
      <c r="E403" s="92"/>
      <c r="F403" s="31"/>
      <c r="G403" s="77"/>
      <c r="H403" s="77"/>
      <c r="I403" s="57"/>
      <c r="J403" s="31"/>
      <c r="K403" s="31"/>
      <c r="L403" s="77"/>
      <c r="M403" s="64"/>
      <c r="N403" s="64"/>
      <c r="O403" s="69"/>
      <c r="P403" s="69"/>
      <c r="Q403" s="70"/>
      <c r="R403" s="34"/>
      <c r="S403" s="105"/>
      <c r="T403" s="105"/>
      <c r="U403" s="77"/>
      <c r="V403" s="77"/>
      <c r="W403" s="69"/>
      <c r="X403" s="69"/>
      <c r="Y403" s="69"/>
      <c r="Z403" s="61"/>
      <c r="AA403" s="67"/>
      <c r="AB403" s="61"/>
      <c r="AC403" s="67"/>
      <c r="AD403" s="67"/>
      <c r="AE403" s="67"/>
      <c r="AF403" s="57"/>
      <c r="AG403" s="107"/>
      <c r="AH403" s="108"/>
      <c r="AI403" s="30"/>
      <c r="AJ403" s="30"/>
      <c r="AK403" s="30"/>
      <c r="AL403" s="30"/>
      <c r="AM403" s="63"/>
      <c r="AN403" s="108"/>
      <c r="AO403" s="108"/>
      <c r="AP403" s="107"/>
      <c r="AQ403" s="107"/>
      <c r="AR403" s="31"/>
      <c r="AS403" s="68"/>
      <c r="AT403" s="68"/>
      <c r="AU403" s="63"/>
      <c r="AV403" s="62"/>
      <c r="AW403" s="62"/>
      <c r="AX403" s="62"/>
      <c r="AY403" s="62"/>
      <c r="AZ403" s="126"/>
      <c r="BA403" s="126"/>
      <c r="BB403" s="126"/>
      <c r="BC403" s="126"/>
      <c r="BD403" s="126"/>
      <c r="BE403" s="62"/>
    </row>
    <row r="404" spans="1:57" ht="25.5" customHeight="1" x14ac:dyDescent="0.3">
      <c r="A404" s="31"/>
      <c r="B404" s="31"/>
      <c r="C404" s="31"/>
      <c r="D404" s="33"/>
      <c r="E404" s="92"/>
      <c r="F404" s="31"/>
      <c r="G404" s="77"/>
      <c r="H404" s="77"/>
      <c r="I404" s="57"/>
      <c r="J404" s="31"/>
      <c r="K404" s="31"/>
      <c r="L404" s="77"/>
      <c r="M404" s="64"/>
      <c r="N404" s="64"/>
      <c r="O404" s="69"/>
      <c r="P404" s="69"/>
      <c r="Q404" s="70"/>
      <c r="R404" s="34"/>
      <c r="S404" s="105"/>
      <c r="T404" s="105"/>
      <c r="U404" s="77"/>
      <c r="V404" s="77"/>
      <c r="W404" s="69"/>
      <c r="X404" s="69"/>
      <c r="Y404" s="69"/>
      <c r="Z404" s="61"/>
      <c r="AA404" s="67"/>
      <c r="AB404" s="61"/>
      <c r="AC404" s="67"/>
      <c r="AD404" s="67"/>
      <c r="AE404" s="67"/>
      <c r="AF404" s="57"/>
      <c r="AG404" s="107"/>
      <c r="AH404" s="108"/>
      <c r="AI404" s="30"/>
      <c r="AJ404" s="30"/>
      <c r="AK404" s="30"/>
      <c r="AL404" s="30"/>
      <c r="AM404" s="63"/>
      <c r="AN404" s="108"/>
      <c r="AO404" s="108"/>
      <c r="AP404" s="107"/>
      <c r="AQ404" s="107"/>
      <c r="AR404" s="31"/>
      <c r="AS404" s="68"/>
      <c r="AT404" s="68"/>
      <c r="AU404" s="63"/>
      <c r="AV404" s="62"/>
      <c r="AW404" s="62"/>
      <c r="AX404" s="62"/>
      <c r="AY404" s="62"/>
      <c r="AZ404" s="126"/>
      <c r="BA404" s="126"/>
      <c r="BB404" s="126"/>
      <c r="BC404" s="126"/>
      <c r="BD404" s="126"/>
      <c r="BE404" s="62"/>
    </row>
    <row r="405" spans="1:57" ht="25.5" customHeight="1" x14ac:dyDescent="0.3">
      <c r="A405" s="31"/>
      <c r="B405" s="31"/>
      <c r="C405" s="31"/>
      <c r="D405" s="33"/>
      <c r="E405" s="92"/>
      <c r="F405" s="31"/>
      <c r="G405" s="77"/>
      <c r="H405" s="77"/>
      <c r="I405" s="57"/>
      <c r="J405" s="31"/>
      <c r="K405" s="31"/>
      <c r="L405" s="77"/>
      <c r="M405" s="64"/>
      <c r="N405" s="64"/>
      <c r="O405" s="69"/>
      <c r="P405" s="69"/>
      <c r="Q405" s="70"/>
      <c r="R405" s="34"/>
      <c r="S405" s="105"/>
      <c r="T405" s="105"/>
      <c r="U405" s="77"/>
      <c r="V405" s="77"/>
      <c r="W405" s="69"/>
      <c r="X405" s="69"/>
      <c r="Y405" s="69"/>
      <c r="Z405" s="61"/>
      <c r="AA405" s="67"/>
      <c r="AB405" s="61"/>
      <c r="AC405" s="67"/>
      <c r="AD405" s="67"/>
      <c r="AE405" s="67"/>
      <c r="AF405" s="57"/>
      <c r="AG405" s="107"/>
      <c r="AH405" s="108"/>
      <c r="AI405" s="30"/>
      <c r="AJ405" s="30"/>
      <c r="AK405" s="30"/>
      <c r="AL405" s="30"/>
      <c r="AM405" s="63"/>
      <c r="AN405" s="108"/>
      <c r="AO405" s="108"/>
      <c r="AP405" s="107"/>
      <c r="AQ405" s="107"/>
      <c r="AR405" s="31"/>
      <c r="AS405" s="68"/>
      <c r="AT405" s="68"/>
      <c r="AU405" s="63"/>
      <c r="AV405" s="62"/>
      <c r="AW405" s="62"/>
      <c r="AX405" s="62"/>
      <c r="AY405" s="62"/>
      <c r="AZ405" s="126"/>
      <c r="BA405" s="126"/>
      <c r="BB405" s="126"/>
      <c r="BC405" s="126"/>
      <c r="BD405" s="126"/>
      <c r="BE405" s="62"/>
    </row>
    <row r="406" spans="1:57" ht="25.5" customHeight="1" x14ac:dyDescent="0.3">
      <c r="A406" s="31"/>
      <c r="B406" s="31"/>
      <c r="C406" s="31"/>
      <c r="D406" s="33"/>
      <c r="E406" s="92"/>
      <c r="F406" s="31"/>
      <c r="G406" s="77"/>
      <c r="H406" s="77"/>
      <c r="I406" s="57"/>
      <c r="J406" s="31"/>
      <c r="K406" s="31"/>
      <c r="L406" s="77"/>
      <c r="M406" s="64"/>
      <c r="N406" s="64"/>
      <c r="O406" s="69"/>
      <c r="P406" s="69"/>
      <c r="Q406" s="70"/>
      <c r="R406" s="34"/>
      <c r="S406" s="105"/>
      <c r="T406" s="105"/>
      <c r="U406" s="77"/>
      <c r="V406" s="77"/>
      <c r="W406" s="69"/>
      <c r="X406" s="69"/>
      <c r="Y406" s="69"/>
      <c r="Z406" s="61"/>
      <c r="AA406" s="67"/>
      <c r="AB406" s="61"/>
      <c r="AC406" s="67"/>
      <c r="AD406" s="67"/>
      <c r="AE406" s="67"/>
      <c r="AF406" s="57"/>
      <c r="AG406" s="107"/>
      <c r="AH406" s="108"/>
      <c r="AI406" s="30"/>
      <c r="AJ406" s="30"/>
      <c r="AK406" s="30"/>
      <c r="AL406" s="30"/>
      <c r="AM406" s="63"/>
      <c r="AN406" s="108"/>
      <c r="AO406" s="108"/>
      <c r="AP406" s="107"/>
      <c r="AQ406" s="107"/>
      <c r="AR406" s="31"/>
      <c r="AS406" s="68"/>
      <c r="AT406" s="68"/>
      <c r="AU406" s="63"/>
      <c r="AV406" s="62"/>
      <c r="AW406" s="62"/>
      <c r="AX406" s="62"/>
      <c r="AY406" s="62"/>
      <c r="AZ406" s="126"/>
      <c r="BA406" s="126"/>
      <c r="BB406" s="126"/>
      <c r="BC406" s="126"/>
      <c r="BD406" s="126"/>
      <c r="BE406" s="62"/>
    </row>
    <row r="407" spans="1:57" ht="25.5" customHeight="1" x14ac:dyDescent="0.3">
      <c r="A407" s="31"/>
      <c r="B407" s="31"/>
      <c r="C407" s="31"/>
      <c r="D407" s="33"/>
      <c r="E407" s="92"/>
      <c r="F407" s="31"/>
      <c r="G407" s="77"/>
      <c r="H407" s="77"/>
      <c r="I407" s="57"/>
      <c r="J407" s="31"/>
      <c r="K407" s="31"/>
      <c r="L407" s="77"/>
      <c r="M407" s="64"/>
      <c r="N407" s="64"/>
      <c r="O407" s="69"/>
      <c r="P407" s="69"/>
      <c r="Q407" s="70"/>
      <c r="R407" s="34"/>
      <c r="S407" s="105"/>
      <c r="T407" s="105"/>
      <c r="U407" s="77"/>
      <c r="V407" s="77"/>
      <c r="W407" s="69"/>
      <c r="X407" s="69"/>
      <c r="Y407" s="69"/>
      <c r="Z407" s="61"/>
      <c r="AA407" s="67"/>
      <c r="AB407" s="61"/>
      <c r="AC407" s="67"/>
      <c r="AD407" s="67"/>
      <c r="AE407" s="67"/>
      <c r="AF407" s="57"/>
      <c r="AG407" s="107"/>
      <c r="AH407" s="108"/>
      <c r="AI407" s="30"/>
      <c r="AJ407" s="30"/>
      <c r="AK407" s="30"/>
      <c r="AL407" s="30"/>
      <c r="AM407" s="63"/>
      <c r="AN407" s="108"/>
      <c r="AO407" s="108"/>
      <c r="AP407" s="107"/>
      <c r="AQ407" s="107"/>
      <c r="AR407" s="31"/>
      <c r="AS407" s="68"/>
      <c r="AT407" s="68"/>
      <c r="AU407" s="63"/>
      <c r="AV407" s="62"/>
      <c r="AW407" s="62"/>
      <c r="AX407" s="62"/>
      <c r="AY407" s="62"/>
      <c r="AZ407" s="126"/>
      <c r="BA407" s="126"/>
      <c r="BB407" s="126"/>
      <c r="BC407" s="126"/>
      <c r="BD407" s="126"/>
      <c r="BE407" s="62"/>
    </row>
    <row r="408" spans="1:57" ht="25.5" customHeight="1" x14ac:dyDescent="0.3">
      <c r="A408" s="31"/>
      <c r="B408" s="31"/>
      <c r="C408" s="31"/>
      <c r="D408" s="33"/>
      <c r="E408" s="92"/>
      <c r="F408" s="31"/>
      <c r="G408" s="77"/>
      <c r="H408" s="77"/>
      <c r="I408" s="57"/>
      <c r="J408" s="31"/>
      <c r="K408" s="31"/>
      <c r="L408" s="77"/>
      <c r="M408" s="64"/>
      <c r="N408" s="64"/>
      <c r="O408" s="69"/>
      <c r="P408" s="69"/>
      <c r="Q408" s="70"/>
      <c r="R408" s="34"/>
      <c r="S408" s="105"/>
      <c r="T408" s="105"/>
      <c r="U408" s="77"/>
      <c r="V408" s="77"/>
      <c r="W408" s="69"/>
      <c r="X408" s="69"/>
      <c r="Y408" s="69"/>
      <c r="Z408" s="61"/>
      <c r="AA408" s="67"/>
      <c r="AB408" s="61"/>
      <c r="AC408" s="67"/>
      <c r="AD408" s="67"/>
      <c r="AE408" s="67"/>
      <c r="AF408" s="57"/>
      <c r="AG408" s="107"/>
      <c r="AH408" s="108"/>
      <c r="AI408" s="30"/>
      <c r="AJ408" s="30"/>
      <c r="AK408" s="30"/>
      <c r="AL408" s="30"/>
      <c r="AM408" s="63"/>
      <c r="AN408" s="108"/>
      <c r="AO408" s="108"/>
      <c r="AP408" s="107"/>
      <c r="AQ408" s="107"/>
      <c r="AR408" s="31"/>
      <c r="AS408" s="68"/>
      <c r="AT408" s="68"/>
      <c r="AU408" s="63"/>
      <c r="AV408" s="62"/>
      <c r="AW408" s="62"/>
      <c r="AX408" s="62"/>
      <c r="AY408" s="62"/>
      <c r="AZ408" s="126"/>
      <c r="BA408" s="126"/>
      <c r="BB408" s="126"/>
      <c r="BC408" s="126"/>
      <c r="BD408" s="126"/>
      <c r="BE408" s="62"/>
    </row>
    <row r="409" spans="1:57" ht="25.5" customHeight="1" x14ac:dyDescent="0.3">
      <c r="A409" s="31"/>
      <c r="B409" s="31"/>
      <c r="C409" s="31"/>
      <c r="D409" s="33"/>
      <c r="E409" s="92"/>
      <c r="F409" s="31"/>
      <c r="G409" s="77"/>
      <c r="H409" s="77"/>
      <c r="I409" s="57"/>
      <c r="J409" s="31"/>
      <c r="K409" s="31"/>
      <c r="L409" s="77"/>
      <c r="M409" s="64"/>
      <c r="N409" s="64"/>
      <c r="O409" s="69"/>
      <c r="P409" s="69"/>
      <c r="Q409" s="70"/>
      <c r="R409" s="34"/>
      <c r="S409" s="105"/>
      <c r="T409" s="105"/>
      <c r="U409" s="77"/>
      <c r="V409" s="77"/>
      <c r="W409" s="69"/>
      <c r="X409" s="69"/>
      <c r="Y409" s="69"/>
      <c r="Z409" s="61"/>
      <c r="AA409" s="67"/>
      <c r="AB409" s="61"/>
      <c r="AC409" s="67"/>
      <c r="AD409" s="67"/>
      <c r="AE409" s="67"/>
      <c r="AF409" s="57"/>
      <c r="AG409" s="107"/>
      <c r="AH409" s="108"/>
      <c r="AI409" s="30"/>
      <c r="AJ409" s="30"/>
      <c r="AK409" s="30"/>
      <c r="AL409" s="30"/>
      <c r="AM409" s="63"/>
      <c r="AN409" s="108"/>
      <c r="AO409" s="108"/>
      <c r="AP409" s="107"/>
      <c r="AQ409" s="107"/>
      <c r="AR409" s="31"/>
      <c r="AS409" s="68"/>
      <c r="AT409" s="68"/>
      <c r="AU409" s="63"/>
      <c r="AV409" s="62"/>
      <c r="AW409" s="62"/>
      <c r="AX409" s="62"/>
      <c r="AY409" s="62"/>
      <c r="AZ409" s="126"/>
      <c r="BA409" s="126"/>
      <c r="BB409" s="126"/>
      <c r="BC409" s="126"/>
      <c r="BD409" s="126"/>
      <c r="BE409" s="62"/>
    </row>
    <row r="410" spans="1:57" ht="25.5" customHeight="1" x14ac:dyDescent="0.3">
      <c r="A410" s="31"/>
      <c r="B410" s="31"/>
      <c r="C410" s="31"/>
      <c r="D410" s="33"/>
      <c r="E410" s="92"/>
      <c r="F410" s="31"/>
      <c r="G410" s="77"/>
      <c r="H410" s="77"/>
      <c r="I410" s="57"/>
      <c r="J410" s="31"/>
      <c r="K410" s="31"/>
      <c r="L410" s="77"/>
      <c r="M410" s="64"/>
      <c r="N410" s="64"/>
      <c r="O410" s="69"/>
      <c r="P410" s="69"/>
      <c r="Q410" s="70"/>
      <c r="R410" s="34"/>
      <c r="S410" s="105"/>
      <c r="T410" s="105"/>
      <c r="U410" s="77"/>
      <c r="V410" s="77"/>
      <c r="W410" s="69"/>
      <c r="X410" s="69"/>
      <c r="Y410" s="69"/>
      <c r="Z410" s="61"/>
      <c r="AA410" s="67"/>
      <c r="AB410" s="61"/>
      <c r="AC410" s="67"/>
      <c r="AD410" s="67"/>
      <c r="AE410" s="67"/>
      <c r="AF410" s="57"/>
      <c r="AG410" s="107"/>
      <c r="AH410" s="108"/>
      <c r="AI410" s="30"/>
      <c r="AJ410" s="30"/>
      <c r="AK410" s="30"/>
      <c r="AL410" s="30"/>
      <c r="AM410" s="63"/>
      <c r="AN410" s="108"/>
      <c r="AO410" s="108"/>
      <c r="AP410" s="107"/>
      <c r="AQ410" s="107"/>
      <c r="AR410" s="31"/>
      <c r="AS410" s="68"/>
      <c r="AT410" s="68"/>
      <c r="AU410" s="63"/>
      <c r="AV410" s="62"/>
      <c r="AW410" s="62"/>
      <c r="AX410" s="62"/>
      <c r="AY410" s="62"/>
      <c r="AZ410" s="126"/>
      <c r="BA410" s="126"/>
      <c r="BB410" s="126"/>
      <c r="BC410" s="126"/>
      <c r="BD410" s="126"/>
      <c r="BE410" s="62"/>
    </row>
    <row r="411" spans="1:57" ht="25.5" customHeight="1" x14ac:dyDescent="0.3">
      <c r="A411" s="31"/>
      <c r="B411" s="31"/>
      <c r="C411" s="31"/>
      <c r="D411" s="33"/>
      <c r="E411" s="92"/>
      <c r="F411" s="31"/>
      <c r="G411" s="77"/>
      <c r="H411" s="77"/>
      <c r="I411" s="57"/>
      <c r="J411" s="31"/>
      <c r="K411" s="31"/>
      <c r="L411" s="77"/>
      <c r="M411" s="64"/>
      <c r="N411" s="64"/>
      <c r="O411" s="69"/>
      <c r="P411" s="69"/>
      <c r="Q411" s="70"/>
      <c r="R411" s="34"/>
      <c r="S411" s="105"/>
      <c r="T411" s="105"/>
      <c r="U411" s="77"/>
      <c r="V411" s="77"/>
      <c r="W411" s="69"/>
      <c r="X411" s="69"/>
      <c r="Y411" s="69"/>
      <c r="Z411" s="61"/>
      <c r="AA411" s="67"/>
      <c r="AB411" s="61"/>
      <c r="AC411" s="67"/>
      <c r="AD411" s="67"/>
      <c r="AE411" s="67"/>
      <c r="AF411" s="57"/>
      <c r="AG411" s="107"/>
      <c r="AH411" s="108"/>
      <c r="AI411" s="30"/>
      <c r="AJ411" s="30"/>
      <c r="AK411" s="30"/>
      <c r="AL411" s="30"/>
      <c r="AM411" s="63"/>
      <c r="AN411" s="108"/>
      <c r="AO411" s="108"/>
      <c r="AP411" s="107"/>
      <c r="AQ411" s="107"/>
      <c r="AR411" s="31"/>
      <c r="AS411" s="68"/>
      <c r="AT411" s="68"/>
      <c r="AU411" s="63"/>
      <c r="AV411" s="62"/>
      <c r="AW411" s="62"/>
      <c r="AX411" s="62"/>
      <c r="AY411" s="62"/>
      <c r="AZ411" s="126"/>
      <c r="BA411" s="126"/>
      <c r="BB411" s="126"/>
      <c r="BC411" s="126"/>
      <c r="BD411" s="126"/>
      <c r="BE411" s="62"/>
    </row>
    <row r="412" spans="1:57" ht="25.5" customHeight="1" x14ac:dyDescent="0.3">
      <c r="A412" s="31"/>
      <c r="B412" s="31"/>
      <c r="C412" s="31"/>
      <c r="D412" s="33"/>
      <c r="E412" s="92"/>
      <c r="F412" s="31"/>
      <c r="G412" s="77"/>
      <c r="H412" s="77"/>
      <c r="I412" s="57"/>
      <c r="J412" s="31"/>
      <c r="K412" s="31"/>
      <c r="L412" s="77"/>
      <c r="M412" s="64"/>
      <c r="N412" s="64"/>
      <c r="O412" s="69"/>
      <c r="P412" s="69"/>
      <c r="Q412" s="70"/>
      <c r="R412" s="34"/>
      <c r="S412" s="105"/>
      <c r="T412" s="105"/>
      <c r="U412" s="77"/>
      <c r="V412" s="77"/>
      <c r="W412" s="69"/>
      <c r="X412" s="69"/>
      <c r="Y412" s="69"/>
      <c r="Z412" s="61"/>
      <c r="AA412" s="67"/>
      <c r="AB412" s="61"/>
      <c r="AC412" s="67"/>
      <c r="AD412" s="67"/>
      <c r="AE412" s="67"/>
      <c r="AF412" s="57"/>
      <c r="AG412" s="107"/>
      <c r="AH412" s="108"/>
      <c r="AI412" s="30"/>
      <c r="AJ412" s="30"/>
      <c r="AK412" s="30"/>
      <c r="AL412" s="30"/>
      <c r="AM412" s="63"/>
      <c r="AN412" s="108"/>
      <c r="AO412" s="108"/>
      <c r="AP412" s="107"/>
      <c r="AQ412" s="107"/>
      <c r="AR412" s="31"/>
      <c r="AS412" s="68"/>
      <c r="AT412" s="68"/>
      <c r="AU412" s="63"/>
      <c r="AV412" s="62"/>
      <c r="AW412" s="62"/>
      <c r="AX412" s="62"/>
      <c r="AY412" s="62"/>
      <c r="AZ412" s="126"/>
      <c r="BA412" s="126"/>
      <c r="BB412" s="126"/>
      <c r="BC412" s="126"/>
      <c r="BD412" s="126"/>
      <c r="BE412" s="62"/>
    </row>
    <row r="413" spans="1:57" ht="25.5" customHeight="1" x14ac:dyDescent="0.3">
      <c r="A413" s="31"/>
      <c r="B413" s="31"/>
      <c r="C413" s="31"/>
      <c r="D413" s="33"/>
      <c r="E413" s="92"/>
      <c r="F413" s="31"/>
      <c r="G413" s="77"/>
      <c r="H413" s="77"/>
      <c r="I413" s="57"/>
      <c r="J413" s="31"/>
      <c r="K413" s="31"/>
      <c r="L413" s="77"/>
      <c r="M413" s="64"/>
      <c r="N413" s="64"/>
      <c r="O413" s="69"/>
      <c r="P413" s="69"/>
      <c r="Q413" s="70"/>
      <c r="R413" s="34"/>
      <c r="S413" s="105"/>
      <c r="T413" s="105"/>
      <c r="U413" s="77"/>
      <c r="V413" s="77"/>
      <c r="W413" s="69"/>
      <c r="X413" s="69"/>
      <c r="Y413" s="69"/>
      <c r="Z413" s="61"/>
      <c r="AA413" s="67"/>
      <c r="AB413" s="61"/>
      <c r="AC413" s="67"/>
      <c r="AD413" s="67"/>
      <c r="AE413" s="67"/>
      <c r="AF413" s="57"/>
      <c r="AG413" s="107"/>
      <c r="AH413" s="108"/>
      <c r="AI413" s="30"/>
      <c r="AJ413" s="30"/>
      <c r="AK413" s="30"/>
      <c r="AL413" s="30"/>
      <c r="AM413" s="63"/>
      <c r="AN413" s="108"/>
      <c r="AO413" s="108"/>
      <c r="AP413" s="107"/>
      <c r="AQ413" s="107"/>
      <c r="AR413" s="31"/>
      <c r="AS413" s="68"/>
      <c r="AT413" s="68"/>
      <c r="AU413" s="63"/>
      <c r="AV413" s="62"/>
      <c r="AW413" s="62"/>
      <c r="AX413" s="62"/>
      <c r="AY413" s="62"/>
      <c r="AZ413" s="126"/>
      <c r="BA413" s="126"/>
      <c r="BB413" s="126"/>
      <c r="BC413" s="126"/>
      <c r="BD413" s="126"/>
      <c r="BE413" s="62"/>
    </row>
    <row r="414" spans="1:57" ht="25.5" customHeight="1" x14ac:dyDescent="0.3">
      <c r="A414" s="31"/>
      <c r="B414" s="31"/>
      <c r="C414" s="31"/>
      <c r="D414" s="33"/>
      <c r="E414" s="92"/>
      <c r="F414" s="31"/>
      <c r="G414" s="77"/>
      <c r="H414" s="77"/>
      <c r="I414" s="57"/>
      <c r="J414" s="31"/>
      <c r="K414" s="31"/>
      <c r="L414" s="77"/>
      <c r="M414" s="64"/>
      <c r="N414" s="64"/>
      <c r="O414" s="69"/>
      <c r="P414" s="69"/>
      <c r="Q414" s="70"/>
      <c r="R414" s="34"/>
      <c r="S414" s="105"/>
      <c r="T414" s="105"/>
      <c r="U414" s="77"/>
      <c r="V414" s="77"/>
      <c r="W414" s="69"/>
      <c r="X414" s="69"/>
      <c r="Y414" s="69"/>
      <c r="Z414" s="61"/>
      <c r="AA414" s="67"/>
      <c r="AB414" s="61"/>
      <c r="AC414" s="67"/>
      <c r="AD414" s="67"/>
      <c r="AE414" s="67"/>
      <c r="AF414" s="57"/>
      <c r="AG414" s="107"/>
      <c r="AH414" s="108"/>
      <c r="AI414" s="30"/>
      <c r="AJ414" s="30"/>
      <c r="AK414" s="30"/>
      <c r="AL414" s="30"/>
      <c r="AM414" s="63"/>
      <c r="AN414" s="108"/>
      <c r="AO414" s="108"/>
      <c r="AP414" s="107"/>
      <c r="AQ414" s="107"/>
      <c r="AR414" s="31"/>
      <c r="AS414" s="68"/>
      <c r="AT414" s="68"/>
      <c r="AU414" s="63"/>
      <c r="AV414" s="62"/>
      <c r="AW414" s="62"/>
      <c r="AX414" s="62"/>
      <c r="AY414" s="62"/>
      <c r="AZ414" s="126"/>
      <c r="BA414" s="126"/>
      <c r="BB414" s="126"/>
      <c r="BC414" s="126"/>
      <c r="BD414" s="126"/>
      <c r="BE414" s="62"/>
    </row>
    <row r="415" spans="1:57" ht="25.5" customHeight="1" x14ac:dyDescent="0.3">
      <c r="A415" s="31"/>
      <c r="B415" s="31"/>
      <c r="C415" s="31"/>
      <c r="D415" s="33"/>
      <c r="E415" s="92"/>
      <c r="F415" s="31"/>
      <c r="G415" s="77"/>
      <c r="H415" s="77"/>
      <c r="I415" s="57"/>
      <c r="J415" s="31"/>
      <c r="K415" s="31"/>
      <c r="L415" s="77"/>
      <c r="M415" s="64"/>
      <c r="N415" s="64"/>
      <c r="O415" s="69"/>
      <c r="P415" s="69"/>
      <c r="Q415" s="70"/>
      <c r="R415" s="34"/>
      <c r="S415" s="105"/>
      <c r="T415" s="105"/>
      <c r="U415" s="77"/>
      <c r="V415" s="77"/>
      <c r="W415" s="69"/>
      <c r="X415" s="69"/>
      <c r="Y415" s="69"/>
      <c r="Z415" s="61"/>
      <c r="AA415" s="67"/>
      <c r="AB415" s="61"/>
      <c r="AC415" s="67"/>
      <c r="AD415" s="67"/>
      <c r="AE415" s="67"/>
      <c r="AF415" s="57"/>
      <c r="AG415" s="107"/>
      <c r="AH415" s="108"/>
      <c r="AI415" s="30"/>
      <c r="AJ415" s="30"/>
      <c r="AK415" s="30"/>
      <c r="AL415" s="30"/>
      <c r="AM415" s="63"/>
      <c r="AN415" s="108"/>
      <c r="AO415" s="108"/>
      <c r="AP415" s="107"/>
      <c r="AQ415" s="107"/>
      <c r="AR415" s="31"/>
      <c r="AS415" s="68"/>
      <c r="AT415" s="68"/>
      <c r="AU415" s="63"/>
      <c r="AV415" s="62"/>
      <c r="AW415" s="62"/>
      <c r="AX415" s="62"/>
      <c r="AY415" s="62"/>
      <c r="AZ415" s="126"/>
      <c r="BA415" s="126"/>
      <c r="BB415" s="126"/>
      <c r="BC415" s="126"/>
      <c r="BD415" s="126"/>
      <c r="BE415" s="62"/>
    </row>
    <row r="416" spans="1:57" ht="25.5" customHeight="1" x14ac:dyDescent="0.3">
      <c r="A416" s="31"/>
      <c r="B416" s="31"/>
      <c r="C416" s="31"/>
      <c r="D416" s="33"/>
      <c r="E416" s="92"/>
      <c r="F416" s="31"/>
      <c r="G416" s="77"/>
      <c r="H416" s="77"/>
      <c r="I416" s="57"/>
      <c r="J416" s="31"/>
      <c r="K416" s="31"/>
      <c r="L416" s="77"/>
      <c r="M416" s="64"/>
      <c r="N416" s="64"/>
      <c r="O416" s="69"/>
      <c r="P416" s="69"/>
      <c r="Q416" s="70"/>
      <c r="R416" s="34"/>
      <c r="S416" s="105"/>
      <c r="T416" s="105"/>
      <c r="U416" s="77"/>
      <c r="V416" s="77"/>
      <c r="W416" s="69"/>
      <c r="X416" s="69"/>
      <c r="Y416" s="69"/>
      <c r="Z416" s="61"/>
      <c r="AA416" s="67"/>
      <c r="AB416" s="61"/>
      <c r="AC416" s="67"/>
      <c r="AD416" s="67"/>
      <c r="AE416" s="67"/>
      <c r="AF416" s="57"/>
      <c r="AG416" s="107"/>
      <c r="AH416" s="108"/>
      <c r="AI416" s="30"/>
      <c r="AJ416" s="30"/>
      <c r="AK416" s="30"/>
      <c r="AL416" s="30"/>
      <c r="AM416" s="63"/>
      <c r="AN416" s="108"/>
      <c r="AO416" s="108"/>
      <c r="AP416" s="107"/>
      <c r="AQ416" s="107"/>
      <c r="AR416" s="31"/>
      <c r="AS416" s="68"/>
      <c r="AT416" s="68"/>
      <c r="AU416" s="63"/>
      <c r="AV416" s="62"/>
      <c r="AW416" s="62"/>
      <c r="AX416" s="62"/>
      <c r="AY416" s="62"/>
      <c r="AZ416" s="126"/>
      <c r="BA416" s="126"/>
      <c r="BB416" s="126"/>
      <c r="BC416" s="126"/>
      <c r="BD416" s="126"/>
      <c r="BE416" s="62"/>
    </row>
    <row r="417" spans="1:57" ht="25.5" customHeight="1" x14ac:dyDescent="0.3">
      <c r="A417" s="31"/>
      <c r="B417" s="31"/>
      <c r="C417" s="31"/>
      <c r="D417" s="33"/>
      <c r="E417" s="92"/>
      <c r="F417" s="31"/>
      <c r="G417" s="77"/>
      <c r="H417" s="77"/>
      <c r="I417" s="57"/>
      <c r="J417" s="31"/>
      <c r="K417" s="31"/>
      <c r="L417" s="77"/>
      <c r="M417" s="64"/>
      <c r="N417" s="64"/>
      <c r="O417" s="69"/>
      <c r="P417" s="69"/>
      <c r="Q417" s="70"/>
      <c r="R417" s="34"/>
      <c r="S417" s="105"/>
      <c r="T417" s="105"/>
      <c r="U417" s="77"/>
      <c r="V417" s="77"/>
      <c r="W417" s="69"/>
      <c r="X417" s="69"/>
      <c r="Y417" s="69"/>
      <c r="Z417" s="61"/>
      <c r="AA417" s="67"/>
      <c r="AB417" s="61"/>
      <c r="AC417" s="67"/>
      <c r="AD417" s="67"/>
      <c r="AE417" s="67"/>
      <c r="AF417" s="57"/>
      <c r="AG417" s="107"/>
      <c r="AH417" s="108"/>
      <c r="AI417" s="30"/>
      <c r="AJ417" s="30"/>
      <c r="AK417" s="30"/>
      <c r="AL417" s="30"/>
      <c r="AM417" s="63"/>
      <c r="AN417" s="108"/>
      <c r="AO417" s="108"/>
      <c r="AP417" s="107"/>
      <c r="AQ417" s="107"/>
      <c r="AR417" s="31"/>
      <c r="AS417" s="68"/>
      <c r="AT417" s="68"/>
      <c r="AU417" s="63"/>
      <c r="AV417" s="62"/>
      <c r="AW417" s="62"/>
      <c r="AX417" s="62"/>
      <c r="AY417" s="62"/>
      <c r="AZ417" s="126"/>
      <c r="BA417" s="126"/>
      <c r="BB417" s="126"/>
      <c r="BC417" s="126"/>
      <c r="BD417" s="126"/>
      <c r="BE417" s="62"/>
    </row>
    <row r="418" spans="1:57" ht="25.5" customHeight="1" x14ac:dyDescent="0.3">
      <c r="A418" s="31"/>
      <c r="B418" s="31"/>
      <c r="C418" s="31"/>
      <c r="D418" s="33"/>
      <c r="E418" s="92"/>
      <c r="F418" s="31"/>
      <c r="G418" s="77"/>
      <c r="H418" s="77"/>
      <c r="I418" s="57"/>
      <c r="J418" s="31"/>
      <c r="K418" s="31"/>
      <c r="L418" s="77"/>
      <c r="M418" s="64"/>
      <c r="N418" s="64"/>
      <c r="O418" s="69"/>
      <c r="P418" s="69"/>
      <c r="Q418" s="70"/>
      <c r="R418" s="34"/>
      <c r="S418" s="105"/>
      <c r="T418" s="105"/>
      <c r="U418" s="77"/>
      <c r="V418" s="77"/>
      <c r="W418" s="69"/>
      <c r="X418" s="69"/>
      <c r="Y418" s="69"/>
      <c r="Z418" s="61"/>
      <c r="AA418" s="67"/>
      <c r="AB418" s="61"/>
      <c r="AC418" s="67"/>
      <c r="AD418" s="67"/>
      <c r="AE418" s="67"/>
      <c r="AF418" s="57"/>
      <c r="AG418" s="107"/>
      <c r="AH418" s="108"/>
      <c r="AI418" s="30"/>
      <c r="AJ418" s="30"/>
      <c r="AK418" s="30"/>
      <c r="AL418" s="30"/>
      <c r="AM418" s="63"/>
      <c r="AN418" s="108"/>
      <c r="AO418" s="108"/>
      <c r="AP418" s="107"/>
      <c r="AQ418" s="107"/>
      <c r="AR418" s="31"/>
      <c r="AS418" s="68"/>
      <c r="AT418" s="68"/>
      <c r="AU418" s="63"/>
      <c r="AV418" s="62"/>
      <c r="AW418" s="62"/>
      <c r="AX418" s="62"/>
      <c r="AY418" s="62"/>
      <c r="AZ418" s="126"/>
      <c r="BA418" s="126"/>
      <c r="BB418" s="126"/>
      <c r="BC418" s="126"/>
      <c r="BD418" s="126"/>
      <c r="BE418" s="62"/>
    </row>
    <row r="419" spans="1:57" ht="25.5" customHeight="1" x14ac:dyDescent="0.3">
      <c r="A419" s="31"/>
      <c r="B419" s="31"/>
      <c r="C419" s="31"/>
      <c r="D419" s="33"/>
      <c r="E419" s="92"/>
      <c r="F419" s="31"/>
      <c r="G419" s="77"/>
      <c r="H419" s="77"/>
      <c r="I419" s="57"/>
      <c r="J419" s="31"/>
      <c r="K419" s="31"/>
      <c r="L419" s="77"/>
      <c r="M419" s="64"/>
      <c r="N419" s="64"/>
      <c r="O419" s="69"/>
      <c r="P419" s="69"/>
      <c r="Q419" s="70"/>
      <c r="R419" s="34"/>
      <c r="S419" s="105"/>
      <c r="T419" s="105"/>
      <c r="U419" s="77"/>
      <c r="V419" s="77"/>
      <c r="W419" s="69"/>
      <c r="X419" s="69"/>
      <c r="Y419" s="69"/>
      <c r="Z419" s="61"/>
      <c r="AA419" s="67"/>
      <c r="AB419" s="61"/>
      <c r="AC419" s="67"/>
      <c r="AD419" s="67"/>
      <c r="AE419" s="67"/>
      <c r="AF419" s="57"/>
      <c r="AG419" s="107"/>
      <c r="AH419" s="108"/>
      <c r="AI419" s="30"/>
      <c r="AJ419" s="30"/>
      <c r="AK419" s="30"/>
      <c r="AL419" s="30"/>
      <c r="AM419" s="63"/>
      <c r="AN419" s="108"/>
      <c r="AO419" s="108"/>
      <c r="AP419" s="107"/>
      <c r="AQ419" s="107"/>
      <c r="AR419" s="31"/>
      <c r="AS419" s="68"/>
      <c r="AT419" s="68"/>
      <c r="AU419" s="63"/>
      <c r="AV419" s="62"/>
      <c r="AW419" s="62"/>
      <c r="AX419" s="62"/>
      <c r="AY419" s="62"/>
      <c r="AZ419" s="126"/>
      <c r="BA419" s="126"/>
      <c r="BB419" s="126"/>
      <c r="BC419" s="126"/>
      <c r="BD419" s="126"/>
      <c r="BE419" s="62"/>
    </row>
    <row r="420" spans="1:57" ht="25.5" customHeight="1" x14ac:dyDescent="0.3">
      <c r="A420" s="31"/>
      <c r="B420" s="31"/>
      <c r="C420" s="31"/>
      <c r="D420" s="33"/>
      <c r="E420" s="92"/>
      <c r="F420" s="31"/>
      <c r="G420" s="77"/>
      <c r="H420" s="77"/>
      <c r="I420" s="57"/>
      <c r="J420" s="31"/>
      <c r="K420" s="31"/>
      <c r="L420" s="77"/>
      <c r="M420" s="64"/>
      <c r="N420" s="64"/>
      <c r="O420" s="69"/>
      <c r="P420" s="69"/>
      <c r="Q420" s="70"/>
      <c r="R420" s="34"/>
      <c r="S420" s="105"/>
      <c r="T420" s="105"/>
      <c r="U420" s="77"/>
      <c r="V420" s="77"/>
      <c r="W420" s="69"/>
      <c r="X420" s="69"/>
      <c r="Y420" s="69"/>
      <c r="Z420" s="61"/>
      <c r="AA420" s="67"/>
      <c r="AB420" s="61"/>
      <c r="AC420" s="67"/>
      <c r="AD420" s="67"/>
      <c r="AE420" s="67"/>
      <c r="AF420" s="57"/>
      <c r="AG420" s="107"/>
      <c r="AH420" s="108"/>
      <c r="AI420" s="30"/>
      <c r="AJ420" s="30"/>
      <c r="AK420" s="30"/>
      <c r="AL420" s="30"/>
      <c r="AM420" s="63"/>
      <c r="AN420" s="108"/>
      <c r="AO420" s="108"/>
      <c r="AP420" s="107"/>
      <c r="AQ420" s="107"/>
      <c r="AR420" s="31"/>
      <c r="AS420" s="68"/>
      <c r="AT420" s="68"/>
      <c r="AU420" s="63"/>
      <c r="AV420" s="62"/>
      <c r="AW420" s="62"/>
      <c r="AX420" s="62"/>
      <c r="AY420" s="62"/>
      <c r="AZ420" s="126"/>
      <c r="BA420" s="126"/>
      <c r="BB420" s="126"/>
      <c r="BC420" s="126"/>
      <c r="BD420" s="126"/>
      <c r="BE420" s="62"/>
    </row>
    <row r="421" spans="1:57" ht="25.5" customHeight="1" x14ac:dyDescent="0.3">
      <c r="A421" s="31"/>
      <c r="B421" s="31"/>
      <c r="C421" s="31"/>
      <c r="D421" s="33"/>
      <c r="E421" s="92"/>
      <c r="F421" s="31"/>
      <c r="G421" s="77"/>
      <c r="H421" s="77"/>
      <c r="I421" s="57"/>
      <c r="J421" s="31"/>
      <c r="K421" s="31"/>
      <c r="L421" s="77"/>
      <c r="M421" s="64"/>
      <c r="N421" s="64"/>
      <c r="O421" s="69"/>
      <c r="P421" s="69"/>
      <c r="Q421" s="70"/>
      <c r="R421" s="34"/>
      <c r="S421" s="105"/>
      <c r="T421" s="105"/>
      <c r="U421" s="77"/>
      <c r="V421" s="77"/>
      <c r="W421" s="69"/>
      <c r="X421" s="69"/>
      <c r="Y421" s="69"/>
      <c r="Z421" s="61"/>
      <c r="AA421" s="67"/>
      <c r="AB421" s="61"/>
      <c r="AC421" s="67"/>
      <c r="AD421" s="67"/>
      <c r="AE421" s="67"/>
      <c r="AF421" s="57"/>
      <c r="AG421" s="107"/>
      <c r="AH421" s="108"/>
      <c r="AI421" s="30"/>
      <c r="AJ421" s="30"/>
      <c r="AK421" s="30"/>
      <c r="AL421" s="30"/>
      <c r="AM421" s="63"/>
      <c r="AN421" s="108"/>
      <c r="AO421" s="108"/>
      <c r="AP421" s="107"/>
      <c r="AQ421" s="107"/>
      <c r="AR421" s="31"/>
      <c r="AS421" s="68"/>
      <c r="AT421" s="68"/>
      <c r="AU421" s="63"/>
      <c r="AV421" s="62"/>
      <c r="AW421" s="62"/>
      <c r="AX421" s="62"/>
      <c r="AY421" s="62"/>
      <c r="AZ421" s="126"/>
      <c r="BA421" s="126"/>
      <c r="BB421" s="126"/>
      <c r="BC421" s="126"/>
      <c r="BD421" s="126"/>
      <c r="BE421" s="62"/>
    </row>
    <row r="422" spans="1:57" ht="25.5" customHeight="1" x14ac:dyDescent="0.3">
      <c r="A422" s="31"/>
      <c r="B422" s="31"/>
      <c r="C422" s="31"/>
      <c r="D422" s="33"/>
      <c r="E422" s="92"/>
      <c r="F422" s="31"/>
      <c r="G422" s="77"/>
      <c r="H422" s="77"/>
      <c r="I422" s="57"/>
      <c r="J422" s="31"/>
      <c r="K422" s="31"/>
      <c r="L422" s="77"/>
      <c r="M422" s="64"/>
      <c r="N422" s="64"/>
      <c r="O422" s="69"/>
      <c r="P422" s="69"/>
      <c r="Q422" s="70"/>
      <c r="R422" s="34"/>
      <c r="S422" s="105"/>
      <c r="T422" s="105"/>
      <c r="U422" s="77"/>
      <c r="V422" s="77"/>
      <c r="W422" s="69"/>
      <c r="X422" s="69"/>
      <c r="Y422" s="69"/>
      <c r="Z422" s="61"/>
      <c r="AA422" s="67"/>
      <c r="AB422" s="61"/>
      <c r="AC422" s="67"/>
      <c r="AD422" s="67"/>
      <c r="AE422" s="67"/>
      <c r="AF422" s="57"/>
      <c r="AG422" s="107"/>
      <c r="AH422" s="108"/>
      <c r="AI422" s="30"/>
      <c r="AJ422" s="30"/>
      <c r="AK422" s="30"/>
      <c r="AL422" s="30"/>
      <c r="AM422" s="63"/>
      <c r="AN422" s="108"/>
      <c r="AO422" s="108"/>
      <c r="AP422" s="107"/>
      <c r="AQ422" s="107"/>
      <c r="AR422" s="31"/>
      <c r="AS422" s="68"/>
      <c r="AT422" s="68"/>
      <c r="AU422" s="63"/>
      <c r="AV422" s="62"/>
      <c r="AW422" s="62"/>
      <c r="AX422" s="62"/>
      <c r="AY422" s="62"/>
      <c r="AZ422" s="126"/>
      <c r="BA422" s="126"/>
      <c r="BB422" s="126"/>
      <c r="BC422" s="126"/>
      <c r="BD422" s="126"/>
      <c r="BE422" s="62"/>
    </row>
    <row r="423" spans="1:57" ht="25.5" customHeight="1" x14ac:dyDescent="0.3">
      <c r="A423" s="31"/>
      <c r="B423" s="31"/>
      <c r="C423" s="31"/>
      <c r="D423" s="33"/>
      <c r="E423" s="92"/>
      <c r="F423" s="31"/>
      <c r="G423" s="77"/>
      <c r="H423" s="77"/>
      <c r="I423" s="57"/>
      <c r="J423" s="31"/>
      <c r="K423" s="31"/>
      <c r="L423" s="77"/>
      <c r="M423" s="64"/>
      <c r="N423" s="64"/>
      <c r="O423" s="69"/>
      <c r="P423" s="69"/>
      <c r="Q423" s="70"/>
      <c r="R423" s="34"/>
      <c r="S423" s="105"/>
      <c r="T423" s="105"/>
      <c r="U423" s="77"/>
      <c r="V423" s="77"/>
      <c r="W423" s="69"/>
      <c r="X423" s="69"/>
      <c r="Y423" s="69"/>
      <c r="Z423" s="61"/>
      <c r="AA423" s="67"/>
      <c r="AB423" s="61"/>
      <c r="AC423" s="67"/>
      <c r="AD423" s="67"/>
      <c r="AE423" s="67"/>
      <c r="AF423" s="57"/>
      <c r="AG423" s="107"/>
      <c r="AH423" s="108"/>
      <c r="AI423" s="30"/>
      <c r="AJ423" s="30"/>
      <c r="AK423" s="30"/>
      <c r="AL423" s="30"/>
      <c r="AM423" s="63"/>
      <c r="AN423" s="108"/>
      <c r="AO423" s="108"/>
      <c r="AP423" s="107"/>
      <c r="AQ423" s="107"/>
      <c r="AR423" s="31"/>
      <c r="AS423" s="68"/>
      <c r="AT423" s="68"/>
      <c r="AU423" s="63"/>
      <c r="AV423" s="62"/>
      <c r="AW423" s="62"/>
      <c r="AX423" s="62"/>
      <c r="AY423" s="62"/>
      <c r="AZ423" s="126"/>
      <c r="BA423" s="126"/>
      <c r="BB423" s="126"/>
      <c r="BC423" s="126"/>
      <c r="BD423" s="126"/>
      <c r="BE423" s="62"/>
    </row>
    <row r="424" spans="1:57" ht="25.5" customHeight="1" x14ac:dyDescent="0.3">
      <c r="A424" s="31"/>
      <c r="B424" s="31"/>
      <c r="C424" s="31"/>
      <c r="D424" s="33"/>
      <c r="E424" s="92"/>
      <c r="F424" s="31"/>
      <c r="G424" s="77"/>
      <c r="H424" s="77"/>
      <c r="I424" s="57"/>
      <c r="J424" s="31"/>
      <c r="K424" s="31"/>
      <c r="L424" s="77"/>
      <c r="M424" s="64"/>
      <c r="N424" s="64"/>
      <c r="O424" s="69"/>
      <c r="P424" s="69"/>
      <c r="Q424" s="70"/>
      <c r="R424" s="34"/>
      <c r="S424" s="105"/>
      <c r="T424" s="105"/>
      <c r="U424" s="77"/>
      <c r="V424" s="77"/>
      <c r="W424" s="69"/>
      <c r="X424" s="69"/>
      <c r="Y424" s="69"/>
      <c r="Z424" s="61"/>
      <c r="AA424" s="67"/>
      <c r="AB424" s="61"/>
      <c r="AC424" s="67"/>
      <c r="AD424" s="67"/>
      <c r="AE424" s="67"/>
      <c r="AF424" s="57"/>
      <c r="AG424" s="107"/>
      <c r="AH424" s="108"/>
      <c r="AI424" s="30"/>
      <c r="AJ424" s="30"/>
      <c r="AK424" s="30"/>
      <c r="AL424" s="30"/>
      <c r="AM424" s="63"/>
      <c r="AN424" s="108"/>
      <c r="AO424" s="108"/>
      <c r="AP424" s="107"/>
      <c r="AQ424" s="107"/>
      <c r="AR424" s="31"/>
      <c r="AS424" s="68"/>
      <c r="AT424" s="68"/>
      <c r="AU424" s="63"/>
      <c r="AV424" s="62"/>
      <c r="AW424" s="62"/>
      <c r="AX424" s="62"/>
      <c r="AY424" s="62"/>
      <c r="AZ424" s="126"/>
      <c r="BA424" s="126"/>
      <c r="BB424" s="126"/>
      <c r="BC424" s="126"/>
      <c r="BD424" s="126"/>
      <c r="BE424" s="62"/>
    </row>
    <row r="425" spans="1:57" ht="25.5" customHeight="1" x14ac:dyDescent="0.3">
      <c r="A425" s="31"/>
      <c r="B425" s="31"/>
      <c r="C425" s="31"/>
      <c r="D425" s="33"/>
      <c r="E425" s="92"/>
      <c r="F425" s="31"/>
      <c r="G425" s="77"/>
      <c r="H425" s="77"/>
      <c r="I425" s="57"/>
      <c r="J425" s="31"/>
      <c r="K425" s="31"/>
      <c r="L425" s="77"/>
      <c r="M425" s="64"/>
      <c r="N425" s="64"/>
      <c r="O425" s="69"/>
      <c r="P425" s="69"/>
      <c r="Q425" s="70"/>
      <c r="R425" s="34"/>
      <c r="S425" s="105"/>
      <c r="T425" s="105"/>
      <c r="U425" s="77"/>
      <c r="V425" s="77"/>
      <c r="W425" s="69"/>
      <c r="X425" s="69"/>
      <c r="Y425" s="69"/>
      <c r="Z425" s="61"/>
      <c r="AA425" s="67"/>
      <c r="AB425" s="61"/>
      <c r="AC425" s="67"/>
      <c r="AD425" s="67"/>
      <c r="AE425" s="67"/>
      <c r="AF425" s="57"/>
      <c r="AG425" s="107"/>
      <c r="AH425" s="108"/>
      <c r="AI425" s="30"/>
      <c r="AJ425" s="30"/>
      <c r="AK425" s="30"/>
      <c r="AL425" s="30"/>
      <c r="AM425" s="63"/>
      <c r="AN425" s="108"/>
      <c r="AO425" s="108"/>
      <c r="AP425" s="107"/>
      <c r="AQ425" s="107"/>
      <c r="AR425" s="31"/>
      <c r="AS425" s="68"/>
      <c r="AT425" s="68"/>
      <c r="AU425" s="63"/>
      <c r="AV425" s="62"/>
      <c r="AW425" s="62"/>
      <c r="AX425" s="62"/>
      <c r="AY425" s="62"/>
      <c r="AZ425" s="126"/>
      <c r="BA425" s="126"/>
      <c r="BB425" s="126"/>
      <c r="BC425" s="126"/>
      <c r="BD425" s="126"/>
      <c r="BE425" s="62"/>
    </row>
    <row r="426" spans="1:57" ht="25.5" customHeight="1" x14ac:dyDescent="0.3">
      <c r="A426" s="31"/>
      <c r="B426" s="31"/>
      <c r="C426" s="31"/>
      <c r="D426" s="33"/>
      <c r="E426" s="92"/>
      <c r="F426" s="31"/>
      <c r="G426" s="77"/>
      <c r="H426" s="77"/>
      <c r="I426" s="57"/>
      <c r="J426" s="31"/>
      <c r="K426" s="31"/>
      <c r="L426" s="77"/>
      <c r="M426" s="64"/>
      <c r="N426" s="64"/>
      <c r="O426" s="69"/>
      <c r="P426" s="69"/>
      <c r="Q426" s="70"/>
      <c r="R426" s="34"/>
      <c r="S426" s="105"/>
      <c r="T426" s="105"/>
      <c r="U426" s="77"/>
      <c r="V426" s="77"/>
      <c r="W426" s="69"/>
      <c r="X426" s="69"/>
      <c r="Y426" s="69"/>
      <c r="Z426" s="61"/>
      <c r="AA426" s="67"/>
      <c r="AB426" s="61"/>
      <c r="AC426" s="67"/>
      <c r="AD426" s="67"/>
      <c r="AE426" s="67"/>
      <c r="AF426" s="57"/>
      <c r="AG426" s="107"/>
      <c r="AH426" s="108"/>
      <c r="AI426" s="30"/>
      <c r="AJ426" s="30"/>
      <c r="AK426" s="30"/>
      <c r="AL426" s="30"/>
      <c r="AM426" s="63"/>
      <c r="AN426" s="108"/>
      <c r="AO426" s="108"/>
      <c r="AP426" s="107"/>
      <c r="AQ426" s="107"/>
      <c r="AR426" s="31"/>
      <c r="AS426" s="68"/>
      <c r="AT426" s="68"/>
      <c r="AU426" s="63"/>
      <c r="AV426" s="62"/>
      <c r="AW426" s="62"/>
      <c r="AX426" s="62"/>
      <c r="AY426" s="62"/>
      <c r="AZ426" s="126"/>
      <c r="BA426" s="126"/>
      <c r="BB426" s="126"/>
      <c r="BC426" s="126"/>
      <c r="BD426" s="126"/>
      <c r="BE426" s="62"/>
    </row>
    <row r="427" spans="1:57" ht="25.5" customHeight="1" x14ac:dyDescent="0.3">
      <c r="A427" s="31"/>
      <c r="B427" s="31"/>
      <c r="C427" s="31"/>
      <c r="D427" s="33"/>
      <c r="E427" s="92"/>
      <c r="F427" s="31"/>
      <c r="G427" s="77"/>
      <c r="H427" s="77"/>
      <c r="I427" s="57"/>
      <c r="J427" s="31"/>
      <c r="K427" s="31"/>
      <c r="L427" s="77"/>
      <c r="M427" s="64"/>
      <c r="N427" s="64"/>
      <c r="O427" s="69"/>
      <c r="P427" s="69"/>
      <c r="Q427" s="70"/>
      <c r="R427" s="34"/>
      <c r="S427" s="105"/>
      <c r="T427" s="105"/>
      <c r="U427" s="77"/>
      <c r="V427" s="77"/>
      <c r="W427" s="69"/>
      <c r="X427" s="69"/>
      <c r="Y427" s="69"/>
      <c r="Z427" s="61"/>
      <c r="AA427" s="67"/>
      <c r="AB427" s="61"/>
      <c r="AC427" s="67"/>
      <c r="AD427" s="67"/>
      <c r="AE427" s="67"/>
      <c r="AF427" s="57"/>
      <c r="AG427" s="107"/>
      <c r="AH427" s="108"/>
      <c r="AI427" s="30"/>
      <c r="AJ427" s="30"/>
      <c r="AK427" s="30"/>
      <c r="AL427" s="30"/>
      <c r="AM427" s="63"/>
      <c r="AN427" s="108"/>
      <c r="AO427" s="108"/>
      <c r="AP427" s="107"/>
      <c r="AQ427" s="107"/>
      <c r="AR427" s="31"/>
      <c r="AS427" s="68"/>
      <c r="AT427" s="68"/>
      <c r="AU427" s="63"/>
      <c r="AV427" s="62"/>
      <c r="AW427" s="62"/>
      <c r="AX427" s="62"/>
      <c r="AY427" s="62"/>
      <c r="AZ427" s="126"/>
      <c r="BA427" s="126"/>
      <c r="BB427" s="126"/>
      <c r="BC427" s="126"/>
      <c r="BD427" s="126"/>
      <c r="BE427" s="62"/>
    </row>
    <row r="428" spans="1:57" ht="25.5" customHeight="1" x14ac:dyDescent="0.3">
      <c r="A428" s="31"/>
      <c r="B428" s="31"/>
      <c r="C428" s="31"/>
      <c r="D428" s="33"/>
      <c r="E428" s="92"/>
      <c r="F428" s="31"/>
      <c r="G428" s="77"/>
      <c r="H428" s="77"/>
      <c r="I428" s="57"/>
      <c r="J428" s="31"/>
      <c r="K428" s="31"/>
      <c r="L428" s="77"/>
      <c r="M428" s="64"/>
      <c r="N428" s="64"/>
      <c r="O428" s="69"/>
      <c r="P428" s="69"/>
      <c r="Q428" s="70"/>
      <c r="R428" s="34"/>
      <c r="S428" s="105"/>
      <c r="T428" s="105"/>
      <c r="U428" s="77"/>
      <c r="V428" s="77"/>
      <c r="W428" s="69"/>
      <c r="X428" s="69"/>
      <c r="Y428" s="69"/>
      <c r="Z428" s="61"/>
      <c r="AA428" s="67"/>
      <c r="AB428" s="61"/>
      <c r="AC428" s="67"/>
      <c r="AD428" s="67"/>
      <c r="AE428" s="67"/>
      <c r="AF428" s="57"/>
      <c r="AG428" s="107"/>
      <c r="AH428" s="108"/>
      <c r="AI428" s="30"/>
      <c r="AJ428" s="30"/>
      <c r="AK428" s="30"/>
      <c r="AL428" s="30"/>
      <c r="AM428" s="63"/>
      <c r="AN428" s="108"/>
      <c r="AO428" s="108"/>
      <c r="AP428" s="107"/>
      <c r="AQ428" s="107"/>
      <c r="AR428" s="31"/>
      <c r="AS428" s="68"/>
      <c r="AT428" s="68"/>
      <c r="AU428" s="63"/>
      <c r="AV428" s="62"/>
      <c r="AW428" s="62"/>
      <c r="AX428" s="62"/>
      <c r="AY428" s="62"/>
      <c r="AZ428" s="126"/>
      <c r="BA428" s="126"/>
      <c r="BB428" s="126"/>
      <c r="BC428" s="126"/>
      <c r="BD428" s="126"/>
      <c r="BE428" s="62"/>
    </row>
    <row r="429" spans="1:57" ht="25.5" customHeight="1" x14ac:dyDescent="0.3">
      <c r="A429" s="31"/>
      <c r="B429" s="31"/>
      <c r="C429" s="31"/>
      <c r="D429" s="33"/>
      <c r="E429" s="92"/>
      <c r="F429" s="31"/>
      <c r="G429" s="77"/>
      <c r="H429" s="77"/>
      <c r="I429" s="57"/>
      <c r="J429" s="31"/>
      <c r="K429" s="31"/>
      <c r="L429" s="77"/>
      <c r="M429" s="64"/>
      <c r="N429" s="64"/>
      <c r="O429" s="69"/>
      <c r="P429" s="69"/>
      <c r="Q429" s="70"/>
      <c r="R429" s="34"/>
      <c r="S429" s="105"/>
      <c r="T429" s="105"/>
      <c r="U429" s="77"/>
      <c r="V429" s="77"/>
      <c r="W429" s="69"/>
      <c r="X429" s="69"/>
      <c r="Y429" s="69"/>
      <c r="Z429" s="61"/>
      <c r="AA429" s="67"/>
      <c r="AB429" s="61"/>
      <c r="AC429" s="67"/>
      <c r="AD429" s="67"/>
      <c r="AE429" s="67"/>
      <c r="AF429" s="57"/>
      <c r="AG429" s="107"/>
      <c r="AH429" s="108"/>
      <c r="AI429" s="30"/>
      <c r="AJ429" s="30"/>
      <c r="AK429" s="30"/>
      <c r="AL429" s="30"/>
      <c r="AM429" s="63"/>
      <c r="AN429" s="108"/>
      <c r="AO429" s="108"/>
      <c r="AP429" s="107"/>
      <c r="AQ429" s="107"/>
      <c r="AR429" s="31"/>
      <c r="AS429" s="68"/>
      <c r="AT429" s="68"/>
      <c r="AU429" s="63"/>
      <c r="AV429" s="62"/>
      <c r="AW429" s="62"/>
      <c r="AX429" s="62"/>
      <c r="AY429" s="62"/>
      <c r="AZ429" s="126"/>
      <c r="BA429" s="126"/>
      <c r="BB429" s="126"/>
      <c r="BC429" s="126"/>
      <c r="BD429" s="126"/>
      <c r="BE429" s="62"/>
    </row>
    <row r="430" spans="1:57" ht="25.5" customHeight="1" x14ac:dyDescent="0.3">
      <c r="A430" s="31"/>
      <c r="B430" s="31"/>
      <c r="C430" s="31"/>
      <c r="D430" s="33"/>
      <c r="E430" s="92"/>
      <c r="F430" s="31"/>
      <c r="G430" s="77"/>
      <c r="H430" s="77"/>
      <c r="I430" s="57"/>
      <c r="J430" s="31"/>
      <c r="K430" s="31"/>
      <c r="L430" s="77"/>
      <c r="M430" s="64"/>
      <c r="N430" s="64"/>
      <c r="O430" s="69"/>
      <c r="P430" s="69"/>
      <c r="Q430" s="70"/>
      <c r="R430" s="34"/>
      <c r="S430" s="105"/>
      <c r="T430" s="105"/>
      <c r="U430" s="77"/>
      <c r="V430" s="77"/>
      <c r="W430" s="69"/>
      <c r="X430" s="69"/>
      <c r="Y430" s="69"/>
      <c r="Z430" s="61"/>
      <c r="AA430" s="67"/>
      <c r="AB430" s="61"/>
      <c r="AC430" s="67"/>
      <c r="AD430" s="67"/>
      <c r="AE430" s="67"/>
      <c r="AF430" s="57"/>
      <c r="AG430" s="107"/>
      <c r="AH430" s="108"/>
      <c r="AI430" s="30"/>
      <c r="AJ430" s="30"/>
      <c r="AK430" s="30"/>
      <c r="AL430" s="30"/>
      <c r="AM430" s="63"/>
      <c r="AN430" s="108"/>
      <c r="AO430" s="108"/>
      <c r="AP430" s="107"/>
      <c r="AQ430" s="107"/>
      <c r="AR430" s="31"/>
      <c r="AS430" s="68"/>
      <c r="AT430" s="68"/>
      <c r="AU430" s="63"/>
      <c r="AV430" s="62"/>
      <c r="AW430" s="62"/>
      <c r="AX430" s="62"/>
      <c r="AY430" s="62"/>
      <c r="AZ430" s="126"/>
      <c r="BA430" s="126"/>
      <c r="BB430" s="126"/>
      <c r="BC430" s="126"/>
      <c r="BD430" s="126"/>
      <c r="BE430" s="62"/>
    </row>
    <row r="431" spans="1:57" ht="25.5" customHeight="1" x14ac:dyDescent="0.3">
      <c r="A431" s="31"/>
      <c r="B431" s="31"/>
      <c r="C431" s="31"/>
      <c r="D431" s="33"/>
      <c r="E431" s="92"/>
      <c r="F431" s="31"/>
      <c r="G431" s="77"/>
      <c r="H431" s="77"/>
      <c r="I431" s="57"/>
      <c r="J431" s="31"/>
      <c r="K431" s="31"/>
      <c r="L431" s="77"/>
      <c r="M431" s="64"/>
      <c r="N431" s="64"/>
      <c r="O431" s="69"/>
      <c r="P431" s="69"/>
      <c r="Q431" s="70"/>
      <c r="R431" s="34"/>
      <c r="S431" s="105"/>
      <c r="T431" s="105"/>
      <c r="U431" s="77"/>
      <c r="V431" s="77"/>
      <c r="W431" s="69"/>
      <c r="X431" s="69"/>
      <c r="Y431" s="69"/>
      <c r="Z431" s="61"/>
      <c r="AA431" s="67"/>
      <c r="AB431" s="61"/>
      <c r="AC431" s="67"/>
      <c r="AD431" s="67"/>
      <c r="AE431" s="67"/>
      <c r="AF431" s="57"/>
      <c r="AG431" s="107"/>
      <c r="AH431" s="108"/>
      <c r="AI431" s="30"/>
      <c r="AJ431" s="30"/>
      <c r="AK431" s="30"/>
      <c r="AL431" s="30"/>
      <c r="AM431" s="63"/>
      <c r="AN431" s="108"/>
      <c r="AO431" s="108"/>
      <c r="AP431" s="107"/>
      <c r="AQ431" s="107"/>
      <c r="AR431" s="31"/>
      <c r="AS431" s="68"/>
      <c r="AT431" s="68"/>
      <c r="AU431" s="63"/>
      <c r="AV431" s="62"/>
      <c r="AW431" s="62"/>
      <c r="AX431" s="62"/>
      <c r="AY431" s="62"/>
      <c r="AZ431" s="126"/>
      <c r="BA431" s="126"/>
      <c r="BB431" s="126"/>
      <c r="BC431" s="126"/>
      <c r="BD431" s="126"/>
      <c r="BE431" s="62"/>
    </row>
    <row r="432" spans="1:57" ht="25.5" customHeight="1" x14ac:dyDescent="0.3">
      <c r="A432" s="31"/>
      <c r="B432" s="31"/>
      <c r="C432" s="31"/>
      <c r="D432" s="33"/>
      <c r="E432" s="92"/>
      <c r="F432" s="31"/>
      <c r="G432" s="77"/>
      <c r="H432" s="77"/>
      <c r="I432" s="57"/>
      <c r="J432" s="31"/>
      <c r="K432" s="31"/>
      <c r="L432" s="77"/>
      <c r="M432" s="64"/>
      <c r="N432" s="64"/>
      <c r="O432" s="69"/>
      <c r="P432" s="69"/>
      <c r="Q432" s="70"/>
      <c r="R432" s="34"/>
      <c r="S432" s="105"/>
      <c r="T432" s="105"/>
      <c r="U432" s="77"/>
      <c r="V432" s="77"/>
      <c r="W432" s="69"/>
      <c r="X432" s="69"/>
      <c r="Y432" s="69"/>
      <c r="Z432" s="61"/>
      <c r="AA432" s="67"/>
      <c r="AB432" s="61"/>
      <c r="AC432" s="67"/>
      <c r="AD432" s="67"/>
      <c r="AE432" s="67"/>
      <c r="AF432" s="57"/>
      <c r="AG432" s="107"/>
      <c r="AH432" s="108"/>
      <c r="AI432" s="30"/>
      <c r="AJ432" s="30"/>
      <c r="AK432" s="30"/>
      <c r="AL432" s="30"/>
      <c r="AM432" s="63"/>
      <c r="AN432" s="108"/>
      <c r="AO432" s="108"/>
      <c r="AP432" s="107"/>
      <c r="AQ432" s="107"/>
      <c r="AR432" s="31"/>
      <c r="AS432" s="68"/>
      <c r="AT432" s="68"/>
      <c r="AU432" s="63"/>
      <c r="AV432" s="62"/>
      <c r="AW432" s="62"/>
      <c r="AX432" s="62"/>
      <c r="AY432" s="62"/>
      <c r="AZ432" s="126"/>
      <c r="BA432" s="126"/>
      <c r="BB432" s="126"/>
      <c r="BC432" s="126"/>
      <c r="BD432" s="126"/>
      <c r="BE432" s="62"/>
    </row>
    <row r="433" spans="1:57" ht="25.5" customHeight="1" x14ac:dyDescent="0.3">
      <c r="A433" s="31"/>
      <c r="B433" s="31"/>
      <c r="C433" s="31"/>
      <c r="D433" s="33"/>
      <c r="E433" s="92"/>
      <c r="F433" s="31"/>
      <c r="G433" s="77"/>
      <c r="H433" s="77"/>
      <c r="I433" s="57"/>
      <c r="J433" s="31"/>
      <c r="K433" s="31"/>
      <c r="L433" s="77"/>
      <c r="M433" s="64"/>
      <c r="N433" s="64"/>
      <c r="O433" s="69"/>
      <c r="P433" s="69"/>
      <c r="Q433" s="70"/>
      <c r="R433" s="34"/>
      <c r="S433" s="105"/>
      <c r="T433" s="105"/>
      <c r="U433" s="77"/>
      <c r="V433" s="77"/>
      <c r="W433" s="69"/>
      <c r="X433" s="69"/>
      <c r="Y433" s="69"/>
      <c r="Z433" s="61"/>
      <c r="AA433" s="67"/>
      <c r="AB433" s="61"/>
      <c r="AC433" s="67"/>
      <c r="AD433" s="67"/>
      <c r="AE433" s="67"/>
      <c r="AF433" s="57"/>
      <c r="AG433" s="107"/>
      <c r="AH433" s="108"/>
      <c r="AI433" s="30"/>
      <c r="AJ433" s="30"/>
      <c r="AK433" s="30"/>
      <c r="AL433" s="30"/>
      <c r="AM433" s="63"/>
      <c r="AN433" s="108"/>
      <c r="AO433" s="108"/>
      <c r="AP433" s="107"/>
      <c r="AQ433" s="107"/>
      <c r="AR433" s="31"/>
      <c r="AS433" s="68"/>
      <c r="AT433" s="68"/>
      <c r="AU433" s="63"/>
      <c r="AV433" s="62"/>
      <c r="AW433" s="62"/>
      <c r="AX433" s="62"/>
      <c r="AY433" s="62"/>
      <c r="AZ433" s="126"/>
      <c r="BA433" s="126"/>
      <c r="BB433" s="126"/>
      <c r="BC433" s="126"/>
      <c r="BD433" s="126"/>
      <c r="BE433" s="62"/>
    </row>
    <row r="434" spans="1:57" ht="25.5" customHeight="1" x14ac:dyDescent="0.3">
      <c r="A434" s="31"/>
      <c r="B434" s="31"/>
      <c r="C434" s="31"/>
      <c r="D434" s="33"/>
      <c r="E434" s="92"/>
      <c r="F434" s="31"/>
      <c r="G434" s="77"/>
      <c r="H434" s="77"/>
      <c r="I434" s="57"/>
      <c r="J434" s="31"/>
      <c r="K434" s="31"/>
      <c r="L434" s="77"/>
      <c r="M434" s="64"/>
      <c r="N434" s="64"/>
      <c r="O434" s="69"/>
      <c r="P434" s="69"/>
      <c r="Q434" s="70"/>
      <c r="R434" s="34"/>
      <c r="S434" s="105"/>
      <c r="T434" s="105"/>
      <c r="U434" s="77"/>
      <c r="V434" s="77"/>
      <c r="W434" s="69"/>
      <c r="X434" s="69"/>
      <c r="Y434" s="69"/>
      <c r="Z434" s="61"/>
      <c r="AA434" s="67"/>
      <c r="AB434" s="61"/>
      <c r="AC434" s="67"/>
      <c r="AD434" s="67"/>
      <c r="AE434" s="67"/>
      <c r="AF434" s="57"/>
      <c r="AG434" s="107"/>
      <c r="AH434" s="108"/>
      <c r="AI434" s="30"/>
      <c r="AJ434" s="30"/>
      <c r="AK434" s="30"/>
      <c r="AL434" s="30"/>
      <c r="AM434" s="63"/>
      <c r="AN434" s="108"/>
      <c r="AO434" s="108"/>
      <c r="AP434" s="107"/>
      <c r="AQ434" s="107"/>
      <c r="AR434" s="31"/>
      <c r="AS434" s="68"/>
      <c r="AT434" s="68"/>
      <c r="AU434" s="63"/>
      <c r="AV434" s="62"/>
      <c r="AW434" s="62"/>
      <c r="AX434" s="62"/>
      <c r="AY434" s="62"/>
      <c r="AZ434" s="126"/>
      <c r="BA434" s="126"/>
      <c r="BB434" s="126"/>
      <c r="BC434" s="126"/>
      <c r="BD434" s="126"/>
      <c r="BE434" s="62"/>
    </row>
    <row r="435" spans="1:57" ht="25.5" customHeight="1" x14ac:dyDescent="0.3">
      <c r="A435" s="31"/>
      <c r="B435" s="31"/>
      <c r="C435" s="31"/>
      <c r="D435" s="33"/>
      <c r="E435" s="92"/>
      <c r="F435" s="31"/>
      <c r="G435" s="77"/>
      <c r="H435" s="77"/>
      <c r="I435" s="57"/>
      <c r="J435" s="31"/>
      <c r="K435" s="31"/>
      <c r="L435" s="77"/>
      <c r="M435" s="64"/>
      <c r="N435" s="64"/>
      <c r="O435" s="69"/>
      <c r="P435" s="69"/>
      <c r="Q435" s="70"/>
      <c r="R435" s="34"/>
      <c r="S435" s="105"/>
      <c r="T435" s="105"/>
      <c r="U435" s="77"/>
      <c r="V435" s="77"/>
      <c r="W435" s="69"/>
      <c r="X435" s="69"/>
      <c r="Y435" s="69"/>
      <c r="Z435" s="61"/>
      <c r="AA435" s="67"/>
      <c r="AB435" s="61"/>
      <c r="AC435" s="67"/>
      <c r="AD435" s="67"/>
      <c r="AE435" s="67"/>
      <c r="AF435" s="57"/>
      <c r="AG435" s="107"/>
      <c r="AH435" s="108"/>
      <c r="AI435" s="30"/>
      <c r="AJ435" s="30"/>
      <c r="AK435" s="30"/>
      <c r="AL435" s="30"/>
      <c r="AM435" s="63"/>
      <c r="AN435" s="108"/>
      <c r="AO435" s="108"/>
      <c r="AP435" s="107"/>
      <c r="AQ435" s="107"/>
      <c r="AR435" s="31"/>
      <c r="AS435" s="68"/>
      <c r="AT435" s="68"/>
      <c r="AU435" s="63"/>
      <c r="AV435" s="62"/>
      <c r="AW435" s="62"/>
      <c r="AX435" s="62"/>
      <c r="AY435" s="62"/>
      <c r="AZ435" s="126"/>
      <c r="BA435" s="126"/>
      <c r="BB435" s="126"/>
      <c r="BC435" s="126"/>
      <c r="BD435" s="126"/>
      <c r="BE435" s="62"/>
    </row>
    <row r="436" spans="1:57" ht="25.5" customHeight="1" x14ac:dyDescent="0.3">
      <c r="A436" s="31"/>
      <c r="B436" s="31"/>
      <c r="C436" s="31"/>
      <c r="D436" s="33"/>
      <c r="E436" s="92"/>
      <c r="F436" s="31"/>
      <c r="G436" s="77"/>
      <c r="H436" s="77"/>
      <c r="I436" s="57"/>
      <c r="J436" s="31"/>
      <c r="K436" s="31"/>
      <c r="L436" s="77"/>
      <c r="M436" s="64"/>
      <c r="N436" s="64"/>
      <c r="O436" s="69"/>
      <c r="P436" s="69"/>
      <c r="Q436" s="70"/>
      <c r="R436" s="34"/>
      <c r="S436" s="105"/>
      <c r="T436" s="105"/>
      <c r="U436" s="77"/>
      <c r="V436" s="77"/>
      <c r="W436" s="69"/>
      <c r="X436" s="69"/>
      <c r="Y436" s="69"/>
      <c r="Z436" s="61"/>
      <c r="AA436" s="67"/>
      <c r="AB436" s="61"/>
      <c r="AC436" s="67"/>
      <c r="AD436" s="67"/>
      <c r="AE436" s="67"/>
      <c r="AF436" s="57"/>
      <c r="AG436" s="107"/>
      <c r="AH436" s="108"/>
      <c r="AI436" s="30"/>
      <c r="AJ436" s="30"/>
      <c r="AK436" s="30"/>
      <c r="AL436" s="30"/>
      <c r="AM436" s="63"/>
      <c r="AN436" s="108"/>
      <c r="AO436" s="108"/>
      <c r="AP436" s="107"/>
      <c r="AQ436" s="107"/>
      <c r="AR436" s="31"/>
      <c r="AS436" s="68"/>
      <c r="AT436" s="68"/>
      <c r="AU436" s="63"/>
      <c r="AV436" s="62"/>
      <c r="AW436" s="62"/>
      <c r="AX436" s="62"/>
      <c r="AY436" s="62"/>
      <c r="AZ436" s="126"/>
      <c r="BA436" s="126"/>
      <c r="BB436" s="126"/>
      <c r="BC436" s="126"/>
      <c r="BD436" s="126"/>
      <c r="BE436" s="62"/>
    </row>
    <row r="437" spans="1:57" ht="25.5" customHeight="1" x14ac:dyDescent="0.3">
      <c r="A437" s="31"/>
      <c r="B437" s="31"/>
      <c r="C437" s="31"/>
      <c r="D437" s="33"/>
      <c r="E437" s="92"/>
      <c r="F437" s="31"/>
      <c r="G437" s="77"/>
      <c r="H437" s="77"/>
      <c r="I437" s="57"/>
      <c r="J437" s="31"/>
      <c r="K437" s="31"/>
      <c r="L437" s="77"/>
      <c r="M437" s="64"/>
      <c r="N437" s="64"/>
      <c r="O437" s="69"/>
      <c r="P437" s="69"/>
      <c r="Q437" s="70"/>
      <c r="R437" s="34"/>
      <c r="S437" s="105"/>
      <c r="T437" s="105"/>
      <c r="U437" s="77"/>
      <c r="V437" s="77"/>
      <c r="W437" s="69"/>
      <c r="X437" s="69"/>
      <c r="Y437" s="69"/>
      <c r="Z437" s="61"/>
      <c r="AA437" s="67"/>
      <c r="AB437" s="61"/>
      <c r="AC437" s="67"/>
      <c r="AD437" s="67"/>
      <c r="AE437" s="67"/>
      <c r="AF437" s="57"/>
      <c r="AG437" s="107"/>
      <c r="AH437" s="108"/>
      <c r="AI437" s="30"/>
      <c r="AJ437" s="30"/>
      <c r="AK437" s="30"/>
      <c r="AL437" s="30"/>
      <c r="AM437" s="63"/>
      <c r="AN437" s="108"/>
      <c r="AO437" s="108"/>
      <c r="AP437" s="107"/>
      <c r="AQ437" s="107"/>
      <c r="AR437" s="31"/>
      <c r="AS437" s="68"/>
      <c r="AT437" s="68"/>
      <c r="AU437" s="63"/>
      <c r="AV437" s="62"/>
      <c r="AW437" s="62"/>
      <c r="AX437" s="62"/>
      <c r="AY437" s="62"/>
      <c r="AZ437" s="126"/>
      <c r="BA437" s="126"/>
      <c r="BB437" s="126"/>
      <c r="BC437" s="126"/>
      <c r="BD437" s="126"/>
      <c r="BE437" s="62"/>
    </row>
    <row r="438" spans="1:57" ht="25.5" customHeight="1" x14ac:dyDescent="0.3">
      <c r="A438" s="31"/>
      <c r="B438" s="31"/>
      <c r="C438" s="31"/>
      <c r="D438" s="33"/>
      <c r="E438" s="92"/>
      <c r="F438" s="31"/>
      <c r="G438" s="77"/>
      <c r="H438" s="77"/>
      <c r="I438" s="57"/>
      <c r="J438" s="31"/>
      <c r="K438" s="31"/>
      <c r="L438" s="77"/>
      <c r="M438" s="64"/>
      <c r="N438" s="64"/>
      <c r="O438" s="69"/>
      <c r="P438" s="69"/>
      <c r="Q438" s="70"/>
      <c r="R438" s="34"/>
      <c r="S438" s="105"/>
      <c r="T438" s="105"/>
      <c r="U438" s="77"/>
      <c r="V438" s="77"/>
      <c r="W438" s="69"/>
      <c r="X438" s="69"/>
      <c r="Y438" s="69"/>
      <c r="Z438" s="61"/>
      <c r="AA438" s="67"/>
      <c r="AB438" s="61"/>
      <c r="AC438" s="67"/>
      <c r="AD438" s="67"/>
      <c r="AE438" s="67"/>
      <c r="AF438" s="57"/>
      <c r="AG438" s="107"/>
      <c r="AH438" s="108"/>
      <c r="AI438" s="30"/>
      <c r="AJ438" s="30"/>
      <c r="AK438" s="30"/>
      <c r="AL438" s="30"/>
      <c r="AM438" s="63"/>
      <c r="AN438" s="108"/>
      <c r="AO438" s="108"/>
      <c r="AP438" s="107"/>
      <c r="AQ438" s="107"/>
      <c r="AR438" s="31"/>
      <c r="AS438" s="68"/>
      <c r="AT438" s="68"/>
      <c r="AU438" s="63"/>
      <c r="AV438" s="62"/>
      <c r="AW438" s="62"/>
      <c r="AX438" s="62"/>
      <c r="AY438" s="62"/>
      <c r="AZ438" s="126"/>
      <c r="BA438" s="126"/>
      <c r="BB438" s="126"/>
      <c r="BC438" s="126"/>
      <c r="BD438" s="126"/>
      <c r="BE438" s="62"/>
    </row>
    <row r="439" spans="1:57" ht="25.5" customHeight="1" x14ac:dyDescent="0.3">
      <c r="A439" s="31"/>
      <c r="B439" s="31"/>
      <c r="C439" s="31"/>
      <c r="D439" s="33"/>
      <c r="E439" s="92"/>
      <c r="F439" s="31"/>
      <c r="G439" s="77"/>
      <c r="H439" s="77"/>
      <c r="I439" s="57"/>
      <c r="J439" s="31"/>
      <c r="K439" s="31"/>
      <c r="L439" s="77"/>
      <c r="M439" s="64"/>
      <c r="N439" s="64"/>
      <c r="O439" s="69"/>
      <c r="P439" s="69"/>
      <c r="Q439" s="70"/>
      <c r="R439" s="34"/>
      <c r="S439" s="105"/>
      <c r="T439" s="105"/>
      <c r="U439" s="77"/>
      <c r="V439" s="77"/>
      <c r="W439" s="69"/>
      <c r="X439" s="69"/>
      <c r="Y439" s="69"/>
      <c r="Z439" s="61"/>
      <c r="AA439" s="67"/>
      <c r="AB439" s="61"/>
      <c r="AC439" s="67"/>
      <c r="AD439" s="67"/>
      <c r="AE439" s="67"/>
      <c r="AF439" s="57"/>
      <c r="AG439" s="107"/>
      <c r="AH439" s="108"/>
      <c r="AI439" s="30"/>
      <c r="AJ439" s="30"/>
      <c r="AK439" s="30"/>
      <c r="AL439" s="30"/>
      <c r="AM439" s="63"/>
      <c r="AN439" s="108"/>
      <c r="AO439" s="108"/>
      <c r="AP439" s="107"/>
      <c r="AQ439" s="107"/>
      <c r="AR439" s="31"/>
      <c r="AS439" s="68"/>
      <c r="AT439" s="68"/>
      <c r="AU439" s="63"/>
      <c r="AV439" s="62"/>
      <c r="AW439" s="62"/>
      <c r="AX439" s="62"/>
      <c r="AY439" s="62"/>
      <c r="AZ439" s="126"/>
      <c r="BA439" s="126"/>
      <c r="BB439" s="126"/>
      <c r="BC439" s="126"/>
      <c r="BD439" s="126"/>
      <c r="BE439" s="62"/>
    </row>
    <row r="440" spans="1:57" ht="25.5" customHeight="1" x14ac:dyDescent="0.3">
      <c r="A440" s="31"/>
      <c r="B440" s="31"/>
      <c r="C440" s="31"/>
      <c r="D440" s="33"/>
      <c r="E440" s="92"/>
      <c r="F440" s="31"/>
      <c r="G440" s="77"/>
      <c r="H440" s="77"/>
      <c r="I440" s="57"/>
      <c r="J440" s="31"/>
      <c r="K440" s="31"/>
      <c r="L440" s="77"/>
      <c r="M440" s="64"/>
      <c r="N440" s="64"/>
      <c r="O440" s="69"/>
      <c r="P440" s="69"/>
      <c r="Q440" s="70"/>
      <c r="R440" s="34"/>
      <c r="S440" s="105"/>
      <c r="T440" s="105"/>
      <c r="U440" s="77"/>
      <c r="V440" s="77"/>
      <c r="W440" s="69"/>
      <c r="X440" s="69"/>
      <c r="Y440" s="69"/>
      <c r="Z440" s="61"/>
      <c r="AA440" s="67"/>
      <c r="AB440" s="61"/>
      <c r="AC440" s="67"/>
      <c r="AD440" s="67"/>
      <c r="AE440" s="67"/>
      <c r="AF440" s="57"/>
      <c r="AG440" s="107"/>
      <c r="AH440" s="108"/>
      <c r="AI440" s="30"/>
      <c r="AJ440" s="30"/>
      <c r="AK440" s="30"/>
      <c r="AL440" s="30"/>
      <c r="AM440" s="63"/>
      <c r="AN440" s="108"/>
      <c r="AO440" s="108"/>
      <c r="AP440" s="107"/>
      <c r="AQ440" s="107"/>
      <c r="AR440" s="31"/>
      <c r="AS440" s="68"/>
      <c r="AT440" s="68"/>
      <c r="AU440" s="63"/>
      <c r="AV440" s="62"/>
      <c r="AW440" s="62"/>
      <c r="AX440" s="62"/>
      <c r="AY440" s="62"/>
      <c r="AZ440" s="126"/>
      <c r="BA440" s="126"/>
      <c r="BB440" s="126"/>
      <c r="BC440" s="126"/>
      <c r="BD440" s="126"/>
      <c r="BE440" s="62"/>
    </row>
    <row r="441" spans="1:57" ht="25.5" customHeight="1" x14ac:dyDescent="0.3">
      <c r="A441" s="31"/>
      <c r="B441" s="31"/>
      <c r="C441" s="31"/>
      <c r="D441" s="33"/>
      <c r="E441" s="92"/>
      <c r="F441" s="31"/>
      <c r="G441" s="77"/>
      <c r="H441" s="77"/>
      <c r="I441" s="57"/>
      <c r="J441" s="31"/>
      <c r="K441" s="31"/>
      <c r="L441" s="77"/>
      <c r="M441" s="64"/>
      <c r="N441" s="64"/>
      <c r="O441" s="69"/>
      <c r="P441" s="69"/>
      <c r="Q441" s="70"/>
      <c r="R441" s="34"/>
      <c r="S441" s="105"/>
      <c r="T441" s="105"/>
      <c r="U441" s="77"/>
      <c r="V441" s="77"/>
      <c r="W441" s="69"/>
      <c r="X441" s="69"/>
      <c r="Y441" s="69"/>
      <c r="Z441" s="61"/>
      <c r="AA441" s="67"/>
      <c r="AB441" s="61"/>
      <c r="AC441" s="67"/>
      <c r="AD441" s="67"/>
      <c r="AE441" s="67"/>
      <c r="AF441" s="57"/>
      <c r="AG441" s="107"/>
      <c r="AH441" s="108"/>
      <c r="AI441" s="30"/>
      <c r="AJ441" s="30"/>
      <c r="AK441" s="30"/>
      <c r="AL441" s="30"/>
      <c r="AM441" s="63"/>
      <c r="AN441" s="108"/>
      <c r="AO441" s="108"/>
      <c r="AP441" s="107"/>
      <c r="AQ441" s="107"/>
      <c r="AR441" s="31"/>
      <c r="AS441" s="68"/>
      <c r="AT441" s="68"/>
      <c r="AU441" s="63"/>
      <c r="AV441" s="62"/>
      <c r="AW441" s="62"/>
      <c r="AX441" s="62"/>
      <c r="AY441" s="62"/>
      <c r="AZ441" s="126"/>
      <c r="BA441" s="126"/>
      <c r="BB441" s="126"/>
      <c r="BC441" s="126"/>
      <c r="BD441" s="126"/>
      <c r="BE441" s="62"/>
    </row>
    <row r="442" spans="1:57" ht="25.5" customHeight="1" x14ac:dyDescent="0.3">
      <c r="A442" s="31"/>
      <c r="B442" s="31"/>
      <c r="C442" s="31"/>
      <c r="D442" s="33"/>
      <c r="E442" s="92"/>
      <c r="F442" s="31"/>
      <c r="G442" s="77"/>
      <c r="H442" s="77"/>
      <c r="I442" s="57"/>
      <c r="J442" s="31"/>
      <c r="K442" s="31"/>
      <c r="L442" s="77"/>
      <c r="M442" s="64"/>
      <c r="N442" s="64"/>
      <c r="O442" s="69"/>
      <c r="P442" s="69"/>
      <c r="Q442" s="70"/>
      <c r="R442" s="34"/>
      <c r="S442" s="105"/>
      <c r="T442" s="105"/>
      <c r="U442" s="77"/>
      <c r="V442" s="77"/>
      <c r="W442" s="69"/>
      <c r="X442" s="69"/>
      <c r="Y442" s="69"/>
      <c r="Z442" s="61"/>
      <c r="AA442" s="67"/>
      <c r="AB442" s="61"/>
      <c r="AC442" s="67"/>
      <c r="AD442" s="67"/>
      <c r="AE442" s="67"/>
      <c r="AF442" s="57"/>
      <c r="AG442" s="107"/>
      <c r="AH442" s="108"/>
      <c r="AI442" s="30"/>
      <c r="AJ442" s="30"/>
      <c r="AK442" s="30"/>
      <c r="AL442" s="30"/>
      <c r="AM442" s="63"/>
      <c r="AN442" s="108"/>
      <c r="AO442" s="108"/>
      <c r="AP442" s="107"/>
      <c r="AQ442" s="107"/>
      <c r="AR442" s="31"/>
      <c r="AS442" s="68"/>
      <c r="AT442" s="68"/>
      <c r="AU442" s="63"/>
      <c r="AV442" s="62"/>
      <c r="AW442" s="62"/>
      <c r="AX442" s="62"/>
      <c r="AY442" s="62"/>
      <c r="AZ442" s="126"/>
      <c r="BA442" s="126"/>
      <c r="BB442" s="126"/>
      <c r="BC442" s="126"/>
      <c r="BD442" s="126"/>
      <c r="BE442" s="62"/>
    </row>
    <row r="443" spans="1:57" ht="25.5" customHeight="1" x14ac:dyDescent="0.3">
      <c r="A443" s="31"/>
      <c r="B443" s="31"/>
      <c r="C443" s="31"/>
      <c r="D443" s="33"/>
      <c r="E443" s="92"/>
      <c r="F443" s="31"/>
      <c r="G443" s="77"/>
      <c r="H443" s="77"/>
      <c r="I443" s="57"/>
      <c r="J443" s="31"/>
      <c r="K443" s="31"/>
      <c r="L443" s="77"/>
      <c r="M443" s="64"/>
      <c r="N443" s="64"/>
      <c r="O443" s="69"/>
      <c r="P443" s="69"/>
      <c r="Q443" s="70"/>
      <c r="R443" s="34"/>
      <c r="S443" s="105"/>
      <c r="T443" s="105"/>
      <c r="U443" s="77"/>
      <c r="V443" s="77"/>
      <c r="W443" s="69"/>
      <c r="X443" s="69"/>
      <c r="Y443" s="69"/>
      <c r="Z443" s="61"/>
      <c r="AA443" s="67"/>
      <c r="AB443" s="61"/>
      <c r="AC443" s="67"/>
      <c r="AD443" s="67"/>
      <c r="AE443" s="67"/>
      <c r="AF443" s="57"/>
      <c r="AG443" s="107"/>
      <c r="AH443" s="108"/>
      <c r="AI443" s="30"/>
      <c r="AJ443" s="30"/>
      <c r="AK443" s="30"/>
      <c r="AL443" s="30"/>
      <c r="AM443" s="63"/>
      <c r="AN443" s="108"/>
      <c r="AO443" s="108"/>
      <c r="AP443" s="107"/>
      <c r="AQ443" s="107"/>
      <c r="AR443" s="31"/>
      <c r="AS443" s="68"/>
      <c r="AT443" s="68"/>
      <c r="AU443" s="63"/>
      <c r="AV443" s="62"/>
      <c r="AW443" s="62"/>
      <c r="AX443" s="62"/>
      <c r="AY443" s="62"/>
      <c r="AZ443" s="126"/>
      <c r="BA443" s="126"/>
      <c r="BB443" s="126"/>
      <c r="BC443" s="126"/>
      <c r="BD443" s="126"/>
      <c r="BE443" s="62"/>
    </row>
    <row r="444" spans="1:57" ht="25.5" customHeight="1" x14ac:dyDescent="0.3">
      <c r="A444" s="31"/>
      <c r="B444" s="31"/>
      <c r="C444" s="31"/>
      <c r="D444" s="33"/>
      <c r="E444" s="92"/>
      <c r="F444" s="31"/>
      <c r="G444" s="77"/>
      <c r="H444" s="77"/>
      <c r="I444" s="57"/>
      <c r="J444" s="31"/>
      <c r="K444" s="31"/>
      <c r="L444" s="77"/>
      <c r="M444" s="64"/>
      <c r="N444" s="64"/>
      <c r="O444" s="69"/>
      <c r="P444" s="69"/>
      <c r="Q444" s="70"/>
      <c r="R444" s="34"/>
      <c r="S444" s="105"/>
      <c r="T444" s="105"/>
      <c r="U444" s="77"/>
      <c r="V444" s="77"/>
      <c r="W444" s="69"/>
      <c r="X444" s="69"/>
      <c r="Y444" s="69"/>
      <c r="Z444" s="61"/>
      <c r="AA444" s="67"/>
      <c r="AB444" s="61"/>
      <c r="AC444" s="67"/>
      <c r="AD444" s="67"/>
      <c r="AE444" s="67"/>
      <c r="AF444" s="57"/>
      <c r="AG444" s="107"/>
      <c r="AH444" s="108"/>
      <c r="AI444" s="30"/>
      <c r="AJ444" s="30"/>
      <c r="AK444" s="30"/>
      <c r="AL444" s="30"/>
      <c r="AM444" s="63"/>
      <c r="AN444" s="108"/>
      <c r="AO444" s="108"/>
      <c r="AP444" s="107"/>
      <c r="AQ444" s="107"/>
      <c r="AR444" s="31"/>
      <c r="AS444" s="68"/>
      <c r="AT444" s="68"/>
      <c r="AU444" s="63"/>
      <c r="AV444" s="62"/>
      <c r="AW444" s="62"/>
      <c r="AX444" s="62"/>
      <c r="AY444" s="62"/>
      <c r="AZ444" s="126"/>
      <c r="BA444" s="126"/>
      <c r="BB444" s="126"/>
      <c r="BC444" s="126"/>
      <c r="BD444" s="126"/>
      <c r="BE444" s="62"/>
    </row>
    <row r="445" spans="1:57" ht="25.5" customHeight="1" x14ac:dyDescent="0.3">
      <c r="A445" s="31"/>
      <c r="B445" s="31"/>
      <c r="C445" s="31"/>
      <c r="D445" s="33"/>
      <c r="E445" s="92"/>
      <c r="F445" s="31"/>
      <c r="G445" s="77"/>
      <c r="H445" s="77"/>
      <c r="I445" s="57"/>
      <c r="J445" s="31"/>
      <c r="K445" s="31"/>
      <c r="L445" s="77"/>
      <c r="M445" s="64"/>
      <c r="N445" s="64"/>
      <c r="O445" s="69"/>
      <c r="P445" s="69"/>
      <c r="Q445" s="70"/>
      <c r="R445" s="34"/>
      <c r="S445" s="105"/>
      <c r="T445" s="105"/>
      <c r="U445" s="77"/>
      <c r="V445" s="77"/>
      <c r="W445" s="69"/>
      <c r="X445" s="69"/>
      <c r="Y445" s="69"/>
      <c r="Z445" s="61"/>
      <c r="AA445" s="67"/>
      <c r="AB445" s="61"/>
      <c r="AC445" s="67"/>
      <c r="AD445" s="67"/>
      <c r="AE445" s="67"/>
      <c r="AF445" s="57"/>
      <c r="AG445" s="107"/>
      <c r="AH445" s="108"/>
      <c r="AI445" s="30"/>
      <c r="AJ445" s="30"/>
      <c r="AK445" s="30"/>
      <c r="AL445" s="30"/>
      <c r="AM445" s="63"/>
      <c r="AN445" s="108"/>
      <c r="AO445" s="108"/>
      <c r="AP445" s="107"/>
      <c r="AQ445" s="107"/>
      <c r="AR445" s="31"/>
      <c r="AS445" s="68"/>
      <c r="AT445" s="68"/>
      <c r="AU445" s="63"/>
      <c r="AV445" s="62"/>
      <c r="AW445" s="62"/>
      <c r="AX445" s="62"/>
      <c r="AY445" s="62"/>
      <c r="AZ445" s="126"/>
      <c r="BA445" s="126"/>
      <c r="BB445" s="126"/>
      <c r="BC445" s="126"/>
      <c r="BD445" s="126"/>
      <c r="BE445" s="62"/>
    </row>
    <row r="446" spans="1:57" ht="25.5" customHeight="1" x14ac:dyDescent="0.3">
      <c r="A446" s="31"/>
      <c r="B446" s="31"/>
      <c r="C446" s="31"/>
      <c r="D446" s="33"/>
      <c r="E446" s="92"/>
      <c r="F446" s="31"/>
      <c r="G446" s="77"/>
      <c r="H446" s="77"/>
      <c r="I446" s="57"/>
      <c r="J446" s="31"/>
      <c r="K446" s="31"/>
      <c r="L446" s="77"/>
      <c r="M446" s="64"/>
      <c r="N446" s="64"/>
      <c r="O446" s="69"/>
      <c r="P446" s="69"/>
      <c r="Q446" s="70"/>
      <c r="R446" s="34"/>
      <c r="S446" s="105"/>
      <c r="T446" s="105"/>
      <c r="U446" s="77"/>
      <c r="V446" s="77"/>
      <c r="W446" s="69"/>
      <c r="X446" s="69"/>
      <c r="Y446" s="69"/>
      <c r="Z446" s="61"/>
      <c r="AA446" s="67"/>
      <c r="AB446" s="61"/>
      <c r="AC446" s="67"/>
      <c r="AD446" s="67"/>
      <c r="AE446" s="67"/>
      <c r="AF446" s="57"/>
      <c r="AG446" s="107"/>
      <c r="AH446" s="108"/>
      <c r="AI446" s="30"/>
      <c r="AJ446" s="30"/>
      <c r="AK446" s="30"/>
      <c r="AL446" s="30"/>
      <c r="AM446" s="63"/>
      <c r="AN446" s="108"/>
      <c r="AO446" s="108"/>
      <c r="AP446" s="107"/>
      <c r="AQ446" s="107"/>
      <c r="AR446" s="31"/>
      <c r="AS446" s="68"/>
      <c r="AT446" s="68"/>
      <c r="AU446" s="63"/>
      <c r="AV446" s="62"/>
      <c r="AW446" s="62"/>
      <c r="AX446" s="62"/>
      <c r="AY446" s="62"/>
      <c r="AZ446" s="126"/>
      <c r="BA446" s="126"/>
      <c r="BB446" s="126"/>
      <c r="BC446" s="126"/>
      <c r="BD446" s="126"/>
      <c r="BE446" s="62"/>
    </row>
    <row r="447" spans="1:57" ht="25.5" customHeight="1" x14ac:dyDescent="0.3">
      <c r="A447" s="31"/>
      <c r="B447" s="31"/>
      <c r="C447" s="31"/>
      <c r="D447" s="33"/>
      <c r="E447" s="92"/>
      <c r="F447" s="31"/>
      <c r="G447" s="77"/>
      <c r="H447" s="77"/>
      <c r="I447" s="57"/>
      <c r="J447" s="31"/>
      <c r="K447" s="31"/>
      <c r="L447" s="77"/>
      <c r="M447" s="64"/>
      <c r="N447" s="64"/>
      <c r="O447" s="69"/>
      <c r="P447" s="69"/>
      <c r="Q447" s="70"/>
      <c r="R447" s="34"/>
      <c r="S447" s="105"/>
      <c r="T447" s="105"/>
      <c r="U447" s="77"/>
      <c r="V447" s="77"/>
      <c r="W447" s="69"/>
      <c r="X447" s="69"/>
      <c r="Y447" s="69"/>
      <c r="Z447" s="61"/>
      <c r="AA447" s="67"/>
      <c r="AB447" s="61"/>
      <c r="AC447" s="67"/>
      <c r="AD447" s="67"/>
      <c r="AE447" s="67"/>
      <c r="AF447" s="57"/>
      <c r="AG447" s="107"/>
      <c r="AH447" s="108"/>
      <c r="AI447" s="30"/>
      <c r="AJ447" s="30"/>
      <c r="AK447" s="30"/>
      <c r="AL447" s="30"/>
      <c r="AM447" s="63"/>
      <c r="AN447" s="108"/>
      <c r="AO447" s="108"/>
      <c r="AP447" s="107"/>
      <c r="AQ447" s="107"/>
      <c r="AR447" s="31"/>
      <c r="AS447" s="68"/>
      <c r="AT447" s="68"/>
      <c r="AU447" s="63"/>
      <c r="AV447" s="62"/>
      <c r="AW447" s="62"/>
      <c r="AX447" s="62"/>
      <c r="AY447" s="62"/>
      <c r="AZ447" s="126"/>
      <c r="BA447" s="126"/>
      <c r="BB447" s="126"/>
      <c r="BC447" s="126"/>
      <c r="BD447" s="126"/>
      <c r="BE447" s="62"/>
    </row>
    <row r="448" spans="1:57" ht="25.5" customHeight="1" x14ac:dyDescent="0.3">
      <c r="A448" s="31"/>
      <c r="B448" s="31"/>
      <c r="C448" s="31"/>
      <c r="D448" s="33"/>
      <c r="E448" s="92"/>
      <c r="F448" s="31"/>
      <c r="G448" s="77"/>
      <c r="H448" s="77"/>
      <c r="I448" s="57"/>
      <c r="J448" s="31"/>
      <c r="K448" s="31"/>
      <c r="L448" s="77"/>
      <c r="M448" s="64"/>
      <c r="N448" s="64"/>
      <c r="O448" s="69"/>
      <c r="P448" s="69"/>
      <c r="Q448" s="70"/>
      <c r="R448" s="34"/>
      <c r="S448" s="105"/>
      <c r="T448" s="105"/>
      <c r="U448" s="77"/>
      <c r="V448" s="77"/>
      <c r="W448" s="69"/>
      <c r="X448" s="69"/>
      <c r="Y448" s="69"/>
      <c r="Z448" s="61"/>
      <c r="AA448" s="67"/>
      <c r="AB448" s="61"/>
      <c r="AC448" s="67"/>
      <c r="AD448" s="67"/>
      <c r="AE448" s="67"/>
      <c r="AF448" s="57"/>
      <c r="AG448" s="107"/>
      <c r="AH448" s="108"/>
      <c r="AI448" s="30"/>
      <c r="AJ448" s="30"/>
      <c r="AK448" s="30"/>
      <c r="AL448" s="30"/>
      <c r="AM448" s="63"/>
      <c r="AN448" s="108"/>
      <c r="AO448" s="108"/>
      <c r="AP448" s="107"/>
      <c r="AQ448" s="107"/>
      <c r="AR448" s="31"/>
      <c r="AS448" s="68"/>
      <c r="AT448" s="68"/>
      <c r="AU448" s="63"/>
      <c r="AV448" s="62"/>
      <c r="AW448" s="62"/>
      <c r="AX448" s="62"/>
      <c r="AY448" s="62"/>
      <c r="AZ448" s="126"/>
      <c r="BA448" s="126"/>
      <c r="BB448" s="126"/>
      <c r="BC448" s="126"/>
      <c r="BD448" s="126"/>
      <c r="BE448" s="62"/>
    </row>
    <row r="449" spans="1:57" ht="25.5" customHeight="1" x14ac:dyDescent="0.3">
      <c r="A449" s="31"/>
      <c r="B449" s="31"/>
      <c r="C449" s="31"/>
      <c r="D449" s="33"/>
      <c r="E449" s="92"/>
      <c r="F449" s="31"/>
      <c r="G449" s="77"/>
      <c r="H449" s="77"/>
      <c r="I449" s="57"/>
      <c r="J449" s="31"/>
      <c r="K449" s="31"/>
      <c r="L449" s="77"/>
      <c r="M449" s="64"/>
      <c r="N449" s="64"/>
      <c r="O449" s="69"/>
      <c r="P449" s="69"/>
      <c r="Q449" s="70"/>
      <c r="R449" s="34"/>
      <c r="S449" s="105"/>
      <c r="T449" s="105"/>
      <c r="U449" s="77"/>
      <c r="V449" s="77"/>
      <c r="W449" s="69"/>
      <c r="X449" s="69"/>
      <c r="Y449" s="69"/>
      <c r="Z449" s="61"/>
      <c r="AA449" s="67"/>
      <c r="AB449" s="61"/>
      <c r="AC449" s="67"/>
      <c r="AD449" s="67"/>
      <c r="AE449" s="67"/>
      <c r="AF449" s="57"/>
      <c r="AG449" s="107"/>
      <c r="AH449" s="108"/>
      <c r="AI449" s="30"/>
      <c r="AJ449" s="30"/>
      <c r="AK449" s="30"/>
      <c r="AL449" s="30"/>
      <c r="AM449" s="63"/>
      <c r="AN449" s="108"/>
      <c r="AO449" s="108"/>
      <c r="AP449" s="107"/>
      <c r="AQ449" s="107"/>
      <c r="AR449" s="31"/>
      <c r="AS449" s="68"/>
      <c r="AT449" s="68"/>
      <c r="AU449" s="63"/>
      <c r="AV449" s="62"/>
      <c r="AW449" s="62"/>
      <c r="AX449" s="62"/>
      <c r="AY449" s="62"/>
      <c r="AZ449" s="126"/>
      <c r="BA449" s="126"/>
      <c r="BB449" s="126"/>
      <c r="BC449" s="126"/>
      <c r="BD449" s="126"/>
      <c r="BE449" s="62"/>
    </row>
    <row r="450" spans="1:57" ht="25.5" customHeight="1" x14ac:dyDescent="0.3">
      <c r="A450" s="31"/>
      <c r="B450" s="31"/>
      <c r="C450" s="31"/>
      <c r="D450" s="33"/>
      <c r="E450" s="92"/>
      <c r="F450" s="31"/>
      <c r="G450" s="77"/>
      <c r="H450" s="77"/>
      <c r="I450" s="57"/>
      <c r="J450" s="31"/>
      <c r="K450" s="31"/>
      <c r="L450" s="77"/>
      <c r="M450" s="64"/>
      <c r="N450" s="64"/>
      <c r="O450" s="69"/>
      <c r="P450" s="69"/>
      <c r="Q450" s="70"/>
      <c r="R450" s="34"/>
      <c r="S450" s="105"/>
      <c r="T450" s="105"/>
      <c r="U450" s="77"/>
      <c r="V450" s="77"/>
      <c r="W450" s="69"/>
      <c r="X450" s="69"/>
      <c r="Y450" s="69"/>
      <c r="Z450" s="61"/>
      <c r="AA450" s="67"/>
      <c r="AB450" s="61"/>
      <c r="AC450" s="67"/>
      <c r="AD450" s="67"/>
      <c r="AE450" s="67"/>
      <c r="AF450" s="57"/>
      <c r="AG450" s="107"/>
      <c r="AH450" s="108"/>
      <c r="AI450" s="30"/>
      <c r="AJ450" s="30"/>
      <c r="AK450" s="30"/>
      <c r="AL450" s="30"/>
      <c r="AM450" s="63"/>
      <c r="AN450" s="108"/>
      <c r="AO450" s="108"/>
      <c r="AP450" s="107"/>
      <c r="AQ450" s="107"/>
      <c r="AR450" s="31"/>
      <c r="AS450" s="68"/>
      <c r="AT450" s="68"/>
      <c r="AU450" s="63"/>
      <c r="AV450" s="62"/>
      <c r="AW450" s="62"/>
      <c r="AX450" s="62"/>
      <c r="AY450" s="62"/>
      <c r="AZ450" s="126"/>
      <c r="BA450" s="126"/>
      <c r="BB450" s="126"/>
      <c r="BC450" s="126"/>
      <c r="BD450" s="126"/>
      <c r="BE450" s="62"/>
    </row>
    <row r="451" spans="1:57" ht="25.5" customHeight="1" x14ac:dyDescent="0.3">
      <c r="A451" s="31"/>
      <c r="B451" s="31"/>
      <c r="C451" s="31"/>
      <c r="D451" s="33"/>
      <c r="E451" s="92"/>
      <c r="F451" s="31"/>
      <c r="G451" s="77"/>
      <c r="H451" s="77"/>
      <c r="I451" s="57"/>
      <c r="J451" s="31"/>
      <c r="K451" s="31"/>
      <c r="L451" s="77"/>
      <c r="M451" s="64"/>
      <c r="N451" s="64"/>
      <c r="O451" s="69"/>
      <c r="P451" s="69"/>
      <c r="Q451" s="70"/>
      <c r="R451" s="34"/>
      <c r="S451" s="105"/>
      <c r="T451" s="105"/>
      <c r="U451" s="77"/>
      <c r="V451" s="77"/>
      <c r="W451" s="69"/>
      <c r="X451" s="69"/>
      <c r="Y451" s="69"/>
      <c r="Z451" s="61"/>
      <c r="AA451" s="67"/>
      <c r="AB451" s="61"/>
      <c r="AC451" s="67"/>
      <c r="AD451" s="67"/>
      <c r="AE451" s="67"/>
      <c r="AF451" s="57"/>
      <c r="AG451" s="107"/>
      <c r="AH451" s="108"/>
      <c r="AI451" s="30"/>
      <c r="AJ451" s="30"/>
      <c r="AK451" s="30"/>
      <c r="AL451" s="30"/>
      <c r="AM451" s="63"/>
      <c r="AN451" s="108"/>
      <c r="AO451" s="108"/>
      <c r="AP451" s="107"/>
      <c r="AQ451" s="107"/>
      <c r="AR451" s="31"/>
      <c r="AS451" s="68"/>
      <c r="AT451" s="68"/>
      <c r="AU451" s="63"/>
      <c r="AV451" s="62"/>
      <c r="AW451" s="62"/>
      <c r="AX451" s="62"/>
      <c r="AY451" s="62"/>
      <c r="AZ451" s="126"/>
      <c r="BA451" s="126"/>
      <c r="BB451" s="126"/>
      <c r="BC451" s="126"/>
      <c r="BD451" s="126"/>
      <c r="BE451" s="62"/>
    </row>
    <row r="452" spans="1:57" ht="25.5" customHeight="1" x14ac:dyDescent="0.3">
      <c r="A452" s="31"/>
      <c r="B452" s="31"/>
      <c r="C452" s="31"/>
      <c r="D452" s="33"/>
      <c r="E452" s="92"/>
      <c r="F452" s="31"/>
      <c r="G452" s="77"/>
      <c r="H452" s="77"/>
      <c r="I452" s="57"/>
      <c r="J452" s="31"/>
      <c r="K452" s="31"/>
      <c r="L452" s="77"/>
      <c r="M452" s="64"/>
      <c r="N452" s="64"/>
      <c r="O452" s="69"/>
      <c r="P452" s="69"/>
      <c r="Q452" s="70"/>
      <c r="R452" s="34"/>
      <c r="S452" s="105"/>
      <c r="T452" s="105"/>
      <c r="U452" s="77"/>
      <c r="V452" s="77"/>
      <c r="W452" s="69"/>
      <c r="X452" s="69"/>
      <c r="Y452" s="69"/>
      <c r="Z452" s="61"/>
      <c r="AA452" s="67"/>
      <c r="AB452" s="61"/>
      <c r="AC452" s="67"/>
      <c r="AD452" s="67"/>
      <c r="AE452" s="67"/>
      <c r="AF452" s="57"/>
      <c r="AG452" s="107"/>
      <c r="AH452" s="108"/>
      <c r="AI452" s="30"/>
      <c r="AJ452" s="30"/>
      <c r="AK452" s="30"/>
      <c r="AL452" s="30"/>
      <c r="AM452" s="63"/>
      <c r="AN452" s="108"/>
      <c r="AO452" s="108"/>
      <c r="AP452" s="107"/>
      <c r="AQ452" s="107"/>
      <c r="AR452" s="31"/>
      <c r="AS452" s="68"/>
      <c r="AT452" s="68"/>
      <c r="AU452" s="63"/>
      <c r="AV452" s="62"/>
      <c r="AW452" s="62"/>
      <c r="AX452" s="62"/>
      <c r="AY452" s="62"/>
      <c r="AZ452" s="126"/>
      <c r="BA452" s="126"/>
      <c r="BB452" s="126"/>
      <c r="BC452" s="126"/>
      <c r="BD452" s="126"/>
      <c r="BE452" s="62"/>
    </row>
    <row r="453" spans="1:57" ht="25.5" customHeight="1" x14ac:dyDescent="0.3">
      <c r="A453" s="31"/>
      <c r="B453" s="31"/>
      <c r="C453" s="31"/>
      <c r="D453" s="33"/>
      <c r="E453" s="92"/>
      <c r="F453" s="31"/>
      <c r="G453" s="77"/>
      <c r="H453" s="77"/>
      <c r="I453" s="57"/>
      <c r="J453" s="31"/>
      <c r="K453" s="31"/>
      <c r="L453" s="77"/>
      <c r="M453" s="64"/>
      <c r="N453" s="64"/>
      <c r="O453" s="69"/>
      <c r="P453" s="69"/>
      <c r="Q453" s="70"/>
      <c r="R453" s="34"/>
      <c r="S453" s="105"/>
      <c r="T453" s="105"/>
      <c r="U453" s="77"/>
      <c r="V453" s="77"/>
      <c r="W453" s="69"/>
      <c r="X453" s="69"/>
      <c r="Y453" s="69"/>
      <c r="Z453" s="61"/>
      <c r="AA453" s="67"/>
      <c r="AB453" s="61"/>
      <c r="AC453" s="67"/>
      <c r="AD453" s="67"/>
      <c r="AE453" s="67"/>
      <c r="AF453" s="57"/>
      <c r="AG453" s="107"/>
      <c r="AH453" s="108"/>
      <c r="AI453" s="30"/>
      <c r="AJ453" s="30"/>
      <c r="AK453" s="30"/>
      <c r="AL453" s="30"/>
      <c r="AM453" s="63"/>
      <c r="AN453" s="108"/>
      <c r="AO453" s="108"/>
      <c r="AP453" s="107"/>
      <c r="AQ453" s="107"/>
      <c r="AR453" s="31"/>
      <c r="AS453" s="68"/>
      <c r="AT453" s="68"/>
      <c r="AU453" s="63"/>
      <c r="AV453" s="62"/>
      <c r="AW453" s="62"/>
      <c r="AX453" s="62"/>
      <c r="AY453" s="62"/>
      <c r="AZ453" s="126"/>
      <c r="BA453" s="126"/>
      <c r="BB453" s="126"/>
      <c r="BC453" s="126"/>
      <c r="BD453" s="126"/>
      <c r="BE453" s="62"/>
    </row>
    <row r="454" spans="1:57" ht="25.5" customHeight="1" x14ac:dyDescent="0.3">
      <c r="A454" s="31"/>
      <c r="B454" s="31"/>
      <c r="C454" s="31"/>
      <c r="D454" s="33"/>
      <c r="E454" s="92"/>
      <c r="F454" s="31"/>
      <c r="G454" s="77"/>
      <c r="H454" s="77"/>
      <c r="I454" s="57"/>
      <c r="J454" s="31"/>
      <c r="K454" s="31"/>
      <c r="L454" s="77"/>
      <c r="M454" s="64"/>
      <c r="N454" s="64"/>
      <c r="O454" s="69"/>
      <c r="P454" s="69"/>
      <c r="Q454" s="70"/>
      <c r="R454" s="34"/>
      <c r="S454" s="105"/>
      <c r="T454" s="105"/>
      <c r="U454" s="77"/>
      <c r="V454" s="77"/>
      <c r="W454" s="69"/>
      <c r="X454" s="69"/>
      <c r="Y454" s="69"/>
      <c r="Z454" s="61"/>
      <c r="AA454" s="67"/>
      <c r="AB454" s="61"/>
      <c r="AC454" s="67"/>
      <c r="AD454" s="67"/>
      <c r="AE454" s="67"/>
      <c r="AF454" s="57"/>
      <c r="AG454" s="107"/>
      <c r="AH454" s="108"/>
      <c r="AI454" s="30"/>
      <c r="AJ454" s="30"/>
      <c r="AK454" s="30"/>
      <c r="AL454" s="30"/>
      <c r="AM454" s="63"/>
      <c r="AN454" s="108"/>
      <c r="AO454" s="108"/>
      <c r="AP454" s="107"/>
      <c r="AQ454" s="107"/>
      <c r="AR454" s="31"/>
      <c r="AS454" s="68"/>
      <c r="AT454" s="68"/>
      <c r="AU454" s="63"/>
      <c r="AV454" s="62"/>
      <c r="AW454" s="62"/>
      <c r="AX454" s="62"/>
      <c r="AY454" s="62"/>
      <c r="AZ454" s="126"/>
      <c r="BA454" s="126"/>
      <c r="BB454" s="126"/>
      <c r="BC454" s="126"/>
      <c r="BD454" s="126"/>
      <c r="BE454" s="62"/>
    </row>
    <row r="455" spans="1:57" ht="25.5" customHeight="1" x14ac:dyDescent="0.3">
      <c r="A455" s="31"/>
      <c r="B455" s="31"/>
      <c r="C455" s="31"/>
      <c r="D455" s="33"/>
      <c r="E455" s="92"/>
      <c r="F455" s="31"/>
      <c r="G455" s="77"/>
      <c r="H455" s="77"/>
      <c r="I455" s="57"/>
      <c r="J455" s="31"/>
      <c r="K455" s="31"/>
      <c r="L455" s="77"/>
      <c r="M455" s="64"/>
      <c r="N455" s="64"/>
      <c r="O455" s="69"/>
      <c r="P455" s="69"/>
      <c r="Q455" s="70"/>
      <c r="R455" s="34"/>
      <c r="S455" s="105"/>
      <c r="T455" s="105"/>
      <c r="U455" s="77"/>
      <c r="V455" s="77"/>
      <c r="W455" s="69"/>
      <c r="X455" s="69"/>
      <c r="Y455" s="69"/>
      <c r="Z455" s="61"/>
      <c r="AA455" s="67"/>
      <c r="AB455" s="61"/>
      <c r="AC455" s="67"/>
      <c r="AD455" s="67"/>
      <c r="AE455" s="67"/>
      <c r="AF455" s="57"/>
      <c r="AG455" s="107"/>
      <c r="AH455" s="108"/>
      <c r="AI455" s="30"/>
      <c r="AJ455" s="30"/>
      <c r="AK455" s="30"/>
      <c r="AL455" s="30"/>
      <c r="AM455" s="63"/>
      <c r="AN455" s="108"/>
      <c r="AO455" s="108"/>
      <c r="AP455" s="107"/>
      <c r="AQ455" s="107"/>
      <c r="AR455" s="31"/>
      <c r="AS455" s="68"/>
      <c r="AT455" s="68"/>
      <c r="AU455" s="63"/>
      <c r="AV455" s="62"/>
      <c r="AW455" s="62"/>
      <c r="AX455" s="62"/>
      <c r="AY455" s="62"/>
      <c r="AZ455" s="126"/>
      <c r="BA455" s="126"/>
      <c r="BB455" s="126"/>
      <c r="BC455" s="126"/>
      <c r="BD455" s="126"/>
      <c r="BE455" s="62"/>
    </row>
    <row r="456" spans="1:57" ht="25.5" customHeight="1" x14ac:dyDescent="0.3">
      <c r="A456" s="31"/>
      <c r="B456" s="31"/>
      <c r="C456" s="31"/>
      <c r="D456" s="33"/>
      <c r="E456" s="92"/>
      <c r="F456" s="31"/>
      <c r="G456" s="77"/>
      <c r="H456" s="77"/>
      <c r="I456" s="57"/>
      <c r="J456" s="31"/>
      <c r="K456" s="31"/>
      <c r="L456" s="77"/>
      <c r="M456" s="64"/>
      <c r="N456" s="64"/>
      <c r="O456" s="69"/>
      <c r="P456" s="69"/>
      <c r="Q456" s="70"/>
      <c r="R456" s="34"/>
      <c r="S456" s="105"/>
      <c r="T456" s="105"/>
      <c r="U456" s="77"/>
      <c r="V456" s="77"/>
      <c r="W456" s="69"/>
      <c r="X456" s="69"/>
      <c r="Y456" s="69"/>
      <c r="Z456" s="61"/>
      <c r="AA456" s="67"/>
      <c r="AB456" s="61"/>
      <c r="AC456" s="67"/>
      <c r="AD456" s="67"/>
      <c r="AE456" s="67"/>
      <c r="AF456" s="57"/>
      <c r="AG456" s="107"/>
      <c r="AH456" s="108"/>
      <c r="AI456" s="30"/>
      <c r="AJ456" s="30"/>
      <c r="AK456" s="30"/>
      <c r="AL456" s="30"/>
      <c r="AM456" s="63"/>
      <c r="AN456" s="108"/>
      <c r="AO456" s="108"/>
      <c r="AP456" s="107"/>
      <c r="AQ456" s="107"/>
      <c r="AR456" s="31"/>
      <c r="AS456" s="68"/>
      <c r="AT456" s="68"/>
      <c r="AU456" s="63"/>
      <c r="AV456" s="62"/>
      <c r="AW456" s="62"/>
      <c r="AX456" s="62"/>
      <c r="AY456" s="62"/>
      <c r="AZ456" s="126"/>
      <c r="BA456" s="126"/>
      <c r="BB456" s="126"/>
      <c r="BC456" s="126"/>
      <c r="BD456" s="126"/>
      <c r="BE456" s="62"/>
    </row>
    <row r="457" spans="1:57" ht="25.5" customHeight="1" x14ac:dyDescent="0.3">
      <c r="A457" s="31"/>
      <c r="B457" s="31"/>
      <c r="C457" s="31"/>
      <c r="D457" s="33"/>
      <c r="E457" s="92"/>
      <c r="F457" s="31"/>
      <c r="G457" s="77"/>
      <c r="H457" s="77"/>
      <c r="I457" s="57"/>
      <c r="J457" s="31"/>
      <c r="K457" s="31"/>
      <c r="L457" s="77"/>
      <c r="M457" s="64"/>
      <c r="N457" s="64"/>
      <c r="O457" s="69"/>
      <c r="P457" s="69"/>
      <c r="Q457" s="70"/>
      <c r="R457" s="34"/>
      <c r="S457" s="105"/>
      <c r="T457" s="105"/>
      <c r="U457" s="77"/>
      <c r="V457" s="77"/>
      <c r="W457" s="69"/>
      <c r="X457" s="69"/>
      <c r="Y457" s="69"/>
      <c r="Z457" s="61"/>
      <c r="AA457" s="67"/>
      <c r="AB457" s="61"/>
      <c r="AC457" s="67"/>
      <c r="AD457" s="67"/>
      <c r="AE457" s="67"/>
      <c r="AF457" s="57"/>
      <c r="AG457" s="107"/>
      <c r="AH457" s="108"/>
      <c r="AI457" s="30"/>
      <c r="AJ457" s="30"/>
      <c r="AK457" s="30"/>
      <c r="AL457" s="30"/>
      <c r="AM457" s="63"/>
      <c r="AN457" s="108"/>
      <c r="AO457" s="108"/>
      <c r="AP457" s="107"/>
      <c r="AQ457" s="107"/>
      <c r="AR457" s="31"/>
      <c r="AS457" s="68"/>
      <c r="AT457" s="68"/>
      <c r="AU457" s="63"/>
      <c r="AV457" s="62"/>
      <c r="AW457" s="62"/>
      <c r="AX457" s="62"/>
      <c r="AY457" s="62"/>
      <c r="AZ457" s="126"/>
      <c r="BA457" s="126"/>
      <c r="BB457" s="126"/>
      <c r="BC457" s="126"/>
      <c r="BD457" s="126"/>
      <c r="BE457" s="62"/>
    </row>
    <row r="458" spans="1:57" ht="25.5" customHeight="1" x14ac:dyDescent="0.3">
      <c r="A458" s="31"/>
      <c r="B458" s="31"/>
      <c r="C458" s="31"/>
      <c r="D458" s="33"/>
      <c r="E458" s="92"/>
      <c r="F458" s="31"/>
      <c r="G458" s="77"/>
      <c r="H458" s="77"/>
      <c r="I458" s="57"/>
      <c r="J458" s="31"/>
      <c r="K458" s="31"/>
      <c r="L458" s="77"/>
      <c r="M458" s="64"/>
      <c r="N458" s="64"/>
      <c r="O458" s="69"/>
      <c r="P458" s="69"/>
      <c r="Q458" s="70"/>
      <c r="R458" s="34"/>
      <c r="S458" s="105"/>
      <c r="T458" s="105"/>
      <c r="U458" s="77"/>
      <c r="V458" s="77"/>
      <c r="W458" s="69"/>
      <c r="X458" s="69"/>
      <c r="Y458" s="69"/>
      <c r="Z458" s="61"/>
      <c r="AA458" s="67"/>
      <c r="AB458" s="61"/>
      <c r="AC458" s="67"/>
      <c r="AD458" s="67"/>
      <c r="AE458" s="67"/>
      <c r="AF458" s="57"/>
      <c r="AG458" s="107"/>
      <c r="AH458" s="108"/>
      <c r="AI458" s="30"/>
      <c r="AJ458" s="30"/>
      <c r="AK458" s="30"/>
      <c r="AL458" s="30"/>
      <c r="AM458" s="63"/>
      <c r="AN458" s="108"/>
      <c r="AO458" s="108"/>
      <c r="AP458" s="107"/>
      <c r="AQ458" s="107"/>
      <c r="AR458" s="31"/>
      <c r="AS458" s="68"/>
      <c r="AT458" s="68"/>
      <c r="AU458" s="63"/>
      <c r="AV458" s="62"/>
      <c r="AW458" s="62"/>
      <c r="AX458" s="62"/>
      <c r="AY458" s="62"/>
      <c r="AZ458" s="126"/>
      <c r="BA458" s="126"/>
      <c r="BB458" s="126"/>
      <c r="BC458" s="126"/>
      <c r="BD458" s="126"/>
      <c r="BE458" s="62"/>
    </row>
    <row r="459" spans="1:57" ht="25.5" customHeight="1" x14ac:dyDescent="0.3">
      <c r="A459" s="31"/>
      <c r="B459" s="31"/>
      <c r="C459" s="31"/>
      <c r="D459" s="33"/>
      <c r="E459" s="92"/>
      <c r="F459" s="31"/>
      <c r="G459" s="77"/>
      <c r="H459" s="77"/>
      <c r="I459" s="57"/>
      <c r="J459" s="31"/>
      <c r="K459" s="31"/>
      <c r="L459" s="77"/>
      <c r="M459" s="64"/>
      <c r="N459" s="64"/>
      <c r="O459" s="69"/>
      <c r="P459" s="69"/>
      <c r="Q459" s="70"/>
      <c r="R459" s="34"/>
      <c r="S459" s="105"/>
      <c r="T459" s="105"/>
      <c r="U459" s="77"/>
      <c r="V459" s="77"/>
      <c r="W459" s="69"/>
      <c r="X459" s="69"/>
      <c r="Y459" s="69"/>
      <c r="Z459" s="61"/>
      <c r="AA459" s="67"/>
      <c r="AB459" s="61"/>
      <c r="AC459" s="67"/>
      <c r="AD459" s="67"/>
      <c r="AE459" s="67"/>
      <c r="AF459" s="57"/>
      <c r="AG459" s="107"/>
      <c r="AH459" s="108"/>
      <c r="AI459" s="30"/>
      <c r="AJ459" s="30"/>
      <c r="AK459" s="30"/>
      <c r="AL459" s="30"/>
      <c r="AM459" s="63"/>
      <c r="AN459" s="108"/>
      <c r="AO459" s="108"/>
      <c r="AP459" s="107"/>
      <c r="AQ459" s="107"/>
      <c r="AR459" s="31"/>
      <c r="AS459" s="68"/>
      <c r="AT459" s="68"/>
      <c r="AU459" s="63"/>
      <c r="AV459" s="62"/>
      <c r="AW459" s="62"/>
      <c r="AX459" s="62"/>
      <c r="AY459" s="62"/>
      <c r="AZ459" s="126"/>
      <c r="BA459" s="126"/>
      <c r="BB459" s="126"/>
      <c r="BC459" s="126"/>
      <c r="BD459" s="126"/>
      <c r="BE459" s="62"/>
    </row>
    <row r="460" spans="1:57" ht="25.5" customHeight="1" x14ac:dyDescent="0.3">
      <c r="A460" s="31"/>
      <c r="B460" s="31"/>
      <c r="C460" s="31"/>
      <c r="D460" s="33"/>
      <c r="E460" s="92"/>
      <c r="F460" s="31"/>
      <c r="G460" s="77"/>
      <c r="H460" s="77"/>
      <c r="I460" s="57"/>
      <c r="J460" s="31"/>
      <c r="K460" s="31"/>
      <c r="L460" s="77"/>
      <c r="M460" s="64"/>
      <c r="N460" s="64"/>
      <c r="O460" s="69"/>
      <c r="P460" s="69"/>
      <c r="Q460" s="70"/>
      <c r="R460" s="34"/>
      <c r="S460" s="105"/>
      <c r="T460" s="105"/>
      <c r="U460" s="77"/>
      <c r="V460" s="77"/>
      <c r="W460" s="69"/>
      <c r="X460" s="69"/>
      <c r="Y460" s="69"/>
      <c r="Z460" s="61"/>
      <c r="AA460" s="67"/>
      <c r="AB460" s="61"/>
      <c r="AC460" s="67"/>
      <c r="AD460" s="67"/>
      <c r="AE460" s="67"/>
      <c r="AF460" s="57"/>
      <c r="AG460" s="107"/>
      <c r="AH460" s="108"/>
      <c r="AI460" s="30"/>
      <c r="AJ460" s="30"/>
      <c r="AK460" s="30"/>
      <c r="AL460" s="30"/>
      <c r="AM460" s="63"/>
      <c r="AN460" s="108"/>
      <c r="AO460" s="108"/>
      <c r="AP460" s="107"/>
      <c r="AQ460" s="107"/>
      <c r="AR460" s="31"/>
      <c r="AS460" s="68"/>
      <c r="AT460" s="68"/>
      <c r="AU460" s="63"/>
      <c r="AV460" s="62"/>
      <c r="AW460" s="62"/>
      <c r="AX460" s="62"/>
      <c r="AY460" s="62"/>
      <c r="AZ460" s="126"/>
      <c r="BA460" s="126"/>
      <c r="BB460" s="126"/>
      <c r="BC460" s="126"/>
      <c r="BD460" s="126"/>
      <c r="BE460" s="62"/>
    </row>
    <row r="461" spans="1:57" ht="25.5" customHeight="1" x14ac:dyDescent="0.3">
      <c r="A461" s="31"/>
      <c r="B461" s="31"/>
      <c r="C461" s="31"/>
      <c r="D461" s="33"/>
      <c r="E461" s="92"/>
      <c r="F461" s="31"/>
      <c r="G461" s="77"/>
      <c r="H461" s="77"/>
      <c r="I461" s="57"/>
      <c r="J461" s="31"/>
      <c r="K461" s="31"/>
      <c r="L461" s="77"/>
      <c r="M461" s="64"/>
      <c r="N461" s="64"/>
      <c r="O461" s="69"/>
      <c r="P461" s="69"/>
      <c r="Q461" s="70"/>
      <c r="R461" s="34"/>
      <c r="S461" s="105"/>
      <c r="T461" s="105"/>
      <c r="U461" s="77"/>
      <c r="V461" s="77"/>
      <c r="W461" s="69"/>
      <c r="X461" s="69"/>
      <c r="Y461" s="69"/>
      <c r="Z461" s="61"/>
      <c r="AA461" s="67"/>
      <c r="AB461" s="61"/>
      <c r="AC461" s="67"/>
      <c r="AD461" s="67"/>
      <c r="AE461" s="67"/>
      <c r="AF461" s="57"/>
      <c r="AG461" s="107"/>
      <c r="AH461" s="108"/>
      <c r="AI461" s="30"/>
      <c r="AJ461" s="30"/>
      <c r="AK461" s="30"/>
      <c r="AL461" s="30"/>
      <c r="AM461" s="63"/>
      <c r="AN461" s="108"/>
      <c r="AO461" s="108"/>
      <c r="AP461" s="107"/>
      <c r="AQ461" s="107"/>
      <c r="AR461" s="31"/>
      <c r="AS461" s="68"/>
      <c r="AT461" s="68"/>
      <c r="AU461" s="63"/>
      <c r="AV461" s="62"/>
      <c r="AW461" s="62"/>
      <c r="AX461" s="62"/>
      <c r="AY461" s="62"/>
      <c r="AZ461" s="126"/>
      <c r="BA461" s="126"/>
      <c r="BB461" s="126"/>
      <c r="BC461" s="126"/>
      <c r="BD461" s="126"/>
      <c r="BE461" s="62"/>
    </row>
    <row r="462" spans="1:57" ht="25.5" customHeight="1" x14ac:dyDescent="0.3">
      <c r="A462" s="31"/>
      <c r="B462" s="31"/>
      <c r="C462" s="31"/>
      <c r="D462" s="33"/>
      <c r="E462" s="92"/>
      <c r="F462" s="31"/>
      <c r="G462" s="77"/>
      <c r="H462" s="77"/>
      <c r="I462" s="57"/>
      <c r="J462" s="31"/>
      <c r="K462" s="31"/>
      <c r="L462" s="77"/>
      <c r="M462" s="64"/>
      <c r="N462" s="64"/>
      <c r="O462" s="69"/>
      <c r="P462" s="69"/>
      <c r="Q462" s="70"/>
      <c r="R462" s="34"/>
      <c r="S462" s="105"/>
      <c r="T462" s="105"/>
      <c r="U462" s="77"/>
      <c r="V462" s="77"/>
      <c r="W462" s="69"/>
      <c r="X462" s="69"/>
      <c r="Y462" s="69"/>
      <c r="Z462" s="61"/>
      <c r="AA462" s="67"/>
      <c r="AB462" s="61"/>
      <c r="AC462" s="67"/>
      <c r="AD462" s="67"/>
      <c r="AE462" s="67"/>
      <c r="AF462" s="57"/>
      <c r="AG462" s="107"/>
      <c r="AH462" s="108"/>
      <c r="AI462" s="30"/>
      <c r="AJ462" s="30"/>
      <c r="AK462" s="30"/>
      <c r="AL462" s="30"/>
      <c r="AM462" s="63"/>
      <c r="AN462" s="108"/>
      <c r="AO462" s="108"/>
      <c r="AP462" s="107"/>
      <c r="AQ462" s="107"/>
      <c r="AR462" s="31"/>
      <c r="AS462" s="68"/>
      <c r="AT462" s="68"/>
      <c r="AU462" s="63"/>
      <c r="AV462" s="62"/>
      <c r="AW462" s="62"/>
      <c r="AX462" s="62"/>
      <c r="AY462" s="62"/>
      <c r="AZ462" s="126"/>
      <c r="BA462" s="126"/>
      <c r="BB462" s="126"/>
      <c r="BC462" s="126"/>
      <c r="BD462" s="126"/>
      <c r="BE462" s="62"/>
    </row>
    <row r="463" spans="1:57" ht="25.5" customHeight="1" x14ac:dyDescent="0.3">
      <c r="A463" s="31"/>
      <c r="B463" s="31"/>
      <c r="C463" s="31"/>
      <c r="D463" s="33"/>
      <c r="E463" s="92"/>
      <c r="F463" s="31"/>
      <c r="G463" s="77"/>
      <c r="H463" s="77"/>
      <c r="I463" s="57"/>
      <c r="J463" s="31"/>
      <c r="K463" s="31"/>
      <c r="L463" s="77"/>
      <c r="M463" s="64"/>
      <c r="N463" s="64"/>
      <c r="O463" s="69"/>
      <c r="P463" s="69"/>
      <c r="Q463" s="70"/>
      <c r="R463" s="34"/>
      <c r="S463" s="105"/>
      <c r="T463" s="105"/>
      <c r="U463" s="77"/>
      <c r="V463" s="77"/>
      <c r="W463" s="69"/>
      <c r="X463" s="69"/>
      <c r="Y463" s="69"/>
      <c r="Z463" s="61"/>
      <c r="AA463" s="67"/>
      <c r="AB463" s="61"/>
      <c r="AC463" s="67"/>
      <c r="AD463" s="67"/>
      <c r="AE463" s="67"/>
      <c r="AF463" s="57"/>
      <c r="AG463" s="107"/>
      <c r="AH463" s="108"/>
      <c r="AI463" s="30"/>
      <c r="AJ463" s="30"/>
      <c r="AK463" s="30"/>
      <c r="AL463" s="30"/>
      <c r="AM463" s="63"/>
      <c r="AN463" s="108"/>
      <c r="AO463" s="108"/>
      <c r="AP463" s="107"/>
      <c r="AQ463" s="107"/>
      <c r="AR463" s="31"/>
      <c r="AS463" s="68"/>
      <c r="AT463" s="68"/>
      <c r="AU463" s="63"/>
      <c r="AV463" s="62"/>
      <c r="AW463" s="62"/>
      <c r="AX463" s="62"/>
      <c r="AY463" s="62"/>
      <c r="AZ463" s="126"/>
      <c r="BA463" s="126"/>
      <c r="BB463" s="126"/>
      <c r="BC463" s="126"/>
      <c r="BD463" s="126"/>
      <c r="BE463" s="62"/>
    </row>
    <row r="464" spans="1:57" ht="25.5" customHeight="1" x14ac:dyDescent="0.3">
      <c r="A464" s="31"/>
      <c r="B464" s="31"/>
      <c r="C464" s="31"/>
      <c r="D464" s="33"/>
      <c r="E464" s="92"/>
      <c r="F464" s="31"/>
      <c r="G464" s="77"/>
      <c r="H464" s="77"/>
      <c r="I464" s="57"/>
      <c r="J464" s="31"/>
      <c r="K464" s="31"/>
      <c r="L464" s="77"/>
      <c r="M464" s="64"/>
      <c r="N464" s="64"/>
      <c r="O464" s="69"/>
      <c r="P464" s="69"/>
      <c r="Q464" s="70"/>
      <c r="R464" s="34"/>
      <c r="S464" s="105"/>
      <c r="T464" s="105"/>
      <c r="U464" s="77"/>
      <c r="V464" s="77"/>
      <c r="W464" s="69"/>
      <c r="X464" s="69"/>
      <c r="Y464" s="69"/>
      <c r="Z464" s="61"/>
      <c r="AA464" s="67"/>
      <c r="AB464" s="61"/>
      <c r="AC464" s="67"/>
      <c r="AD464" s="67"/>
      <c r="AE464" s="67"/>
      <c r="AF464" s="57"/>
      <c r="AG464" s="107"/>
      <c r="AH464" s="108"/>
      <c r="AI464" s="30"/>
      <c r="AJ464" s="30"/>
      <c r="AK464" s="30"/>
      <c r="AL464" s="30"/>
      <c r="AM464" s="63"/>
      <c r="AN464" s="108"/>
      <c r="AO464" s="108"/>
      <c r="AP464" s="107"/>
      <c r="AQ464" s="107"/>
      <c r="AR464" s="31"/>
      <c r="AS464" s="68"/>
      <c r="AT464" s="68"/>
      <c r="AU464" s="63"/>
      <c r="AV464" s="62"/>
      <c r="AW464" s="62"/>
      <c r="AX464" s="62"/>
      <c r="AY464" s="62"/>
      <c r="AZ464" s="126"/>
      <c r="BA464" s="126"/>
      <c r="BB464" s="126"/>
      <c r="BC464" s="126"/>
      <c r="BD464" s="126"/>
      <c r="BE464" s="62"/>
    </row>
    <row r="465" spans="1:57" ht="25.5" customHeight="1" x14ac:dyDescent="0.3">
      <c r="A465" s="31"/>
      <c r="B465" s="31"/>
      <c r="C465" s="31"/>
      <c r="D465" s="33"/>
      <c r="E465" s="92"/>
      <c r="F465" s="31"/>
      <c r="G465" s="77"/>
      <c r="H465" s="77"/>
      <c r="I465" s="57"/>
      <c r="J465" s="31"/>
      <c r="K465" s="31"/>
      <c r="L465" s="77"/>
      <c r="M465" s="64"/>
      <c r="N465" s="64"/>
      <c r="O465" s="69"/>
      <c r="P465" s="69"/>
      <c r="Q465" s="70"/>
      <c r="R465" s="34"/>
      <c r="S465" s="105"/>
      <c r="T465" s="105"/>
      <c r="U465" s="77"/>
      <c r="V465" s="77"/>
      <c r="W465" s="69"/>
      <c r="X465" s="69"/>
      <c r="Y465" s="69"/>
      <c r="Z465" s="61"/>
      <c r="AA465" s="67"/>
      <c r="AB465" s="61"/>
      <c r="AC465" s="67"/>
      <c r="AD465" s="67"/>
      <c r="AE465" s="67"/>
      <c r="AF465" s="57"/>
      <c r="AG465" s="107"/>
      <c r="AH465" s="108"/>
      <c r="AI465" s="30"/>
      <c r="AJ465" s="30"/>
      <c r="AK465" s="30"/>
      <c r="AL465" s="30"/>
      <c r="AM465" s="63"/>
      <c r="AN465" s="108"/>
      <c r="AO465" s="108"/>
      <c r="AP465" s="107"/>
      <c r="AQ465" s="107"/>
      <c r="AR465" s="31"/>
      <c r="AS465" s="68"/>
      <c r="AT465" s="68"/>
      <c r="AU465" s="63"/>
      <c r="AV465" s="62"/>
      <c r="AW465" s="62"/>
      <c r="AX465" s="62"/>
      <c r="AY465" s="62"/>
      <c r="AZ465" s="126"/>
      <c r="BA465" s="126"/>
      <c r="BB465" s="126"/>
      <c r="BC465" s="126"/>
      <c r="BD465" s="126"/>
      <c r="BE465" s="62"/>
    </row>
    <row r="466" spans="1:57" ht="25.5" customHeight="1" x14ac:dyDescent="0.3">
      <c r="A466" s="31"/>
      <c r="B466" s="31"/>
      <c r="C466" s="31"/>
      <c r="D466" s="33"/>
      <c r="E466" s="92"/>
      <c r="F466" s="31"/>
      <c r="G466" s="77"/>
      <c r="H466" s="77"/>
      <c r="I466" s="57"/>
      <c r="J466" s="31"/>
      <c r="K466" s="31"/>
      <c r="L466" s="77"/>
      <c r="M466" s="64"/>
      <c r="N466" s="64"/>
      <c r="O466" s="69"/>
      <c r="P466" s="69"/>
      <c r="Q466" s="70"/>
      <c r="R466" s="34"/>
      <c r="S466" s="105"/>
      <c r="T466" s="105"/>
      <c r="U466" s="77"/>
      <c r="V466" s="77"/>
      <c r="W466" s="69"/>
      <c r="X466" s="69"/>
      <c r="Y466" s="69"/>
      <c r="Z466" s="61"/>
      <c r="AA466" s="67"/>
      <c r="AB466" s="61"/>
      <c r="AC466" s="67"/>
      <c r="AD466" s="67"/>
      <c r="AE466" s="67"/>
      <c r="AF466" s="57"/>
      <c r="AG466" s="107"/>
      <c r="AH466" s="108"/>
      <c r="AI466" s="30"/>
      <c r="AJ466" s="30"/>
      <c r="AK466" s="30"/>
      <c r="AL466" s="30"/>
      <c r="AM466" s="63"/>
      <c r="AN466" s="108"/>
      <c r="AO466" s="108"/>
      <c r="AP466" s="107"/>
      <c r="AQ466" s="107"/>
      <c r="AR466" s="31"/>
      <c r="AS466" s="68"/>
      <c r="AT466" s="68"/>
      <c r="AU466" s="63"/>
      <c r="AV466" s="62"/>
      <c r="AW466" s="62"/>
      <c r="AX466" s="62"/>
      <c r="AY466" s="62"/>
      <c r="AZ466" s="126"/>
      <c r="BA466" s="126"/>
      <c r="BB466" s="126"/>
      <c r="BC466" s="126"/>
      <c r="BD466" s="126"/>
      <c r="BE466" s="62"/>
    </row>
    <row r="467" spans="1:57" ht="25.5" customHeight="1" x14ac:dyDescent="0.3">
      <c r="A467" s="31"/>
      <c r="B467" s="31"/>
      <c r="C467" s="31"/>
      <c r="D467" s="33"/>
      <c r="E467" s="92"/>
      <c r="F467" s="31"/>
      <c r="G467" s="77"/>
      <c r="H467" s="77"/>
      <c r="I467" s="57"/>
      <c r="J467" s="31"/>
      <c r="K467" s="31"/>
      <c r="L467" s="77"/>
      <c r="M467" s="64"/>
      <c r="N467" s="64"/>
      <c r="O467" s="69"/>
      <c r="P467" s="69"/>
      <c r="Q467" s="70"/>
      <c r="R467" s="34"/>
      <c r="S467" s="105"/>
      <c r="T467" s="105"/>
      <c r="U467" s="77"/>
      <c r="V467" s="77"/>
      <c r="W467" s="69"/>
      <c r="X467" s="69"/>
      <c r="Y467" s="69"/>
      <c r="Z467" s="61"/>
      <c r="AA467" s="67"/>
      <c r="AB467" s="61"/>
      <c r="AC467" s="67"/>
      <c r="AD467" s="67"/>
      <c r="AE467" s="67"/>
      <c r="AF467" s="57"/>
      <c r="AG467" s="107"/>
      <c r="AH467" s="108"/>
      <c r="AI467" s="30"/>
      <c r="AJ467" s="30"/>
      <c r="AK467" s="30"/>
      <c r="AL467" s="30"/>
      <c r="AM467" s="63"/>
      <c r="AN467" s="108"/>
      <c r="AO467" s="108"/>
      <c r="AP467" s="107"/>
      <c r="AQ467" s="107"/>
      <c r="AR467" s="31"/>
      <c r="AS467" s="68"/>
      <c r="AT467" s="68"/>
      <c r="AU467" s="63"/>
      <c r="AV467" s="62"/>
      <c r="AW467" s="62"/>
      <c r="AX467" s="62"/>
      <c r="AY467" s="62"/>
      <c r="AZ467" s="126"/>
      <c r="BA467" s="126"/>
      <c r="BB467" s="126"/>
      <c r="BC467" s="126"/>
      <c r="BD467" s="126"/>
      <c r="BE467" s="62"/>
    </row>
    <row r="468" spans="1:57" ht="25.5" customHeight="1" x14ac:dyDescent="0.3">
      <c r="A468" s="31"/>
      <c r="B468" s="31"/>
      <c r="C468" s="31"/>
      <c r="D468" s="33"/>
      <c r="E468" s="92"/>
      <c r="F468" s="31"/>
      <c r="G468" s="77"/>
      <c r="H468" s="77"/>
      <c r="I468" s="57"/>
      <c r="J468" s="31"/>
      <c r="K468" s="31"/>
      <c r="L468" s="77"/>
      <c r="M468" s="64"/>
      <c r="N468" s="64"/>
      <c r="O468" s="69"/>
      <c r="P468" s="69"/>
      <c r="Q468" s="70"/>
      <c r="R468" s="34"/>
      <c r="S468" s="105"/>
      <c r="T468" s="105"/>
      <c r="U468" s="77"/>
      <c r="V468" s="77"/>
      <c r="W468" s="69"/>
      <c r="X468" s="69"/>
      <c r="Y468" s="69"/>
      <c r="Z468" s="61"/>
      <c r="AA468" s="67"/>
      <c r="AB468" s="61"/>
      <c r="AC468" s="67"/>
      <c r="AD468" s="67"/>
      <c r="AE468" s="67"/>
      <c r="AF468" s="57"/>
      <c r="AG468" s="107"/>
      <c r="AH468" s="108"/>
      <c r="AI468" s="30"/>
      <c r="AJ468" s="30"/>
      <c r="AK468" s="30"/>
      <c r="AL468" s="30"/>
      <c r="AM468" s="63"/>
      <c r="AN468" s="108"/>
      <c r="AO468" s="108"/>
      <c r="AP468" s="107"/>
      <c r="AQ468" s="107"/>
      <c r="AR468" s="31"/>
      <c r="AS468" s="68"/>
      <c r="AT468" s="68"/>
      <c r="AU468" s="63"/>
      <c r="AV468" s="62"/>
      <c r="AW468" s="62"/>
      <c r="AX468" s="62"/>
      <c r="AY468" s="62"/>
      <c r="AZ468" s="126"/>
      <c r="BA468" s="126"/>
      <c r="BB468" s="126"/>
      <c r="BC468" s="126"/>
      <c r="BD468" s="126"/>
      <c r="BE468" s="62"/>
    </row>
    <row r="469" spans="1:57" ht="25.5" customHeight="1" x14ac:dyDescent="0.3">
      <c r="A469" s="31"/>
      <c r="B469" s="31"/>
      <c r="C469" s="31"/>
      <c r="D469" s="33"/>
      <c r="E469" s="92"/>
      <c r="F469" s="31"/>
      <c r="G469" s="77"/>
      <c r="H469" s="77"/>
      <c r="I469" s="57"/>
      <c r="J469" s="31"/>
      <c r="K469" s="31"/>
      <c r="L469" s="77"/>
      <c r="M469" s="64"/>
      <c r="N469" s="64"/>
      <c r="O469" s="69"/>
      <c r="P469" s="69"/>
      <c r="Q469" s="70"/>
      <c r="R469" s="34"/>
      <c r="S469" s="105"/>
      <c r="T469" s="105"/>
      <c r="U469" s="77"/>
      <c r="V469" s="77"/>
      <c r="W469" s="69"/>
      <c r="X469" s="69"/>
      <c r="Y469" s="69"/>
      <c r="Z469" s="61"/>
      <c r="AA469" s="67"/>
      <c r="AB469" s="61"/>
      <c r="AC469" s="67"/>
      <c r="AD469" s="67"/>
      <c r="AE469" s="67"/>
      <c r="AF469" s="57"/>
      <c r="AG469" s="107"/>
      <c r="AH469" s="108"/>
      <c r="AI469" s="30"/>
      <c r="AJ469" s="30"/>
      <c r="AK469" s="30"/>
      <c r="AL469" s="30"/>
      <c r="AM469" s="63"/>
      <c r="AN469" s="108"/>
      <c r="AO469" s="108"/>
      <c r="AP469" s="107"/>
      <c r="AQ469" s="107"/>
      <c r="AR469" s="31"/>
      <c r="AS469" s="68"/>
      <c r="AT469" s="68"/>
      <c r="AU469" s="63"/>
      <c r="AV469" s="62"/>
      <c r="AW469" s="62"/>
      <c r="AX469" s="62"/>
      <c r="AY469" s="62"/>
      <c r="AZ469" s="126"/>
      <c r="BA469" s="126"/>
      <c r="BB469" s="126"/>
      <c r="BC469" s="126"/>
      <c r="BD469" s="126"/>
      <c r="BE469" s="62"/>
    </row>
    <row r="470" spans="1:57" ht="25.5" customHeight="1" x14ac:dyDescent="0.3">
      <c r="A470" s="31"/>
      <c r="B470" s="31"/>
      <c r="C470" s="31"/>
      <c r="D470" s="33"/>
      <c r="E470" s="92"/>
      <c r="F470" s="31"/>
      <c r="G470" s="77"/>
      <c r="H470" s="77"/>
      <c r="I470" s="57"/>
      <c r="J470" s="31"/>
      <c r="K470" s="31"/>
      <c r="L470" s="77"/>
      <c r="M470" s="64"/>
      <c r="N470" s="64"/>
      <c r="O470" s="69"/>
      <c r="P470" s="69"/>
      <c r="Q470" s="70"/>
      <c r="R470" s="34"/>
      <c r="S470" s="105"/>
      <c r="T470" s="105"/>
      <c r="U470" s="77"/>
      <c r="V470" s="77"/>
      <c r="W470" s="69"/>
      <c r="X470" s="69"/>
      <c r="Y470" s="69"/>
      <c r="Z470" s="61"/>
      <c r="AA470" s="67"/>
      <c r="AB470" s="61"/>
      <c r="AC470" s="67"/>
      <c r="AD470" s="67"/>
      <c r="AE470" s="67"/>
      <c r="AF470" s="57"/>
      <c r="AG470" s="107"/>
      <c r="AH470" s="108"/>
      <c r="AI470" s="30"/>
      <c r="AJ470" s="30"/>
      <c r="AK470" s="30"/>
      <c r="AL470" s="30"/>
      <c r="AM470" s="63"/>
      <c r="AN470" s="108"/>
      <c r="AO470" s="108"/>
      <c r="AP470" s="107"/>
      <c r="AQ470" s="107"/>
      <c r="AR470" s="31"/>
      <c r="AS470" s="68"/>
      <c r="AT470" s="68"/>
      <c r="AU470" s="63"/>
      <c r="AV470" s="62"/>
      <c r="AW470" s="62"/>
      <c r="AX470" s="62"/>
      <c r="AY470" s="62"/>
      <c r="AZ470" s="126"/>
      <c r="BA470" s="126"/>
      <c r="BB470" s="126"/>
      <c r="BC470" s="126"/>
      <c r="BD470" s="126"/>
      <c r="BE470" s="62"/>
    </row>
    <row r="471" spans="1:57" ht="25.5" customHeight="1" x14ac:dyDescent="0.3">
      <c r="A471" s="31"/>
      <c r="B471" s="31"/>
      <c r="C471" s="31"/>
      <c r="D471" s="33"/>
      <c r="E471" s="92"/>
      <c r="F471" s="31"/>
      <c r="G471" s="77"/>
      <c r="H471" s="77"/>
      <c r="I471" s="57"/>
      <c r="J471" s="31"/>
      <c r="K471" s="31"/>
      <c r="L471" s="77"/>
      <c r="M471" s="64"/>
      <c r="N471" s="64"/>
      <c r="O471" s="69"/>
      <c r="P471" s="69"/>
      <c r="Q471" s="70"/>
      <c r="R471" s="34"/>
      <c r="S471" s="105"/>
      <c r="T471" s="105"/>
      <c r="U471" s="77"/>
      <c r="V471" s="77"/>
      <c r="W471" s="69"/>
      <c r="X471" s="69"/>
      <c r="Y471" s="69"/>
      <c r="Z471" s="61"/>
      <c r="AA471" s="67"/>
      <c r="AB471" s="61"/>
      <c r="AC471" s="67"/>
      <c r="AD471" s="67"/>
      <c r="AE471" s="67"/>
      <c r="AF471" s="57"/>
      <c r="AG471" s="107"/>
      <c r="AH471" s="108"/>
      <c r="AI471" s="30"/>
      <c r="AJ471" s="30"/>
      <c r="AK471" s="30"/>
      <c r="AL471" s="30"/>
      <c r="AM471" s="63"/>
      <c r="AN471" s="108"/>
      <c r="AO471" s="108"/>
      <c r="AP471" s="107"/>
      <c r="AQ471" s="107"/>
      <c r="AR471" s="31"/>
      <c r="AS471" s="68"/>
      <c r="AT471" s="68"/>
      <c r="AU471" s="63"/>
      <c r="AV471" s="62"/>
      <c r="AW471" s="62"/>
      <c r="AX471" s="62"/>
      <c r="AY471" s="62"/>
      <c r="AZ471" s="126"/>
      <c r="BA471" s="126"/>
      <c r="BB471" s="126"/>
      <c r="BC471" s="126"/>
      <c r="BD471" s="126"/>
      <c r="BE471" s="62"/>
    </row>
    <row r="472" spans="1:57" ht="25.5" customHeight="1" x14ac:dyDescent="0.3">
      <c r="A472" s="31"/>
      <c r="B472" s="31"/>
      <c r="C472" s="31"/>
      <c r="D472" s="33"/>
      <c r="E472" s="92"/>
      <c r="F472" s="31"/>
      <c r="G472" s="77"/>
      <c r="H472" s="77"/>
      <c r="I472" s="57"/>
      <c r="J472" s="31"/>
      <c r="K472" s="31"/>
      <c r="L472" s="77"/>
      <c r="M472" s="64"/>
      <c r="N472" s="64"/>
      <c r="O472" s="69"/>
      <c r="P472" s="69"/>
      <c r="Q472" s="70"/>
      <c r="R472" s="34"/>
      <c r="S472" s="105"/>
      <c r="T472" s="105"/>
      <c r="U472" s="77"/>
      <c r="V472" s="77"/>
      <c r="W472" s="69"/>
      <c r="X472" s="69"/>
      <c r="Y472" s="69"/>
      <c r="Z472" s="61"/>
      <c r="AA472" s="67"/>
      <c r="AB472" s="61"/>
      <c r="AC472" s="67"/>
      <c r="AD472" s="67"/>
      <c r="AE472" s="67"/>
      <c r="AF472" s="57"/>
      <c r="AG472" s="107"/>
      <c r="AH472" s="108"/>
      <c r="AI472" s="30"/>
      <c r="AJ472" s="30"/>
      <c r="AK472" s="30"/>
      <c r="AL472" s="30"/>
      <c r="AM472" s="63"/>
      <c r="AN472" s="108"/>
      <c r="AO472" s="108"/>
      <c r="AP472" s="107"/>
      <c r="AQ472" s="107"/>
      <c r="AR472" s="31"/>
      <c r="AS472" s="68"/>
      <c r="AT472" s="68"/>
      <c r="AU472" s="63"/>
      <c r="AV472" s="62"/>
      <c r="AW472" s="62"/>
      <c r="AX472" s="62"/>
      <c r="AY472" s="62"/>
      <c r="AZ472" s="126"/>
      <c r="BA472" s="126"/>
      <c r="BB472" s="126"/>
      <c r="BC472" s="126"/>
      <c r="BD472" s="126"/>
      <c r="BE472" s="62"/>
    </row>
    <row r="473" spans="1:57" ht="25.5" customHeight="1" x14ac:dyDescent="0.3">
      <c r="A473" s="31"/>
      <c r="B473" s="31"/>
      <c r="C473" s="31"/>
      <c r="D473" s="33"/>
      <c r="E473" s="92"/>
      <c r="F473" s="31"/>
      <c r="G473" s="77"/>
      <c r="H473" s="77"/>
      <c r="I473" s="57"/>
      <c r="J473" s="31"/>
      <c r="K473" s="31"/>
      <c r="L473" s="77"/>
      <c r="M473" s="64"/>
      <c r="N473" s="64"/>
      <c r="O473" s="69"/>
      <c r="P473" s="69"/>
      <c r="Q473" s="70"/>
      <c r="R473" s="34"/>
      <c r="S473" s="105"/>
      <c r="T473" s="105"/>
      <c r="U473" s="77"/>
      <c r="V473" s="77"/>
      <c r="W473" s="69"/>
      <c r="X473" s="69"/>
      <c r="Y473" s="69"/>
      <c r="Z473" s="61"/>
      <c r="AA473" s="67"/>
      <c r="AB473" s="61"/>
      <c r="AC473" s="67"/>
      <c r="AD473" s="67"/>
      <c r="AE473" s="67"/>
      <c r="AF473" s="57"/>
      <c r="AG473" s="107"/>
      <c r="AH473" s="108"/>
      <c r="AI473" s="30"/>
      <c r="AJ473" s="30"/>
      <c r="AK473" s="30"/>
      <c r="AL473" s="30"/>
      <c r="AM473" s="63"/>
      <c r="AN473" s="108"/>
      <c r="AO473" s="108"/>
      <c r="AP473" s="107"/>
      <c r="AQ473" s="107"/>
      <c r="AR473" s="31"/>
      <c r="AS473" s="68"/>
      <c r="AT473" s="68"/>
      <c r="AU473" s="63"/>
      <c r="AV473" s="62"/>
      <c r="AW473" s="62"/>
      <c r="AX473" s="62"/>
      <c r="AY473" s="62"/>
      <c r="AZ473" s="126"/>
      <c r="BA473" s="126"/>
      <c r="BB473" s="126"/>
      <c r="BC473" s="126"/>
      <c r="BD473" s="126"/>
      <c r="BE473" s="62"/>
    </row>
    <row r="474" spans="1:57" ht="25.5" customHeight="1" x14ac:dyDescent="0.3">
      <c r="A474" s="31"/>
      <c r="B474" s="31"/>
      <c r="C474" s="31"/>
      <c r="D474" s="33"/>
      <c r="E474" s="92"/>
      <c r="F474" s="31"/>
      <c r="G474" s="77"/>
      <c r="H474" s="77"/>
      <c r="I474" s="57"/>
      <c r="J474" s="31"/>
      <c r="K474" s="31"/>
      <c r="L474" s="77"/>
      <c r="M474" s="64"/>
      <c r="N474" s="64"/>
      <c r="O474" s="69"/>
      <c r="P474" s="69"/>
      <c r="Q474" s="70"/>
      <c r="R474" s="34"/>
      <c r="S474" s="105"/>
      <c r="T474" s="105"/>
      <c r="U474" s="77"/>
      <c r="V474" s="77"/>
      <c r="W474" s="69"/>
      <c r="X474" s="69"/>
      <c r="Y474" s="69"/>
      <c r="Z474" s="61"/>
      <c r="AA474" s="67"/>
      <c r="AB474" s="61"/>
      <c r="AC474" s="67"/>
      <c r="AD474" s="67"/>
      <c r="AE474" s="67"/>
      <c r="AF474" s="57"/>
      <c r="AG474" s="107"/>
      <c r="AH474" s="108"/>
      <c r="AI474" s="30"/>
      <c r="AJ474" s="30"/>
      <c r="AK474" s="30"/>
      <c r="AL474" s="30"/>
      <c r="AM474" s="63"/>
      <c r="AN474" s="108"/>
      <c r="AO474" s="108"/>
      <c r="AP474" s="107"/>
      <c r="AQ474" s="107"/>
      <c r="AR474" s="31"/>
      <c r="AS474" s="68"/>
      <c r="AT474" s="68"/>
      <c r="AU474" s="63"/>
      <c r="AV474" s="62"/>
      <c r="AW474" s="62"/>
      <c r="AX474" s="62"/>
      <c r="AY474" s="62"/>
      <c r="AZ474" s="126"/>
      <c r="BA474" s="126"/>
      <c r="BB474" s="126"/>
      <c r="BC474" s="126"/>
      <c r="BD474" s="126"/>
      <c r="BE474" s="62"/>
    </row>
    <row r="475" spans="1:57" ht="25.5" customHeight="1" x14ac:dyDescent="0.3">
      <c r="A475" s="31"/>
      <c r="B475" s="31"/>
      <c r="C475" s="31"/>
      <c r="D475" s="33"/>
      <c r="E475" s="92"/>
      <c r="F475" s="31"/>
      <c r="G475" s="77"/>
      <c r="H475" s="77"/>
      <c r="I475" s="57"/>
      <c r="J475" s="31"/>
      <c r="K475" s="31"/>
      <c r="L475" s="77"/>
      <c r="M475" s="64"/>
      <c r="N475" s="64"/>
      <c r="O475" s="69"/>
      <c r="P475" s="69"/>
      <c r="Q475" s="70"/>
      <c r="R475" s="34"/>
      <c r="S475" s="105"/>
      <c r="T475" s="105"/>
      <c r="U475" s="77"/>
      <c r="V475" s="77"/>
      <c r="W475" s="69"/>
      <c r="X475" s="69"/>
      <c r="Y475" s="69"/>
      <c r="Z475" s="61"/>
      <c r="AA475" s="67"/>
      <c r="AB475" s="61"/>
      <c r="AC475" s="67"/>
      <c r="AD475" s="67"/>
      <c r="AE475" s="67"/>
      <c r="AF475" s="57"/>
      <c r="AG475" s="107"/>
      <c r="AH475" s="108"/>
      <c r="AI475" s="30"/>
      <c r="AJ475" s="30"/>
      <c r="AK475" s="30"/>
      <c r="AL475" s="30"/>
      <c r="AM475" s="63"/>
      <c r="AN475" s="108"/>
      <c r="AO475" s="108"/>
      <c r="AP475" s="107"/>
      <c r="AQ475" s="107"/>
      <c r="AR475" s="31"/>
      <c r="AS475" s="68"/>
      <c r="AT475" s="68"/>
      <c r="AU475" s="63"/>
      <c r="AV475" s="62"/>
      <c r="AW475" s="62"/>
      <c r="AX475" s="62"/>
      <c r="AY475" s="62"/>
      <c r="AZ475" s="126"/>
      <c r="BA475" s="126"/>
      <c r="BB475" s="126"/>
      <c r="BC475" s="126"/>
      <c r="BD475" s="126"/>
      <c r="BE475" s="62"/>
    </row>
    <row r="476" spans="1:57" ht="25.5" customHeight="1" x14ac:dyDescent="0.3">
      <c r="A476" s="31"/>
      <c r="B476" s="31"/>
      <c r="C476" s="31"/>
      <c r="D476" s="33"/>
      <c r="E476" s="92"/>
      <c r="F476" s="31"/>
      <c r="G476" s="77"/>
      <c r="H476" s="77"/>
      <c r="I476" s="57"/>
      <c r="J476" s="31"/>
      <c r="K476" s="31"/>
      <c r="L476" s="77"/>
      <c r="M476" s="64"/>
      <c r="N476" s="64"/>
      <c r="O476" s="69"/>
      <c r="P476" s="69"/>
      <c r="Q476" s="70"/>
      <c r="R476" s="34"/>
      <c r="S476" s="105"/>
      <c r="T476" s="105"/>
      <c r="U476" s="77"/>
      <c r="V476" s="77"/>
      <c r="W476" s="69"/>
      <c r="X476" s="69"/>
      <c r="Y476" s="69"/>
      <c r="Z476" s="61"/>
      <c r="AA476" s="67"/>
      <c r="AB476" s="61"/>
      <c r="AC476" s="67"/>
      <c r="AD476" s="67"/>
      <c r="AE476" s="67"/>
      <c r="AF476" s="57"/>
      <c r="AG476" s="107"/>
      <c r="AH476" s="108"/>
      <c r="AI476" s="30"/>
      <c r="AJ476" s="30"/>
      <c r="AK476" s="30"/>
      <c r="AL476" s="30"/>
      <c r="AM476" s="63"/>
      <c r="AN476" s="108"/>
      <c r="AO476" s="108"/>
      <c r="AP476" s="107"/>
      <c r="AQ476" s="107"/>
      <c r="AR476" s="31"/>
      <c r="AS476" s="68"/>
      <c r="AT476" s="68"/>
      <c r="AU476" s="63"/>
      <c r="AV476" s="62"/>
      <c r="AW476" s="62"/>
      <c r="AX476" s="62"/>
      <c r="AY476" s="62"/>
      <c r="AZ476" s="126"/>
      <c r="BA476" s="126"/>
      <c r="BB476" s="126"/>
      <c r="BC476" s="126"/>
      <c r="BD476" s="126"/>
      <c r="BE476" s="62"/>
    </row>
    <row r="477" spans="1:57" ht="25.5" customHeight="1" x14ac:dyDescent="0.3">
      <c r="A477" s="31"/>
      <c r="B477" s="31"/>
      <c r="C477" s="31"/>
      <c r="D477" s="33"/>
      <c r="E477" s="92"/>
      <c r="F477" s="31"/>
      <c r="G477" s="77"/>
      <c r="H477" s="77"/>
      <c r="I477" s="57"/>
      <c r="J477" s="31"/>
      <c r="K477" s="31"/>
      <c r="L477" s="77"/>
      <c r="M477" s="64"/>
      <c r="N477" s="64"/>
      <c r="O477" s="69"/>
      <c r="P477" s="69"/>
      <c r="Q477" s="70"/>
      <c r="R477" s="34"/>
      <c r="S477" s="105"/>
      <c r="T477" s="105"/>
      <c r="U477" s="77"/>
      <c r="V477" s="77"/>
      <c r="W477" s="69"/>
      <c r="X477" s="69"/>
      <c r="Y477" s="69"/>
      <c r="Z477" s="61"/>
      <c r="AA477" s="67"/>
      <c r="AB477" s="61"/>
      <c r="AC477" s="67"/>
      <c r="AD477" s="67"/>
      <c r="AE477" s="67"/>
      <c r="AF477" s="57"/>
      <c r="AG477" s="107"/>
      <c r="AH477" s="108"/>
      <c r="AI477" s="30"/>
      <c r="AJ477" s="30"/>
      <c r="AK477" s="30"/>
      <c r="AL477" s="30"/>
      <c r="AM477" s="63"/>
      <c r="AN477" s="108"/>
      <c r="AO477" s="108"/>
      <c r="AP477" s="107"/>
      <c r="AQ477" s="107"/>
      <c r="AR477" s="31"/>
      <c r="AS477" s="68"/>
      <c r="AT477" s="68"/>
      <c r="AU477" s="63"/>
      <c r="AV477" s="62"/>
      <c r="AW477" s="62"/>
      <c r="AX477" s="62"/>
      <c r="AY477" s="62"/>
      <c r="AZ477" s="126"/>
      <c r="BA477" s="126"/>
      <c r="BB477" s="126"/>
      <c r="BC477" s="126"/>
      <c r="BD477" s="126"/>
      <c r="BE477" s="62"/>
    </row>
    <row r="478" spans="1:57" ht="25.5" customHeight="1" x14ac:dyDescent="0.3">
      <c r="A478" s="31"/>
      <c r="B478" s="31"/>
      <c r="C478" s="31"/>
      <c r="D478" s="33"/>
      <c r="E478" s="92"/>
      <c r="F478" s="31"/>
      <c r="G478" s="77"/>
      <c r="H478" s="77"/>
      <c r="I478" s="57"/>
      <c r="J478" s="31"/>
      <c r="K478" s="31"/>
      <c r="L478" s="77"/>
      <c r="M478" s="64"/>
      <c r="N478" s="64"/>
      <c r="O478" s="69"/>
      <c r="P478" s="69"/>
      <c r="Q478" s="70"/>
      <c r="R478" s="34"/>
      <c r="S478" s="105"/>
      <c r="T478" s="105"/>
      <c r="U478" s="77"/>
      <c r="V478" s="77"/>
      <c r="W478" s="69"/>
      <c r="X478" s="69"/>
      <c r="Y478" s="69"/>
      <c r="Z478" s="61"/>
      <c r="AA478" s="67"/>
      <c r="AB478" s="61"/>
      <c r="AC478" s="67"/>
      <c r="AD478" s="67"/>
      <c r="AE478" s="67"/>
      <c r="AF478" s="57"/>
      <c r="AG478" s="107"/>
      <c r="AH478" s="108"/>
      <c r="AI478" s="30"/>
      <c r="AJ478" s="30"/>
      <c r="AK478" s="30"/>
      <c r="AL478" s="30"/>
      <c r="AM478" s="63"/>
      <c r="AN478" s="108"/>
      <c r="AO478" s="108"/>
      <c r="AP478" s="107"/>
      <c r="AQ478" s="107"/>
      <c r="AR478" s="31"/>
      <c r="AS478" s="68"/>
      <c r="AT478" s="68"/>
      <c r="AU478" s="63"/>
      <c r="AV478" s="62"/>
      <c r="AW478" s="62"/>
      <c r="AX478" s="62"/>
      <c r="AY478" s="62"/>
      <c r="AZ478" s="126"/>
      <c r="BA478" s="126"/>
      <c r="BB478" s="126"/>
      <c r="BC478" s="126"/>
      <c r="BD478" s="126"/>
      <c r="BE478" s="62"/>
    </row>
    <row r="479" spans="1:57" ht="25.5" customHeight="1" x14ac:dyDescent="0.3">
      <c r="A479" s="31"/>
      <c r="B479" s="31"/>
      <c r="C479" s="31"/>
      <c r="D479" s="33"/>
      <c r="E479" s="92"/>
      <c r="F479" s="31"/>
      <c r="G479" s="77"/>
      <c r="H479" s="77"/>
      <c r="I479" s="57"/>
      <c r="J479" s="31"/>
      <c r="K479" s="31"/>
      <c r="L479" s="77"/>
      <c r="M479" s="64"/>
      <c r="N479" s="64"/>
      <c r="O479" s="69"/>
      <c r="P479" s="69"/>
      <c r="Q479" s="70"/>
      <c r="R479" s="34"/>
      <c r="S479" s="105"/>
      <c r="T479" s="105"/>
      <c r="U479" s="77"/>
      <c r="V479" s="77"/>
      <c r="W479" s="69"/>
      <c r="X479" s="69"/>
      <c r="Y479" s="69"/>
      <c r="Z479" s="61"/>
      <c r="AA479" s="67"/>
      <c r="AB479" s="61"/>
      <c r="AC479" s="67"/>
      <c r="AD479" s="67"/>
      <c r="AE479" s="67"/>
      <c r="AF479" s="57"/>
      <c r="AG479" s="107"/>
      <c r="AH479" s="108"/>
      <c r="AI479" s="30"/>
      <c r="AJ479" s="30"/>
      <c r="AK479" s="30"/>
      <c r="AL479" s="30"/>
      <c r="AM479" s="63"/>
      <c r="AN479" s="108"/>
      <c r="AO479" s="108"/>
      <c r="AP479" s="107"/>
      <c r="AQ479" s="107"/>
      <c r="AR479" s="31"/>
      <c r="AS479" s="68"/>
      <c r="AT479" s="68"/>
      <c r="AU479" s="63"/>
      <c r="AV479" s="62"/>
      <c r="AW479" s="62"/>
      <c r="AX479" s="62"/>
      <c r="AY479" s="62"/>
      <c r="AZ479" s="126"/>
      <c r="BA479" s="126"/>
      <c r="BB479" s="126"/>
      <c r="BC479" s="126"/>
      <c r="BD479" s="126"/>
      <c r="BE479" s="62"/>
    </row>
    <row r="480" spans="1:57" ht="25.5" customHeight="1" x14ac:dyDescent="0.3">
      <c r="A480" s="31"/>
      <c r="B480" s="31"/>
      <c r="C480" s="31"/>
      <c r="D480" s="33"/>
      <c r="E480" s="92"/>
      <c r="F480" s="31"/>
      <c r="G480" s="77"/>
      <c r="H480" s="77"/>
      <c r="I480" s="57"/>
      <c r="J480" s="31"/>
      <c r="K480" s="31"/>
      <c r="L480" s="77"/>
      <c r="M480" s="64"/>
      <c r="N480" s="64"/>
      <c r="O480" s="69"/>
      <c r="P480" s="69"/>
      <c r="Q480" s="70"/>
      <c r="R480" s="34"/>
      <c r="S480" s="105"/>
      <c r="T480" s="105"/>
      <c r="U480" s="77"/>
      <c r="V480" s="77"/>
      <c r="W480" s="69"/>
      <c r="X480" s="69"/>
      <c r="Y480" s="69"/>
      <c r="Z480" s="61"/>
      <c r="AA480" s="67"/>
      <c r="AB480" s="61"/>
      <c r="AC480" s="67"/>
      <c r="AD480" s="67"/>
      <c r="AE480" s="67"/>
      <c r="AF480" s="57"/>
      <c r="AG480" s="107"/>
      <c r="AH480" s="108"/>
      <c r="AI480" s="30"/>
      <c r="AJ480" s="30"/>
      <c r="AK480" s="30"/>
      <c r="AL480" s="30"/>
      <c r="AM480" s="63"/>
      <c r="AN480" s="108"/>
      <c r="AO480" s="108"/>
      <c r="AP480" s="107"/>
      <c r="AQ480" s="107"/>
      <c r="AR480" s="31"/>
      <c r="AS480" s="68"/>
      <c r="AT480" s="68"/>
      <c r="AU480" s="63"/>
      <c r="AV480" s="62"/>
      <c r="AW480" s="62"/>
      <c r="AX480" s="62"/>
      <c r="AY480" s="62"/>
      <c r="AZ480" s="126"/>
      <c r="BA480" s="126"/>
      <c r="BB480" s="126"/>
      <c r="BC480" s="126"/>
      <c r="BD480" s="126"/>
      <c r="BE480" s="62"/>
    </row>
    <row r="481" spans="1:57" ht="25.5" customHeight="1" x14ac:dyDescent="0.3">
      <c r="A481" s="31"/>
      <c r="B481" s="31"/>
      <c r="C481" s="31"/>
      <c r="D481" s="33"/>
      <c r="E481" s="92"/>
      <c r="F481" s="31"/>
      <c r="G481" s="77"/>
      <c r="H481" s="77"/>
      <c r="I481" s="57"/>
      <c r="J481" s="31"/>
      <c r="K481" s="31"/>
      <c r="L481" s="77"/>
      <c r="M481" s="64"/>
      <c r="N481" s="64"/>
      <c r="O481" s="69"/>
      <c r="P481" s="69"/>
      <c r="Q481" s="70"/>
      <c r="R481" s="34"/>
      <c r="S481" s="105"/>
      <c r="T481" s="105"/>
      <c r="U481" s="77"/>
      <c r="V481" s="77"/>
      <c r="W481" s="69"/>
      <c r="X481" s="69"/>
      <c r="Y481" s="69"/>
      <c r="Z481" s="61"/>
      <c r="AA481" s="67"/>
      <c r="AB481" s="61"/>
      <c r="AC481" s="67"/>
      <c r="AD481" s="67"/>
      <c r="AE481" s="67"/>
      <c r="AF481" s="57"/>
      <c r="AG481" s="107"/>
      <c r="AH481" s="108"/>
      <c r="AI481" s="30"/>
      <c r="AJ481" s="30"/>
      <c r="AK481" s="30"/>
      <c r="AL481" s="30"/>
      <c r="AM481" s="63"/>
      <c r="AN481" s="108"/>
      <c r="AO481" s="108"/>
      <c r="AP481" s="107"/>
      <c r="AQ481" s="107"/>
      <c r="AR481" s="31"/>
      <c r="AS481" s="68"/>
      <c r="AT481" s="68"/>
      <c r="AU481" s="63"/>
      <c r="AV481" s="62"/>
      <c r="AW481" s="62"/>
      <c r="AX481" s="62"/>
      <c r="AY481" s="62"/>
      <c r="AZ481" s="126"/>
      <c r="BA481" s="126"/>
      <c r="BB481" s="126"/>
      <c r="BC481" s="126"/>
      <c r="BD481" s="126"/>
      <c r="BE481" s="62"/>
    </row>
    <row r="482" spans="1:57" ht="25.5" customHeight="1" x14ac:dyDescent="0.3">
      <c r="A482" s="31"/>
      <c r="B482" s="31"/>
      <c r="C482" s="31"/>
      <c r="D482" s="33"/>
      <c r="E482" s="92"/>
      <c r="F482" s="31"/>
      <c r="G482" s="77"/>
      <c r="H482" s="77"/>
      <c r="I482" s="57"/>
      <c r="J482" s="31"/>
      <c r="K482" s="31"/>
      <c r="L482" s="77"/>
      <c r="M482" s="64"/>
      <c r="N482" s="64"/>
      <c r="O482" s="69"/>
      <c r="P482" s="69"/>
      <c r="Q482" s="70"/>
      <c r="R482" s="34"/>
      <c r="S482" s="105"/>
      <c r="T482" s="105"/>
      <c r="U482" s="77"/>
      <c r="V482" s="77"/>
      <c r="W482" s="69"/>
      <c r="X482" s="69"/>
      <c r="Y482" s="69"/>
      <c r="Z482" s="61"/>
      <c r="AA482" s="67"/>
      <c r="AB482" s="61"/>
      <c r="AC482" s="67"/>
      <c r="AD482" s="67"/>
      <c r="AE482" s="67"/>
      <c r="AF482" s="57"/>
      <c r="AG482" s="107"/>
      <c r="AH482" s="108"/>
      <c r="AI482" s="30"/>
      <c r="AJ482" s="30"/>
      <c r="AK482" s="30"/>
      <c r="AL482" s="30"/>
      <c r="AM482" s="63"/>
      <c r="AN482" s="108"/>
      <c r="AO482" s="108"/>
      <c r="AP482" s="107"/>
      <c r="AQ482" s="107"/>
      <c r="AR482" s="31"/>
      <c r="AS482" s="68"/>
      <c r="AT482" s="68"/>
      <c r="AU482" s="63"/>
      <c r="AV482" s="62"/>
      <c r="AW482" s="62"/>
      <c r="AX482" s="62"/>
      <c r="AY482" s="62"/>
      <c r="AZ482" s="126"/>
      <c r="BA482" s="126"/>
      <c r="BB482" s="126"/>
      <c r="BC482" s="126"/>
      <c r="BD482" s="126"/>
      <c r="BE482" s="62"/>
    </row>
    <row r="483" spans="1:57" ht="25.5" customHeight="1" x14ac:dyDescent="0.3">
      <c r="A483" s="31"/>
      <c r="B483" s="31"/>
      <c r="C483" s="31"/>
      <c r="D483" s="33"/>
      <c r="E483" s="92"/>
      <c r="F483" s="31"/>
      <c r="G483" s="77"/>
      <c r="H483" s="77"/>
      <c r="I483" s="57"/>
      <c r="J483" s="31"/>
      <c r="K483" s="31"/>
      <c r="L483" s="77"/>
      <c r="M483" s="64"/>
      <c r="N483" s="64"/>
      <c r="O483" s="69"/>
      <c r="P483" s="69"/>
      <c r="Q483" s="70"/>
      <c r="R483" s="34"/>
      <c r="S483" s="105"/>
      <c r="T483" s="105"/>
      <c r="U483" s="77"/>
      <c r="V483" s="77"/>
      <c r="W483" s="69"/>
      <c r="X483" s="69"/>
      <c r="Y483" s="69"/>
      <c r="Z483" s="61"/>
      <c r="AA483" s="67"/>
      <c r="AB483" s="61"/>
      <c r="AC483" s="67"/>
      <c r="AD483" s="67"/>
      <c r="AE483" s="67"/>
      <c r="AF483" s="57"/>
      <c r="AG483" s="107"/>
      <c r="AH483" s="108"/>
      <c r="AI483" s="30"/>
      <c r="AJ483" s="30"/>
      <c r="AK483" s="30"/>
      <c r="AL483" s="30"/>
      <c r="AM483" s="63"/>
      <c r="AN483" s="108"/>
      <c r="AO483" s="108"/>
      <c r="AP483" s="107"/>
      <c r="AQ483" s="107"/>
      <c r="AR483" s="31"/>
      <c r="AS483" s="68"/>
      <c r="AT483" s="68"/>
      <c r="AU483" s="63"/>
      <c r="AV483" s="62"/>
      <c r="AW483" s="62"/>
      <c r="AX483" s="62"/>
      <c r="AY483" s="62"/>
      <c r="AZ483" s="126"/>
      <c r="BA483" s="126"/>
      <c r="BB483" s="126"/>
      <c r="BC483" s="126"/>
      <c r="BD483" s="126"/>
      <c r="BE483" s="62"/>
    </row>
    <row r="484" spans="1:57" ht="25.5" customHeight="1" x14ac:dyDescent="0.3">
      <c r="A484" s="31"/>
      <c r="B484" s="31"/>
      <c r="C484" s="31"/>
      <c r="D484" s="33"/>
      <c r="E484" s="92"/>
      <c r="F484" s="31"/>
      <c r="G484" s="77"/>
      <c r="H484" s="77"/>
      <c r="I484" s="57"/>
      <c r="J484" s="31"/>
      <c r="K484" s="31"/>
      <c r="L484" s="77"/>
      <c r="M484" s="64"/>
      <c r="N484" s="64"/>
      <c r="O484" s="69"/>
      <c r="P484" s="69"/>
      <c r="Q484" s="70"/>
      <c r="R484" s="34"/>
      <c r="S484" s="105"/>
      <c r="T484" s="105"/>
      <c r="U484" s="77"/>
      <c r="V484" s="77"/>
      <c r="W484" s="69"/>
      <c r="X484" s="69"/>
      <c r="Y484" s="69"/>
      <c r="Z484" s="61"/>
      <c r="AA484" s="67"/>
      <c r="AB484" s="61"/>
      <c r="AC484" s="67"/>
      <c r="AD484" s="67"/>
      <c r="AE484" s="67"/>
      <c r="AF484" s="57"/>
      <c r="AG484" s="107"/>
      <c r="AH484" s="108"/>
      <c r="AI484" s="30"/>
      <c r="AJ484" s="30"/>
      <c r="AK484" s="30"/>
      <c r="AL484" s="30"/>
      <c r="AM484" s="63"/>
      <c r="AN484" s="108"/>
      <c r="AO484" s="108"/>
      <c r="AP484" s="107"/>
      <c r="AQ484" s="107"/>
      <c r="AR484" s="31"/>
      <c r="AS484" s="68"/>
      <c r="AT484" s="68"/>
      <c r="AU484" s="63"/>
      <c r="AV484" s="62"/>
      <c r="AW484" s="62"/>
      <c r="AX484" s="62"/>
      <c r="AY484" s="62"/>
      <c r="AZ484" s="126"/>
      <c r="BA484" s="126"/>
      <c r="BB484" s="126"/>
      <c r="BC484" s="126"/>
      <c r="BD484" s="126"/>
      <c r="BE484" s="62"/>
    </row>
    <row r="485" spans="1:57" ht="25.5" customHeight="1" x14ac:dyDescent="0.3">
      <c r="A485" s="31"/>
      <c r="B485" s="31"/>
      <c r="C485" s="31"/>
      <c r="D485" s="33"/>
      <c r="E485" s="92"/>
      <c r="F485" s="31"/>
      <c r="G485" s="77"/>
      <c r="H485" s="77"/>
      <c r="I485" s="57"/>
      <c r="J485" s="31"/>
      <c r="K485" s="31"/>
      <c r="L485" s="77"/>
      <c r="M485" s="64"/>
      <c r="N485" s="64"/>
      <c r="O485" s="69"/>
      <c r="P485" s="69"/>
      <c r="Q485" s="70"/>
      <c r="R485" s="34"/>
      <c r="S485" s="105"/>
      <c r="T485" s="105"/>
      <c r="U485" s="77"/>
      <c r="V485" s="77"/>
      <c r="W485" s="69"/>
      <c r="X485" s="69"/>
      <c r="Y485" s="69"/>
      <c r="Z485" s="61"/>
      <c r="AA485" s="67"/>
      <c r="AB485" s="61"/>
      <c r="AC485" s="67"/>
      <c r="AD485" s="67"/>
      <c r="AE485" s="67"/>
      <c r="AF485" s="57"/>
      <c r="AG485" s="107"/>
      <c r="AH485" s="108"/>
      <c r="AI485" s="30"/>
      <c r="AJ485" s="30"/>
      <c r="AK485" s="30"/>
      <c r="AL485" s="30"/>
      <c r="AM485" s="63"/>
      <c r="AN485" s="108"/>
      <c r="AO485" s="108"/>
      <c r="AP485" s="107"/>
      <c r="AQ485" s="107"/>
      <c r="AR485" s="31"/>
      <c r="AS485" s="68"/>
      <c r="AT485" s="68"/>
      <c r="AU485" s="63"/>
      <c r="AV485" s="62"/>
      <c r="AW485" s="62"/>
      <c r="AX485" s="62"/>
      <c r="AY485" s="62"/>
      <c r="AZ485" s="126"/>
      <c r="BA485" s="126"/>
      <c r="BB485" s="126"/>
      <c r="BC485" s="126"/>
      <c r="BD485" s="126"/>
      <c r="BE485" s="62"/>
    </row>
    <row r="486" spans="1:57" ht="25.5" customHeight="1" x14ac:dyDescent="0.3">
      <c r="A486" s="31"/>
      <c r="B486" s="31"/>
      <c r="C486" s="31"/>
      <c r="D486" s="33"/>
      <c r="E486" s="92"/>
      <c r="F486" s="31"/>
      <c r="G486" s="77"/>
      <c r="H486" s="77"/>
      <c r="I486" s="57"/>
      <c r="J486" s="31"/>
      <c r="K486" s="31"/>
      <c r="L486" s="77"/>
      <c r="M486" s="64"/>
      <c r="N486" s="64"/>
      <c r="O486" s="69"/>
      <c r="P486" s="69"/>
      <c r="Q486" s="70"/>
      <c r="R486" s="34"/>
      <c r="S486" s="105"/>
      <c r="T486" s="105"/>
      <c r="U486" s="77"/>
      <c r="V486" s="77"/>
      <c r="W486" s="69"/>
      <c r="X486" s="69"/>
      <c r="Y486" s="69"/>
      <c r="Z486" s="61"/>
      <c r="AA486" s="67"/>
      <c r="AB486" s="61"/>
      <c r="AC486" s="67"/>
      <c r="AD486" s="67"/>
      <c r="AE486" s="67"/>
      <c r="AF486" s="57"/>
      <c r="AG486" s="107"/>
      <c r="AH486" s="108"/>
      <c r="AI486" s="30"/>
      <c r="AJ486" s="30"/>
      <c r="AK486" s="30"/>
      <c r="AL486" s="30"/>
      <c r="AM486" s="63"/>
      <c r="AN486" s="108"/>
      <c r="AO486" s="108"/>
      <c r="AP486" s="107"/>
      <c r="AQ486" s="107"/>
      <c r="AR486" s="31"/>
      <c r="AS486" s="68"/>
      <c r="AT486" s="68"/>
      <c r="AU486" s="63"/>
      <c r="AV486" s="62"/>
      <c r="AW486" s="62"/>
      <c r="AX486" s="62"/>
      <c r="AY486" s="62"/>
      <c r="AZ486" s="126"/>
      <c r="BA486" s="126"/>
      <c r="BB486" s="126"/>
      <c r="BC486" s="126"/>
      <c r="BD486" s="126"/>
      <c r="BE486" s="62"/>
    </row>
    <row r="487" spans="1:57" ht="25.5" customHeight="1" x14ac:dyDescent="0.3">
      <c r="A487" s="31"/>
      <c r="B487" s="31"/>
      <c r="C487" s="31"/>
      <c r="D487" s="33"/>
      <c r="E487" s="92"/>
      <c r="F487" s="31"/>
      <c r="G487" s="77"/>
      <c r="H487" s="77"/>
      <c r="I487" s="57"/>
      <c r="J487" s="31"/>
      <c r="K487" s="31"/>
      <c r="L487" s="77"/>
      <c r="M487" s="64"/>
      <c r="N487" s="64"/>
      <c r="O487" s="69"/>
      <c r="P487" s="69"/>
      <c r="Q487" s="70"/>
      <c r="R487" s="34"/>
      <c r="S487" s="105"/>
      <c r="T487" s="105"/>
      <c r="U487" s="77"/>
      <c r="V487" s="77"/>
      <c r="W487" s="69"/>
      <c r="X487" s="69"/>
      <c r="Y487" s="69"/>
      <c r="Z487" s="61"/>
      <c r="AA487" s="67"/>
      <c r="AB487" s="61"/>
      <c r="AC487" s="67"/>
      <c r="AD487" s="67"/>
      <c r="AE487" s="67"/>
      <c r="AF487" s="57"/>
      <c r="AG487" s="107"/>
      <c r="AH487" s="108"/>
      <c r="AI487" s="30"/>
      <c r="AJ487" s="30"/>
      <c r="AK487" s="30"/>
      <c r="AL487" s="30"/>
      <c r="AM487" s="63"/>
      <c r="AN487" s="108"/>
      <c r="AO487" s="108"/>
      <c r="AP487" s="107"/>
      <c r="AQ487" s="107"/>
      <c r="AR487" s="31"/>
      <c r="AS487" s="68"/>
      <c r="AT487" s="68"/>
      <c r="AU487" s="63"/>
      <c r="AV487" s="62"/>
      <c r="AW487" s="62"/>
      <c r="AX487" s="62"/>
      <c r="AY487" s="62"/>
      <c r="AZ487" s="126"/>
      <c r="BA487" s="126"/>
      <c r="BB487" s="126"/>
      <c r="BC487" s="126"/>
      <c r="BD487" s="126"/>
      <c r="BE487" s="62"/>
    </row>
    <row r="488" spans="1:57" ht="25.5" customHeight="1" x14ac:dyDescent="0.3">
      <c r="A488" s="31"/>
      <c r="B488" s="31"/>
      <c r="C488" s="31"/>
      <c r="D488" s="33"/>
      <c r="E488" s="92"/>
      <c r="F488" s="31"/>
      <c r="G488" s="77"/>
      <c r="H488" s="77"/>
      <c r="I488" s="57"/>
      <c r="J488" s="31"/>
      <c r="K488" s="31"/>
      <c r="L488" s="77"/>
      <c r="M488" s="64"/>
      <c r="N488" s="64"/>
      <c r="O488" s="69"/>
      <c r="P488" s="69"/>
      <c r="Q488" s="70"/>
      <c r="R488" s="34"/>
      <c r="S488" s="105"/>
      <c r="T488" s="105"/>
      <c r="U488" s="77"/>
      <c r="V488" s="77"/>
      <c r="W488" s="69"/>
      <c r="X488" s="69"/>
      <c r="Y488" s="69"/>
      <c r="Z488" s="61"/>
      <c r="AA488" s="67"/>
      <c r="AB488" s="61"/>
      <c r="AC488" s="67"/>
      <c r="AD488" s="67"/>
      <c r="AE488" s="67"/>
      <c r="AF488" s="57"/>
      <c r="AG488" s="107"/>
      <c r="AH488" s="108"/>
      <c r="AI488" s="30"/>
      <c r="AJ488" s="30"/>
      <c r="AK488" s="30"/>
      <c r="AL488" s="30"/>
      <c r="AM488" s="63"/>
      <c r="AN488" s="108"/>
      <c r="AO488" s="108"/>
      <c r="AP488" s="107"/>
      <c r="AQ488" s="107"/>
      <c r="AR488" s="31"/>
      <c r="AS488" s="68"/>
      <c r="AT488" s="68"/>
      <c r="AU488" s="63"/>
      <c r="AV488" s="62"/>
      <c r="AW488" s="62"/>
      <c r="AX488" s="62"/>
      <c r="AY488" s="62"/>
      <c r="AZ488" s="126"/>
      <c r="BA488" s="126"/>
      <c r="BB488" s="126"/>
      <c r="BC488" s="126"/>
      <c r="BD488" s="126"/>
      <c r="BE488" s="62"/>
    </row>
    <row r="489" spans="1:57" ht="25.5" customHeight="1" x14ac:dyDescent="0.3">
      <c r="A489" s="31"/>
      <c r="B489" s="31"/>
      <c r="C489" s="31"/>
      <c r="D489" s="33"/>
      <c r="E489" s="92"/>
      <c r="F489" s="31"/>
      <c r="G489" s="77"/>
      <c r="H489" s="77"/>
      <c r="I489" s="57"/>
      <c r="J489" s="31"/>
      <c r="K489" s="31"/>
      <c r="L489" s="77"/>
      <c r="M489" s="64"/>
      <c r="N489" s="64"/>
      <c r="O489" s="69"/>
      <c r="P489" s="69"/>
      <c r="Q489" s="70"/>
      <c r="R489" s="34"/>
      <c r="S489" s="105"/>
      <c r="T489" s="105"/>
      <c r="U489" s="77"/>
      <c r="V489" s="77"/>
      <c r="W489" s="69"/>
      <c r="X489" s="69"/>
      <c r="Y489" s="69"/>
      <c r="Z489" s="61"/>
      <c r="AA489" s="67"/>
      <c r="AB489" s="61"/>
      <c r="AC489" s="67"/>
      <c r="AD489" s="67"/>
      <c r="AE489" s="67"/>
      <c r="AF489" s="57"/>
      <c r="AG489" s="107"/>
      <c r="AH489" s="108"/>
      <c r="AI489" s="30"/>
      <c r="AJ489" s="30"/>
      <c r="AK489" s="30"/>
      <c r="AL489" s="30"/>
      <c r="AM489" s="63"/>
      <c r="AN489" s="108"/>
      <c r="AO489" s="108"/>
      <c r="AP489" s="107"/>
      <c r="AQ489" s="107"/>
      <c r="AR489" s="31"/>
      <c r="AS489" s="68"/>
      <c r="AT489" s="68"/>
      <c r="AU489" s="63"/>
      <c r="AV489" s="62"/>
      <c r="AW489" s="62"/>
      <c r="AX489" s="62"/>
      <c r="AY489" s="62"/>
      <c r="AZ489" s="126"/>
      <c r="BA489" s="126"/>
      <c r="BB489" s="126"/>
      <c r="BC489" s="126"/>
      <c r="BD489" s="126"/>
      <c r="BE489" s="62"/>
    </row>
    <row r="490" spans="1:57" ht="25.5" customHeight="1" x14ac:dyDescent="0.3">
      <c r="A490" s="31"/>
      <c r="B490" s="31"/>
      <c r="C490" s="31"/>
      <c r="D490" s="33"/>
      <c r="E490" s="92"/>
      <c r="F490" s="31"/>
      <c r="G490" s="77"/>
      <c r="H490" s="77"/>
      <c r="I490" s="57"/>
      <c r="J490" s="31"/>
      <c r="K490" s="31"/>
      <c r="L490" s="77"/>
      <c r="M490" s="64"/>
      <c r="N490" s="64"/>
      <c r="O490" s="69"/>
      <c r="P490" s="69"/>
      <c r="Q490" s="70"/>
      <c r="R490" s="34"/>
      <c r="S490" s="105"/>
      <c r="T490" s="105"/>
      <c r="U490" s="77"/>
      <c r="V490" s="77"/>
      <c r="W490" s="69"/>
      <c r="X490" s="69"/>
      <c r="Y490" s="69"/>
      <c r="Z490" s="61"/>
      <c r="AA490" s="67"/>
      <c r="AB490" s="61"/>
      <c r="AC490" s="67"/>
      <c r="AD490" s="67"/>
      <c r="AE490" s="67"/>
      <c r="AF490" s="57"/>
      <c r="AG490" s="107"/>
      <c r="AH490" s="108"/>
      <c r="AI490" s="30"/>
      <c r="AJ490" s="30"/>
      <c r="AK490" s="30"/>
      <c r="AL490" s="30"/>
      <c r="AM490" s="63"/>
      <c r="AN490" s="108"/>
      <c r="AO490" s="108"/>
      <c r="AP490" s="107"/>
      <c r="AQ490" s="107"/>
      <c r="AR490" s="31"/>
      <c r="AS490" s="68"/>
      <c r="AT490" s="68"/>
      <c r="AU490" s="63"/>
      <c r="AV490" s="62"/>
      <c r="AW490" s="62"/>
      <c r="AX490" s="62"/>
      <c r="AY490" s="62"/>
      <c r="AZ490" s="126"/>
      <c r="BA490" s="126"/>
      <c r="BB490" s="126"/>
      <c r="BC490" s="126"/>
      <c r="BD490" s="126"/>
      <c r="BE490" s="62"/>
    </row>
    <row r="491" spans="1:57" ht="25.5" customHeight="1" x14ac:dyDescent="0.3">
      <c r="A491" s="31"/>
      <c r="B491" s="31"/>
      <c r="C491" s="31"/>
      <c r="D491" s="33"/>
      <c r="E491" s="92"/>
      <c r="F491" s="31"/>
      <c r="G491" s="77"/>
      <c r="H491" s="77"/>
      <c r="I491" s="57"/>
      <c r="J491" s="31"/>
      <c r="K491" s="31"/>
      <c r="L491" s="77"/>
      <c r="M491" s="64"/>
      <c r="N491" s="64"/>
      <c r="O491" s="69"/>
      <c r="P491" s="69"/>
      <c r="Q491" s="70"/>
      <c r="R491" s="34"/>
      <c r="S491" s="105"/>
      <c r="T491" s="105"/>
      <c r="U491" s="77"/>
      <c r="V491" s="77"/>
      <c r="W491" s="69"/>
      <c r="X491" s="69"/>
      <c r="Y491" s="69"/>
      <c r="Z491" s="61"/>
      <c r="AA491" s="67"/>
      <c r="AB491" s="61"/>
      <c r="AC491" s="67"/>
      <c r="AD491" s="67"/>
      <c r="AE491" s="67"/>
      <c r="AF491" s="57"/>
      <c r="AG491" s="107"/>
      <c r="AH491" s="108"/>
      <c r="AI491" s="30"/>
      <c r="AJ491" s="30"/>
      <c r="AK491" s="30"/>
      <c r="AL491" s="30"/>
      <c r="AM491" s="63"/>
      <c r="AN491" s="108"/>
      <c r="AO491" s="108"/>
      <c r="AP491" s="107"/>
      <c r="AQ491" s="107"/>
      <c r="AR491" s="31"/>
      <c r="AS491" s="68"/>
      <c r="AT491" s="68"/>
      <c r="AU491" s="63"/>
      <c r="AV491" s="62"/>
      <c r="AW491" s="62"/>
      <c r="AX491" s="62"/>
      <c r="AY491" s="62"/>
      <c r="AZ491" s="126"/>
      <c r="BA491" s="126"/>
      <c r="BB491" s="126"/>
      <c r="BC491" s="126"/>
      <c r="BD491" s="126"/>
      <c r="BE491" s="62"/>
    </row>
    <row r="492" spans="1:57" ht="25.5" customHeight="1" x14ac:dyDescent="0.3">
      <c r="A492" s="31"/>
      <c r="B492" s="31"/>
      <c r="C492" s="31"/>
      <c r="D492" s="33"/>
      <c r="E492" s="92"/>
      <c r="F492" s="31"/>
      <c r="G492" s="77"/>
      <c r="H492" s="77"/>
      <c r="I492" s="57"/>
      <c r="J492" s="31"/>
      <c r="K492" s="31"/>
      <c r="L492" s="77"/>
      <c r="M492" s="64"/>
      <c r="N492" s="64"/>
      <c r="O492" s="69"/>
      <c r="P492" s="69"/>
      <c r="Q492" s="70"/>
      <c r="R492" s="34"/>
      <c r="S492" s="105"/>
      <c r="T492" s="105"/>
      <c r="U492" s="77"/>
      <c r="V492" s="77"/>
      <c r="W492" s="69"/>
      <c r="X492" s="69"/>
      <c r="Y492" s="69"/>
      <c r="Z492" s="61"/>
      <c r="AA492" s="67"/>
      <c r="AB492" s="61"/>
      <c r="AC492" s="67"/>
      <c r="AD492" s="67"/>
      <c r="AE492" s="67"/>
      <c r="AF492" s="57"/>
      <c r="AG492" s="107"/>
      <c r="AH492" s="108"/>
      <c r="AI492" s="30"/>
      <c r="AJ492" s="30"/>
      <c r="AK492" s="30"/>
      <c r="AL492" s="30"/>
      <c r="AM492" s="63"/>
      <c r="AN492" s="108"/>
      <c r="AO492" s="108"/>
      <c r="AP492" s="107"/>
      <c r="AQ492" s="107"/>
      <c r="AR492" s="31"/>
      <c r="AS492" s="68"/>
      <c r="AT492" s="68"/>
      <c r="AU492" s="63"/>
      <c r="AV492" s="62"/>
      <c r="AW492" s="62"/>
      <c r="AX492" s="62"/>
      <c r="AY492" s="62"/>
      <c r="AZ492" s="126"/>
      <c r="BA492" s="126"/>
      <c r="BB492" s="126"/>
      <c r="BC492" s="126"/>
      <c r="BD492" s="126"/>
      <c r="BE492" s="62"/>
    </row>
    <row r="493" spans="1:57" ht="25.5" customHeight="1" x14ac:dyDescent="0.3">
      <c r="A493" s="31"/>
      <c r="B493" s="31"/>
      <c r="C493" s="31"/>
      <c r="D493" s="33"/>
      <c r="E493" s="92"/>
      <c r="F493" s="31"/>
      <c r="G493" s="77"/>
      <c r="H493" s="77"/>
      <c r="I493" s="57"/>
      <c r="J493" s="31"/>
      <c r="K493" s="31"/>
      <c r="L493" s="77"/>
      <c r="M493" s="64"/>
      <c r="N493" s="64"/>
      <c r="O493" s="69"/>
      <c r="P493" s="69"/>
      <c r="Q493" s="70"/>
      <c r="R493" s="34"/>
      <c r="S493" s="105"/>
      <c r="T493" s="105"/>
      <c r="U493" s="77"/>
      <c r="V493" s="77"/>
      <c r="W493" s="69"/>
      <c r="X493" s="69"/>
      <c r="Y493" s="69"/>
      <c r="Z493" s="61"/>
      <c r="AA493" s="67"/>
      <c r="AB493" s="61"/>
      <c r="AC493" s="67"/>
      <c r="AD493" s="67"/>
      <c r="AE493" s="67"/>
      <c r="AF493" s="57"/>
      <c r="AG493" s="107"/>
      <c r="AH493" s="108"/>
      <c r="AI493" s="30"/>
      <c r="AJ493" s="30"/>
      <c r="AK493" s="30"/>
      <c r="AL493" s="30"/>
      <c r="AM493" s="63"/>
      <c r="AN493" s="108"/>
      <c r="AO493" s="108"/>
      <c r="AP493" s="107"/>
      <c r="AQ493" s="107"/>
      <c r="AR493" s="31"/>
      <c r="AS493" s="68"/>
      <c r="AT493" s="68"/>
      <c r="AU493" s="63"/>
      <c r="AV493" s="62"/>
      <c r="AW493" s="62"/>
      <c r="AX493" s="62"/>
      <c r="AY493" s="62"/>
      <c r="AZ493" s="126"/>
      <c r="BA493" s="126"/>
      <c r="BB493" s="126"/>
      <c r="BC493" s="126"/>
      <c r="BD493" s="126"/>
      <c r="BE493" s="62"/>
    </row>
    <row r="494" spans="1:57" ht="25.5" customHeight="1" x14ac:dyDescent="0.3">
      <c r="A494" s="31"/>
      <c r="B494" s="31"/>
      <c r="C494" s="31"/>
      <c r="D494" s="33"/>
      <c r="E494" s="92"/>
      <c r="F494" s="31"/>
      <c r="G494" s="77"/>
      <c r="H494" s="77"/>
      <c r="I494" s="57"/>
      <c r="J494" s="31"/>
      <c r="K494" s="31"/>
      <c r="L494" s="77"/>
      <c r="M494" s="64"/>
      <c r="N494" s="64"/>
      <c r="O494" s="69"/>
      <c r="P494" s="69"/>
      <c r="Q494" s="70"/>
      <c r="R494" s="34"/>
      <c r="S494" s="105"/>
      <c r="T494" s="105"/>
      <c r="U494" s="77"/>
      <c r="V494" s="77"/>
      <c r="W494" s="69"/>
      <c r="X494" s="69"/>
      <c r="Y494" s="69"/>
      <c r="Z494" s="61"/>
      <c r="AA494" s="67"/>
      <c r="AB494" s="61"/>
      <c r="AC494" s="67"/>
      <c r="AD494" s="67"/>
      <c r="AE494" s="67"/>
      <c r="AF494" s="57"/>
      <c r="AG494" s="107"/>
      <c r="AH494" s="108"/>
      <c r="AI494" s="30"/>
      <c r="AJ494" s="30"/>
      <c r="AK494" s="30"/>
      <c r="AL494" s="30"/>
      <c r="AM494" s="63"/>
      <c r="AN494" s="108"/>
      <c r="AO494" s="108"/>
      <c r="AP494" s="107"/>
      <c r="AQ494" s="107"/>
      <c r="AR494" s="31"/>
      <c r="AS494" s="68"/>
      <c r="AT494" s="68"/>
      <c r="AU494" s="63"/>
      <c r="AV494" s="62"/>
      <c r="AW494" s="62"/>
      <c r="AX494" s="62"/>
      <c r="AY494" s="62"/>
      <c r="AZ494" s="126"/>
      <c r="BA494" s="126"/>
      <c r="BB494" s="126"/>
      <c r="BC494" s="126"/>
      <c r="BD494" s="126"/>
      <c r="BE494" s="62"/>
    </row>
    <row r="495" spans="1:57" ht="25.5" customHeight="1" x14ac:dyDescent="0.3">
      <c r="A495" s="31"/>
      <c r="B495" s="31"/>
      <c r="C495" s="31"/>
      <c r="D495" s="33"/>
      <c r="E495" s="92"/>
      <c r="F495" s="31"/>
      <c r="G495" s="77"/>
      <c r="H495" s="77"/>
      <c r="I495" s="57"/>
      <c r="J495" s="31"/>
      <c r="K495" s="31"/>
      <c r="L495" s="77"/>
      <c r="M495" s="64"/>
      <c r="N495" s="64"/>
      <c r="O495" s="69"/>
      <c r="P495" s="69"/>
      <c r="Q495" s="70"/>
      <c r="R495" s="34"/>
      <c r="S495" s="105"/>
      <c r="T495" s="105"/>
      <c r="U495" s="77"/>
      <c r="V495" s="77"/>
      <c r="W495" s="69"/>
      <c r="X495" s="69"/>
      <c r="Y495" s="69"/>
      <c r="Z495" s="61"/>
      <c r="AA495" s="67"/>
      <c r="AB495" s="61"/>
      <c r="AC495" s="67"/>
      <c r="AD495" s="67"/>
      <c r="AE495" s="67"/>
      <c r="AF495" s="57"/>
      <c r="AG495" s="107"/>
      <c r="AH495" s="108"/>
      <c r="AI495" s="30"/>
      <c r="AJ495" s="30"/>
      <c r="AK495" s="30"/>
      <c r="AL495" s="30"/>
      <c r="AM495" s="63"/>
      <c r="AN495" s="108"/>
      <c r="AO495" s="108"/>
      <c r="AP495" s="107"/>
      <c r="AQ495" s="107"/>
      <c r="AR495" s="31"/>
      <c r="AS495" s="68"/>
      <c r="AT495" s="68"/>
      <c r="AU495" s="63"/>
      <c r="AV495" s="62"/>
      <c r="AW495" s="62"/>
      <c r="AX495" s="62"/>
      <c r="AY495" s="62"/>
      <c r="AZ495" s="126"/>
      <c r="BA495" s="126"/>
      <c r="BB495" s="126"/>
      <c r="BC495" s="126"/>
      <c r="BD495" s="126"/>
      <c r="BE495" s="62"/>
    </row>
    <row r="496" spans="1:57" ht="25.5" customHeight="1" x14ac:dyDescent="0.3">
      <c r="A496" s="31"/>
      <c r="B496" s="31"/>
      <c r="C496" s="31"/>
      <c r="D496" s="33"/>
      <c r="E496" s="92"/>
      <c r="F496" s="31"/>
      <c r="G496" s="77"/>
      <c r="H496" s="77"/>
      <c r="I496" s="57"/>
      <c r="J496" s="31"/>
      <c r="K496" s="31"/>
      <c r="L496" s="77"/>
      <c r="M496" s="64"/>
      <c r="N496" s="64"/>
      <c r="O496" s="69"/>
      <c r="P496" s="69"/>
      <c r="Q496" s="70"/>
      <c r="R496" s="34"/>
      <c r="S496" s="105"/>
      <c r="T496" s="105"/>
      <c r="U496" s="77"/>
      <c r="V496" s="77"/>
      <c r="W496" s="69"/>
      <c r="X496" s="69"/>
      <c r="Y496" s="69"/>
      <c r="Z496" s="61"/>
      <c r="AA496" s="67"/>
      <c r="AB496" s="61"/>
      <c r="AC496" s="67"/>
      <c r="AD496" s="67"/>
      <c r="AE496" s="67"/>
      <c r="AF496" s="57"/>
      <c r="AG496" s="107"/>
      <c r="AH496" s="108"/>
      <c r="AI496" s="30"/>
      <c r="AJ496" s="30"/>
      <c r="AK496" s="30"/>
      <c r="AL496" s="30"/>
      <c r="AM496" s="63"/>
      <c r="AN496" s="108"/>
      <c r="AO496" s="108"/>
      <c r="AP496" s="107"/>
      <c r="AQ496" s="107"/>
      <c r="AR496" s="31"/>
      <c r="AS496" s="68"/>
      <c r="AT496" s="68"/>
      <c r="AU496" s="63"/>
      <c r="AV496" s="62"/>
      <c r="AW496" s="62"/>
      <c r="AX496" s="62"/>
      <c r="AY496" s="62"/>
      <c r="AZ496" s="126"/>
      <c r="BA496" s="126"/>
      <c r="BB496" s="126"/>
      <c r="BC496" s="126"/>
      <c r="BD496" s="126"/>
      <c r="BE496" s="62"/>
    </row>
    <row r="497" spans="1:57" ht="25.5" customHeight="1" x14ac:dyDescent="0.3">
      <c r="A497" s="31"/>
      <c r="B497" s="31"/>
      <c r="C497" s="31"/>
      <c r="D497" s="33"/>
      <c r="E497" s="92"/>
      <c r="F497" s="31"/>
      <c r="G497" s="77"/>
      <c r="H497" s="77"/>
      <c r="I497" s="57"/>
      <c r="J497" s="31"/>
      <c r="K497" s="31"/>
      <c r="L497" s="77"/>
      <c r="M497" s="64"/>
      <c r="N497" s="64"/>
      <c r="O497" s="69"/>
      <c r="P497" s="69"/>
      <c r="Q497" s="70"/>
      <c r="R497" s="34"/>
      <c r="S497" s="105"/>
      <c r="T497" s="105"/>
      <c r="U497" s="77"/>
      <c r="V497" s="77"/>
      <c r="W497" s="69"/>
      <c r="X497" s="69"/>
      <c r="Y497" s="69"/>
      <c r="Z497" s="61"/>
      <c r="AA497" s="67"/>
      <c r="AB497" s="61"/>
      <c r="AC497" s="67"/>
      <c r="AD497" s="67"/>
      <c r="AE497" s="67"/>
      <c r="AF497" s="57"/>
      <c r="AG497" s="107"/>
      <c r="AH497" s="108"/>
      <c r="AI497" s="30"/>
      <c r="AJ497" s="30"/>
      <c r="AK497" s="30"/>
      <c r="AL497" s="30"/>
      <c r="AM497" s="63"/>
      <c r="AN497" s="108"/>
      <c r="AO497" s="108"/>
      <c r="AP497" s="107"/>
      <c r="AQ497" s="107"/>
      <c r="AR497" s="31"/>
      <c r="AS497" s="68"/>
      <c r="AT497" s="68"/>
      <c r="AU497" s="63"/>
      <c r="AV497" s="62"/>
      <c r="AW497" s="62"/>
      <c r="AX497" s="62"/>
      <c r="AY497" s="62"/>
      <c r="AZ497" s="126"/>
      <c r="BA497" s="126"/>
      <c r="BB497" s="126"/>
      <c r="BC497" s="126"/>
      <c r="BD497" s="126"/>
      <c r="BE497" s="62"/>
    </row>
    <row r="498" spans="1:57" ht="25.5" customHeight="1" x14ac:dyDescent="0.3">
      <c r="A498" s="31"/>
      <c r="B498" s="31"/>
      <c r="C498" s="31"/>
      <c r="D498" s="33"/>
      <c r="E498" s="92"/>
      <c r="F498" s="31"/>
      <c r="G498" s="77"/>
      <c r="H498" s="77"/>
      <c r="I498" s="57"/>
      <c r="J498" s="31"/>
      <c r="K498" s="31"/>
      <c r="L498" s="77"/>
      <c r="M498" s="64"/>
      <c r="N498" s="64"/>
      <c r="O498" s="69"/>
      <c r="P498" s="69"/>
      <c r="Q498" s="70"/>
      <c r="R498" s="34"/>
      <c r="S498" s="105"/>
      <c r="T498" s="105"/>
      <c r="U498" s="77"/>
      <c r="V498" s="77"/>
      <c r="W498" s="69"/>
      <c r="X498" s="69"/>
      <c r="Y498" s="69"/>
      <c r="Z498" s="61"/>
      <c r="AA498" s="67"/>
      <c r="AB498" s="61"/>
      <c r="AC498" s="67"/>
      <c r="AD498" s="67"/>
      <c r="AE498" s="67"/>
      <c r="AF498" s="57"/>
      <c r="AG498" s="107"/>
      <c r="AH498" s="108"/>
      <c r="AI498" s="30"/>
      <c r="AJ498" s="30"/>
      <c r="AK498" s="30"/>
      <c r="AL498" s="30"/>
      <c r="AM498" s="63"/>
      <c r="AN498" s="108"/>
      <c r="AO498" s="108"/>
      <c r="AP498" s="107"/>
      <c r="AQ498" s="107"/>
      <c r="AR498" s="31"/>
      <c r="AS498" s="68"/>
      <c r="AT498" s="68"/>
      <c r="AU498" s="63"/>
      <c r="AV498" s="62"/>
      <c r="AW498" s="62"/>
      <c r="AX498" s="62"/>
      <c r="AY498" s="62"/>
      <c r="AZ498" s="126"/>
      <c r="BA498" s="126"/>
      <c r="BB498" s="126"/>
      <c r="BC498" s="126"/>
      <c r="BD498" s="126"/>
      <c r="BE498" s="62"/>
    </row>
    <row r="499" spans="1:57" ht="25.5" customHeight="1" x14ac:dyDescent="0.3">
      <c r="A499" s="31"/>
      <c r="B499" s="31"/>
      <c r="C499" s="31"/>
      <c r="D499" s="33"/>
      <c r="E499" s="92"/>
      <c r="F499" s="31"/>
      <c r="G499" s="77"/>
      <c r="H499" s="77"/>
      <c r="I499" s="57"/>
      <c r="J499" s="31"/>
      <c r="K499" s="31"/>
      <c r="L499" s="77"/>
      <c r="M499" s="64"/>
      <c r="N499" s="64"/>
      <c r="O499" s="69"/>
      <c r="P499" s="69"/>
      <c r="Q499" s="70"/>
      <c r="R499" s="34"/>
      <c r="S499" s="105"/>
      <c r="T499" s="105"/>
      <c r="U499" s="77"/>
      <c r="V499" s="77"/>
      <c r="W499" s="69"/>
      <c r="X499" s="69"/>
      <c r="Y499" s="69"/>
      <c r="Z499" s="61"/>
      <c r="AA499" s="67"/>
      <c r="AB499" s="61"/>
      <c r="AC499" s="67"/>
      <c r="AD499" s="67"/>
      <c r="AE499" s="67"/>
      <c r="AF499" s="57"/>
      <c r="AG499" s="107"/>
      <c r="AH499" s="108"/>
      <c r="AI499" s="30"/>
      <c r="AJ499" s="30"/>
      <c r="AK499" s="30"/>
      <c r="AL499" s="30"/>
      <c r="AM499" s="63"/>
      <c r="AN499" s="108"/>
      <c r="AO499" s="108"/>
      <c r="AP499" s="107"/>
      <c r="AQ499" s="107"/>
      <c r="AR499" s="31"/>
      <c r="AS499" s="68"/>
      <c r="AT499" s="68"/>
      <c r="AU499" s="63"/>
      <c r="AV499" s="62"/>
      <c r="AW499" s="62"/>
      <c r="AX499" s="62"/>
      <c r="AY499" s="62"/>
      <c r="AZ499" s="126"/>
      <c r="BA499" s="126"/>
      <c r="BB499" s="126"/>
      <c r="BC499" s="126"/>
      <c r="BD499" s="126"/>
      <c r="BE499" s="62"/>
    </row>
    <row r="500" spans="1:57" ht="25.5" customHeight="1" x14ac:dyDescent="0.3">
      <c r="A500" s="31"/>
      <c r="B500" s="31"/>
      <c r="C500" s="31"/>
      <c r="D500" s="33"/>
      <c r="E500" s="92"/>
      <c r="F500" s="31"/>
      <c r="G500" s="77"/>
      <c r="H500" s="77"/>
      <c r="I500" s="57"/>
      <c r="J500" s="31"/>
      <c r="K500" s="31"/>
      <c r="L500" s="77"/>
      <c r="M500" s="64"/>
      <c r="N500" s="64"/>
      <c r="O500" s="69"/>
      <c r="P500" s="69"/>
      <c r="Q500" s="70"/>
      <c r="R500" s="34"/>
      <c r="S500" s="105"/>
      <c r="T500" s="105"/>
      <c r="U500" s="77"/>
      <c r="V500" s="77"/>
      <c r="W500" s="69"/>
      <c r="X500" s="69"/>
      <c r="Y500" s="69"/>
      <c r="Z500" s="61"/>
      <c r="AA500" s="67"/>
      <c r="AB500" s="61"/>
      <c r="AC500" s="67"/>
      <c r="AD500" s="67"/>
      <c r="AE500" s="67"/>
      <c r="AF500" s="57"/>
      <c r="AG500" s="107"/>
      <c r="AH500" s="108"/>
      <c r="AI500" s="30"/>
      <c r="AJ500" s="30"/>
      <c r="AK500" s="30"/>
      <c r="AL500" s="30"/>
      <c r="AM500" s="63"/>
      <c r="AN500" s="108"/>
      <c r="AO500" s="108"/>
      <c r="AP500" s="107"/>
      <c r="AQ500" s="107"/>
      <c r="AR500" s="31"/>
      <c r="AS500" s="68"/>
      <c r="AT500" s="68"/>
      <c r="AU500" s="63"/>
      <c r="AV500" s="62"/>
      <c r="AW500" s="62"/>
      <c r="AX500" s="62"/>
      <c r="AY500" s="62"/>
      <c r="AZ500" s="126"/>
      <c r="BA500" s="126"/>
      <c r="BB500" s="126"/>
      <c r="BC500" s="126"/>
      <c r="BD500" s="126"/>
      <c r="BE500" s="62"/>
    </row>
    <row r="501" spans="1:57" ht="25.5" customHeight="1" x14ac:dyDescent="0.3">
      <c r="A501" s="31"/>
      <c r="B501" s="31"/>
      <c r="C501" s="31"/>
      <c r="D501" s="33"/>
      <c r="E501" s="92"/>
      <c r="F501" s="31"/>
      <c r="G501" s="77"/>
      <c r="H501" s="77"/>
      <c r="I501" s="57"/>
      <c r="J501" s="31"/>
      <c r="K501" s="31"/>
      <c r="L501" s="77"/>
      <c r="M501" s="64"/>
      <c r="N501" s="64"/>
      <c r="O501" s="69"/>
      <c r="P501" s="69"/>
      <c r="Q501" s="70"/>
      <c r="R501" s="34"/>
      <c r="S501" s="105"/>
      <c r="T501" s="105"/>
      <c r="U501" s="77"/>
      <c r="V501" s="77"/>
      <c r="W501" s="69"/>
      <c r="X501" s="69"/>
      <c r="Y501" s="69"/>
      <c r="Z501" s="61"/>
      <c r="AA501" s="67"/>
      <c r="AB501" s="61"/>
      <c r="AC501" s="67"/>
      <c r="AD501" s="67"/>
      <c r="AE501" s="67"/>
      <c r="AF501" s="57"/>
      <c r="AG501" s="107"/>
      <c r="AH501" s="108"/>
      <c r="AI501" s="30"/>
      <c r="AJ501" s="30"/>
      <c r="AK501" s="30"/>
      <c r="AL501" s="30"/>
      <c r="AM501" s="63"/>
      <c r="AN501" s="108"/>
      <c r="AO501" s="108"/>
      <c r="AP501" s="107"/>
      <c r="AQ501" s="107"/>
      <c r="AR501" s="31"/>
      <c r="AS501" s="68"/>
      <c r="AT501" s="68"/>
      <c r="AU501" s="63"/>
      <c r="AV501" s="62"/>
      <c r="AW501" s="62"/>
      <c r="AX501" s="62"/>
      <c r="AY501" s="62"/>
      <c r="AZ501" s="126"/>
      <c r="BA501" s="126"/>
      <c r="BB501" s="126"/>
      <c r="BC501" s="126"/>
      <c r="BD501" s="126"/>
      <c r="BE501" s="62"/>
    </row>
    <row r="502" spans="1:57" ht="25.5" customHeight="1" x14ac:dyDescent="0.3">
      <c r="A502" s="31"/>
      <c r="B502" s="31"/>
      <c r="C502" s="31"/>
      <c r="D502" s="33"/>
      <c r="E502" s="92"/>
      <c r="F502" s="31"/>
      <c r="G502" s="77"/>
      <c r="H502" s="77"/>
      <c r="I502" s="57"/>
      <c r="J502" s="31"/>
      <c r="K502" s="31"/>
      <c r="L502" s="77"/>
      <c r="M502" s="64"/>
      <c r="N502" s="64"/>
      <c r="O502" s="69"/>
      <c r="P502" s="69"/>
      <c r="Q502" s="70"/>
      <c r="R502" s="34"/>
      <c r="S502" s="105"/>
      <c r="T502" s="105"/>
      <c r="U502" s="77"/>
      <c r="V502" s="77"/>
      <c r="W502" s="69"/>
      <c r="X502" s="69"/>
      <c r="Y502" s="69"/>
      <c r="Z502" s="61"/>
      <c r="AA502" s="67"/>
      <c r="AB502" s="61"/>
      <c r="AC502" s="67"/>
      <c r="AD502" s="67"/>
      <c r="AE502" s="67"/>
      <c r="AF502" s="57"/>
      <c r="AG502" s="107"/>
      <c r="AH502" s="108"/>
      <c r="AI502" s="30"/>
      <c r="AJ502" s="30"/>
      <c r="AK502" s="30"/>
      <c r="AL502" s="30"/>
      <c r="AM502" s="63"/>
      <c r="AN502" s="108"/>
      <c r="AO502" s="108"/>
      <c r="AP502" s="107"/>
      <c r="AQ502" s="107"/>
      <c r="AR502" s="31"/>
      <c r="AS502" s="68"/>
      <c r="AT502" s="68"/>
      <c r="AU502" s="63"/>
      <c r="AV502" s="62"/>
      <c r="AW502" s="62"/>
      <c r="AX502" s="62"/>
      <c r="AY502" s="62"/>
      <c r="AZ502" s="126"/>
      <c r="BA502" s="126"/>
      <c r="BB502" s="126"/>
      <c r="BC502" s="126"/>
      <c r="BD502" s="126"/>
      <c r="BE502" s="62"/>
    </row>
    <row r="503" spans="1:57" ht="25.5" customHeight="1" x14ac:dyDescent="0.3">
      <c r="A503" s="31"/>
      <c r="B503" s="31"/>
      <c r="C503" s="31"/>
      <c r="D503" s="33"/>
      <c r="E503" s="92"/>
      <c r="F503" s="31"/>
      <c r="G503" s="77"/>
      <c r="H503" s="77"/>
      <c r="I503" s="57"/>
      <c r="J503" s="31"/>
      <c r="K503" s="31"/>
      <c r="L503" s="77"/>
      <c r="M503" s="64"/>
      <c r="N503" s="64"/>
      <c r="O503" s="69"/>
      <c r="P503" s="69"/>
      <c r="Q503" s="70"/>
      <c r="R503" s="34"/>
      <c r="S503" s="105"/>
      <c r="T503" s="105"/>
      <c r="U503" s="77"/>
      <c r="V503" s="77"/>
      <c r="W503" s="69"/>
      <c r="X503" s="69"/>
      <c r="Y503" s="69"/>
      <c r="Z503" s="61"/>
      <c r="AA503" s="67"/>
      <c r="AB503" s="61"/>
      <c r="AC503" s="67"/>
      <c r="AD503" s="67"/>
      <c r="AE503" s="67"/>
      <c r="AF503" s="57"/>
      <c r="AG503" s="107"/>
      <c r="AH503" s="108"/>
      <c r="AI503" s="30"/>
      <c r="AJ503" s="30"/>
      <c r="AK503" s="30"/>
      <c r="AL503" s="30"/>
      <c r="AM503" s="63"/>
      <c r="AN503" s="108"/>
      <c r="AO503" s="108"/>
      <c r="AP503" s="107"/>
      <c r="AQ503" s="107"/>
      <c r="AR503" s="31"/>
      <c r="AS503" s="68"/>
      <c r="AT503" s="68"/>
      <c r="AU503" s="63"/>
      <c r="AV503" s="62"/>
      <c r="AW503" s="62"/>
      <c r="AX503" s="62"/>
      <c r="AY503" s="62"/>
      <c r="AZ503" s="126"/>
      <c r="BA503" s="126"/>
      <c r="BB503" s="126"/>
      <c r="BC503" s="126"/>
      <c r="BD503" s="126"/>
      <c r="BE503" s="62"/>
    </row>
    <row r="504" spans="1:57" ht="25.5" customHeight="1" x14ac:dyDescent="0.3">
      <c r="A504" s="31"/>
      <c r="B504" s="31"/>
      <c r="C504" s="31"/>
      <c r="D504" s="33"/>
      <c r="E504" s="92"/>
      <c r="F504" s="31"/>
      <c r="G504" s="77"/>
      <c r="H504" s="77"/>
      <c r="I504" s="57"/>
      <c r="J504" s="31"/>
      <c r="K504" s="31"/>
      <c r="L504" s="77"/>
      <c r="M504" s="64"/>
      <c r="N504" s="64"/>
      <c r="O504" s="69"/>
      <c r="P504" s="69"/>
      <c r="Q504" s="70"/>
      <c r="R504" s="34"/>
      <c r="S504" s="105"/>
      <c r="T504" s="105"/>
      <c r="U504" s="77"/>
      <c r="V504" s="77"/>
      <c r="W504" s="69"/>
      <c r="X504" s="69"/>
      <c r="Y504" s="69"/>
      <c r="Z504" s="61"/>
      <c r="AA504" s="67"/>
      <c r="AB504" s="61"/>
      <c r="AC504" s="67"/>
      <c r="AD504" s="67"/>
      <c r="AE504" s="67"/>
      <c r="AF504" s="57"/>
      <c r="AG504" s="107"/>
      <c r="AH504" s="108"/>
      <c r="AI504" s="30"/>
      <c r="AJ504" s="30"/>
      <c r="AK504" s="30"/>
      <c r="AL504" s="30"/>
      <c r="AM504" s="63"/>
      <c r="AN504" s="108"/>
      <c r="AO504" s="108"/>
      <c r="AP504" s="107"/>
      <c r="AQ504" s="107"/>
      <c r="AR504" s="31"/>
      <c r="AS504" s="68"/>
      <c r="AT504" s="68"/>
      <c r="AU504" s="63"/>
      <c r="AV504" s="62"/>
      <c r="AW504" s="62"/>
      <c r="AX504" s="62"/>
      <c r="AY504" s="62"/>
      <c r="AZ504" s="126"/>
      <c r="BA504" s="126"/>
      <c r="BB504" s="126"/>
      <c r="BC504" s="126"/>
      <c r="BD504" s="126"/>
      <c r="BE504" s="62"/>
    </row>
    <row r="505" spans="1:57" ht="25.5" customHeight="1" x14ac:dyDescent="0.3">
      <c r="A505" s="31"/>
      <c r="B505" s="31"/>
      <c r="C505" s="31"/>
      <c r="D505" s="33"/>
      <c r="E505" s="92"/>
      <c r="F505" s="31"/>
      <c r="G505" s="77"/>
      <c r="H505" s="77"/>
      <c r="I505" s="57"/>
      <c r="J505" s="31"/>
      <c r="K505" s="31"/>
      <c r="L505" s="77"/>
      <c r="M505" s="64"/>
      <c r="N505" s="64"/>
      <c r="O505" s="69"/>
      <c r="P505" s="69"/>
      <c r="Q505" s="70"/>
      <c r="R505" s="34"/>
      <c r="S505" s="105"/>
      <c r="T505" s="105"/>
      <c r="U505" s="77"/>
      <c r="V505" s="77"/>
      <c r="W505" s="69"/>
      <c r="X505" s="69"/>
      <c r="Y505" s="69"/>
      <c r="Z505" s="61"/>
      <c r="AA505" s="67"/>
      <c r="AB505" s="61"/>
      <c r="AC505" s="67"/>
      <c r="AD505" s="67"/>
      <c r="AE505" s="67"/>
      <c r="AF505" s="57"/>
      <c r="AG505" s="107"/>
      <c r="AH505" s="108"/>
      <c r="AI505" s="30"/>
      <c r="AJ505" s="30"/>
      <c r="AK505" s="30"/>
      <c r="AL505" s="30"/>
      <c r="AM505" s="63"/>
      <c r="AN505" s="108"/>
      <c r="AO505" s="108"/>
      <c r="AP505" s="107"/>
      <c r="AQ505" s="107"/>
      <c r="AR505" s="31"/>
      <c r="AS505" s="68"/>
      <c r="AT505" s="68"/>
      <c r="AU505" s="63"/>
      <c r="AV505" s="62"/>
      <c r="AW505" s="62"/>
      <c r="AX505" s="62"/>
      <c r="AY505" s="62"/>
      <c r="AZ505" s="126"/>
      <c r="BA505" s="126"/>
      <c r="BB505" s="126"/>
      <c r="BC505" s="126"/>
      <c r="BD505" s="126"/>
      <c r="BE505" s="62"/>
    </row>
    <row r="506" spans="1:57" ht="25.5" customHeight="1" x14ac:dyDescent="0.3">
      <c r="A506" s="31"/>
      <c r="B506" s="31"/>
      <c r="C506" s="31"/>
      <c r="D506" s="33"/>
      <c r="E506" s="92"/>
      <c r="F506" s="31"/>
      <c r="G506" s="77"/>
      <c r="H506" s="77"/>
      <c r="I506" s="57"/>
      <c r="J506" s="31"/>
      <c r="K506" s="31"/>
      <c r="L506" s="77"/>
      <c r="M506" s="64"/>
      <c r="N506" s="64"/>
      <c r="O506" s="69"/>
      <c r="P506" s="69"/>
      <c r="Q506" s="70"/>
      <c r="R506" s="34"/>
      <c r="S506" s="105"/>
      <c r="T506" s="105"/>
      <c r="U506" s="77"/>
      <c r="V506" s="77"/>
      <c r="W506" s="69"/>
      <c r="X506" s="69"/>
      <c r="Y506" s="69"/>
      <c r="Z506" s="61"/>
      <c r="AA506" s="67"/>
      <c r="AB506" s="61"/>
      <c r="AC506" s="67"/>
      <c r="AD506" s="67"/>
      <c r="AE506" s="67"/>
      <c r="AF506" s="57"/>
      <c r="AG506" s="107"/>
      <c r="AH506" s="108"/>
      <c r="AI506" s="30"/>
      <c r="AJ506" s="30"/>
      <c r="AK506" s="30"/>
      <c r="AL506" s="30"/>
      <c r="AM506" s="63"/>
      <c r="AN506" s="108"/>
      <c r="AO506" s="108"/>
      <c r="AP506" s="107"/>
      <c r="AQ506" s="107"/>
      <c r="AR506" s="31"/>
      <c r="AS506" s="68"/>
      <c r="AT506" s="68"/>
      <c r="AU506" s="63"/>
      <c r="AV506" s="62"/>
      <c r="AW506" s="62"/>
      <c r="AX506" s="62"/>
      <c r="AY506" s="62"/>
      <c r="AZ506" s="126"/>
      <c r="BA506" s="126"/>
      <c r="BB506" s="126"/>
      <c r="BC506" s="126"/>
      <c r="BD506" s="126"/>
      <c r="BE506" s="62"/>
    </row>
    <row r="507" spans="1:57" ht="25.5" customHeight="1" x14ac:dyDescent="0.3">
      <c r="A507" s="31"/>
      <c r="B507" s="31"/>
      <c r="C507" s="31"/>
      <c r="D507" s="33"/>
      <c r="E507" s="92"/>
      <c r="F507" s="31"/>
      <c r="G507" s="77"/>
      <c r="H507" s="77"/>
      <c r="I507" s="57"/>
      <c r="J507" s="31"/>
      <c r="K507" s="31"/>
      <c r="L507" s="77"/>
      <c r="M507" s="64"/>
      <c r="N507" s="64"/>
      <c r="O507" s="69"/>
      <c r="P507" s="69"/>
      <c r="Q507" s="70"/>
      <c r="R507" s="34"/>
      <c r="S507" s="105"/>
      <c r="T507" s="105"/>
      <c r="U507" s="77"/>
      <c r="V507" s="77"/>
      <c r="W507" s="69"/>
      <c r="X507" s="69"/>
      <c r="Y507" s="69"/>
      <c r="Z507" s="61"/>
      <c r="AA507" s="67"/>
      <c r="AB507" s="61"/>
      <c r="AC507" s="67"/>
      <c r="AD507" s="67"/>
      <c r="AE507" s="67"/>
      <c r="AF507" s="57"/>
      <c r="AG507" s="107"/>
      <c r="AH507" s="108"/>
      <c r="AI507" s="30"/>
      <c r="AJ507" s="30"/>
      <c r="AK507" s="30"/>
      <c r="AL507" s="30"/>
      <c r="AM507" s="63"/>
      <c r="AN507" s="108"/>
      <c r="AO507" s="108"/>
      <c r="AP507" s="107"/>
      <c r="AQ507" s="107"/>
      <c r="AR507" s="31"/>
      <c r="AS507" s="68"/>
      <c r="AT507" s="68"/>
      <c r="AU507" s="63"/>
      <c r="AV507" s="62"/>
      <c r="AW507" s="62"/>
      <c r="AX507" s="62"/>
      <c r="AY507" s="62"/>
      <c r="AZ507" s="126"/>
      <c r="BA507" s="126"/>
      <c r="BB507" s="126"/>
      <c r="BC507" s="126"/>
      <c r="BD507" s="126"/>
      <c r="BE507" s="62"/>
    </row>
    <row r="508" spans="1:57" ht="25.5" customHeight="1" x14ac:dyDescent="0.3">
      <c r="A508" s="31"/>
      <c r="B508" s="31"/>
      <c r="C508" s="31"/>
      <c r="D508" s="33"/>
      <c r="E508" s="92"/>
      <c r="F508" s="31"/>
      <c r="G508" s="77"/>
      <c r="H508" s="77"/>
      <c r="I508" s="57"/>
      <c r="J508" s="31"/>
      <c r="K508" s="31"/>
      <c r="L508" s="77"/>
      <c r="M508" s="64"/>
      <c r="N508" s="64"/>
      <c r="O508" s="69"/>
      <c r="P508" s="69"/>
      <c r="Q508" s="70"/>
      <c r="R508" s="34"/>
      <c r="S508" s="105"/>
      <c r="T508" s="105"/>
      <c r="U508" s="77"/>
      <c r="V508" s="77"/>
      <c r="W508" s="69"/>
      <c r="X508" s="69"/>
      <c r="Y508" s="69"/>
      <c r="Z508" s="61"/>
      <c r="AA508" s="67"/>
      <c r="AB508" s="61"/>
      <c r="AC508" s="67"/>
      <c r="AD508" s="67"/>
      <c r="AE508" s="67"/>
      <c r="AF508" s="57"/>
      <c r="AG508" s="107"/>
      <c r="AH508" s="108"/>
      <c r="AI508" s="30"/>
      <c r="AJ508" s="30"/>
      <c r="AK508" s="30"/>
      <c r="AL508" s="30"/>
      <c r="AM508" s="63"/>
      <c r="AN508" s="108"/>
      <c r="AO508" s="108"/>
      <c r="AP508" s="107"/>
      <c r="AQ508" s="107"/>
      <c r="AR508" s="31"/>
      <c r="AS508" s="68"/>
      <c r="AT508" s="68"/>
      <c r="AU508" s="63"/>
      <c r="AV508" s="62"/>
      <c r="AW508" s="62"/>
      <c r="AX508" s="62"/>
      <c r="AY508" s="62"/>
      <c r="AZ508" s="126"/>
      <c r="BA508" s="126"/>
      <c r="BB508" s="126"/>
      <c r="BC508" s="126"/>
      <c r="BD508" s="126"/>
      <c r="BE508" s="62"/>
    </row>
    <row r="509" spans="1:57" ht="25.5" customHeight="1" x14ac:dyDescent="0.3">
      <c r="A509" s="31"/>
      <c r="B509" s="31"/>
      <c r="C509" s="31"/>
      <c r="D509" s="33"/>
      <c r="E509" s="92"/>
      <c r="F509" s="31"/>
      <c r="G509" s="77"/>
      <c r="H509" s="77"/>
      <c r="I509" s="57"/>
      <c r="J509" s="31"/>
      <c r="K509" s="31"/>
      <c r="L509" s="77"/>
      <c r="M509" s="64"/>
      <c r="N509" s="64"/>
      <c r="O509" s="69"/>
      <c r="P509" s="69"/>
      <c r="Q509" s="70"/>
      <c r="R509" s="34"/>
      <c r="S509" s="105"/>
      <c r="T509" s="105"/>
      <c r="U509" s="77"/>
      <c r="V509" s="77"/>
      <c r="W509" s="69"/>
      <c r="X509" s="69"/>
      <c r="Y509" s="69"/>
      <c r="Z509" s="61"/>
      <c r="AA509" s="67"/>
      <c r="AB509" s="61"/>
      <c r="AC509" s="67"/>
      <c r="AD509" s="67"/>
      <c r="AE509" s="67"/>
      <c r="AF509" s="57"/>
      <c r="AG509" s="107"/>
      <c r="AH509" s="108"/>
      <c r="AI509" s="30"/>
      <c r="AJ509" s="30"/>
      <c r="AK509" s="30"/>
      <c r="AL509" s="30"/>
      <c r="AM509" s="63"/>
      <c r="AN509" s="108"/>
      <c r="AO509" s="108"/>
      <c r="AP509" s="107"/>
      <c r="AQ509" s="107"/>
      <c r="AR509" s="31"/>
      <c r="AS509" s="68"/>
      <c r="AT509" s="68"/>
      <c r="AU509" s="63"/>
      <c r="AV509" s="62"/>
      <c r="AW509" s="62"/>
      <c r="AX509" s="62"/>
      <c r="AY509" s="62"/>
      <c r="AZ509" s="126"/>
      <c r="BA509" s="126"/>
      <c r="BB509" s="126"/>
      <c r="BC509" s="126"/>
      <c r="BD509" s="126"/>
      <c r="BE509" s="62"/>
    </row>
    <row r="510" spans="1:57" ht="25.5" customHeight="1" x14ac:dyDescent="0.3">
      <c r="A510" s="31"/>
      <c r="B510" s="31"/>
      <c r="C510" s="31"/>
      <c r="D510" s="33"/>
      <c r="E510" s="92"/>
      <c r="F510" s="31"/>
      <c r="G510" s="77"/>
      <c r="H510" s="77"/>
      <c r="I510" s="57"/>
      <c r="J510" s="31"/>
      <c r="K510" s="31"/>
      <c r="L510" s="77"/>
      <c r="M510" s="64"/>
      <c r="N510" s="64"/>
      <c r="O510" s="69"/>
      <c r="P510" s="69"/>
      <c r="Q510" s="70"/>
      <c r="R510" s="34"/>
      <c r="S510" s="105"/>
      <c r="T510" s="105"/>
      <c r="U510" s="77"/>
      <c r="V510" s="77"/>
      <c r="W510" s="69"/>
      <c r="X510" s="69"/>
      <c r="Y510" s="69"/>
      <c r="Z510" s="61"/>
      <c r="AA510" s="67"/>
      <c r="AB510" s="61"/>
      <c r="AC510" s="67"/>
      <c r="AD510" s="67"/>
      <c r="AE510" s="67"/>
      <c r="AF510" s="57"/>
      <c r="AG510" s="107"/>
      <c r="AH510" s="108"/>
      <c r="AI510" s="30"/>
      <c r="AJ510" s="30"/>
      <c r="AK510" s="30"/>
      <c r="AL510" s="30"/>
      <c r="AM510" s="63"/>
      <c r="AN510" s="108"/>
      <c r="AO510" s="108"/>
      <c r="AP510" s="107"/>
      <c r="AQ510" s="107"/>
      <c r="AR510" s="31"/>
      <c r="AS510" s="68"/>
      <c r="AT510" s="68"/>
      <c r="AU510" s="63"/>
      <c r="AV510" s="62"/>
      <c r="AW510" s="62"/>
      <c r="AX510" s="62"/>
      <c r="AY510" s="62"/>
      <c r="AZ510" s="126"/>
      <c r="BA510" s="126"/>
      <c r="BB510" s="126"/>
      <c r="BC510" s="126"/>
      <c r="BD510" s="126"/>
      <c r="BE510" s="62"/>
    </row>
    <row r="511" spans="1:57" ht="25.5" customHeight="1" x14ac:dyDescent="0.3">
      <c r="A511" s="31"/>
      <c r="B511" s="31"/>
      <c r="C511" s="31"/>
      <c r="D511" s="33"/>
      <c r="E511" s="92"/>
      <c r="F511" s="31"/>
      <c r="G511" s="77"/>
      <c r="H511" s="77"/>
      <c r="I511" s="57"/>
      <c r="J511" s="31"/>
      <c r="K511" s="31"/>
      <c r="L511" s="77"/>
      <c r="M511" s="64"/>
      <c r="N511" s="64"/>
      <c r="O511" s="69"/>
      <c r="P511" s="69"/>
      <c r="Q511" s="70"/>
      <c r="R511" s="34"/>
      <c r="S511" s="105"/>
      <c r="T511" s="105"/>
      <c r="U511" s="77"/>
      <c r="V511" s="77"/>
      <c r="W511" s="69"/>
      <c r="X511" s="69"/>
      <c r="Y511" s="69"/>
      <c r="Z511" s="61"/>
      <c r="AA511" s="67"/>
      <c r="AB511" s="61"/>
      <c r="AC511" s="67"/>
      <c r="AD511" s="67"/>
      <c r="AE511" s="67"/>
      <c r="AF511" s="57"/>
      <c r="AG511" s="107"/>
      <c r="AH511" s="108"/>
      <c r="AI511" s="30"/>
      <c r="AJ511" s="30"/>
      <c r="AK511" s="30"/>
      <c r="AL511" s="30"/>
      <c r="AM511" s="63"/>
      <c r="AN511" s="108"/>
      <c r="AO511" s="108"/>
      <c r="AP511" s="107"/>
      <c r="AQ511" s="107"/>
      <c r="AR511" s="31"/>
      <c r="AS511" s="68"/>
      <c r="AT511" s="68"/>
      <c r="AU511" s="63"/>
      <c r="AV511" s="62"/>
      <c r="AW511" s="62"/>
      <c r="AX511" s="62"/>
      <c r="AY511" s="62"/>
      <c r="AZ511" s="126"/>
      <c r="BA511" s="126"/>
      <c r="BB511" s="126"/>
      <c r="BC511" s="126"/>
      <c r="BD511" s="126"/>
      <c r="BE511" s="62"/>
    </row>
    <row r="512" spans="1:57" ht="25.5" customHeight="1" x14ac:dyDescent="0.3">
      <c r="A512" s="31"/>
      <c r="B512" s="31"/>
      <c r="C512" s="31"/>
      <c r="D512" s="33"/>
      <c r="E512" s="92"/>
      <c r="F512" s="31"/>
      <c r="G512" s="77"/>
      <c r="H512" s="77"/>
      <c r="I512" s="57"/>
      <c r="J512" s="31"/>
      <c r="K512" s="31"/>
      <c r="L512" s="77"/>
      <c r="M512" s="64"/>
      <c r="N512" s="64"/>
      <c r="O512" s="69"/>
      <c r="P512" s="69"/>
      <c r="Q512" s="70"/>
      <c r="R512" s="34"/>
      <c r="S512" s="105"/>
      <c r="T512" s="105"/>
      <c r="U512" s="77"/>
      <c r="V512" s="77"/>
      <c r="W512" s="69"/>
      <c r="X512" s="69"/>
      <c r="Y512" s="69"/>
      <c r="Z512" s="61"/>
      <c r="AA512" s="67"/>
      <c r="AB512" s="61"/>
      <c r="AC512" s="67"/>
      <c r="AD512" s="67"/>
      <c r="AE512" s="67"/>
      <c r="AF512" s="57"/>
      <c r="AG512" s="107"/>
      <c r="AH512" s="108"/>
      <c r="AI512" s="30"/>
      <c r="AJ512" s="30"/>
      <c r="AK512" s="30"/>
      <c r="AL512" s="30"/>
      <c r="AM512" s="63"/>
      <c r="AN512" s="108"/>
      <c r="AO512" s="108"/>
      <c r="AP512" s="107"/>
      <c r="AQ512" s="107"/>
      <c r="AR512" s="31"/>
      <c r="AS512" s="68"/>
      <c r="AT512" s="68"/>
      <c r="AU512" s="63"/>
      <c r="AV512" s="62"/>
      <c r="AW512" s="62"/>
      <c r="AX512" s="62"/>
      <c r="AY512" s="62"/>
      <c r="AZ512" s="126"/>
      <c r="BA512" s="126"/>
      <c r="BB512" s="126"/>
      <c r="BC512" s="126"/>
      <c r="BD512" s="126"/>
      <c r="BE512" s="62"/>
    </row>
    <row r="513" spans="1:57" ht="25.5" customHeight="1" x14ac:dyDescent="0.3">
      <c r="A513" s="31"/>
      <c r="B513" s="31"/>
      <c r="C513" s="31"/>
      <c r="D513" s="33"/>
      <c r="E513" s="92"/>
      <c r="F513" s="31"/>
      <c r="G513" s="77"/>
      <c r="H513" s="77"/>
      <c r="I513" s="57"/>
      <c r="J513" s="31"/>
      <c r="K513" s="31"/>
      <c r="L513" s="77"/>
      <c r="M513" s="64"/>
      <c r="N513" s="64"/>
      <c r="O513" s="69"/>
      <c r="P513" s="69"/>
      <c r="Q513" s="70"/>
      <c r="R513" s="34"/>
      <c r="S513" s="105"/>
      <c r="T513" s="105"/>
      <c r="U513" s="77"/>
      <c r="V513" s="77"/>
      <c r="W513" s="69"/>
      <c r="X513" s="69"/>
      <c r="Y513" s="69"/>
      <c r="Z513" s="61"/>
      <c r="AA513" s="67"/>
      <c r="AB513" s="61"/>
      <c r="AC513" s="67"/>
      <c r="AD513" s="67"/>
      <c r="AE513" s="67"/>
      <c r="AF513" s="57"/>
      <c r="AG513" s="107"/>
      <c r="AH513" s="108"/>
      <c r="AI513" s="30"/>
      <c r="AJ513" s="30"/>
      <c r="AK513" s="30"/>
      <c r="AL513" s="30"/>
      <c r="AM513" s="63"/>
      <c r="AN513" s="108"/>
      <c r="AO513" s="108"/>
      <c r="AP513" s="107"/>
      <c r="AQ513" s="107"/>
      <c r="AR513" s="31"/>
      <c r="AS513" s="68"/>
      <c r="AT513" s="68"/>
      <c r="AU513" s="63"/>
      <c r="AV513" s="62"/>
      <c r="AW513" s="62"/>
      <c r="AX513" s="62"/>
      <c r="AY513" s="62"/>
      <c r="AZ513" s="126"/>
      <c r="BA513" s="126"/>
      <c r="BB513" s="126"/>
      <c r="BC513" s="126"/>
      <c r="BD513" s="126"/>
      <c r="BE513" s="62"/>
    </row>
    <row r="514" spans="1:57" ht="25.5" customHeight="1" x14ac:dyDescent="0.3">
      <c r="A514" s="31"/>
      <c r="B514" s="31"/>
      <c r="C514" s="31"/>
      <c r="D514" s="33"/>
      <c r="E514" s="92"/>
      <c r="F514" s="31"/>
      <c r="G514" s="77"/>
      <c r="H514" s="77"/>
      <c r="I514" s="57"/>
      <c r="J514" s="31"/>
      <c r="K514" s="31"/>
      <c r="L514" s="77"/>
      <c r="M514" s="64"/>
      <c r="N514" s="64"/>
      <c r="O514" s="69"/>
      <c r="P514" s="69"/>
      <c r="Q514" s="70"/>
      <c r="R514" s="34"/>
      <c r="S514" s="105"/>
      <c r="T514" s="105"/>
      <c r="U514" s="77"/>
      <c r="V514" s="77"/>
      <c r="W514" s="69"/>
      <c r="X514" s="69"/>
      <c r="Y514" s="69"/>
      <c r="Z514" s="61"/>
      <c r="AA514" s="67"/>
      <c r="AB514" s="61"/>
      <c r="AC514" s="67"/>
      <c r="AD514" s="67"/>
      <c r="AE514" s="67"/>
      <c r="AF514" s="57"/>
      <c r="AG514" s="107"/>
      <c r="AH514" s="108"/>
      <c r="AI514" s="30"/>
      <c r="AJ514" s="30"/>
      <c r="AK514" s="30"/>
      <c r="AL514" s="30"/>
      <c r="AM514" s="63"/>
      <c r="AN514" s="108"/>
      <c r="AO514" s="108"/>
      <c r="AP514" s="107"/>
      <c r="AQ514" s="107"/>
      <c r="AR514" s="31"/>
      <c r="AS514" s="68"/>
      <c r="AT514" s="68"/>
      <c r="AU514" s="63"/>
      <c r="AV514" s="62"/>
      <c r="AW514" s="62"/>
      <c r="AX514" s="62"/>
      <c r="AY514" s="62"/>
      <c r="AZ514" s="126"/>
      <c r="BA514" s="126"/>
      <c r="BB514" s="126"/>
      <c r="BC514" s="126"/>
      <c r="BD514" s="126"/>
      <c r="BE514" s="62"/>
    </row>
    <row r="515" spans="1:57" ht="25.5" customHeight="1" x14ac:dyDescent="0.3">
      <c r="A515" s="31"/>
      <c r="B515" s="31"/>
      <c r="C515" s="31"/>
      <c r="D515" s="33"/>
      <c r="E515" s="92"/>
      <c r="F515" s="31"/>
      <c r="G515" s="77"/>
      <c r="H515" s="77"/>
      <c r="I515" s="57"/>
      <c r="J515" s="31"/>
      <c r="K515" s="31"/>
      <c r="L515" s="77"/>
      <c r="M515" s="64"/>
      <c r="N515" s="64"/>
      <c r="O515" s="69"/>
      <c r="P515" s="69"/>
      <c r="Q515" s="70"/>
      <c r="R515" s="34"/>
      <c r="S515" s="105"/>
      <c r="T515" s="105"/>
      <c r="U515" s="77"/>
      <c r="V515" s="77"/>
      <c r="W515" s="69"/>
      <c r="X515" s="69"/>
      <c r="Y515" s="69"/>
      <c r="Z515" s="61"/>
      <c r="AA515" s="67"/>
      <c r="AB515" s="61"/>
      <c r="AC515" s="67"/>
      <c r="AD515" s="67"/>
      <c r="AE515" s="67"/>
      <c r="AF515" s="57"/>
      <c r="AG515" s="107"/>
      <c r="AH515" s="108"/>
      <c r="AI515" s="30"/>
      <c r="AJ515" s="30"/>
      <c r="AK515" s="30"/>
      <c r="AL515" s="30"/>
      <c r="AM515" s="63"/>
      <c r="AN515" s="108"/>
      <c r="AO515" s="108"/>
      <c r="AP515" s="107"/>
      <c r="AQ515" s="107"/>
      <c r="AR515" s="31"/>
      <c r="AS515" s="68"/>
      <c r="AT515" s="68"/>
      <c r="AU515" s="63"/>
      <c r="AV515" s="62"/>
      <c r="AW515" s="62"/>
      <c r="AX515" s="62"/>
      <c r="AY515" s="62"/>
      <c r="AZ515" s="126"/>
      <c r="BA515" s="126"/>
      <c r="BB515" s="126"/>
      <c r="BC515" s="126"/>
      <c r="BD515" s="126"/>
      <c r="BE515" s="62"/>
    </row>
    <row r="516" spans="1:57" ht="25.5" customHeight="1" x14ac:dyDescent="0.3">
      <c r="A516" s="31"/>
      <c r="B516" s="31"/>
      <c r="C516" s="31"/>
      <c r="D516" s="33"/>
      <c r="E516" s="92"/>
      <c r="F516" s="31"/>
      <c r="G516" s="77"/>
      <c r="H516" s="77"/>
      <c r="I516" s="57"/>
      <c r="J516" s="31"/>
      <c r="K516" s="31"/>
      <c r="L516" s="77"/>
      <c r="M516" s="64"/>
      <c r="N516" s="64"/>
      <c r="O516" s="69"/>
      <c r="P516" s="69"/>
      <c r="Q516" s="70"/>
      <c r="R516" s="34"/>
      <c r="S516" s="105"/>
      <c r="T516" s="105"/>
      <c r="U516" s="77"/>
      <c r="V516" s="77"/>
      <c r="W516" s="69"/>
      <c r="X516" s="69"/>
      <c r="Y516" s="69"/>
      <c r="Z516" s="61"/>
      <c r="AA516" s="67"/>
      <c r="AB516" s="61"/>
      <c r="AC516" s="67"/>
      <c r="AD516" s="67"/>
      <c r="AE516" s="67"/>
      <c r="AF516" s="57"/>
      <c r="AG516" s="107"/>
      <c r="AH516" s="108"/>
      <c r="AI516" s="30"/>
      <c r="AJ516" s="30"/>
      <c r="AK516" s="30"/>
      <c r="AL516" s="30"/>
      <c r="AM516" s="63"/>
      <c r="AN516" s="108"/>
      <c r="AO516" s="108"/>
      <c r="AP516" s="107"/>
      <c r="AQ516" s="107"/>
      <c r="AR516" s="31"/>
      <c r="AS516" s="68"/>
      <c r="AT516" s="68"/>
      <c r="AU516" s="63"/>
      <c r="AV516" s="62"/>
      <c r="AW516" s="62"/>
      <c r="AX516" s="62"/>
      <c r="AY516" s="62"/>
      <c r="AZ516" s="126"/>
      <c r="BA516" s="126"/>
      <c r="BB516" s="126"/>
      <c r="BC516" s="126"/>
      <c r="BD516" s="126"/>
      <c r="BE516" s="62"/>
    </row>
    <row r="517" spans="1:57" ht="25.5" customHeight="1" x14ac:dyDescent="0.3">
      <c r="A517" s="31"/>
      <c r="B517" s="31"/>
      <c r="C517" s="31"/>
      <c r="D517" s="33"/>
      <c r="E517" s="92"/>
      <c r="F517" s="31"/>
      <c r="G517" s="77"/>
      <c r="H517" s="77"/>
      <c r="I517" s="57"/>
      <c r="J517" s="31"/>
      <c r="K517" s="31"/>
      <c r="L517" s="77"/>
      <c r="M517" s="64"/>
      <c r="N517" s="64"/>
      <c r="O517" s="69"/>
      <c r="P517" s="69"/>
      <c r="Q517" s="70"/>
      <c r="R517" s="34"/>
      <c r="S517" s="105"/>
      <c r="T517" s="105"/>
      <c r="U517" s="77"/>
      <c r="V517" s="77"/>
      <c r="W517" s="69"/>
      <c r="X517" s="69"/>
      <c r="Y517" s="69"/>
      <c r="Z517" s="61"/>
      <c r="AA517" s="67"/>
      <c r="AB517" s="61"/>
      <c r="AC517" s="67"/>
      <c r="AD517" s="67"/>
      <c r="AE517" s="67"/>
      <c r="AF517" s="57"/>
      <c r="AG517" s="107"/>
      <c r="AH517" s="108"/>
      <c r="AI517" s="30"/>
      <c r="AJ517" s="30"/>
      <c r="AK517" s="30"/>
      <c r="AL517" s="30"/>
      <c r="AM517" s="63"/>
      <c r="AN517" s="108"/>
      <c r="AO517" s="108"/>
      <c r="AP517" s="107"/>
      <c r="AQ517" s="107"/>
      <c r="AR517" s="31"/>
      <c r="AS517" s="68"/>
      <c r="AT517" s="68"/>
      <c r="AU517" s="63"/>
      <c r="AV517" s="62"/>
      <c r="AW517" s="62"/>
      <c r="AX517" s="62"/>
      <c r="AY517" s="62"/>
      <c r="AZ517" s="126"/>
      <c r="BA517" s="126"/>
      <c r="BB517" s="126"/>
      <c r="BC517" s="126"/>
      <c r="BD517" s="126"/>
      <c r="BE517" s="62"/>
    </row>
    <row r="518" spans="1:57" ht="25.5" customHeight="1" x14ac:dyDescent="0.3">
      <c r="A518" s="31"/>
      <c r="B518" s="31"/>
      <c r="C518" s="31"/>
      <c r="D518" s="33"/>
      <c r="E518" s="92"/>
      <c r="F518" s="31"/>
      <c r="G518" s="77"/>
      <c r="H518" s="77"/>
      <c r="I518" s="57"/>
      <c r="J518" s="31"/>
      <c r="K518" s="31"/>
      <c r="L518" s="77"/>
      <c r="M518" s="64"/>
      <c r="N518" s="64"/>
      <c r="O518" s="69"/>
      <c r="P518" s="69"/>
      <c r="Q518" s="70"/>
      <c r="R518" s="34"/>
      <c r="S518" s="105"/>
      <c r="T518" s="105"/>
      <c r="U518" s="77"/>
      <c r="V518" s="77"/>
      <c r="W518" s="69"/>
      <c r="X518" s="69"/>
      <c r="Y518" s="69"/>
      <c r="Z518" s="61"/>
      <c r="AA518" s="67"/>
      <c r="AB518" s="61"/>
      <c r="AC518" s="67"/>
      <c r="AD518" s="67"/>
      <c r="AE518" s="67"/>
      <c r="AF518" s="57"/>
      <c r="AG518" s="107"/>
      <c r="AH518" s="108"/>
      <c r="AI518" s="30"/>
      <c r="AJ518" s="30"/>
      <c r="AK518" s="30"/>
      <c r="AL518" s="30"/>
      <c r="AM518" s="63"/>
      <c r="AN518" s="108"/>
      <c r="AO518" s="108"/>
      <c r="AP518" s="107"/>
      <c r="AQ518" s="107"/>
      <c r="AR518" s="31"/>
      <c r="AS518" s="68"/>
      <c r="AT518" s="68"/>
      <c r="AU518" s="63"/>
      <c r="AV518" s="62"/>
      <c r="AW518" s="62"/>
      <c r="AX518" s="62"/>
      <c r="AY518" s="62"/>
      <c r="AZ518" s="126"/>
      <c r="BA518" s="126"/>
      <c r="BB518" s="126"/>
      <c r="BC518" s="126"/>
      <c r="BD518" s="126"/>
      <c r="BE518" s="62"/>
    </row>
    <row r="519" spans="1:57" ht="25.5" customHeight="1" x14ac:dyDescent="0.3">
      <c r="A519" s="31"/>
      <c r="B519" s="31"/>
      <c r="C519" s="31"/>
      <c r="D519" s="33"/>
      <c r="E519" s="92"/>
      <c r="F519" s="31"/>
      <c r="G519" s="77"/>
      <c r="H519" s="77"/>
      <c r="I519" s="57"/>
      <c r="J519" s="31"/>
      <c r="K519" s="31"/>
      <c r="L519" s="77"/>
      <c r="M519" s="64"/>
      <c r="N519" s="64"/>
      <c r="O519" s="69"/>
      <c r="P519" s="69"/>
      <c r="Q519" s="70"/>
      <c r="R519" s="34"/>
      <c r="S519" s="105"/>
      <c r="T519" s="105"/>
      <c r="U519" s="77"/>
      <c r="V519" s="77"/>
      <c r="W519" s="69"/>
      <c r="X519" s="69"/>
      <c r="Y519" s="69"/>
      <c r="Z519" s="61"/>
      <c r="AA519" s="67"/>
      <c r="AB519" s="61"/>
      <c r="AC519" s="67"/>
      <c r="AD519" s="67"/>
      <c r="AE519" s="67"/>
      <c r="AF519" s="57"/>
      <c r="AG519" s="107"/>
      <c r="AH519" s="108"/>
      <c r="AI519" s="30"/>
      <c r="AJ519" s="30"/>
      <c r="AK519" s="30"/>
      <c r="AL519" s="30"/>
      <c r="AM519" s="63"/>
      <c r="AN519" s="108"/>
      <c r="AO519" s="108"/>
      <c r="AP519" s="107"/>
      <c r="AQ519" s="107"/>
      <c r="AR519" s="31"/>
      <c r="AS519" s="68"/>
      <c r="AT519" s="68"/>
      <c r="AU519" s="63"/>
      <c r="AV519" s="62"/>
      <c r="AW519" s="62"/>
      <c r="AX519" s="62"/>
      <c r="AY519" s="62"/>
      <c r="AZ519" s="126"/>
      <c r="BA519" s="126"/>
      <c r="BB519" s="126"/>
      <c r="BC519" s="126"/>
      <c r="BD519" s="126"/>
      <c r="BE519" s="62"/>
    </row>
    <row r="520" spans="1:57" ht="25.5" customHeight="1" x14ac:dyDescent="0.3">
      <c r="A520" s="31"/>
      <c r="B520" s="31"/>
      <c r="C520" s="31"/>
      <c r="D520" s="33"/>
      <c r="E520" s="92"/>
      <c r="F520" s="31"/>
      <c r="G520" s="77"/>
      <c r="H520" s="77"/>
      <c r="I520" s="57"/>
      <c r="J520" s="31"/>
      <c r="K520" s="31"/>
      <c r="L520" s="77"/>
      <c r="M520" s="64"/>
      <c r="N520" s="64"/>
      <c r="O520" s="69"/>
      <c r="P520" s="69"/>
      <c r="Q520" s="70"/>
      <c r="R520" s="34"/>
      <c r="S520" s="105"/>
      <c r="T520" s="105"/>
      <c r="U520" s="77"/>
      <c r="V520" s="77"/>
      <c r="W520" s="69"/>
      <c r="X520" s="69"/>
      <c r="Y520" s="69"/>
      <c r="Z520" s="61"/>
      <c r="AA520" s="67"/>
      <c r="AB520" s="61"/>
      <c r="AC520" s="67"/>
      <c r="AD520" s="67"/>
      <c r="AE520" s="67"/>
      <c r="AF520" s="57"/>
      <c r="AG520" s="107"/>
      <c r="AH520" s="108"/>
      <c r="AI520" s="30"/>
      <c r="AJ520" s="30"/>
      <c r="AK520" s="30"/>
      <c r="AL520" s="30"/>
      <c r="AM520" s="63"/>
      <c r="AN520" s="108"/>
      <c r="AO520" s="108"/>
      <c r="AP520" s="107"/>
      <c r="AQ520" s="107"/>
      <c r="AR520" s="31"/>
      <c r="AS520" s="68"/>
      <c r="AT520" s="68"/>
      <c r="AU520" s="63"/>
      <c r="AV520" s="62"/>
      <c r="AW520" s="62"/>
      <c r="AX520" s="62"/>
      <c r="AY520" s="62"/>
      <c r="AZ520" s="126"/>
      <c r="BA520" s="126"/>
      <c r="BB520" s="126"/>
      <c r="BC520" s="126"/>
      <c r="BD520" s="126"/>
      <c r="BE520" s="62"/>
    </row>
    <row r="521" spans="1:57" ht="25.5" customHeight="1" x14ac:dyDescent="0.3">
      <c r="A521" s="31"/>
      <c r="B521" s="31"/>
      <c r="C521" s="31"/>
      <c r="D521" s="33"/>
      <c r="E521" s="92"/>
      <c r="F521" s="31"/>
      <c r="G521" s="77"/>
      <c r="H521" s="77"/>
      <c r="I521" s="57"/>
      <c r="J521" s="31"/>
      <c r="K521" s="31"/>
      <c r="L521" s="77"/>
      <c r="M521" s="64"/>
      <c r="N521" s="64"/>
      <c r="O521" s="69"/>
      <c r="P521" s="69"/>
      <c r="Q521" s="70"/>
      <c r="R521" s="34"/>
      <c r="S521" s="105"/>
      <c r="T521" s="105"/>
      <c r="U521" s="77"/>
      <c r="V521" s="77"/>
      <c r="W521" s="69"/>
      <c r="X521" s="69"/>
      <c r="Y521" s="69"/>
      <c r="Z521" s="61"/>
      <c r="AA521" s="67"/>
      <c r="AB521" s="61"/>
      <c r="AC521" s="67"/>
      <c r="AD521" s="67"/>
      <c r="AE521" s="67"/>
      <c r="AF521" s="57"/>
      <c r="AG521" s="107"/>
      <c r="AH521" s="108"/>
      <c r="AI521" s="30"/>
      <c r="AJ521" s="30"/>
      <c r="AK521" s="30"/>
      <c r="AL521" s="30"/>
      <c r="AM521" s="63"/>
      <c r="AN521" s="108"/>
      <c r="AO521" s="108"/>
      <c r="AP521" s="107"/>
      <c r="AQ521" s="107"/>
      <c r="AR521" s="31"/>
      <c r="AS521" s="68"/>
      <c r="AT521" s="68"/>
      <c r="AU521" s="63"/>
      <c r="AV521" s="62"/>
      <c r="AW521" s="62"/>
      <c r="AX521" s="62"/>
      <c r="AY521" s="62"/>
      <c r="AZ521" s="126"/>
      <c r="BA521" s="126"/>
      <c r="BB521" s="126"/>
      <c r="BC521" s="126"/>
      <c r="BD521" s="126"/>
      <c r="BE521" s="62"/>
    </row>
    <row r="522" spans="1:57" ht="25.5" customHeight="1" x14ac:dyDescent="0.3">
      <c r="A522" s="31"/>
      <c r="B522" s="31"/>
      <c r="C522" s="31"/>
      <c r="D522" s="33"/>
      <c r="E522" s="92"/>
      <c r="F522" s="31"/>
      <c r="G522" s="77"/>
      <c r="H522" s="77"/>
      <c r="I522" s="57"/>
      <c r="J522" s="31"/>
      <c r="K522" s="31"/>
      <c r="L522" s="77"/>
      <c r="M522" s="64"/>
      <c r="N522" s="64"/>
      <c r="O522" s="69"/>
      <c r="P522" s="69"/>
      <c r="Q522" s="70"/>
      <c r="R522" s="34"/>
      <c r="S522" s="105"/>
      <c r="T522" s="105"/>
      <c r="U522" s="77"/>
      <c r="V522" s="77"/>
      <c r="W522" s="69"/>
      <c r="X522" s="69"/>
      <c r="Y522" s="69"/>
      <c r="Z522" s="61"/>
      <c r="AA522" s="67"/>
      <c r="AB522" s="61"/>
      <c r="AC522" s="67"/>
      <c r="AD522" s="67"/>
      <c r="AE522" s="67"/>
      <c r="AF522" s="57"/>
      <c r="AG522" s="107"/>
      <c r="AH522" s="108"/>
      <c r="AI522" s="30"/>
      <c r="AJ522" s="30"/>
      <c r="AK522" s="30"/>
      <c r="AL522" s="30"/>
      <c r="AM522" s="63"/>
      <c r="AN522" s="108"/>
      <c r="AO522" s="108"/>
      <c r="AP522" s="107"/>
      <c r="AQ522" s="107"/>
      <c r="AR522" s="31"/>
      <c r="AS522" s="68"/>
      <c r="AT522" s="68"/>
      <c r="AU522" s="63"/>
      <c r="AV522" s="62"/>
      <c r="AW522" s="62"/>
      <c r="AX522" s="62"/>
      <c r="AY522" s="62"/>
      <c r="AZ522" s="126"/>
      <c r="BA522" s="126"/>
      <c r="BB522" s="126"/>
      <c r="BC522" s="126"/>
      <c r="BD522" s="126"/>
      <c r="BE522" s="62"/>
    </row>
    <row r="523" spans="1:57" ht="25.5" customHeight="1" x14ac:dyDescent="0.3">
      <c r="A523" s="31"/>
      <c r="B523" s="31"/>
      <c r="C523" s="31"/>
      <c r="D523" s="33"/>
      <c r="E523" s="92"/>
      <c r="F523" s="31"/>
      <c r="G523" s="77"/>
      <c r="H523" s="77"/>
      <c r="I523" s="57"/>
      <c r="J523" s="31"/>
      <c r="K523" s="31"/>
      <c r="L523" s="77"/>
      <c r="M523" s="64"/>
      <c r="N523" s="64"/>
      <c r="O523" s="69"/>
      <c r="P523" s="69"/>
      <c r="Q523" s="70"/>
      <c r="R523" s="34"/>
      <c r="S523" s="105"/>
      <c r="T523" s="105"/>
      <c r="U523" s="77"/>
      <c r="V523" s="77"/>
      <c r="W523" s="69"/>
      <c r="X523" s="69"/>
      <c r="Y523" s="69"/>
      <c r="Z523" s="61"/>
      <c r="AA523" s="67"/>
      <c r="AB523" s="61"/>
      <c r="AC523" s="67"/>
      <c r="AD523" s="67"/>
      <c r="AE523" s="67"/>
      <c r="AF523" s="57"/>
      <c r="AG523" s="107"/>
      <c r="AH523" s="108"/>
      <c r="AI523" s="30"/>
      <c r="AJ523" s="30"/>
      <c r="AK523" s="30"/>
      <c r="AL523" s="30"/>
      <c r="AM523" s="63"/>
      <c r="AN523" s="108"/>
      <c r="AO523" s="108"/>
      <c r="AP523" s="107"/>
      <c r="AQ523" s="107"/>
      <c r="AR523" s="31"/>
      <c r="AS523" s="68"/>
      <c r="AT523" s="68"/>
      <c r="AU523" s="63"/>
      <c r="AV523" s="62"/>
      <c r="AW523" s="62"/>
      <c r="AX523" s="62"/>
      <c r="AY523" s="62"/>
      <c r="AZ523" s="126"/>
      <c r="BA523" s="126"/>
      <c r="BB523" s="126"/>
      <c r="BC523" s="126"/>
      <c r="BD523" s="126"/>
      <c r="BE523" s="62"/>
    </row>
    <row r="524" spans="1:57" ht="25.5" customHeight="1" x14ac:dyDescent="0.3">
      <c r="A524" s="31"/>
      <c r="B524" s="31"/>
      <c r="C524" s="31"/>
      <c r="D524" s="33"/>
      <c r="E524" s="92"/>
      <c r="F524" s="31"/>
      <c r="G524" s="77"/>
      <c r="H524" s="77"/>
      <c r="I524" s="57"/>
      <c r="J524" s="31"/>
      <c r="K524" s="31"/>
      <c r="L524" s="77"/>
      <c r="M524" s="64"/>
      <c r="N524" s="64"/>
      <c r="O524" s="69"/>
      <c r="P524" s="69"/>
      <c r="Q524" s="70"/>
      <c r="R524" s="34"/>
      <c r="S524" s="105"/>
      <c r="T524" s="105"/>
      <c r="U524" s="77"/>
      <c r="V524" s="77"/>
      <c r="W524" s="69"/>
      <c r="X524" s="69"/>
      <c r="Y524" s="69"/>
      <c r="Z524" s="61"/>
      <c r="AA524" s="67"/>
      <c r="AB524" s="61"/>
      <c r="AC524" s="67"/>
      <c r="AD524" s="67"/>
      <c r="AE524" s="67"/>
      <c r="AF524" s="57"/>
      <c r="AG524" s="107"/>
      <c r="AH524" s="108"/>
      <c r="AI524" s="30"/>
      <c r="AJ524" s="30"/>
      <c r="AK524" s="30"/>
      <c r="AL524" s="30"/>
      <c r="AM524" s="63"/>
      <c r="AN524" s="108"/>
      <c r="AO524" s="108"/>
      <c r="AP524" s="107"/>
      <c r="AQ524" s="107"/>
      <c r="AR524" s="31"/>
      <c r="AS524" s="68"/>
      <c r="AT524" s="68"/>
      <c r="AU524" s="63"/>
      <c r="AV524" s="62"/>
      <c r="AW524" s="62"/>
      <c r="AX524" s="62"/>
      <c r="AY524" s="62"/>
      <c r="AZ524" s="126"/>
      <c r="BA524" s="126"/>
      <c r="BB524" s="126"/>
      <c r="BC524" s="126"/>
      <c r="BD524" s="126"/>
      <c r="BE524" s="62"/>
    </row>
    <row r="525" spans="1:57" ht="25.5" customHeight="1" x14ac:dyDescent="0.3">
      <c r="A525" s="31"/>
      <c r="B525" s="31"/>
      <c r="C525" s="31"/>
      <c r="D525" s="33"/>
      <c r="E525" s="92"/>
      <c r="F525" s="31"/>
      <c r="G525" s="77"/>
      <c r="H525" s="77"/>
      <c r="I525" s="57"/>
      <c r="J525" s="31"/>
      <c r="K525" s="31"/>
      <c r="L525" s="77"/>
      <c r="M525" s="64"/>
      <c r="N525" s="64"/>
      <c r="O525" s="69"/>
      <c r="P525" s="69"/>
      <c r="Q525" s="70"/>
      <c r="R525" s="34"/>
      <c r="S525" s="105"/>
      <c r="T525" s="105"/>
      <c r="U525" s="77"/>
      <c r="V525" s="77"/>
      <c r="W525" s="69"/>
      <c r="X525" s="69"/>
      <c r="Y525" s="69"/>
      <c r="Z525" s="61"/>
      <c r="AA525" s="67"/>
      <c r="AB525" s="61"/>
      <c r="AC525" s="67"/>
      <c r="AD525" s="67"/>
      <c r="AE525" s="67"/>
      <c r="AF525" s="57"/>
      <c r="AG525" s="107"/>
      <c r="AH525" s="108"/>
      <c r="AI525" s="30"/>
      <c r="AJ525" s="30"/>
      <c r="AK525" s="30"/>
      <c r="AL525" s="30"/>
      <c r="AM525" s="63"/>
      <c r="AN525" s="108"/>
      <c r="AO525" s="108"/>
      <c r="AP525" s="107"/>
      <c r="AQ525" s="107"/>
      <c r="AR525" s="31"/>
      <c r="AS525" s="68"/>
      <c r="AT525" s="68"/>
      <c r="AU525" s="63"/>
      <c r="AV525" s="62"/>
      <c r="AW525" s="62"/>
      <c r="AX525" s="62"/>
      <c r="AY525" s="62"/>
      <c r="AZ525" s="126"/>
      <c r="BA525" s="126"/>
      <c r="BB525" s="126"/>
      <c r="BC525" s="126"/>
      <c r="BD525" s="126"/>
      <c r="BE525" s="62"/>
    </row>
    <row r="526" spans="1:57" ht="25.5" customHeight="1" x14ac:dyDescent="0.3">
      <c r="A526" s="31"/>
      <c r="B526" s="31"/>
      <c r="C526" s="31"/>
      <c r="D526" s="33"/>
      <c r="E526" s="92"/>
      <c r="F526" s="31"/>
      <c r="G526" s="77"/>
      <c r="H526" s="77"/>
      <c r="I526" s="57"/>
      <c r="J526" s="31"/>
      <c r="K526" s="31"/>
      <c r="L526" s="77"/>
      <c r="M526" s="64"/>
      <c r="N526" s="64"/>
      <c r="O526" s="69"/>
      <c r="P526" s="69"/>
      <c r="Q526" s="70"/>
      <c r="R526" s="34"/>
      <c r="S526" s="105"/>
      <c r="T526" s="105"/>
      <c r="U526" s="77"/>
      <c r="V526" s="77"/>
      <c r="W526" s="69"/>
      <c r="X526" s="69"/>
      <c r="Y526" s="69"/>
      <c r="Z526" s="61"/>
      <c r="AA526" s="67"/>
      <c r="AB526" s="61"/>
      <c r="AC526" s="67"/>
      <c r="AD526" s="67"/>
      <c r="AE526" s="67"/>
      <c r="AF526" s="57"/>
      <c r="AG526" s="107"/>
      <c r="AH526" s="108"/>
      <c r="AI526" s="30"/>
      <c r="AJ526" s="30"/>
      <c r="AK526" s="30"/>
      <c r="AL526" s="30"/>
      <c r="AM526" s="63"/>
      <c r="AN526" s="108"/>
      <c r="AO526" s="108"/>
      <c r="AP526" s="107"/>
      <c r="AQ526" s="107"/>
      <c r="AR526" s="31"/>
      <c r="AS526" s="68"/>
      <c r="AT526" s="68"/>
      <c r="AU526" s="63"/>
      <c r="AV526" s="62"/>
      <c r="AW526" s="62"/>
      <c r="AX526" s="62"/>
      <c r="AY526" s="62"/>
      <c r="AZ526" s="126"/>
      <c r="BA526" s="126"/>
      <c r="BB526" s="126"/>
      <c r="BC526" s="126"/>
      <c r="BD526" s="126"/>
      <c r="BE526" s="62"/>
    </row>
    <row r="527" spans="1:57" ht="25.5" customHeight="1" x14ac:dyDescent="0.3">
      <c r="A527" s="31"/>
      <c r="B527" s="31"/>
      <c r="C527" s="31"/>
      <c r="D527" s="33"/>
      <c r="E527" s="92"/>
      <c r="F527" s="31"/>
      <c r="G527" s="77"/>
      <c r="H527" s="77"/>
      <c r="I527" s="57"/>
      <c r="J527" s="31"/>
      <c r="K527" s="31"/>
      <c r="L527" s="77"/>
      <c r="M527" s="64"/>
      <c r="N527" s="64"/>
      <c r="O527" s="69"/>
      <c r="P527" s="69"/>
      <c r="Q527" s="70"/>
      <c r="R527" s="34"/>
      <c r="S527" s="105"/>
      <c r="T527" s="105"/>
      <c r="U527" s="77"/>
      <c r="V527" s="77"/>
      <c r="W527" s="69"/>
      <c r="X527" s="69"/>
      <c r="Y527" s="69"/>
      <c r="Z527" s="61"/>
      <c r="AA527" s="67"/>
      <c r="AB527" s="61"/>
      <c r="AC527" s="67"/>
      <c r="AD527" s="67"/>
      <c r="AE527" s="67"/>
      <c r="AF527" s="57"/>
      <c r="AG527" s="107"/>
      <c r="AH527" s="108"/>
      <c r="AI527" s="30"/>
      <c r="AJ527" s="30"/>
      <c r="AK527" s="30"/>
      <c r="AL527" s="30"/>
      <c r="AM527" s="63"/>
      <c r="AN527" s="108"/>
      <c r="AO527" s="108"/>
      <c r="AP527" s="107"/>
      <c r="AQ527" s="107"/>
      <c r="AR527" s="31"/>
      <c r="AS527" s="68"/>
      <c r="AT527" s="68"/>
      <c r="AU527" s="63"/>
      <c r="AV527" s="62"/>
      <c r="AW527" s="62"/>
      <c r="AX527" s="62"/>
      <c r="AY527" s="62"/>
      <c r="AZ527" s="126"/>
      <c r="BA527" s="126"/>
      <c r="BB527" s="126"/>
      <c r="BC527" s="126"/>
      <c r="BD527" s="126"/>
      <c r="BE527" s="62"/>
    </row>
    <row r="528" spans="1:57" ht="25.5" customHeight="1" x14ac:dyDescent="0.3">
      <c r="A528" s="31"/>
      <c r="B528" s="31"/>
      <c r="C528" s="31"/>
      <c r="D528" s="33"/>
      <c r="E528" s="92"/>
      <c r="F528" s="31"/>
      <c r="G528" s="77"/>
      <c r="H528" s="77"/>
      <c r="I528" s="57"/>
      <c r="J528" s="31"/>
      <c r="K528" s="31"/>
      <c r="L528" s="77"/>
      <c r="M528" s="64"/>
      <c r="N528" s="64"/>
      <c r="O528" s="69"/>
      <c r="P528" s="69"/>
      <c r="Q528" s="70"/>
      <c r="R528" s="34"/>
      <c r="S528" s="105"/>
      <c r="T528" s="105"/>
      <c r="U528" s="77"/>
      <c r="V528" s="77"/>
      <c r="W528" s="69"/>
      <c r="X528" s="69"/>
      <c r="Y528" s="69"/>
      <c r="Z528" s="61"/>
      <c r="AA528" s="67"/>
      <c r="AB528" s="61"/>
      <c r="AC528" s="67"/>
      <c r="AD528" s="67"/>
      <c r="AE528" s="67"/>
      <c r="AF528" s="57"/>
      <c r="AG528" s="107"/>
      <c r="AH528" s="108"/>
      <c r="AI528" s="30"/>
      <c r="AJ528" s="30"/>
      <c r="AK528" s="30"/>
      <c r="AL528" s="30"/>
      <c r="AM528" s="63"/>
      <c r="AN528" s="108"/>
      <c r="AO528" s="108"/>
      <c r="AP528" s="107"/>
      <c r="AQ528" s="107"/>
      <c r="AR528" s="31"/>
      <c r="AS528" s="68"/>
      <c r="AT528" s="68"/>
      <c r="AU528" s="63"/>
      <c r="AV528" s="62"/>
      <c r="AW528" s="62"/>
      <c r="AX528" s="62"/>
      <c r="AY528" s="62"/>
      <c r="AZ528" s="126"/>
      <c r="BA528" s="126"/>
      <c r="BB528" s="126"/>
      <c r="BC528" s="126"/>
      <c r="BD528" s="126"/>
      <c r="BE528" s="62"/>
    </row>
    <row r="529" spans="1:57" ht="25.5" customHeight="1" x14ac:dyDescent="0.3">
      <c r="A529" s="31"/>
      <c r="B529" s="31"/>
      <c r="C529" s="31"/>
      <c r="D529" s="33"/>
      <c r="E529" s="92"/>
      <c r="F529" s="31"/>
      <c r="G529" s="77"/>
      <c r="H529" s="77"/>
      <c r="I529" s="57"/>
      <c r="J529" s="31"/>
      <c r="K529" s="31"/>
      <c r="L529" s="77"/>
      <c r="M529" s="64"/>
      <c r="N529" s="64"/>
      <c r="O529" s="69"/>
      <c r="P529" s="69"/>
      <c r="Q529" s="70"/>
      <c r="R529" s="34"/>
      <c r="S529" s="105"/>
      <c r="T529" s="105"/>
      <c r="U529" s="77"/>
      <c r="V529" s="77"/>
      <c r="W529" s="69"/>
      <c r="X529" s="69"/>
      <c r="Y529" s="69"/>
      <c r="Z529" s="61"/>
      <c r="AA529" s="67"/>
      <c r="AB529" s="61"/>
      <c r="AC529" s="67"/>
      <c r="AD529" s="67"/>
      <c r="AE529" s="67"/>
      <c r="AF529" s="57"/>
      <c r="AG529" s="107"/>
      <c r="AH529" s="108"/>
      <c r="AI529" s="30"/>
      <c r="AJ529" s="30"/>
      <c r="AK529" s="30"/>
      <c r="AL529" s="30"/>
      <c r="AM529" s="63"/>
      <c r="AN529" s="108"/>
      <c r="AO529" s="108"/>
      <c r="AP529" s="107"/>
      <c r="AQ529" s="107"/>
      <c r="AR529" s="31"/>
      <c r="AS529" s="68"/>
      <c r="AT529" s="68"/>
      <c r="AU529" s="63"/>
      <c r="AV529" s="62"/>
      <c r="AW529" s="62"/>
      <c r="AX529" s="62"/>
      <c r="AY529" s="62"/>
      <c r="AZ529" s="126"/>
      <c r="BA529" s="126"/>
      <c r="BB529" s="126"/>
      <c r="BC529" s="126"/>
      <c r="BD529" s="126"/>
      <c r="BE529" s="62"/>
    </row>
    <row r="530" spans="1:57" ht="25.5" customHeight="1" x14ac:dyDescent="0.3">
      <c r="A530" s="31"/>
      <c r="B530" s="31"/>
      <c r="C530" s="31"/>
      <c r="D530" s="33"/>
      <c r="E530" s="92"/>
      <c r="F530" s="31"/>
      <c r="G530" s="77"/>
      <c r="H530" s="77"/>
      <c r="I530" s="57"/>
      <c r="J530" s="31"/>
      <c r="K530" s="31"/>
      <c r="L530" s="77"/>
      <c r="M530" s="64"/>
      <c r="N530" s="64"/>
      <c r="O530" s="69"/>
      <c r="P530" s="69"/>
      <c r="Q530" s="70"/>
      <c r="R530" s="34"/>
      <c r="S530" s="105"/>
      <c r="T530" s="105"/>
      <c r="U530" s="77"/>
      <c r="V530" s="77"/>
      <c r="W530" s="69"/>
      <c r="X530" s="69"/>
      <c r="Y530" s="69"/>
      <c r="Z530" s="61"/>
      <c r="AA530" s="67"/>
      <c r="AB530" s="61"/>
      <c r="AC530" s="67"/>
      <c r="AD530" s="67"/>
      <c r="AE530" s="67"/>
      <c r="AF530" s="57"/>
      <c r="AG530" s="107"/>
      <c r="AH530" s="108"/>
      <c r="AI530" s="30"/>
      <c r="AJ530" s="30"/>
      <c r="AK530" s="30"/>
      <c r="AL530" s="30"/>
      <c r="AM530" s="63"/>
      <c r="AN530" s="108"/>
      <c r="AO530" s="108"/>
      <c r="AP530" s="107"/>
      <c r="AQ530" s="107"/>
      <c r="AR530" s="31"/>
      <c r="AS530" s="68"/>
      <c r="AT530" s="68"/>
      <c r="AU530" s="63"/>
      <c r="AV530" s="62"/>
      <c r="AW530" s="62"/>
      <c r="AX530" s="62"/>
      <c r="AY530" s="62"/>
      <c r="AZ530" s="126"/>
      <c r="BA530" s="126"/>
      <c r="BB530" s="126"/>
      <c r="BC530" s="126"/>
      <c r="BD530" s="126"/>
      <c r="BE530" s="62"/>
    </row>
    <row r="531" spans="1:57" ht="25.5" customHeight="1" x14ac:dyDescent="0.3">
      <c r="A531" s="31"/>
      <c r="B531" s="31"/>
      <c r="C531" s="31"/>
      <c r="D531" s="33"/>
      <c r="E531" s="92"/>
      <c r="F531" s="31"/>
      <c r="G531" s="77"/>
      <c r="H531" s="77"/>
      <c r="I531" s="57"/>
      <c r="J531" s="31"/>
      <c r="K531" s="31"/>
      <c r="L531" s="77"/>
      <c r="M531" s="64"/>
      <c r="N531" s="64"/>
      <c r="O531" s="69"/>
      <c r="P531" s="69"/>
      <c r="Q531" s="70"/>
      <c r="R531" s="34"/>
      <c r="S531" s="105"/>
      <c r="T531" s="105"/>
      <c r="U531" s="77"/>
      <c r="V531" s="77"/>
      <c r="W531" s="69"/>
      <c r="X531" s="69"/>
      <c r="Y531" s="69"/>
      <c r="Z531" s="61"/>
      <c r="AA531" s="67"/>
      <c r="AB531" s="61"/>
      <c r="AC531" s="67"/>
      <c r="AD531" s="67"/>
      <c r="AE531" s="67"/>
      <c r="AF531" s="57"/>
      <c r="AG531" s="107"/>
      <c r="AH531" s="108"/>
      <c r="AI531" s="30"/>
      <c r="AJ531" s="30"/>
      <c r="AK531" s="30"/>
      <c r="AL531" s="30"/>
      <c r="AM531" s="63"/>
      <c r="AN531" s="108"/>
      <c r="AO531" s="108"/>
      <c r="AP531" s="107"/>
      <c r="AQ531" s="107"/>
      <c r="AR531" s="31"/>
      <c r="AS531" s="68"/>
      <c r="AT531" s="68"/>
      <c r="AU531" s="63"/>
      <c r="AV531" s="62"/>
      <c r="AW531" s="62"/>
      <c r="AX531" s="62"/>
      <c r="AY531" s="62"/>
      <c r="AZ531" s="126"/>
      <c r="BA531" s="126"/>
      <c r="BB531" s="126"/>
      <c r="BC531" s="126"/>
      <c r="BD531" s="126"/>
      <c r="BE531" s="62"/>
    </row>
    <row r="532" spans="1:57" ht="25.5" customHeight="1" x14ac:dyDescent="0.3">
      <c r="A532" s="31"/>
      <c r="B532" s="31"/>
      <c r="C532" s="31"/>
      <c r="D532" s="33"/>
      <c r="E532" s="92"/>
      <c r="F532" s="31"/>
      <c r="G532" s="77"/>
      <c r="H532" s="77"/>
      <c r="I532" s="57"/>
      <c r="J532" s="31"/>
      <c r="K532" s="31"/>
      <c r="L532" s="77"/>
      <c r="M532" s="64"/>
      <c r="N532" s="64"/>
      <c r="O532" s="69"/>
      <c r="P532" s="69"/>
      <c r="Q532" s="70"/>
      <c r="R532" s="34"/>
      <c r="S532" s="105"/>
      <c r="T532" s="105"/>
      <c r="U532" s="77"/>
      <c r="V532" s="77"/>
      <c r="W532" s="69"/>
      <c r="X532" s="69"/>
      <c r="Y532" s="69"/>
      <c r="Z532" s="61"/>
      <c r="AA532" s="67"/>
      <c r="AB532" s="61"/>
      <c r="AC532" s="67"/>
      <c r="AD532" s="67"/>
      <c r="AE532" s="67"/>
      <c r="AF532" s="57"/>
      <c r="AG532" s="107"/>
      <c r="AH532" s="108"/>
      <c r="AI532" s="30"/>
      <c r="AJ532" s="30"/>
      <c r="AK532" s="30"/>
      <c r="AL532" s="30"/>
      <c r="AM532" s="63"/>
      <c r="AN532" s="108"/>
      <c r="AO532" s="108"/>
      <c r="AP532" s="107"/>
      <c r="AQ532" s="107"/>
      <c r="AR532" s="31"/>
      <c r="AS532" s="68"/>
      <c r="AT532" s="68"/>
      <c r="AU532" s="63"/>
      <c r="AV532" s="62"/>
      <c r="AW532" s="62"/>
      <c r="AX532" s="62"/>
      <c r="AY532" s="62"/>
      <c r="AZ532" s="126"/>
      <c r="BA532" s="126"/>
      <c r="BB532" s="126"/>
      <c r="BC532" s="126"/>
      <c r="BD532" s="126"/>
      <c r="BE532" s="62"/>
    </row>
    <row r="533" spans="1:57" ht="25.5" customHeight="1" x14ac:dyDescent="0.3">
      <c r="A533" s="31"/>
      <c r="B533" s="31"/>
      <c r="C533" s="31"/>
      <c r="D533" s="33"/>
      <c r="E533" s="92"/>
      <c r="F533" s="31"/>
      <c r="G533" s="77"/>
      <c r="H533" s="77"/>
      <c r="I533" s="57"/>
      <c r="J533" s="31"/>
      <c r="K533" s="31"/>
      <c r="L533" s="77"/>
      <c r="M533" s="64"/>
      <c r="N533" s="64"/>
      <c r="O533" s="69"/>
      <c r="P533" s="69"/>
      <c r="Q533" s="70"/>
      <c r="R533" s="34"/>
      <c r="S533" s="105"/>
      <c r="T533" s="105"/>
      <c r="U533" s="77"/>
      <c r="V533" s="77"/>
      <c r="W533" s="69"/>
      <c r="X533" s="69"/>
      <c r="Y533" s="69"/>
      <c r="Z533" s="61"/>
      <c r="AA533" s="67"/>
      <c r="AB533" s="61"/>
      <c r="AC533" s="67"/>
      <c r="AD533" s="67"/>
      <c r="AE533" s="67"/>
      <c r="AF533" s="57"/>
      <c r="AG533" s="107"/>
      <c r="AH533" s="108"/>
      <c r="AI533" s="30"/>
      <c r="AJ533" s="30"/>
      <c r="AK533" s="30"/>
      <c r="AL533" s="30"/>
      <c r="AM533" s="63"/>
      <c r="AN533" s="108"/>
      <c r="AO533" s="108"/>
      <c r="AP533" s="107"/>
      <c r="AQ533" s="107"/>
      <c r="AR533" s="31"/>
      <c r="AS533" s="68"/>
      <c r="AT533" s="68"/>
      <c r="AU533" s="63"/>
      <c r="AV533" s="62"/>
      <c r="AW533" s="62"/>
      <c r="AX533" s="62"/>
      <c r="AY533" s="62"/>
      <c r="AZ533" s="126"/>
      <c r="BA533" s="126"/>
      <c r="BB533" s="126"/>
      <c r="BC533" s="126"/>
      <c r="BD533" s="126"/>
      <c r="BE533" s="62"/>
    </row>
    <row r="534" spans="1:57" ht="25.5" customHeight="1" x14ac:dyDescent="0.3">
      <c r="A534" s="31"/>
      <c r="B534" s="31"/>
      <c r="C534" s="31"/>
      <c r="D534" s="33"/>
      <c r="E534" s="92"/>
      <c r="F534" s="31"/>
      <c r="G534" s="77"/>
      <c r="H534" s="77"/>
      <c r="I534" s="57"/>
      <c r="J534" s="31"/>
      <c r="K534" s="31"/>
      <c r="L534" s="77"/>
      <c r="M534" s="64"/>
      <c r="N534" s="64"/>
      <c r="O534" s="69"/>
      <c r="P534" s="69"/>
      <c r="Q534" s="70"/>
      <c r="R534" s="34"/>
      <c r="S534" s="105"/>
      <c r="T534" s="105"/>
      <c r="U534" s="77"/>
      <c r="V534" s="77"/>
      <c r="W534" s="69"/>
      <c r="X534" s="69"/>
      <c r="Y534" s="69"/>
      <c r="Z534" s="61"/>
      <c r="AA534" s="67"/>
      <c r="AB534" s="61"/>
      <c r="AC534" s="67"/>
      <c r="AD534" s="67"/>
      <c r="AE534" s="67"/>
      <c r="AF534" s="57"/>
      <c r="AG534" s="107"/>
      <c r="AH534" s="108"/>
      <c r="AI534" s="30"/>
      <c r="AJ534" s="30"/>
      <c r="AK534" s="30"/>
      <c r="AL534" s="30"/>
      <c r="AM534" s="63"/>
      <c r="AN534" s="108"/>
      <c r="AO534" s="108"/>
      <c r="AP534" s="107"/>
      <c r="AQ534" s="107"/>
      <c r="AR534" s="31"/>
      <c r="AS534" s="68"/>
      <c r="AT534" s="68"/>
      <c r="AU534" s="63"/>
      <c r="AV534" s="62"/>
      <c r="AW534" s="62"/>
      <c r="AX534" s="62"/>
      <c r="AY534" s="62"/>
      <c r="AZ534" s="126"/>
      <c r="BA534" s="126"/>
      <c r="BB534" s="126"/>
      <c r="BC534" s="126"/>
      <c r="BD534" s="126"/>
      <c r="BE534" s="62"/>
    </row>
    <row r="535" spans="1:57" ht="25.5" customHeight="1" x14ac:dyDescent="0.3">
      <c r="A535" s="31"/>
      <c r="B535" s="31"/>
      <c r="C535" s="31"/>
      <c r="D535" s="33"/>
      <c r="E535" s="92"/>
      <c r="F535" s="31"/>
      <c r="G535" s="77"/>
      <c r="H535" s="77"/>
      <c r="I535" s="57"/>
      <c r="J535" s="31"/>
      <c r="K535" s="31"/>
      <c r="L535" s="77"/>
      <c r="M535" s="64"/>
      <c r="N535" s="64"/>
      <c r="O535" s="69"/>
      <c r="P535" s="69"/>
      <c r="Q535" s="70"/>
      <c r="R535" s="34"/>
      <c r="S535" s="105"/>
      <c r="T535" s="105"/>
      <c r="U535" s="77"/>
      <c r="V535" s="77"/>
      <c r="W535" s="69"/>
      <c r="X535" s="69"/>
      <c r="Y535" s="69"/>
      <c r="Z535" s="61"/>
      <c r="AA535" s="67"/>
      <c r="AB535" s="61"/>
      <c r="AC535" s="67"/>
      <c r="AD535" s="67"/>
      <c r="AE535" s="67"/>
      <c r="AF535" s="57"/>
      <c r="AG535" s="107"/>
      <c r="AH535" s="108"/>
      <c r="AI535" s="30"/>
      <c r="AJ535" s="30"/>
      <c r="AK535" s="30"/>
      <c r="AL535" s="30"/>
      <c r="AM535" s="63"/>
      <c r="AN535" s="108"/>
      <c r="AO535" s="108"/>
      <c r="AP535" s="107"/>
      <c r="AQ535" s="107"/>
      <c r="AR535" s="31"/>
      <c r="AS535" s="68"/>
      <c r="AT535" s="68"/>
      <c r="AU535" s="63"/>
      <c r="AV535" s="62"/>
      <c r="AW535" s="62"/>
      <c r="AX535" s="62"/>
      <c r="AY535" s="62"/>
      <c r="AZ535" s="126"/>
      <c r="BA535" s="126"/>
      <c r="BB535" s="126"/>
      <c r="BC535" s="126"/>
      <c r="BD535" s="126"/>
      <c r="BE535" s="62"/>
    </row>
    <row r="536" spans="1:57" ht="25.5" customHeight="1" x14ac:dyDescent="0.3">
      <c r="A536" s="31"/>
      <c r="B536" s="31"/>
      <c r="C536" s="31"/>
      <c r="D536" s="33"/>
      <c r="E536" s="92"/>
      <c r="F536" s="31"/>
      <c r="G536" s="77"/>
      <c r="H536" s="77"/>
      <c r="I536" s="57"/>
      <c r="J536" s="31"/>
      <c r="K536" s="31"/>
      <c r="L536" s="77"/>
      <c r="M536" s="64"/>
      <c r="N536" s="64"/>
      <c r="O536" s="69"/>
      <c r="P536" s="69"/>
      <c r="Q536" s="70"/>
      <c r="R536" s="34"/>
      <c r="S536" s="105"/>
      <c r="T536" s="105"/>
      <c r="U536" s="77"/>
      <c r="V536" s="77"/>
      <c r="W536" s="69"/>
      <c r="X536" s="69"/>
      <c r="Y536" s="69"/>
      <c r="Z536" s="61"/>
      <c r="AA536" s="67"/>
      <c r="AB536" s="61"/>
      <c r="AC536" s="67"/>
      <c r="AD536" s="67"/>
      <c r="AE536" s="67"/>
      <c r="AF536" s="57"/>
      <c r="AG536" s="107"/>
      <c r="AH536" s="108"/>
      <c r="AI536" s="30"/>
      <c r="AJ536" s="30"/>
      <c r="AK536" s="30"/>
      <c r="AL536" s="30"/>
      <c r="AM536" s="63"/>
      <c r="AN536" s="108"/>
      <c r="AO536" s="108"/>
      <c r="AP536" s="107"/>
      <c r="AQ536" s="107"/>
      <c r="AR536" s="31"/>
      <c r="AS536" s="68"/>
      <c r="AT536" s="68"/>
      <c r="AU536" s="63"/>
      <c r="AV536" s="62"/>
      <c r="AW536" s="62"/>
      <c r="AX536" s="62"/>
      <c r="AY536" s="62"/>
      <c r="AZ536" s="126"/>
      <c r="BA536" s="126"/>
      <c r="BB536" s="126"/>
      <c r="BC536" s="126"/>
      <c r="BD536" s="126"/>
      <c r="BE536" s="62"/>
    </row>
    <row r="537" spans="1:57" ht="25.5" customHeight="1" x14ac:dyDescent="0.3">
      <c r="A537" s="31"/>
      <c r="B537" s="31"/>
      <c r="C537" s="31"/>
      <c r="D537" s="33"/>
      <c r="E537" s="92"/>
      <c r="F537" s="31"/>
      <c r="G537" s="77"/>
      <c r="H537" s="77"/>
      <c r="I537" s="57"/>
      <c r="J537" s="31"/>
      <c r="K537" s="31"/>
      <c r="L537" s="77"/>
      <c r="M537" s="64"/>
      <c r="N537" s="64"/>
      <c r="O537" s="69"/>
      <c r="P537" s="69"/>
      <c r="Q537" s="70"/>
      <c r="R537" s="34"/>
      <c r="S537" s="105"/>
      <c r="T537" s="105"/>
      <c r="U537" s="77"/>
      <c r="V537" s="77"/>
      <c r="W537" s="69"/>
      <c r="X537" s="69"/>
      <c r="Y537" s="69"/>
      <c r="Z537" s="61"/>
      <c r="AA537" s="67"/>
      <c r="AB537" s="61"/>
      <c r="AC537" s="67"/>
      <c r="AD537" s="67"/>
      <c r="AE537" s="67"/>
      <c r="AF537" s="57"/>
      <c r="AG537" s="107"/>
      <c r="AH537" s="108"/>
      <c r="AI537" s="30"/>
      <c r="AJ537" s="30"/>
      <c r="AK537" s="30"/>
      <c r="AL537" s="30"/>
      <c r="AM537" s="63"/>
      <c r="AN537" s="108"/>
      <c r="AO537" s="108"/>
      <c r="AP537" s="107"/>
      <c r="AQ537" s="107"/>
      <c r="AR537" s="31"/>
      <c r="AS537" s="68"/>
      <c r="AT537" s="68"/>
      <c r="AU537" s="63"/>
      <c r="AV537" s="62"/>
      <c r="AW537" s="62"/>
      <c r="AX537" s="62"/>
      <c r="AY537" s="62"/>
      <c r="AZ537" s="126"/>
      <c r="BA537" s="126"/>
      <c r="BB537" s="126"/>
      <c r="BC537" s="126"/>
      <c r="BD537" s="126"/>
      <c r="BE537" s="62"/>
    </row>
    <row r="538" spans="1:57" ht="25.5" customHeight="1" x14ac:dyDescent="0.3">
      <c r="A538" s="31"/>
      <c r="B538" s="31"/>
      <c r="C538" s="31"/>
      <c r="D538" s="33"/>
      <c r="E538" s="92"/>
      <c r="F538" s="31"/>
      <c r="G538" s="77"/>
      <c r="H538" s="77"/>
      <c r="I538" s="57"/>
      <c r="J538" s="31"/>
      <c r="K538" s="31"/>
      <c r="L538" s="77"/>
      <c r="M538" s="64"/>
      <c r="N538" s="64"/>
      <c r="O538" s="69"/>
      <c r="P538" s="69"/>
      <c r="Q538" s="70"/>
      <c r="R538" s="34"/>
      <c r="S538" s="105"/>
      <c r="T538" s="105"/>
      <c r="U538" s="77"/>
      <c r="V538" s="77"/>
      <c r="W538" s="69"/>
      <c r="X538" s="69"/>
      <c r="Y538" s="69"/>
      <c r="Z538" s="61"/>
      <c r="AA538" s="67"/>
      <c r="AB538" s="61"/>
      <c r="AC538" s="67"/>
      <c r="AD538" s="67"/>
      <c r="AE538" s="67"/>
      <c r="AF538" s="57"/>
      <c r="AG538" s="107"/>
      <c r="AH538" s="108"/>
      <c r="AI538" s="30"/>
      <c r="AJ538" s="30"/>
      <c r="AK538" s="30"/>
      <c r="AL538" s="30"/>
      <c r="AM538" s="63"/>
      <c r="AN538" s="108"/>
      <c r="AO538" s="108"/>
      <c r="AP538" s="107"/>
      <c r="AQ538" s="107"/>
      <c r="AR538" s="31"/>
      <c r="AS538" s="68"/>
      <c r="AT538" s="68"/>
      <c r="AU538" s="63"/>
      <c r="AV538" s="62"/>
      <c r="AW538" s="62"/>
      <c r="AX538" s="62"/>
      <c r="AY538" s="62"/>
      <c r="AZ538" s="126"/>
      <c r="BA538" s="126"/>
      <c r="BB538" s="126"/>
      <c r="BC538" s="126"/>
      <c r="BD538" s="126"/>
      <c r="BE538" s="62"/>
    </row>
    <row r="539" spans="1:57" ht="25.5" customHeight="1" x14ac:dyDescent="0.3">
      <c r="A539" s="31"/>
      <c r="B539" s="31"/>
      <c r="C539" s="31"/>
      <c r="D539" s="33"/>
      <c r="E539" s="92"/>
      <c r="F539" s="31"/>
      <c r="G539" s="77"/>
      <c r="H539" s="77"/>
      <c r="I539" s="57"/>
      <c r="J539" s="31"/>
      <c r="K539" s="31"/>
      <c r="L539" s="77"/>
      <c r="M539" s="64"/>
      <c r="N539" s="64"/>
      <c r="O539" s="69"/>
      <c r="P539" s="69"/>
      <c r="Q539" s="70"/>
      <c r="R539" s="34"/>
      <c r="S539" s="105"/>
      <c r="T539" s="105"/>
      <c r="U539" s="77"/>
      <c r="V539" s="77"/>
      <c r="W539" s="69"/>
      <c r="X539" s="69"/>
      <c r="Y539" s="69"/>
      <c r="Z539" s="61"/>
      <c r="AA539" s="67"/>
      <c r="AB539" s="61"/>
      <c r="AC539" s="67"/>
      <c r="AD539" s="67"/>
      <c r="AE539" s="67"/>
      <c r="AF539" s="57"/>
      <c r="AG539" s="107"/>
      <c r="AH539" s="108"/>
      <c r="AI539" s="30"/>
      <c r="AJ539" s="30"/>
      <c r="AK539" s="30"/>
      <c r="AL539" s="30"/>
      <c r="AM539" s="63"/>
      <c r="AN539" s="108"/>
      <c r="AO539" s="108"/>
      <c r="AP539" s="107"/>
      <c r="AQ539" s="107"/>
      <c r="AR539" s="31"/>
      <c r="AS539" s="68"/>
      <c r="AT539" s="68"/>
      <c r="AU539" s="63"/>
      <c r="AV539" s="62"/>
      <c r="AW539" s="62"/>
      <c r="AX539" s="62"/>
      <c r="AY539" s="62"/>
      <c r="AZ539" s="126"/>
      <c r="BA539" s="126"/>
      <c r="BB539" s="126"/>
      <c r="BC539" s="126"/>
      <c r="BD539" s="126"/>
      <c r="BE539" s="62"/>
    </row>
    <row r="540" spans="1:57" ht="25.5" customHeight="1" x14ac:dyDescent="0.3">
      <c r="A540" s="31"/>
      <c r="B540" s="31"/>
      <c r="C540" s="31"/>
      <c r="D540" s="33"/>
      <c r="E540" s="92"/>
      <c r="F540" s="31"/>
      <c r="G540" s="77"/>
      <c r="H540" s="77"/>
      <c r="I540" s="57"/>
      <c r="J540" s="31"/>
      <c r="K540" s="31"/>
      <c r="L540" s="77"/>
      <c r="M540" s="64"/>
      <c r="N540" s="64"/>
      <c r="O540" s="69"/>
      <c r="P540" s="69"/>
      <c r="Q540" s="70"/>
      <c r="R540" s="34"/>
      <c r="S540" s="105"/>
      <c r="T540" s="105"/>
      <c r="U540" s="77"/>
      <c r="V540" s="77"/>
      <c r="W540" s="69"/>
      <c r="X540" s="69"/>
      <c r="Y540" s="69"/>
      <c r="Z540" s="61"/>
      <c r="AA540" s="67"/>
      <c r="AB540" s="61"/>
      <c r="AC540" s="67"/>
      <c r="AD540" s="67"/>
      <c r="AE540" s="67"/>
      <c r="AF540" s="57"/>
      <c r="AG540" s="107"/>
      <c r="AH540" s="108"/>
      <c r="AI540" s="30"/>
      <c r="AJ540" s="30"/>
      <c r="AK540" s="30"/>
      <c r="AL540" s="30"/>
      <c r="AM540" s="63"/>
      <c r="AN540" s="108"/>
      <c r="AO540" s="108"/>
      <c r="AP540" s="107"/>
      <c r="AQ540" s="107"/>
      <c r="AR540" s="31"/>
      <c r="AS540" s="68"/>
      <c r="AT540" s="68"/>
      <c r="AU540" s="63"/>
      <c r="AV540" s="62"/>
      <c r="AW540" s="62"/>
      <c r="AX540" s="62"/>
      <c r="AY540" s="62"/>
      <c r="AZ540" s="126"/>
      <c r="BA540" s="126"/>
      <c r="BB540" s="126"/>
      <c r="BC540" s="126"/>
      <c r="BD540" s="126"/>
      <c r="BE540" s="62"/>
    </row>
    <row r="541" spans="1:57" ht="25.5" customHeight="1" x14ac:dyDescent="0.3">
      <c r="A541" s="31"/>
      <c r="B541" s="31"/>
      <c r="C541" s="31"/>
      <c r="D541" s="33"/>
      <c r="E541" s="92"/>
      <c r="F541" s="31"/>
      <c r="G541" s="77"/>
      <c r="H541" s="77"/>
      <c r="I541" s="57"/>
      <c r="J541" s="31"/>
      <c r="K541" s="31"/>
      <c r="L541" s="77"/>
      <c r="M541" s="64"/>
      <c r="N541" s="64"/>
      <c r="O541" s="69"/>
      <c r="P541" s="69"/>
      <c r="Q541" s="70"/>
      <c r="R541" s="34"/>
      <c r="S541" s="105"/>
      <c r="T541" s="105"/>
      <c r="U541" s="77"/>
      <c r="V541" s="77"/>
      <c r="W541" s="69"/>
      <c r="X541" s="69"/>
      <c r="Y541" s="69"/>
      <c r="Z541" s="61"/>
      <c r="AA541" s="67"/>
      <c r="AB541" s="61"/>
      <c r="AC541" s="67"/>
      <c r="AD541" s="67"/>
      <c r="AE541" s="67"/>
      <c r="AF541" s="57"/>
      <c r="AG541" s="107"/>
      <c r="AH541" s="108"/>
      <c r="AI541" s="30"/>
      <c r="AJ541" s="30"/>
      <c r="AK541" s="30"/>
      <c r="AL541" s="30"/>
      <c r="AM541" s="63"/>
      <c r="AN541" s="108"/>
      <c r="AO541" s="108"/>
      <c r="AP541" s="107"/>
      <c r="AQ541" s="107"/>
      <c r="AR541" s="31"/>
      <c r="AS541" s="68"/>
      <c r="AT541" s="68"/>
      <c r="AU541" s="63"/>
      <c r="AV541" s="62"/>
      <c r="AW541" s="62"/>
      <c r="AX541" s="62"/>
      <c r="AY541" s="62"/>
      <c r="AZ541" s="126"/>
      <c r="BA541" s="126"/>
      <c r="BB541" s="126"/>
      <c r="BC541" s="126"/>
      <c r="BD541" s="126"/>
      <c r="BE541" s="62"/>
    </row>
    <row r="542" spans="1:57" ht="25.5" customHeight="1" x14ac:dyDescent="0.3">
      <c r="A542" s="31"/>
      <c r="B542" s="31"/>
      <c r="C542" s="31"/>
      <c r="D542" s="33"/>
      <c r="E542" s="92"/>
      <c r="F542" s="31"/>
      <c r="G542" s="77"/>
      <c r="H542" s="77"/>
      <c r="I542" s="57"/>
      <c r="J542" s="31"/>
      <c r="K542" s="31"/>
      <c r="L542" s="77"/>
      <c r="M542" s="64"/>
      <c r="N542" s="64"/>
      <c r="O542" s="69"/>
      <c r="P542" s="69"/>
      <c r="Q542" s="70"/>
      <c r="R542" s="34"/>
      <c r="S542" s="105"/>
      <c r="T542" s="105"/>
      <c r="U542" s="77"/>
      <c r="V542" s="77"/>
      <c r="W542" s="69"/>
      <c r="X542" s="69"/>
      <c r="Y542" s="69"/>
      <c r="Z542" s="61"/>
      <c r="AA542" s="67"/>
      <c r="AB542" s="61"/>
      <c r="AC542" s="67"/>
      <c r="AD542" s="67"/>
      <c r="AE542" s="67"/>
      <c r="AF542" s="57"/>
      <c r="AG542" s="107"/>
      <c r="AH542" s="108"/>
      <c r="AI542" s="30"/>
      <c r="AJ542" s="30"/>
      <c r="AK542" s="30"/>
      <c r="AL542" s="30"/>
      <c r="AM542" s="63"/>
      <c r="AN542" s="108"/>
      <c r="AO542" s="108"/>
      <c r="AP542" s="107"/>
      <c r="AQ542" s="107"/>
      <c r="AR542" s="31"/>
      <c r="AS542" s="68"/>
      <c r="AT542" s="68"/>
      <c r="AU542" s="63"/>
      <c r="AV542" s="62"/>
      <c r="AW542" s="62"/>
      <c r="AX542" s="62"/>
      <c r="AY542" s="62"/>
      <c r="AZ542" s="126"/>
      <c r="BA542" s="126"/>
      <c r="BB542" s="126"/>
      <c r="BC542" s="126"/>
      <c r="BD542" s="126"/>
      <c r="BE542" s="62"/>
    </row>
    <row r="543" spans="1:57" ht="25.5" customHeight="1" x14ac:dyDescent="0.3">
      <c r="A543" s="31"/>
      <c r="B543" s="31"/>
      <c r="C543" s="31"/>
      <c r="D543" s="33"/>
      <c r="E543" s="92"/>
      <c r="F543" s="31"/>
      <c r="G543" s="77"/>
      <c r="H543" s="77"/>
      <c r="I543" s="57"/>
      <c r="J543" s="31"/>
      <c r="K543" s="31"/>
      <c r="L543" s="77"/>
      <c r="M543" s="64"/>
      <c r="N543" s="64"/>
      <c r="O543" s="69"/>
      <c r="P543" s="69"/>
      <c r="Q543" s="70"/>
      <c r="R543" s="34"/>
      <c r="S543" s="105"/>
      <c r="T543" s="105"/>
      <c r="U543" s="77"/>
      <c r="V543" s="77"/>
      <c r="W543" s="69"/>
      <c r="X543" s="69"/>
      <c r="Y543" s="69"/>
      <c r="Z543" s="61"/>
      <c r="AA543" s="67"/>
      <c r="AB543" s="61"/>
      <c r="AC543" s="67"/>
      <c r="AD543" s="67"/>
      <c r="AE543" s="67"/>
      <c r="AF543" s="57"/>
      <c r="AG543" s="107"/>
      <c r="AH543" s="108"/>
      <c r="AI543" s="30"/>
      <c r="AJ543" s="30"/>
      <c r="AK543" s="30"/>
      <c r="AL543" s="30"/>
      <c r="AM543" s="63"/>
      <c r="AN543" s="108"/>
      <c r="AO543" s="108"/>
      <c r="AP543" s="107"/>
      <c r="AQ543" s="107"/>
      <c r="AR543" s="31"/>
      <c r="AS543" s="68"/>
      <c r="AT543" s="68"/>
      <c r="AU543" s="63"/>
      <c r="AV543" s="62"/>
      <c r="AW543" s="62"/>
      <c r="AX543" s="62"/>
      <c r="AY543" s="62"/>
      <c r="AZ543" s="126"/>
      <c r="BA543" s="126"/>
      <c r="BB543" s="126"/>
      <c r="BC543" s="126"/>
      <c r="BD543" s="126"/>
      <c r="BE543" s="62"/>
    </row>
    <row r="544" spans="1:57" ht="25.5" customHeight="1" x14ac:dyDescent="0.3">
      <c r="A544" s="31"/>
      <c r="B544" s="31"/>
      <c r="C544" s="31"/>
      <c r="D544" s="33"/>
      <c r="E544" s="92"/>
      <c r="F544" s="31"/>
      <c r="G544" s="77"/>
      <c r="H544" s="77"/>
      <c r="I544" s="57"/>
      <c r="J544" s="31"/>
      <c r="K544" s="31"/>
      <c r="L544" s="77"/>
      <c r="M544" s="64"/>
      <c r="N544" s="64"/>
      <c r="O544" s="69"/>
      <c r="P544" s="69"/>
      <c r="Q544" s="70"/>
      <c r="R544" s="34"/>
      <c r="S544" s="105"/>
      <c r="T544" s="105"/>
      <c r="U544" s="77"/>
      <c r="V544" s="77"/>
      <c r="W544" s="69"/>
      <c r="X544" s="69"/>
      <c r="Y544" s="69"/>
      <c r="Z544" s="61"/>
      <c r="AA544" s="67"/>
      <c r="AB544" s="61"/>
      <c r="AC544" s="67"/>
      <c r="AD544" s="67"/>
      <c r="AE544" s="67"/>
      <c r="AF544" s="57"/>
      <c r="AG544" s="107"/>
      <c r="AH544" s="108"/>
      <c r="AI544" s="30"/>
      <c r="AJ544" s="30"/>
      <c r="AK544" s="30"/>
      <c r="AL544" s="30"/>
      <c r="AM544" s="63"/>
      <c r="AN544" s="108"/>
      <c r="AO544" s="108"/>
      <c r="AP544" s="107"/>
      <c r="AQ544" s="107"/>
      <c r="AR544" s="31"/>
      <c r="AS544" s="68"/>
      <c r="AT544" s="68"/>
      <c r="AU544" s="63"/>
      <c r="AV544" s="62"/>
      <c r="AW544" s="62"/>
      <c r="AX544" s="62"/>
      <c r="AY544" s="62"/>
      <c r="AZ544" s="126"/>
      <c r="BA544" s="126"/>
      <c r="BB544" s="126"/>
      <c r="BC544" s="126"/>
      <c r="BD544" s="126"/>
      <c r="BE544" s="62"/>
    </row>
    <row r="545" spans="1:57" ht="25.5" customHeight="1" x14ac:dyDescent="0.3">
      <c r="A545" s="31"/>
      <c r="B545" s="31"/>
      <c r="C545" s="31"/>
      <c r="D545" s="33"/>
      <c r="E545" s="92"/>
      <c r="F545" s="31"/>
      <c r="G545" s="77"/>
      <c r="H545" s="77"/>
      <c r="I545" s="57"/>
      <c r="J545" s="31"/>
      <c r="K545" s="31"/>
      <c r="L545" s="77"/>
      <c r="M545" s="64"/>
      <c r="N545" s="64"/>
      <c r="O545" s="69"/>
      <c r="P545" s="69"/>
      <c r="Q545" s="70"/>
      <c r="R545" s="34"/>
      <c r="S545" s="105"/>
      <c r="T545" s="105"/>
      <c r="U545" s="77"/>
      <c r="V545" s="77"/>
      <c r="W545" s="69"/>
      <c r="X545" s="69"/>
      <c r="Y545" s="69"/>
      <c r="Z545" s="61"/>
      <c r="AA545" s="67"/>
      <c r="AB545" s="61"/>
      <c r="AC545" s="67"/>
      <c r="AD545" s="67"/>
      <c r="AE545" s="67"/>
      <c r="AF545" s="57"/>
      <c r="AG545" s="107"/>
      <c r="AH545" s="108"/>
      <c r="AI545" s="30"/>
      <c r="AJ545" s="30"/>
      <c r="AK545" s="30"/>
      <c r="AL545" s="30"/>
      <c r="AM545" s="63"/>
      <c r="AN545" s="108"/>
      <c r="AO545" s="108"/>
      <c r="AP545" s="107"/>
      <c r="AQ545" s="107"/>
      <c r="AR545" s="31"/>
      <c r="AS545" s="68"/>
      <c r="AT545" s="68"/>
      <c r="AU545" s="63"/>
      <c r="AV545" s="62"/>
      <c r="AW545" s="62"/>
      <c r="AX545" s="62"/>
      <c r="AY545" s="62"/>
      <c r="AZ545" s="126"/>
      <c r="BA545" s="126"/>
      <c r="BB545" s="126"/>
      <c r="BC545" s="126"/>
      <c r="BD545" s="126"/>
      <c r="BE545" s="62"/>
    </row>
    <row r="546" spans="1:57" ht="25.5" customHeight="1" x14ac:dyDescent="0.3">
      <c r="A546" s="31"/>
      <c r="B546" s="31"/>
      <c r="C546" s="31"/>
      <c r="D546" s="33"/>
      <c r="E546" s="92"/>
      <c r="F546" s="31"/>
      <c r="G546" s="77"/>
      <c r="H546" s="77"/>
      <c r="I546" s="57"/>
      <c r="J546" s="31"/>
      <c r="K546" s="31"/>
      <c r="L546" s="77"/>
      <c r="M546" s="64"/>
      <c r="N546" s="64"/>
      <c r="O546" s="69"/>
      <c r="P546" s="69"/>
      <c r="Q546" s="70"/>
      <c r="R546" s="34"/>
      <c r="S546" s="105"/>
      <c r="T546" s="105"/>
      <c r="U546" s="77"/>
      <c r="V546" s="77"/>
      <c r="W546" s="69"/>
      <c r="X546" s="69"/>
      <c r="Y546" s="69"/>
      <c r="Z546" s="61"/>
      <c r="AA546" s="67"/>
      <c r="AB546" s="61"/>
      <c r="AC546" s="67"/>
      <c r="AD546" s="67"/>
      <c r="AE546" s="67"/>
      <c r="AF546" s="57"/>
      <c r="AG546" s="107"/>
      <c r="AH546" s="108"/>
      <c r="AI546" s="30"/>
      <c r="AJ546" s="30"/>
      <c r="AK546" s="30"/>
      <c r="AL546" s="30"/>
      <c r="AM546" s="63"/>
      <c r="AN546" s="108"/>
      <c r="AO546" s="108"/>
      <c r="AP546" s="107"/>
      <c r="AQ546" s="107"/>
      <c r="AR546" s="31"/>
      <c r="AS546" s="68"/>
      <c r="AT546" s="68"/>
      <c r="AU546" s="63"/>
      <c r="AV546" s="62"/>
      <c r="AW546" s="62"/>
      <c r="AX546" s="62"/>
      <c r="AY546" s="62"/>
      <c r="AZ546" s="126"/>
      <c r="BA546" s="126"/>
      <c r="BB546" s="126"/>
      <c r="BC546" s="126"/>
      <c r="BD546" s="126"/>
      <c r="BE546" s="62"/>
    </row>
    <row r="547" spans="1:57" ht="25.5" customHeight="1" x14ac:dyDescent="0.3">
      <c r="A547" s="31"/>
      <c r="B547" s="31"/>
      <c r="C547" s="31"/>
      <c r="D547" s="33"/>
      <c r="E547" s="92"/>
      <c r="F547" s="31"/>
      <c r="G547" s="77"/>
      <c r="H547" s="77"/>
      <c r="I547" s="57"/>
      <c r="J547" s="31"/>
      <c r="K547" s="31"/>
      <c r="L547" s="77"/>
      <c r="M547" s="64"/>
      <c r="N547" s="64"/>
      <c r="O547" s="69"/>
      <c r="P547" s="69"/>
      <c r="Q547" s="70"/>
      <c r="R547" s="34"/>
      <c r="S547" s="105"/>
      <c r="T547" s="105"/>
      <c r="U547" s="77"/>
      <c r="V547" s="77"/>
      <c r="W547" s="69"/>
      <c r="X547" s="69"/>
      <c r="Y547" s="69"/>
      <c r="Z547" s="61"/>
      <c r="AA547" s="67"/>
      <c r="AB547" s="61"/>
      <c r="AC547" s="67"/>
      <c r="AD547" s="67"/>
      <c r="AE547" s="67"/>
      <c r="AF547" s="57"/>
      <c r="AG547" s="107"/>
      <c r="AH547" s="108"/>
      <c r="AI547" s="30"/>
      <c r="AJ547" s="30"/>
      <c r="AK547" s="30"/>
      <c r="AL547" s="30"/>
      <c r="AM547" s="63"/>
      <c r="AN547" s="108"/>
      <c r="AO547" s="108"/>
      <c r="AP547" s="107"/>
      <c r="AQ547" s="107"/>
      <c r="AR547" s="31"/>
      <c r="AS547" s="68"/>
      <c r="AT547" s="68"/>
      <c r="AU547" s="63"/>
      <c r="AV547" s="62"/>
      <c r="AW547" s="62"/>
      <c r="AX547" s="62"/>
      <c r="AY547" s="62"/>
      <c r="AZ547" s="126"/>
      <c r="BA547" s="126"/>
      <c r="BB547" s="126"/>
      <c r="BC547" s="126"/>
      <c r="BD547" s="126"/>
      <c r="BE547" s="62"/>
    </row>
    <row r="548" spans="1:57" ht="25.5" customHeight="1" x14ac:dyDescent="0.3">
      <c r="A548" s="31"/>
      <c r="B548" s="31"/>
      <c r="C548" s="31"/>
      <c r="D548" s="33"/>
      <c r="E548" s="92"/>
      <c r="F548" s="31"/>
      <c r="G548" s="77"/>
      <c r="H548" s="77"/>
      <c r="I548" s="57"/>
      <c r="J548" s="31"/>
      <c r="K548" s="31"/>
      <c r="L548" s="77"/>
      <c r="M548" s="64"/>
      <c r="N548" s="64"/>
      <c r="O548" s="69"/>
      <c r="P548" s="69"/>
      <c r="Q548" s="70"/>
      <c r="R548" s="34"/>
      <c r="S548" s="105"/>
      <c r="T548" s="105"/>
      <c r="U548" s="77"/>
      <c r="V548" s="77"/>
      <c r="W548" s="69"/>
      <c r="X548" s="69"/>
      <c r="Y548" s="69"/>
      <c r="Z548" s="61"/>
      <c r="AA548" s="67"/>
      <c r="AB548" s="61"/>
      <c r="AC548" s="67"/>
      <c r="AD548" s="67"/>
      <c r="AE548" s="67"/>
      <c r="AF548" s="57"/>
      <c r="AG548" s="107"/>
      <c r="AH548" s="108"/>
      <c r="AI548" s="30"/>
      <c r="AJ548" s="30"/>
      <c r="AK548" s="30"/>
      <c r="AL548" s="30"/>
      <c r="AM548" s="63"/>
      <c r="AN548" s="108"/>
      <c r="AO548" s="108"/>
      <c r="AP548" s="107"/>
      <c r="AQ548" s="107"/>
      <c r="AR548" s="31"/>
      <c r="AS548" s="68"/>
      <c r="AT548" s="68"/>
      <c r="AU548" s="63"/>
      <c r="AV548" s="62"/>
      <c r="AW548" s="62"/>
      <c r="AX548" s="62"/>
      <c r="AY548" s="62"/>
      <c r="AZ548" s="126"/>
      <c r="BA548" s="126"/>
      <c r="BB548" s="126"/>
      <c r="BC548" s="126"/>
      <c r="BD548" s="126"/>
      <c r="BE548" s="62"/>
    </row>
    <row r="549" spans="1:57" ht="25.5" customHeight="1" x14ac:dyDescent="0.3">
      <c r="A549" s="31"/>
      <c r="B549" s="31"/>
      <c r="C549" s="31"/>
      <c r="D549" s="33"/>
      <c r="E549" s="92"/>
      <c r="F549" s="31"/>
      <c r="G549" s="77"/>
      <c r="H549" s="77"/>
      <c r="I549" s="57"/>
      <c r="J549" s="31"/>
      <c r="K549" s="31"/>
      <c r="L549" s="77"/>
      <c r="M549" s="64"/>
      <c r="N549" s="64"/>
      <c r="O549" s="69"/>
      <c r="P549" s="69"/>
      <c r="Q549" s="70"/>
      <c r="R549" s="34"/>
      <c r="S549" s="105"/>
      <c r="T549" s="105"/>
      <c r="U549" s="77"/>
      <c r="V549" s="77"/>
      <c r="W549" s="69"/>
      <c r="X549" s="69"/>
      <c r="Y549" s="69"/>
      <c r="Z549" s="61"/>
      <c r="AA549" s="67"/>
      <c r="AB549" s="61"/>
      <c r="AC549" s="67"/>
      <c r="AD549" s="67"/>
      <c r="AE549" s="67"/>
      <c r="AF549" s="57"/>
      <c r="AG549" s="107"/>
      <c r="AH549" s="108"/>
      <c r="AI549" s="30"/>
      <c r="AJ549" s="30"/>
      <c r="AK549" s="30"/>
      <c r="AL549" s="30"/>
      <c r="AM549" s="63"/>
      <c r="AN549" s="108"/>
      <c r="AO549" s="108"/>
      <c r="AP549" s="107"/>
      <c r="AQ549" s="107"/>
      <c r="AR549" s="31"/>
      <c r="AS549" s="68"/>
      <c r="AT549" s="68"/>
      <c r="AU549" s="63"/>
      <c r="AV549" s="62"/>
      <c r="AW549" s="62"/>
      <c r="AX549" s="62"/>
      <c r="AY549" s="62"/>
      <c r="AZ549" s="126"/>
      <c r="BA549" s="126"/>
      <c r="BB549" s="126"/>
      <c r="BC549" s="126"/>
      <c r="BD549" s="126"/>
      <c r="BE549" s="62"/>
    </row>
    <row r="550" spans="1:57" ht="25.5" customHeight="1" x14ac:dyDescent="0.3">
      <c r="A550" s="31"/>
      <c r="B550" s="31"/>
      <c r="C550" s="31"/>
      <c r="D550" s="33"/>
      <c r="E550" s="92"/>
      <c r="F550" s="31"/>
      <c r="G550" s="77"/>
      <c r="H550" s="77"/>
      <c r="I550" s="57"/>
      <c r="J550" s="31"/>
      <c r="K550" s="31"/>
      <c r="L550" s="77"/>
      <c r="M550" s="64"/>
      <c r="N550" s="64"/>
      <c r="O550" s="69"/>
      <c r="P550" s="69"/>
      <c r="Q550" s="70"/>
      <c r="R550" s="34"/>
      <c r="S550" s="105"/>
      <c r="T550" s="105"/>
      <c r="U550" s="77"/>
      <c r="V550" s="77"/>
      <c r="W550" s="69"/>
      <c r="X550" s="69"/>
      <c r="Y550" s="69"/>
      <c r="Z550" s="61"/>
      <c r="AA550" s="67"/>
      <c r="AB550" s="61"/>
      <c r="AC550" s="67"/>
      <c r="AD550" s="67"/>
      <c r="AE550" s="67"/>
      <c r="AF550" s="57"/>
      <c r="AG550" s="107"/>
      <c r="AH550" s="108"/>
      <c r="AI550" s="30"/>
      <c r="AJ550" s="30"/>
      <c r="AK550" s="30"/>
      <c r="AL550" s="30"/>
      <c r="AM550" s="63"/>
      <c r="AN550" s="108"/>
      <c r="AO550" s="108"/>
      <c r="AP550" s="107"/>
      <c r="AQ550" s="107"/>
      <c r="AR550" s="31"/>
      <c r="AS550" s="68"/>
      <c r="AT550" s="68"/>
      <c r="AU550" s="63"/>
      <c r="AV550" s="62"/>
      <c r="AW550" s="62"/>
      <c r="AX550" s="62"/>
      <c r="AY550" s="62"/>
      <c r="AZ550" s="126"/>
      <c r="BA550" s="126"/>
      <c r="BB550" s="126"/>
      <c r="BC550" s="126"/>
      <c r="BD550" s="126"/>
      <c r="BE550" s="62"/>
    </row>
    <row r="551" spans="1:57" ht="25.5" customHeight="1" x14ac:dyDescent="0.3">
      <c r="A551" s="31"/>
      <c r="B551" s="31"/>
      <c r="C551" s="31"/>
      <c r="D551" s="33"/>
      <c r="E551" s="92"/>
      <c r="F551" s="31"/>
      <c r="G551" s="77"/>
      <c r="H551" s="77"/>
      <c r="I551" s="57"/>
      <c r="J551" s="31"/>
      <c r="K551" s="31"/>
      <c r="L551" s="77"/>
      <c r="M551" s="64"/>
      <c r="N551" s="64"/>
      <c r="O551" s="69"/>
      <c r="P551" s="69"/>
      <c r="Q551" s="70"/>
      <c r="R551" s="34"/>
      <c r="S551" s="105"/>
      <c r="T551" s="105"/>
      <c r="U551" s="77"/>
      <c r="V551" s="77"/>
      <c r="W551" s="69"/>
      <c r="X551" s="69"/>
      <c r="Y551" s="69"/>
      <c r="Z551" s="61"/>
      <c r="AA551" s="67"/>
      <c r="AB551" s="61"/>
      <c r="AC551" s="67"/>
      <c r="AD551" s="67"/>
      <c r="AE551" s="67"/>
      <c r="AF551" s="57"/>
      <c r="AG551" s="107"/>
      <c r="AH551" s="108"/>
      <c r="AI551" s="30"/>
      <c r="AJ551" s="30"/>
      <c r="AK551" s="30"/>
      <c r="AL551" s="30"/>
      <c r="AM551" s="63"/>
      <c r="AN551" s="108"/>
      <c r="AO551" s="108"/>
      <c r="AP551" s="107"/>
      <c r="AQ551" s="107"/>
      <c r="AR551" s="31"/>
      <c r="AS551" s="68"/>
      <c r="AT551" s="68"/>
      <c r="AU551" s="63"/>
      <c r="AV551" s="62"/>
      <c r="AW551" s="62"/>
      <c r="AX551" s="62"/>
      <c r="AY551" s="62"/>
      <c r="AZ551" s="126"/>
      <c r="BA551" s="126"/>
      <c r="BB551" s="126"/>
      <c r="BC551" s="126"/>
      <c r="BD551" s="126"/>
      <c r="BE551" s="62"/>
    </row>
    <row r="552" spans="1:57" ht="25.5" customHeight="1" x14ac:dyDescent="0.3">
      <c r="A552" s="31"/>
      <c r="B552" s="31"/>
      <c r="C552" s="31"/>
      <c r="D552" s="33"/>
      <c r="E552" s="92"/>
      <c r="F552" s="31"/>
      <c r="G552" s="77"/>
      <c r="H552" s="77"/>
      <c r="I552" s="57"/>
      <c r="J552" s="31"/>
      <c r="K552" s="31"/>
      <c r="L552" s="77"/>
      <c r="M552" s="64"/>
      <c r="N552" s="64"/>
      <c r="O552" s="69"/>
      <c r="P552" s="69"/>
      <c r="Q552" s="70"/>
      <c r="R552" s="34"/>
      <c r="S552" s="105"/>
      <c r="T552" s="105"/>
      <c r="U552" s="77"/>
      <c r="V552" s="77"/>
      <c r="W552" s="69"/>
      <c r="X552" s="69"/>
      <c r="Y552" s="69"/>
      <c r="Z552" s="61"/>
      <c r="AA552" s="67"/>
      <c r="AB552" s="61"/>
      <c r="AC552" s="67"/>
      <c r="AD552" s="67"/>
      <c r="AE552" s="67"/>
      <c r="AF552" s="57"/>
      <c r="AG552" s="107"/>
      <c r="AH552" s="108"/>
      <c r="AI552" s="30"/>
      <c r="AJ552" s="30"/>
      <c r="AK552" s="30"/>
      <c r="AL552" s="30"/>
      <c r="AM552" s="63"/>
      <c r="AN552" s="108"/>
      <c r="AO552" s="108"/>
      <c r="AP552" s="107"/>
      <c r="AQ552" s="107"/>
      <c r="AR552" s="31"/>
      <c r="AS552" s="68"/>
      <c r="AT552" s="68"/>
      <c r="AU552" s="63"/>
      <c r="AV552" s="62"/>
      <c r="AW552" s="62"/>
      <c r="AX552" s="62"/>
      <c r="AY552" s="62"/>
      <c r="AZ552" s="126"/>
      <c r="BA552" s="126"/>
      <c r="BB552" s="126"/>
      <c r="BC552" s="126"/>
      <c r="BD552" s="126"/>
      <c r="BE552" s="62"/>
    </row>
    <row r="553" spans="1:57" ht="25.5" customHeight="1" x14ac:dyDescent="0.3">
      <c r="A553" s="31"/>
      <c r="B553" s="31"/>
      <c r="C553" s="31"/>
      <c r="D553" s="33"/>
      <c r="E553" s="92"/>
      <c r="F553" s="31"/>
      <c r="G553" s="77"/>
      <c r="H553" s="77"/>
      <c r="I553" s="57"/>
      <c r="J553" s="31"/>
      <c r="K553" s="31"/>
      <c r="L553" s="77"/>
      <c r="M553" s="64"/>
      <c r="N553" s="64"/>
      <c r="O553" s="69"/>
      <c r="P553" s="69"/>
      <c r="Q553" s="70"/>
      <c r="R553" s="34"/>
      <c r="S553" s="105"/>
      <c r="T553" s="105"/>
      <c r="U553" s="77"/>
      <c r="V553" s="77"/>
      <c r="W553" s="69"/>
      <c r="X553" s="69"/>
      <c r="Y553" s="69"/>
      <c r="Z553" s="61"/>
      <c r="AA553" s="67"/>
      <c r="AB553" s="61"/>
      <c r="AC553" s="67"/>
      <c r="AD553" s="67"/>
      <c r="AE553" s="67"/>
      <c r="AF553" s="57"/>
      <c r="AG553" s="107"/>
      <c r="AH553" s="108"/>
      <c r="AI553" s="30"/>
      <c r="AJ553" s="30"/>
      <c r="AK553" s="30"/>
      <c r="AL553" s="30"/>
      <c r="AM553" s="63"/>
      <c r="AN553" s="108"/>
      <c r="AO553" s="108"/>
      <c r="AP553" s="107"/>
      <c r="AQ553" s="107"/>
      <c r="AR553" s="31"/>
      <c r="AS553" s="68"/>
      <c r="AT553" s="68"/>
      <c r="AU553" s="63"/>
      <c r="AV553" s="62"/>
      <c r="AW553" s="62"/>
      <c r="AX553" s="62"/>
      <c r="AY553" s="62"/>
      <c r="AZ553" s="126"/>
      <c r="BA553" s="126"/>
      <c r="BB553" s="126"/>
      <c r="BC553" s="126"/>
      <c r="BD553" s="126"/>
      <c r="BE553" s="62"/>
    </row>
    <row r="554" spans="1:57" ht="25.5" customHeight="1" x14ac:dyDescent="0.3">
      <c r="A554" s="31"/>
      <c r="B554" s="31"/>
      <c r="C554" s="31"/>
      <c r="D554" s="33"/>
      <c r="E554" s="92"/>
      <c r="F554" s="31"/>
      <c r="G554" s="77"/>
      <c r="H554" s="77"/>
      <c r="I554" s="57"/>
      <c r="J554" s="31"/>
      <c r="K554" s="31"/>
      <c r="L554" s="77"/>
      <c r="M554" s="64"/>
      <c r="N554" s="64"/>
      <c r="O554" s="69"/>
      <c r="P554" s="69"/>
      <c r="Q554" s="70"/>
      <c r="R554" s="34"/>
      <c r="S554" s="105"/>
      <c r="T554" s="105"/>
      <c r="U554" s="77"/>
      <c r="V554" s="77"/>
      <c r="W554" s="69"/>
      <c r="X554" s="69"/>
      <c r="Y554" s="69"/>
      <c r="Z554" s="61"/>
      <c r="AA554" s="67"/>
      <c r="AB554" s="61"/>
      <c r="AC554" s="67"/>
      <c r="AD554" s="67"/>
      <c r="AE554" s="67"/>
      <c r="AF554" s="57"/>
      <c r="AG554" s="107"/>
      <c r="AH554" s="108"/>
      <c r="AI554" s="30"/>
      <c r="AJ554" s="30"/>
      <c r="AK554" s="30"/>
      <c r="AL554" s="30"/>
      <c r="AM554" s="63"/>
      <c r="AN554" s="108"/>
      <c r="AO554" s="108"/>
      <c r="AP554" s="107"/>
      <c r="AQ554" s="107"/>
      <c r="AR554" s="31"/>
      <c r="AS554" s="68"/>
      <c r="AT554" s="68"/>
      <c r="AU554" s="63"/>
      <c r="AV554" s="62"/>
      <c r="AW554" s="62"/>
      <c r="AX554" s="62"/>
      <c r="AY554" s="62"/>
      <c r="AZ554" s="126"/>
      <c r="BA554" s="126"/>
      <c r="BB554" s="126"/>
      <c r="BC554" s="126"/>
      <c r="BD554" s="126"/>
      <c r="BE554" s="62"/>
    </row>
    <row r="555" spans="1:57" ht="25.5" customHeight="1" x14ac:dyDescent="0.3">
      <c r="A555" s="31"/>
      <c r="B555" s="31"/>
      <c r="C555" s="31"/>
      <c r="D555" s="33"/>
      <c r="E555" s="92"/>
      <c r="F555" s="31"/>
      <c r="G555" s="77"/>
      <c r="H555" s="77"/>
      <c r="I555" s="57"/>
      <c r="J555" s="31"/>
      <c r="K555" s="31"/>
      <c r="L555" s="77"/>
      <c r="M555" s="64"/>
      <c r="N555" s="64"/>
      <c r="O555" s="69"/>
      <c r="P555" s="69"/>
      <c r="Q555" s="70"/>
      <c r="R555" s="34"/>
      <c r="S555" s="105"/>
      <c r="T555" s="105"/>
      <c r="U555" s="77"/>
      <c r="V555" s="77"/>
      <c r="W555" s="69"/>
      <c r="X555" s="69"/>
      <c r="Y555" s="69"/>
      <c r="Z555" s="61"/>
      <c r="AA555" s="67"/>
      <c r="AB555" s="61"/>
      <c r="AC555" s="67"/>
      <c r="AD555" s="67"/>
      <c r="AE555" s="67"/>
      <c r="AF555" s="57"/>
      <c r="AG555" s="107"/>
      <c r="AH555" s="108"/>
      <c r="AI555" s="30"/>
      <c r="AJ555" s="30"/>
      <c r="AK555" s="30"/>
      <c r="AL555" s="30"/>
      <c r="AM555" s="63"/>
      <c r="AN555" s="108"/>
      <c r="AO555" s="108"/>
      <c r="AP555" s="107"/>
      <c r="AQ555" s="107"/>
      <c r="AR555" s="31"/>
      <c r="AS555" s="68"/>
      <c r="AT555" s="68"/>
      <c r="AU555" s="63"/>
      <c r="AV555" s="62"/>
      <c r="AW555" s="62"/>
      <c r="AX555" s="62"/>
      <c r="AY555" s="62"/>
      <c r="AZ555" s="126"/>
      <c r="BA555" s="126"/>
      <c r="BB555" s="126"/>
      <c r="BC555" s="126"/>
      <c r="BD555" s="126"/>
      <c r="BE555" s="62"/>
    </row>
    <row r="556" spans="1:57" ht="25.5" customHeight="1" x14ac:dyDescent="0.3">
      <c r="A556" s="31"/>
      <c r="B556" s="31"/>
      <c r="C556" s="31"/>
      <c r="D556" s="33"/>
      <c r="E556" s="92"/>
      <c r="F556" s="31"/>
      <c r="G556" s="77"/>
      <c r="H556" s="77"/>
      <c r="I556" s="57"/>
      <c r="J556" s="31"/>
      <c r="K556" s="31"/>
      <c r="L556" s="77"/>
      <c r="M556" s="64"/>
      <c r="N556" s="64"/>
      <c r="O556" s="69"/>
      <c r="P556" s="69"/>
      <c r="Q556" s="70"/>
      <c r="R556" s="34"/>
      <c r="S556" s="105"/>
      <c r="T556" s="105"/>
      <c r="U556" s="77"/>
      <c r="V556" s="77"/>
      <c r="W556" s="69"/>
      <c r="X556" s="69"/>
      <c r="Y556" s="69"/>
      <c r="Z556" s="61"/>
      <c r="AA556" s="67"/>
      <c r="AB556" s="61"/>
      <c r="AC556" s="67"/>
      <c r="AD556" s="67"/>
      <c r="AE556" s="67"/>
      <c r="AF556" s="57"/>
      <c r="AG556" s="107"/>
      <c r="AH556" s="108"/>
      <c r="AI556" s="30"/>
      <c r="AJ556" s="30"/>
      <c r="AK556" s="30"/>
      <c r="AL556" s="30"/>
      <c r="AM556" s="63"/>
      <c r="AN556" s="108"/>
      <c r="AO556" s="108"/>
      <c r="AP556" s="107"/>
      <c r="AQ556" s="107"/>
      <c r="AR556" s="31"/>
      <c r="AS556" s="68"/>
      <c r="AT556" s="68"/>
      <c r="AU556" s="63"/>
      <c r="AV556" s="62"/>
      <c r="AW556" s="62"/>
      <c r="AX556" s="62"/>
      <c r="AY556" s="62"/>
      <c r="AZ556" s="126"/>
      <c r="BA556" s="126"/>
      <c r="BB556" s="126"/>
      <c r="BC556" s="126"/>
      <c r="BD556" s="126"/>
      <c r="BE556" s="62"/>
    </row>
    <row r="557" spans="1:57" ht="25.5" customHeight="1" x14ac:dyDescent="0.3">
      <c r="A557" s="31"/>
      <c r="B557" s="31"/>
      <c r="C557" s="31"/>
      <c r="D557" s="33"/>
      <c r="E557" s="92"/>
      <c r="F557" s="31"/>
      <c r="G557" s="77"/>
      <c r="H557" s="77"/>
      <c r="I557" s="57"/>
      <c r="J557" s="31"/>
      <c r="K557" s="31"/>
      <c r="L557" s="77"/>
      <c r="M557" s="64"/>
      <c r="N557" s="64"/>
      <c r="O557" s="69"/>
      <c r="P557" s="69"/>
      <c r="Q557" s="70"/>
      <c r="R557" s="34"/>
      <c r="S557" s="105"/>
      <c r="T557" s="105"/>
      <c r="U557" s="77"/>
      <c r="V557" s="77"/>
      <c r="W557" s="69"/>
      <c r="X557" s="69"/>
      <c r="Y557" s="69"/>
      <c r="Z557" s="61"/>
      <c r="AA557" s="67"/>
      <c r="AB557" s="61"/>
      <c r="AC557" s="67"/>
      <c r="AD557" s="67"/>
      <c r="AE557" s="67"/>
      <c r="AF557" s="57"/>
      <c r="AG557" s="107"/>
      <c r="AH557" s="108"/>
      <c r="AI557" s="30"/>
      <c r="AJ557" s="30"/>
      <c r="AK557" s="30"/>
      <c r="AL557" s="30"/>
      <c r="AM557" s="63"/>
      <c r="AN557" s="108"/>
      <c r="AO557" s="108"/>
      <c r="AP557" s="107"/>
      <c r="AQ557" s="107"/>
      <c r="AR557" s="31"/>
      <c r="AS557" s="68"/>
      <c r="AT557" s="68"/>
      <c r="AU557" s="63"/>
      <c r="AV557" s="62"/>
      <c r="AW557" s="62"/>
      <c r="AX557" s="62"/>
      <c r="AY557" s="62"/>
      <c r="AZ557" s="126"/>
      <c r="BA557" s="126"/>
      <c r="BB557" s="126"/>
      <c r="BC557" s="126"/>
      <c r="BD557" s="126"/>
      <c r="BE557" s="62"/>
    </row>
    <row r="558" spans="1:57" ht="25.5" customHeight="1" x14ac:dyDescent="0.3">
      <c r="A558" s="31"/>
      <c r="B558" s="31"/>
      <c r="C558" s="31"/>
      <c r="D558" s="33"/>
      <c r="E558" s="92"/>
      <c r="F558" s="31"/>
      <c r="G558" s="77"/>
      <c r="H558" s="77"/>
      <c r="I558" s="57"/>
      <c r="J558" s="31"/>
      <c r="K558" s="31"/>
      <c r="L558" s="77"/>
      <c r="M558" s="64"/>
      <c r="N558" s="64"/>
      <c r="O558" s="69"/>
      <c r="P558" s="69"/>
      <c r="Q558" s="70"/>
      <c r="R558" s="34"/>
      <c r="S558" s="105"/>
      <c r="T558" s="105"/>
      <c r="U558" s="77"/>
      <c r="V558" s="77"/>
      <c r="W558" s="69"/>
      <c r="X558" s="69"/>
      <c r="Y558" s="69"/>
      <c r="Z558" s="61"/>
      <c r="AA558" s="67"/>
      <c r="AB558" s="61"/>
      <c r="AC558" s="67"/>
      <c r="AD558" s="67"/>
      <c r="AE558" s="67"/>
      <c r="AF558" s="57"/>
      <c r="AG558" s="107"/>
      <c r="AH558" s="108"/>
      <c r="AI558" s="30"/>
      <c r="AJ558" s="30"/>
      <c r="AK558" s="30"/>
      <c r="AL558" s="30"/>
      <c r="AM558" s="63"/>
      <c r="AN558" s="108"/>
      <c r="AO558" s="108"/>
      <c r="AP558" s="107"/>
      <c r="AQ558" s="107"/>
      <c r="AR558" s="31"/>
      <c r="AS558" s="68"/>
      <c r="AT558" s="68"/>
      <c r="AU558" s="63"/>
      <c r="AV558" s="62"/>
      <c r="AW558" s="62"/>
      <c r="AX558" s="62"/>
      <c r="AY558" s="62"/>
      <c r="AZ558" s="126"/>
      <c r="BA558" s="126"/>
      <c r="BB558" s="126"/>
      <c r="BC558" s="126"/>
      <c r="BD558" s="126"/>
      <c r="BE558" s="62"/>
    </row>
    <row r="559" spans="1:57" ht="25.5" customHeight="1" x14ac:dyDescent="0.3">
      <c r="A559" s="31"/>
      <c r="B559" s="31"/>
      <c r="C559" s="31"/>
      <c r="D559" s="33"/>
      <c r="E559" s="92"/>
      <c r="F559" s="31"/>
      <c r="G559" s="77"/>
      <c r="H559" s="77"/>
      <c r="I559" s="57"/>
      <c r="J559" s="31"/>
      <c r="K559" s="31"/>
      <c r="L559" s="77"/>
      <c r="M559" s="64"/>
      <c r="N559" s="64"/>
      <c r="O559" s="69"/>
      <c r="P559" s="69"/>
      <c r="Q559" s="70"/>
      <c r="R559" s="34"/>
      <c r="S559" s="105"/>
      <c r="T559" s="105"/>
      <c r="U559" s="77"/>
      <c r="V559" s="77"/>
      <c r="W559" s="69"/>
      <c r="X559" s="69"/>
      <c r="Y559" s="69"/>
      <c r="Z559" s="61"/>
      <c r="AA559" s="67"/>
      <c r="AB559" s="61"/>
      <c r="AC559" s="67"/>
      <c r="AD559" s="67"/>
      <c r="AE559" s="67"/>
      <c r="AF559" s="57"/>
      <c r="AG559" s="107"/>
      <c r="AH559" s="108"/>
      <c r="AI559" s="30"/>
      <c r="AJ559" s="30"/>
      <c r="AK559" s="30"/>
      <c r="AL559" s="30"/>
      <c r="AM559" s="63"/>
      <c r="AN559" s="108"/>
      <c r="AO559" s="108"/>
      <c r="AP559" s="107"/>
      <c r="AQ559" s="107"/>
      <c r="AR559" s="31"/>
      <c r="AS559" s="68"/>
      <c r="AT559" s="68"/>
      <c r="AU559" s="63"/>
      <c r="AV559" s="62"/>
      <c r="AW559" s="62"/>
      <c r="AX559" s="62"/>
      <c r="AY559" s="62"/>
      <c r="AZ559" s="126"/>
      <c r="BA559" s="126"/>
      <c r="BB559" s="126"/>
      <c r="BC559" s="126"/>
      <c r="BD559" s="126"/>
      <c r="BE559" s="62"/>
    </row>
    <row r="560" spans="1:57" ht="25.5" customHeight="1" x14ac:dyDescent="0.3">
      <c r="A560" s="31"/>
      <c r="B560" s="31"/>
      <c r="C560" s="31"/>
      <c r="D560" s="33"/>
      <c r="E560" s="92"/>
      <c r="F560" s="31"/>
      <c r="G560" s="77"/>
      <c r="H560" s="77"/>
      <c r="I560" s="57"/>
      <c r="J560" s="31"/>
      <c r="K560" s="31"/>
      <c r="L560" s="77"/>
      <c r="M560" s="64"/>
      <c r="N560" s="64"/>
      <c r="O560" s="69"/>
      <c r="P560" s="69"/>
      <c r="Q560" s="70"/>
      <c r="R560" s="34"/>
      <c r="S560" s="105"/>
      <c r="T560" s="105"/>
      <c r="U560" s="77"/>
      <c r="V560" s="77"/>
      <c r="W560" s="69"/>
      <c r="X560" s="69"/>
      <c r="Y560" s="69"/>
      <c r="Z560" s="61"/>
      <c r="AA560" s="67"/>
      <c r="AB560" s="61"/>
      <c r="AC560" s="67"/>
      <c r="AD560" s="67"/>
      <c r="AE560" s="67"/>
      <c r="AF560" s="57"/>
      <c r="AG560" s="107"/>
      <c r="AH560" s="108"/>
      <c r="AI560" s="30"/>
      <c r="AJ560" s="30"/>
      <c r="AK560" s="30"/>
      <c r="AL560" s="30"/>
      <c r="AM560" s="63"/>
      <c r="AN560" s="108"/>
      <c r="AO560" s="108"/>
      <c r="AP560" s="107"/>
      <c r="AQ560" s="107"/>
      <c r="AR560" s="31"/>
      <c r="AS560" s="68"/>
      <c r="AT560" s="68"/>
      <c r="AU560" s="63"/>
      <c r="AV560" s="62"/>
      <c r="AW560" s="62"/>
      <c r="AX560" s="62"/>
      <c r="AY560" s="62"/>
      <c r="AZ560" s="126"/>
      <c r="BA560" s="126"/>
      <c r="BB560" s="126"/>
      <c r="BC560" s="126"/>
      <c r="BD560" s="126"/>
      <c r="BE560" s="62"/>
    </row>
    <row r="561" spans="1:57" ht="25.5" customHeight="1" x14ac:dyDescent="0.3">
      <c r="A561" s="31"/>
      <c r="B561" s="31"/>
      <c r="C561" s="31"/>
      <c r="D561" s="33"/>
      <c r="E561" s="92"/>
      <c r="F561" s="31"/>
      <c r="G561" s="77"/>
      <c r="H561" s="77"/>
      <c r="I561" s="57"/>
      <c r="J561" s="31"/>
      <c r="K561" s="31"/>
      <c r="L561" s="77"/>
      <c r="M561" s="64"/>
      <c r="N561" s="64"/>
      <c r="O561" s="69"/>
      <c r="P561" s="69"/>
      <c r="Q561" s="70"/>
      <c r="R561" s="34"/>
      <c r="S561" s="105"/>
      <c r="T561" s="105"/>
      <c r="U561" s="77"/>
      <c r="V561" s="77"/>
      <c r="W561" s="69"/>
      <c r="X561" s="69"/>
      <c r="Y561" s="69"/>
      <c r="Z561" s="61"/>
      <c r="AA561" s="67"/>
      <c r="AB561" s="61"/>
      <c r="AC561" s="67"/>
      <c r="AD561" s="67"/>
      <c r="AE561" s="67"/>
      <c r="AF561" s="57"/>
      <c r="AG561" s="107"/>
      <c r="AH561" s="108"/>
      <c r="AI561" s="30"/>
      <c r="AJ561" s="30"/>
      <c r="AK561" s="30"/>
      <c r="AL561" s="30"/>
      <c r="AM561" s="63"/>
      <c r="AN561" s="108"/>
      <c r="AO561" s="108"/>
      <c r="AP561" s="107"/>
      <c r="AQ561" s="107"/>
      <c r="AR561" s="31"/>
      <c r="AS561" s="68"/>
      <c r="AT561" s="68"/>
      <c r="AU561" s="63"/>
      <c r="AV561" s="62"/>
      <c r="AW561" s="62"/>
      <c r="AX561" s="62"/>
      <c r="AY561" s="62"/>
      <c r="AZ561" s="126"/>
      <c r="BA561" s="126"/>
      <c r="BB561" s="126"/>
      <c r="BC561" s="126"/>
      <c r="BD561" s="126"/>
      <c r="BE561" s="62"/>
    </row>
    <row r="562" spans="1:57" ht="25.5" customHeight="1" x14ac:dyDescent="0.3">
      <c r="A562" s="31"/>
      <c r="B562" s="31"/>
      <c r="C562" s="31"/>
      <c r="D562" s="33"/>
      <c r="E562" s="92"/>
      <c r="F562" s="31"/>
      <c r="G562" s="77"/>
      <c r="H562" s="77"/>
      <c r="I562" s="57"/>
      <c r="J562" s="31"/>
      <c r="K562" s="31"/>
      <c r="L562" s="77"/>
      <c r="M562" s="64"/>
      <c r="N562" s="64"/>
      <c r="O562" s="69"/>
      <c r="P562" s="69"/>
      <c r="Q562" s="70"/>
      <c r="R562" s="34"/>
      <c r="S562" s="105"/>
      <c r="T562" s="105"/>
      <c r="U562" s="77"/>
      <c r="V562" s="77"/>
      <c r="W562" s="69"/>
      <c r="X562" s="69"/>
      <c r="Y562" s="69"/>
      <c r="Z562" s="61"/>
      <c r="AA562" s="67"/>
      <c r="AB562" s="61"/>
      <c r="AC562" s="67"/>
      <c r="AD562" s="67"/>
      <c r="AE562" s="67"/>
      <c r="AF562" s="57"/>
      <c r="AG562" s="107"/>
      <c r="AH562" s="108"/>
      <c r="AI562" s="30"/>
      <c r="AJ562" s="30"/>
      <c r="AK562" s="30"/>
      <c r="AL562" s="30"/>
      <c r="AM562" s="63"/>
      <c r="AN562" s="108"/>
      <c r="AO562" s="108"/>
      <c r="AP562" s="107"/>
      <c r="AQ562" s="107"/>
      <c r="AR562" s="31"/>
      <c r="AS562" s="68"/>
      <c r="AT562" s="68"/>
      <c r="AU562" s="63"/>
      <c r="AV562" s="62"/>
      <c r="AW562" s="62"/>
      <c r="AX562" s="62"/>
      <c r="AY562" s="62"/>
      <c r="AZ562" s="126"/>
      <c r="BA562" s="126"/>
      <c r="BB562" s="126"/>
      <c r="BC562" s="126"/>
      <c r="BD562" s="126"/>
      <c r="BE562" s="62"/>
    </row>
    <row r="563" spans="1:57" ht="25.5" customHeight="1" x14ac:dyDescent="0.3">
      <c r="A563" s="31"/>
      <c r="B563" s="31"/>
      <c r="C563" s="31"/>
      <c r="D563" s="33"/>
      <c r="E563" s="92"/>
      <c r="F563" s="31"/>
      <c r="G563" s="77"/>
      <c r="H563" s="77"/>
      <c r="I563" s="57"/>
      <c r="J563" s="31"/>
      <c r="K563" s="31"/>
      <c r="L563" s="77"/>
      <c r="M563" s="64"/>
      <c r="N563" s="64"/>
      <c r="O563" s="69"/>
      <c r="P563" s="69"/>
      <c r="Q563" s="70"/>
      <c r="R563" s="34"/>
      <c r="S563" s="105"/>
      <c r="T563" s="105"/>
      <c r="U563" s="77"/>
      <c r="V563" s="77"/>
      <c r="W563" s="69"/>
      <c r="X563" s="69"/>
      <c r="Y563" s="69"/>
      <c r="Z563" s="61"/>
      <c r="AA563" s="67"/>
      <c r="AB563" s="61"/>
      <c r="AC563" s="67"/>
      <c r="AD563" s="67"/>
      <c r="AE563" s="67"/>
      <c r="AF563" s="57"/>
      <c r="AG563" s="107"/>
      <c r="AH563" s="108"/>
      <c r="AI563" s="30"/>
      <c r="AJ563" s="30"/>
      <c r="AK563" s="30"/>
      <c r="AL563" s="30"/>
      <c r="AM563" s="63"/>
      <c r="AN563" s="108"/>
      <c r="AO563" s="108"/>
      <c r="AP563" s="107"/>
      <c r="AQ563" s="107"/>
      <c r="AR563" s="31"/>
      <c r="AS563" s="68"/>
      <c r="AT563" s="68"/>
      <c r="AU563" s="63"/>
      <c r="AV563" s="62"/>
      <c r="AW563" s="62"/>
      <c r="AX563" s="62"/>
      <c r="AY563" s="62"/>
      <c r="AZ563" s="126"/>
      <c r="BA563" s="126"/>
      <c r="BB563" s="126"/>
      <c r="BC563" s="126"/>
      <c r="BD563" s="126"/>
      <c r="BE563" s="62"/>
    </row>
    <row r="564" spans="1:57" ht="25.5" customHeight="1" x14ac:dyDescent="0.3">
      <c r="A564" s="31"/>
      <c r="B564" s="31"/>
      <c r="C564" s="31"/>
      <c r="D564" s="33"/>
      <c r="E564" s="92"/>
      <c r="F564" s="31"/>
      <c r="G564" s="77"/>
      <c r="H564" s="77"/>
      <c r="I564" s="57"/>
      <c r="J564" s="31"/>
      <c r="K564" s="31"/>
      <c r="L564" s="77"/>
      <c r="M564" s="64"/>
      <c r="N564" s="64"/>
      <c r="O564" s="69"/>
      <c r="P564" s="69"/>
      <c r="Q564" s="70"/>
      <c r="R564" s="34"/>
      <c r="S564" s="105"/>
      <c r="T564" s="105"/>
      <c r="U564" s="77"/>
      <c r="V564" s="77"/>
      <c r="W564" s="69"/>
      <c r="X564" s="69"/>
      <c r="Y564" s="69"/>
      <c r="Z564" s="61"/>
      <c r="AA564" s="67"/>
      <c r="AB564" s="61"/>
      <c r="AC564" s="67"/>
      <c r="AD564" s="67"/>
      <c r="AE564" s="67"/>
      <c r="AF564" s="57"/>
      <c r="AG564" s="107"/>
      <c r="AH564" s="108"/>
      <c r="AI564" s="30"/>
      <c r="AJ564" s="30"/>
      <c r="AK564" s="30"/>
      <c r="AL564" s="30"/>
      <c r="AM564" s="63"/>
      <c r="AN564" s="108"/>
      <c r="AO564" s="108"/>
      <c r="AP564" s="107"/>
      <c r="AQ564" s="107"/>
      <c r="AR564" s="31"/>
      <c r="AS564" s="68"/>
      <c r="AT564" s="68"/>
      <c r="AU564" s="63"/>
      <c r="AV564" s="62"/>
      <c r="AW564" s="62"/>
      <c r="AX564" s="62"/>
      <c r="AY564" s="62"/>
      <c r="AZ564" s="126"/>
      <c r="BA564" s="126"/>
      <c r="BB564" s="126"/>
      <c r="BC564" s="126"/>
      <c r="BD564" s="126"/>
      <c r="BE564" s="62"/>
    </row>
    <row r="565" spans="1:57" ht="25.5" customHeight="1" x14ac:dyDescent="0.3">
      <c r="A565" s="31"/>
      <c r="B565" s="31"/>
      <c r="C565" s="31"/>
      <c r="D565" s="33"/>
      <c r="E565" s="92"/>
      <c r="F565" s="31"/>
      <c r="G565" s="77"/>
      <c r="H565" s="77"/>
      <c r="I565" s="57"/>
      <c r="J565" s="31"/>
      <c r="K565" s="31"/>
      <c r="L565" s="77"/>
      <c r="M565" s="64"/>
      <c r="N565" s="64"/>
      <c r="O565" s="69"/>
      <c r="P565" s="69"/>
      <c r="Q565" s="70"/>
      <c r="R565" s="34"/>
      <c r="S565" s="105"/>
      <c r="T565" s="105"/>
      <c r="U565" s="77"/>
      <c r="V565" s="77"/>
      <c r="W565" s="69"/>
      <c r="X565" s="69"/>
      <c r="Y565" s="69"/>
      <c r="Z565" s="61"/>
      <c r="AA565" s="67"/>
      <c r="AB565" s="61"/>
      <c r="AC565" s="67"/>
      <c r="AD565" s="67"/>
      <c r="AE565" s="67"/>
      <c r="AF565" s="57"/>
      <c r="AG565" s="107"/>
      <c r="AH565" s="108"/>
      <c r="AI565" s="30"/>
      <c r="AJ565" s="30"/>
      <c r="AK565" s="30"/>
      <c r="AL565" s="30"/>
      <c r="AM565" s="63"/>
      <c r="AN565" s="108"/>
      <c r="AO565" s="108"/>
      <c r="AP565" s="107"/>
      <c r="AQ565" s="107"/>
      <c r="AR565" s="31"/>
      <c r="AS565" s="68"/>
      <c r="AT565" s="68"/>
      <c r="AU565" s="63"/>
      <c r="AV565" s="62"/>
      <c r="AW565" s="62"/>
      <c r="AX565" s="62"/>
      <c r="AY565" s="62"/>
      <c r="AZ565" s="126"/>
      <c r="BA565" s="126"/>
      <c r="BB565" s="126"/>
      <c r="BC565" s="126"/>
      <c r="BD565" s="126"/>
      <c r="BE565" s="62"/>
    </row>
    <row r="566" spans="1:57" ht="25.5" customHeight="1" x14ac:dyDescent="0.3">
      <c r="A566" s="31"/>
      <c r="B566" s="31"/>
      <c r="C566" s="31"/>
      <c r="D566" s="33"/>
      <c r="E566" s="92"/>
      <c r="F566" s="31"/>
      <c r="G566" s="77"/>
      <c r="H566" s="77"/>
      <c r="I566" s="57"/>
      <c r="J566" s="31"/>
      <c r="K566" s="31"/>
      <c r="L566" s="77"/>
      <c r="M566" s="64"/>
      <c r="N566" s="64"/>
      <c r="O566" s="69"/>
      <c r="P566" s="69"/>
      <c r="Q566" s="70"/>
      <c r="R566" s="34"/>
      <c r="S566" s="105"/>
      <c r="T566" s="105"/>
      <c r="U566" s="77"/>
      <c r="V566" s="77"/>
      <c r="W566" s="69"/>
      <c r="X566" s="69"/>
      <c r="Y566" s="69"/>
      <c r="Z566" s="61"/>
      <c r="AA566" s="67"/>
      <c r="AB566" s="61"/>
      <c r="AC566" s="67"/>
      <c r="AD566" s="67"/>
      <c r="AE566" s="67"/>
      <c r="AF566" s="57"/>
      <c r="AG566" s="107"/>
      <c r="AH566" s="108"/>
      <c r="AI566" s="30"/>
      <c r="AJ566" s="30"/>
      <c r="AK566" s="30"/>
      <c r="AL566" s="30"/>
      <c r="AM566" s="63"/>
      <c r="AN566" s="108"/>
      <c r="AO566" s="108"/>
      <c r="AP566" s="107"/>
      <c r="AQ566" s="107"/>
      <c r="AR566" s="31"/>
      <c r="AS566" s="68"/>
      <c r="AT566" s="68"/>
      <c r="AU566" s="63"/>
      <c r="AV566" s="62"/>
      <c r="AW566" s="62"/>
      <c r="AX566" s="62"/>
      <c r="AY566" s="62"/>
      <c r="AZ566" s="126"/>
      <c r="BA566" s="126"/>
      <c r="BB566" s="126"/>
      <c r="BC566" s="126"/>
      <c r="BD566" s="126"/>
      <c r="BE566" s="62"/>
    </row>
    <row r="567" spans="1:57" ht="25.5" customHeight="1" x14ac:dyDescent="0.3">
      <c r="A567" s="31"/>
      <c r="B567" s="31"/>
      <c r="C567" s="31"/>
      <c r="D567" s="33"/>
      <c r="E567" s="92"/>
      <c r="F567" s="31"/>
      <c r="G567" s="77"/>
      <c r="H567" s="77"/>
      <c r="I567" s="57"/>
      <c r="J567" s="31"/>
      <c r="K567" s="31"/>
      <c r="L567" s="77"/>
      <c r="M567" s="64"/>
      <c r="N567" s="64"/>
      <c r="O567" s="69"/>
      <c r="P567" s="69"/>
      <c r="Q567" s="70"/>
      <c r="R567" s="34"/>
      <c r="S567" s="105"/>
      <c r="T567" s="105"/>
      <c r="U567" s="77"/>
      <c r="V567" s="77"/>
      <c r="W567" s="69"/>
      <c r="X567" s="69"/>
      <c r="Y567" s="69"/>
      <c r="Z567" s="61"/>
      <c r="AA567" s="67"/>
      <c r="AB567" s="61"/>
      <c r="AC567" s="67"/>
      <c r="AD567" s="67"/>
      <c r="AE567" s="67"/>
      <c r="AF567" s="57"/>
      <c r="AG567" s="107"/>
      <c r="AH567" s="108"/>
      <c r="AI567" s="30"/>
      <c r="AJ567" s="30"/>
      <c r="AK567" s="30"/>
      <c r="AL567" s="30"/>
      <c r="AM567" s="63"/>
      <c r="AN567" s="108"/>
      <c r="AO567" s="108"/>
      <c r="AP567" s="107"/>
      <c r="AQ567" s="107"/>
      <c r="AR567" s="31"/>
      <c r="AS567" s="68"/>
      <c r="AT567" s="68"/>
      <c r="AU567" s="63"/>
      <c r="AV567" s="62"/>
      <c r="AW567" s="62"/>
      <c r="AX567" s="62"/>
      <c r="AY567" s="62"/>
      <c r="AZ567" s="126"/>
      <c r="BA567" s="126"/>
      <c r="BB567" s="126"/>
      <c r="BC567" s="126"/>
      <c r="BD567" s="126"/>
      <c r="BE567" s="62"/>
    </row>
    <row r="568" spans="1:57" ht="25.5" customHeight="1" x14ac:dyDescent="0.3">
      <c r="A568" s="31"/>
      <c r="B568" s="31"/>
      <c r="C568" s="31"/>
      <c r="D568" s="33"/>
      <c r="E568" s="92"/>
      <c r="F568" s="31"/>
      <c r="G568" s="77"/>
      <c r="H568" s="77"/>
      <c r="I568" s="57"/>
      <c r="J568" s="31"/>
      <c r="K568" s="31"/>
      <c r="L568" s="77"/>
      <c r="M568" s="64"/>
      <c r="N568" s="64"/>
      <c r="O568" s="69"/>
      <c r="P568" s="69"/>
      <c r="Q568" s="70"/>
      <c r="R568" s="34"/>
      <c r="S568" s="105"/>
      <c r="T568" s="105"/>
      <c r="U568" s="77"/>
      <c r="V568" s="77"/>
      <c r="W568" s="69"/>
      <c r="X568" s="69"/>
      <c r="Y568" s="69"/>
      <c r="Z568" s="61"/>
      <c r="AA568" s="67"/>
      <c r="AB568" s="61"/>
      <c r="AC568" s="67"/>
      <c r="AD568" s="67"/>
      <c r="AE568" s="67"/>
      <c r="AF568" s="57"/>
      <c r="AG568" s="107"/>
      <c r="AH568" s="108"/>
      <c r="AI568" s="30"/>
      <c r="AJ568" s="30"/>
      <c r="AK568" s="30"/>
      <c r="AL568" s="30"/>
      <c r="AM568" s="63"/>
      <c r="AN568" s="108"/>
      <c r="AO568" s="108"/>
      <c r="AP568" s="107"/>
      <c r="AQ568" s="107"/>
      <c r="AR568" s="31"/>
      <c r="AS568" s="68"/>
      <c r="AT568" s="68"/>
      <c r="AU568" s="63"/>
      <c r="AV568" s="62"/>
      <c r="AW568" s="62"/>
      <c r="AX568" s="62"/>
      <c r="AY568" s="62"/>
      <c r="AZ568" s="126"/>
      <c r="BA568" s="126"/>
      <c r="BB568" s="126"/>
      <c r="BC568" s="126"/>
      <c r="BD568" s="126"/>
      <c r="BE568" s="62"/>
    </row>
    <row r="569" spans="1:57" ht="25.5" customHeight="1" x14ac:dyDescent="0.3">
      <c r="A569" s="31"/>
      <c r="B569" s="31"/>
      <c r="C569" s="31"/>
      <c r="D569" s="33"/>
      <c r="E569" s="92"/>
      <c r="F569" s="31"/>
      <c r="G569" s="77"/>
      <c r="H569" s="77"/>
      <c r="I569" s="57"/>
      <c r="J569" s="31"/>
      <c r="K569" s="31"/>
      <c r="L569" s="77"/>
      <c r="M569" s="64"/>
      <c r="N569" s="64"/>
      <c r="O569" s="69"/>
      <c r="P569" s="69"/>
      <c r="Q569" s="70"/>
      <c r="R569" s="34"/>
      <c r="S569" s="105"/>
      <c r="T569" s="105"/>
      <c r="U569" s="77"/>
      <c r="V569" s="77"/>
      <c r="W569" s="69"/>
      <c r="X569" s="69"/>
      <c r="Y569" s="69"/>
      <c r="Z569" s="61"/>
      <c r="AA569" s="67"/>
      <c r="AB569" s="61"/>
      <c r="AC569" s="67"/>
      <c r="AD569" s="67"/>
      <c r="AE569" s="67"/>
      <c r="AF569" s="57"/>
      <c r="AG569" s="107"/>
      <c r="AH569" s="108"/>
      <c r="AI569" s="30"/>
      <c r="AJ569" s="30"/>
      <c r="AK569" s="30"/>
      <c r="AL569" s="30"/>
      <c r="AM569" s="63"/>
      <c r="AN569" s="108"/>
      <c r="AO569" s="108"/>
      <c r="AP569" s="107"/>
      <c r="AQ569" s="107"/>
      <c r="AR569" s="31"/>
      <c r="AS569" s="68"/>
      <c r="AT569" s="68"/>
      <c r="AU569" s="63"/>
      <c r="AV569" s="62"/>
      <c r="AW569" s="62"/>
      <c r="AX569" s="62"/>
      <c r="AY569" s="62"/>
      <c r="AZ569" s="126"/>
      <c r="BA569" s="126"/>
      <c r="BB569" s="126"/>
      <c r="BC569" s="126"/>
      <c r="BD569" s="126"/>
      <c r="BE569" s="62"/>
    </row>
    <row r="570" spans="1:57" ht="25.5" customHeight="1" x14ac:dyDescent="0.3">
      <c r="A570" s="31"/>
      <c r="B570" s="31"/>
      <c r="C570" s="31"/>
      <c r="D570" s="33"/>
      <c r="E570" s="92"/>
      <c r="F570" s="31"/>
      <c r="G570" s="77"/>
      <c r="H570" s="77"/>
      <c r="I570" s="57"/>
      <c r="J570" s="31"/>
      <c r="K570" s="31"/>
      <c r="L570" s="77"/>
      <c r="M570" s="64"/>
      <c r="N570" s="64"/>
      <c r="O570" s="69"/>
      <c r="P570" s="69"/>
      <c r="Q570" s="70"/>
      <c r="R570" s="34"/>
      <c r="S570" s="105"/>
      <c r="T570" s="105"/>
      <c r="U570" s="77"/>
      <c r="V570" s="77"/>
      <c r="W570" s="69"/>
      <c r="X570" s="69"/>
      <c r="Y570" s="69"/>
      <c r="Z570" s="61"/>
      <c r="AA570" s="67"/>
      <c r="AB570" s="61"/>
      <c r="AC570" s="67"/>
      <c r="AD570" s="67"/>
      <c r="AE570" s="67"/>
      <c r="AF570" s="57"/>
      <c r="AG570" s="107"/>
      <c r="AH570" s="108"/>
      <c r="AI570" s="30"/>
      <c r="AJ570" s="30"/>
      <c r="AK570" s="30"/>
      <c r="AL570" s="30"/>
      <c r="AM570" s="63"/>
      <c r="AN570" s="108"/>
      <c r="AO570" s="108"/>
      <c r="AP570" s="107"/>
      <c r="AQ570" s="107"/>
      <c r="AR570" s="31"/>
      <c r="AS570" s="68"/>
      <c r="AT570" s="68"/>
      <c r="AU570" s="63"/>
      <c r="AV570" s="62"/>
      <c r="AW570" s="62"/>
      <c r="AX570" s="62"/>
      <c r="AY570" s="62"/>
      <c r="AZ570" s="126"/>
      <c r="BA570" s="126"/>
      <c r="BB570" s="126"/>
      <c r="BC570" s="126"/>
      <c r="BD570" s="126"/>
      <c r="BE570" s="62"/>
    </row>
    <row r="571" spans="1:57" ht="25.5" customHeight="1" x14ac:dyDescent="0.3">
      <c r="A571" s="31"/>
      <c r="B571" s="31"/>
      <c r="C571" s="31"/>
      <c r="D571" s="33"/>
      <c r="E571" s="92"/>
      <c r="F571" s="31"/>
      <c r="G571" s="77"/>
      <c r="H571" s="77"/>
      <c r="I571" s="57"/>
      <c r="J571" s="31"/>
      <c r="K571" s="31"/>
      <c r="L571" s="77"/>
      <c r="M571" s="64"/>
      <c r="N571" s="64"/>
      <c r="O571" s="69"/>
      <c r="P571" s="69"/>
      <c r="Q571" s="70"/>
      <c r="R571" s="34"/>
      <c r="S571" s="105"/>
      <c r="T571" s="105"/>
      <c r="U571" s="77"/>
      <c r="V571" s="77"/>
      <c r="W571" s="69"/>
      <c r="X571" s="69"/>
      <c r="Y571" s="69"/>
      <c r="Z571" s="61"/>
      <c r="AA571" s="67"/>
      <c r="AB571" s="61"/>
      <c r="AC571" s="67"/>
      <c r="AD571" s="67"/>
      <c r="AE571" s="67"/>
      <c r="AF571" s="57"/>
      <c r="AG571" s="107"/>
      <c r="AH571" s="108"/>
      <c r="AI571" s="30"/>
      <c r="AJ571" s="30"/>
      <c r="AK571" s="30"/>
      <c r="AL571" s="30"/>
      <c r="AM571" s="63"/>
      <c r="AN571" s="108"/>
      <c r="AO571" s="108"/>
      <c r="AP571" s="107"/>
      <c r="AQ571" s="107"/>
      <c r="AR571" s="31"/>
      <c r="AS571" s="68"/>
      <c r="AT571" s="68"/>
      <c r="AU571" s="63"/>
      <c r="AV571" s="62"/>
      <c r="AW571" s="62"/>
      <c r="AX571" s="62"/>
      <c r="AY571" s="62"/>
      <c r="AZ571" s="126"/>
      <c r="BA571" s="126"/>
      <c r="BB571" s="126"/>
      <c r="BC571" s="126"/>
      <c r="BD571" s="126"/>
      <c r="BE571" s="62"/>
    </row>
    <row r="572" spans="1:57" ht="25.5" customHeight="1" x14ac:dyDescent="0.3">
      <c r="A572" s="31"/>
      <c r="B572" s="31"/>
      <c r="C572" s="31"/>
      <c r="D572" s="33"/>
      <c r="E572" s="92"/>
      <c r="F572" s="31"/>
      <c r="G572" s="77"/>
      <c r="H572" s="77"/>
      <c r="I572" s="57"/>
      <c r="J572" s="31"/>
      <c r="K572" s="31"/>
      <c r="L572" s="77"/>
      <c r="M572" s="64"/>
      <c r="N572" s="64"/>
      <c r="O572" s="69"/>
      <c r="P572" s="69"/>
      <c r="Q572" s="70"/>
      <c r="R572" s="34"/>
      <c r="S572" s="105"/>
      <c r="T572" s="105"/>
      <c r="U572" s="77"/>
      <c r="V572" s="77"/>
      <c r="W572" s="69"/>
      <c r="X572" s="69"/>
      <c r="Y572" s="69"/>
      <c r="Z572" s="61"/>
      <c r="AA572" s="67"/>
      <c r="AB572" s="61"/>
      <c r="AC572" s="67"/>
      <c r="AD572" s="67"/>
      <c r="AE572" s="67"/>
      <c r="AF572" s="57"/>
      <c r="AG572" s="107"/>
      <c r="AH572" s="108"/>
      <c r="AI572" s="30"/>
      <c r="AJ572" s="30"/>
      <c r="AK572" s="30"/>
      <c r="AL572" s="30"/>
      <c r="AM572" s="63"/>
      <c r="AN572" s="108"/>
      <c r="AO572" s="108"/>
      <c r="AP572" s="107"/>
      <c r="AQ572" s="107"/>
      <c r="AR572" s="31"/>
      <c r="AS572" s="68"/>
      <c r="AT572" s="68"/>
      <c r="AU572" s="63"/>
      <c r="AV572" s="62"/>
      <c r="AW572" s="62"/>
      <c r="AX572" s="62"/>
      <c r="AY572" s="62"/>
      <c r="AZ572" s="126"/>
      <c r="BA572" s="126"/>
      <c r="BB572" s="126"/>
      <c r="BC572" s="126"/>
      <c r="BD572" s="126"/>
      <c r="BE572" s="62"/>
    </row>
    <row r="573" spans="1:57" ht="25.5" customHeight="1" x14ac:dyDescent="0.3">
      <c r="A573" s="31"/>
      <c r="B573" s="31"/>
      <c r="C573" s="31"/>
      <c r="D573" s="33"/>
      <c r="E573" s="92"/>
      <c r="F573" s="31"/>
      <c r="G573" s="77"/>
      <c r="H573" s="77"/>
      <c r="I573" s="57"/>
      <c r="J573" s="31"/>
      <c r="K573" s="31"/>
      <c r="L573" s="77"/>
      <c r="M573" s="64"/>
      <c r="N573" s="64"/>
      <c r="O573" s="69"/>
      <c r="P573" s="69"/>
      <c r="Q573" s="70"/>
      <c r="R573" s="34"/>
      <c r="S573" s="105"/>
      <c r="T573" s="105"/>
      <c r="U573" s="77"/>
      <c r="V573" s="77"/>
      <c r="W573" s="69"/>
      <c r="X573" s="69"/>
      <c r="Y573" s="69"/>
      <c r="Z573" s="61"/>
      <c r="AA573" s="67"/>
      <c r="AB573" s="61"/>
      <c r="AC573" s="67"/>
      <c r="AD573" s="67"/>
      <c r="AE573" s="67"/>
      <c r="AF573" s="57"/>
      <c r="AG573" s="107"/>
      <c r="AH573" s="108"/>
      <c r="AI573" s="30"/>
      <c r="AJ573" s="30"/>
      <c r="AK573" s="30"/>
      <c r="AL573" s="30"/>
      <c r="AM573" s="63"/>
      <c r="AN573" s="108"/>
      <c r="AO573" s="108"/>
      <c r="AP573" s="107"/>
      <c r="AQ573" s="107"/>
      <c r="AR573" s="31"/>
      <c r="AS573" s="68"/>
      <c r="AT573" s="68"/>
      <c r="AU573" s="63"/>
      <c r="AV573" s="62"/>
      <c r="AW573" s="62"/>
      <c r="AX573" s="62"/>
      <c r="AY573" s="62"/>
      <c r="AZ573" s="126"/>
      <c r="BA573" s="126"/>
      <c r="BB573" s="126"/>
      <c r="BC573" s="126"/>
      <c r="BD573" s="126"/>
      <c r="BE573" s="62"/>
    </row>
    <row r="574" spans="1:57" ht="25.5" customHeight="1" x14ac:dyDescent="0.3">
      <c r="A574" s="31"/>
      <c r="B574" s="31"/>
      <c r="C574" s="31"/>
      <c r="D574" s="33"/>
      <c r="E574" s="92"/>
      <c r="F574" s="31"/>
      <c r="G574" s="77"/>
      <c r="H574" s="77"/>
      <c r="I574" s="57"/>
      <c r="J574" s="31"/>
      <c r="K574" s="31"/>
      <c r="L574" s="77"/>
      <c r="M574" s="64"/>
      <c r="N574" s="64"/>
      <c r="O574" s="69"/>
      <c r="P574" s="69"/>
      <c r="Q574" s="70"/>
      <c r="R574" s="34"/>
      <c r="S574" s="105"/>
      <c r="T574" s="105"/>
      <c r="U574" s="77"/>
      <c r="V574" s="77"/>
      <c r="W574" s="69"/>
      <c r="X574" s="69"/>
      <c r="Y574" s="69"/>
      <c r="Z574" s="61"/>
      <c r="AA574" s="67"/>
      <c r="AB574" s="61"/>
      <c r="AC574" s="67"/>
      <c r="AD574" s="67"/>
      <c r="AE574" s="67"/>
      <c r="AF574" s="57"/>
      <c r="AG574" s="107"/>
      <c r="AH574" s="108"/>
      <c r="AI574" s="30"/>
      <c r="AJ574" s="30"/>
      <c r="AK574" s="30"/>
      <c r="AL574" s="30"/>
      <c r="AM574" s="63"/>
      <c r="AN574" s="108"/>
      <c r="AO574" s="108"/>
      <c r="AP574" s="107"/>
      <c r="AQ574" s="107"/>
      <c r="AR574" s="31"/>
      <c r="AS574" s="68"/>
      <c r="AT574" s="68"/>
      <c r="AU574" s="63"/>
      <c r="AV574" s="62"/>
      <c r="AW574" s="62"/>
      <c r="AX574" s="62"/>
      <c r="AY574" s="62"/>
      <c r="AZ574" s="126"/>
      <c r="BA574" s="126"/>
      <c r="BB574" s="126"/>
      <c r="BC574" s="126"/>
      <c r="BD574" s="126"/>
      <c r="BE574" s="62"/>
    </row>
    <row r="575" spans="1:57" ht="25.5" customHeight="1" x14ac:dyDescent="0.3">
      <c r="A575" s="31"/>
      <c r="B575" s="31"/>
      <c r="C575" s="31"/>
      <c r="D575" s="33"/>
      <c r="E575" s="92"/>
      <c r="F575" s="31"/>
      <c r="G575" s="77"/>
      <c r="H575" s="77"/>
      <c r="I575" s="57"/>
      <c r="J575" s="31"/>
      <c r="K575" s="31"/>
      <c r="L575" s="77"/>
      <c r="M575" s="64"/>
      <c r="N575" s="64"/>
      <c r="O575" s="69"/>
      <c r="P575" s="69"/>
      <c r="Q575" s="70"/>
      <c r="R575" s="34"/>
      <c r="S575" s="105"/>
      <c r="T575" s="105"/>
      <c r="U575" s="77"/>
      <c r="V575" s="77"/>
      <c r="W575" s="69"/>
      <c r="X575" s="69"/>
      <c r="Y575" s="69"/>
      <c r="Z575" s="61"/>
      <c r="AA575" s="67"/>
      <c r="AB575" s="61"/>
      <c r="AC575" s="67"/>
      <c r="AD575" s="67"/>
      <c r="AE575" s="67"/>
      <c r="AF575" s="57"/>
      <c r="AG575" s="107"/>
      <c r="AH575" s="108"/>
      <c r="AI575" s="30"/>
      <c r="AJ575" s="30"/>
      <c r="AK575" s="30"/>
      <c r="AL575" s="30"/>
      <c r="AM575" s="63"/>
      <c r="AN575" s="108"/>
      <c r="AO575" s="108"/>
      <c r="AP575" s="107"/>
      <c r="AQ575" s="107"/>
      <c r="AR575" s="31"/>
      <c r="AS575" s="68"/>
      <c r="AT575" s="68"/>
      <c r="AU575" s="63"/>
      <c r="AV575" s="62"/>
      <c r="AW575" s="62"/>
      <c r="AX575" s="62"/>
      <c r="AY575" s="62"/>
      <c r="AZ575" s="126"/>
      <c r="BA575" s="126"/>
      <c r="BB575" s="126"/>
      <c r="BC575" s="126"/>
      <c r="BD575" s="126"/>
      <c r="BE575" s="62"/>
    </row>
    <row r="576" spans="1:57" ht="25.5" customHeight="1" x14ac:dyDescent="0.3">
      <c r="A576" s="31"/>
      <c r="B576" s="31"/>
      <c r="C576" s="31"/>
      <c r="D576" s="33"/>
      <c r="E576" s="92"/>
      <c r="F576" s="31"/>
      <c r="G576" s="77"/>
      <c r="H576" s="77"/>
      <c r="I576" s="57"/>
      <c r="J576" s="31"/>
      <c r="K576" s="31"/>
      <c r="L576" s="77"/>
      <c r="M576" s="64"/>
      <c r="N576" s="64"/>
      <c r="O576" s="69"/>
      <c r="P576" s="69"/>
      <c r="Q576" s="70"/>
      <c r="R576" s="34"/>
      <c r="S576" s="105"/>
      <c r="T576" s="105"/>
      <c r="U576" s="77"/>
      <c r="V576" s="77"/>
      <c r="W576" s="69"/>
      <c r="X576" s="69"/>
      <c r="Y576" s="69"/>
      <c r="Z576" s="61"/>
      <c r="AA576" s="67"/>
      <c r="AB576" s="61"/>
      <c r="AC576" s="67"/>
      <c r="AD576" s="67"/>
      <c r="AE576" s="67"/>
      <c r="AF576" s="57"/>
      <c r="AG576" s="107"/>
      <c r="AH576" s="108"/>
      <c r="AI576" s="30"/>
      <c r="AJ576" s="30"/>
      <c r="AK576" s="30"/>
      <c r="AL576" s="30"/>
      <c r="AM576" s="63"/>
      <c r="AN576" s="108"/>
      <c r="AO576" s="108"/>
      <c r="AP576" s="107"/>
      <c r="AQ576" s="107"/>
      <c r="AR576" s="31"/>
      <c r="AS576" s="68"/>
      <c r="AT576" s="68"/>
      <c r="AU576" s="63"/>
      <c r="AV576" s="62"/>
      <c r="AW576" s="62"/>
      <c r="AX576" s="62"/>
      <c r="AY576" s="62"/>
      <c r="AZ576" s="126"/>
      <c r="BA576" s="126"/>
      <c r="BB576" s="126"/>
      <c r="BC576" s="126"/>
      <c r="BD576" s="126"/>
      <c r="BE576" s="62"/>
    </row>
    <row r="577" spans="1:57" ht="25.5" customHeight="1" x14ac:dyDescent="0.3">
      <c r="A577" s="31"/>
      <c r="B577" s="31"/>
      <c r="C577" s="31"/>
      <c r="D577" s="33"/>
      <c r="E577" s="92"/>
      <c r="F577" s="31"/>
      <c r="G577" s="77"/>
      <c r="H577" s="77"/>
      <c r="I577" s="57"/>
      <c r="J577" s="31"/>
      <c r="K577" s="31"/>
      <c r="L577" s="77"/>
      <c r="M577" s="64"/>
      <c r="N577" s="64"/>
      <c r="O577" s="69"/>
      <c r="P577" s="69"/>
      <c r="Q577" s="70"/>
      <c r="R577" s="34"/>
      <c r="S577" s="105"/>
      <c r="T577" s="105"/>
      <c r="U577" s="77"/>
      <c r="V577" s="77"/>
      <c r="W577" s="69"/>
      <c r="X577" s="69"/>
      <c r="Y577" s="69"/>
      <c r="Z577" s="61"/>
      <c r="AA577" s="67"/>
      <c r="AB577" s="61"/>
      <c r="AC577" s="67"/>
      <c r="AD577" s="67"/>
      <c r="AE577" s="67"/>
      <c r="AF577" s="57"/>
      <c r="AG577" s="107"/>
      <c r="AH577" s="108"/>
      <c r="AI577" s="30"/>
      <c r="AJ577" s="30"/>
      <c r="AK577" s="30"/>
      <c r="AL577" s="30"/>
      <c r="AM577" s="63"/>
      <c r="AN577" s="108"/>
      <c r="AO577" s="108"/>
      <c r="AP577" s="107"/>
      <c r="AQ577" s="107"/>
      <c r="AR577" s="31"/>
      <c r="AS577" s="68"/>
      <c r="AT577" s="68"/>
      <c r="AU577" s="63"/>
      <c r="AV577" s="62"/>
      <c r="AW577" s="62"/>
      <c r="AX577" s="62"/>
      <c r="AY577" s="62"/>
      <c r="AZ577" s="126"/>
      <c r="BA577" s="126"/>
      <c r="BB577" s="126"/>
      <c r="BC577" s="126"/>
      <c r="BD577" s="126"/>
      <c r="BE577" s="62"/>
    </row>
    <row r="578" spans="1:57" ht="25.5" customHeight="1" x14ac:dyDescent="0.3">
      <c r="A578" s="31"/>
      <c r="B578" s="31"/>
      <c r="C578" s="31"/>
      <c r="D578" s="33"/>
      <c r="E578" s="92"/>
      <c r="F578" s="31"/>
      <c r="G578" s="77"/>
      <c r="H578" s="77"/>
      <c r="I578" s="57"/>
      <c r="J578" s="31"/>
      <c r="K578" s="31"/>
      <c r="L578" s="77"/>
      <c r="M578" s="64"/>
      <c r="N578" s="64"/>
      <c r="O578" s="69"/>
      <c r="P578" s="69"/>
      <c r="Q578" s="70"/>
      <c r="R578" s="34"/>
      <c r="S578" s="105"/>
      <c r="T578" s="105"/>
      <c r="U578" s="77"/>
      <c r="V578" s="77"/>
      <c r="W578" s="69"/>
      <c r="X578" s="69"/>
      <c r="Y578" s="69"/>
      <c r="Z578" s="61"/>
      <c r="AA578" s="67"/>
      <c r="AB578" s="61"/>
      <c r="AC578" s="67"/>
      <c r="AD578" s="67"/>
      <c r="AE578" s="67"/>
      <c r="AF578" s="57"/>
      <c r="AG578" s="107"/>
      <c r="AH578" s="108"/>
      <c r="AI578" s="30"/>
      <c r="AJ578" s="30"/>
      <c r="AK578" s="30"/>
      <c r="AL578" s="30"/>
      <c r="AM578" s="63"/>
      <c r="AN578" s="108"/>
      <c r="AO578" s="108"/>
      <c r="AP578" s="107"/>
      <c r="AQ578" s="107"/>
      <c r="AR578" s="31"/>
      <c r="AS578" s="68"/>
      <c r="AT578" s="68"/>
      <c r="AU578" s="63"/>
      <c r="AV578" s="62"/>
      <c r="AW578" s="62"/>
      <c r="AX578" s="62"/>
      <c r="AY578" s="62"/>
      <c r="AZ578" s="126"/>
      <c r="BA578" s="126"/>
      <c r="BB578" s="126"/>
      <c r="BC578" s="126"/>
      <c r="BD578" s="126"/>
      <c r="BE578" s="62"/>
    </row>
    <row r="579" spans="1:57" ht="25.5" customHeight="1" x14ac:dyDescent="0.3">
      <c r="A579" s="31"/>
      <c r="B579" s="31"/>
      <c r="C579" s="31"/>
      <c r="D579" s="33"/>
      <c r="E579" s="92"/>
      <c r="F579" s="31"/>
      <c r="G579" s="77"/>
      <c r="H579" s="77"/>
      <c r="I579" s="57"/>
      <c r="J579" s="31"/>
      <c r="K579" s="31"/>
      <c r="L579" s="77"/>
      <c r="M579" s="64"/>
      <c r="N579" s="64"/>
      <c r="O579" s="69"/>
      <c r="P579" s="69"/>
      <c r="Q579" s="70"/>
      <c r="R579" s="34"/>
      <c r="S579" s="105"/>
      <c r="T579" s="105"/>
      <c r="U579" s="77"/>
      <c r="V579" s="77"/>
      <c r="W579" s="69"/>
      <c r="X579" s="69"/>
      <c r="Y579" s="69"/>
      <c r="Z579" s="61"/>
      <c r="AA579" s="67"/>
      <c r="AB579" s="61"/>
      <c r="AC579" s="67"/>
      <c r="AD579" s="67"/>
      <c r="AE579" s="67"/>
      <c r="AF579" s="57"/>
      <c r="AG579" s="107"/>
      <c r="AH579" s="108"/>
      <c r="AI579" s="30"/>
      <c r="AJ579" s="30"/>
      <c r="AK579" s="30"/>
      <c r="AL579" s="30"/>
      <c r="AM579" s="63"/>
      <c r="AN579" s="108"/>
      <c r="AO579" s="108"/>
      <c r="AP579" s="107"/>
      <c r="AQ579" s="107"/>
      <c r="AR579" s="31"/>
      <c r="AS579" s="68"/>
      <c r="AT579" s="68"/>
      <c r="AU579" s="63"/>
      <c r="AV579" s="62"/>
      <c r="AW579" s="62"/>
      <c r="AX579" s="62"/>
      <c r="AY579" s="62"/>
      <c r="AZ579" s="126"/>
      <c r="BA579" s="126"/>
      <c r="BB579" s="126"/>
      <c r="BC579" s="126"/>
      <c r="BD579" s="126"/>
      <c r="BE579" s="62"/>
    </row>
    <row r="580" spans="1:57" ht="25.5" customHeight="1" x14ac:dyDescent="0.3">
      <c r="A580" s="31"/>
      <c r="B580" s="31"/>
      <c r="C580" s="31"/>
      <c r="D580" s="33"/>
      <c r="E580" s="92"/>
      <c r="F580" s="31"/>
      <c r="G580" s="77"/>
      <c r="H580" s="77"/>
      <c r="I580" s="57"/>
      <c r="J580" s="31"/>
      <c r="K580" s="31"/>
      <c r="L580" s="77"/>
      <c r="M580" s="64"/>
      <c r="N580" s="64"/>
      <c r="O580" s="69"/>
      <c r="P580" s="69"/>
      <c r="Q580" s="70"/>
      <c r="R580" s="34"/>
      <c r="S580" s="105"/>
      <c r="T580" s="105"/>
      <c r="U580" s="77"/>
      <c r="V580" s="77"/>
      <c r="W580" s="69"/>
      <c r="X580" s="69"/>
      <c r="Y580" s="69"/>
      <c r="Z580" s="61"/>
      <c r="AA580" s="67"/>
      <c r="AB580" s="61"/>
      <c r="AC580" s="67"/>
      <c r="AD580" s="67"/>
      <c r="AE580" s="67"/>
      <c r="AF580" s="57"/>
      <c r="AG580" s="107"/>
      <c r="AH580" s="108"/>
      <c r="AI580" s="30"/>
      <c r="AJ580" s="30"/>
      <c r="AK580" s="30"/>
      <c r="AL580" s="30"/>
      <c r="AM580" s="63"/>
      <c r="AN580" s="108"/>
      <c r="AO580" s="108"/>
      <c r="AP580" s="107"/>
      <c r="AQ580" s="107"/>
      <c r="AR580" s="31"/>
      <c r="AS580" s="68"/>
      <c r="AT580" s="68"/>
      <c r="AU580" s="63"/>
      <c r="AV580" s="62"/>
      <c r="AW580" s="62"/>
      <c r="AX580" s="62"/>
      <c r="AY580" s="62"/>
      <c r="AZ580" s="126"/>
      <c r="BA580" s="126"/>
      <c r="BB580" s="126"/>
      <c r="BC580" s="126"/>
      <c r="BD580" s="126"/>
      <c r="BE580" s="62"/>
    </row>
    <row r="581" spans="1:57" ht="25.5" customHeight="1" x14ac:dyDescent="0.3">
      <c r="A581" s="31"/>
      <c r="B581" s="31"/>
      <c r="C581" s="31"/>
      <c r="D581" s="33"/>
      <c r="E581" s="92"/>
      <c r="F581" s="31"/>
      <c r="G581" s="77"/>
      <c r="H581" s="77"/>
      <c r="I581" s="57"/>
      <c r="J581" s="31"/>
      <c r="K581" s="31"/>
      <c r="L581" s="77"/>
      <c r="M581" s="64"/>
      <c r="N581" s="64"/>
      <c r="O581" s="69"/>
      <c r="P581" s="69"/>
      <c r="Q581" s="70"/>
      <c r="R581" s="34"/>
      <c r="S581" s="105"/>
      <c r="T581" s="105"/>
      <c r="U581" s="77"/>
      <c r="V581" s="77"/>
      <c r="W581" s="69"/>
      <c r="X581" s="69"/>
      <c r="Y581" s="69"/>
      <c r="Z581" s="61"/>
      <c r="AA581" s="67"/>
      <c r="AB581" s="61"/>
      <c r="AC581" s="67"/>
      <c r="AD581" s="67"/>
      <c r="AE581" s="67"/>
      <c r="AF581" s="57"/>
      <c r="AG581" s="107"/>
      <c r="AH581" s="108"/>
      <c r="AI581" s="30"/>
      <c r="AJ581" s="30"/>
      <c r="AK581" s="30"/>
      <c r="AL581" s="30"/>
      <c r="AM581" s="63"/>
      <c r="AN581" s="108"/>
      <c r="AO581" s="108"/>
      <c r="AP581" s="107"/>
      <c r="AQ581" s="107"/>
      <c r="AR581" s="31"/>
      <c r="AS581" s="68"/>
      <c r="AT581" s="68"/>
      <c r="AU581" s="63"/>
      <c r="AV581" s="62"/>
      <c r="AW581" s="62"/>
      <c r="AX581" s="62"/>
      <c r="AY581" s="62"/>
      <c r="AZ581" s="126"/>
      <c r="BA581" s="126"/>
      <c r="BB581" s="126"/>
      <c r="BC581" s="126"/>
      <c r="BD581" s="126"/>
      <c r="BE581" s="62"/>
    </row>
    <row r="582" spans="1:57" ht="25.5" customHeight="1" x14ac:dyDescent="0.3">
      <c r="A582" s="31"/>
      <c r="B582" s="31"/>
      <c r="C582" s="31"/>
      <c r="D582" s="33"/>
      <c r="E582" s="92"/>
      <c r="F582" s="31"/>
      <c r="G582" s="77"/>
      <c r="H582" s="77"/>
      <c r="I582" s="57"/>
      <c r="J582" s="31"/>
      <c r="K582" s="31"/>
      <c r="L582" s="77"/>
      <c r="M582" s="64"/>
      <c r="N582" s="64"/>
      <c r="O582" s="69"/>
      <c r="P582" s="69"/>
      <c r="Q582" s="70"/>
      <c r="R582" s="34"/>
      <c r="S582" s="105"/>
      <c r="T582" s="105"/>
      <c r="U582" s="77"/>
      <c r="V582" s="77"/>
      <c r="W582" s="69"/>
      <c r="X582" s="69"/>
      <c r="Y582" s="69"/>
      <c r="Z582" s="61"/>
      <c r="AA582" s="67"/>
      <c r="AB582" s="61"/>
      <c r="AC582" s="67"/>
      <c r="AD582" s="67"/>
      <c r="AE582" s="67"/>
      <c r="AF582" s="57"/>
      <c r="AG582" s="107"/>
      <c r="AH582" s="108"/>
      <c r="AI582" s="30"/>
      <c r="AJ582" s="30"/>
      <c r="AK582" s="30"/>
      <c r="AL582" s="30"/>
      <c r="AM582" s="63"/>
      <c r="AN582" s="108"/>
      <c r="AO582" s="108"/>
      <c r="AP582" s="107"/>
      <c r="AQ582" s="107"/>
      <c r="AR582" s="31"/>
      <c r="AS582" s="68"/>
      <c r="AT582" s="68"/>
      <c r="AU582" s="63"/>
      <c r="AV582" s="62"/>
      <c r="AW582" s="62"/>
      <c r="AX582" s="62"/>
      <c r="AY582" s="62"/>
      <c r="AZ582" s="126"/>
      <c r="BA582" s="126"/>
      <c r="BB582" s="126"/>
      <c r="BC582" s="126"/>
      <c r="BD582" s="126"/>
      <c r="BE582" s="62"/>
    </row>
    <row r="583" spans="1:57" ht="25.5" customHeight="1" x14ac:dyDescent="0.3">
      <c r="A583" s="31"/>
      <c r="B583" s="31"/>
      <c r="C583" s="31"/>
      <c r="D583" s="33"/>
      <c r="E583" s="92"/>
      <c r="F583" s="31"/>
      <c r="G583" s="77"/>
      <c r="H583" s="77"/>
      <c r="I583" s="57"/>
      <c r="J583" s="31"/>
      <c r="K583" s="31"/>
      <c r="L583" s="77"/>
      <c r="M583" s="64"/>
      <c r="N583" s="64"/>
      <c r="O583" s="69"/>
      <c r="P583" s="69"/>
      <c r="Q583" s="70"/>
      <c r="R583" s="34"/>
      <c r="S583" s="105"/>
      <c r="T583" s="105"/>
      <c r="U583" s="77"/>
      <c r="V583" s="77"/>
      <c r="W583" s="69"/>
      <c r="X583" s="69"/>
      <c r="Y583" s="69"/>
      <c r="Z583" s="61"/>
      <c r="AA583" s="67"/>
      <c r="AB583" s="61"/>
      <c r="AC583" s="67"/>
      <c r="AD583" s="67"/>
      <c r="AE583" s="67"/>
      <c r="AF583" s="57"/>
      <c r="AG583" s="107"/>
      <c r="AH583" s="108"/>
      <c r="AI583" s="30"/>
      <c r="AJ583" s="30"/>
      <c r="AK583" s="30"/>
      <c r="AL583" s="30"/>
      <c r="AM583" s="63"/>
      <c r="AN583" s="108"/>
      <c r="AO583" s="108"/>
      <c r="AP583" s="107"/>
      <c r="AQ583" s="107"/>
      <c r="AR583" s="31"/>
      <c r="AS583" s="68"/>
      <c r="AT583" s="68"/>
      <c r="AU583" s="63"/>
      <c r="AV583" s="62"/>
      <c r="AW583" s="62"/>
      <c r="AX583" s="62"/>
      <c r="AY583" s="62"/>
      <c r="AZ583" s="126"/>
      <c r="BA583" s="126"/>
      <c r="BB583" s="126"/>
      <c r="BC583" s="126"/>
      <c r="BD583" s="126"/>
      <c r="BE583" s="62"/>
    </row>
    <row r="584" spans="1:57" ht="25.5" customHeight="1" x14ac:dyDescent="0.3">
      <c r="A584" s="31"/>
      <c r="B584" s="31"/>
      <c r="C584" s="31"/>
      <c r="D584" s="33"/>
      <c r="E584" s="92"/>
      <c r="F584" s="31"/>
      <c r="G584" s="77"/>
      <c r="H584" s="77"/>
      <c r="I584" s="57"/>
      <c r="J584" s="31"/>
      <c r="K584" s="31"/>
      <c r="L584" s="77"/>
      <c r="M584" s="64"/>
      <c r="N584" s="64"/>
      <c r="O584" s="69"/>
      <c r="P584" s="69"/>
      <c r="Q584" s="70"/>
      <c r="R584" s="34"/>
      <c r="S584" s="105"/>
      <c r="T584" s="105"/>
      <c r="U584" s="77"/>
      <c r="V584" s="77"/>
      <c r="W584" s="69"/>
      <c r="X584" s="69"/>
      <c r="Y584" s="69"/>
      <c r="Z584" s="61"/>
      <c r="AA584" s="67"/>
      <c r="AB584" s="61"/>
      <c r="AC584" s="67"/>
      <c r="AD584" s="67"/>
      <c r="AE584" s="67"/>
      <c r="AF584" s="57"/>
      <c r="AG584" s="107"/>
      <c r="AH584" s="108"/>
      <c r="AI584" s="30"/>
      <c r="AJ584" s="30"/>
      <c r="AK584" s="30"/>
      <c r="AL584" s="30"/>
      <c r="AM584" s="63"/>
      <c r="AN584" s="108"/>
      <c r="AO584" s="108"/>
      <c r="AP584" s="107"/>
      <c r="AQ584" s="107"/>
      <c r="AR584" s="31"/>
      <c r="AS584" s="68"/>
      <c r="AT584" s="68"/>
      <c r="AU584" s="63"/>
      <c r="AV584" s="62"/>
      <c r="AW584" s="62"/>
      <c r="AX584" s="62"/>
      <c r="AY584" s="62"/>
      <c r="AZ584" s="126"/>
      <c r="BA584" s="126"/>
      <c r="BB584" s="126"/>
      <c r="BC584" s="126"/>
      <c r="BD584" s="126"/>
      <c r="BE584" s="62"/>
    </row>
    <row r="585" spans="1:57" ht="25.5" customHeight="1" x14ac:dyDescent="0.3">
      <c r="A585" s="31"/>
      <c r="B585" s="31"/>
      <c r="C585" s="31"/>
      <c r="D585" s="33"/>
      <c r="E585" s="92"/>
      <c r="F585" s="31"/>
      <c r="G585" s="77"/>
      <c r="H585" s="77"/>
      <c r="I585" s="57"/>
      <c r="J585" s="31"/>
      <c r="K585" s="31"/>
      <c r="L585" s="77"/>
      <c r="M585" s="64"/>
      <c r="N585" s="64"/>
      <c r="O585" s="69"/>
      <c r="P585" s="69"/>
      <c r="Q585" s="70"/>
      <c r="R585" s="34"/>
      <c r="S585" s="105"/>
      <c r="T585" s="105"/>
      <c r="U585" s="77"/>
      <c r="V585" s="77"/>
      <c r="W585" s="69"/>
      <c r="X585" s="69"/>
      <c r="Y585" s="69"/>
      <c r="Z585" s="61"/>
      <c r="AA585" s="67"/>
      <c r="AB585" s="61"/>
      <c r="AC585" s="67"/>
      <c r="AD585" s="67"/>
      <c r="AE585" s="67"/>
      <c r="AF585" s="57"/>
      <c r="AG585" s="107"/>
      <c r="AH585" s="108"/>
      <c r="AI585" s="30"/>
      <c r="AJ585" s="30"/>
      <c r="AK585" s="30"/>
      <c r="AL585" s="30"/>
      <c r="AM585" s="63"/>
      <c r="AN585" s="108"/>
      <c r="AO585" s="108"/>
      <c r="AP585" s="107"/>
      <c r="AQ585" s="107"/>
      <c r="AR585" s="31"/>
      <c r="AS585" s="68"/>
      <c r="AT585" s="68"/>
      <c r="AU585" s="63"/>
      <c r="AV585" s="62"/>
      <c r="AW585" s="62"/>
      <c r="AX585" s="62"/>
      <c r="AY585" s="62"/>
      <c r="AZ585" s="126"/>
      <c r="BA585" s="126"/>
      <c r="BB585" s="126"/>
      <c r="BC585" s="126"/>
      <c r="BD585" s="126"/>
      <c r="BE585" s="62"/>
    </row>
    <row r="586" spans="1:57" ht="25.5" customHeight="1" x14ac:dyDescent="0.3">
      <c r="A586" s="31"/>
      <c r="B586" s="31"/>
      <c r="C586" s="31"/>
      <c r="D586" s="33"/>
      <c r="E586" s="92"/>
      <c r="F586" s="31"/>
      <c r="G586" s="77"/>
      <c r="H586" s="77"/>
      <c r="I586" s="57"/>
      <c r="J586" s="31"/>
      <c r="K586" s="31"/>
      <c r="L586" s="77"/>
      <c r="M586" s="64"/>
      <c r="N586" s="64"/>
      <c r="O586" s="69"/>
      <c r="P586" s="69"/>
      <c r="Q586" s="70"/>
      <c r="R586" s="34"/>
      <c r="S586" s="105"/>
      <c r="T586" s="105"/>
      <c r="U586" s="77"/>
      <c r="V586" s="77"/>
      <c r="W586" s="69"/>
      <c r="X586" s="69"/>
      <c r="Y586" s="69"/>
      <c r="Z586" s="61"/>
      <c r="AA586" s="67"/>
      <c r="AB586" s="61"/>
      <c r="AC586" s="67"/>
      <c r="AD586" s="67"/>
      <c r="AE586" s="67"/>
      <c r="AF586" s="57"/>
      <c r="AG586" s="107"/>
      <c r="AH586" s="108"/>
      <c r="AI586" s="30"/>
      <c r="AJ586" s="30"/>
      <c r="AK586" s="30"/>
      <c r="AL586" s="30"/>
      <c r="AM586" s="63"/>
      <c r="AN586" s="108"/>
      <c r="AO586" s="108"/>
      <c r="AP586" s="107"/>
      <c r="AQ586" s="107"/>
      <c r="AR586" s="31"/>
      <c r="AS586" s="68"/>
      <c r="AT586" s="68"/>
      <c r="AU586" s="63"/>
      <c r="AV586" s="62"/>
      <c r="AW586" s="62"/>
      <c r="AX586" s="62"/>
      <c r="AY586" s="62"/>
      <c r="AZ586" s="126"/>
      <c r="BA586" s="126"/>
      <c r="BB586" s="126"/>
      <c r="BC586" s="126"/>
      <c r="BD586" s="126"/>
      <c r="BE586" s="62"/>
    </row>
    <row r="587" spans="1:57" ht="25.5" customHeight="1" x14ac:dyDescent="0.3">
      <c r="A587" s="31"/>
      <c r="B587" s="31"/>
      <c r="C587" s="31"/>
      <c r="D587" s="33"/>
      <c r="E587" s="92"/>
      <c r="F587" s="31"/>
      <c r="G587" s="77"/>
      <c r="H587" s="77"/>
      <c r="I587" s="57"/>
      <c r="J587" s="31"/>
      <c r="K587" s="31"/>
      <c r="L587" s="77"/>
      <c r="M587" s="64"/>
      <c r="N587" s="64"/>
      <c r="O587" s="69"/>
      <c r="P587" s="69"/>
      <c r="Q587" s="70"/>
      <c r="R587" s="34"/>
      <c r="S587" s="105"/>
      <c r="T587" s="105"/>
      <c r="U587" s="77"/>
      <c r="V587" s="77"/>
      <c r="W587" s="69"/>
      <c r="X587" s="69"/>
      <c r="Y587" s="69"/>
      <c r="Z587" s="61"/>
      <c r="AA587" s="67"/>
      <c r="AB587" s="61"/>
      <c r="AC587" s="67"/>
      <c r="AD587" s="67"/>
      <c r="AE587" s="67"/>
      <c r="AF587" s="57"/>
      <c r="AG587" s="107"/>
      <c r="AH587" s="108"/>
      <c r="AI587" s="30"/>
      <c r="AJ587" s="30"/>
      <c r="AK587" s="30"/>
      <c r="AL587" s="30"/>
      <c r="AM587" s="63"/>
      <c r="AN587" s="108"/>
      <c r="AO587" s="108"/>
      <c r="AP587" s="107"/>
      <c r="AQ587" s="107"/>
      <c r="AR587" s="31"/>
      <c r="AS587" s="68"/>
      <c r="AT587" s="68"/>
      <c r="AU587" s="63"/>
      <c r="AV587" s="62"/>
      <c r="AW587" s="62"/>
      <c r="AX587" s="62"/>
      <c r="AY587" s="62"/>
      <c r="AZ587" s="126"/>
      <c r="BA587" s="126"/>
      <c r="BB587" s="126"/>
      <c r="BC587" s="126"/>
      <c r="BD587" s="126"/>
      <c r="BE587" s="62"/>
    </row>
    <row r="588" spans="1:57" ht="25.5" customHeight="1" x14ac:dyDescent="0.3">
      <c r="A588" s="31"/>
      <c r="B588" s="31"/>
      <c r="C588" s="31"/>
      <c r="D588" s="33"/>
      <c r="E588" s="92"/>
      <c r="F588" s="31"/>
      <c r="G588" s="77"/>
      <c r="H588" s="77"/>
      <c r="I588" s="57"/>
      <c r="J588" s="31"/>
      <c r="K588" s="31"/>
      <c r="L588" s="77"/>
      <c r="M588" s="64"/>
      <c r="N588" s="64"/>
      <c r="O588" s="69"/>
      <c r="P588" s="69"/>
      <c r="Q588" s="70"/>
      <c r="R588" s="34"/>
      <c r="S588" s="105"/>
      <c r="T588" s="105"/>
      <c r="U588" s="77"/>
      <c r="V588" s="77"/>
      <c r="W588" s="69"/>
      <c r="X588" s="69"/>
      <c r="Y588" s="69"/>
      <c r="Z588" s="61"/>
      <c r="AA588" s="67"/>
      <c r="AB588" s="61"/>
      <c r="AC588" s="67"/>
      <c r="AD588" s="67"/>
      <c r="AE588" s="67"/>
      <c r="AF588" s="57"/>
      <c r="AG588" s="107"/>
      <c r="AH588" s="108"/>
      <c r="AI588" s="30"/>
      <c r="AJ588" s="30"/>
      <c r="AK588" s="30"/>
      <c r="AL588" s="30"/>
      <c r="AM588" s="63"/>
      <c r="AN588" s="108"/>
      <c r="AO588" s="108"/>
      <c r="AP588" s="107"/>
      <c r="AQ588" s="107"/>
      <c r="AR588" s="31"/>
      <c r="AS588" s="68"/>
      <c r="AT588" s="68"/>
      <c r="AU588" s="63"/>
      <c r="AV588" s="62"/>
      <c r="AW588" s="62"/>
      <c r="AX588" s="62"/>
      <c r="AY588" s="62"/>
      <c r="AZ588" s="126"/>
      <c r="BA588" s="126"/>
      <c r="BB588" s="126"/>
      <c r="BC588" s="126"/>
      <c r="BD588" s="126"/>
      <c r="BE588" s="62"/>
    </row>
    <row r="589" spans="1:57" ht="25.5" customHeight="1" x14ac:dyDescent="0.3">
      <c r="A589" s="31"/>
      <c r="B589" s="31"/>
      <c r="C589" s="31"/>
      <c r="D589" s="33"/>
      <c r="E589" s="92"/>
      <c r="F589" s="31"/>
      <c r="G589" s="77"/>
      <c r="H589" s="77"/>
      <c r="I589" s="57"/>
      <c r="J589" s="31"/>
      <c r="K589" s="31"/>
      <c r="L589" s="77"/>
      <c r="M589" s="64"/>
      <c r="N589" s="64"/>
      <c r="O589" s="69"/>
      <c r="P589" s="69"/>
      <c r="Q589" s="70"/>
      <c r="R589" s="34"/>
      <c r="S589" s="105"/>
      <c r="T589" s="105"/>
      <c r="U589" s="77"/>
      <c r="V589" s="77"/>
      <c r="W589" s="69"/>
      <c r="X589" s="69"/>
      <c r="Y589" s="69"/>
      <c r="Z589" s="61"/>
      <c r="AA589" s="67"/>
      <c r="AB589" s="61"/>
      <c r="AC589" s="67"/>
      <c r="AD589" s="67"/>
      <c r="AE589" s="67"/>
      <c r="AF589" s="57"/>
      <c r="AG589" s="107"/>
      <c r="AH589" s="108"/>
      <c r="AI589" s="30"/>
      <c r="AJ589" s="30"/>
      <c r="AK589" s="30"/>
      <c r="AL589" s="30"/>
      <c r="AM589" s="63"/>
      <c r="AN589" s="108"/>
      <c r="AO589" s="108"/>
      <c r="AP589" s="107"/>
      <c r="AQ589" s="107"/>
      <c r="AR589" s="31"/>
      <c r="AS589" s="68"/>
      <c r="AT589" s="68"/>
      <c r="AU589" s="63"/>
      <c r="AV589" s="62"/>
      <c r="AW589" s="62"/>
      <c r="AX589" s="62"/>
      <c r="AY589" s="62"/>
      <c r="AZ589" s="126"/>
      <c r="BA589" s="126"/>
      <c r="BB589" s="126"/>
      <c r="BC589" s="126"/>
      <c r="BD589" s="126"/>
      <c r="BE589" s="62"/>
    </row>
    <row r="590" spans="1:57" ht="25.5" customHeight="1" x14ac:dyDescent="0.3">
      <c r="A590" s="31"/>
      <c r="B590" s="31"/>
      <c r="C590" s="31"/>
      <c r="D590" s="33"/>
      <c r="E590" s="92"/>
      <c r="F590" s="31"/>
      <c r="G590" s="77"/>
      <c r="H590" s="77"/>
      <c r="I590" s="57"/>
      <c r="J590" s="31"/>
      <c r="K590" s="31"/>
      <c r="L590" s="77"/>
      <c r="M590" s="64"/>
      <c r="N590" s="64"/>
      <c r="O590" s="69"/>
      <c r="P590" s="69"/>
      <c r="Q590" s="70"/>
      <c r="R590" s="34"/>
      <c r="S590" s="105"/>
      <c r="T590" s="105"/>
      <c r="U590" s="77"/>
      <c r="V590" s="77"/>
      <c r="W590" s="69"/>
      <c r="X590" s="69"/>
      <c r="Y590" s="69"/>
      <c r="Z590" s="61"/>
      <c r="AA590" s="67"/>
      <c r="AB590" s="61"/>
      <c r="AC590" s="67"/>
      <c r="AD590" s="67"/>
      <c r="AE590" s="67"/>
      <c r="AF590" s="57"/>
      <c r="AG590" s="107"/>
      <c r="AH590" s="108"/>
      <c r="AI590" s="30"/>
      <c r="AJ590" s="30"/>
      <c r="AK590" s="30"/>
      <c r="AL590" s="30"/>
      <c r="AM590" s="63"/>
      <c r="AN590" s="108"/>
      <c r="AO590" s="108"/>
      <c r="AP590" s="107"/>
      <c r="AQ590" s="107"/>
      <c r="AR590" s="31"/>
      <c r="AS590" s="68"/>
      <c r="AT590" s="68"/>
      <c r="AU590" s="63"/>
      <c r="AV590" s="62"/>
      <c r="AW590" s="62"/>
      <c r="AX590" s="62"/>
      <c r="AY590" s="62"/>
      <c r="AZ590" s="126"/>
      <c r="BA590" s="126"/>
      <c r="BB590" s="126"/>
      <c r="BC590" s="126"/>
      <c r="BD590" s="126"/>
      <c r="BE590" s="62"/>
    </row>
    <row r="591" spans="1:57" ht="25.5" customHeight="1" x14ac:dyDescent="0.3">
      <c r="A591" s="31"/>
      <c r="B591" s="31"/>
      <c r="C591" s="31"/>
      <c r="D591" s="33"/>
      <c r="E591" s="92"/>
      <c r="F591" s="31"/>
      <c r="G591" s="77"/>
      <c r="H591" s="77"/>
      <c r="I591" s="57"/>
      <c r="J591" s="31"/>
      <c r="K591" s="31"/>
      <c r="L591" s="77"/>
      <c r="M591" s="64"/>
      <c r="N591" s="64"/>
      <c r="O591" s="69"/>
      <c r="P591" s="69"/>
      <c r="Q591" s="70"/>
      <c r="R591" s="34"/>
      <c r="S591" s="105"/>
      <c r="T591" s="105"/>
      <c r="U591" s="77"/>
      <c r="V591" s="77"/>
      <c r="W591" s="69"/>
      <c r="X591" s="69"/>
      <c r="Y591" s="69"/>
      <c r="Z591" s="61"/>
      <c r="AA591" s="67"/>
      <c r="AB591" s="61"/>
      <c r="AC591" s="67"/>
      <c r="AD591" s="67"/>
      <c r="AE591" s="67"/>
      <c r="AF591" s="57"/>
      <c r="AG591" s="107"/>
      <c r="AH591" s="108"/>
      <c r="AI591" s="30"/>
      <c r="AJ591" s="30"/>
      <c r="AK591" s="30"/>
      <c r="AL591" s="30"/>
      <c r="AM591" s="63"/>
      <c r="AN591" s="108"/>
      <c r="AO591" s="108"/>
      <c r="AP591" s="107"/>
      <c r="AQ591" s="107"/>
      <c r="AR591" s="31"/>
      <c r="AS591" s="68"/>
      <c r="AT591" s="68"/>
      <c r="AU591" s="63"/>
      <c r="AV591" s="62"/>
      <c r="AW591" s="62"/>
      <c r="AX591" s="62"/>
      <c r="AY591" s="62"/>
      <c r="AZ591" s="126"/>
      <c r="BA591" s="126"/>
      <c r="BB591" s="126"/>
      <c r="BC591" s="126"/>
      <c r="BD591" s="126"/>
      <c r="BE591" s="62"/>
    </row>
    <row r="592" spans="1:57" ht="25.5" customHeight="1" x14ac:dyDescent="0.3">
      <c r="A592" s="31"/>
      <c r="B592" s="31"/>
      <c r="C592" s="31"/>
      <c r="D592" s="33"/>
      <c r="E592" s="92"/>
      <c r="F592" s="31"/>
      <c r="G592" s="77"/>
      <c r="H592" s="77"/>
      <c r="I592" s="57"/>
      <c r="J592" s="31"/>
      <c r="K592" s="31"/>
      <c r="L592" s="77"/>
      <c r="M592" s="64"/>
      <c r="N592" s="64"/>
      <c r="O592" s="69"/>
      <c r="P592" s="69"/>
      <c r="Q592" s="70"/>
      <c r="R592" s="34"/>
      <c r="S592" s="105"/>
      <c r="T592" s="105"/>
      <c r="U592" s="77"/>
      <c r="V592" s="77"/>
      <c r="W592" s="69"/>
      <c r="X592" s="69"/>
      <c r="Y592" s="69"/>
      <c r="Z592" s="61"/>
      <c r="AA592" s="67"/>
      <c r="AB592" s="61"/>
      <c r="AC592" s="67"/>
      <c r="AD592" s="67"/>
      <c r="AE592" s="67"/>
      <c r="AF592" s="57"/>
      <c r="AG592" s="107"/>
      <c r="AH592" s="108"/>
      <c r="AI592" s="30"/>
      <c r="AJ592" s="30"/>
      <c r="AK592" s="30"/>
      <c r="AL592" s="30"/>
      <c r="AM592" s="63"/>
      <c r="AN592" s="108"/>
      <c r="AO592" s="108"/>
      <c r="AP592" s="107"/>
      <c r="AQ592" s="107"/>
      <c r="AR592" s="31"/>
      <c r="AS592" s="68"/>
      <c r="AT592" s="68"/>
      <c r="AU592" s="63"/>
      <c r="AV592" s="62"/>
      <c r="AW592" s="62"/>
      <c r="AX592" s="62"/>
      <c r="AY592" s="62"/>
      <c r="AZ592" s="126"/>
      <c r="BA592" s="126"/>
      <c r="BB592" s="126"/>
      <c r="BC592" s="126"/>
      <c r="BD592" s="126"/>
      <c r="BE592" s="62"/>
    </row>
    <row r="593" spans="1:57" ht="25.5" customHeight="1" x14ac:dyDescent="0.3">
      <c r="A593" s="31"/>
      <c r="B593" s="31"/>
      <c r="C593" s="31"/>
      <c r="D593" s="33"/>
      <c r="E593" s="92"/>
      <c r="F593" s="31"/>
      <c r="G593" s="77"/>
      <c r="H593" s="77"/>
      <c r="I593" s="57"/>
      <c r="J593" s="31"/>
      <c r="K593" s="31"/>
      <c r="L593" s="77"/>
      <c r="M593" s="64"/>
      <c r="N593" s="64"/>
      <c r="O593" s="69"/>
      <c r="P593" s="69"/>
      <c r="Q593" s="70"/>
      <c r="R593" s="34"/>
      <c r="S593" s="105"/>
      <c r="T593" s="105"/>
      <c r="U593" s="77"/>
      <c r="V593" s="77"/>
      <c r="W593" s="69"/>
      <c r="X593" s="69"/>
      <c r="Y593" s="69"/>
      <c r="Z593" s="61"/>
      <c r="AA593" s="67"/>
      <c r="AB593" s="61"/>
      <c r="AC593" s="67"/>
      <c r="AD593" s="67"/>
      <c r="AE593" s="67"/>
      <c r="AF593" s="57"/>
      <c r="AG593" s="107"/>
      <c r="AH593" s="108"/>
      <c r="AI593" s="30"/>
      <c r="AJ593" s="30"/>
      <c r="AK593" s="30"/>
      <c r="AL593" s="30"/>
      <c r="AM593" s="63"/>
      <c r="AN593" s="108"/>
      <c r="AO593" s="108"/>
      <c r="AP593" s="107"/>
      <c r="AQ593" s="107"/>
      <c r="AR593" s="31"/>
      <c r="AS593" s="68"/>
      <c r="AT593" s="68"/>
      <c r="AU593" s="63"/>
      <c r="AV593" s="62"/>
      <c r="AW593" s="62"/>
      <c r="AX593" s="62"/>
      <c r="AY593" s="62"/>
      <c r="AZ593" s="126"/>
      <c r="BA593" s="126"/>
      <c r="BB593" s="126"/>
      <c r="BC593" s="126"/>
      <c r="BD593" s="126"/>
      <c r="BE593" s="62"/>
    </row>
    <row r="594" spans="1:57" ht="25.5" customHeight="1" x14ac:dyDescent="0.3">
      <c r="A594" s="31"/>
      <c r="B594" s="31"/>
      <c r="C594" s="31"/>
      <c r="D594" s="33"/>
      <c r="E594" s="92"/>
      <c r="F594" s="31"/>
      <c r="G594" s="77"/>
      <c r="H594" s="77"/>
      <c r="I594" s="57"/>
      <c r="J594" s="31"/>
      <c r="K594" s="31"/>
      <c r="L594" s="77"/>
      <c r="M594" s="64"/>
      <c r="N594" s="64"/>
      <c r="O594" s="69"/>
      <c r="P594" s="69"/>
      <c r="Q594" s="70"/>
      <c r="R594" s="34"/>
      <c r="S594" s="105"/>
      <c r="T594" s="105"/>
      <c r="U594" s="77"/>
      <c r="V594" s="77"/>
      <c r="W594" s="69"/>
      <c r="X594" s="69"/>
      <c r="Y594" s="69"/>
      <c r="Z594" s="61"/>
      <c r="AA594" s="67"/>
      <c r="AB594" s="61"/>
      <c r="AC594" s="67"/>
      <c r="AD594" s="67"/>
      <c r="AE594" s="67"/>
      <c r="AF594" s="57"/>
      <c r="AG594" s="107"/>
      <c r="AH594" s="108"/>
      <c r="AI594" s="30"/>
      <c r="AJ594" s="30"/>
      <c r="AK594" s="30"/>
      <c r="AL594" s="30"/>
      <c r="AM594" s="63"/>
      <c r="AN594" s="108"/>
      <c r="AO594" s="108"/>
      <c r="AP594" s="107"/>
      <c r="AQ594" s="107"/>
      <c r="AR594" s="31"/>
      <c r="AS594" s="68"/>
      <c r="AT594" s="68"/>
      <c r="AU594" s="63"/>
      <c r="AV594" s="62"/>
      <c r="AW594" s="62"/>
      <c r="AX594" s="62"/>
      <c r="AY594" s="62"/>
      <c r="AZ594" s="126"/>
      <c r="BA594" s="126"/>
      <c r="BB594" s="126"/>
      <c r="BC594" s="126"/>
      <c r="BD594" s="126"/>
      <c r="BE594" s="62"/>
    </row>
    <row r="595" spans="1:57" ht="25.5" customHeight="1" x14ac:dyDescent="0.3">
      <c r="A595" s="31"/>
      <c r="B595" s="31"/>
      <c r="C595" s="31"/>
      <c r="D595" s="33"/>
      <c r="E595" s="92"/>
      <c r="F595" s="31"/>
      <c r="G595" s="77"/>
      <c r="H595" s="77"/>
      <c r="I595" s="57"/>
      <c r="J595" s="31"/>
      <c r="K595" s="31"/>
      <c r="L595" s="77"/>
      <c r="M595" s="64"/>
      <c r="N595" s="64"/>
      <c r="O595" s="69"/>
      <c r="P595" s="69"/>
      <c r="Q595" s="70"/>
      <c r="R595" s="34"/>
      <c r="S595" s="105"/>
      <c r="T595" s="105"/>
      <c r="U595" s="77"/>
      <c r="V595" s="77"/>
      <c r="W595" s="69"/>
      <c r="X595" s="69"/>
      <c r="Y595" s="69"/>
      <c r="Z595" s="61"/>
      <c r="AA595" s="67"/>
      <c r="AB595" s="61"/>
      <c r="AC595" s="67"/>
      <c r="AD595" s="67"/>
      <c r="AE595" s="67"/>
      <c r="AF595" s="57"/>
      <c r="AG595" s="107"/>
      <c r="AH595" s="108"/>
      <c r="AI595" s="30"/>
      <c r="AJ595" s="30"/>
      <c r="AK595" s="30"/>
      <c r="AL595" s="30"/>
      <c r="AM595" s="63"/>
      <c r="AN595" s="108"/>
      <c r="AO595" s="108"/>
      <c r="AP595" s="107"/>
      <c r="AQ595" s="107"/>
      <c r="AR595" s="31"/>
      <c r="AS595" s="68"/>
      <c r="AT595" s="68"/>
      <c r="AU595" s="63"/>
      <c r="AV595" s="62"/>
      <c r="AW595" s="62"/>
      <c r="AX595" s="62"/>
      <c r="AY595" s="62"/>
      <c r="AZ595" s="126"/>
      <c r="BA595" s="126"/>
      <c r="BB595" s="126"/>
      <c r="BC595" s="126"/>
      <c r="BD595" s="126"/>
      <c r="BE595" s="62"/>
    </row>
    <row r="596" spans="1:57" ht="25.5" customHeight="1" x14ac:dyDescent="0.3">
      <c r="A596" s="31"/>
      <c r="B596" s="31"/>
      <c r="C596" s="31"/>
      <c r="D596" s="33"/>
      <c r="E596" s="92"/>
      <c r="F596" s="31"/>
      <c r="G596" s="77"/>
      <c r="H596" s="77"/>
      <c r="I596" s="57"/>
      <c r="J596" s="31"/>
      <c r="K596" s="31"/>
      <c r="L596" s="77"/>
      <c r="M596" s="64"/>
      <c r="N596" s="64"/>
      <c r="O596" s="69"/>
      <c r="P596" s="69"/>
      <c r="Q596" s="70"/>
      <c r="R596" s="34"/>
      <c r="S596" s="105"/>
      <c r="T596" s="105"/>
      <c r="U596" s="77"/>
      <c r="V596" s="77"/>
      <c r="W596" s="69"/>
      <c r="X596" s="69"/>
      <c r="Y596" s="69"/>
      <c r="Z596" s="61"/>
      <c r="AA596" s="67"/>
      <c r="AB596" s="61"/>
      <c r="AC596" s="67"/>
      <c r="AD596" s="67"/>
      <c r="AE596" s="67"/>
      <c r="AF596" s="57"/>
      <c r="AG596" s="107"/>
      <c r="AH596" s="108"/>
      <c r="AI596" s="30"/>
      <c r="AJ596" s="30"/>
      <c r="AK596" s="30"/>
      <c r="AL596" s="30"/>
      <c r="AM596" s="63"/>
      <c r="AN596" s="108"/>
      <c r="AO596" s="108"/>
      <c r="AP596" s="107"/>
      <c r="AQ596" s="107"/>
      <c r="AR596" s="31"/>
      <c r="AS596" s="68"/>
      <c r="AT596" s="68"/>
      <c r="AU596" s="63"/>
      <c r="AV596" s="62"/>
      <c r="AW596" s="62"/>
      <c r="AX596" s="62"/>
      <c r="AY596" s="62"/>
      <c r="AZ596" s="126"/>
      <c r="BA596" s="126"/>
      <c r="BB596" s="126"/>
      <c r="BC596" s="126"/>
      <c r="BD596" s="126"/>
      <c r="BE596" s="62"/>
    </row>
    <row r="597" spans="1:57" ht="25.5" customHeight="1" x14ac:dyDescent="0.3">
      <c r="A597" s="31"/>
      <c r="B597" s="31"/>
      <c r="C597" s="31"/>
      <c r="D597" s="33"/>
      <c r="E597" s="92"/>
      <c r="F597" s="31"/>
      <c r="G597" s="77"/>
      <c r="H597" s="77"/>
      <c r="I597" s="57"/>
      <c r="J597" s="31"/>
      <c r="K597" s="31"/>
      <c r="L597" s="77"/>
      <c r="M597" s="64"/>
      <c r="N597" s="64"/>
      <c r="O597" s="69"/>
      <c r="P597" s="69"/>
      <c r="Q597" s="70"/>
      <c r="R597" s="34"/>
      <c r="S597" s="105"/>
      <c r="T597" s="105"/>
      <c r="U597" s="77"/>
      <c r="V597" s="77"/>
      <c r="W597" s="69"/>
      <c r="X597" s="69"/>
      <c r="Y597" s="69"/>
      <c r="Z597" s="61"/>
      <c r="AA597" s="67"/>
      <c r="AB597" s="61"/>
      <c r="AC597" s="67"/>
      <c r="AD597" s="67"/>
      <c r="AE597" s="67"/>
      <c r="AF597" s="57"/>
      <c r="AG597" s="107"/>
      <c r="AH597" s="108"/>
      <c r="AI597" s="30"/>
      <c r="AJ597" s="30"/>
      <c r="AK597" s="30"/>
      <c r="AL597" s="30"/>
      <c r="AM597" s="63"/>
      <c r="AN597" s="108"/>
      <c r="AO597" s="108"/>
      <c r="AP597" s="107"/>
      <c r="AQ597" s="107"/>
      <c r="AR597" s="31"/>
      <c r="AS597" s="68"/>
      <c r="AT597" s="68"/>
      <c r="AU597" s="63"/>
      <c r="AV597" s="62"/>
      <c r="AW597" s="62"/>
      <c r="AX597" s="62"/>
      <c r="AY597" s="62"/>
      <c r="AZ597" s="126"/>
      <c r="BA597" s="126"/>
      <c r="BB597" s="126"/>
      <c r="BC597" s="126"/>
      <c r="BD597" s="126"/>
      <c r="BE597" s="62"/>
    </row>
    <row r="598" spans="1:57" ht="25.5" customHeight="1" x14ac:dyDescent="0.3">
      <c r="A598" s="31"/>
      <c r="B598" s="31"/>
      <c r="C598" s="31"/>
      <c r="D598" s="33"/>
      <c r="E598" s="92"/>
      <c r="F598" s="31"/>
      <c r="G598" s="77"/>
      <c r="H598" s="77"/>
      <c r="I598" s="57"/>
      <c r="J598" s="31"/>
      <c r="K598" s="31"/>
      <c r="L598" s="77"/>
      <c r="M598" s="64"/>
      <c r="N598" s="64"/>
      <c r="O598" s="69"/>
      <c r="P598" s="69"/>
      <c r="Q598" s="70"/>
      <c r="R598" s="34"/>
      <c r="S598" s="105"/>
      <c r="T598" s="105"/>
      <c r="U598" s="77"/>
      <c r="V598" s="77"/>
      <c r="W598" s="69"/>
      <c r="X598" s="69"/>
      <c r="Y598" s="69"/>
      <c r="Z598" s="61"/>
      <c r="AA598" s="67"/>
      <c r="AB598" s="61"/>
      <c r="AC598" s="67"/>
      <c r="AD598" s="67"/>
      <c r="AE598" s="67"/>
      <c r="AF598" s="57"/>
      <c r="AG598" s="107"/>
      <c r="AH598" s="108"/>
      <c r="AI598" s="30"/>
      <c r="AJ598" s="30"/>
      <c r="AK598" s="30"/>
      <c r="AL598" s="30"/>
      <c r="AM598" s="63"/>
      <c r="AN598" s="108"/>
      <c r="AO598" s="108"/>
      <c r="AP598" s="107"/>
      <c r="AQ598" s="107"/>
      <c r="AR598" s="31"/>
      <c r="AS598" s="68"/>
      <c r="AT598" s="68"/>
      <c r="AU598" s="63"/>
      <c r="AV598" s="62"/>
      <c r="AW598" s="62"/>
      <c r="AX598" s="62"/>
      <c r="AY598" s="62"/>
      <c r="AZ598" s="126"/>
      <c r="BA598" s="126"/>
      <c r="BB598" s="126"/>
      <c r="BC598" s="126"/>
      <c r="BD598" s="126"/>
      <c r="BE598" s="62"/>
    </row>
    <row r="599" spans="1:57" ht="25.5" customHeight="1" x14ac:dyDescent="0.3">
      <c r="A599" s="31"/>
      <c r="B599" s="31"/>
      <c r="C599" s="31"/>
      <c r="D599" s="33"/>
      <c r="E599" s="92"/>
      <c r="F599" s="31"/>
      <c r="G599" s="77"/>
      <c r="H599" s="77"/>
      <c r="I599" s="57"/>
      <c r="J599" s="31"/>
      <c r="K599" s="31"/>
      <c r="L599" s="77"/>
      <c r="M599" s="64"/>
      <c r="N599" s="64"/>
      <c r="O599" s="69"/>
      <c r="P599" s="69"/>
      <c r="Q599" s="70"/>
      <c r="R599" s="34"/>
      <c r="S599" s="105"/>
      <c r="T599" s="105"/>
      <c r="U599" s="77"/>
      <c r="V599" s="77"/>
      <c r="W599" s="69"/>
      <c r="X599" s="69"/>
      <c r="Y599" s="69"/>
      <c r="Z599" s="61"/>
      <c r="AA599" s="67"/>
      <c r="AB599" s="61"/>
      <c r="AC599" s="67"/>
      <c r="AD599" s="67"/>
      <c r="AE599" s="67"/>
      <c r="AF599" s="57"/>
      <c r="AG599" s="107"/>
      <c r="AH599" s="108"/>
      <c r="AI599" s="30"/>
      <c r="AJ599" s="30"/>
      <c r="AK599" s="30"/>
      <c r="AL599" s="30"/>
      <c r="AM599" s="63"/>
      <c r="AN599" s="108"/>
      <c r="AO599" s="108"/>
      <c r="AP599" s="107"/>
      <c r="AQ599" s="107"/>
      <c r="AR599" s="31"/>
      <c r="AS599" s="68"/>
      <c r="AT599" s="68"/>
      <c r="AU599" s="63"/>
      <c r="AV599" s="62"/>
      <c r="AW599" s="62"/>
      <c r="AX599" s="62"/>
      <c r="AY599" s="62"/>
      <c r="AZ599" s="126"/>
      <c r="BA599" s="126"/>
      <c r="BB599" s="126"/>
      <c r="BC599" s="126"/>
      <c r="BD599" s="126"/>
      <c r="BE599" s="62"/>
    </row>
    <row r="600" spans="1:57" ht="25.5" customHeight="1" x14ac:dyDescent="0.3">
      <c r="A600" s="31"/>
      <c r="B600" s="31"/>
      <c r="C600" s="31"/>
      <c r="D600" s="33"/>
      <c r="E600" s="92"/>
      <c r="F600" s="31"/>
      <c r="G600" s="77"/>
      <c r="H600" s="77"/>
      <c r="I600" s="57"/>
      <c r="J600" s="31"/>
      <c r="K600" s="31"/>
      <c r="L600" s="77"/>
      <c r="M600" s="64"/>
      <c r="N600" s="64"/>
      <c r="O600" s="69"/>
      <c r="P600" s="69"/>
      <c r="Q600" s="70"/>
      <c r="R600" s="34"/>
      <c r="S600" s="105"/>
      <c r="T600" s="105"/>
      <c r="U600" s="77"/>
      <c r="V600" s="77"/>
      <c r="W600" s="69"/>
      <c r="X600" s="69"/>
      <c r="Y600" s="69"/>
      <c r="Z600" s="61"/>
      <c r="AA600" s="67"/>
      <c r="AB600" s="61"/>
      <c r="AC600" s="67"/>
      <c r="AD600" s="67"/>
      <c r="AE600" s="67"/>
      <c r="AF600" s="57"/>
      <c r="AG600" s="107"/>
      <c r="AH600" s="108"/>
      <c r="AI600" s="30"/>
      <c r="AJ600" s="30"/>
      <c r="AK600" s="30"/>
      <c r="AL600" s="30"/>
      <c r="AM600" s="63"/>
      <c r="AN600" s="108"/>
      <c r="AO600" s="108"/>
      <c r="AP600" s="107"/>
      <c r="AQ600" s="107"/>
      <c r="AR600" s="31"/>
      <c r="AS600" s="68"/>
      <c r="AT600" s="68"/>
      <c r="AU600" s="63"/>
      <c r="AV600" s="62"/>
      <c r="AW600" s="62"/>
      <c r="AX600" s="62"/>
      <c r="AY600" s="62"/>
      <c r="AZ600" s="126"/>
      <c r="BA600" s="126"/>
      <c r="BB600" s="126"/>
      <c r="BC600" s="126"/>
      <c r="BD600" s="126"/>
      <c r="BE600" s="62"/>
    </row>
    <row r="601" spans="1:57" ht="25.5" customHeight="1" x14ac:dyDescent="0.3">
      <c r="A601" s="31"/>
      <c r="B601" s="31"/>
      <c r="C601" s="31"/>
      <c r="D601" s="33"/>
      <c r="E601" s="92"/>
      <c r="F601" s="31"/>
      <c r="G601" s="77"/>
      <c r="H601" s="77"/>
      <c r="I601" s="57"/>
      <c r="J601" s="31"/>
      <c r="K601" s="31"/>
      <c r="L601" s="77"/>
      <c r="M601" s="64"/>
      <c r="N601" s="64"/>
      <c r="O601" s="69"/>
      <c r="P601" s="69"/>
      <c r="Q601" s="70"/>
      <c r="R601" s="34"/>
      <c r="S601" s="105"/>
      <c r="T601" s="105"/>
      <c r="U601" s="77"/>
      <c r="V601" s="77"/>
      <c r="W601" s="69"/>
      <c r="X601" s="69"/>
      <c r="Y601" s="69"/>
      <c r="Z601" s="61"/>
      <c r="AA601" s="67"/>
      <c r="AB601" s="61"/>
      <c r="AC601" s="67"/>
      <c r="AD601" s="67"/>
      <c r="AE601" s="67"/>
      <c r="AF601" s="57"/>
      <c r="AG601" s="107"/>
      <c r="AH601" s="108"/>
      <c r="AI601" s="30"/>
      <c r="AJ601" s="30"/>
      <c r="AK601" s="30"/>
      <c r="AL601" s="30"/>
      <c r="AM601" s="63"/>
      <c r="AN601" s="108"/>
      <c r="AO601" s="108"/>
      <c r="AP601" s="107"/>
      <c r="AQ601" s="107"/>
      <c r="AR601" s="31"/>
      <c r="AS601" s="68"/>
      <c r="AT601" s="68"/>
      <c r="AU601" s="63"/>
      <c r="AV601" s="62"/>
      <c r="AW601" s="62"/>
      <c r="AX601" s="62"/>
      <c r="AY601" s="62"/>
      <c r="AZ601" s="126"/>
      <c r="BA601" s="126"/>
      <c r="BB601" s="126"/>
      <c r="BC601" s="126"/>
      <c r="BD601" s="126"/>
      <c r="BE601" s="62"/>
    </row>
    <row r="602" spans="1:57" ht="25.5" customHeight="1" x14ac:dyDescent="0.3">
      <c r="A602" s="31"/>
      <c r="B602" s="31"/>
      <c r="C602" s="31"/>
      <c r="D602" s="33"/>
      <c r="E602" s="92"/>
      <c r="F602" s="31"/>
      <c r="G602" s="77"/>
      <c r="H602" s="77"/>
      <c r="I602" s="57"/>
      <c r="J602" s="31"/>
      <c r="K602" s="31"/>
      <c r="L602" s="77"/>
      <c r="M602" s="64"/>
      <c r="N602" s="64"/>
      <c r="O602" s="69"/>
      <c r="P602" s="69"/>
      <c r="Q602" s="70"/>
      <c r="R602" s="34"/>
      <c r="S602" s="105"/>
      <c r="T602" s="105"/>
      <c r="U602" s="77"/>
      <c r="V602" s="77"/>
      <c r="W602" s="69"/>
      <c r="X602" s="69"/>
      <c r="Y602" s="69"/>
      <c r="Z602" s="61"/>
      <c r="AA602" s="67"/>
      <c r="AB602" s="61"/>
      <c r="AC602" s="67"/>
      <c r="AD602" s="67"/>
      <c r="AE602" s="67"/>
      <c r="AF602" s="57"/>
      <c r="AG602" s="107"/>
      <c r="AH602" s="108"/>
      <c r="AI602" s="30"/>
      <c r="AJ602" s="30"/>
      <c r="AK602" s="30"/>
      <c r="AL602" s="30"/>
      <c r="AM602" s="63"/>
      <c r="AN602" s="108"/>
      <c r="AO602" s="108"/>
      <c r="AP602" s="107"/>
      <c r="AQ602" s="107"/>
      <c r="AR602" s="31"/>
      <c r="AS602" s="68"/>
      <c r="AT602" s="68"/>
      <c r="AU602" s="63"/>
      <c r="AV602" s="62"/>
      <c r="AW602" s="62"/>
      <c r="AX602" s="62"/>
      <c r="AY602" s="62"/>
      <c r="AZ602" s="126"/>
      <c r="BA602" s="126"/>
      <c r="BB602" s="126"/>
      <c r="BC602" s="126"/>
      <c r="BD602" s="126"/>
      <c r="BE602" s="62"/>
    </row>
    <row r="603" spans="1:57" ht="25.5" customHeight="1" x14ac:dyDescent="0.3">
      <c r="A603" s="31"/>
      <c r="B603" s="31"/>
      <c r="C603" s="31"/>
      <c r="D603" s="33"/>
      <c r="E603" s="92"/>
      <c r="F603" s="31"/>
      <c r="G603" s="77"/>
      <c r="H603" s="77"/>
      <c r="I603" s="57"/>
      <c r="J603" s="31"/>
      <c r="K603" s="31"/>
      <c r="L603" s="77"/>
      <c r="M603" s="64"/>
      <c r="N603" s="64"/>
      <c r="O603" s="69"/>
      <c r="P603" s="69"/>
      <c r="Q603" s="70"/>
      <c r="R603" s="34"/>
      <c r="S603" s="105"/>
      <c r="T603" s="105"/>
      <c r="U603" s="77"/>
      <c r="V603" s="77"/>
      <c r="W603" s="69"/>
      <c r="X603" s="69"/>
      <c r="Y603" s="69"/>
      <c r="Z603" s="61"/>
      <c r="AA603" s="67"/>
      <c r="AB603" s="61"/>
      <c r="AC603" s="67"/>
      <c r="AD603" s="67"/>
      <c r="AE603" s="67"/>
      <c r="AF603" s="57"/>
      <c r="AG603" s="107"/>
      <c r="AH603" s="108"/>
      <c r="AI603" s="30"/>
      <c r="AJ603" s="30"/>
      <c r="AK603" s="30"/>
      <c r="AL603" s="30"/>
      <c r="AM603" s="63"/>
      <c r="AN603" s="108"/>
      <c r="AO603" s="108"/>
      <c r="AP603" s="107"/>
      <c r="AQ603" s="107"/>
      <c r="AR603" s="31"/>
      <c r="AS603" s="68"/>
      <c r="AT603" s="68"/>
      <c r="AU603" s="63"/>
      <c r="AV603" s="62"/>
      <c r="AW603" s="62"/>
      <c r="AX603" s="62"/>
      <c r="AY603" s="62"/>
      <c r="AZ603" s="126"/>
      <c r="BA603" s="126"/>
      <c r="BB603" s="126"/>
      <c r="BC603" s="126"/>
      <c r="BD603" s="126"/>
      <c r="BE603" s="62"/>
    </row>
    <row r="604" spans="1:57" ht="25.5" customHeight="1" x14ac:dyDescent="0.3">
      <c r="A604" s="31"/>
      <c r="B604" s="31"/>
      <c r="C604" s="31"/>
      <c r="D604" s="33"/>
      <c r="E604" s="92"/>
      <c r="F604" s="31"/>
      <c r="G604" s="77"/>
      <c r="H604" s="77"/>
      <c r="I604" s="57"/>
      <c r="J604" s="31"/>
      <c r="K604" s="31"/>
      <c r="L604" s="77"/>
      <c r="M604" s="64"/>
      <c r="N604" s="64"/>
      <c r="O604" s="69"/>
      <c r="P604" s="69"/>
      <c r="Q604" s="70"/>
      <c r="R604" s="34"/>
      <c r="S604" s="105"/>
      <c r="T604" s="105"/>
      <c r="U604" s="77"/>
      <c r="V604" s="77"/>
      <c r="W604" s="69"/>
      <c r="X604" s="69"/>
      <c r="Y604" s="69"/>
      <c r="Z604" s="61"/>
      <c r="AA604" s="67"/>
      <c r="AB604" s="61"/>
      <c r="AC604" s="67"/>
      <c r="AD604" s="67"/>
      <c r="AE604" s="67"/>
      <c r="AF604" s="57"/>
      <c r="AG604" s="107"/>
      <c r="AH604" s="108"/>
      <c r="AI604" s="30"/>
      <c r="AJ604" s="30"/>
      <c r="AK604" s="30"/>
      <c r="AL604" s="30"/>
      <c r="AM604" s="63"/>
      <c r="AN604" s="108"/>
      <c r="AO604" s="108"/>
      <c r="AP604" s="107"/>
      <c r="AQ604" s="107"/>
      <c r="AR604" s="31"/>
      <c r="AS604" s="68"/>
      <c r="AT604" s="68"/>
      <c r="AU604" s="63"/>
      <c r="AV604" s="62"/>
      <c r="AW604" s="62"/>
      <c r="AX604" s="62"/>
      <c r="AY604" s="62"/>
      <c r="AZ604" s="126"/>
      <c r="BA604" s="126"/>
      <c r="BB604" s="126"/>
      <c r="BC604" s="126"/>
      <c r="BD604" s="126"/>
      <c r="BE604" s="62"/>
    </row>
    <row r="605" spans="1:57" ht="25.5" customHeight="1" x14ac:dyDescent="0.3">
      <c r="A605" s="31"/>
      <c r="B605" s="31"/>
      <c r="C605" s="31"/>
      <c r="D605" s="33"/>
      <c r="E605" s="92"/>
      <c r="F605" s="31"/>
      <c r="G605" s="77"/>
      <c r="H605" s="77"/>
      <c r="I605" s="57"/>
      <c r="J605" s="31"/>
      <c r="K605" s="31"/>
      <c r="L605" s="77"/>
      <c r="M605" s="64"/>
      <c r="N605" s="64"/>
      <c r="O605" s="69"/>
      <c r="P605" s="69"/>
      <c r="Q605" s="70"/>
      <c r="R605" s="34"/>
      <c r="S605" s="105"/>
      <c r="T605" s="105"/>
      <c r="U605" s="77"/>
      <c r="V605" s="77"/>
      <c r="W605" s="69"/>
      <c r="X605" s="69"/>
      <c r="Y605" s="69"/>
      <c r="Z605" s="61"/>
      <c r="AA605" s="67"/>
      <c r="AB605" s="61"/>
      <c r="AC605" s="67"/>
      <c r="AD605" s="67"/>
      <c r="AE605" s="67"/>
      <c r="AF605" s="57"/>
      <c r="AG605" s="107"/>
      <c r="AH605" s="108"/>
      <c r="AI605" s="30"/>
      <c r="AJ605" s="30"/>
      <c r="AK605" s="30"/>
      <c r="AL605" s="30"/>
      <c r="AM605" s="63"/>
      <c r="AN605" s="108"/>
      <c r="AO605" s="108"/>
      <c r="AP605" s="107"/>
      <c r="AQ605" s="107"/>
      <c r="AR605" s="31"/>
      <c r="AS605" s="68"/>
      <c r="AT605" s="68"/>
      <c r="AU605" s="63"/>
      <c r="AV605" s="62"/>
      <c r="AW605" s="62"/>
      <c r="AX605" s="62"/>
      <c r="AY605" s="62"/>
      <c r="AZ605" s="126"/>
      <c r="BA605" s="126"/>
      <c r="BB605" s="126"/>
      <c r="BC605" s="126"/>
      <c r="BD605" s="126"/>
      <c r="BE605" s="62"/>
    </row>
    <row r="606" spans="1:57" ht="25.5" customHeight="1" x14ac:dyDescent="0.3">
      <c r="A606" s="31"/>
      <c r="B606" s="31"/>
      <c r="C606" s="31"/>
      <c r="D606" s="33"/>
      <c r="E606" s="92"/>
      <c r="F606" s="31"/>
      <c r="G606" s="77"/>
      <c r="H606" s="77"/>
      <c r="I606" s="57"/>
      <c r="J606" s="31"/>
      <c r="K606" s="31"/>
      <c r="L606" s="77"/>
      <c r="M606" s="64"/>
      <c r="N606" s="64"/>
      <c r="O606" s="69"/>
      <c r="P606" s="69"/>
      <c r="Q606" s="70"/>
      <c r="R606" s="34"/>
      <c r="S606" s="105"/>
      <c r="T606" s="105"/>
      <c r="U606" s="77"/>
      <c r="V606" s="77"/>
      <c r="W606" s="69"/>
      <c r="X606" s="69"/>
      <c r="Y606" s="69"/>
      <c r="Z606" s="61"/>
      <c r="AA606" s="67"/>
      <c r="AB606" s="61"/>
      <c r="AC606" s="67"/>
      <c r="AD606" s="67"/>
      <c r="AE606" s="67"/>
      <c r="AF606" s="57"/>
      <c r="AG606" s="107"/>
      <c r="AH606" s="108"/>
      <c r="AI606" s="30"/>
      <c r="AJ606" s="30"/>
      <c r="AK606" s="30"/>
      <c r="AL606" s="30"/>
      <c r="AM606" s="63"/>
      <c r="AN606" s="108"/>
      <c r="AO606" s="108"/>
      <c r="AP606" s="107"/>
      <c r="AQ606" s="107"/>
      <c r="AR606" s="31"/>
      <c r="AS606" s="68"/>
      <c r="AT606" s="68"/>
      <c r="AU606" s="63"/>
      <c r="AV606" s="62"/>
      <c r="AW606" s="62"/>
      <c r="AX606" s="62"/>
      <c r="AY606" s="62"/>
      <c r="AZ606" s="126"/>
      <c r="BA606" s="126"/>
      <c r="BB606" s="126"/>
      <c r="BC606" s="126"/>
      <c r="BD606" s="126"/>
      <c r="BE606" s="62"/>
    </row>
    <row r="607" spans="1:57" ht="25.5" customHeight="1" x14ac:dyDescent="0.3">
      <c r="A607" s="31"/>
      <c r="B607" s="31"/>
      <c r="C607" s="31"/>
      <c r="D607" s="33"/>
      <c r="E607" s="92"/>
      <c r="F607" s="31"/>
      <c r="G607" s="77"/>
      <c r="H607" s="77"/>
      <c r="I607" s="57"/>
      <c r="J607" s="31"/>
      <c r="K607" s="31"/>
      <c r="L607" s="77"/>
      <c r="M607" s="64"/>
      <c r="N607" s="64"/>
      <c r="O607" s="69"/>
      <c r="P607" s="69"/>
      <c r="Q607" s="70"/>
      <c r="R607" s="34"/>
      <c r="S607" s="105"/>
      <c r="T607" s="105"/>
      <c r="U607" s="77"/>
      <c r="V607" s="77"/>
      <c r="W607" s="69"/>
      <c r="X607" s="69"/>
      <c r="Y607" s="69"/>
      <c r="Z607" s="61"/>
      <c r="AA607" s="67"/>
      <c r="AB607" s="61"/>
      <c r="AC607" s="67"/>
      <c r="AD607" s="67"/>
      <c r="AE607" s="67"/>
      <c r="AF607" s="57"/>
      <c r="AG607" s="107"/>
      <c r="AH607" s="108"/>
      <c r="AI607" s="30"/>
      <c r="AJ607" s="30"/>
      <c r="AK607" s="30"/>
      <c r="AL607" s="30"/>
      <c r="AM607" s="63"/>
      <c r="AN607" s="108"/>
      <c r="AO607" s="108"/>
      <c r="AP607" s="107"/>
      <c r="AQ607" s="107"/>
      <c r="AR607" s="31"/>
      <c r="AS607" s="68"/>
      <c r="AT607" s="68"/>
      <c r="AU607" s="63"/>
      <c r="AV607" s="62"/>
      <c r="AW607" s="62"/>
      <c r="AX607" s="62"/>
      <c r="AY607" s="62"/>
      <c r="AZ607" s="126"/>
      <c r="BA607" s="126"/>
      <c r="BB607" s="126"/>
      <c r="BC607" s="126"/>
      <c r="BD607" s="126"/>
      <c r="BE607" s="62"/>
    </row>
    <row r="608" spans="1:57" ht="25.5" customHeight="1" x14ac:dyDescent="0.3">
      <c r="A608" s="31"/>
      <c r="B608" s="31"/>
      <c r="C608" s="31"/>
      <c r="D608" s="33"/>
      <c r="E608" s="92"/>
      <c r="F608" s="31"/>
      <c r="G608" s="77"/>
      <c r="H608" s="77"/>
      <c r="I608" s="57"/>
      <c r="J608" s="31"/>
      <c r="K608" s="31"/>
      <c r="L608" s="77"/>
      <c r="M608" s="64"/>
      <c r="N608" s="64"/>
      <c r="O608" s="69"/>
      <c r="P608" s="69"/>
      <c r="Q608" s="70"/>
      <c r="R608" s="34"/>
      <c r="S608" s="105"/>
      <c r="T608" s="105"/>
      <c r="U608" s="77"/>
      <c r="V608" s="77"/>
      <c r="W608" s="69"/>
      <c r="X608" s="69"/>
      <c r="Y608" s="69"/>
      <c r="Z608" s="61"/>
      <c r="AA608" s="67"/>
      <c r="AB608" s="61"/>
      <c r="AC608" s="67"/>
      <c r="AD608" s="67"/>
      <c r="AE608" s="67"/>
      <c r="AF608" s="57"/>
      <c r="AG608" s="107"/>
      <c r="AH608" s="108"/>
      <c r="AI608" s="30"/>
      <c r="AJ608" s="30"/>
      <c r="AK608" s="30"/>
      <c r="AL608" s="30"/>
      <c r="AM608" s="63"/>
      <c r="AN608" s="108"/>
      <c r="AO608" s="108"/>
      <c r="AP608" s="107"/>
      <c r="AQ608" s="107"/>
      <c r="AR608" s="31"/>
      <c r="AS608" s="68"/>
      <c r="AT608" s="68"/>
      <c r="AU608" s="63"/>
      <c r="AV608" s="62"/>
      <c r="AW608" s="62"/>
      <c r="AX608" s="62"/>
      <c r="AY608" s="62"/>
      <c r="AZ608" s="126"/>
      <c r="BA608" s="126"/>
      <c r="BB608" s="126"/>
      <c r="BC608" s="126"/>
      <c r="BD608" s="126"/>
      <c r="BE608" s="62"/>
    </row>
    <row r="609" spans="1:57" ht="25.5" customHeight="1" x14ac:dyDescent="0.3">
      <c r="A609" s="31"/>
      <c r="B609" s="31"/>
      <c r="C609" s="31"/>
      <c r="D609" s="33"/>
      <c r="E609" s="92"/>
      <c r="F609" s="31"/>
      <c r="G609" s="77"/>
      <c r="H609" s="77"/>
      <c r="I609" s="57"/>
      <c r="J609" s="31"/>
      <c r="K609" s="31"/>
      <c r="L609" s="77"/>
      <c r="M609" s="64"/>
      <c r="N609" s="64"/>
      <c r="O609" s="69"/>
      <c r="P609" s="69"/>
      <c r="Q609" s="70"/>
      <c r="R609" s="34"/>
      <c r="S609" s="105"/>
      <c r="T609" s="105"/>
      <c r="U609" s="77"/>
      <c r="V609" s="77"/>
      <c r="W609" s="69"/>
      <c r="X609" s="69"/>
      <c r="Y609" s="69"/>
      <c r="Z609" s="61"/>
      <c r="AA609" s="67"/>
      <c r="AB609" s="61"/>
      <c r="AC609" s="67"/>
      <c r="AD609" s="67"/>
      <c r="AE609" s="67"/>
      <c r="AF609" s="57"/>
      <c r="AG609" s="107"/>
      <c r="AH609" s="108"/>
      <c r="AI609" s="30"/>
      <c r="AJ609" s="30"/>
      <c r="AK609" s="30"/>
      <c r="AL609" s="30"/>
      <c r="AM609" s="63"/>
      <c r="AN609" s="108"/>
      <c r="AO609" s="108"/>
      <c r="AP609" s="107"/>
      <c r="AQ609" s="107"/>
      <c r="AR609" s="31"/>
      <c r="AS609" s="68"/>
      <c r="AT609" s="68"/>
      <c r="AU609" s="63"/>
      <c r="AV609" s="62"/>
      <c r="AW609" s="62"/>
      <c r="AX609" s="62"/>
      <c r="AY609" s="62"/>
      <c r="AZ609" s="126"/>
      <c r="BA609" s="126"/>
      <c r="BB609" s="126"/>
      <c r="BC609" s="126"/>
      <c r="BD609" s="126"/>
      <c r="BE609" s="62"/>
    </row>
    <row r="610" spans="1:57" ht="25.5" customHeight="1" x14ac:dyDescent="0.3">
      <c r="A610" s="31"/>
      <c r="B610" s="31"/>
      <c r="C610" s="31"/>
      <c r="D610" s="33"/>
      <c r="E610" s="92"/>
      <c r="F610" s="31"/>
      <c r="G610" s="77"/>
      <c r="H610" s="77"/>
      <c r="I610" s="57"/>
      <c r="J610" s="31"/>
      <c r="K610" s="31"/>
      <c r="L610" s="77"/>
      <c r="M610" s="64"/>
      <c r="N610" s="64"/>
      <c r="O610" s="69"/>
      <c r="P610" s="69"/>
      <c r="Q610" s="70"/>
      <c r="R610" s="34"/>
      <c r="S610" s="105"/>
      <c r="T610" s="105"/>
      <c r="U610" s="77"/>
      <c r="V610" s="77"/>
      <c r="W610" s="69"/>
      <c r="X610" s="69"/>
      <c r="Y610" s="69"/>
      <c r="Z610" s="61"/>
      <c r="AA610" s="67"/>
      <c r="AB610" s="61"/>
      <c r="AC610" s="67"/>
      <c r="AD610" s="67"/>
      <c r="AE610" s="67"/>
      <c r="AF610" s="57"/>
      <c r="AG610" s="107"/>
      <c r="AH610" s="108"/>
      <c r="AI610" s="30"/>
      <c r="AJ610" s="30"/>
      <c r="AK610" s="30"/>
      <c r="AL610" s="30"/>
      <c r="AM610" s="63"/>
      <c r="AN610" s="108"/>
      <c r="AO610" s="108"/>
      <c r="AP610" s="107"/>
      <c r="AQ610" s="107"/>
      <c r="AR610" s="31"/>
      <c r="AS610" s="68"/>
      <c r="AT610" s="68"/>
      <c r="AU610" s="63"/>
      <c r="AV610" s="62"/>
      <c r="AW610" s="62"/>
      <c r="AX610" s="62"/>
      <c r="AY610" s="62"/>
      <c r="AZ610" s="126"/>
      <c r="BA610" s="126"/>
      <c r="BB610" s="126"/>
      <c r="BC610" s="126"/>
      <c r="BD610" s="126"/>
      <c r="BE610" s="62"/>
    </row>
    <row r="611" spans="1:57" ht="25.5" customHeight="1" x14ac:dyDescent="0.3">
      <c r="A611" s="31"/>
      <c r="B611" s="31"/>
      <c r="C611" s="31"/>
      <c r="D611" s="33"/>
      <c r="E611" s="92"/>
      <c r="F611" s="31"/>
      <c r="G611" s="77"/>
      <c r="H611" s="77"/>
      <c r="I611" s="57"/>
      <c r="J611" s="31"/>
      <c r="K611" s="31"/>
      <c r="L611" s="77"/>
      <c r="M611" s="64"/>
      <c r="N611" s="64"/>
      <c r="O611" s="69"/>
      <c r="P611" s="69"/>
      <c r="Q611" s="70"/>
      <c r="R611" s="34"/>
      <c r="S611" s="105"/>
      <c r="T611" s="105"/>
      <c r="U611" s="77"/>
      <c r="V611" s="77"/>
      <c r="W611" s="69"/>
      <c r="X611" s="69"/>
      <c r="Y611" s="69"/>
      <c r="Z611" s="61"/>
      <c r="AA611" s="67"/>
      <c r="AB611" s="61"/>
      <c r="AC611" s="67"/>
      <c r="AD611" s="67"/>
      <c r="AE611" s="67"/>
      <c r="AF611" s="57"/>
      <c r="AG611" s="107"/>
      <c r="AH611" s="108"/>
      <c r="AI611" s="30"/>
      <c r="AJ611" s="30"/>
      <c r="AK611" s="30"/>
      <c r="AL611" s="30"/>
      <c r="AM611" s="63"/>
      <c r="AN611" s="108"/>
      <c r="AO611" s="108"/>
      <c r="AP611" s="107"/>
      <c r="AQ611" s="107"/>
      <c r="AR611" s="31"/>
      <c r="AS611" s="68"/>
      <c r="AT611" s="68"/>
      <c r="AU611" s="63"/>
      <c r="AV611" s="62"/>
      <c r="AW611" s="62"/>
      <c r="AX611" s="62"/>
      <c r="AY611" s="62"/>
      <c r="AZ611" s="126"/>
      <c r="BA611" s="126"/>
      <c r="BB611" s="126"/>
      <c r="BC611" s="126"/>
      <c r="BD611" s="126"/>
      <c r="BE611" s="62"/>
    </row>
    <row r="612" spans="1:57" ht="25.5" customHeight="1" x14ac:dyDescent="0.3">
      <c r="A612" s="31"/>
      <c r="B612" s="31"/>
      <c r="C612" s="31"/>
      <c r="D612" s="33"/>
      <c r="E612" s="92"/>
      <c r="F612" s="31"/>
      <c r="G612" s="77"/>
      <c r="H612" s="77"/>
      <c r="I612" s="57"/>
      <c r="J612" s="31"/>
      <c r="K612" s="31"/>
      <c r="L612" s="77"/>
      <c r="M612" s="64"/>
      <c r="N612" s="64"/>
      <c r="O612" s="69"/>
      <c r="P612" s="69"/>
      <c r="Q612" s="70"/>
      <c r="R612" s="34"/>
      <c r="S612" s="105"/>
      <c r="T612" s="105"/>
      <c r="U612" s="77"/>
      <c r="V612" s="77"/>
      <c r="W612" s="69"/>
      <c r="X612" s="69"/>
      <c r="Y612" s="69"/>
      <c r="Z612" s="61"/>
      <c r="AA612" s="67"/>
      <c r="AB612" s="61"/>
      <c r="AC612" s="67"/>
      <c r="AD612" s="67"/>
      <c r="AE612" s="67"/>
      <c r="AF612" s="57"/>
      <c r="AG612" s="107"/>
      <c r="AH612" s="108"/>
      <c r="AI612" s="30"/>
      <c r="AJ612" s="30"/>
      <c r="AK612" s="30"/>
      <c r="AL612" s="30"/>
      <c r="AM612" s="63"/>
      <c r="AN612" s="108"/>
      <c r="AO612" s="108"/>
      <c r="AP612" s="107"/>
      <c r="AQ612" s="107"/>
      <c r="AR612" s="31"/>
      <c r="AS612" s="68"/>
      <c r="AT612" s="68"/>
      <c r="AU612" s="63"/>
      <c r="AV612" s="62"/>
      <c r="AW612" s="62"/>
      <c r="AX612" s="62"/>
      <c r="AY612" s="62"/>
      <c r="AZ612" s="126"/>
      <c r="BA612" s="126"/>
      <c r="BB612" s="126"/>
      <c r="BC612" s="126"/>
      <c r="BD612" s="126"/>
      <c r="BE612" s="62"/>
    </row>
    <row r="613" spans="1:57" ht="25.5" customHeight="1" x14ac:dyDescent="0.3">
      <c r="A613" s="31"/>
      <c r="B613" s="31"/>
      <c r="C613" s="31"/>
      <c r="D613" s="33"/>
      <c r="E613" s="92"/>
      <c r="F613" s="31"/>
      <c r="G613" s="77"/>
      <c r="H613" s="77"/>
      <c r="I613" s="57"/>
      <c r="J613" s="31"/>
      <c r="K613" s="31"/>
      <c r="L613" s="77"/>
      <c r="M613" s="64"/>
      <c r="N613" s="64"/>
      <c r="O613" s="69"/>
      <c r="P613" s="69"/>
      <c r="Q613" s="70"/>
      <c r="R613" s="34"/>
      <c r="S613" s="105"/>
      <c r="T613" s="105"/>
      <c r="U613" s="77"/>
      <c r="V613" s="77"/>
      <c r="W613" s="69"/>
      <c r="X613" s="69"/>
      <c r="Y613" s="69"/>
      <c r="Z613" s="61"/>
      <c r="AA613" s="67"/>
      <c r="AB613" s="61"/>
      <c r="AC613" s="67"/>
      <c r="AD613" s="67"/>
      <c r="AE613" s="67"/>
      <c r="AF613" s="57"/>
      <c r="AG613" s="107"/>
      <c r="AH613" s="108"/>
      <c r="AI613" s="30"/>
      <c r="AJ613" s="30"/>
      <c r="AK613" s="30"/>
      <c r="AL613" s="30"/>
      <c r="AM613" s="63"/>
      <c r="AN613" s="108"/>
      <c r="AO613" s="108"/>
      <c r="AP613" s="107"/>
      <c r="AQ613" s="107"/>
      <c r="AR613" s="31"/>
      <c r="AS613" s="68"/>
      <c r="AT613" s="68"/>
      <c r="AU613" s="63"/>
      <c r="AV613" s="62"/>
      <c r="AW613" s="62"/>
      <c r="AX613" s="62"/>
      <c r="AY613" s="62"/>
      <c r="AZ613" s="126"/>
      <c r="BA613" s="126"/>
      <c r="BB613" s="126"/>
      <c r="BC613" s="126"/>
      <c r="BD613" s="126"/>
      <c r="BE613" s="62"/>
    </row>
    <row r="614" spans="1:57" ht="25.5" customHeight="1" x14ac:dyDescent="0.3">
      <c r="A614" s="31"/>
      <c r="B614" s="31"/>
      <c r="C614" s="31"/>
      <c r="D614" s="33"/>
      <c r="E614" s="92"/>
      <c r="F614" s="31"/>
      <c r="G614" s="77"/>
      <c r="H614" s="77"/>
      <c r="I614" s="57"/>
      <c r="J614" s="31"/>
      <c r="K614" s="31"/>
      <c r="L614" s="77"/>
      <c r="M614" s="64"/>
      <c r="N614" s="64"/>
      <c r="O614" s="69"/>
      <c r="P614" s="69"/>
      <c r="Q614" s="70"/>
      <c r="R614" s="34"/>
      <c r="S614" s="105"/>
      <c r="T614" s="105"/>
      <c r="U614" s="77"/>
      <c r="V614" s="77"/>
      <c r="W614" s="69"/>
      <c r="X614" s="69"/>
      <c r="Y614" s="69"/>
      <c r="Z614" s="61"/>
      <c r="AA614" s="67"/>
      <c r="AB614" s="61"/>
      <c r="AC614" s="67"/>
      <c r="AD614" s="67"/>
      <c r="AE614" s="67"/>
      <c r="AF614" s="57"/>
      <c r="AG614" s="107"/>
      <c r="AH614" s="108"/>
      <c r="AI614" s="30"/>
      <c r="AJ614" s="30"/>
      <c r="AK614" s="30"/>
      <c r="AL614" s="30"/>
      <c r="AM614" s="63"/>
      <c r="AN614" s="108"/>
      <c r="AO614" s="108"/>
      <c r="AP614" s="107"/>
      <c r="AQ614" s="107"/>
      <c r="AR614" s="31"/>
      <c r="AS614" s="68"/>
      <c r="AT614" s="68"/>
      <c r="AU614" s="63"/>
      <c r="AV614" s="62"/>
      <c r="AW614" s="62"/>
      <c r="AX614" s="62"/>
      <c r="AY614" s="62"/>
      <c r="AZ614" s="126"/>
      <c r="BA614" s="126"/>
      <c r="BB614" s="126"/>
      <c r="BC614" s="126"/>
      <c r="BD614" s="126"/>
      <c r="BE614" s="62"/>
    </row>
    <row r="615" spans="1:57" ht="25.5" customHeight="1" x14ac:dyDescent="0.3">
      <c r="A615" s="31"/>
      <c r="B615" s="31"/>
      <c r="C615" s="31"/>
      <c r="D615" s="33"/>
      <c r="E615" s="92"/>
      <c r="F615" s="31"/>
      <c r="G615" s="77"/>
      <c r="H615" s="77"/>
      <c r="I615" s="57"/>
      <c r="J615" s="31"/>
      <c r="K615" s="31"/>
      <c r="L615" s="77"/>
      <c r="M615" s="64"/>
      <c r="N615" s="64"/>
      <c r="O615" s="69"/>
      <c r="P615" s="69"/>
      <c r="Q615" s="70"/>
      <c r="R615" s="34"/>
      <c r="S615" s="105"/>
      <c r="T615" s="105"/>
      <c r="U615" s="77"/>
      <c r="V615" s="77"/>
      <c r="W615" s="69"/>
      <c r="X615" s="69"/>
      <c r="Y615" s="69"/>
      <c r="Z615" s="61"/>
      <c r="AA615" s="67"/>
      <c r="AB615" s="61"/>
      <c r="AC615" s="67"/>
      <c r="AD615" s="67"/>
      <c r="AE615" s="67"/>
      <c r="AF615" s="57"/>
      <c r="AG615" s="107"/>
      <c r="AH615" s="108"/>
      <c r="AI615" s="30"/>
      <c r="AJ615" s="30"/>
      <c r="AK615" s="30"/>
      <c r="AL615" s="30"/>
      <c r="AM615" s="63"/>
      <c r="AN615" s="108"/>
      <c r="AO615" s="108"/>
      <c r="AP615" s="107"/>
      <c r="AQ615" s="107"/>
      <c r="AR615" s="31"/>
      <c r="AS615" s="68"/>
      <c r="AT615" s="68"/>
      <c r="AU615" s="63"/>
      <c r="AV615" s="62"/>
      <c r="AW615" s="62"/>
      <c r="AX615" s="62"/>
      <c r="AY615" s="62"/>
      <c r="AZ615" s="126"/>
      <c r="BA615" s="126"/>
      <c r="BB615" s="126"/>
      <c r="BC615" s="126"/>
      <c r="BD615" s="126"/>
      <c r="BE615" s="62"/>
    </row>
    <row r="616" spans="1:57" ht="25.5" customHeight="1" x14ac:dyDescent="0.3">
      <c r="A616" s="31"/>
      <c r="B616" s="31"/>
      <c r="C616" s="31"/>
      <c r="D616" s="33"/>
      <c r="E616" s="92"/>
      <c r="F616" s="31"/>
      <c r="G616" s="77"/>
      <c r="H616" s="77"/>
      <c r="I616" s="57"/>
      <c r="J616" s="31"/>
      <c r="K616" s="31"/>
      <c r="L616" s="77"/>
      <c r="M616" s="64"/>
      <c r="N616" s="64"/>
      <c r="O616" s="69"/>
      <c r="P616" s="69"/>
      <c r="Q616" s="70"/>
      <c r="R616" s="34"/>
      <c r="S616" s="105"/>
      <c r="T616" s="105"/>
      <c r="U616" s="77"/>
      <c r="V616" s="77"/>
      <c r="W616" s="69"/>
      <c r="X616" s="69"/>
      <c r="Y616" s="69"/>
      <c r="Z616" s="61"/>
      <c r="AA616" s="67"/>
      <c r="AB616" s="61"/>
      <c r="AC616" s="67"/>
      <c r="AD616" s="67"/>
      <c r="AE616" s="67"/>
      <c r="AF616" s="57"/>
      <c r="AG616" s="107"/>
      <c r="AH616" s="108"/>
      <c r="AI616" s="30"/>
      <c r="AJ616" s="30"/>
      <c r="AK616" s="30"/>
      <c r="AL616" s="30"/>
      <c r="AM616" s="63"/>
      <c r="AN616" s="108"/>
      <c r="AO616" s="108"/>
      <c r="AP616" s="107"/>
      <c r="AQ616" s="107"/>
      <c r="AR616" s="31"/>
      <c r="AS616" s="68"/>
      <c r="AT616" s="68"/>
      <c r="AU616" s="63"/>
      <c r="AV616" s="62"/>
      <c r="AW616" s="62"/>
      <c r="AX616" s="62"/>
      <c r="AY616" s="62"/>
      <c r="AZ616" s="126"/>
      <c r="BA616" s="126"/>
      <c r="BB616" s="126"/>
      <c r="BC616" s="126"/>
      <c r="BD616" s="126"/>
      <c r="BE616" s="62"/>
    </row>
    <row r="617" spans="1:57" ht="25.5" customHeight="1" x14ac:dyDescent="0.3">
      <c r="A617" s="31"/>
      <c r="B617" s="31"/>
      <c r="C617" s="31"/>
      <c r="D617" s="33"/>
      <c r="E617" s="92"/>
      <c r="F617" s="31"/>
      <c r="G617" s="77"/>
      <c r="H617" s="77"/>
      <c r="I617" s="57"/>
      <c r="J617" s="31"/>
      <c r="K617" s="31"/>
      <c r="L617" s="77"/>
      <c r="M617" s="64"/>
      <c r="N617" s="64"/>
      <c r="O617" s="69"/>
      <c r="P617" s="69"/>
      <c r="Q617" s="70"/>
      <c r="R617" s="34"/>
      <c r="S617" s="105"/>
      <c r="T617" s="105"/>
      <c r="U617" s="77"/>
      <c r="V617" s="77"/>
      <c r="W617" s="69"/>
      <c r="X617" s="69"/>
      <c r="Y617" s="69"/>
      <c r="Z617" s="61"/>
      <c r="AA617" s="67"/>
      <c r="AB617" s="61"/>
      <c r="AC617" s="67"/>
      <c r="AD617" s="67"/>
      <c r="AE617" s="67"/>
      <c r="AF617" s="57"/>
      <c r="AG617" s="107"/>
      <c r="AH617" s="108"/>
      <c r="AI617" s="30"/>
      <c r="AJ617" s="30"/>
      <c r="AK617" s="30"/>
      <c r="AL617" s="30"/>
      <c r="AM617" s="63"/>
      <c r="AN617" s="108"/>
      <c r="AO617" s="108"/>
      <c r="AP617" s="107"/>
      <c r="AQ617" s="107"/>
      <c r="AR617" s="31"/>
      <c r="AS617" s="68"/>
      <c r="AT617" s="68"/>
      <c r="AU617" s="63"/>
      <c r="AV617" s="62"/>
      <c r="AW617" s="62"/>
      <c r="AX617" s="62"/>
      <c r="AY617" s="62"/>
      <c r="AZ617" s="126"/>
      <c r="BA617" s="126"/>
      <c r="BB617" s="126"/>
      <c r="BC617" s="126"/>
      <c r="BD617" s="126"/>
      <c r="BE617" s="62"/>
    </row>
    <row r="618" spans="1:57" ht="25.5" customHeight="1" x14ac:dyDescent="0.3">
      <c r="A618" s="31"/>
      <c r="B618" s="31"/>
      <c r="C618" s="31"/>
      <c r="D618" s="33"/>
      <c r="E618" s="92"/>
      <c r="F618" s="31"/>
      <c r="G618" s="77"/>
      <c r="H618" s="77"/>
      <c r="I618" s="57"/>
      <c r="J618" s="31"/>
      <c r="K618" s="31"/>
      <c r="L618" s="77"/>
      <c r="M618" s="64"/>
      <c r="N618" s="64"/>
      <c r="O618" s="69"/>
      <c r="P618" s="69"/>
      <c r="Q618" s="70"/>
      <c r="R618" s="34"/>
      <c r="S618" s="105"/>
      <c r="T618" s="105"/>
      <c r="U618" s="77"/>
      <c r="V618" s="77"/>
      <c r="W618" s="69"/>
      <c r="X618" s="69"/>
      <c r="Y618" s="69"/>
      <c r="Z618" s="61"/>
      <c r="AA618" s="67"/>
      <c r="AB618" s="61"/>
      <c r="AC618" s="67"/>
      <c r="AD618" s="67"/>
      <c r="AE618" s="67"/>
      <c r="AF618" s="57"/>
      <c r="AG618" s="107"/>
      <c r="AH618" s="108"/>
      <c r="AI618" s="30"/>
      <c r="AJ618" s="30"/>
      <c r="AK618" s="30"/>
      <c r="AL618" s="30"/>
      <c r="AM618" s="63"/>
      <c r="AN618" s="108"/>
      <c r="AO618" s="108"/>
      <c r="AP618" s="107"/>
      <c r="AQ618" s="107"/>
      <c r="AR618" s="31"/>
      <c r="AS618" s="68"/>
      <c r="AT618" s="68"/>
      <c r="AU618" s="63"/>
      <c r="AV618" s="62"/>
      <c r="AW618" s="62"/>
      <c r="AX618" s="62"/>
      <c r="AY618" s="62"/>
      <c r="AZ618" s="126"/>
      <c r="BA618" s="126"/>
      <c r="BB618" s="126"/>
      <c r="BC618" s="126"/>
      <c r="BD618" s="126"/>
      <c r="BE618" s="62"/>
    </row>
    <row r="619" spans="1:57" ht="25.5" customHeight="1" x14ac:dyDescent="0.3">
      <c r="A619" s="31"/>
      <c r="B619" s="31"/>
      <c r="C619" s="31"/>
      <c r="D619" s="33"/>
      <c r="E619" s="92"/>
      <c r="F619" s="31"/>
      <c r="G619" s="77"/>
      <c r="H619" s="77"/>
      <c r="I619" s="57"/>
      <c r="J619" s="31"/>
      <c r="K619" s="31"/>
      <c r="L619" s="77"/>
      <c r="M619" s="64"/>
      <c r="N619" s="64"/>
      <c r="O619" s="69"/>
      <c r="P619" s="69"/>
      <c r="Q619" s="70"/>
      <c r="R619" s="34"/>
      <c r="S619" s="105"/>
      <c r="T619" s="105"/>
      <c r="U619" s="77"/>
      <c r="V619" s="77"/>
      <c r="W619" s="69"/>
      <c r="X619" s="69"/>
      <c r="Y619" s="69"/>
      <c r="Z619" s="61"/>
      <c r="AA619" s="67"/>
      <c r="AB619" s="61"/>
      <c r="AC619" s="67"/>
      <c r="AD619" s="67"/>
      <c r="AE619" s="67"/>
      <c r="AF619" s="57"/>
      <c r="AG619" s="107"/>
      <c r="AH619" s="108"/>
      <c r="AI619" s="30"/>
      <c r="AJ619" s="30"/>
      <c r="AK619" s="30"/>
      <c r="AL619" s="30"/>
      <c r="AM619" s="63"/>
      <c r="AN619" s="108"/>
      <c r="AO619" s="108"/>
      <c r="AP619" s="107"/>
      <c r="AQ619" s="107"/>
      <c r="AR619" s="31"/>
      <c r="AS619" s="68"/>
      <c r="AT619" s="68"/>
      <c r="AU619" s="63"/>
      <c r="AV619" s="62"/>
      <c r="AW619" s="62"/>
      <c r="AX619" s="62"/>
      <c r="AY619" s="62"/>
      <c r="AZ619" s="126"/>
      <c r="BA619" s="126"/>
      <c r="BB619" s="126"/>
      <c r="BC619" s="126"/>
      <c r="BD619" s="126"/>
      <c r="BE619" s="62"/>
    </row>
    <row r="620" spans="1:57" ht="25.5" customHeight="1" x14ac:dyDescent="0.3">
      <c r="A620" s="31"/>
      <c r="B620" s="31"/>
      <c r="C620" s="31"/>
      <c r="D620" s="33"/>
      <c r="E620" s="92"/>
      <c r="F620" s="31"/>
      <c r="G620" s="77"/>
      <c r="H620" s="77"/>
      <c r="I620" s="57"/>
      <c r="J620" s="31"/>
      <c r="K620" s="31"/>
      <c r="L620" s="77"/>
      <c r="M620" s="64"/>
      <c r="N620" s="64"/>
      <c r="O620" s="69"/>
      <c r="P620" s="69"/>
      <c r="Q620" s="70"/>
      <c r="R620" s="34"/>
      <c r="S620" s="105"/>
      <c r="T620" s="105"/>
      <c r="U620" s="77"/>
      <c r="V620" s="77"/>
      <c r="W620" s="69"/>
      <c r="X620" s="69"/>
      <c r="Y620" s="69"/>
      <c r="Z620" s="61"/>
      <c r="AA620" s="67"/>
      <c r="AB620" s="61"/>
      <c r="AC620" s="67"/>
      <c r="AD620" s="67"/>
      <c r="AE620" s="67"/>
      <c r="AF620" s="57"/>
      <c r="AG620" s="107"/>
      <c r="AH620" s="108"/>
      <c r="AI620" s="30"/>
      <c r="AJ620" s="30"/>
      <c r="AK620" s="30"/>
      <c r="AL620" s="30"/>
      <c r="AM620" s="63"/>
      <c r="AN620" s="108"/>
      <c r="AO620" s="108"/>
      <c r="AP620" s="107"/>
      <c r="AQ620" s="107"/>
      <c r="AR620" s="31"/>
      <c r="AS620" s="68"/>
      <c r="AT620" s="68"/>
      <c r="AU620" s="63"/>
      <c r="AV620" s="62"/>
      <c r="AW620" s="62"/>
      <c r="AX620" s="62"/>
      <c r="AY620" s="62"/>
      <c r="AZ620" s="126"/>
      <c r="BA620" s="126"/>
      <c r="BB620" s="126"/>
      <c r="BC620" s="126"/>
      <c r="BD620" s="126"/>
      <c r="BE620" s="62"/>
    </row>
    <row r="621" spans="1:57" ht="25.5" customHeight="1" x14ac:dyDescent="0.3">
      <c r="A621" s="31"/>
      <c r="B621" s="31"/>
      <c r="C621" s="31"/>
      <c r="D621" s="33"/>
      <c r="E621" s="92"/>
      <c r="F621" s="31"/>
      <c r="G621" s="77"/>
      <c r="H621" s="77"/>
      <c r="I621" s="57"/>
      <c r="J621" s="31"/>
      <c r="K621" s="31"/>
      <c r="L621" s="77"/>
      <c r="M621" s="64"/>
      <c r="N621" s="64"/>
      <c r="O621" s="69"/>
      <c r="P621" s="69"/>
      <c r="Q621" s="70"/>
      <c r="R621" s="34"/>
      <c r="S621" s="105"/>
      <c r="T621" s="105"/>
      <c r="U621" s="77"/>
      <c r="V621" s="77"/>
      <c r="W621" s="69"/>
      <c r="X621" s="69"/>
      <c r="Y621" s="69"/>
      <c r="Z621" s="61"/>
      <c r="AA621" s="67"/>
      <c r="AB621" s="61"/>
      <c r="AC621" s="67"/>
      <c r="AD621" s="67"/>
      <c r="AE621" s="67"/>
      <c r="AF621" s="57"/>
      <c r="AG621" s="107"/>
      <c r="AH621" s="108"/>
      <c r="AI621" s="30"/>
      <c r="AJ621" s="30"/>
      <c r="AK621" s="30"/>
      <c r="AL621" s="30"/>
      <c r="AM621" s="63"/>
      <c r="AN621" s="108"/>
      <c r="AO621" s="108"/>
      <c r="AP621" s="107"/>
      <c r="AQ621" s="107"/>
      <c r="AR621" s="31"/>
      <c r="AS621" s="68"/>
      <c r="AT621" s="68"/>
      <c r="AU621" s="63"/>
      <c r="AV621" s="62"/>
      <c r="AW621" s="62"/>
      <c r="AX621" s="62"/>
      <c r="AY621" s="62"/>
      <c r="AZ621" s="126"/>
      <c r="BA621" s="126"/>
      <c r="BB621" s="126"/>
      <c r="BC621" s="126"/>
      <c r="BD621" s="126"/>
      <c r="BE621" s="62"/>
    </row>
    <row r="622" spans="1:57" ht="25.5" customHeight="1" x14ac:dyDescent="0.3">
      <c r="A622" s="31"/>
      <c r="B622" s="31"/>
      <c r="C622" s="31"/>
      <c r="D622" s="33"/>
      <c r="E622" s="92"/>
      <c r="F622" s="31"/>
      <c r="G622" s="77"/>
      <c r="H622" s="77"/>
      <c r="I622" s="57"/>
      <c r="J622" s="31"/>
      <c r="K622" s="31"/>
      <c r="L622" s="77"/>
      <c r="M622" s="64"/>
      <c r="N622" s="64"/>
      <c r="O622" s="69"/>
      <c r="P622" s="69"/>
      <c r="Q622" s="70"/>
      <c r="R622" s="34"/>
      <c r="S622" s="105"/>
      <c r="T622" s="105"/>
      <c r="U622" s="77"/>
      <c r="V622" s="77"/>
      <c r="W622" s="69"/>
      <c r="X622" s="69"/>
      <c r="Y622" s="69"/>
      <c r="Z622" s="61"/>
      <c r="AA622" s="67"/>
      <c r="AB622" s="61"/>
      <c r="AC622" s="67"/>
      <c r="AD622" s="67"/>
      <c r="AE622" s="67"/>
      <c r="AF622" s="57"/>
      <c r="AG622" s="107"/>
      <c r="AH622" s="108"/>
      <c r="AI622" s="30"/>
      <c r="AJ622" s="30"/>
      <c r="AK622" s="30"/>
      <c r="AL622" s="30"/>
      <c r="AM622" s="63"/>
      <c r="AN622" s="108"/>
      <c r="AO622" s="108"/>
      <c r="AP622" s="107"/>
      <c r="AQ622" s="107"/>
      <c r="AR622" s="31"/>
      <c r="AS622" s="68"/>
      <c r="AT622" s="68"/>
      <c r="AU622" s="63"/>
      <c r="AV622" s="62"/>
      <c r="AW622" s="62"/>
      <c r="AX622" s="62"/>
      <c r="AY622" s="62"/>
      <c r="AZ622" s="126"/>
      <c r="BA622" s="126"/>
      <c r="BB622" s="126"/>
      <c r="BC622" s="126"/>
      <c r="BD622" s="126"/>
      <c r="BE622" s="62"/>
    </row>
    <row r="623" spans="1:57" ht="25.5" customHeight="1" x14ac:dyDescent="0.3">
      <c r="A623" s="31"/>
      <c r="B623" s="31"/>
      <c r="C623" s="31"/>
      <c r="D623" s="33"/>
      <c r="E623" s="92"/>
      <c r="F623" s="31"/>
      <c r="G623" s="77"/>
      <c r="H623" s="77"/>
      <c r="I623" s="57"/>
      <c r="J623" s="31"/>
      <c r="K623" s="31"/>
      <c r="L623" s="77"/>
      <c r="M623" s="64"/>
      <c r="N623" s="64"/>
      <c r="O623" s="69"/>
      <c r="P623" s="69"/>
      <c r="Q623" s="70"/>
      <c r="R623" s="34"/>
      <c r="S623" s="105"/>
      <c r="T623" s="105"/>
      <c r="U623" s="77"/>
      <c r="V623" s="77"/>
      <c r="W623" s="69"/>
      <c r="X623" s="69"/>
      <c r="Y623" s="69"/>
      <c r="Z623" s="61"/>
      <c r="AA623" s="67"/>
      <c r="AB623" s="61"/>
      <c r="AC623" s="67"/>
      <c r="AD623" s="67"/>
      <c r="AE623" s="67"/>
      <c r="AF623" s="57"/>
      <c r="AG623" s="107"/>
      <c r="AH623" s="108"/>
      <c r="AI623" s="30"/>
      <c r="AJ623" s="30"/>
      <c r="AK623" s="30"/>
      <c r="AL623" s="30"/>
      <c r="AM623" s="63"/>
      <c r="AN623" s="108"/>
      <c r="AO623" s="108"/>
      <c r="AP623" s="107"/>
      <c r="AQ623" s="107"/>
      <c r="AR623" s="31"/>
      <c r="AS623" s="68"/>
      <c r="AT623" s="68"/>
      <c r="AU623" s="63"/>
      <c r="AV623" s="62"/>
      <c r="AW623" s="62"/>
      <c r="AX623" s="62"/>
      <c r="AY623" s="62"/>
      <c r="AZ623" s="126"/>
      <c r="BA623" s="126"/>
      <c r="BB623" s="126"/>
      <c r="BC623" s="126"/>
      <c r="BD623" s="126"/>
      <c r="BE623" s="62"/>
    </row>
    <row r="624" spans="1:57" ht="25.5" customHeight="1" x14ac:dyDescent="0.3">
      <c r="A624" s="31"/>
      <c r="B624" s="31"/>
      <c r="C624" s="31"/>
      <c r="D624" s="33"/>
      <c r="E624" s="92"/>
      <c r="F624" s="31"/>
      <c r="G624" s="77"/>
      <c r="H624" s="77"/>
      <c r="I624" s="57"/>
      <c r="J624" s="31"/>
      <c r="K624" s="31"/>
      <c r="L624" s="77"/>
      <c r="M624" s="64"/>
      <c r="N624" s="64"/>
      <c r="O624" s="69"/>
      <c r="P624" s="69"/>
      <c r="Q624" s="70"/>
      <c r="R624" s="34"/>
      <c r="S624" s="105"/>
      <c r="T624" s="105"/>
      <c r="U624" s="77"/>
      <c r="V624" s="77"/>
      <c r="W624" s="69"/>
      <c r="X624" s="69"/>
      <c r="Y624" s="69"/>
      <c r="Z624" s="61"/>
      <c r="AA624" s="67"/>
      <c r="AB624" s="61"/>
      <c r="AC624" s="67"/>
      <c r="AD624" s="67"/>
      <c r="AE624" s="67"/>
      <c r="AF624" s="57"/>
      <c r="AG624" s="107"/>
      <c r="AH624" s="108"/>
      <c r="AI624" s="30"/>
      <c r="AJ624" s="30"/>
      <c r="AK624" s="30"/>
      <c r="AL624" s="30"/>
      <c r="AM624" s="63"/>
      <c r="AN624" s="108"/>
      <c r="AO624" s="108"/>
      <c r="AP624" s="107"/>
      <c r="AQ624" s="107"/>
      <c r="AR624" s="31"/>
      <c r="AS624" s="68"/>
      <c r="AT624" s="68"/>
      <c r="AU624" s="63"/>
      <c r="AV624" s="62"/>
      <c r="AW624" s="62"/>
      <c r="AX624" s="62"/>
      <c r="AY624" s="62"/>
      <c r="AZ624" s="126"/>
      <c r="BA624" s="126"/>
      <c r="BB624" s="126"/>
      <c r="BC624" s="126"/>
      <c r="BD624" s="126"/>
      <c r="BE624" s="62"/>
    </row>
    <row r="625" spans="1:57" ht="25.5" customHeight="1" x14ac:dyDescent="0.3">
      <c r="A625" s="31"/>
      <c r="B625" s="31"/>
      <c r="C625" s="31"/>
      <c r="D625" s="33"/>
      <c r="E625" s="92"/>
      <c r="F625" s="31"/>
      <c r="G625" s="77"/>
      <c r="H625" s="77"/>
      <c r="I625" s="57"/>
      <c r="J625" s="31"/>
      <c r="K625" s="31"/>
      <c r="L625" s="77"/>
      <c r="M625" s="64"/>
      <c r="N625" s="64"/>
      <c r="O625" s="69"/>
      <c r="P625" s="69"/>
      <c r="Q625" s="70"/>
      <c r="R625" s="34"/>
      <c r="S625" s="105"/>
      <c r="T625" s="105"/>
      <c r="U625" s="77"/>
      <c r="V625" s="77"/>
      <c r="W625" s="69"/>
      <c r="X625" s="69"/>
      <c r="Y625" s="69"/>
      <c r="Z625" s="61"/>
      <c r="AA625" s="67"/>
      <c r="AB625" s="61"/>
      <c r="AC625" s="67"/>
      <c r="AD625" s="67"/>
      <c r="AE625" s="67"/>
      <c r="AF625" s="57"/>
      <c r="AG625" s="107"/>
      <c r="AH625" s="108"/>
      <c r="AI625" s="30"/>
      <c r="AJ625" s="30"/>
      <c r="AK625" s="30"/>
      <c r="AL625" s="30"/>
      <c r="AM625" s="63"/>
      <c r="AN625" s="108"/>
      <c r="AO625" s="108"/>
      <c r="AP625" s="107"/>
      <c r="AQ625" s="107"/>
      <c r="AR625" s="31"/>
      <c r="AS625" s="68"/>
      <c r="AT625" s="68"/>
      <c r="AU625" s="63"/>
      <c r="AV625" s="62"/>
      <c r="AW625" s="62"/>
      <c r="AX625" s="62"/>
      <c r="AY625" s="62"/>
      <c r="AZ625" s="126"/>
      <c r="BA625" s="126"/>
      <c r="BB625" s="126"/>
      <c r="BC625" s="126"/>
      <c r="BD625" s="126"/>
      <c r="BE625" s="62"/>
    </row>
    <row r="626" spans="1:57" ht="25.5" customHeight="1" x14ac:dyDescent="0.3">
      <c r="A626" s="31"/>
      <c r="B626" s="31"/>
      <c r="C626" s="31"/>
      <c r="D626" s="33"/>
      <c r="E626" s="92"/>
      <c r="F626" s="31"/>
      <c r="G626" s="77"/>
      <c r="H626" s="77"/>
      <c r="I626" s="57"/>
      <c r="J626" s="31"/>
      <c r="K626" s="31"/>
      <c r="L626" s="77"/>
      <c r="M626" s="64"/>
      <c r="N626" s="64"/>
      <c r="O626" s="69"/>
      <c r="P626" s="69"/>
      <c r="Q626" s="70"/>
      <c r="R626" s="34"/>
      <c r="S626" s="105"/>
      <c r="T626" s="105"/>
      <c r="U626" s="77"/>
      <c r="V626" s="77"/>
      <c r="W626" s="69"/>
      <c r="X626" s="69"/>
      <c r="Y626" s="69"/>
      <c r="Z626" s="61"/>
      <c r="AA626" s="67"/>
      <c r="AB626" s="61"/>
      <c r="AC626" s="67"/>
      <c r="AD626" s="67"/>
      <c r="AE626" s="67"/>
      <c r="AF626" s="57"/>
      <c r="AG626" s="107"/>
      <c r="AH626" s="108"/>
      <c r="AI626" s="30"/>
      <c r="AJ626" s="30"/>
      <c r="AK626" s="30"/>
      <c r="AL626" s="30"/>
      <c r="AM626" s="63"/>
      <c r="AN626" s="108"/>
      <c r="AO626" s="108"/>
      <c r="AP626" s="107"/>
      <c r="AQ626" s="107"/>
      <c r="AR626" s="31"/>
      <c r="AS626" s="68"/>
      <c r="AT626" s="68"/>
      <c r="AU626" s="63"/>
      <c r="AV626" s="62"/>
      <c r="AW626" s="62"/>
      <c r="AX626" s="62"/>
      <c r="AY626" s="62"/>
      <c r="AZ626" s="126"/>
      <c r="BA626" s="126"/>
      <c r="BB626" s="126"/>
      <c r="BC626" s="126"/>
      <c r="BD626" s="126"/>
      <c r="BE626" s="62"/>
    </row>
    <row r="627" spans="1:57" ht="25.5" customHeight="1" x14ac:dyDescent="0.3">
      <c r="A627" s="31"/>
      <c r="B627" s="31"/>
      <c r="C627" s="31"/>
      <c r="D627" s="33"/>
      <c r="E627" s="92"/>
      <c r="F627" s="31"/>
      <c r="G627" s="77"/>
      <c r="H627" s="77"/>
      <c r="I627" s="57"/>
      <c r="J627" s="31"/>
      <c r="K627" s="31"/>
      <c r="L627" s="77"/>
      <c r="M627" s="64"/>
      <c r="N627" s="64"/>
      <c r="O627" s="69"/>
      <c r="P627" s="69"/>
      <c r="Q627" s="70"/>
      <c r="R627" s="34"/>
      <c r="S627" s="105"/>
      <c r="T627" s="105"/>
      <c r="U627" s="77"/>
      <c r="V627" s="77"/>
      <c r="W627" s="69"/>
      <c r="X627" s="69"/>
      <c r="Y627" s="69"/>
      <c r="Z627" s="61"/>
      <c r="AA627" s="67"/>
      <c r="AB627" s="61"/>
      <c r="AC627" s="67"/>
      <c r="AD627" s="67"/>
      <c r="AE627" s="67"/>
      <c r="AF627" s="57"/>
      <c r="AG627" s="107"/>
      <c r="AH627" s="108"/>
      <c r="AI627" s="30"/>
      <c r="AJ627" s="30"/>
      <c r="AK627" s="30"/>
      <c r="AL627" s="30"/>
      <c r="AM627" s="63"/>
      <c r="AN627" s="108"/>
      <c r="AO627" s="108"/>
      <c r="AP627" s="107"/>
      <c r="AQ627" s="107"/>
      <c r="AR627" s="31"/>
      <c r="AS627" s="68"/>
      <c r="AT627" s="68"/>
      <c r="AU627" s="63"/>
      <c r="AV627" s="62"/>
      <c r="AW627" s="62"/>
      <c r="AX627" s="62"/>
      <c r="AY627" s="62"/>
      <c r="AZ627" s="126"/>
      <c r="BA627" s="126"/>
      <c r="BB627" s="126"/>
      <c r="BC627" s="126"/>
      <c r="BD627" s="126"/>
      <c r="BE627" s="62"/>
    </row>
    <row r="628" spans="1:57" ht="25.5" customHeight="1" x14ac:dyDescent="0.3">
      <c r="A628" s="31"/>
      <c r="B628" s="31"/>
      <c r="C628" s="31"/>
      <c r="D628" s="33"/>
      <c r="E628" s="92"/>
      <c r="F628" s="31"/>
      <c r="G628" s="77"/>
      <c r="H628" s="77"/>
      <c r="I628" s="57"/>
      <c r="J628" s="31"/>
      <c r="K628" s="31"/>
      <c r="L628" s="77"/>
      <c r="M628" s="64"/>
      <c r="N628" s="64"/>
      <c r="O628" s="69"/>
      <c r="P628" s="69"/>
      <c r="Q628" s="70"/>
      <c r="R628" s="34"/>
      <c r="S628" s="105"/>
      <c r="T628" s="105"/>
      <c r="U628" s="77"/>
      <c r="V628" s="77"/>
      <c r="W628" s="69"/>
      <c r="X628" s="69"/>
      <c r="Y628" s="69"/>
      <c r="Z628" s="61"/>
      <c r="AA628" s="67"/>
      <c r="AB628" s="61"/>
      <c r="AC628" s="67"/>
      <c r="AD628" s="67"/>
      <c r="AE628" s="67"/>
      <c r="AF628" s="57"/>
      <c r="AG628" s="107"/>
      <c r="AH628" s="108"/>
      <c r="AI628" s="30"/>
      <c r="AJ628" s="30"/>
      <c r="AK628" s="30"/>
      <c r="AL628" s="30"/>
      <c r="AM628" s="63"/>
      <c r="AN628" s="108"/>
      <c r="AO628" s="108"/>
      <c r="AP628" s="107"/>
      <c r="AQ628" s="107"/>
      <c r="AR628" s="31"/>
      <c r="AS628" s="68"/>
      <c r="AT628" s="68"/>
      <c r="AU628" s="63"/>
      <c r="AV628" s="62"/>
      <c r="AW628" s="62"/>
      <c r="AX628" s="62"/>
      <c r="AY628" s="62"/>
      <c r="AZ628" s="126"/>
      <c r="BA628" s="126"/>
      <c r="BB628" s="126"/>
      <c r="BC628" s="126"/>
      <c r="BD628" s="126"/>
      <c r="BE628" s="62"/>
    </row>
    <row r="629" spans="1:57" ht="25.5" customHeight="1" x14ac:dyDescent="0.3">
      <c r="A629" s="31"/>
      <c r="B629" s="31"/>
      <c r="C629" s="31"/>
      <c r="D629" s="33"/>
      <c r="E629" s="92"/>
      <c r="F629" s="31"/>
      <c r="G629" s="77"/>
      <c r="H629" s="77"/>
      <c r="I629" s="57"/>
      <c r="J629" s="31"/>
      <c r="K629" s="31"/>
      <c r="L629" s="77"/>
      <c r="M629" s="64"/>
      <c r="N629" s="64"/>
      <c r="O629" s="69"/>
      <c r="P629" s="69"/>
      <c r="Q629" s="70"/>
      <c r="R629" s="34"/>
      <c r="S629" s="105"/>
      <c r="T629" s="105"/>
      <c r="U629" s="77"/>
      <c r="V629" s="77"/>
      <c r="W629" s="69"/>
      <c r="X629" s="69"/>
      <c r="Y629" s="69"/>
      <c r="Z629" s="61"/>
      <c r="AA629" s="67"/>
      <c r="AB629" s="61"/>
      <c r="AC629" s="67"/>
      <c r="AD629" s="67"/>
      <c r="AE629" s="67"/>
      <c r="AF629" s="57"/>
      <c r="AG629" s="107"/>
      <c r="AH629" s="108"/>
      <c r="AI629" s="30"/>
      <c r="AJ629" s="30"/>
      <c r="AK629" s="30"/>
      <c r="AL629" s="30"/>
      <c r="AM629" s="63"/>
      <c r="AN629" s="108"/>
      <c r="AO629" s="108"/>
      <c r="AP629" s="107"/>
      <c r="AQ629" s="107"/>
      <c r="AR629" s="31"/>
      <c r="AS629" s="68"/>
      <c r="AT629" s="68"/>
      <c r="AU629" s="63"/>
      <c r="AV629" s="62"/>
      <c r="AW629" s="62"/>
      <c r="AX629" s="62"/>
      <c r="AY629" s="62"/>
      <c r="AZ629" s="126"/>
      <c r="BA629" s="126"/>
      <c r="BB629" s="126"/>
      <c r="BC629" s="126"/>
      <c r="BD629" s="126"/>
      <c r="BE629" s="62"/>
    </row>
    <row r="630" spans="1:57" ht="25.5" customHeight="1" x14ac:dyDescent="0.3">
      <c r="A630" s="31"/>
      <c r="B630" s="31"/>
      <c r="C630" s="31"/>
      <c r="D630" s="33"/>
      <c r="E630" s="92"/>
      <c r="F630" s="31"/>
      <c r="G630" s="77"/>
      <c r="H630" s="77"/>
      <c r="I630" s="57"/>
      <c r="J630" s="31"/>
      <c r="K630" s="31"/>
      <c r="L630" s="77"/>
      <c r="M630" s="64"/>
      <c r="N630" s="64"/>
      <c r="O630" s="69"/>
      <c r="P630" s="69"/>
      <c r="Q630" s="70"/>
      <c r="R630" s="34"/>
      <c r="S630" s="105"/>
      <c r="T630" s="105"/>
      <c r="U630" s="77"/>
      <c r="V630" s="77"/>
      <c r="W630" s="69"/>
      <c r="X630" s="69"/>
      <c r="Y630" s="69"/>
      <c r="Z630" s="61"/>
      <c r="AA630" s="67"/>
      <c r="AB630" s="61"/>
      <c r="AC630" s="67"/>
      <c r="AD630" s="67"/>
      <c r="AE630" s="67"/>
      <c r="AF630" s="57"/>
      <c r="AG630" s="107"/>
      <c r="AH630" s="108"/>
      <c r="AI630" s="30"/>
      <c r="AJ630" s="30"/>
      <c r="AK630" s="30"/>
      <c r="AL630" s="30"/>
      <c r="AM630" s="63"/>
      <c r="AN630" s="108"/>
      <c r="AO630" s="108"/>
      <c r="AP630" s="107"/>
      <c r="AQ630" s="107"/>
      <c r="AR630" s="31"/>
      <c r="AS630" s="68"/>
      <c r="AT630" s="68"/>
      <c r="AU630" s="63"/>
      <c r="AV630" s="62"/>
      <c r="AW630" s="62"/>
      <c r="AX630" s="62"/>
      <c r="AY630" s="62"/>
      <c r="AZ630" s="126"/>
      <c r="BA630" s="126"/>
      <c r="BB630" s="126"/>
      <c r="BC630" s="126"/>
      <c r="BD630" s="126"/>
      <c r="BE630" s="62"/>
    </row>
    <row r="631" spans="1:57" ht="25.5" customHeight="1" x14ac:dyDescent="0.3">
      <c r="A631" s="31"/>
      <c r="B631" s="31"/>
      <c r="C631" s="31"/>
      <c r="D631" s="33"/>
      <c r="E631" s="92"/>
      <c r="F631" s="31"/>
      <c r="G631" s="77"/>
      <c r="H631" s="77"/>
      <c r="I631" s="57"/>
      <c r="J631" s="31"/>
      <c r="K631" s="31"/>
      <c r="L631" s="77"/>
      <c r="M631" s="64"/>
      <c r="N631" s="64"/>
      <c r="O631" s="69"/>
      <c r="P631" s="69"/>
      <c r="Q631" s="70"/>
      <c r="R631" s="34"/>
      <c r="S631" s="105"/>
      <c r="T631" s="105"/>
      <c r="U631" s="77"/>
      <c r="V631" s="77"/>
      <c r="W631" s="69"/>
      <c r="X631" s="69"/>
      <c r="Y631" s="69"/>
      <c r="Z631" s="61"/>
      <c r="AA631" s="67"/>
      <c r="AB631" s="61"/>
      <c r="AC631" s="67"/>
      <c r="AD631" s="67"/>
      <c r="AE631" s="67"/>
      <c r="AF631" s="57"/>
      <c r="AG631" s="107"/>
      <c r="AH631" s="108"/>
      <c r="AI631" s="30"/>
      <c r="AJ631" s="30"/>
      <c r="AK631" s="30"/>
      <c r="AL631" s="30"/>
      <c r="AM631" s="63"/>
      <c r="AN631" s="108"/>
      <c r="AO631" s="108"/>
      <c r="AP631" s="107"/>
      <c r="AQ631" s="107"/>
      <c r="AR631" s="31"/>
      <c r="AS631" s="68"/>
      <c r="AT631" s="68"/>
      <c r="AU631" s="63"/>
      <c r="AV631" s="62"/>
      <c r="AW631" s="62"/>
      <c r="AX631" s="62"/>
      <c r="AY631" s="62"/>
      <c r="AZ631" s="126"/>
      <c r="BA631" s="126"/>
      <c r="BB631" s="126"/>
      <c r="BC631" s="126"/>
      <c r="BD631" s="126"/>
      <c r="BE631" s="62"/>
    </row>
    <row r="632" spans="1:57" ht="25.5" customHeight="1" x14ac:dyDescent="0.3">
      <c r="A632" s="31"/>
      <c r="B632" s="31"/>
      <c r="C632" s="31"/>
      <c r="D632" s="33"/>
      <c r="E632" s="92"/>
      <c r="F632" s="31"/>
      <c r="G632" s="77"/>
      <c r="H632" s="77"/>
      <c r="I632" s="57"/>
      <c r="J632" s="31"/>
      <c r="K632" s="31"/>
      <c r="L632" s="77"/>
      <c r="M632" s="64"/>
      <c r="N632" s="64"/>
      <c r="O632" s="69"/>
      <c r="P632" s="69"/>
      <c r="Q632" s="70"/>
      <c r="R632" s="34"/>
      <c r="S632" s="105"/>
      <c r="T632" s="105"/>
      <c r="U632" s="77"/>
      <c r="V632" s="77"/>
      <c r="W632" s="69"/>
      <c r="X632" s="69"/>
      <c r="Y632" s="69"/>
      <c r="Z632" s="61"/>
      <c r="AA632" s="67"/>
      <c r="AB632" s="61"/>
      <c r="AC632" s="67"/>
      <c r="AD632" s="67"/>
      <c r="AE632" s="67"/>
      <c r="AF632" s="57"/>
      <c r="AG632" s="107"/>
      <c r="AH632" s="108"/>
      <c r="AI632" s="30"/>
      <c r="AJ632" s="30"/>
      <c r="AK632" s="30"/>
      <c r="AL632" s="30"/>
      <c r="AM632" s="63"/>
      <c r="AN632" s="108"/>
      <c r="AO632" s="108"/>
      <c r="AP632" s="107"/>
      <c r="AQ632" s="107"/>
      <c r="AR632" s="31"/>
      <c r="AS632" s="68"/>
      <c r="AT632" s="68"/>
      <c r="AU632" s="63"/>
      <c r="AV632" s="62"/>
      <c r="AW632" s="62"/>
      <c r="AX632" s="62"/>
      <c r="AY632" s="62"/>
      <c r="AZ632" s="126"/>
      <c r="BA632" s="126"/>
      <c r="BB632" s="126"/>
      <c r="BC632" s="126"/>
      <c r="BD632" s="126"/>
      <c r="BE632" s="62"/>
    </row>
    <row r="633" spans="1:57" ht="25.5" customHeight="1" x14ac:dyDescent="0.3">
      <c r="A633" s="31"/>
      <c r="B633" s="31"/>
      <c r="C633" s="31"/>
      <c r="D633" s="33"/>
      <c r="E633" s="92"/>
      <c r="F633" s="31"/>
      <c r="G633" s="77"/>
      <c r="H633" s="77"/>
      <c r="I633" s="57"/>
      <c r="J633" s="31"/>
      <c r="K633" s="31"/>
      <c r="L633" s="77"/>
      <c r="M633" s="64"/>
      <c r="N633" s="64"/>
      <c r="O633" s="69"/>
      <c r="P633" s="69"/>
      <c r="Q633" s="70"/>
      <c r="R633" s="34"/>
      <c r="S633" s="105"/>
      <c r="T633" s="105"/>
      <c r="U633" s="77"/>
      <c r="V633" s="77"/>
      <c r="W633" s="69"/>
      <c r="X633" s="69"/>
      <c r="Y633" s="69"/>
      <c r="Z633" s="61"/>
      <c r="AA633" s="67"/>
      <c r="AB633" s="61"/>
      <c r="AC633" s="67"/>
      <c r="AD633" s="67"/>
      <c r="AE633" s="67"/>
      <c r="AF633" s="57"/>
      <c r="AG633" s="107"/>
      <c r="AH633" s="108"/>
      <c r="AI633" s="30"/>
      <c r="AJ633" s="30"/>
      <c r="AK633" s="30"/>
      <c r="AL633" s="30"/>
      <c r="AM633" s="63"/>
      <c r="AN633" s="108"/>
      <c r="AO633" s="108"/>
      <c r="AP633" s="107"/>
      <c r="AQ633" s="107"/>
      <c r="AR633" s="31"/>
      <c r="AS633" s="68"/>
      <c r="AT633" s="68"/>
      <c r="AU633" s="63"/>
      <c r="AV633" s="62"/>
      <c r="AW633" s="62"/>
      <c r="AX633" s="62"/>
      <c r="AY633" s="62"/>
      <c r="AZ633" s="126"/>
      <c r="BA633" s="126"/>
      <c r="BB633" s="126"/>
      <c r="BC633" s="126"/>
      <c r="BD633" s="126"/>
      <c r="BE633" s="62"/>
    </row>
    <row r="634" spans="1:57" ht="25.5" customHeight="1" x14ac:dyDescent="0.3">
      <c r="A634" s="31"/>
      <c r="B634" s="31"/>
      <c r="C634" s="31"/>
      <c r="D634" s="33"/>
      <c r="E634" s="92"/>
      <c r="F634" s="31"/>
      <c r="G634" s="77"/>
      <c r="H634" s="77"/>
      <c r="I634" s="57"/>
      <c r="J634" s="31"/>
      <c r="K634" s="31"/>
      <c r="L634" s="77"/>
      <c r="M634" s="64"/>
      <c r="N634" s="64"/>
      <c r="O634" s="69"/>
      <c r="P634" s="69"/>
      <c r="Q634" s="70"/>
      <c r="R634" s="34"/>
      <c r="S634" s="105"/>
      <c r="T634" s="105"/>
      <c r="U634" s="77"/>
      <c r="V634" s="77"/>
      <c r="W634" s="69"/>
      <c r="X634" s="69"/>
      <c r="Y634" s="69"/>
      <c r="Z634" s="61"/>
      <c r="AA634" s="67"/>
      <c r="AB634" s="61"/>
      <c r="AC634" s="67"/>
      <c r="AD634" s="67"/>
      <c r="AE634" s="67"/>
      <c r="AF634" s="57"/>
      <c r="AG634" s="107"/>
      <c r="AH634" s="108"/>
      <c r="AI634" s="30"/>
      <c r="AJ634" s="30"/>
      <c r="AK634" s="30"/>
      <c r="AL634" s="30"/>
      <c r="AM634" s="63"/>
      <c r="AN634" s="108"/>
      <c r="AO634" s="108"/>
      <c r="AP634" s="107"/>
      <c r="AQ634" s="107"/>
      <c r="AR634" s="31"/>
      <c r="AS634" s="68"/>
      <c r="AT634" s="68"/>
      <c r="AU634" s="63"/>
      <c r="AV634" s="62"/>
      <c r="AW634" s="62"/>
      <c r="AX634" s="62"/>
      <c r="AY634" s="62"/>
      <c r="AZ634" s="126"/>
      <c r="BA634" s="126"/>
      <c r="BB634" s="126"/>
      <c r="BC634" s="126"/>
      <c r="BD634" s="126"/>
      <c r="BE634" s="62"/>
    </row>
    <row r="635" spans="1:57" ht="25.5" customHeight="1" x14ac:dyDescent="0.3">
      <c r="A635" s="31"/>
      <c r="B635" s="31"/>
      <c r="C635" s="31"/>
      <c r="D635" s="33"/>
      <c r="E635" s="92"/>
      <c r="F635" s="31"/>
      <c r="G635" s="77"/>
      <c r="H635" s="77"/>
      <c r="I635" s="57"/>
      <c r="J635" s="31"/>
      <c r="K635" s="31"/>
      <c r="L635" s="77"/>
      <c r="M635" s="64"/>
      <c r="N635" s="64"/>
      <c r="O635" s="69"/>
      <c r="P635" s="69"/>
      <c r="Q635" s="70"/>
      <c r="R635" s="34"/>
      <c r="S635" s="105"/>
      <c r="T635" s="105"/>
      <c r="U635" s="77"/>
      <c r="V635" s="77"/>
      <c r="W635" s="69"/>
      <c r="X635" s="69"/>
      <c r="Y635" s="69"/>
      <c r="Z635" s="61"/>
      <c r="AA635" s="67"/>
      <c r="AB635" s="61"/>
      <c r="AC635" s="67"/>
      <c r="AD635" s="67"/>
      <c r="AE635" s="67"/>
      <c r="AF635" s="57"/>
      <c r="AG635" s="107"/>
      <c r="AH635" s="108"/>
      <c r="AI635" s="30"/>
      <c r="AJ635" s="30"/>
      <c r="AK635" s="30"/>
      <c r="AL635" s="30"/>
      <c r="AM635" s="63"/>
      <c r="AN635" s="108"/>
      <c r="AO635" s="108"/>
      <c r="AP635" s="107"/>
      <c r="AQ635" s="107"/>
      <c r="AR635" s="31"/>
      <c r="AS635" s="68"/>
      <c r="AT635" s="68"/>
      <c r="AU635" s="63"/>
      <c r="AV635" s="62"/>
      <c r="AW635" s="62"/>
      <c r="AX635" s="62"/>
      <c r="AY635" s="62"/>
      <c r="AZ635" s="126"/>
      <c r="BA635" s="126"/>
      <c r="BB635" s="126"/>
      <c r="BC635" s="126"/>
      <c r="BD635" s="126"/>
      <c r="BE635" s="62"/>
    </row>
    <row r="636" spans="1:57" ht="25.5" customHeight="1" x14ac:dyDescent="0.3">
      <c r="A636" s="31"/>
      <c r="B636" s="31"/>
      <c r="C636" s="31"/>
      <c r="D636" s="33"/>
      <c r="E636" s="92"/>
      <c r="F636" s="31"/>
      <c r="G636" s="77"/>
      <c r="H636" s="77"/>
      <c r="I636" s="57"/>
      <c r="J636" s="31"/>
      <c r="K636" s="31"/>
      <c r="L636" s="77"/>
      <c r="M636" s="64"/>
      <c r="N636" s="64"/>
      <c r="O636" s="69"/>
      <c r="P636" s="69"/>
      <c r="Q636" s="70"/>
      <c r="R636" s="34"/>
      <c r="S636" s="105"/>
      <c r="T636" s="105"/>
      <c r="U636" s="77"/>
      <c r="V636" s="77"/>
      <c r="W636" s="69"/>
      <c r="X636" s="69"/>
      <c r="Y636" s="69"/>
      <c r="Z636" s="61"/>
      <c r="AA636" s="67"/>
      <c r="AB636" s="61"/>
      <c r="AC636" s="67"/>
      <c r="AD636" s="67"/>
      <c r="AE636" s="67"/>
      <c r="AF636" s="57"/>
      <c r="AG636" s="107"/>
      <c r="AH636" s="108"/>
      <c r="AI636" s="30"/>
      <c r="AJ636" s="30"/>
      <c r="AK636" s="30"/>
      <c r="AL636" s="30"/>
      <c r="AM636" s="63"/>
      <c r="AN636" s="108"/>
      <c r="AO636" s="108"/>
      <c r="AP636" s="107"/>
      <c r="AQ636" s="107"/>
      <c r="AR636" s="31"/>
      <c r="AS636" s="68"/>
      <c r="AT636" s="68"/>
      <c r="AU636" s="63"/>
      <c r="AV636" s="62"/>
      <c r="AW636" s="62"/>
      <c r="AX636" s="62"/>
      <c r="AY636" s="62"/>
      <c r="AZ636" s="126"/>
      <c r="BA636" s="126"/>
      <c r="BB636" s="126"/>
      <c r="BC636" s="126"/>
      <c r="BD636" s="126"/>
      <c r="BE636" s="62"/>
    </row>
    <row r="637" spans="1:57" ht="25.5" customHeight="1" x14ac:dyDescent="0.3">
      <c r="A637" s="31"/>
      <c r="B637" s="31"/>
      <c r="C637" s="31"/>
      <c r="D637" s="33"/>
      <c r="E637" s="92"/>
      <c r="F637" s="31"/>
      <c r="G637" s="77"/>
      <c r="H637" s="77"/>
      <c r="I637" s="57"/>
      <c r="J637" s="31"/>
      <c r="K637" s="31"/>
      <c r="L637" s="77"/>
      <c r="M637" s="64"/>
      <c r="N637" s="64"/>
      <c r="O637" s="69"/>
      <c r="P637" s="69"/>
      <c r="Q637" s="70"/>
      <c r="R637" s="34"/>
      <c r="S637" s="105"/>
      <c r="T637" s="105"/>
      <c r="U637" s="77"/>
      <c r="V637" s="77"/>
      <c r="W637" s="69"/>
      <c r="X637" s="69"/>
      <c r="Y637" s="69"/>
      <c r="Z637" s="61"/>
      <c r="AA637" s="67"/>
      <c r="AB637" s="61"/>
      <c r="AC637" s="67"/>
      <c r="AD637" s="67"/>
      <c r="AE637" s="67"/>
      <c r="AF637" s="57"/>
      <c r="AG637" s="107"/>
      <c r="AH637" s="108"/>
      <c r="AI637" s="30"/>
      <c r="AJ637" s="30"/>
      <c r="AK637" s="30"/>
      <c r="AL637" s="30"/>
      <c r="AM637" s="63"/>
      <c r="AN637" s="108"/>
      <c r="AO637" s="108"/>
      <c r="AP637" s="107"/>
      <c r="AQ637" s="107"/>
      <c r="AR637" s="31"/>
      <c r="AS637" s="68"/>
      <c r="AT637" s="68"/>
      <c r="AU637" s="63"/>
      <c r="AV637" s="62"/>
      <c r="AW637" s="62"/>
      <c r="AX637" s="62"/>
      <c r="AY637" s="62"/>
      <c r="AZ637" s="126"/>
      <c r="BA637" s="126"/>
      <c r="BB637" s="126"/>
      <c r="BC637" s="126"/>
      <c r="BD637" s="126"/>
      <c r="BE637" s="62"/>
    </row>
    <row r="638" spans="1:57" ht="25.5" customHeight="1" x14ac:dyDescent="0.3">
      <c r="A638" s="31"/>
      <c r="B638" s="31"/>
      <c r="C638" s="31"/>
      <c r="D638" s="33"/>
      <c r="E638" s="92"/>
      <c r="F638" s="31"/>
      <c r="G638" s="77"/>
      <c r="H638" s="77"/>
      <c r="I638" s="57"/>
      <c r="J638" s="31"/>
      <c r="K638" s="31"/>
      <c r="L638" s="77"/>
      <c r="M638" s="64"/>
      <c r="N638" s="64"/>
      <c r="O638" s="69"/>
      <c r="P638" s="69"/>
      <c r="Q638" s="70"/>
      <c r="R638" s="34"/>
      <c r="S638" s="105"/>
      <c r="T638" s="105"/>
      <c r="U638" s="77"/>
      <c r="V638" s="77"/>
      <c r="W638" s="69"/>
      <c r="X638" s="69"/>
      <c r="Y638" s="69"/>
      <c r="Z638" s="61"/>
      <c r="AA638" s="67"/>
      <c r="AB638" s="61"/>
      <c r="AC638" s="67"/>
      <c r="AD638" s="67"/>
      <c r="AE638" s="67"/>
      <c r="AF638" s="57"/>
      <c r="AG638" s="107"/>
      <c r="AH638" s="108"/>
      <c r="AI638" s="30"/>
      <c r="AJ638" s="30"/>
      <c r="AK638" s="30"/>
      <c r="AL638" s="30"/>
      <c r="AM638" s="63"/>
      <c r="AN638" s="108"/>
      <c r="AO638" s="108"/>
      <c r="AP638" s="107"/>
      <c r="AQ638" s="107"/>
      <c r="AR638" s="31"/>
      <c r="AS638" s="68"/>
      <c r="AT638" s="68"/>
      <c r="AU638" s="63"/>
      <c r="AV638" s="62"/>
      <c r="AW638" s="62"/>
      <c r="AX638" s="62"/>
      <c r="AY638" s="62"/>
      <c r="AZ638" s="126"/>
      <c r="BA638" s="126"/>
      <c r="BB638" s="126"/>
      <c r="BC638" s="126"/>
      <c r="BD638" s="126"/>
      <c r="BE638" s="62"/>
    </row>
    <row r="639" spans="1:57" ht="25.5" customHeight="1" x14ac:dyDescent="0.3">
      <c r="A639" s="31"/>
      <c r="B639" s="31"/>
      <c r="C639" s="31"/>
      <c r="D639" s="33"/>
      <c r="E639" s="92"/>
      <c r="F639" s="31"/>
      <c r="G639" s="77"/>
      <c r="H639" s="77"/>
      <c r="I639" s="57"/>
      <c r="J639" s="31"/>
      <c r="K639" s="31"/>
      <c r="L639" s="77"/>
      <c r="M639" s="64"/>
      <c r="N639" s="64"/>
      <c r="O639" s="69"/>
      <c r="P639" s="69"/>
      <c r="Q639" s="70"/>
      <c r="R639" s="34"/>
      <c r="S639" s="105"/>
      <c r="T639" s="105"/>
      <c r="U639" s="77"/>
      <c r="V639" s="77"/>
      <c r="W639" s="69"/>
      <c r="X639" s="69"/>
      <c r="Y639" s="69"/>
      <c r="Z639" s="61"/>
      <c r="AA639" s="67"/>
      <c r="AB639" s="61"/>
      <c r="AC639" s="67"/>
      <c r="AD639" s="67"/>
      <c r="AE639" s="67"/>
      <c r="AF639" s="57"/>
      <c r="AG639" s="107"/>
      <c r="AH639" s="108"/>
      <c r="AI639" s="30"/>
      <c r="AJ639" s="30"/>
      <c r="AK639" s="30"/>
      <c r="AL639" s="30"/>
      <c r="AM639" s="63"/>
      <c r="AN639" s="108"/>
      <c r="AO639" s="108"/>
      <c r="AP639" s="107"/>
      <c r="AQ639" s="107"/>
      <c r="AR639" s="31"/>
      <c r="AS639" s="68"/>
      <c r="AT639" s="68"/>
      <c r="AU639" s="63"/>
      <c r="AV639" s="62"/>
      <c r="AW639" s="62"/>
      <c r="AX639" s="62"/>
      <c r="AY639" s="62"/>
      <c r="AZ639" s="126"/>
      <c r="BA639" s="126"/>
      <c r="BB639" s="126"/>
      <c r="BC639" s="126"/>
      <c r="BD639" s="126"/>
      <c r="BE639" s="62"/>
    </row>
    <row r="640" spans="1:57" ht="25.5" customHeight="1" x14ac:dyDescent="0.3">
      <c r="A640" s="31"/>
      <c r="B640" s="31"/>
      <c r="C640" s="31"/>
      <c r="D640" s="33"/>
      <c r="E640" s="92"/>
      <c r="F640" s="31"/>
      <c r="G640" s="77"/>
      <c r="H640" s="77"/>
      <c r="I640" s="57"/>
      <c r="J640" s="31"/>
      <c r="K640" s="31"/>
      <c r="L640" s="77"/>
      <c r="M640" s="64"/>
      <c r="N640" s="64"/>
      <c r="O640" s="69"/>
      <c r="P640" s="69"/>
      <c r="Q640" s="70"/>
      <c r="R640" s="34"/>
      <c r="S640" s="105"/>
      <c r="T640" s="105"/>
      <c r="U640" s="77"/>
      <c r="V640" s="77"/>
      <c r="W640" s="69"/>
      <c r="X640" s="69"/>
      <c r="Y640" s="69"/>
      <c r="Z640" s="61"/>
      <c r="AA640" s="67"/>
      <c r="AB640" s="61"/>
      <c r="AC640" s="67"/>
      <c r="AD640" s="67"/>
      <c r="AE640" s="67"/>
      <c r="AF640" s="57"/>
      <c r="AG640" s="107"/>
      <c r="AH640" s="108"/>
      <c r="AI640" s="30"/>
      <c r="AJ640" s="30"/>
      <c r="AK640" s="30"/>
      <c r="AL640" s="30"/>
      <c r="AM640" s="63"/>
      <c r="AN640" s="108"/>
      <c r="AO640" s="108"/>
      <c r="AP640" s="107"/>
      <c r="AQ640" s="107"/>
      <c r="AR640" s="31"/>
      <c r="AS640" s="68"/>
      <c r="AT640" s="68"/>
      <c r="AU640" s="63"/>
      <c r="AV640" s="62"/>
      <c r="AW640" s="62"/>
      <c r="AX640" s="62"/>
      <c r="AY640" s="62"/>
      <c r="AZ640" s="126"/>
      <c r="BA640" s="126"/>
      <c r="BB640" s="126"/>
      <c r="BC640" s="126"/>
      <c r="BD640" s="126"/>
      <c r="BE640" s="62"/>
    </row>
    <row r="641" spans="1:57" ht="25.5" customHeight="1" x14ac:dyDescent="0.3">
      <c r="A641" s="31"/>
      <c r="B641" s="31"/>
      <c r="C641" s="31"/>
      <c r="D641" s="33"/>
      <c r="E641" s="92"/>
      <c r="F641" s="31"/>
      <c r="G641" s="77"/>
      <c r="H641" s="77"/>
      <c r="I641" s="57"/>
      <c r="J641" s="31"/>
      <c r="K641" s="31"/>
      <c r="L641" s="77"/>
      <c r="M641" s="64"/>
      <c r="N641" s="64"/>
      <c r="O641" s="69"/>
      <c r="P641" s="69"/>
      <c r="Q641" s="70"/>
      <c r="R641" s="34"/>
      <c r="S641" s="105"/>
      <c r="T641" s="105"/>
      <c r="U641" s="77"/>
      <c r="V641" s="77"/>
      <c r="W641" s="69"/>
      <c r="X641" s="69"/>
      <c r="Y641" s="69"/>
      <c r="Z641" s="61"/>
      <c r="AA641" s="67"/>
      <c r="AB641" s="61"/>
      <c r="AC641" s="67"/>
      <c r="AD641" s="67"/>
      <c r="AE641" s="67"/>
      <c r="AF641" s="57"/>
      <c r="AG641" s="107"/>
      <c r="AH641" s="108"/>
      <c r="AI641" s="30"/>
      <c r="AJ641" s="30"/>
      <c r="AK641" s="30"/>
      <c r="AL641" s="30"/>
      <c r="AM641" s="63"/>
      <c r="AN641" s="108"/>
      <c r="AO641" s="108"/>
      <c r="AP641" s="107"/>
      <c r="AQ641" s="107"/>
      <c r="AR641" s="31"/>
      <c r="AS641" s="68"/>
      <c r="AT641" s="68"/>
      <c r="AU641" s="63"/>
      <c r="AV641" s="62"/>
      <c r="AW641" s="62"/>
      <c r="AX641" s="62"/>
      <c r="AY641" s="62"/>
      <c r="AZ641" s="126"/>
      <c r="BA641" s="126"/>
      <c r="BB641" s="126"/>
      <c r="BC641" s="126"/>
      <c r="BD641" s="126"/>
      <c r="BE641" s="62"/>
    </row>
    <row r="642" spans="1:57" ht="25.5" customHeight="1" x14ac:dyDescent="0.3">
      <c r="A642" s="31"/>
      <c r="B642" s="31"/>
      <c r="C642" s="31"/>
      <c r="D642" s="33"/>
      <c r="E642" s="92"/>
      <c r="F642" s="31"/>
      <c r="G642" s="77"/>
      <c r="H642" s="77"/>
      <c r="I642" s="57"/>
      <c r="J642" s="31"/>
      <c r="K642" s="31"/>
      <c r="L642" s="77"/>
      <c r="M642" s="64"/>
      <c r="N642" s="64"/>
      <c r="O642" s="69"/>
      <c r="P642" s="69"/>
      <c r="Q642" s="70"/>
      <c r="R642" s="34"/>
      <c r="S642" s="105"/>
      <c r="T642" s="105"/>
      <c r="U642" s="77"/>
      <c r="V642" s="77"/>
      <c r="W642" s="69"/>
      <c r="X642" s="69"/>
      <c r="Y642" s="69"/>
      <c r="Z642" s="61"/>
      <c r="AA642" s="67"/>
      <c r="AB642" s="61"/>
      <c r="AC642" s="67"/>
      <c r="AD642" s="67"/>
      <c r="AE642" s="67"/>
      <c r="AF642" s="57"/>
      <c r="AG642" s="107"/>
      <c r="AH642" s="108"/>
      <c r="AI642" s="30"/>
      <c r="AJ642" s="30"/>
      <c r="AK642" s="30"/>
      <c r="AL642" s="30"/>
      <c r="AM642" s="63"/>
      <c r="AN642" s="108"/>
      <c r="AO642" s="108"/>
      <c r="AP642" s="107"/>
      <c r="AQ642" s="107"/>
      <c r="AR642" s="31"/>
      <c r="AS642" s="68"/>
      <c r="AT642" s="68"/>
      <c r="AU642" s="63"/>
      <c r="AV642" s="62"/>
      <c r="AW642" s="62"/>
      <c r="AX642" s="62"/>
      <c r="AY642" s="62"/>
      <c r="AZ642" s="126"/>
      <c r="BA642" s="126"/>
      <c r="BB642" s="126"/>
      <c r="BC642" s="126"/>
      <c r="BD642" s="126"/>
      <c r="BE642" s="62"/>
    </row>
    <row r="643" spans="1:57" ht="25.5" customHeight="1" x14ac:dyDescent="0.3">
      <c r="A643" s="31"/>
      <c r="B643" s="31"/>
      <c r="C643" s="31"/>
      <c r="D643" s="33"/>
      <c r="E643" s="92"/>
      <c r="F643" s="31"/>
      <c r="G643" s="77"/>
      <c r="H643" s="77"/>
      <c r="I643" s="57"/>
      <c r="J643" s="31"/>
      <c r="K643" s="31"/>
      <c r="L643" s="77"/>
      <c r="M643" s="64"/>
      <c r="N643" s="64"/>
      <c r="O643" s="69"/>
      <c r="P643" s="69"/>
      <c r="Q643" s="70"/>
      <c r="R643" s="34"/>
      <c r="S643" s="105"/>
      <c r="T643" s="105"/>
      <c r="U643" s="77"/>
      <c r="V643" s="77"/>
      <c r="W643" s="69"/>
      <c r="X643" s="69"/>
      <c r="Y643" s="69"/>
      <c r="Z643" s="61"/>
      <c r="AA643" s="67"/>
      <c r="AB643" s="61"/>
      <c r="AC643" s="67"/>
      <c r="AD643" s="67"/>
      <c r="AE643" s="67"/>
      <c r="AF643" s="57"/>
      <c r="AG643" s="107"/>
      <c r="AH643" s="108"/>
      <c r="AI643" s="30"/>
      <c r="AJ643" s="30"/>
      <c r="AK643" s="30"/>
      <c r="AL643" s="30"/>
      <c r="AM643" s="63"/>
      <c r="AN643" s="108"/>
      <c r="AO643" s="108"/>
      <c r="AP643" s="107"/>
      <c r="AQ643" s="107"/>
      <c r="AR643" s="31"/>
      <c r="AS643" s="68"/>
      <c r="AT643" s="68"/>
      <c r="AU643" s="63"/>
      <c r="AV643" s="62"/>
      <c r="AW643" s="62"/>
      <c r="AX643" s="62"/>
      <c r="AY643" s="62"/>
      <c r="AZ643" s="126"/>
      <c r="BA643" s="126"/>
      <c r="BB643" s="126"/>
      <c r="BC643" s="126"/>
      <c r="BD643" s="126"/>
      <c r="BE643" s="62"/>
    </row>
    <row r="644" spans="1:57" ht="25.5" customHeight="1" x14ac:dyDescent="0.3">
      <c r="A644" s="31"/>
      <c r="B644" s="31"/>
      <c r="C644" s="31"/>
      <c r="D644" s="33"/>
      <c r="E644" s="92"/>
      <c r="F644" s="31"/>
      <c r="G644" s="77"/>
      <c r="H644" s="77"/>
      <c r="I644" s="57"/>
      <c r="J644" s="31"/>
      <c r="K644" s="31"/>
      <c r="L644" s="77"/>
      <c r="M644" s="64"/>
      <c r="N644" s="64"/>
      <c r="O644" s="69"/>
      <c r="P644" s="69"/>
      <c r="Q644" s="70"/>
      <c r="R644" s="34"/>
      <c r="S644" s="105"/>
      <c r="T644" s="105"/>
      <c r="U644" s="77"/>
      <c r="V644" s="77"/>
      <c r="W644" s="69"/>
      <c r="X644" s="69"/>
      <c r="Y644" s="69"/>
      <c r="Z644" s="61"/>
      <c r="AA644" s="67"/>
      <c r="AB644" s="61"/>
      <c r="AC644" s="67"/>
      <c r="AD644" s="67"/>
      <c r="AE644" s="67"/>
      <c r="AF644" s="57"/>
      <c r="AG644" s="107"/>
      <c r="AH644" s="108"/>
      <c r="AI644" s="30"/>
      <c r="AJ644" s="30"/>
      <c r="AK644" s="30"/>
      <c r="AL644" s="30"/>
      <c r="AM644" s="63"/>
      <c r="AN644" s="108"/>
      <c r="AO644" s="108"/>
      <c r="AP644" s="107"/>
      <c r="AQ644" s="107"/>
      <c r="AR644" s="31"/>
      <c r="AS644" s="68"/>
      <c r="AT644" s="68"/>
      <c r="AU644" s="63"/>
      <c r="AV644" s="62"/>
      <c r="AW644" s="62"/>
      <c r="AX644" s="62"/>
      <c r="AY644" s="62"/>
      <c r="AZ644" s="126"/>
      <c r="BA644" s="126"/>
      <c r="BB644" s="126"/>
      <c r="BC644" s="126"/>
      <c r="BD644" s="126"/>
      <c r="BE644" s="62"/>
    </row>
    <row r="645" spans="1:57" ht="25.5" customHeight="1" x14ac:dyDescent="0.3">
      <c r="A645" s="31"/>
      <c r="B645" s="31"/>
      <c r="C645" s="31"/>
      <c r="D645" s="33"/>
      <c r="E645" s="92"/>
      <c r="F645" s="31"/>
      <c r="G645" s="77"/>
      <c r="H645" s="77"/>
      <c r="I645" s="57"/>
      <c r="J645" s="31"/>
      <c r="K645" s="31"/>
      <c r="L645" s="77"/>
      <c r="M645" s="64"/>
      <c r="N645" s="64"/>
      <c r="O645" s="69"/>
      <c r="P645" s="69"/>
      <c r="Q645" s="70"/>
      <c r="R645" s="34"/>
      <c r="S645" s="105"/>
      <c r="T645" s="105"/>
      <c r="U645" s="77"/>
      <c r="V645" s="77"/>
      <c r="W645" s="69"/>
      <c r="X645" s="69"/>
      <c r="Y645" s="69"/>
      <c r="Z645" s="61"/>
      <c r="AA645" s="67"/>
      <c r="AB645" s="61"/>
      <c r="AC645" s="67"/>
      <c r="AD645" s="67"/>
      <c r="AE645" s="67"/>
      <c r="AF645" s="57"/>
      <c r="AG645" s="107"/>
      <c r="AH645" s="108"/>
      <c r="AI645" s="30"/>
      <c r="AJ645" s="30"/>
      <c r="AK645" s="30"/>
      <c r="AL645" s="30"/>
      <c r="AM645" s="63"/>
      <c r="AN645" s="108"/>
      <c r="AO645" s="108"/>
      <c r="AP645" s="107"/>
      <c r="AQ645" s="107"/>
      <c r="AR645" s="31"/>
      <c r="AS645" s="68"/>
      <c r="AT645" s="68"/>
      <c r="AU645" s="63"/>
      <c r="AV645" s="62"/>
      <c r="AW645" s="62"/>
      <c r="AX645" s="62"/>
      <c r="AY645" s="62"/>
      <c r="AZ645" s="126"/>
      <c r="BA645" s="126"/>
      <c r="BB645" s="126"/>
      <c r="BC645" s="126"/>
      <c r="BD645" s="126"/>
      <c r="BE645" s="62"/>
    </row>
    <row r="646" spans="1:57" ht="25.5" customHeight="1" x14ac:dyDescent="0.3">
      <c r="A646" s="31"/>
      <c r="B646" s="31"/>
      <c r="C646" s="31"/>
      <c r="D646" s="33"/>
      <c r="E646" s="92"/>
      <c r="F646" s="31"/>
      <c r="G646" s="77"/>
      <c r="H646" s="77"/>
      <c r="I646" s="57"/>
      <c r="J646" s="31"/>
      <c r="K646" s="31"/>
      <c r="L646" s="77"/>
      <c r="M646" s="64"/>
      <c r="N646" s="64"/>
      <c r="O646" s="69"/>
      <c r="P646" s="69"/>
      <c r="Q646" s="70"/>
      <c r="R646" s="34"/>
      <c r="S646" s="105"/>
      <c r="T646" s="105"/>
      <c r="U646" s="77"/>
      <c r="V646" s="77"/>
      <c r="W646" s="69"/>
      <c r="X646" s="69"/>
      <c r="Y646" s="69"/>
      <c r="Z646" s="61"/>
      <c r="AA646" s="67"/>
      <c r="AB646" s="61"/>
      <c r="AC646" s="67"/>
      <c r="AD646" s="67"/>
      <c r="AE646" s="67"/>
      <c r="AF646" s="57"/>
      <c r="AG646" s="107"/>
      <c r="AH646" s="108"/>
      <c r="AI646" s="30"/>
      <c r="AJ646" s="30"/>
      <c r="AK646" s="30"/>
      <c r="AL646" s="30"/>
      <c r="AM646" s="63"/>
      <c r="AN646" s="108"/>
      <c r="AO646" s="108"/>
      <c r="AP646" s="107"/>
      <c r="AQ646" s="107"/>
      <c r="AR646" s="31"/>
      <c r="AS646" s="68"/>
      <c r="AT646" s="68"/>
      <c r="AU646" s="63"/>
      <c r="AV646" s="62"/>
      <c r="AW646" s="62"/>
      <c r="AX646" s="62"/>
      <c r="AY646" s="62"/>
      <c r="AZ646" s="126"/>
      <c r="BA646" s="126"/>
      <c r="BB646" s="126"/>
      <c r="BC646" s="126"/>
      <c r="BD646" s="126"/>
      <c r="BE646" s="62"/>
    </row>
    <row r="647" spans="1:57" ht="25.5" customHeight="1" x14ac:dyDescent="0.3">
      <c r="A647" s="31"/>
      <c r="B647" s="31"/>
      <c r="C647" s="31"/>
      <c r="D647" s="33"/>
      <c r="E647" s="92"/>
      <c r="F647" s="31"/>
      <c r="G647" s="77"/>
      <c r="H647" s="77"/>
      <c r="I647" s="57"/>
      <c r="J647" s="31"/>
      <c r="K647" s="31"/>
      <c r="L647" s="77"/>
      <c r="M647" s="64"/>
      <c r="N647" s="64"/>
      <c r="O647" s="69"/>
      <c r="P647" s="69"/>
      <c r="Q647" s="70"/>
      <c r="R647" s="34"/>
      <c r="S647" s="105"/>
      <c r="T647" s="105"/>
      <c r="U647" s="77"/>
      <c r="V647" s="77"/>
      <c r="W647" s="69"/>
      <c r="X647" s="69"/>
      <c r="Y647" s="69"/>
      <c r="Z647" s="61"/>
      <c r="AA647" s="67"/>
      <c r="AB647" s="61"/>
      <c r="AC647" s="67"/>
      <c r="AD647" s="67"/>
      <c r="AE647" s="67"/>
      <c r="AF647" s="57"/>
      <c r="AG647" s="107"/>
      <c r="AH647" s="108"/>
      <c r="AI647" s="30"/>
      <c r="AJ647" s="30"/>
      <c r="AK647" s="30"/>
      <c r="AL647" s="30"/>
      <c r="AM647" s="63"/>
      <c r="AN647" s="108"/>
      <c r="AO647" s="108"/>
      <c r="AP647" s="107"/>
      <c r="AQ647" s="107"/>
      <c r="AR647" s="31"/>
      <c r="AS647" s="68"/>
      <c r="AT647" s="68"/>
      <c r="AU647" s="63"/>
      <c r="AV647" s="62"/>
      <c r="AW647" s="62"/>
      <c r="AX647" s="62"/>
      <c r="AY647" s="62"/>
      <c r="AZ647" s="126"/>
      <c r="BA647" s="126"/>
      <c r="BB647" s="126"/>
      <c r="BC647" s="126"/>
      <c r="BD647" s="126"/>
      <c r="BE647" s="62"/>
    </row>
    <row r="648" spans="1:57" ht="25.5" customHeight="1" x14ac:dyDescent="0.3">
      <c r="A648" s="31"/>
      <c r="B648" s="31"/>
      <c r="C648" s="31"/>
      <c r="D648" s="33"/>
      <c r="E648" s="92"/>
      <c r="F648" s="31"/>
      <c r="G648" s="77"/>
      <c r="H648" s="77"/>
      <c r="I648" s="57"/>
      <c r="J648" s="31"/>
      <c r="K648" s="31"/>
      <c r="L648" s="77"/>
      <c r="M648" s="64"/>
      <c r="N648" s="64"/>
      <c r="O648" s="69"/>
      <c r="P648" s="69"/>
      <c r="Q648" s="70"/>
      <c r="R648" s="34"/>
      <c r="S648" s="105"/>
      <c r="T648" s="105"/>
      <c r="U648" s="77"/>
      <c r="V648" s="77"/>
      <c r="W648" s="69"/>
      <c r="X648" s="69"/>
      <c r="Y648" s="69"/>
      <c r="Z648" s="61"/>
      <c r="AA648" s="67"/>
      <c r="AB648" s="61"/>
      <c r="AC648" s="67"/>
      <c r="AD648" s="67"/>
      <c r="AE648" s="67"/>
      <c r="AF648" s="57"/>
      <c r="AG648" s="107"/>
      <c r="AH648" s="108"/>
      <c r="AI648" s="30"/>
      <c r="AJ648" s="30"/>
      <c r="AK648" s="30"/>
      <c r="AL648" s="30"/>
      <c r="AM648" s="63"/>
      <c r="AN648" s="108"/>
      <c r="AO648" s="108"/>
      <c r="AP648" s="107"/>
      <c r="AQ648" s="107"/>
      <c r="AR648" s="31"/>
      <c r="AS648" s="68"/>
      <c r="AT648" s="68"/>
      <c r="AU648" s="63"/>
      <c r="AV648" s="62"/>
      <c r="AW648" s="62"/>
      <c r="AX648" s="62"/>
      <c r="AY648" s="62"/>
      <c r="AZ648" s="126"/>
      <c r="BA648" s="126"/>
      <c r="BB648" s="126"/>
      <c r="BC648" s="126"/>
      <c r="BD648" s="126"/>
      <c r="BE648" s="62"/>
    </row>
    <row r="649" spans="1:57" ht="25.5" customHeight="1" x14ac:dyDescent="0.3">
      <c r="A649" s="31"/>
      <c r="B649" s="31"/>
      <c r="C649" s="31"/>
      <c r="D649" s="33"/>
      <c r="E649" s="92"/>
      <c r="F649" s="31"/>
      <c r="G649" s="77"/>
      <c r="H649" s="77"/>
      <c r="I649" s="57"/>
      <c r="J649" s="31"/>
      <c r="K649" s="31"/>
      <c r="L649" s="77"/>
      <c r="M649" s="64"/>
      <c r="N649" s="64"/>
      <c r="O649" s="69"/>
      <c r="P649" s="69"/>
      <c r="Q649" s="70"/>
      <c r="R649" s="34"/>
      <c r="S649" s="105"/>
      <c r="T649" s="105"/>
      <c r="U649" s="77"/>
      <c r="V649" s="77"/>
      <c r="W649" s="69"/>
      <c r="X649" s="69"/>
      <c r="Y649" s="69"/>
      <c r="Z649" s="61"/>
      <c r="AA649" s="67"/>
      <c r="AB649" s="61"/>
      <c r="AC649" s="67"/>
      <c r="AD649" s="67"/>
      <c r="AE649" s="67"/>
      <c r="AF649" s="57"/>
      <c r="AG649" s="107"/>
      <c r="AH649" s="108"/>
      <c r="AI649" s="30"/>
      <c r="AJ649" s="30"/>
      <c r="AK649" s="30"/>
      <c r="AL649" s="30"/>
      <c r="AM649" s="63"/>
      <c r="AN649" s="108"/>
      <c r="AO649" s="108"/>
      <c r="AP649" s="107"/>
      <c r="AQ649" s="107"/>
      <c r="AR649" s="31"/>
      <c r="AS649" s="68"/>
      <c r="AT649" s="68"/>
      <c r="AU649" s="63"/>
      <c r="AV649" s="62"/>
      <c r="AW649" s="62"/>
      <c r="AX649" s="62"/>
      <c r="AY649" s="62"/>
      <c r="AZ649" s="126"/>
      <c r="BA649" s="126"/>
      <c r="BB649" s="126"/>
      <c r="BC649" s="126"/>
      <c r="BD649" s="126"/>
      <c r="BE649" s="62"/>
    </row>
    <row r="650" spans="1:57" ht="25.5" customHeight="1" x14ac:dyDescent="0.3">
      <c r="A650" s="31"/>
      <c r="B650" s="31"/>
      <c r="C650" s="31"/>
      <c r="D650" s="33"/>
      <c r="E650" s="92"/>
      <c r="F650" s="31"/>
      <c r="G650" s="77"/>
      <c r="H650" s="77"/>
      <c r="I650" s="57"/>
      <c r="J650" s="31"/>
      <c r="K650" s="31"/>
      <c r="L650" s="77"/>
      <c r="M650" s="64"/>
      <c r="N650" s="64"/>
      <c r="O650" s="69"/>
      <c r="P650" s="69"/>
      <c r="Q650" s="70"/>
      <c r="R650" s="34"/>
      <c r="S650" s="105"/>
      <c r="T650" s="105"/>
      <c r="U650" s="77"/>
      <c r="V650" s="77"/>
      <c r="W650" s="69"/>
      <c r="X650" s="69"/>
      <c r="Y650" s="69"/>
      <c r="Z650" s="61"/>
      <c r="AA650" s="67"/>
      <c r="AB650" s="61"/>
      <c r="AC650" s="67"/>
      <c r="AD650" s="67"/>
      <c r="AE650" s="67"/>
      <c r="AF650" s="57"/>
      <c r="AG650" s="107"/>
      <c r="AH650" s="108"/>
      <c r="AI650" s="30"/>
      <c r="AJ650" s="30"/>
      <c r="AK650" s="30"/>
      <c r="AL650" s="30"/>
      <c r="AM650" s="63"/>
      <c r="AN650" s="108"/>
      <c r="AO650" s="108"/>
      <c r="AP650" s="107"/>
      <c r="AQ650" s="107"/>
      <c r="AR650" s="31"/>
      <c r="AS650" s="68"/>
      <c r="AT650" s="68"/>
      <c r="AU650" s="63"/>
      <c r="AV650" s="62"/>
      <c r="AW650" s="62"/>
      <c r="AX650" s="62"/>
      <c r="AY650" s="62"/>
      <c r="AZ650" s="126"/>
      <c r="BA650" s="126"/>
      <c r="BB650" s="126"/>
      <c r="BC650" s="126"/>
      <c r="BD650" s="126"/>
      <c r="BE650" s="62"/>
    </row>
    <row r="651" spans="1:57" ht="25.5" customHeight="1" x14ac:dyDescent="0.3">
      <c r="A651" s="31"/>
      <c r="B651" s="31"/>
      <c r="C651" s="31"/>
      <c r="D651" s="33"/>
      <c r="E651" s="92"/>
      <c r="F651" s="31"/>
      <c r="G651" s="77"/>
      <c r="H651" s="77"/>
      <c r="I651" s="57"/>
      <c r="J651" s="31"/>
      <c r="K651" s="31"/>
      <c r="L651" s="77"/>
      <c r="M651" s="64"/>
      <c r="N651" s="64"/>
      <c r="O651" s="69"/>
      <c r="P651" s="69"/>
      <c r="Q651" s="70"/>
      <c r="R651" s="34"/>
      <c r="S651" s="105"/>
      <c r="T651" s="105"/>
      <c r="U651" s="77"/>
      <c r="V651" s="77"/>
      <c r="W651" s="69"/>
      <c r="X651" s="69"/>
      <c r="Y651" s="69"/>
      <c r="Z651" s="61"/>
      <c r="AA651" s="67"/>
      <c r="AB651" s="61"/>
      <c r="AC651" s="67"/>
      <c r="AD651" s="67"/>
      <c r="AE651" s="67"/>
      <c r="AF651" s="57"/>
      <c r="AG651" s="107"/>
      <c r="AH651" s="108"/>
      <c r="AI651" s="30"/>
      <c r="AJ651" s="30"/>
      <c r="AK651" s="30"/>
      <c r="AL651" s="30"/>
      <c r="AM651" s="63"/>
      <c r="AN651" s="108"/>
      <c r="AO651" s="108"/>
      <c r="AP651" s="107"/>
      <c r="AQ651" s="107"/>
      <c r="AR651" s="31"/>
      <c r="AS651" s="68"/>
      <c r="AT651" s="68"/>
      <c r="AU651" s="63"/>
      <c r="AV651" s="62"/>
      <c r="AW651" s="62"/>
      <c r="AX651" s="62"/>
      <c r="AY651" s="62"/>
      <c r="AZ651" s="126"/>
      <c r="BA651" s="126"/>
      <c r="BB651" s="126"/>
      <c r="BC651" s="126"/>
      <c r="BD651" s="126"/>
      <c r="BE651" s="62"/>
    </row>
    <row r="652" spans="1:57" ht="25.5" customHeight="1" x14ac:dyDescent="0.3">
      <c r="A652" s="31"/>
      <c r="B652" s="31"/>
      <c r="C652" s="31"/>
      <c r="D652" s="33"/>
      <c r="E652" s="92"/>
      <c r="F652" s="31"/>
      <c r="G652" s="77"/>
      <c r="H652" s="77"/>
      <c r="I652" s="57"/>
      <c r="J652" s="31"/>
      <c r="K652" s="31"/>
      <c r="L652" s="77"/>
      <c r="M652" s="64"/>
      <c r="N652" s="64"/>
      <c r="O652" s="69"/>
      <c r="P652" s="69"/>
      <c r="Q652" s="70"/>
      <c r="R652" s="34"/>
      <c r="S652" s="105"/>
      <c r="T652" s="105"/>
      <c r="U652" s="77"/>
      <c r="V652" s="77"/>
      <c r="W652" s="69"/>
      <c r="X652" s="69"/>
      <c r="Y652" s="69"/>
      <c r="Z652" s="61"/>
      <c r="AA652" s="67"/>
      <c r="AB652" s="61"/>
      <c r="AC652" s="67"/>
      <c r="AD652" s="67"/>
      <c r="AE652" s="67"/>
      <c r="AF652" s="57"/>
      <c r="AG652" s="107"/>
      <c r="AH652" s="108"/>
      <c r="AI652" s="30"/>
      <c r="AJ652" s="30"/>
      <c r="AK652" s="30"/>
      <c r="AL652" s="30"/>
      <c r="AM652" s="63"/>
      <c r="AN652" s="108"/>
      <c r="AO652" s="108"/>
      <c r="AP652" s="107"/>
      <c r="AQ652" s="107"/>
      <c r="AR652" s="31"/>
      <c r="AS652" s="68"/>
      <c r="AT652" s="68"/>
      <c r="AU652" s="63"/>
      <c r="AV652" s="62"/>
      <c r="AW652" s="62"/>
      <c r="AX652" s="62"/>
      <c r="AY652" s="62"/>
      <c r="AZ652" s="126"/>
      <c r="BA652" s="126"/>
      <c r="BB652" s="126"/>
      <c r="BC652" s="126"/>
      <c r="BD652" s="126"/>
      <c r="BE652" s="62"/>
    </row>
    <row r="653" spans="1:57" ht="25.5" customHeight="1" x14ac:dyDescent="0.3">
      <c r="A653" s="31"/>
      <c r="B653" s="31"/>
      <c r="C653" s="31"/>
      <c r="D653" s="33"/>
      <c r="E653" s="92"/>
      <c r="F653" s="31"/>
      <c r="G653" s="77"/>
      <c r="H653" s="77"/>
      <c r="I653" s="57"/>
      <c r="J653" s="31"/>
      <c r="K653" s="31"/>
      <c r="L653" s="77"/>
      <c r="M653" s="64"/>
      <c r="N653" s="64"/>
      <c r="O653" s="69"/>
      <c r="P653" s="69"/>
      <c r="Q653" s="70"/>
      <c r="R653" s="34"/>
      <c r="S653" s="105"/>
      <c r="T653" s="105"/>
      <c r="U653" s="77"/>
      <c r="V653" s="77"/>
      <c r="W653" s="69"/>
      <c r="X653" s="69"/>
      <c r="Y653" s="69"/>
      <c r="Z653" s="61"/>
      <c r="AA653" s="67"/>
      <c r="AB653" s="61"/>
      <c r="AC653" s="67"/>
      <c r="AD653" s="67"/>
      <c r="AE653" s="67"/>
      <c r="AF653" s="57"/>
      <c r="AG653" s="107"/>
      <c r="AH653" s="108"/>
      <c r="AI653" s="30"/>
      <c r="AJ653" s="30"/>
      <c r="AK653" s="30"/>
      <c r="AL653" s="30"/>
      <c r="AM653" s="63"/>
      <c r="AN653" s="108"/>
      <c r="AO653" s="108"/>
      <c r="AP653" s="107"/>
      <c r="AQ653" s="107"/>
      <c r="AR653" s="31"/>
      <c r="AS653" s="68"/>
      <c r="AT653" s="68"/>
      <c r="AU653" s="63"/>
      <c r="AV653" s="62"/>
      <c r="AW653" s="62"/>
      <c r="AX653" s="62"/>
      <c r="AY653" s="62"/>
      <c r="AZ653" s="126"/>
      <c r="BA653" s="126"/>
      <c r="BB653" s="126"/>
      <c r="BC653" s="126"/>
      <c r="BD653" s="126"/>
      <c r="BE653" s="62"/>
    </row>
    <row r="654" spans="1:57" ht="25.5" customHeight="1" x14ac:dyDescent="0.3">
      <c r="A654" s="31"/>
      <c r="B654" s="31"/>
      <c r="C654" s="31"/>
      <c r="D654" s="33"/>
      <c r="E654" s="92"/>
      <c r="F654" s="31"/>
      <c r="G654" s="77"/>
      <c r="H654" s="77"/>
      <c r="I654" s="57"/>
      <c r="J654" s="31"/>
      <c r="K654" s="31"/>
      <c r="L654" s="77"/>
      <c r="M654" s="64"/>
      <c r="N654" s="64"/>
      <c r="O654" s="69"/>
      <c r="P654" s="69"/>
      <c r="Q654" s="70"/>
      <c r="R654" s="34"/>
      <c r="S654" s="105"/>
      <c r="T654" s="105"/>
      <c r="U654" s="77"/>
      <c r="V654" s="77"/>
      <c r="W654" s="69"/>
      <c r="X654" s="69"/>
      <c r="Y654" s="69"/>
      <c r="Z654" s="61"/>
      <c r="AA654" s="67"/>
      <c r="AB654" s="61"/>
      <c r="AC654" s="67"/>
      <c r="AD654" s="67"/>
      <c r="AE654" s="67"/>
      <c r="AF654" s="57"/>
      <c r="AG654" s="107"/>
      <c r="AH654" s="108"/>
      <c r="AI654" s="30"/>
      <c r="AJ654" s="30"/>
      <c r="AK654" s="30"/>
      <c r="AL654" s="30"/>
      <c r="AM654" s="63"/>
      <c r="AN654" s="108"/>
      <c r="AO654" s="108"/>
      <c r="AP654" s="107"/>
      <c r="AQ654" s="107"/>
      <c r="AR654" s="31"/>
      <c r="AS654" s="68"/>
      <c r="AT654" s="68"/>
      <c r="AU654" s="63"/>
      <c r="AV654" s="62"/>
      <c r="AW654" s="62"/>
      <c r="AX654" s="62"/>
      <c r="AY654" s="62"/>
      <c r="AZ654" s="126"/>
      <c r="BA654" s="126"/>
      <c r="BB654" s="126"/>
      <c r="BC654" s="126"/>
      <c r="BD654" s="126"/>
      <c r="BE654" s="62"/>
    </row>
    <row r="655" spans="1:57" ht="25.5" customHeight="1" x14ac:dyDescent="0.3">
      <c r="A655" s="31"/>
      <c r="B655" s="31"/>
      <c r="C655" s="31"/>
      <c r="D655" s="33"/>
      <c r="E655" s="92"/>
      <c r="F655" s="31"/>
      <c r="G655" s="77"/>
      <c r="H655" s="77"/>
      <c r="I655" s="57"/>
      <c r="J655" s="31"/>
      <c r="K655" s="31"/>
      <c r="L655" s="77"/>
      <c r="M655" s="64"/>
      <c r="N655" s="64"/>
      <c r="O655" s="69"/>
      <c r="P655" s="69"/>
      <c r="Q655" s="70"/>
      <c r="R655" s="34"/>
      <c r="S655" s="105"/>
      <c r="T655" s="105"/>
      <c r="U655" s="77"/>
      <c r="V655" s="77"/>
      <c r="W655" s="69"/>
      <c r="X655" s="69"/>
      <c r="Y655" s="69"/>
      <c r="Z655" s="61"/>
      <c r="AA655" s="67"/>
      <c r="AB655" s="61"/>
      <c r="AC655" s="67"/>
      <c r="AD655" s="67"/>
      <c r="AE655" s="67"/>
      <c r="AF655" s="57"/>
      <c r="AG655" s="107"/>
      <c r="AH655" s="108"/>
      <c r="AI655" s="30"/>
      <c r="AJ655" s="30"/>
      <c r="AK655" s="30"/>
      <c r="AL655" s="30"/>
      <c r="AM655" s="63"/>
      <c r="AN655" s="108"/>
      <c r="AO655" s="108"/>
      <c r="AP655" s="107"/>
      <c r="AQ655" s="107"/>
      <c r="AR655" s="31"/>
      <c r="AS655" s="68"/>
      <c r="AT655" s="68"/>
      <c r="AU655" s="63"/>
      <c r="AV655" s="62"/>
      <c r="AW655" s="62"/>
      <c r="AX655" s="62"/>
      <c r="AY655" s="62"/>
      <c r="AZ655" s="126"/>
      <c r="BA655" s="126"/>
      <c r="BB655" s="126"/>
      <c r="BC655" s="126"/>
      <c r="BD655" s="126"/>
      <c r="BE655" s="62"/>
    </row>
    <row r="656" spans="1:57" ht="25.5" customHeight="1" x14ac:dyDescent="0.3">
      <c r="A656" s="31"/>
      <c r="B656" s="31"/>
      <c r="C656" s="31"/>
      <c r="D656" s="33"/>
      <c r="E656" s="92"/>
      <c r="F656" s="31"/>
      <c r="G656" s="77"/>
      <c r="H656" s="77"/>
      <c r="I656" s="57"/>
      <c r="J656" s="31"/>
      <c r="K656" s="31"/>
      <c r="L656" s="77"/>
      <c r="M656" s="64"/>
      <c r="N656" s="64"/>
      <c r="O656" s="69"/>
      <c r="P656" s="69"/>
      <c r="Q656" s="70"/>
      <c r="R656" s="34"/>
      <c r="S656" s="105"/>
      <c r="T656" s="105"/>
      <c r="U656" s="77"/>
      <c r="V656" s="77"/>
      <c r="W656" s="69"/>
      <c r="X656" s="69"/>
      <c r="Y656" s="69"/>
      <c r="Z656" s="61"/>
      <c r="AA656" s="67"/>
      <c r="AB656" s="61"/>
      <c r="AC656" s="67"/>
      <c r="AD656" s="67"/>
      <c r="AE656" s="67"/>
      <c r="AF656" s="57"/>
      <c r="AG656" s="107"/>
      <c r="AH656" s="108"/>
      <c r="AI656" s="30"/>
      <c r="AJ656" s="30"/>
      <c r="AK656" s="30"/>
      <c r="AL656" s="30"/>
      <c r="AM656" s="63"/>
      <c r="AN656" s="108"/>
      <c r="AO656" s="108"/>
      <c r="AP656" s="107"/>
      <c r="AQ656" s="107"/>
      <c r="AR656" s="31"/>
      <c r="AS656" s="68"/>
      <c r="AT656" s="68"/>
      <c r="AU656" s="63"/>
      <c r="AV656" s="62"/>
      <c r="AW656" s="62"/>
      <c r="AX656" s="62"/>
      <c r="AY656" s="62"/>
      <c r="AZ656" s="126"/>
      <c r="BA656" s="126"/>
      <c r="BB656" s="126"/>
      <c r="BC656" s="126"/>
      <c r="BD656" s="126"/>
      <c r="BE656" s="62"/>
    </row>
    <row r="657" spans="1:57" ht="25.5" customHeight="1" x14ac:dyDescent="0.3">
      <c r="A657" s="31"/>
      <c r="B657" s="31"/>
      <c r="C657" s="31"/>
      <c r="D657" s="33"/>
      <c r="E657" s="92"/>
      <c r="F657" s="31"/>
      <c r="G657" s="77"/>
      <c r="H657" s="77"/>
      <c r="I657" s="57"/>
      <c r="J657" s="31"/>
      <c r="K657" s="31"/>
      <c r="L657" s="77"/>
      <c r="M657" s="64"/>
      <c r="N657" s="64"/>
      <c r="O657" s="69"/>
      <c r="P657" s="69"/>
      <c r="Q657" s="70"/>
      <c r="R657" s="34"/>
      <c r="S657" s="105"/>
      <c r="T657" s="105"/>
      <c r="U657" s="77"/>
      <c r="V657" s="77"/>
      <c r="W657" s="69"/>
      <c r="X657" s="69"/>
      <c r="Y657" s="69"/>
      <c r="Z657" s="61"/>
      <c r="AA657" s="67"/>
      <c r="AB657" s="61"/>
      <c r="AC657" s="67"/>
      <c r="AD657" s="67"/>
      <c r="AE657" s="67"/>
      <c r="AF657" s="57"/>
      <c r="AG657" s="107"/>
      <c r="AH657" s="108"/>
      <c r="AI657" s="30"/>
      <c r="AJ657" s="30"/>
      <c r="AK657" s="30"/>
      <c r="AL657" s="30"/>
      <c r="AM657" s="63"/>
      <c r="AN657" s="108"/>
      <c r="AO657" s="108"/>
      <c r="AP657" s="107"/>
      <c r="AQ657" s="107"/>
      <c r="AR657" s="31"/>
      <c r="AS657" s="68"/>
      <c r="AT657" s="68"/>
      <c r="AU657" s="63"/>
      <c r="AV657" s="62"/>
      <c r="AW657" s="62"/>
      <c r="AX657" s="62"/>
      <c r="AY657" s="62"/>
      <c r="AZ657" s="126"/>
      <c r="BA657" s="126"/>
      <c r="BB657" s="126"/>
      <c r="BC657" s="126"/>
      <c r="BD657" s="126"/>
      <c r="BE657" s="62"/>
    </row>
    <row r="658" spans="1:57" ht="25.5" customHeight="1" x14ac:dyDescent="0.3">
      <c r="A658" s="31"/>
      <c r="B658" s="31"/>
      <c r="C658" s="31"/>
      <c r="D658" s="33"/>
      <c r="E658" s="92"/>
      <c r="F658" s="31"/>
      <c r="G658" s="77"/>
      <c r="H658" s="77"/>
      <c r="I658" s="57"/>
      <c r="J658" s="31"/>
      <c r="K658" s="31"/>
      <c r="L658" s="77"/>
      <c r="M658" s="64"/>
      <c r="N658" s="64"/>
      <c r="O658" s="69"/>
      <c r="P658" s="69"/>
      <c r="Q658" s="70"/>
      <c r="R658" s="34"/>
      <c r="S658" s="105"/>
      <c r="T658" s="105"/>
      <c r="U658" s="77"/>
      <c r="V658" s="77"/>
      <c r="W658" s="69"/>
      <c r="X658" s="69"/>
      <c r="Y658" s="69"/>
      <c r="Z658" s="61"/>
      <c r="AA658" s="67"/>
      <c r="AB658" s="61"/>
      <c r="AC658" s="67"/>
      <c r="AD658" s="67"/>
      <c r="AE658" s="67"/>
      <c r="AF658" s="57"/>
      <c r="AG658" s="107"/>
      <c r="AH658" s="108"/>
      <c r="AI658" s="30"/>
      <c r="AJ658" s="30"/>
      <c r="AK658" s="30"/>
      <c r="AL658" s="30"/>
      <c r="AM658" s="63"/>
      <c r="AN658" s="108"/>
      <c r="AO658" s="108"/>
      <c r="AP658" s="107"/>
      <c r="AQ658" s="107"/>
      <c r="AR658" s="31"/>
      <c r="AS658" s="68"/>
      <c r="AT658" s="68"/>
      <c r="AU658" s="63"/>
      <c r="AV658" s="62"/>
      <c r="AW658" s="62"/>
      <c r="AX658" s="62"/>
      <c r="AY658" s="62"/>
      <c r="AZ658" s="126"/>
      <c r="BA658" s="126"/>
      <c r="BB658" s="126"/>
      <c r="BC658" s="126"/>
      <c r="BD658" s="126"/>
      <c r="BE658" s="62"/>
    </row>
    <row r="659" spans="1:57" ht="25.5" customHeight="1" x14ac:dyDescent="0.3">
      <c r="A659" s="31"/>
      <c r="B659" s="31"/>
      <c r="C659" s="31"/>
      <c r="D659" s="33"/>
      <c r="E659" s="92"/>
      <c r="F659" s="31"/>
      <c r="G659" s="77"/>
      <c r="H659" s="77"/>
      <c r="I659" s="57"/>
      <c r="J659" s="31"/>
      <c r="K659" s="31"/>
      <c r="L659" s="77"/>
      <c r="M659" s="64"/>
      <c r="N659" s="64"/>
      <c r="O659" s="69"/>
      <c r="P659" s="69"/>
      <c r="Q659" s="70"/>
      <c r="R659" s="34"/>
      <c r="S659" s="105"/>
      <c r="T659" s="105"/>
      <c r="U659" s="77"/>
      <c r="V659" s="77"/>
      <c r="W659" s="69"/>
      <c r="X659" s="69"/>
      <c r="Y659" s="69"/>
      <c r="Z659" s="61"/>
      <c r="AA659" s="67"/>
      <c r="AB659" s="61"/>
      <c r="AC659" s="67"/>
      <c r="AD659" s="67"/>
      <c r="AE659" s="67"/>
      <c r="AF659" s="57"/>
      <c r="AG659" s="107"/>
      <c r="AH659" s="108"/>
      <c r="AI659" s="30"/>
      <c r="AJ659" s="30"/>
      <c r="AK659" s="30"/>
      <c r="AL659" s="30"/>
      <c r="AM659" s="63"/>
      <c r="AN659" s="108"/>
      <c r="AO659" s="108"/>
      <c r="AP659" s="107"/>
      <c r="AQ659" s="107"/>
      <c r="AR659" s="31"/>
      <c r="AS659" s="68"/>
      <c r="AT659" s="68"/>
      <c r="AU659" s="63"/>
      <c r="AV659" s="62"/>
      <c r="AW659" s="62"/>
      <c r="AX659" s="62"/>
      <c r="AY659" s="62"/>
      <c r="AZ659" s="126"/>
      <c r="BA659" s="126"/>
      <c r="BB659" s="126"/>
      <c r="BC659" s="126"/>
      <c r="BD659" s="126"/>
      <c r="BE659" s="62"/>
    </row>
    <row r="660" spans="1:57" ht="25.5" customHeight="1" x14ac:dyDescent="0.3">
      <c r="A660" s="31"/>
      <c r="B660" s="31"/>
      <c r="C660" s="31"/>
      <c r="D660" s="33"/>
      <c r="E660" s="92"/>
      <c r="F660" s="31"/>
      <c r="G660" s="77"/>
      <c r="H660" s="77"/>
      <c r="I660" s="57"/>
      <c r="J660" s="31"/>
      <c r="K660" s="31"/>
      <c r="L660" s="77"/>
      <c r="M660" s="64"/>
      <c r="N660" s="64"/>
      <c r="O660" s="69"/>
      <c r="P660" s="69"/>
      <c r="Q660" s="70"/>
      <c r="R660" s="34"/>
      <c r="S660" s="105"/>
      <c r="T660" s="105"/>
      <c r="U660" s="77"/>
      <c r="V660" s="77"/>
      <c r="W660" s="69"/>
      <c r="X660" s="69"/>
      <c r="Y660" s="69"/>
      <c r="Z660" s="61"/>
      <c r="AA660" s="67"/>
      <c r="AB660" s="61"/>
      <c r="AC660" s="67"/>
      <c r="AD660" s="67"/>
      <c r="AE660" s="67"/>
      <c r="AF660" s="57"/>
      <c r="AG660" s="107"/>
      <c r="AH660" s="108"/>
      <c r="AI660" s="30"/>
      <c r="AJ660" s="30"/>
      <c r="AK660" s="30"/>
      <c r="AL660" s="30"/>
      <c r="AM660" s="63"/>
      <c r="AN660" s="108"/>
      <c r="AO660" s="108"/>
      <c r="AP660" s="107"/>
      <c r="AQ660" s="107"/>
      <c r="AR660" s="31"/>
      <c r="AS660" s="68"/>
      <c r="AT660" s="68"/>
      <c r="AU660" s="63"/>
      <c r="AV660" s="62"/>
      <c r="AW660" s="62"/>
      <c r="AX660" s="62"/>
      <c r="AY660" s="62"/>
      <c r="AZ660" s="126"/>
      <c r="BA660" s="126"/>
      <c r="BB660" s="126"/>
      <c r="BC660" s="126"/>
      <c r="BD660" s="126"/>
      <c r="BE660" s="62"/>
    </row>
    <row r="661" spans="1:57" ht="25.5" customHeight="1" x14ac:dyDescent="0.3">
      <c r="A661" s="31"/>
      <c r="B661" s="31"/>
      <c r="C661" s="31"/>
      <c r="D661" s="33"/>
      <c r="E661" s="92"/>
      <c r="F661" s="31"/>
      <c r="G661" s="77"/>
      <c r="H661" s="77"/>
      <c r="I661" s="57"/>
      <c r="J661" s="31"/>
      <c r="K661" s="31"/>
      <c r="L661" s="77"/>
      <c r="M661" s="64"/>
      <c r="N661" s="64"/>
      <c r="O661" s="69"/>
      <c r="P661" s="69"/>
      <c r="Q661" s="70"/>
      <c r="R661" s="34"/>
      <c r="S661" s="105"/>
      <c r="T661" s="105"/>
      <c r="U661" s="77"/>
      <c r="V661" s="77"/>
      <c r="W661" s="69"/>
      <c r="X661" s="69"/>
      <c r="Y661" s="69"/>
      <c r="Z661" s="61"/>
      <c r="AA661" s="67"/>
      <c r="AB661" s="61"/>
      <c r="AC661" s="67"/>
      <c r="AD661" s="67"/>
      <c r="AE661" s="67"/>
      <c r="AF661" s="57"/>
      <c r="AG661" s="107"/>
      <c r="AH661" s="108"/>
      <c r="AI661" s="30"/>
      <c r="AJ661" s="30"/>
      <c r="AK661" s="30"/>
      <c r="AL661" s="30"/>
      <c r="AM661" s="63"/>
      <c r="AN661" s="108"/>
      <c r="AO661" s="108"/>
      <c r="AP661" s="107"/>
      <c r="AQ661" s="107"/>
      <c r="AR661" s="31"/>
      <c r="AS661" s="68"/>
      <c r="AT661" s="68"/>
      <c r="AU661" s="63"/>
      <c r="AV661" s="62"/>
      <c r="AW661" s="62"/>
      <c r="AX661" s="62"/>
      <c r="AY661" s="62"/>
      <c r="AZ661" s="126"/>
      <c r="BA661" s="126"/>
      <c r="BB661" s="126"/>
      <c r="BC661" s="126"/>
      <c r="BD661" s="126"/>
      <c r="BE661" s="62"/>
    </row>
    <row r="662" spans="1:57" ht="25.5" customHeight="1" x14ac:dyDescent="0.3">
      <c r="A662" s="31"/>
      <c r="B662" s="31"/>
      <c r="C662" s="31"/>
      <c r="D662" s="33"/>
      <c r="E662" s="92"/>
      <c r="F662" s="31"/>
      <c r="G662" s="77"/>
      <c r="H662" s="77"/>
      <c r="I662" s="57"/>
      <c r="J662" s="31"/>
      <c r="K662" s="31"/>
      <c r="L662" s="77"/>
      <c r="M662" s="64"/>
      <c r="N662" s="64"/>
      <c r="O662" s="69"/>
      <c r="P662" s="69"/>
      <c r="Q662" s="70"/>
      <c r="R662" s="34"/>
      <c r="S662" s="105"/>
      <c r="T662" s="105"/>
      <c r="U662" s="77"/>
      <c r="V662" s="77"/>
      <c r="W662" s="69"/>
      <c r="X662" s="69"/>
      <c r="Y662" s="69"/>
      <c r="Z662" s="61"/>
      <c r="AA662" s="67"/>
      <c r="AB662" s="61"/>
      <c r="AC662" s="67"/>
      <c r="AD662" s="67"/>
      <c r="AE662" s="67"/>
      <c r="AF662" s="57"/>
      <c r="AG662" s="107"/>
      <c r="AH662" s="108"/>
      <c r="AI662" s="30"/>
      <c r="AJ662" s="30"/>
      <c r="AK662" s="30"/>
      <c r="AL662" s="30"/>
      <c r="AM662" s="63"/>
      <c r="AN662" s="108"/>
      <c r="AO662" s="108"/>
      <c r="AP662" s="107"/>
      <c r="AQ662" s="107"/>
      <c r="AR662" s="31"/>
      <c r="AS662" s="68"/>
      <c r="AT662" s="68"/>
      <c r="AU662" s="63"/>
      <c r="AV662" s="62"/>
      <c r="AW662" s="62"/>
      <c r="AX662" s="62"/>
      <c r="AY662" s="62"/>
      <c r="AZ662" s="126"/>
      <c r="BA662" s="126"/>
      <c r="BB662" s="126"/>
      <c r="BC662" s="126"/>
      <c r="BD662" s="126"/>
      <c r="BE662" s="62"/>
    </row>
    <row r="663" spans="1:57" ht="25.5" customHeight="1" x14ac:dyDescent="0.3">
      <c r="A663" s="31"/>
      <c r="B663" s="31"/>
      <c r="C663" s="31"/>
      <c r="D663" s="33"/>
      <c r="E663" s="92"/>
      <c r="F663" s="31"/>
      <c r="G663" s="77"/>
      <c r="H663" s="77"/>
      <c r="I663" s="57"/>
      <c r="J663" s="31"/>
      <c r="K663" s="31"/>
      <c r="L663" s="77"/>
      <c r="M663" s="64"/>
      <c r="N663" s="64"/>
      <c r="O663" s="69"/>
      <c r="P663" s="69"/>
      <c r="Q663" s="70"/>
      <c r="R663" s="34"/>
      <c r="S663" s="105"/>
      <c r="T663" s="105"/>
      <c r="U663" s="77"/>
      <c r="V663" s="77"/>
      <c r="W663" s="69"/>
      <c r="X663" s="69"/>
      <c r="Y663" s="69"/>
      <c r="Z663" s="61"/>
      <c r="AA663" s="67"/>
      <c r="AB663" s="61"/>
      <c r="AC663" s="67"/>
      <c r="AD663" s="67"/>
      <c r="AE663" s="67"/>
      <c r="AF663" s="57"/>
      <c r="AG663" s="107"/>
      <c r="AH663" s="108"/>
      <c r="AI663" s="30"/>
      <c r="AJ663" s="30"/>
      <c r="AK663" s="30"/>
      <c r="AL663" s="30"/>
      <c r="AM663" s="63"/>
      <c r="AN663" s="108"/>
      <c r="AO663" s="108"/>
      <c r="AP663" s="107"/>
      <c r="AQ663" s="107"/>
      <c r="AR663" s="31"/>
      <c r="AS663" s="68"/>
      <c r="AT663" s="68"/>
      <c r="AU663" s="63"/>
      <c r="AV663" s="62"/>
      <c r="AW663" s="62"/>
      <c r="AX663" s="62"/>
      <c r="AY663" s="62"/>
      <c r="AZ663" s="126"/>
      <c r="BA663" s="126"/>
      <c r="BB663" s="126"/>
      <c r="BC663" s="126"/>
      <c r="BD663" s="126"/>
      <c r="BE663" s="62"/>
    </row>
    <row r="664" spans="1:57" ht="25.5" customHeight="1" x14ac:dyDescent="0.3">
      <c r="A664" s="31"/>
      <c r="B664" s="31"/>
      <c r="C664" s="31"/>
      <c r="D664" s="33"/>
      <c r="E664" s="92"/>
      <c r="F664" s="31"/>
      <c r="G664" s="77"/>
      <c r="H664" s="77"/>
      <c r="I664" s="57"/>
      <c r="J664" s="31"/>
      <c r="K664" s="31"/>
      <c r="L664" s="77"/>
      <c r="M664" s="64"/>
      <c r="N664" s="64"/>
      <c r="O664" s="69"/>
      <c r="P664" s="69"/>
      <c r="Q664" s="70"/>
      <c r="R664" s="34"/>
      <c r="S664" s="105"/>
      <c r="T664" s="105"/>
      <c r="U664" s="77"/>
      <c r="V664" s="77"/>
      <c r="W664" s="69"/>
      <c r="X664" s="69"/>
      <c r="Y664" s="69"/>
      <c r="Z664" s="61"/>
      <c r="AA664" s="67"/>
      <c r="AB664" s="61"/>
      <c r="AC664" s="67"/>
      <c r="AD664" s="67"/>
      <c r="AE664" s="67"/>
      <c r="AF664" s="57"/>
      <c r="AG664" s="107"/>
      <c r="AH664" s="108"/>
      <c r="AI664" s="30"/>
      <c r="AJ664" s="30"/>
      <c r="AK664" s="30"/>
      <c r="AL664" s="30"/>
      <c r="AM664" s="63"/>
      <c r="AN664" s="108"/>
      <c r="AO664" s="108"/>
      <c r="AP664" s="107"/>
      <c r="AQ664" s="107"/>
      <c r="AR664" s="31"/>
      <c r="AS664" s="68"/>
      <c r="AT664" s="68"/>
      <c r="AU664" s="63"/>
      <c r="AV664" s="62"/>
      <c r="AW664" s="62"/>
      <c r="AX664" s="62"/>
      <c r="AY664" s="62"/>
      <c r="AZ664" s="126"/>
      <c r="BA664" s="126"/>
      <c r="BB664" s="126"/>
      <c r="BC664" s="126"/>
      <c r="BD664" s="126"/>
      <c r="BE664" s="62"/>
    </row>
    <row r="665" spans="1:57" ht="25.5" customHeight="1" x14ac:dyDescent="0.3">
      <c r="A665" s="31"/>
      <c r="B665" s="31"/>
      <c r="C665" s="31"/>
      <c r="D665" s="33"/>
      <c r="E665" s="92"/>
      <c r="F665" s="31"/>
      <c r="G665" s="77"/>
      <c r="H665" s="77"/>
      <c r="I665" s="57"/>
      <c r="J665" s="31"/>
      <c r="K665" s="31"/>
      <c r="L665" s="77"/>
      <c r="M665" s="64"/>
      <c r="N665" s="64"/>
      <c r="O665" s="69"/>
      <c r="P665" s="69"/>
      <c r="Q665" s="70"/>
      <c r="R665" s="34"/>
      <c r="S665" s="105"/>
      <c r="T665" s="105"/>
      <c r="U665" s="77"/>
      <c r="V665" s="77"/>
      <c r="W665" s="69"/>
      <c r="X665" s="69"/>
      <c r="Y665" s="69"/>
      <c r="Z665" s="61"/>
      <c r="AA665" s="67"/>
      <c r="AB665" s="61"/>
      <c r="AC665" s="67"/>
      <c r="AD665" s="67"/>
      <c r="AE665" s="67"/>
      <c r="AF665" s="57"/>
      <c r="AG665" s="107"/>
      <c r="AH665" s="108"/>
      <c r="AI665" s="30"/>
      <c r="AJ665" s="30"/>
      <c r="AK665" s="30"/>
      <c r="AL665" s="30"/>
      <c r="AM665" s="63"/>
      <c r="AN665" s="108"/>
      <c r="AO665" s="108"/>
      <c r="AP665" s="107"/>
      <c r="AQ665" s="107"/>
      <c r="AR665" s="31"/>
      <c r="AS665" s="68"/>
      <c r="AT665" s="68"/>
      <c r="AU665" s="63"/>
      <c r="AV665" s="62"/>
      <c r="AW665" s="62"/>
      <c r="AX665" s="62"/>
      <c r="AY665" s="62"/>
      <c r="AZ665" s="126"/>
      <c r="BA665" s="126"/>
      <c r="BB665" s="126"/>
      <c r="BC665" s="126"/>
      <c r="BD665" s="126"/>
      <c r="BE665" s="62"/>
    </row>
    <row r="666" spans="1:57" ht="25.5" customHeight="1" x14ac:dyDescent="0.3">
      <c r="A666" s="31"/>
      <c r="B666" s="31"/>
      <c r="C666" s="31"/>
      <c r="D666" s="33"/>
      <c r="E666" s="92"/>
      <c r="F666" s="31"/>
      <c r="G666" s="77"/>
      <c r="H666" s="77"/>
      <c r="I666" s="57"/>
      <c r="J666" s="31"/>
      <c r="K666" s="31"/>
      <c r="L666" s="77"/>
      <c r="M666" s="64"/>
      <c r="N666" s="64"/>
      <c r="O666" s="69"/>
      <c r="P666" s="69"/>
      <c r="Q666" s="70"/>
      <c r="R666" s="34"/>
      <c r="S666" s="105"/>
      <c r="T666" s="105"/>
      <c r="U666" s="77"/>
      <c r="V666" s="77"/>
      <c r="W666" s="69"/>
      <c r="X666" s="69"/>
      <c r="Y666" s="69"/>
      <c r="Z666" s="61"/>
      <c r="AA666" s="67"/>
      <c r="AB666" s="61"/>
      <c r="AC666" s="67"/>
      <c r="AD666" s="67"/>
      <c r="AE666" s="67"/>
      <c r="AF666" s="57"/>
      <c r="AG666" s="107"/>
      <c r="AH666" s="108"/>
      <c r="AI666" s="30"/>
      <c r="AJ666" s="30"/>
      <c r="AK666" s="30"/>
      <c r="AL666" s="30"/>
      <c r="AM666" s="63"/>
      <c r="AN666" s="108"/>
      <c r="AO666" s="108"/>
      <c r="AP666" s="107"/>
      <c r="AQ666" s="107"/>
      <c r="AR666" s="31"/>
      <c r="AS666" s="68"/>
      <c r="AT666" s="68"/>
      <c r="AU666" s="63"/>
      <c r="AV666" s="62"/>
      <c r="AW666" s="62"/>
      <c r="AX666" s="62"/>
      <c r="AY666" s="62"/>
      <c r="AZ666" s="126"/>
      <c r="BA666" s="126"/>
      <c r="BB666" s="126"/>
      <c r="BC666" s="126"/>
      <c r="BD666" s="126"/>
      <c r="BE666" s="62"/>
    </row>
    <row r="667" spans="1:57" ht="25.5" customHeight="1" x14ac:dyDescent="0.3">
      <c r="A667" s="31"/>
      <c r="B667" s="31"/>
      <c r="C667" s="31"/>
      <c r="D667" s="33"/>
      <c r="E667" s="92"/>
      <c r="F667" s="31"/>
      <c r="G667" s="77"/>
      <c r="H667" s="77"/>
      <c r="I667" s="57"/>
      <c r="J667" s="31"/>
      <c r="K667" s="31"/>
      <c r="L667" s="77"/>
      <c r="M667" s="64"/>
      <c r="N667" s="64"/>
      <c r="O667" s="69"/>
      <c r="P667" s="69"/>
      <c r="Q667" s="70"/>
      <c r="R667" s="34"/>
      <c r="S667" s="105"/>
      <c r="T667" s="105"/>
      <c r="U667" s="77"/>
      <c r="V667" s="77"/>
      <c r="W667" s="69"/>
      <c r="X667" s="69"/>
      <c r="Y667" s="69"/>
      <c r="Z667" s="61"/>
      <c r="AA667" s="67"/>
      <c r="AB667" s="61"/>
      <c r="AC667" s="67"/>
      <c r="AD667" s="67"/>
      <c r="AE667" s="67"/>
      <c r="AF667" s="57"/>
      <c r="AG667" s="107"/>
      <c r="AH667" s="108"/>
      <c r="AI667" s="30"/>
      <c r="AJ667" s="30"/>
      <c r="AK667" s="30"/>
      <c r="AL667" s="30"/>
      <c r="AM667" s="63"/>
      <c r="AN667" s="108"/>
      <c r="AO667" s="108"/>
      <c r="AP667" s="107"/>
      <c r="AQ667" s="107"/>
      <c r="AR667" s="31"/>
      <c r="AS667" s="68"/>
      <c r="AT667" s="68"/>
      <c r="AU667" s="63"/>
      <c r="AV667" s="62"/>
      <c r="AW667" s="62"/>
      <c r="AX667" s="62"/>
      <c r="AY667" s="62"/>
      <c r="AZ667" s="126"/>
      <c r="BA667" s="126"/>
      <c r="BB667" s="126"/>
      <c r="BC667" s="126"/>
      <c r="BD667" s="126"/>
      <c r="BE667" s="62"/>
    </row>
    <row r="668" spans="1:57" ht="25.5" customHeight="1" x14ac:dyDescent="0.3">
      <c r="A668" s="31"/>
      <c r="B668" s="31"/>
      <c r="C668" s="31"/>
      <c r="D668" s="33"/>
      <c r="E668" s="92"/>
      <c r="F668" s="31"/>
      <c r="G668" s="77"/>
      <c r="H668" s="77"/>
      <c r="I668" s="57"/>
      <c r="J668" s="31"/>
      <c r="K668" s="31"/>
      <c r="L668" s="77"/>
      <c r="M668" s="64"/>
      <c r="N668" s="64"/>
      <c r="O668" s="69"/>
      <c r="P668" s="69"/>
      <c r="Q668" s="70"/>
      <c r="R668" s="34"/>
      <c r="S668" s="105"/>
      <c r="T668" s="105"/>
      <c r="U668" s="77"/>
      <c r="V668" s="77"/>
      <c r="W668" s="69"/>
      <c r="X668" s="69"/>
      <c r="Y668" s="69"/>
      <c r="Z668" s="61"/>
      <c r="AA668" s="67"/>
      <c r="AB668" s="61"/>
      <c r="AC668" s="67"/>
      <c r="AD668" s="67"/>
      <c r="AE668" s="67"/>
      <c r="AF668" s="57"/>
      <c r="AG668" s="107"/>
      <c r="AH668" s="108"/>
      <c r="AI668" s="30"/>
      <c r="AJ668" s="30"/>
      <c r="AK668" s="30"/>
      <c r="AL668" s="30"/>
      <c r="AM668" s="63"/>
      <c r="AN668" s="108"/>
      <c r="AO668" s="108"/>
      <c r="AP668" s="107"/>
      <c r="AQ668" s="107"/>
      <c r="AR668" s="31"/>
      <c r="AS668" s="68"/>
      <c r="AT668" s="68"/>
      <c r="AU668" s="63"/>
      <c r="AV668" s="62"/>
      <c r="AW668" s="62"/>
      <c r="AX668" s="62"/>
      <c r="AY668" s="62"/>
      <c r="AZ668" s="126"/>
      <c r="BA668" s="126"/>
      <c r="BB668" s="126"/>
      <c r="BC668" s="126"/>
      <c r="BD668" s="126"/>
      <c r="BE668" s="62"/>
    </row>
    <row r="669" spans="1:57" ht="25.5" customHeight="1" x14ac:dyDescent="0.3">
      <c r="A669" s="31"/>
      <c r="B669" s="31"/>
      <c r="C669" s="31"/>
      <c r="D669" s="33"/>
      <c r="E669" s="92"/>
      <c r="F669" s="31"/>
      <c r="G669" s="77"/>
      <c r="H669" s="77"/>
      <c r="I669" s="57"/>
      <c r="J669" s="31"/>
      <c r="K669" s="31"/>
      <c r="L669" s="77"/>
      <c r="M669" s="64"/>
      <c r="N669" s="64"/>
      <c r="O669" s="69"/>
      <c r="P669" s="69"/>
      <c r="Q669" s="70"/>
      <c r="R669" s="34"/>
      <c r="S669" s="105"/>
      <c r="T669" s="105"/>
      <c r="U669" s="77"/>
      <c r="V669" s="77"/>
      <c r="W669" s="69"/>
      <c r="X669" s="69"/>
      <c r="Y669" s="69"/>
      <c r="Z669" s="61"/>
      <c r="AA669" s="67"/>
      <c r="AB669" s="61"/>
      <c r="AC669" s="67"/>
      <c r="AD669" s="67"/>
      <c r="AE669" s="67"/>
      <c r="AF669" s="57"/>
      <c r="AG669" s="107"/>
      <c r="AH669" s="108"/>
      <c r="AI669" s="30"/>
      <c r="AJ669" s="30"/>
      <c r="AK669" s="30"/>
      <c r="AL669" s="30"/>
      <c r="AM669" s="63"/>
      <c r="AN669" s="108"/>
      <c r="AO669" s="108"/>
      <c r="AP669" s="107"/>
      <c r="AQ669" s="107"/>
      <c r="AR669" s="31"/>
      <c r="AS669" s="68"/>
      <c r="AT669" s="68"/>
      <c r="AU669" s="63"/>
      <c r="AV669" s="62"/>
      <c r="AW669" s="62"/>
      <c r="AX669" s="62"/>
      <c r="AY669" s="62"/>
      <c r="AZ669" s="126"/>
      <c r="BA669" s="126"/>
      <c r="BB669" s="126"/>
      <c r="BC669" s="126"/>
      <c r="BD669" s="126"/>
      <c r="BE669" s="62"/>
    </row>
    <row r="670" spans="1:57" ht="25.5" customHeight="1" x14ac:dyDescent="0.3">
      <c r="A670" s="31"/>
      <c r="B670" s="31"/>
      <c r="C670" s="31"/>
      <c r="D670" s="33"/>
      <c r="E670" s="92"/>
      <c r="F670" s="31"/>
      <c r="G670" s="77"/>
      <c r="H670" s="77"/>
      <c r="I670" s="57"/>
      <c r="J670" s="31"/>
      <c r="K670" s="31"/>
      <c r="L670" s="77"/>
      <c r="M670" s="64"/>
      <c r="N670" s="64"/>
      <c r="O670" s="69"/>
      <c r="P670" s="69"/>
      <c r="Q670" s="70"/>
      <c r="R670" s="34"/>
      <c r="S670" s="105"/>
      <c r="T670" s="105"/>
      <c r="U670" s="77"/>
      <c r="V670" s="77"/>
      <c r="W670" s="69"/>
      <c r="X670" s="69"/>
      <c r="Y670" s="69"/>
      <c r="Z670" s="61"/>
      <c r="AA670" s="67"/>
      <c r="AB670" s="61"/>
      <c r="AC670" s="67"/>
      <c r="AD670" s="67"/>
      <c r="AE670" s="67"/>
      <c r="AF670" s="57"/>
      <c r="AG670" s="107"/>
      <c r="AH670" s="108"/>
      <c r="AI670" s="30"/>
      <c r="AJ670" s="30"/>
      <c r="AK670" s="30"/>
      <c r="AL670" s="30"/>
      <c r="AM670" s="63"/>
      <c r="AN670" s="108"/>
      <c r="AO670" s="108"/>
      <c r="AP670" s="107"/>
      <c r="AQ670" s="107"/>
      <c r="AR670" s="31"/>
      <c r="AS670" s="68"/>
      <c r="AT670" s="68"/>
      <c r="AU670" s="63"/>
      <c r="AV670" s="62"/>
      <c r="AW670" s="62"/>
      <c r="AX670" s="62"/>
      <c r="AY670" s="62"/>
      <c r="AZ670" s="126"/>
      <c r="BA670" s="126"/>
      <c r="BB670" s="126"/>
      <c r="BC670" s="126"/>
      <c r="BD670" s="126"/>
      <c r="BE670" s="62"/>
    </row>
    <row r="671" spans="1:57" ht="25.5" customHeight="1" x14ac:dyDescent="0.3">
      <c r="A671" s="31"/>
      <c r="B671" s="31"/>
      <c r="C671" s="31"/>
      <c r="D671" s="33"/>
      <c r="E671" s="92"/>
      <c r="F671" s="31"/>
      <c r="G671" s="77"/>
      <c r="H671" s="77"/>
      <c r="I671" s="57"/>
      <c r="J671" s="31"/>
      <c r="K671" s="31"/>
      <c r="L671" s="77"/>
      <c r="M671" s="64"/>
      <c r="N671" s="64"/>
      <c r="O671" s="69"/>
      <c r="P671" s="69"/>
      <c r="Q671" s="70"/>
      <c r="R671" s="34"/>
      <c r="S671" s="105"/>
      <c r="T671" s="105"/>
      <c r="U671" s="77"/>
      <c r="V671" s="77"/>
      <c r="W671" s="69"/>
      <c r="X671" s="69"/>
      <c r="Y671" s="69"/>
      <c r="Z671" s="61"/>
      <c r="AA671" s="67"/>
      <c r="AB671" s="61"/>
      <c r="AC671" s="67"/>
      <c r="AD671" s="67"/>
      <c r="AE671" s="67"/>
      <c r="AF671" s="57"/>
      <c r="AG671" s="107"/>
      <c r="AH671" s="108"/>
      <c r="AI671" s="30"/>
      <c r="AJ671" s="30"/>
      <c r="AK671" s="30"/>
      <c r="AL671" s="30"/>
      <c r="AM671" s="63"/>
      <c r="AN671" s="108"/>
      <c r="AO671" s="108"/>
      <c r="AP671" s="107"/>
      <c r="AQ671" s="107"/>
      <c r="AR671" s="31"/>
      <c r="AS671" s="68"/>
      <c r="AT671" s="68"/>
      <c r="AU671" s="63"/>
      <c r="AV671" s="62"/>
      <c r="AW671" s="62"/>
      <c r="AX671" s="62"/>
      <c r="AY671" s="62"/>
      <c r="AZ671" s="126"/>
      <c r="BA671" s="126"/>
      <c r="BB671" s="126"/>
      <c r="BC671" s="126"/>
      <c r="BD671" s="126"/>
      <c r="BE671" s="62"/>
    </row>
    <row r="672" spans="1:57" ht="25.5" customHeight="1" x14ac:dyDescent="0.3">
      <c r="A672" s="31"/>
      <c r="B672" s="31"/>
      <c r="C672" s="31"/>
      <c r="D672" s="33"/>
      <c r="E672" s="92"/>
      <c r="F672" s="31"/>
      <c r="G672" s="77"/>
      <c r="H672" s="77"/>
      <c r="I672" s="57"/>
      <c r="J672" s="31"/>
      <c r="K672" s="31"/>
      <c r="L672" s="77"/>
      <c r="M672" s="64"/>
      <c r="N672" s="64"/>
      <c r="O672" s="69"/>
      <c r="P672" s="69"/>
      <c r="Q672" s="70"/>
      <c r="R672" s="34"/>
      <c r="S672" s="105"/>
      <c r="T672" s="105"/>
      <c r="U672" s="77"/>
      <c r="V672" s="77"/>
      <c r="W672" s="69"/>
      <c r="X672" s="69"/>
      <c r="Y672" s="69"/>
      <c r="Z672" s="61"/>
      <c r="AA672" s="67"/>
      <c r="AB672" s="61"/>
      <c r="AC672" s="67"/>
      <c r="AD672" s="67"/>
      <c r="AE672" s="67"/>
      <c r="AF672" s="57"/>
      <c r="AG672" s="107"/>
      <c r="AH672" s="108"/>
      <c r="AI672" s="30"/>
      <c r="AJ672" s="30"/>
      <c r="AK672" s="30"/>
      <c r="AL672" s="30"/>
      <c r="AM672" s="63"/>
      <c r="AN672" s="108"/>
      <c r="AO672" s="108"/>
      <c r="AP672" s="107"/>
      <c r="AQ672" s="107"/>
      <c r="AR672" s="31"/>
      <c r="AS672" s="68"/>
      <c r="AT672" s="68"/>
      <c r="AU672" s="63"/>
      <c r="AV672" s="62"/>
      <c r="AW672" s="62"/>
      <c r="AX672" s="62"/>
      <c r="AY672" s="62"/>
      <c r="AZ672" s="126"/>
      <c r="BA672" s="126"/>
      <c r="BB672" s="126"/>
      <c r="BC672" s="126"/>
      <c r="BD672" s="126"/>
      <c r="BE672" s="62"/>
    </row>
    <row r="673" spans="1:57" ht="25.5" customHeight="1" x14ac:dyDescent="0.3">
      <c r="A673" s="31"/>
      <c r="B673" s="31"/>
      <c r="C673" s="31"/>
      <c r="D673" s="33"/>
      <c r="E673" s="92"/>
      <c r="F673" s="31"/>
      <c r="G673" s="77"/>
      <c r="H673" s="77"/>
      <c r="I673" s="57"/>
      <c r="J673" s="31"/>
      <c r="K673" s="31"/>
      <c r="L673" s="77"/>
      <c r="M673" s="64"/>
      <c r="N673" s="64"/>
      <c r="O673" s="69"/>
      <c r="P673" s="69"/>
      <c r="Q673" s="70"/>
      <c r="R673" s="34"/>
      <c r="S673" s="105"/>
      <c r="T673" s="105"/>
      <c r="U673" s="77"/>
      <c r="V673" s="77"/>
      <c r="W673" s="69"/>
      <c r="X673" s="69"/>
      <c r="Y673" s="69"/>
      <c r="Z673" s="61"/>
      <c r="AA673" s="67"/>
      <c r="AB673" s="61"/>
      <c r="AC673" s="67"/>
      <c r="AD673" s="67"/>
      <c r="AE673" s="67"/>
      <c r="AF673" s="57"/>
      <c r="AG673" s="107"/>
      <c r="AH673" s="108"/>
      <c r="AI673" s="30"/>
      <c r="AJ673" s="30"/>
      <c r="AK673" s="30"/>
      <c r="AL673" s="30"/>
      <c r="AM673" s="63"/>
      <c r="AN673" s="108"/>
      <c r="AO673" s="108"/>
      <c r="AP673" s="107"/>
      <c r="AQ673" s="107"/>
      <c r="AR673" s="31"/>
      <c r="AS673" s="68"/>
      <c r="AT673" s="68"/>
      <c r="AU673" s="63"/>
      <c r="AV673" s="62"/>
      <c r="AW673" s="62"/>
      <c r="AX673" s="62"/>
      <c r="AY673" s="62"/>
      <c r="AZ673" s="126"/>
      <c r="BA673" s="126"/>
      <c r="BB673" s="126"/>
      <c r="BC673" s="126"/>
      <c r="BD673" s="126"/>
      <c r="BE673" s="62"/>
    </row>
    <row r="674" spans="1:57" ht="25.5" customHeight="1" x14ac:dyDescent="0.3">
      <c r="A674" s="31"/>
      <c r="B674" s="31"/>
      <c r="C674" s="31"/>
      <c r="D674" s="33"/>
      <c r="E674" s="92"/>
      <c r="F674" s="31"/>
      <c r="G674" s="77"/>
      <c r="H674" s="77"/>
      <c r="I674" s="57"/>
      <c r="J674" s="31"/>
      <c r="K674" s="31"/>
      <c r="L674" s="77"/>
      <c r="M674" s="64"/>
      <c r="N674" s="64"/>
      <c r="O674" s="69"/>
      <c r="P674" s="69"/>
      <c r="Q674" s="70"/>
      <c r="R674" s="34"/>
      <c r="S674" s="105"/>
      <c r="T674" s="105"/>
      <c r="U674" s="77"/>
      <c r="V674" s="77"/>
      <c r="W674" s="69"/>
      <c r="X674" s="69"/>
      <c r="Y674" s="69"/>
      <c r="Z674" s="61"/>
      <c r="AA674" s="67"/>
      <c r="AB674" s="61"/>
      <c r="AC674" s="67"/>
      <c r="AD674" s="67"/>
      <c r="AE674" s="67"/>
      <c r="AF674" s="57"/>
      <c r="AG674" s="107"/>
      <c r="AH674" s="108"/>
      <c r="AI674" s="30"/>
      <c r="AJ674" s="30"/>
      <c r="AK674" s="30"/>
      <c r="AL674" s="30"/>
      <c r="AM674" s="63"/>
      <c r="AN674" s="108"/>
      <c r="AO674" s="108"/>
      <c r="AP674" s="107"/>
      <c r="AQ674" s="107"/>
      <c r="AR674" s="31"/>
      <c r="AS674" s="68"/>
      <c r="AT674" s="68"/>
      <c r="AU674" s="63"/>
      <c r="AV674" s="62"/>
      <c r="AW674" s="62"/>
      <c r="AX674" s="62"/>
      <c r="AY674" s="62"/>
      <c r="AZ674" s="126"/>
      <c r="BA674" s="126"/>
      <c r="BB674" s="126"/>
      <c r="BC674" s="126"/>
      <c r="BD674" s="126"/>
      <c r="BE674" s="62"/>
    </row>
    <row r="675" spans="1:57" ht="25.5" customHeight="1" x14ac:dyDescent="0.3">
      <c r="A675" s="31"/>
      <c r="B675" s="31"/>
      <c r="C675" s="31"/>
      <c r="D675" s="33"/>
      <c r="E675" s="92"/>
      <c r="F675" s="31"/>
      <c r="G675" s="77"/>
      <c r="H675" s="77"/>
      <c r="I675" s="57"/>
      <c r="J675" s="31"/>
      <c r="K675" s="31"/>
      <c r="L675" s="77"/>
      <c r="M675" s="64"/>
      <c r="N675" s="64"/>
      <c r="O675" s="69"/>
      <c r="P675" s="69"/>
      <c r="Q675" s="70"/>
      <c r="R675" s="34"/>
      <c r="S675" s="105"/>
      <c r="T675" s="105"/>
      <c r="U675" s="77"/>
      <c r="V675" s="77"/>
      <c r="W675" s="69"/>
      <c r="X675" s="69"/>
      <c r="Y675" s="69"/>
      <c r="Z675" s="61"/>
      <c r="AA675" s="67"/>
      <c r="AB675" s="61"/>
      <c r="AC675" s="67"/>
      <c r="AD675" s="67"/>
      <c r="AE675" s="67"/>
      <c r="AF675" s="57"/>
      <c r="AG675" s="107"/>
      <c r="AH675" s="108"/>
      <c r="AI675" s="30"/>
      <c r="AJ675" s="30"/>
      <c r="AK675" s="30"/>
      <c r="AL675" s="30"/>
      <c r="AM675" s="63"/>
      <c r="AN675" s="108"/>
      <c r="AO675" s="108"/>
      <c r="AP675" s="107"/>
      <c r="AQ675" s="107"/>
      <c r="AR675" s="31"/>
      <c r="AS675" s="68"/>
      <c r="AT675" s="68"/>
      <c r="AU675" s="63"/>
      <c r="AV675" s="62"/>
      <c r="AW675" s="62"/>
      <c r="AX675" s="62"/>
      <c r="AY675" s="62"/>
      <c r="AZ675" s="126"/>
      <c r="BA675" s="126"/>
      <c r="BB675" s="126"/>
      <c r="BC675" s="126"/>
      <c r="BD675" s="126"/>
      <c r="BE675" s="62"/>
    </row>
    <row r="676" spans="1:57" ht="25.5" customHeight="1" x14ac:dyDescent="0.3">
      <c r="A676" s="31"/>
      <c r="B676" s="31"/>
      <c r="C676" s="31"/>
      <c r="D676" s="33"/>
      <c r="E676" s="92"/>
      <c r="F676" s="31"/>
      <c r="G676" s="77"/>
      <c r="H676" s="77"/>
      <c r="I676" s="57"/>
      <c r="J676" s="31"/>
      <c r="K676" s="31"/>
      <c r="L676" s="77"/>
      <c r="M676" s="64"/>
      <c r="N676" s="64"/>
      <c r="O676" s="69"/>
      <c r="P676" s="69"/>
      <c r="Q676" s="70"/>
      <c r="R676" s="34"/>
      <c r="S676" s="105"/>
      <c r="T676" s="105"/>
      <c r="U676" s="77"/>
      <c r="V676" s="77"/>
      <c r="W676" s="69"/>
      <c r="X676" s="69"/>
      <c r="Y676" s="69"/>
      <c r="Z676" s="61"/>
      <c r="AA676" s="67"/>
      <c r="AB676" s="61"/>
      <c r="AC676" s="67"/>
      <c r="AD676" s="67"/>
      <c r="AE676" s="67"/>
      <c r="AF676" s="57"/>
      <c r="AG676" s="107"/>
      <c r="AH676" s="108"/>
      <c r="AI676" s="30"/>
      <c r="AJ676" s="30"/>
      <c r="AK676" s="30"/>
      <c r="AL676" s="30"/>
      <c r="AM676" s="63"/>
      <c r="AN676" s="108"/>
      <c r="AO676" s="108"/>
      <c r="AP676" s="107"/>
      <c r="AQ676" s="107"/>
      <c r="AR676" s="31"/>
      <c r="AS676" s="68"/>
      <c r="AT676" s="68"/>
      <c r="AU676" s="63"/>
      <c r="AV676" s="62"/>
      <c r="AW676" s="62"/>
      <c r="AX676" s="62"/>
      <c r="AY676" s="62"/>
      <c r="AZ676" s="126"/>
      <c r="BA676" s="126"/>
      <c r="BB676" s="126"/>
      <c r="BC676" s="126"/>
      <c r="BD676" s="126"/>
      <c r="BE676" s="62"/>
    </row>
    <row r="677" spans="1:57" ht="25.5" customHeight="1" x14ac:dyDescent="0.3">
      <c r="A677" s="31"/>
      <c r="B677" s="31"/>
      <c r="C677" s="31"/>
      <c r="D677" s="33"/>
      <c r="E677" s="92"/>
      <c r="F677" s="31"/>
      <c r="G677" s="77"/>
      <c r="H677" s="77"/>
      <c r="I677" s="57"/>
      <c r="J677" s="31"/>
      <c r="K677" s="31"/>
      <c r="L677" s="77"/>
      <c r="M677" s="64"/>
      <c r="N677" s="64"/>
      <c r="O677" s="69"/>
      <c r="P677" s="69"/>
      <c r="Q677" s="70"/>
      <c r="R677" s="34"/>
      <c r="S677" s="105"/>
      <c r="T677" s="105"/>
      <c r="U677" s="77"/>
      <c r="V677" s="77"/>
      <c r="W677" s="69"/>
      <c r="X677" s="69"/>
      <c r="Y677" s="69"/>
      <c r="Z677" s="61"/>
      <c r="AA677" s="67"/>
      <c r="AB677" s="61"/>
      <c r="AC677" s="67"/>
      <c r="AD677" s="67"/>
      <c r="AE677" s="67"/>
      <c r="AF677" s="57"/>
      <c r="AG677" s="107"/>
      <c r="AH677" s="108"/>
      <c r="AI677" s="30"/>
      <c r="AJ677" s="30"/>
      <c r="AK677" s="30"/>
      <c r="AL677" s="30"/>
      <c r="AM677" s="63"/>
      <c r="AN677" s="108"/>
      <c r="AO677" s="108"/>
      <c r="AP677" s="107"/>
      <c r="AQ677" s="107"/>
      <c r="AR677" s="31"/>
      <c r="AS677" s="68"/>
      <c r="AT677" s="68"/>
      <c r="AU677" s="63"/>
      <c r="AV677" s="62"/>
      <c r="AW677" s="62"/>
      <c r="AX677" s="62"/>
      <c r="AY677" s="62"/>
      <c r="AZ677" s="126"/>
      <c r="BA677" s="126"/>
      <c r="BB677" s="126"/>
      <c r="BC677" s="126"/>
      <c r="BD677" s="126"/>
      <c r="BE677" s="62"/>
    </row>
    <row r="678" spans="1:57" ht="25.5" customHeight="1" x14ac:dyDescent="0.3">
      <c r="A678" s="31"/>
      <c r="B678" s="31"/>
      <c r="C678" s="31"/>
      <c r="D678" s="33"/>
      <c r="E678" s="92"/>
      <c r="F678" s="31"/>
      <c r="G678" s="77"/>
      <c r="H678" s="77"/>
      <c r="I678" s="57"/>
      <c r="J678" s="31"/>
      <c r="K678" s="31"/>
      <c r="L678" s="77"/>
      <c r="M678" s="64"/>
      <c r="N678" s="64"/>
      <c r="O678" s="69"/>
      <c r="P678" s="69"/>
      <c r="Q678" s="70"/>
      <c r="R678" s="34"/>
      <c r="S678" s="105"/>
      <c r="T678" s="105"/>
      <c r="U678" s="77"/>
      <c r="V678" s="77"/>
      <c r="W678" s="69"/>
      <c r="X678" s="69"/>
      <c r="Y678" s="69"/>
      <c r="Z678" s="61"/>
      <c r="AA678" s="67"/>
      <c r="AB678" s="61"/>
      <c r="AC678" s="67"/>
      <c r="AD678" s="67"/>
      <c r="AE678" s="67"/>
      <c r="AF678" s="57"/>
      <c r="AG678" s="107"/>
      <c r="AH678" s="108"/>
      <c r="AI678" s="30"/>
      <c r="AJ678" s="30"/>
      <c r="AK678" s="30"/>
      <c r="AL678" s="30"/>
      <c r="AM678" s="63"/>
      <c r="AN678" s="108"/>
      <c r="AO678" s="108"/>
      <c r="AP678" s="107"/>
      <c r="AQ678" s="107"/>
      <c r="AR678" s="31"/>
      <c r="AS678" s="68"/>
      <c r="AT678" s="68"/>
      <c r="AU678" s="63"/>
      <c r="AV678" s="62"/>
      <c r="AW678" s="62"/>
      <c r="AX678" s="62"/>
      <c r="AY678" s="62"/>
      <c r="AZ678" s="126"/>
      <c r="BA678" s="126"/>
      <c r="BB678" s="126"/>
      <c r="BC678" s="126"/>
      <c r="BD678" s="126"/>
      <c r="BE678" s="62"/>
    </row>
    <row r="679" spans="1:57" ht="25.5" customHeight="1" x14ac:dyDescent="0.3">
      <c r="A679" s="31"/>
      <c r="B679" s="31"/>
      <c r="C679" s="31"/>
      <c r="D679" s="33"/>
      <c r="E679" s="92"/>
      <c r="F679" s="31"/>
      <c r="G679" s="77"/>
      <c r="H679" s="77"/>
      <c r="I679" s="57"/>
      <c r="J679" s="31"/>
      <c r="K679" s="31"/>
      <c r="L679" s="77"/>
      <c r="M679" s="64"/>
      <c r="N679" s="64"/>
      <c r="O679" s="69"/>
      <c r="P679" s="69"/>
      <c r="Q679" s="70"/>
      <c r="R679" s="34"/>
      <c r="S679" s="105"/>
      <c r="T679" s="105"/>
      <c r="U679" s="77"/>
      <c r="V679" s="77"/>
      <c r="W679" s="69"/>
      <c r="X679" s="69"/>
      <c r="Y679" s="69"/>
      <c r="Z679" s="61"/>
      <c r="AA679" s="67"/>
      <c r="AB679" s="61"/>
      <c r="AC679" s="67"/>
      <c r="AD679" s="67"/>
      <c r="AE679" s="67"/>
      <c r="AF679" s="57"/>
      <c r="AG679" s="107"/>
      <c r="AH679" s="108"/>
      <c r="AI679" s="30"/>
      <c r="AJ679" s="30"/>
      <c r="AK679" s="30"/>
      <c r="AL679" s="30"/>
      <c r="AM679" s="63"/>
      <c r="AN679" s="108"/>
      <c r="AO679" s="108"/>
      <c r="AP679" s="107"/>
      <c r="AQ679" s="107"/>
      <c r="AR679" s="31"/>
      <c r="AS679" s="68"/>
      <c r="AT679" s="68"/>
      <c r="AU679" s="63"/>
      <c r="AV679" s="62"/>
      <c r="AW679" s="62"/>
      <c r="AX679" s="62"/>
      <c r="AY679" s="62"/>
      <c r="AZ679" s="126"/>
      <c r="BA679" s="126"/>
      <c r="BB679" s="126"/>
      <c r="BC679" s="126"/>
      <c r="BD679" s="126"/>
      <c r="BE679" s="62"/>
    </row>
    <row r="680" spans="1:57" ht="25.5" customHeight="1" x14ac:dyDescent="0.3">
      <c r="A680" s="31"/>
      <c r="B680" s="31"/>
      <c r="C680" s="31"/>
      <c r="D680" s="33"/>
      <c r="E680" s="92"/>
      <c r="F680" s="31"/>
      <c r="G680" s="77"/>
      <c r="H680" s="77"/>
      <c r="I680" s="57"/>
      <c r="J680" s="31"/>
      <c r="K680" s="31"/>
      <c r="L680" s="77"/>
      <c r="M680" s="64"/>
      <c r="N680" s="64"/>
      <c r="O680" s="69"/>
      <c r="P680" s="69"/>
      <c r="Q680" s="70"/>
      <c r="R680" s="34"/>
      <c r="S680" s="105"/>
      <c r="T680" s="105"/>
      <c r="U680" s="77"/>
      <c r="V680" s="77"/>
      <c r="W680" s="69"/>
      <c r="X680" s="69"/>
      <c r="Y680" s="69"/>
      <c r="Z680" s="61"/>
      <c r="AA680" s="67"/>
      <c r="AB680" s="61"/>
      <c r="AC680" s="67"/>
      <c r="AD680" s="67"/>
      <c r="AE680" s="67"/>
      <c r="AF680" s="57"/>
      <c r="AG680" s="107"/>
      <c r="AH680" s="108"/>
      <c r="AI680" s="30"/>
      <c r="AJ680" s="30"/>
      <c r="AK680" s="30"/>
      <c r="AL680" s="30"/>
      <c r="AM680" s="63"/>
      <c r="AN680" s="108"/>
      <c r="AO680" s="108"/>
      <c r="AP680" s="107"/>
      <c r="AQ680" s="107"/>
      <c r="AR680" s="31"/>
      <c r="AS680" s="68"/>
      <c r="AT680" s="68"/>
      <c r="AU680" s="63"/>
      <c r="AV680" s="62"/>
      <c r="AW680" s="62"/>
      <c r="AX680" s="62"/>
      <c r="AY680" s="62"/>
      <c r="AZ680" s="126"/>
      <c r="BA680" s="126"/>
      <c r="BB680" s="126"/>
      <c r="BC680" s="126"/>
      <c r="BD680" s="126"/>
      <c r="BE680" s="62"/>
    </row>
    <row r="681" spans="1:57" ht="25.5" customHeight="1" x14ac:dyDescent="0.3">
      <c r="A681" s="31"/>
      <c r="B681" s="31"/>
      <c r="C681" s="31"/>
      <c r="D681" s="33"/>
      <c r="E681" s="92"/>
      <c r="F681" s="31"/>
      <c r="G681" s="77"/>
      <c r="H681" s="77"/>
      <c r="I681" s="57"/>
      <c r="J681" s="31"/>
      <c r="K681" s="31"/>
      <c r="L681" s="77"/>
      <c r="M681" s="64"/>
      <c r="N681" s="64"/>
      <c r="O681" s="69"/>
      <c r="P681" s="69"/>
      <c r="Q681" s="70"/>
      <c r="R681" s="34"/>
      <c r="S681" s="105"/>
      <c r="T681" s="105"/>
      <c r="U681" s="77"/>
      <c r="V681" s="77"/>
      <c r="W681" s="69"/>
      <c r="X681" s="69"/>
      <c r="Y681" s="69"/>
      <c r="Z681" s="61"/>
      <c r="AA681" s="67"/>
      <c r="AB681" s="61"/>
      <c r="AC681" s="67"/>
      <c r="AD681" s="67"/>
      <c r="AE681" s="67"/>
      <c r="AF681" s="57"/>
      <c r="AG681" s="107"/>
      <c r="AH681" s="108"/>
      <c r="AI681" s="30"/>
      <c r="AJ681" s="30"/>
      <c r="AK681" s="30"/>
      <c r="AL681" s="30"/>
      <c r="AM681" s="63"/>
      <c r="AN681" s="108"/>
      <c r="AO681" s="108"/>
      <c r="AP681" s="107"/>
      <c r="AQ681" s="107"/>
      <c r="AR681" s="31"/>
      <c r="AS681" s="68"/>
      <c r="AT681" s="68"/>
      <c r="AU681" s="63"/>
      <c r="AV681" s="62"/>
      <c r="AW681" s="62"/>
      <c r="AX681" s="62"/>
      <c r="AY681" s="62"/>
      <c r="AZ681" s="126"/>
      <c r="BA681" s="126"/>
      <c r="BB681" s="126"/>
      <c r="BC681" s="126"/>
      <c r="BD681" s="126"/>
      <c r="BE681" s="62"/>
    </row>
    <row r="682" spans="1:57" ht="25.5" customHeight="1" x14ac:dyDescent="0.3">
      <c r="A682" s="31"/>
      <c r="B682" s="31"/>
      <c r="C682" s="31"/>
      <c r="D682" s="33"/>
      <c r="E682" s="92"/>
      <c r="F682" s="31"/>
      <c r="G682" s="77"/>
      <c r="H682" s="77"/>
      <c r="I682" s="57"/>
      <c r="J682" s="31"/>
      <c r="K682" s="31"/>
      <c r="L682" s="77"/>
      <c r="M682" s="64"/>
      <c r="N682" s="64"/>
      <c r="O682" s="69"/>
      <c r="P682" s="69"/>
      <c r="Q682" s="70"/>
      <c r="R682" s="34"/>
      <c r="S682" s="105"/>
      <c r="T682" s="105"/>
      <c r="U682" s="77"/>
      <c r="V682" s="77"/>
      <c r="W682" s="69"/>
      <c r="X682" s="69"/>
      <c r="Y682" s="69"/>
      <c r="Z682" s="61"/>
      <c r="AA682" s="67"/>
      <c r="AB682" s="61"/>
      <c r="AC682" s="67"/>
      <c r="AD682" s="67"/>
      <c r="AE682" s="67"/>
      <c r="AF682" s="57"/>
      <c r="AG682" s="107"/>
      <c r="AH682" s="108"/>
      <c r="AI682" s="30"/>
      <c r="AJ682" s="30"/>
      <c r="AK682" s="30"/>
      <c r="AL682" s="30"/>
      <c r="AM682" s="63"/>
      <c r="AN682" s="108"/>
      <c r="AO682" s="108"/>
      <c r="AP682" s="107"/>
      <c r="AQ682" s="107"/>
      <c r="AR682" s="31"/>
      <c r="AS682" s="68"/>
      <c r="AT682" s="68"/>
      <c r="AU682" s="63"/>
      <c r="AV682" s="62"/>
      <c r="AW682" s="62"/>
      <c r="AX682" s="62"/>
      <c r="AY682" s="62"/>
      <c r="AZ682" s="126"/>
      <c r="BA682" s="126"/>
      <c r="BB682" s="126"/>
      <c r="BC682" s="126"/>
      <c r="BD682" s="126"/>
      <c r="BE682" s="62"/>
    </row>
    <row r="683" spans="1:57" ht="25.5" customHeight="1" x14ac:dyDescent="0.3">
      <c r="A683" s="31"/>
      <c r="B683" s="31"/>
      <c r="C683" s="31"/>
      <c r="D683" s="33"/>
      <c r="E683" s="92"/>
      <c r="F683" s="31"/>
      <c r="G683" s="77"/>
      <c r="H683" s="77"/>
      <c r="I683" s="57"/>
      <c r="J683" s="31"/>
      <c r="K683" s="31"/>
      <c r="L683" s="77"/>
      <c r="M683" s="64"/>
      <c r="N683" s="64"/>
      <c r="O683" s="69"/>
      <c r="P683" s="69"/>
      <c r="Q683" s="70"/>
      <c r="R683" s="34"/>
      <c r="S683" s="105"/>
      <c r="T683" s="105"/>
      <c r="U683" s="77"/>
      <c r="V683" s="77"/>
      <c r="W683" s="69"/>
      <c r="X683" s="69"/>
      <c r="Y683" s="69"/>
      <c r="Z683" s="61"/>
      <c r="AA683" s="67"/>
      <c r="AB683" s="61"/>
      <c r="AC683" s="67"/>
      <c r="AD683" s="67"/>
      <c r="AE683" s="67"/>
      <c r="AF683" s="57"/>
      <c r="AG683" s="107"/>
      <c r="AH683" s="108"/>
      <c r="AI683" s="30"/>
      <c r="AJ683" s="30"/>
      <c r="AK683" s="30"/>
      <c r="AL683" s="30"/>
      <c r="AM683" s="63"/>
      <c r="AN683" s="108"/>
      <c r="AO683" s="108"/>
      <c r="AP683" s="107"/>
      <c r="AQ683" s="107"/>
      <c r="AR683" s="31"/>
      <c r="AS683" s="68"/>
      <c r="AT683" s="68"/>
      <c r="AU683" s="63"/>
      <c r="AV683" s="62"/>
      <c r="AW683" s="62"/>
      <c r="AX683" s="62"/>
      <c r="AY683" s="62"/>
      <c r="AZ683" s="126"/>
      <c r="BA683" s="126"/>
      <c r="BB683" s="126"/>
      <c r="BC683" s="126"/>
      <c r="BD683" s="126"/>
      <c r="BE683" s="62"/>
    </row>
    <row r="684" spans="1:57" ht="25.5" customHeight="1" x14ac:dyDescent="0.3">
      <c r="A684" s="31"/>
      <c r="B684" s="31"/>
      <c r="C684" s="31"/>
      <c r="D684" s="33"/>
      <c r="E684" s="92"/>
      <c r="F684" s="31"/>
      <c r="G684" s="77"/>
      <c r="H684" s="77"/>
      <c r="I684" s="57"/>
      <c r="J684" s="31"/>
      <c r="K684" s="31"/>
      <c r="L684" s="77"/>
      <c r="M684" s="64"/>
      <c r="N684" s="64"/>
      <c r="O684" s="69"/>
      <c r="P684" s="69"/>
      <c r="Q684" s="70"/>
      <c r="R684" s="34"/>
      <c r="S684" s="105"/>
      <c r="T684" s="105"/>
      <c r="U684" s="77"/>
      <c r="V684" s="77"/>
      <c r="W684" s="69"/>
      <c r="X684" s="69"/>
      <c r="Y684" s="69"/>
      <c r="Z684" s="61"/>
      <c r="AA684" s="67"/>
      <c r="AB684" s="61"/>
      <c r="AC684" s="67"/>
      <c r="AD684" s="67"/>
      <c r="AE684" s="67"/>
      <c r="AF684" s="57"/>
      <c r="AG684" s="107"/>
      <c r="AH684" s="108"/>
      <c r="AI684" s="30"/>
      <c r="AJ684" s="30"/>
      <c r="AK684" s="30"/>
      <c r="AL684" s="30"/>
      <c r="AM684" s="63"/>
      <c r="AN684" s="108"/>
      <c r="AO684" s="108"/>
      <c r="AP684" s="107"/>
      <c r="AQ684" s="107"/>
      <c r="AR684" s="31"/>
      <c r="AS684" s="68"/>
      <c r="AT684" s="68"/>
      <c r="AU684" s="63"/>
      <c r="AV684" s="62"/>
      <c r="AW684" s="62"/>
      <c r="AX684" s="62"/>
      <c r="AY684" s="62"/>
      <c r="AZ684" s="126"/>
      <c r="BA684" s="126"/>
      <c r="BB684" s="126"/>
      <c r="BC684" s="126"/>
      <c r="BD684" s="126"/>
      <c r="BE684" s="62"/>
    </row>
    <row r="685" spans="1:57" ht="25.5" customHeight="1" x14ac:dyDescent="0.3">
      <c r="A685" s="31"/>
      <c r="B685" s="31"/>
      <c r="C685" s="31"/>
      <c r="D685" s="33"/>
      <c r="E685" s="92"/>
      <c r="F685" s="31"/>
      <c r="G685" s="77"/>
      <c r="H685" s="77"/>
      <c r="I685" s="57"/>
      <c r="J685" s="31"/>
      <c r="K685" s="31"/>
      <c r="L685" s="77"/>
      <c r="M685" s="64"/>
      <c r="N685" s="64"/>
      <c r="O685" s="69"/>
      <c r="P685" s="69"/>
      <c r="Q685" s="70"/>
      <c r="R685" s="34"/>
      <c r="S685" s="105"/>
      <c r="T685" s="105"/>
      <c r="U685" s="77"/>
      <c r="V685" s="77"/>
      <c r="W685" s="69"/>
      <c r="X685" s="69"/>
      <c r="Y685" s="69"/>
      <c r="Z685" s="61"/>
      <c r="AA685" s="67"/>
      <c r="AB685" s="61"/>
      <c r="AC685" s="67"/>
      <c r="AD685" s="67"/>
      <c r="AE685" s="67"/>
      <c r="AF685" s="57"/>
      <c r="AG685" s="107"/>
      <c r="AH685" s="108"/>
      <c r="AI685" s="30"/>
      <c r="AJ685" s="30"/>
      <c r="AK685" s="30"/>
      <c r="AL685" s="30"/>
      <c r="AM685" s="63"/>
      <c r="AN685" s="108"/>
      <c r="AO685" s="108"/>
      <c r="AP685" s="107"/>
      <c r="AQ685" s="107"/>
      <c r="AR685" s="31"/>
      <c r="AS685" s="68"/>
      <c r="AT685" s="68"/>
      <c r="AU685" s="63"/>
      <c r="AV685" s="62"/>
      <c r="AW685" s="62"/>
      <c r="AX685" s="62"/>
      <c r="AY685" s="62"/>
      <c r="AZ685" s="126"/>
      <c r="BA685" s="126"/>
      <c r="BB685" s="126"/>
      <c r="BC685" s="126"/>
      <c r="BD685" s="126"/>
      <c r="BE685" s="62"/>
    </row>
    <row r="686" spans="1:57" ht="25.5" customHeight="1" x14ac:dyDescent="0.3">
      <c r="A686" s="31"/>
      <c r="B686" s="31"/>
      <c r="C686" s="31"/>
      <c r="D686" s="33"/>
      <c r="E686" s="92"/>
      <c r="F686" s="31"/>
      <c r="G686" s="77"/>
      <c r="H686" s="77"/>
      <c r="I686" s="57"/>
      <c r="J686" s="31"/>
      <c r="K686" s="31"/>
      <c r="L686" s="77"/>
      <c r="M686" s="64"/>
      <c r="N686" s="64"/>
      <c r="O686" s="69"/>
      <c r="P686" s="69"/>
      <c r="Q686" s="70"/>
      <c r="R686" s="34"/>
      <c r="S686" s="105"/>
      <c r="T686" s="105"/>
      <c r="U686" s="77"/>
      <c r="V686" s="77"/>
      <c r="W686" s="69"/>
      <c r="X686" s="69"/>
      <c r="Y686" s="69"/>
      <c r="Z686" s="61"/>
      <c r="AA686" s="67"/>
      <c r="AB686" s="61"/>
      <c r="AC686" s="67"/>
      <c r="AD686" s="67"/>
      <c r="AE686" s="67"/>
      <c r="AF686" s="57"/>
      <c r="AG686" s="107"/>
      <c r="AH686" s="108"/>
      <c r="AI686" s="30"/>
      <c r="AJ686" s="30"/>
      <c r="AK686" s="30"/>
      <c r="AL686" s="30"/>
      <c r="AM686" s="63"/>
      <c r="AN686" s="108"/>
      <c r="AO686" s="108"/>
      <c r="AP686" s="107"/>
      <c r="AQ686" s="107"/>
      <c r="AR686" s="31"/>
      <c r="AS686" s="68"/>
      <c r="AT686" s="68"/>
      <c r="AU686" s="63"/>
      <c r="AV686" s="62"/>
      <c r="AW686" s="62"/>
      <c r="AX686" s="62"/>
      <c r="AY686" s="62"/>
      <c r="AZ686" s="126"/>
      <c r="BA686" s="126"/>
      <c r="BB686" s="126"/>
      <c r="BC686" s="126"/>
      <c r="BD686" s="126"/>
      <c r="BE686" s="62"/>
    </row>
    <row r="687" spans="1:57" ht="25.5" customHeight="1" x14ac:dyDescent="0.3">
      <c r="A687" s="31"/>
      <c r="B687" s="31"/>
      <c r="C687" s="31"/>
      <c r="D687" s="33"/>
      <c r="E687" s="92"/>
      <c r="F687" s="31"/>
      <c r="G687" s="77"/>
      <c r="H687" s="77"/>
      <c r="I687" s="57"/>
      <c r="J687" s="31"/>
      <c r="K687" s="31"/>
      <c r="L687" s="77"/>
      <c r="M687" s="64"/>
      <c r="N687" s="64"/>
      <c r="O687" s="69"/>
      <c r="P687" s="69"/>
      <c r="Q687" s="70"/>
      <c r="R687" s="34"/>
      <c r="S687" s="105"/>
      <c r="T687" s="105"/>
      <c r="U687" s="77"/>
      <c r="V687" s="77"/>
      <c r="W687" s="69"/>
      <c r="X687" s="69"/>
      <c r="Y687" s="69"/>
      <c r="Z687" s="61"/>
      <c r="AA687" s="67"/>
      <c r="AB687" s="61"/>
      <c r="AC687" s="67"/>
      <c r="AD687" s="67"/>
      <c r="AE687" s="67"/>
      <c r="AF687" s="57"/>
      <c r="AG687" s="107"/>
      <c r="AH687" s="108"/>
      <c r="AI687" s="30"/>
      <c r="AJ687" s="30"/>
      <c r="AK687" s="30"/>
      <c r="AL687" s="30"/>
      <c r="AM687" s="63"/>
      <c r="AN687" s="108"/>
      <c r="AO687" s="108"/>
      <c r="AP687" s="107"/>
      <c r="AQ687" s="107"/>
      <c r="AR687" s="31"/>
      <c r="AS687" s="68"/>
      <c r="AT687" s="68"/>
      <c r="AU687" s="63"/>
      <c r="AV687" s="62"/>
      <c r="AW687" s="62"/>
      <c r="AX687" s="62"/>
      <c r="AY687" s="62"/>
      <c r="AZ687" s="126"/>
      <c r="BA687" s="126"/>
      <c r="BB687" s="126"/>
      <c r="BC687" s="126"/>
      <c r="BD687" s="126"/>
      <c r="BE687" s="62"/>
    </row>
    <row r="688" spans="1:57" ht="25.5" customHeight="1" x14ac:dyDescent="0.3">
      <c r="A688" s="31"/>
      <c r="B688" s="31"/>
      <c r="C688" s="31"/>
      <c r="D688" s="33"/>
      <c r="E688" s="92"/>
      <c r="F688" s="31"/>
      <c r="G688" s="77"/>
      <c r="H688" s="77"/>
      <c r="I688" s="57"/>
      <c r="J688" s="31"/>
      <c r="K688" s="31"/>
      <c r="L688" s="77"/>
      <c r="M688" s="64"/>
      <c r="N688" s="64"/>
      <c r="O688" s="69"/>
      <c r="P688" s="69"/>
      <c r="Q688" s="70"/>
      <c r="R688" s="34"/>
      <c r="S688" s="105"/>
      <c r="T688" s="105"/>
      <c r="U688" s="77"/>
      <c r="V688" s="77"/>
      <c r="W688" s="69"/>
      <c r="X688" s="69"/>
      <c r="Y688" s="69"/>
      <c r="Z688" s="61"/>
      <c r="AA688" s="67"/>
      <c r="AB688" s="61"/>
      <c r="AC688" s="67"/>
      <c r="AD688" s="67"/>
      <c r="AE688" s="67"/>
      <c r="AF688" s="57"/>
      <c r="AG688" s="107"/>
      <c r="AH688" s="108"/>
      <c r="AI688" s="30"/>
      <c r="AJ688" s="30"/>
      <c r="AK688" s="30"/>
      <c r="AL688" s="30"/>
      <c r="AM688" s="63"/>
      <c r="AN688" s="108"/>
      <c r="AO688" s="108"/>
      <c r="AP688" s="107"/>
      <c r="AQ688" s="107"/>
      <c r="AR688" s="31"/>
      <c r="AS688" s="68"/>
      <c r="AT688" s="68"/>
      <c r="AU688" s="63"/>
      <c r="AV688" s="62"/>
      <c r="AW688" s="62"/>
      <c r="AX688" s="62"/>
      <c r="AY688" s="62"/>
      <c r="AZ688" s="126"/>
      <c r="BA688" s="126"/>
      <c r="BB688" s="126"/>
      <c r="BC688" s="126"/>
      <c r="BD688" s="126"/>
      <c r="BE688" s="62"/>
    </row>
    <row r="689" spans="1:57" ht="25.5" customHeight="1" x14ac:dyDescent="0.3">
      <c r="A689" s="31"/>
      <c r="B689" s="31"/>
      <c r="C689" s="31"/>
      <c r="D689" s="33"/>
      <c r="E689" s="92"/>
      <c r="F689" s="31"/>
      <c r="G689" s="77"/>
      <c r="H689" s="77"/>
      <c r="I689" s="57"/>
      <c r="J689" s="31"/>
      <c r="K689" s="31"/>
      <c r="L689" s="77"/>
      <c r="M689" s="64"/>
      <c r="N689" s="64"/>
      <c r="O689" s="69"/>
      <c r="P689" s="69"/>
      <c r="Q689" s="70"/>
      <c r="R689" s="34"/>
      <c r="S689" s="105"/>
      <c r="T689" s="105"/>
      <c r="U689" s="77"/>
      <c r="V689" s="77"/>
      <c r="W689" s="69"/>
      <c r="X689" s="69"/>
      <c r="Y689" s="69"/>
      <c r="Z689" s="61"/>
      <c r="AA689" s="67"/>
      <c r="AB689" s="61"/>
      <c r="AC689" s="67"/>
      <c r="AD689" s="67"/>
      <c r="AE689" s="67"/>
      <c r="AF689" s="57"/>
      <c r="AG689" s="107"/>
      <c r="AH689" s="108"/>
      <c r="AI689" s="30"/>
      <c r="AJ689" s="30"/>
      <c r="AK689" s="30"/>
      <c r="AL689" s="30"/>
      <c r="AM689" s="63"/>
      <c r="AN689" s="108"/>
      <c r="AO689" s="108"/>
      <c r="AP689" s="107"/>
      <c r="AQ689" s="107"/>
      <c r="AR689" s="31"/>
      <c r="AS689" s="68"/>
      <c r="AT689" s="68"/>
      <c r="AU689" s="63"/>
      <c r="AV689" s="62"/>
      <c r="AW689" s="62"/>
      <c r="AX689" s="62"/>
      <c r="AY689" s="62"/>
      <c r="AZ689" s="126"/>
      <c r="BA689" s="126"/>
      <c r="BB689" s="126"/>
      <c r="BC689" s="126"/>
      <c r="BD689" s="126"/>
      <c r="BE689" s="62"/>
    </row>
    <row r="690" spans="1:57" ht="25.5" customHeight="1" x14ac:dyDescent="0.3">
      <c r="A690" s="31"/>
      <c r="B690" s="31"/>
      <c r="C690" s="31"/>
      <c r="D690" s="33"/>
      <c r="E690" s="92"/>
      <c r="F690" s="31"/>
      <c r="G690" s="77"/>
      <c r="H690" s="77"/>
      <c r="I690" s="57"/>
      <c r="J690" s="31"/>
      <c r="K690" s="31"/>
      <c r="L690" s="77"/>
      <c r="M690" s="64"/>
      <c r="N690" s="64"/>
      <c r="O690" s="69"/>
      <c r="P690" s="69"/>
      <c r="Q690" s="70"/>
      <c r="R690" s="34"/>
      <c r="S690" s="105"/>
      <c r="T690" s="105"/>
      <c r="U690" s="77"/>
      <c r="V690" s="77"/>
      <c r="W690" s="69"/>
      <c r="X690" s="69"/>
      <c r="Y690" s="69"/>
      <c r="Z690" s="61"/>
      <c r="AA690" s="67"/>
      <c r="AB690" s="61"/>
      <c r="AC690" s="67"/>
      <c r="AD690" s="67"/>
      <c r="AE690" s="67"/>
      <c r="AF690" s="57"/>
      <c r="AG690" s="107"/>
      <c r="AH690" s="108"/>
      <c r="AI690" s="30"/>
      <c r="AJ690" s="30"/>
      <c r="AK690" s="30"/>
      <c r="AL690" s="30"/>
      <c r="AM690" s="63"/>
      <c r="AN690" s="108"/>
      <c r="AO690" s="108"/>
      <c r="AP690" s="107"/>
      <c r="AQ690" s="107"/>
      <c r="AR690" s="31"/>
      <c r="AS690" s="68"/>
      <c r="AT690" s="68"/>
      <c r="AU690" s="63"/>
      <c r="AV690" s="62"/>
      <c r="AW690" s="62"/>
      <c r="AX690" s="62"/>
      <c r="AY690" s="62"/>
      <c r="AZ690" s="126"/>
      <c r="BA690" s="126"/>
      <c r="BB690" s="126"/>
      <c r="BC690" s="126"/>
      <c r="BD690" s="126"/>
      <c r="BE690" s="62"/>
    </row>
    <row r="691" spans="1:57" ht="25.5" customHeight="1" x14ac:dyDescent="0.3">
      <c r="A691" s="31"/>
      <c r="B691" s="31"/>
      <c r="C691" s="31"/>
      <c r="D691" s="33"/>
      <c r="E691" s="92"/>
      <c r="F691" s="31"/>
      <c r="G691" s="77"/>
      <c r="H691" s="77"/>
      <c r="I691" s="57"/>
      <c r="J691" s="31"/>
      <c r="K691" s="31"/>
      <c r="L691" s="77"/>
      <c r="M691" s="64"/>
      <c r="N691" s="64"/>
      <c r="O691" s="69"/>
      <c r="P691" s="69"/>
      <c r="Q691" s="70"/>
      <c r="R691" s="34"/>
      <c r="S691" s="105"/>
      <c r="T691" s="105"/>
      <c r="U691" s="77"/>
      <c r="V691" s="77"/>
      <c r="W691" s="69"/>
      <c r="X691" s="69"/>
      <c r="Y691" s="69"/>
      <c r="Z691" s="61"/>
      <c r="AA691" s="67"/>
      <c r="AB691" s="61"/>
      <c r="AC691" s="67"/>
      <c r="AD691" s="67"/>
      <c r="AE691" s="67"/>
      <c r="AF691" s="57"/>
      <c r="AG691" s="107"/>
      <c r="AH691" s="108"/>
      <c r="AI691" s="30"/>
      <c r="AJ691" s="30"/>
      <c r="AK691" s="30"/>
      <c r="AL691" s="30"/>
      <c r="AM691" s="63"/>
      <c r="AN691" s="108"/>
      <c r="AO691" s="108"/>
      <c r="AP691" s="107"/>
      <c r="AQ691" s="107"/>
      <c r="AR691" s="31"/>
      <c r="AS691" s="68"/>
      <c r="AT691" s="68"/>
      <c r="AU691" s="63"/>
      <c r="AV691" s="62"/>
      <c r="AW691" s="62"/>
      <c r="AX691" s="62"/>
      <c r="AY691" s="62"/>
      <c r="AZ691" s="126"/>
      <c r="BA691" s="126"/>
      <c r="BB691" s="126"/>
      <c r="BC691" s="126"/>
      <c r="BD691" s="126"/>
      <c r="BE691" s="62"/>
    </row>
    <row r="692" spans="1:57" ht="25.5" customHeight="1" x14ac:dyDescent="0.3">
      <c r="A692" s="31"/>
      <c r="B692" s="31"/>
      <c r="C692" s="31"/>
      <c r="D692" s="33"/>
      <c r="E692" s="92"/>
      <c r="F692" s="31"/>
      <c r="G692" s="77"/>
      <c r="H692" s="77"/>
      <c r="I692" s="57"/>
      <c r="J692" s="31"/>
      <c r="K692" s="31"/>
      <c r="L692" s="77"/>
      <c r="M692" s="64"/>
      <c r="N692" s="64"/>
      <c r="O692" s="69"/>
      <c r="P692" s="69"/>
      <c r="Q692" s="70"/>
      <c r="R692" s="34"/>
      <c r="S692" s="105"/>
      <c r="T692" s="105"/>
      <c r="U692" s="77"/>
      <c r="V692" s="77"/>
      <c r="W692" s="69"/>
      <c r="X692" s="69"/>
      <c r="Y692" s="69"/>
      <c r="Z692" s="61"/>
      <c r="AA692" s="67"/>
      <c r="AB692" s="61"/>
      <c r="AC692" s="67"/>
      <c r="AD692" s="67"/>
      <c r="AE692" s="67"/>
      <c r="AF692" s="57"/>
      <c r="AG692" s="107"/>
      <c r="AH692" s="108"/>
      <c r="AI692" s="30"/>
      <c r="AJ692" s="30"/>
      <c r="AK692" s="30"/>
      <c r="AL692" s="30"/>
      <c r="AM692" s="63"/>
      <c r="AN692" s="108"/>
      <c r="AO692" s="108"/>
      <c r="AP692" s="107"/>
      <c r="AQ692" s="107"/>
      <c r="AR692" s="31"/>
      <c r="AS692" s="68"/>
      <c r="AT692" s="68"/>
      <c r="AU692" s="63"/>
      <c r="AV692" s="62"/>
      <c r="AW692" s="62"/>
      <c r="AX692" s="62"/>
      <c r="AY692" s="62"/>
      <c r="AZ692" s="126"/>
      <c r="BA692" s="126"/>
      <c r="BB692" s="126"/>
      <c r="BC692" s="126"/>
      <c r="BD692" s="126"/>
      <c r="BE692" s="62"/>
    </row>
    <row r="693" spans="1:57" ht="25.5" customHeight="1" x14ac:dyDescent="0.3">
      <c r="A693" s="31"/>
      <c r="B693" s="31"/>
      <c r="C693" s="31"/>
      <c r="D693" s="33"/>
      <c r="E693" s="92"/>
      <c r="F693" s="31"/>
      <c r="G693" s="77"/>
      <c r="H693" s="77"/>
      <c r="I693" s="57"/>
      <c r="J693" s="31"/>
      <c r="K693" s="31"/>
      <c r="L693" s="77"/>
      <c r="M693" s="64"/>
      <c r="N693" s="64"/>
      <c r="O693" s="69"/>
      <c r="P693" s="69"/>
      <c r="Q693" s="70"/>
      <c r="R693" s="34"/>
      <c r="S693" s="105"/>
      <c r="T693" s="105"/>
      <c r="U693" s="77"/>
      <c r="V693" s="77"/>
      <c r="W693" s="69"/>
      <c r="X693" s="69"/>
      <c r="Y693" s="69"/>
      <c r="Z693" s="61"/>
      <c r="AA693" s="67"/>
      <c r="AB693" s="61"/>
      <c r="AC693" s="67"/>
      <c r="AD693" s="67"/>
      <c r="AE693" s="67"/>
      <c r="AF693" s="57"/>
      <c r="AG693" s="107"/>
      <c r="AH693" s="108"/>
      <c r="AI693" s="30"/>
      <c r="AJ693" s="30"/>
      <c r="AK693" s="30"/>
      <c r="AL693" s="30"/>
      <c r="AM693" s="63"/>
      <c r="AN693" s="108"/>
      <c r="AO693" s="108"/>
      <c r="AP693" s="107"/>
      <c r="AQ693" s="107"/>
      <c r="AR693" s="31"/>
      <c r="AS693" s="68"/>
      <c r="AT693" s="68"/>
      <c r="AU693" s="63"/>
      <c r="AV693" s="62"/>
      <c r="AW693" s="62"/>
      <c r="AX693" s="62"/>
      <c r="AY693" s="62"/>
      <c r="AZ693" s="126"/>
      <c r="BA693" s="126"/>
      <c r="BB693" s="126"/>
      <c r="BC693" s="126"/>
      <c r="BD693" s="126"/>
      <c r="BE693" s="62"/>
    </row>
    <row r="694" spans="1:57" ht="25.5" customHeight="1" x14ac:dyDescent="0.3">
      <c r="A694" s="31"/>
      <c r="B694" s="31"/>
      <c r="C694" s="31"/>
      <c r="D694" s="33"/>
      <c r="E694" s="92"/>
      <c r="F694" s="31"/>
      <c r="G694" s="77"/>
      <c r="H694" s="77"/>
      <c r="I694" s="57"/>
      <c r="J694" s="31"/>
      <c r="K694" s="31"/>
      <c r="L694" s="77"/>
      <c r="M694" s="64"/>
      <c r="N694" s="64"/>
      <c r="O694" s="69"/>
      <c r="P694" s="69"/>
      <c r="Q694" s="70"/>
      <c r="R694" s="34"/>
      <c r="S694" s="105"/>
      <c r="T694" s="105"/>
      <c r="U694" s="77"/>
      <c r="V694" s="77"/>
      <c r="W694" s="69"/>
      <c r="X694" s="69"/>
      <c r="Y694" s="69"/>
      <c r="Z694" s="61"/>
      <c r="AA694" s="67"/>
      <c r="AB694" s="61"/>
      <c r="AC694" s="67"/>
      <c r="AD694" s="67"/>
      <c r="AE694" s="67"/>
      <c r="AF694" s="57"/>
      <c r="AG694" s="107"/>
      <c r="AH694" s="108"/>
      <c r="AI694" s="30"/>
      <c r="AJ694" s="30"/>
      <c r="AK694" s="30"/>
      <c r="AL694" s="30"/>
      <c r="AM694" s="63"/>
      <c r="AN694" s="108"/>
      <c r="AO694" s="108"/>
      <c r="AP694" s="107"/>
      <c r="AQ694" s="107"/>
      <c r="AR694" s="31"/>
      <c r="AS694" s="68"/>
      <c r="AT694" s="68"/>
      <c r="AU694" s="63"/>
      <c r="AV694" s="62"/>
      <c r="AW694" s="62"/>
      <c r="AX694" s="62"/>
      <c r="AY694" s="62"/>
      <c r="AZ694" s="126"/>
      <c r="BA694" s="126"/>
      <c r="BB694" s="126"/>
      <c r="BC694" s="126"/>
      <c r="BD694" s="126"/>
      <c r="BE694" s="62"/>
    </row>
    <row r="695" spans="1:57" ht="25.5" customHeight="1" x14ac:dyDescent="0.3">
      <c r="A695" s="31"/>
      <c r="B695" s="31"/>
      <c r="C695" s="31"/>
      <c r="D695" s="33"/>
      <c r="E695" s="92"/>
      <c r="F695" s="31"/>
      <c r="G695" s="77"/>
      <c r="H695" s="77"/>
      <c r="I695" s="57"/>
      <c r="J695" s="31"/>
      <c r="K695" s="31"/>
      <c r="L695" s="77"/>
      <c r="M695" s="64"/>
      <c r="N695" s="64"/>
      <c r="O695" s="69"/>
      <c r="P695" s="69"/>
      <c r="Q695" s="70"/>
      <c r="R695" s="34"/>
      <c r="S695" s="105"/>
      <c r="T695" s="105"/>
      <c r="U695" s="77"/>
      <c r="V695" s="77"/>
      <c r="W695" s="69"/>
      <c r="X695" s="69"/>
      <c r="Y695" s="69"/>
      <c r="Z695" s="61"/>
      <c r="AA695" s="67"/>
      <c r="AB695" s="61"/>
      <c r="AC695" s="67"/>
      <c r="AD695" s="67"/>
      <c r="AE695" s="67"/>
      <c r="AF695" s="57"/>
      <c r="AG695" s="107"/>
      <c r="AH695" s="108"/>
      <c r="AI695" s="30"/>
      <c r="AJ695" s="30"/>
      <c r="AK695" s="30"/>
      <c r="AL695" s="30"/>
      <c r="AM695" s="63"/>
      <c r="AN695" s="108"/>
      <c r="AO695" s="108"/>
      <c r="AP695" s="107"/>
      <c r="AQ695" s="107"/>
      <c r="AR695" s="31"/>
      <c r="AS695" s="68"/>
      <c r="AT695" s="68"/>
      <c r="AU695" s="63"/>
      <c r="AV695" s="62"/>
      <c r="AW695" s="62"/>
      <c r="AX695" s="62"/>
      <c r="AY695" s="62"/>
      <c r="AZ695" s="126"/>
      <c r="BA695" s="126"/>
      <c r="BB695" s="126"/>
      <c r="BC695" s="126"/>
      <c r="BD695" s="126"/>
      <c r="BE695" s="62"/>
    </row>
    <row r="696" spans="1:57" ht="25.5" customHeight="1" x14ac:dyDescent="0.3">
      <c r="A696" s="31"/>
      <c r="B696" s="31"/>
      <c r="C696" s="31"/>
      <c r="D696" s="33"/>
      <c r="E696" s="92"/>
      <c r="F696" s="31"/>
      <c r="G696" s="77"/>
      <c r="H696" s="77"/>
      <c r="I696" s="57"/>
      <c r="J696" s="31"/>
      <c r="K696" s="31"/>
      <c r="L696" s="77"/>
      <c r="M696" s="64"/>
      <c r="N696" s="64"/>
      <c r="O696" s="69"/>
      <c r="P696" s="69"/>
      <c r="Q696" s="70"/>
      <c r="R696" s="34"/>
      <c r="S696" s="105"/>
      <c r="T696" s="105"/>
      <c r="U696" s="77"/>
      <c r="V696" s="77"/>
      <c r="W696" s="69"/>
      <c r="X696" s="69"/>
      <c r="Y696" s="69"/>
      <c r="Z696" s="61"/>
      <c r="AA696" s="67"/>
      <c r="AB696" s="61"/>
      <c r="AC696" s="67"/>
      <c r="AD696" s="67"/>
      <c r="AE696" s="67"/>
      <c r="AF696" s="57"/>
      <c r="AG696" s="107"/>
      <c r="AH696" s="108"/>
      <c r="AI696" s="30"/>
      <c r="AJ696" s="30"/>
      <c r="AK696" s="30"/>
      <c r="AL696" s="30"/>
      <c r="AM696" s="63"/>
      <c r="AN696" s="108"/>
      <c r="AO696" s="108"/>
      <c r="AP696" s="107"/>
      <c r="AQ696" s="107"/>
      <c r="AR696" s="31"/>
      <c r="AS696" s="68"/>
      <c r="AT696" s="68"/>
      <c r="AU696" s="63"/>
      <c r="AV696" s="62"/>
      <c r="AW696" s="62"/>
      <c r="AX696" s="62"/>
      <c r="AY696" s="62"/>
      <c r="AZ696" s="126"/>
      <c r="BA696" s="126"/>
      <c r="BB696" s="126"/>
      <c r="BC696" s="126"/>
      <c r="BD696" s="126"/>
      <c r="BE696" s="62"/>
    </row>
    <row r="697" spans="1:57" ht="25.5" customHeight="1" x14ac:dyDescent="0.3">
      <c r="A697" s="31"/>
      <c r="B697" s="31"/>
      <c r="C697" s="31"/>
      <c r="D697" s="33"/>
      <c r="E697" s="92"/>
      <c r="F697" s="31"/>
      <c r="G697" s="77"/>
      <c r="H697" s="77"/>
      <c r="I697" s="57"/>
      <c r="J697" s="31"/>
      <c r="K697" s="31"/>
      <c r="L697" s="77"/>
      <c r="M697" s="64"/>
      <c r="N697" s="64"/>
      <c r="O697" s="69"/>
      <c r="P697" s="69"/>
      <c r="Q697" s="70"/>
      <c r="R697" s="34"/>
      <c r="S697" s="105"/>
      <c r="T697" s="105"/>
      <c r="U697" s="77"/>
      <c r="V697" s="77"/>
      <c r="W697" s="69"/>
      <c r="X697" s="69"/>
      <c r="Y697" s="69"/>
      <c r="Z697" s="61"/>
      <c r="AA697" s="67"/>
      <c r="AB697" s="61"/>
      <c r="AC697" s="67"/>
      <c r="AD697" s="67"/>
      <c r="AE697" s="67"/>
      <c r="AF697" s="57"/>
      <c r="AG697" s="107"/>
      <c r="AH697" s="108"/>
      <c r="AI697" s="30"/>
      <c r="AJ697" s="30"/>
      <c r="AK697" s="30"/>
      <c r="AL697" s="30"/>
      <c r="AM697" s="63"/>
      <c r="AN697" s="108"/>
      <c r="AO697" s="108"/>
      <c r="AP697" s="107"/>
      <c r="AQ697" s="107"/>
      <c r="AR697" s="31"/>
      <c r="AS697" s="68"/>
      <c r="AT697" s="68"/>
      <c r="AU697" s="63"/>
      <c r="AV697" s="62"/>
      <c r="AW697" s="62"/>
      <c r="AX697" s="62"/>
      <c r="AY697" s="62"/>
      <c r="AZ697" s="126"/>
      <c r="BA697" s="126"/>
      <c r="BB697" s="126"/>
      <c r="BC697" s="126"/>
      <c r="BD697" s="126"/>
      <c r="BE697" s="62"/>
    </row>
    <row r="698" spans="1:57" ht="25.5" customHeight="1" x14ac:dyDescent="0.3">
      <c r="A698" s="31"/>
      <c r="B698" s="31"/>
      <c r="C698" s="31"/>
      <c r="D698" s="33"/>
      <c r="E698" s="92"/>
      <c r="F698" s="31"/>
      <c r="G698" s="77"/>
      <c r="H698" s="77"/>
      <c r="I698" s="57"/>
      <c r="J698" s="31"/>
      <c r="K698" s="31"/>
      <c r="L698" s="77"/>
      <c r="M698" s="64"/>
      <c r="N698" s="64"/>
      <c r="O698" s="69"/>
      <c r="P698" s="69"/>
      <c r="Q698" s="70"/>
      <c r="R698" s="34"/>
      <c r="S698" s="105"/>
      <c r="T698" s="105"/>
      <c r="U698" s="77"/>
      <c r="V698" s="77"/>
      <c r="W698" s="69"/>
      <c r="X698" s="69"/>
      <c r="Y698" s="69"/>
      <c r="Z698" s="61"/>
      <c r="AA698" s="67"/>
      <c r="AB698" s="61"/>
      <c r="AC698" s="67"/>
      <c r="AD698" s="67"/>
      <c r="AE698" s="67"/>
      <c r="AF698" s="57"/>
      <c r="AG698" s="107"/>
      <c r="AH698" s="108"/>
      <c r="AI698" s="30"/>
      <c r="AJ698" s="30"/>
      <c r="AK698" s="30"/>
      <c r="AL698" s="30"/>
      <c r="AM698" s="63"/>
      <c r="AN698" s="108"/>
      <c r="AO698" s="108"/>
      <c r="AP698" s="107"/>
      <c r="AQ698" s="107"/>
      <c r="AR698" s="31"/>
      <c r="AS698" s="68"/>
      <c r="AT698" s="68"/>
      <c r="AU698" s="63"/>
      <c r="AV698" s="62"/>
      <c r="AW698" s="62"/>
      <c r="AX698" s="62"/>
      <c r="AY698" s="62"/>
      <c r="AZ698" s="126"/>
      <c r="BA698" s="126"/>
      <c r="BB698" s="126"/>
      <c r="BC698" s="126"/>
      <c r="BD698" s="126"/>
      <c r="BE698" s="62"/>
    </row>
    <row r="699" spans="1:57" ht="25.5" customHeight="1" x14ac:dyDescent="0.3">
      <c r="A699" s="31"/>
      <c r="B699" s="31"/>
      <c r="C699" s="31"/>
      <c r="D699" s="33"/>
      <c r="E699" s="92"/>
      <c r="F699" s="31"/>
      <c r="G699" s="77"/>
      <c r="H699" s="77"/>
      <c r="I699" s="57"/>
      <c r="J699" s="31"/>
      <c r="K699" s="31"/>
      <c r="L699" s="77"/>
      <c r="M699" s="64"/>
      <c r="N699" s="64"/>
      <c r="O699" s="69"/>
      <c r="P699" s="69"/>
      <c r="Q699" s="70"/>
      <c r="R699" s="34"/>
      <c r="S699" s="105"/>
      <c r="T699" s="105"/>
      <c r="U699" s="77"/>
      <c r="V699" s="77"/>
      <c r="W699" s="69"/>
      <c r="X699" s="69"/>
      <c r="Y699" s="69"/>
      <c r="Z699" s="61"/>
      <c r="AA699" s="67"/>
      <c r="AB699" s="61"/>
      <c r="AC699" s="67"/>
      <c r="AD699" s="67"/>
      <c r="AE699" s="67"/>
      <c r="AF699" s="57"/>
      <c r="AG699" s="107"/>
      <c r="AH699" s="108"/>
      <c r="AI699" s="30"/>
      <c r="AJ699" s="30"/>
      <c r="AK699" s="30"/>
      <c r="AL699" s="30"/>
      <c r="AM699" s="63"/>
      <c r="AN699" s="108"/>
      <c r="AO699" s="108"/>
      <c r="AP699" s="107"/>
      <c r="AQ699" s="107"/>
      <c r="AR699" s="31"/>
      <c r="AS699" s="68"/>
      <c r="AT699" s="68"/>
      <c r="AU699" s="63"/>
      <c r="AV699" s="62"/>
      <c r="AW699" s="62"/>
      <c r="AX699" s="62"/>
      <c r="AY699" s="62"/>
      <c r="AZ699" s="126"/>
      <c r="BA699" s="126"/>
      <c r="BB699" s="126"/>
      <c r="BC699" s="126"/>
      <c r="BD699" s="126"/>
      <c r="BE699" s="62"/>
    </row>
    <row r="700" spans="1:57" ht="25.5" customHeight="1" x14ac:dyDescent="0.3">
      <c r="A700" s="31"/>
      <c r="B700" s="31"/>
      <c r="C700" s="31"/>
      <c r="D700" s="33"/>
      <c r="E700" s="92"/>
      <c r="F700" s="31"/>
      <c r="G700" s="77"/>
      <c r="H700" s="77"/>
      <c r="I700" s="57"/>
      <c r="J700" s="31"/>
      <c r="K700" s="31"/>
      <c r="L700" s="77"/>
      <c r="M700" s="64"/>
      <c r="N700" s="64"/>
      <c r="O700" s="69"/>
      <c r="P700" s="69"/>
      <c r="Q700" s="70"/>
      <c r="R700" s="34"/>
      <c r="S700" s="105"/>
      <c r="T700" s="105"/>
      <c r="U700" s="77"/>
      <c r="V700" s="77"/>
      <c r="W700" s="69"/>
      <c r="X700" s="69"/>
      <c r="Y700" s="69"/>
      <c r="Z700" s="61"/>
      <c r="AA700" s="67"/>
      <c r="AB700" s="61"/>
      <c r="AC700" s="67"/>
      <c r="AD700" s="67"/>
      <c r="AE700" s="67"/>
      <c r="AF700" s="57"/>
      <c r="AG700" s="107"/>
      <c r="AH700" s="108"/>
      <c r="AI700" s="30"/>
      <c r="AJ700" s="30"/>
      <c r="AK700" s="30"/>
      <c r="AL700" s="30"/>
      <c r="AM700" s="63"/>
      <c r="AN700" s="108"/>
      <c r="AO700" s="108"/>
      <c r="AP700" s="107"/>
      <c r="AQ700" s="107"/>
      <c r="AR700" s="31"/>
      <c r="AS700" s="68"/>
      <c r="AT700" s="68"/>
      <c r="AU700" s="63"/>
      <c r="AV700" s="62"/>
      <c r="AW700" s="62"/>
      <c r="AX700" s="62"/>
      <c r="AY700" s="62"/>
      <c r="AZ700" s="126"/>
      <c r="BA700" s="126"/>
      <c r="BB700" s="126"/>
      <c r="BC700" s="126"/>
      <c r="BD700" s="126"/>
      <c r="BE700" s="62"/>
    </row>
    <row r="701" spans="1:57" ht="25.5" customHeight="1" x14ac:dyDescent="0.3">
      <c r="A701" s="31"/>
      <c r="B701" s="31"/>
      <c r="C701" s="31"/>
      <c r="D701" s="33"/>
      <c r="E701" s="92"/>
      <c r="F701" s="31"/>
      <c r="G701" s="77"/>
      <c r="H701" s="77"/>
      <c r="I701" s="57"/>
      <c r="J701" s="31"/>
      <c r="K701" s="31"/>
      <c r="L701" s="77"/>
      <c r="M701" s="64"/>
      <c r="N701" s="64"/>
      <c r="O701" s="69"/>
      <c r="P701" s="69"/>
      <c r="Q701" s="70"/>
      <c r="R701" s="34"/>
      <c r="S701" s="105"/>
      <c r="T701" s="105"/>
      <c r="U701" s="77"/>
      <c r="V701" s="77"/>
      <c r="W701" s="69"/>
      <c r="X701" s="69"/>
      <c r="Y701" s="69"/>
      <c r="Z701" s="61"/>
      <c r="AA701" s="67"/>
      <c r="AB701" s="61"/>
      <c r="AC701" s="67"/>
      <c r="AD701" s="67"/>
      <c r="AE701" s="67"/>
      <c r="AF701" s="57"/>
      <c r="AG701" s="107"/>
      <c r="AH701" s="108"/>
      <c r="AI701" s="30"/>
      <c r="AJ701" s="30"/>
      <c r="AK701" s="30"/>
      <c r="AL701" s="30"/>
      <c r="AM701" s="63"/>
      <c r="AN701" s="108"/>
      <c r="AO701" s="108"/>
      <c r="AP701" s="107"/>
      <c r="AQ701" s="107"/>
      <c r="AR701" s="31"/>
      <c r="AS701" s="68"/>
      <c r="AT701" s="68"/>
      <c r="AU701" s="63"/>
      <c r="AV701" s="62"/>
      <c r="AW701" s="62"/>
      <c r="AX701" s="62"/>
      <c r="AY701" s="62"/>
      <c r="AZ701" s="126"/>
      <c r="BA701" s="126"/>
      <c r="BB701" s="126"/>
      <c r="BC701" s="126"/>
      <c r="BD701" s="126"/>
      <c r="BE701" s="62"/>
    </row>
    <row r="702" spans="1:57" ht="25.5" customHeight="1" x14ac:dyDescent="0.3">
      <c r="A702" s="31"/>
      <c r="B702" s="31"/>
      <c r="C702" s="31"/>
      <c r="D702" s="33"/>
      <c r="E702" s="92"/>
      <c r="F702" s="31"/>
      <c r="G702" s="77"/>
      <c r="H702" s="77"/>
      <c r="I702" s="57"/>
      <c r="J702" s="31"/>
      <c r="K702" s="31"/>
      <c r="L702" s="77"/>
      <c r="M702" s="64"/>
      <c r="N702" s="64"/>
      <c r="O702" s="69"/>
      <c r="P702" s="69"/>
      <c r="Q702" s="70"/>
      <c r="R702" s="34"/>
      <c r="S702" s="105"/>
      <c r="T702" s="105"/>
      <c r="U702" s="77"/>
      <c r="V702" s="77"/>
      <c r="W702" s="69"/>
      <c r="X702" s="69"/>
      <c r="Y702" s="69"/>
      <c r="Z702" s="61"/>
      <c r="AA702" s="67"/>
      <c r="AB702" s="61"/>
      <c r="AC702" s="67"/>
      <c r="AD702" s="67"/>
      <c r="AE702" s="67"/>
      <c r="AF702" s="57"/>
      <c r="AG702" s="107"/>
      <c r="AH702" s="108"/>
      <c r="AI702" s="30"/>
      <c r="AJ702" s="30"/>
      <c r="AK702" s="30"/>
      <c r="AL702" s="30"/>
      <c r="AM702" s="63"/>
      <c r="AN702" s="108"/>
      <c r="AO702" s="108"/>
      <c r="AP702" s="107"/>
      <c r="AQ702" s="107"/>
      <c r="AR702" s="31"/>
      <c r="AS702" s="68"/>
      <c r="AT702" s="68"/>
      <c r="AU702" s="63"/>
      <c r="AV702" s="62"/>
      <c r="AW702" s="62"/>
      <c r="AX702" s="62"/>
      <c r="AY702" s="62"/>
      <c r="AZ702" s="126"/>
      <c r="BA702" s="126"/>
      <c r="BB702" s="126"/>
      <c r="BC702" s="126"/>
      <c r="BD702" s="126"/>
      <c r="BE702" s="62"/>
    </row>
    <row r="703" spans="1:57" ht="25.5" customHeight="1" x14ac:dyDescent="0.3">
      <c r="A703" s="31"/>
      <c r="B703" s="31"/>
      <c r="C703" s="31"/>
      <c r="D703" s="33"/>
      <c r="E703" s="92"/>
      <c r="F703" s="31"/>
      <c r="G703" s="77"/>
      <c r="H703" s="77"/>
      <c r="I703" s="57"/>
      <c r="J703" s="31"/>
      <c r="K703" s="31"/>
      <c r="L703" s="77"/>
      <c r="M703" s="64"/>
      <c r="N703" s="64"/>
      <c r="O703" s="69"/>
      <c r="P703" s="69"/>
      <c r="Q703" s="70"/>
      <c r="R703" s="34"/>
      <c r="S703" s="105"/>
      <c r="T703" s="105"/>
      <c r="U703" s="77"/>
      <c r="V703" s="77"/>
      <c r="W703" s="69"/>
      <c r="X703" s="69"/>
      <c r="Y703" s="69"/>
      <c r="Z703" s="61"/>
      <c r="AA703" s="67"/>
      <c r="AB703" s="61"/>
      <c r="AC703" s="67"/>
      <c r="AD703" s="67"/>
      <c r="AE703" s="67"/>
      <c r="AF703" s="57"/>
      <c r="AG703" s="107"/>
      <c r="AH703" s="108"/>
      <c r="AI703" s="30"/>
      <c r="AJ703" s="30"/>
      <c r="AK703" s="30"/>
      <c r="AL703" s="30"/>
      <c r="AM703" s="63"/>
      <c r="AN703" s="108"/>
      <c r="AO703" s="108"/>
      <c r="AP703" s="107"/>
      <c r="AQ703" s="107"/>
      <c r="AR703" s="31"/>
      <c r="AS703" s="68"/>
      <c r="AT703" s="68"/>
      <c r="AU703" s="63"/>
      <c r="AV703" s="62"/>
      <c r="AW703" s="62"/>
      <c r="AX703" s="62"/>
      <c r="AY703" s="62"/>
      <c r="AZ703" s="126"/>
      <c r="BA703" s="126"/>
      <c r="BB703" s="126"/>
      <c r="BC703" s="126"/>
      <c r="BD703" s="126"/>
      <c r="BE703" s="62"/>
    </row>
    <row r="704" spans="1:57" ht="25.5" customHeight="1" x14ac:dyDescent="0.3">
      <c r="A704" s="31"/>
      <c r="B704" s="31"/>
      <c r="C704" s="31"/>
      <c r="D704" s="33"/>
      <c r="E704" s="92"/>
      <c r="F704" s="31"/>
      <c r="G704" s="77"/>
      <c r="H704" s="77"/>
      <c r="I704" s="57"/>
      <c r="J704" s="31"/>
      <c r="K704" s="31"/>
      <c r="L704" s="77"/>
      <c r="M704" s="64"/>
      <c r="N704" s="64"/>
      <c r="O704" s="69"/>
      <c r="P704" s="69"/>
      <c r="Q704" s="70"/>
      <c r="R704" s="34"/>
      <c r="S704" s="105"/>
      <c r="T704" s="105"/>
      <c r="U704" s="77"/>
      <c r="V704" s="77"/>
      <c r="W704" s="69"/>
      <c r="X704" s="69"/>
      <c r="Y704" s="69"/>
      <c r="Z704" s="61"/>
      <c r="AA704" s="67"/>
      <c r="AB704" s="61"/>
      <c r="AC704" s="67"/>
      <c r="AD704" s="67"/>
      <c r="AE704" s="67"/>
      <c r="AF704" s="57"/>
      <c r="AG704" s="107"/>
      <c r="AH704" s="108"/>
      <c r="AI704" s="30"/>
      <c r="AJ704" s="30"/>
      <c r="AK704" s="30"/>
      <c r="AL704" s="30"/>
      <c r="AM704" s="63"/>
      <c r="AN704" s="108"/>
      <c r="AO704" s="108"/>
      <c r="AP704" s="107"/>
      <c r="AQ704" s="107"/>
      <c r="AR704" s="31"/>
      <c r="AS704" s="68"/>
      <c r="AT704" s="68"/>
      <c r="AU704" s="63"/>
      <c r="AV704" s="62"/>
      <c r="AW704" s="62"/>
      <c r="AX704" s="62"/>
      <c r="AY704" s="62"/>
      <c r="AZ704" s="126"/>
      <c r="BA704" s="126"/>
      <c r="BB704" s="126"/>
      <c r="BC704" s="126"/>
      <c r="BD704" s="126"/>
      <c r="BE704" s="62"/>
    </row>
    <row r="705" spans="1:57" ht="25.5" customHeight="1" x14ac:dyDescent="0.3">
      <c r="A705" s="31"/>
      <c r="B705" s="31"/>
      <c r="C705" s="31"/>
      <c r="D705" s="33"/>
      <c r="E705" s="92"/>
      <c r="F705" s="31"/>
      <c r="G705" s="77"/>
      <c r="H705" s="77"/>
      <c r="I705" s="57"/>
      <c r="J705" s="31"/>
      <c r="K705" s="31"/>
      <c r="L705" s="77"/>
      <c r="M705" s="64"/>
      <c r="N705" s="64"/>
      <c r="O705" s="69"/>
      <c r="P705" s="69"/>
      <c r="Q705" s="70"/>
      <c r="R705" s="34"/>
      <c r="S705" s="105"/>
      <c r="T705" s="105"/>
      <c r="U705" s="77"/>
      <c r="V705" s="77"/>
      <c r="W705" s="69"/>
      <c r="X705" s="69"/>
      <c r="Y705" s="69"/>
      <c r="Z705" s="61"/>
      <c r="AA705" s="67"/>
      <c r="AB705" s="61"/>
      <c r="AC705" s="67"/>
      <c r="AD705" s="67"/>
      <c r="AE705" s="67"/>
      <c r="AF705" s="57"/>
      <c r="AG705" s="107"/>
      <c r="AH705" s="108"/>
      <c r="AI705" s="30"/>
      <c r="AJ705" s="30"/>
      <c r="AK705" s="30"/>
      <c r="AL705" s="30"/>
      <c r="AM705" s="63"/>
      <c r="AN705" s="108"/>
      <c r="AO705" s="108"/>
      <c r="AP705" s="107"/>
      <c r="AQ705" s="107"/>
      <c r="AR705" s="31"/>
      <c r="AS705" s="68"/>
      <c r="AT705" s="68"/>
      <c r="AU705" s="63"/>
      <c r="AV705" s="62"/>
      <c r="AW705" s="62"/>
      <c r="AX705" s="62"/>
      <c r="AY705" s="62"/>
      <c r="AZ705" s="126"/>
      <c r="BA705" s="126"/>
      <c r="BB705" s="126"/>
      <c r="BC705" s="126"/>
      <c r="BD705" s="126"/>
      <c r="BE705" s="62"/>
    </row>
    <row r="706" spans="1:57" ht="25.5" customHeight="1" x14ac:dyDescent="0.3">
      <c r="A706" s="31"/>
      <c r="B706" s="31"/>
      <c r="C706" s="31"/>
      <c r="D706" s="33"/>
      <c r="E706" s="92"/>
      <c r="F706" s="31"/>
      <c r="G706" s="77"/>
      <c r="H706" s="77"/>
      <c r="I706" s="57"/>
      <c r="J706" s="31"/>
      <c r="K706" s="31"/>
      <c r="L706" s="77"/>
      <c r="M706" s="64"/>
      <c r="N706" s="64"/>
      <c r="O706" s="69"/>
      <c r="P706" s="69"/>
      <c r="Q706" s="70"/>
      <c r="R706" s="34"/>
      <c r="S706" s="105"/>
      <c r="T706" s="105"/>
      <c r="U706" s="77"/>
      <c r="V706" s="77"/>
      <c r="W706" s="69"/>
      <c r="X706" s="69"/>
      <c r="Y706" s="69"/>
      <c r="Z706" s="61"/>
      <c r="AA706" s="67"/>
      <c r="AB706" s="61"/>
      <c r="AC706" s="67"/>
      <c r="AD706" s="67"/>
      <c r="AE706" s="67"/>
      <c r="AF706" s="57"/>
      <c r="AG706" s="107"/>
      <c r="AH706" s="108"/>
      <c r="AI706" s="30"/>
      <c r="AJ706" s="30"/>
      <c r="AK706" s="30"/>
      <c r="AL706" s="30"/>
      <c r="AM706" s="63"/>
      <c r="AN706" s="108"/>
      <c r="AO706" s="108"/>
      <c r="AP706" s="107"/>
      <c r="AQ706" s="107"/>
      <c r="AR706" s="31"/>
      <c r="AS706" s="68"/>
      <c r="AT706" s="68"/>
      <c r="AU706" s="63"/>
      <c r="AV706" s="62"/>
      <c r="AW706" s="62"/>
      <c r="AX706" s="62"/>
      <c r="AY706" s="62"/>
      <c r="AZ706" s="126"/>
      <c r="BA706" s="126"/>
      <c r="BB706" s="126"/>
      <c r="BC706" s="126"/>
      <c r="BD706" s="126"/>
      <c r="BE706" s="62"/>
    </row>
    <row r="707" spans="1:57" ht="25.5" customHeight="1" x14ac:dyDescent="0.3">
      <c r="A707" s="31"/>
      <c r="B707" s="31"/>
      <c r="C707" s="31"/>
      <c r="D707" s="33"/>
      <c r="E707" s="92"/>
      <c r="F707" s="31"/>
      <c r="G707" s="77"/>
      <c r="H707" s="77"/>
      <c r="I707" s="57"/>
      <c r="J707" s="31"/>
      <c r="K707" s="31"/>
      <c r="L707" s="77"/>
      <c r="M707" s="64"/>
      <c r="N707" s="64"/>
      <c r="O707" s="69"/>
      <c r="P707" s="69"/>
      <c r="Q707" s="70"/>
      <c r="R707" s="34"/>
      <c r="S707" s="105"/>
      <c r="T707" s="105"/>
      <c r="U707" s="77"/>
      <c r="V707" s="77"/>
      <c r="W707" s="69"/>
      <c r="X707" s="69"/>
      <c r="Y707" s="69"/>
      <c r="Z707" s="61"/>
      <c r="AA707" s="67"/>
      <c r="AB707" s="61"/>
      <c r="AC707" s="67"/>
      <c r="AD707" s="67"/>
      <c r="AE707" s="67"/>
      <c r="AF707" s="57"/>
      <c r="AG707" s="107"/>
      <c r="AH707" s="108"/>
      <c r="AI707" s="30"/>
      <c r="AJ707" s="30"/>
      <c r="AK707" s="30"/>
      <c r="AL707" s="30"/>
      <c r="AM707" s="63"/>
      <c r="AN707" s="108"/>
      <c r="AO707" s="108"/>
      <c r="AP707" s="107"/>
      <c r="AQ707" s="107"/>
      <c r="AR707" s="31"/>
      <c r="AS707" s="68"/>
      <c r="AT707" s="68"/>
      <c r="AU707" s="63"/>
      <c r="AV707" s="62"/>
      <c r="AW707" s="62"/>
      <c r="AX707" s="62"/>
      <c r="AY707" s="62"/>
      <c r="AZ707" s="126"/>
      <c r="BA707" s="126"/>
      <c r="BB707" s="126"/>
      <c r="BC707" s="126"/>
      <c r="BD707" s="126"/>
      <c r="BE707" s="62"/>
    </row>
    <row r="708" spans="1:57" ht="25.5" customHeight="1" x14ac:dyDescent="0.3">
      <c r="A708" s="31"/>
      <c r="B708" s="31"/>
      <c r="C708" s="31"/>
      <c r="D708" s="33"/>
      <c r="E708" s="92"/>
      <c r="F708" s="31"/>
      <c r="G708" s="77"/>
      <c r="H708" s="77"/>
      <c r="I708" s="57"/>
      <c r="J708" s="31"/>
      <c r="K708" s="31"/>
      <c r="L708" s="77"/>
      <c r="M708" s="64"/>
      <c r="N708" s="64"/>
      <c r="O708" s="69"/>
      <c r="P708" s="69"/>
      <c r="Q708" s="70"/>
      <c r="R708" s="34"/>
      <c r="S708" s="105"/>
      <c r="T708" s="105"/>
      <c r="U708" s="77"/>
      <c r="V708" s="77"/>
      <c r="W708" s="69"/>
      <c r="X708" s="69"/>
      <c r="Y708" s="69"/>
      <c r="Z708" s="61"/>
      <c r="AA708" s="67"/>
      <c r="AB708" s="61"/>
      <c r="AC708" s="67"/>
      <c r="AD708" s="67"/>
      <c r="AE708" s="67"/>
      <c r="AF708" s="57"/>
      <c r="AG708" s="107"/>
      <c r="AH708" s="108"/>
      <c r="AI708" s="30"/>
      <c r="AJ708" s="30"/>
      <c r="AK708" s="30"/>
      <c r="AL708" s="30"/>
      <c r="AM708" s="63"/>
      <c r="AN708" s="108"/>
      <c r="AO708" s="108"/>
      <c r="AP708" s="107"/>
      <c r="AQ708" s="107"/>
      <c r="AR708" s="31"/>
      <c r="AS708" s="68"/>
      <c r="AT708" s="68"/>
      <c r="AU708" s="63"/>
      <c r="AV708" s="62"/>
      <c r="AW708" s="62"/>
      <c r="AX708" s="62"/>
      <c r="AY708" s="62"/>
      <c r="AZ708" s="126"/>
      <c r="BA708" s="126"/>
      <c r="BB708" s="126"/>
      <c r="BC708" s="126"/>
      <c r="BD708" s="126"/>
      <c r="BE708" s="62"/>
    </row>
    <row r="709" spans="1:57" ht="25.5" customHeight="1" x14ac:dyDescent="0.3">
      <c r="A709" s="31"/>
      <c r="B709" s="31"/>
      <c r="C709" s="31"/>
      <c r="D709" s="33"/>
      <c r="E709" s="92"/>
      <c r="F709" s="31"/>
      <c r="G709" s="77"/>
      <c r="H709" s="77"/>
      <c r="I709" s="57"/>
      <c r="J709" s="31"/>
      <c r="K709" s="31"/>
      <c r="L709" s="77"/>
      <c r="M709" s="64"/>
      <c r="N709" s="64"/>
      <c r="O709" s="69"/>
      <c r="P709" s="69"/>
      <c r="Q709" s="70"/>
      <c r="R709" s="34"/>
      <c r="S709" s="105"/>
      <c r="T709" s="105"/>
      <c r="U709" s="77"/>
      <c r="V709" s="77"/>
      <c r="W709" s="69"/>
      <c r="X709" s="69"/>
      <c r="Y709" s="69"/>
      <c r="Z709" s="61"/>
      <c r="AA709" s="67"/>
      <c r="AB709" s="61"/>
      <c r="AC709" s="67"/>
      <c r="AD709" s="67"/>
      <c r="AE709" s="67"/>
      <c r="AF709" s="57"/>
      <c r="AG709" s="107"/>
      <c r="AH709" s="108"/>
      <c r="AI709" s="30"/>
      <c r="AJ709" s="30"/>
      <c r="AK709" s="30"/>
      <c r="AL709" s="30"/>
      <c r="AM709" s="63"/>
      <c r="AN709" s="108"/>
      <c r="AO709" s="108"/>
      <c r="AP709" s="107"/>
      <c r="AQ709" s="107"/>
      <c r="AR709" s="31"/>
      <c r="AS709" s="68"/>
      <c r="AT709" s="68"/>
      <c r="AU709" s="63"/>
      <c r="AV709" s="62"/>
      <c r="AW709" s="62"/>
      <c r="AX709" s="62"/>
      <c r="AY709" s="62"/>
      <c r="AZ709" s="126"/>
      <c r="BA709" s="126"/>
      <c r="BB709" s="126"/>
      <c r="BC709" s="126"/>
      <c r="BD709" s="126"/>
      <c r="BE709" s="62"/>
    </row>
    <row r="710" spans="1:57" ht="25.5" customHeight="1" x14ac:dyDescent="0.3">
      <c r="A710" s="31"/>
      <c r="B710" s="31"/>
      <c r="C710" s="31"/>
      <c r="D710" s="33"/>
      <c r="E710" s="92"/>
      <c r="F710" s="31"/>
      <c r="G710" s="77"/>
      <c r="H710" s="77"/>
      <c r="I710" s="57"/>
      <c r="J710" s="31"/>
      <c r="K710" s="31"/>
      <c r="L710" s="77"/>
      <c r="M710" s="64"/>
      <c r="N710" s="64"/>
      <c r="O710" s="69"/>
      <c r="P710" s="69"/>
      <c r="Q710" s="70"/>
      <c r="R710" s="34"/>
      <c r="S710" s="105"/>
      <c r="T710" s="105"/>
      <c r="U710" s="77"/>
      <c r="V710" s="77"/>
      <c r="W710" s="69"/>
      <c r="X710" s="69"/>
      <c r="Y710" s="69"/>
      <c r="Z710" s="61"/>
      <c r="AA710" s="67"/>
      <c r="AB710" s="61"/>
      <c r="AC710" s="67"/>
      <c r="AD710" s="67"/>
      <c r="AE710" s="67"/>
      <c r="AF710" s="57"/>
      <c r="AG710" s="107"/>
      <c r="AH710" s="108"/>
      <c r="AI710" s="30"/>
      <c r="AJ710" s="30"/>
      <c r="AK710" s="30"/>
      <c r="AL710" s="30"/>
      <c r="AM710" s="63"/>
      <c r="AN710" s="108"/>
      <c r="AO710" s="108"/>
      <c r="AP710" s="107"/>
      <c r="AQ710" s="107"/>
      <c r="AR710" s="31"/>
      <c r="AS710" s="68"/>
      <c r="AT710" s="68"/>
      <c r="AU710" s="63"/>
      <c r="AV710" s="62"/>
      <c r="AW710" s="62"/>
      <c r="AX710" s="62"/>
      <c r="AY710" s="62"/>
      <c r="AZ710" s="126"/>
      <c r="BA710" s="126"/>
      <c r="BB710" s="126"/>
      <c r="BC710" s="126"/>
      <c r="BD710" s="126"/>
      <c r="BE710" s="62"/>
    </row>
    <row r="711" spans="1:57" ht="25.5" customHeight="1" x14ac:dyDescent="0.3">
      <c r="A711" s="31"/>
      <c r="B711" s="31"/>
      <c r="C711" s="31"/>
      <c r="D711" s="33"/>
      <c r="E711" s="92"/>
      <c r="F711" s="31"/>
      <c r="G711" s="77"/>
      <c r="H711" s="77"/>
      <c r="I711" s="57"/>
      <c r="J711" s="31"/>
      <c r="K711" s="31"/>
      <c r="L711" s="77"/>
      <c r="M711" s="64"/>
      <c r="N711" s="64"/>
      <c r="O711" s="69"/>
      <c r="P711" s="69"/>
      <c r="Q711" s="70"/>
      <c r="R711" s="34"/>
      <c r="S711" s="105"/>
      <c r="T711" s="105"/>
      <c r="U711" s="77"/>
      <c r="V711" s="77"/>
      <c r="W711" s="69"/>
      <c r="X711" s="69"/>
      <c r="Y711" s="69"/>
      <c r="Z711" s="61"/>
      <c r="AA711" s="67"/>
      <c r="AB711" s="61"/>
      <c r="AC711" s="67"/>
      <c r="AD711" s="67"/>
      <c r="AE711" s="67"/>
      <c r="AF711" s="57"/>
      <c r="AG711" s="107"/>
      <c r="AH711" s="108"/>
      <c r="AI711" s="30"/>
      <c r="AJ711" s="30"/>
      <c r="AK711" s="30"/>
      <c r="AL711" s="30"/>
      <c r="AM711" s="63"/>
      <c r="AN711" s="108"/>
      <c r="AO711" s="108"/>
      <c r="AP711" s="107"/>
      <c r="AQ711" s="107"/>
      <c r="AR711" s="31"/>
      <c r="AS711" s="68"/>
      <c r="AT711" s="68"/>
      <c r="AU711" s="63"/>
      <c r="AV711" s="62"/>
      <c r="AW711" s="62"/>
      <c r="AX711" s="62"/>
      <c r="AY711" s="62"/>
      <c r="AZ711" s="126"/>
      <c r="BA711" s="126"/>
      <c r="BB711" s="126"/>
      <c r="BC711" s="126"/>
      <c r="BD711" s="126"/>
      <c r="BE711" s="62"/>
    </row>
    <row r="712" spans="1:57" ht="25.5" customHeight="1" x14ac:dyDescent="0.3">
      <c r="A712" s="31"/>
      <c r="B712" s="31"/>
      <c r="C712" s="31"/>
      <c r="D712" s="33"/>
      <c r="E712" s="92"/>
      <c r="F712" s="31"/>
      <c r="G712" s="77"/>
      <c r="H712" s="77"/>
      <c r="I712" s="57"/>
      <c r="J712" s="31"/>
      <c r="K712" s="31"/>
      <c r="L712" s="77"/>
      <c r="M712" s="64"/>
      <c r="N712" s="64"/>
      <c r="O712" s="69"/>
      <c r="P712" s="69"/>
      <c r="Q712" s="70"/>
      <c r="R712" s="34"/>
      <c r="S712" s="105"/>
      <c r="T712" s="105"/>
      <c r="U712" s="77"/>
      <c r="V712" s="77"/>
      <c r="W712" s="69"/>
      <c r="X712" s="69"/>
      <c r="Y712" s="69"/>
      <c r="Z712" s="61"/>
      <c r="AA712" s="67"/>
      <c r="AB712" s="61"/>
      <c r="AC712" s="67"/>
      <c r="AD712" s="67"/>
      <c r="AE712" s="67"/>
      <c r="AF712" s="57"/>
      <c r="AG712" s="107"/>
      <c r="AH712" s="108"/>
      <c r="AI712" s="30"/>
      <c r="AJ712" s="30"/>
      <c r="AK712" s="30"/>
      <c r="AL712" s="30"/>
      <c r="AM712" s="63"/>
      <c r="AN712" s="108"/>
      <c r="AO712" s="108"/>
      <c r="AP712" s="107"/>
      <c r="AQ712" s="107"/>
      <c r="AR712" s="31"/>
      <c r="AS712" s="68"/>
      <c r="AT712" s="68"/>
      <c r="AU712" s="63"/>
      <c r="AV712" s="62"/>
      <c r="AW712" s="62"/>
      <c r="AX712" s="62"/>
      <c r="AY712" s="62"/>
      <c r="AZ712" s="126"/>
      <c r="BA712" s="126"/>
      <c r="BB712" s="126"/>
      <c r="BC712" s="126"/>
      <c r="BD712" s="126"/>
      <c r="BE712" s="62"/>
    </row>
    <row r="713" spans="1:57" ht="25.5" customHeight="1" x14ac:dyDescent="0.3">
      <c r="A713" s="31"/>
      <c r="B713" s="31"/>
      <c r="C713" s="31"/>
      <c r="D713" s="33"/>
      <c r="E713" s="92"/>
      <c r="F713" s="31"/>
      <c r="G713" s="77"/>
      <c r="H713" s="77"/>
      <c r="I713" s="57"/>
      <c r="J713" s="31"/>
      <c r="K713" s="31"/>
      <c r="L713" s="77"/>
      <c r="M713" s="64"/>
      <c r="N713" s="64"/>
      <c r="O713" s="69"/>
      <c r="P713" s="69"/>
      <c r="Q713" s="70"/>
      <c r="R713" s="34"/>
      <c r="S713" s="105"/>
      <c r="T713" s="105"/>
      <c r="U713" s="77"/>
      <c r="V713" s="77"/>
      <c r="W713" s="69"/>
      <c r="X713" s="69"/>
      <c r="Y713" s="69"/>
      <c r="Z713" s="61"/>
      <c r="AA713" s="67"/>
      <c r="AB713" s="61"/>
      <c r="AC713" s="67"/>
      <c r="AD713" s="67"/>
      <c r="AE713" s="67"/>
      <c r="AF713" s="57"/>
      <c r="AG713" s="107"/>
      <c r="AH713" s="108"/>
      <c r="AI713" s="30"/>
      <c r="AJ713" s="30"/>
      <c r="AK713" s="30"/>
      <c r="AL713" s="30"/>
      <c r="AM713" s="63"/>
      <c r="AN713" s="108"/>
      <c r="AO713" s="108"/>
      <c r="AP713" s="107"/>
      <c r="AQ713" s="107"/>
      <c r="AR713" s="31"/>
      <c r="AS713" s="68"/>
      <c r="AT713" s="68"/>
      <c r="AU713" s="63"/>
      <c r="AV713" s="62"/>
      <c r="AW713" s="62"/>
      <c r="AX713" s="62"/>
      <c r="AY713" s="62"/>
      <c r="AZ713" s="126"/>
      <c r="BA713" s="126"/>
      <c r="BB713" s="126"/>
      <c r="BC713" s="126"/>
      <c r="BD713" s="126"/>
      <c r="BE713" s="62"/>
    </row>
    <row r="714" spans="1:57" ht="25.5" customHeight="1" x14ac:dyDescent="0.3">
      <c r="A714" s="31"/>
      <c r="B714" s="31"/>
      <c r="C714" s="31"/>
      <c r="D714" s="33"/>
      <c r="E714" s="92"/>
      <c r="F714" s="31"/>
      <c r="G714" s="77"/>
      <c r="H714" s="77"/>
      <c r="I714" s="57"/>
      <c r="J714" s="31"/>
      <c r="K714" s="31"/>
      <c r="L714" s="77"/>
      <c r="M714" s="64"/>
      <c r="N714" s="64"/>
      <c r="O714" s="69"/>
      <c r="P714" s="69"/>
      <c r="Q714" s="70"/>
      <c r="R714" s="34"/>
      <c r="S714" s="105"/>
      <c r="T714" s="105"/>
      <c r="U714" s="77"/>
      <c r="V714" s="77"/>
      <c r="W714" s="69"/>
      <c r="X714" s="69"/>
      <c r="Y714" s="69"/>
      <c r="Z714" s="61"/>
      <c r="AA714" s="67"/>
      <c r="AB714" s="61"/>
      <c r="AC714" s="67"/>
      <c r="AD714" s="67"/>
      <c r="AE714" s="67"/>
      <c r="AF714" s="57"/>
      <c r="AG714" s="107"/>
      <c r="AH714" s="108"/>
      <c r="AI714" s="30"/>
      <c r="AJ714" s="30"/>
      <c r="AK714" s="30"/>
      <c r="AL714" s="30"/>
      <c r="AM714" s="63"/>
      <c r="AN714" s="108"/>
      <c r="AO714" s="108"/>
      <c r="AP714" s="107"/>
      <c r="AQ714" s="107"/>
      <c r="AR714" s="31"/>
      <c r="AS714" s="68"/>
      <c r="AT714" s="68"/>
      <c r="AU714" s="63"/>
      <c r="AV714" s="62"/>
      <c r="AW714" s="62"/>
      <c r="AX714" s="62"/>
      <c r="AY714" s="62"/>
      <c r="AZ714" s="126"/>
      <c r="BA714" s="126"/>
      <c r="BB714" s="126"/>
      <c r="BC714" s="126"/>
      <c r="BD714" s="126"/>
      <c r="BE714" s="62"/>
    </row>
    <row r="715" spans="1:57" ht="25.5" customHeight="1" x14ac:dyDescent="0.3">
      <c r="A715" s="31"/>
      <c r="B715" s="31"/>
      <c r="C715" s="31"/>
      <c r="D715" s="33"/>
      <c r="E715" s="92"/>
      <c r="F715" s="31"/>
      <c r="G715" s="77"/>
      <c r="H715" s="77"/>
      <c r="I715" s="57"/>
      <c r="J715" s="31"/>
      <c r="K715" s="31"/>
      <c r="L715" s="77"/>
      <c r="M715" s="64"/>
      <c r="N715" s="64"/>
      <c r="O715" s="69"/>
      <c r="P715" s="69"/>
      <c r="Q715" s="70"/>
      <c r="R715" s="34"/>
      <c r="S715" s="105"/>
      <c r="T715" s="105"/>
      <c r="U715" s="77"/>
      <c r="V715" s="77"/>
      <c r="W715" s="69"/>
      <c r="X715" s="69"/>
      <c r="Y715" s="69"/>
      <c r="Z715" s="61"/>
      <c r="AA715" s="67"/>
      <c r="AB715" s="61"/>
      <c r="AC715" s="67"/>
      <c r="AD715" s="67"/>
      <c r="AE715" s="67"/>
      <c r="AF715" s="57"/>
      <c r="AG715" s="107"/>
      <c r="AH715" s="108"/>
      <c r="AI715" s="30"/>
      <c r="AJ715" s="30"/>
      <c r="AK715" s="30"/>
      <c r="AL715" s="30"/>
      <c r="AM715" s="63"/>
      <c r="AN715" s="108"/>
      <c r="AO715" s="108"/>
      <c r="AP715" s="107"/>
      <c r="AQ715" s="107"/>
      <c r="AR715" s="31"/>
      <c r="AS715" s="68"/>
      <c r="AT715" s="68"/>
      <c r="AU715" s="63"/>
      <c r="AV715" s="62"/>
      <c r="AW715" s="62"/>
      <c r="AX715" s="62"/>
      <c r="AY715" s="62"/>
      <c r="AZ715" s="126"/>
      <c r="BA715" s="126"/>
      <c r="BB715" s="126"/>
      <c r="BC715" s="126"/>
      <c r="BD715" s="126"/>
      <c r="BE715" s="62"/>
    </row>
    <row r="716" spans="1:57" ht="25.5" customHeight="1" x14ac:dyDescent="0.3">
      <c r="A716" s="31"/>
      <c r="B716" s="31"/>
      <c r="C716" s="31"/>
      <c r="D716" s="33"/>
      <c r="E716" s="92"/>
      <c r="F716" s="31"/>
      <c r="G716" s="77"/>
      <c r="H716" s="77"/>
      <c r="I716" s="57"/>
      <c r="J716" s="31"/>
      <c r="K716" s="31"/>
      <c r="L716" s="77"/>
      <c r="M716" s="64"/>
      <c r="N716" s="64"/>
      <c r="O716" s="69"/>
      <c r="P716" s="69"/>
      <c r="Q716" s="70"/>
      <c r="R716" s="34"/>
      <c r="S716" s="105"/>
      <c r="T716" s="105"/>
      <c r="U716" s="77"/>
      <c r="V716" s="77"/>
      <c r="W716" s="69"/>
      <c r="X716" s="69"/>
      <c r="Y716" s="69"/>
      <c r="Z716" s="61"/>
      <c r="AA716" s="67"/>
      <c r="AB716" s="61"/>
      <c r="AC716" s="67"/>
      <c r="AD716" s="67"/>
      <c r="AE716" s="67"/>
      <c r="AF716" s="57"/>
      <c r="AG716" s="107"/>
      <c r="AH716" s="108"/>
      <c r="AI716" s="30"/>
      <c r="AJ716" s="30"/>
      <c r="AK716" s="30"/>
      <c r="AL716" s="30"/>
      <c r="AM716" s="63"/>
      <c r="AN716" s="108"/>
      <c r="AO716" s="108"/>
      <c r="AP716" s="107"/>
      <c r="AQ716" s="107"/>
      <c r="AR716" s="31"/>
      <c r="AS716" s="68"/>
      <c r="AT716" s="68"/>
      <c r="AU716" s="63"/>
      <c r="AV716" s="62"/>
      <c r="AW716" s="62"/>
      <c r="AX716" s="62"/>
      <c r="AY716" s="62"/>
      <c r="AZ716" s="126"/>
      <c r="BA716" s="126"/>
      <c r="BB716" s="126"/>
      <c r="BC716" s="126"/>
      <c r="BD716" s="126"/>
      <c r="BE716" s="62"/>
    </row>
    <row r="717" spans="1:57" ht="25.5" customHeight="1" x14ac:dyDescent="0.3">
      <c r="A717" s="31"/>
      <c r="B717" s="31"/>
      <c r="C717" s="31"/>
      <c r="D717" s="33"/>
      <c r="E717" s="92"/>
      <c r="F717" s="31"/>
      <c r="G717" s="77"/>
      <c r="H717" s="77"/>
      <c r="I717" s="57"/>
      <c r="J717" s="31"/>
      <c r="K717" s="31"/>
      <c r="L717" s="77"/>
      <c r="M717" s="64"/>
      <c r="N717" s="64"/>
      <c r="O717" s="69"/>
      <c r="P717" s="69"/>
      <c r="Q717" s="70"/>
      <c r="R717" s="34"/>
      <c r="S717" s="105"/>
      <c r="T717" s="105"/>
      <c r="U717" s="77"/>
      <c r="V717" s="77"/>
      <c r="W717" s="69"/>
      <c r="X717" s="69"/>
      <c r="Y717" s="69"/>
      <c r="Z717" s="61"/>
      <c r="AA717" s="67"/>
      <c r="AB717" s="61"/>
      <c r="AC717" s="67"/>
      <c r="AD717" s="67"/>
      <c r="AE717" s="67"/>
      <c r="AF717" s="57"/>
      <c r="AG717" s="107"/>
      <c r="AH717" s="108"/>
      <c r="AI717" s="30"/>
      <c r="AJ717" s="30"/>
      <c r="AK717" s="30"/>
      <c r="AL717" s="30"/>
      <c r="AM717" s="63"/>
      <c r="AN717" s="108"/>
      <c r="AO717" s="108"/>
      <c r="AP717" s="107"/>
      <c r="AQ717" s="107"/>
      <c r="AR717" s="31"/>
      <c r="AS717" s="68"/>
      <c r="AT717" s="68"/>
      <c r="AU717" s="63"/>
      <c r="AV717" s="62"/>
      <c r="AW717" s="62"/>
      <c r="AX717" s="62"/>
      <c r="AY717" s="62"/>
      <c r="AZ717" s="126"/>
      <c r="BA717" s="126"/>
      <c r="BB717" s="126"/>
      <c r="BC717" s="126"/>
      <c r="BD717" s="126"/>
      <c r="BE717" s="62"/>
    </row>
    <row r="718" spans="1:57" ht="25.5" customHeight="1" x14ac:dyDescent="0.3">
      <c r="A718" s="31"/>
      <c r="B718" s="31"/>
      <c r="C718" s="31"/>
      <c r="D718" s="33"/>
      <c r="E718" s="92"/>
      <c r="F718" s="31"/>
      <c r="G718" s="77"/>
      <c r="H718" s="77"/>
      <c r="I718" s="57"/>
      <c r="J718" s="31"/>
      <c r="K718" s="31"/>
      <c r="L718" s="77"/>
      <c r="M718" s="64"/>
      <c r="N718" s="64"/>
      <c r="O718" s="69"/>
      <c r="P718" s="69"/>
      <c r="Q718" s="70"/>
      <c r="R718" s="34"/>
      <c r="S718" s="105"/>
      <c r="T718" s="105"/>
      <c r="U718" s="77"/>
      <c r="V718" s="77"/>
      <c r="W718" s="69"/>
      <c r="X718" s="69"/>
      <c r="Y718" s="69"/>
      <c r="Z718" s="61"/>
      <c r="AA718" s="67"/>
      <c r="AB718" s="61"/>
      <c r="AC718" s="67"/>
      <c r="AD718" s="67"/>
      <c r="AE718" s="67"/>
      <c r="AF718" s="57"/>
      <c r="AG718" s="107"/>
      <c r="AH718" s="108"/>
      <c r="AI718" s="30"/>
      <c r="AJ718" s="30"/>
      <c r="AK718" s="30"/>
      <c r="AL718" s="30"/>
      <c r="AM718" s="63"/>
      <c r="AN718" s="108"/>
      <c r="AO718" s="108"/>
      <c r="AP718" s="107"/>
      <c r="AQ718" s="107"/>
      <c r="AR718" s="31"/>
      <c r="AS718" s="68"/>
      <c r="AT718" s="68"/>
      <c r="AU718" s="63"/>
      <c r="AV718" s="62"/>
      <c r="AW718" s="62"/>
      <c r="AX718" s="62"/>
      <c r="AY718" s="62"/>
      <c r="AZ718" s="126"/>
      <c r="BA718" s="126"/>
      <c r="BB718" s="126"/>
      <c r="BC718" s="126"/>
      <c r="BD718" s="126"/>
      <c r="BE718" s="62"/>
    </row>
    <row r="719" spans="1:57" ht="25.5" customHeight="1" x14ac:dyDescent="0.3">
      <c r="A719" s="31"/>
      <c r="B719" s="31"/>
      <c r="C719" s="31"/>
      <c r="D719" s="33"/>
      <c r="E719" s="92"/>
      <c r="F719" s="31"/>
      <c r="G719" s="77"/>
      <c r="H719" s="77"/>
      <c r="I719" s="57"/>
      <c r="J719" s="31"/>
      <c r="K719" s="31"/>
      <c r="L719" s="77"/>
      <c r="M719" s="64"/>
      <c r="N719" s="64"/>
      <c r="O719" s="69"/>
      <c r="P719" s="69"/>
      <c r="Q719" s="70"/>
      <c r="R719" s="34"/>
      <c r="S719" s="105"/>
      <c r="T719" s="105"/>
      <c r="U719" s="77"/>
      <c r="V719" s="77"/>
      <c r="W719" s="69"/>
      <c r="X719" s="69"/>
      <c r="Y719" s="69"/>
      <c r="Z719" s="61"/>
      <c r="AA719" s="67"/>
      <c r="AB719" s="61"/>
      <c r="AC719" s="67"/>
      <c r="AD719" s="67"/>
      <c r="AE719" s="67"/>
      <c r="AF719" s="57"/>
      <c r="AG719" s="107"/>
      <c r="AH719" s="108"/>
      <c r="AI719" s="30"/>
      <c r="AJ719" s="30"/>
      <c r="AK719" s="30"/>
      <c r="AL719" s="30"/>
      <c r="AM719" s="63"/>
      <c r="AN719" s="108"/>
      <c r="AO719" s="108"/>
      <c r="AP719" s="107"/>
      <c r="AQ719" s="107"/>
      <c r="AR719" s="31"/>
      <c r="AS719" s="68"/>
      <c r="AT719" s="68"/>
      <c r="AU719" s="63"/>
      <c r="AV719" s="62"/>
      <c r="AW719" s="62"/>
      <c r="AX719" s="62"/>
      <c r="AY719" s="62"/>
      <c r="AZ719" s="126"/>
      <c r="BA719" s="126"/>
      <c r="BB719" s="126"/>
      <c r="BC719" s="126"/>
      <c r="BD719" s="126"/>
      <c r="BE719" s="62"/>
    </row>
    <row r="720" spans="1:57" ht="25.5" customHeight="1" x14ac:dyDescent="0.3">
      <c r="A720" s="31"/>
      <c r="B720" s="31"/>
      <c r="C720" s="31"/>
      <c r="D720" s="33"/>
      <c r="E720" s="92"/>
      <c r="F720" s="31"/>
      <c r="G720" s="77"/>
      <c r="H720" s="77"/>
      <c r="I720" s="57"/>
      <c r="J720" s="31"/>
      <c r="K720" s="31"/>
      <c r="L720" s="77"/>
      <c r="M720" s="64"/>
      <c r="N720" s="64"/>
      <c r="O720" s="69"/>
      <c r="P720" s="69"/>
      <c r="Q720" s="70"/>
      <c r="R720" s="34"/>
      <c r="S720" s="105"/>
      <c r="T720" s="105"/>
      <c r="U720" s="77"/>
      <c r="V720" s="77"/>
      <c r="W720" s="69"/>
      <c r="X720" s="69"/>
      <c r="Y720" s="69"/>
      <c r="Z720" s="61"/>
      <c r="AA720" s="67"/>
      <c r="AB720" s="61"/>
      <c r="AC720" s="67"/>
      <c r="AD720" s="67"/>
      <c r="AE720" s="67"/>
      <c r="AF720" s="57"/>
      <c r="AG720" s="107"/>
      <c r="AH720" s="108"/>
      <c r="AI720" s="30"/>
      <c r="AJ720" s="30"/>
      <c r="AK720" s="30"/>
      <c r="AL720" s="30"/>
      <c r="AM720" s="63"/>
      <c r="AN720" s="108"/>
      <c r="AO720" s="108"/>
      <c r="AP720" s="107"/>
      <c r="AQ720" s="107"/>
      <c r="AR720" s="31"/>
      <c r="AS720" s="68"/>
      <c r="AT720" s="68"/>
      <c r="AU720" s="63"/>
      <c r="AV720" s="62"/>
      <c r="AW720" s="62"/>
      <c r="AX720" s="62"/>
      <c r="AY720" s="62"/>
      <c r="AZ720" s="126"/>
      <c r="BA720" s="126"/>
      <c r="BB720" s="126"/>
      <c r="BC720" s="126"/>
      <c r="BD720" s="126"/>
      <c r="BE720" s="62"/>
    </row>
    <row r="721" spans="1:57" ht="25.5" customHeight="1" x14ac:dyDescent="0.3">
      <c r="A721" s="31"/>
      <c r="B721" s="31"/>
      <c r="C721" s="31"/>
      <c r="D721" s="33"/>
      <c r="E721" s="92"/>
      <c r="F721" s="31"/>
      <c r="G721" s="77"/>
      <c r="H721" s="77"/>
      <c r="I721" s="57"/>
      <c r="J721" s="31"/>
      <c r="K721" s="31"/>
      <c r="L721" s="77"/>
      <c r="M721" s="64"/>
      <c r="N721" s="64"/>
      <c r="O721" s="69"/>
      <c r="P721" s="69"/>
      <c r="Q721" s="70"/>
      <c r="R721" s="34"/>
      <c r="S721" s="105"/>
      <c r="T721" s="105"/>
      <c r="U721" s="77"/>
      <c r="V721" s="77"/>
      <c r="W721" s="69"/>
      <c r="X721" s="69"/>
      <c r="Y721" s="69"/>
      <c r="Z721" s="61"/>
      <c r="AA721" s="67"/>
      <c r="AB721" s="61"/>
      <c r="AC721" s="67"/>
      <c r="AD721" s="67"/>
      <c r="AE721" s="67"/>
      <c r="AF721" s="57"/>
      <c r="AG721" s="107"/>
      <c r="AH721" s="108"/>
      <c r="AI721" s="30"/>
      <c r="AJ721" s="30"/>
      <c r="AK721" s="30"/>
      <c r="AL721" s="30"/>
      <c r="AM721" s="63"/>
      <c r="AN721" s="108"/>
      <c r="AO721" s="108"/>
      <c r="AP721" s="107"/>
      <c r="AQ721" s="107"/>
      <c r="AR721" s="31"/>
      <c r="AS721" s="68"/>
      <c r="AT721" s="68"/>
      <c r="AU721" s="63"/>
      <c r="AV721" s="62"/>
      <c r="AW721" s="62"/>
      <c r="AX721" s="62"/>
      <c r="AY721" s="62"/>
      <c r="AZ721" s="126"/>
      <c r="BA721" s="126"/>
      <c r="BB721" s="126"/>
      <c r="BC721" s="126"/>
      <c r="BD721" s="126"/>
      <c r="BE721" s="62"/>
    </row>
    <row r="722" spans="1:57" ht="25.5" customHeight="1" x14ac:dyDescent="0.3">
      <c r="A722" s="31"/>
      <c r="B722" s="31"/>
      <c r="C722" s="31"/>
      <c r="D722" s="33"/>
      <c r="E722" s="92"/>
      <c r="F722" s="31"/>
      <c r="G722" s="77"/>
      <c r="H722" s="77"/>
      <c r="I722" s="57"/>
      <c r="J722" s="31"/>
      <c r="K722" s="31"/>
      <c r="L722" s="77"/>
      <c r="M722" s="64"/>
      <c r="N722" s="64"/>
      <c r="O722" s="69"/>
      <c r="P722" s="69"/>
      <c r="Q722" s="70"/>
      <c r="R722" s="34"/>
      <c r="S722" s="105"/>
      <c r="T722" s="105"/>
      <c r="U722" s="77"/>
      <c r="V722" s="77"/>
      <c r="W722" s="69"/>
      <c r="X722" s="69"/>
      <c r="Y722" s="69"/>
      <c r="Z722" s="61"/>
      <c r="AA722" s="67"/>
      <c r="AB722" s="61"/>
      <c r="AC722" s="67"/>
      <c r="AD722" s="67"/>
      <c r="AE722" s="67"/>
      <c r="AF722" s="57"/>
      <c r="AG722" s="107"/>
      <c r="AH722" s="108"/>
      <c r="AI722" s="30"/>
      <c r="AJ722" s="30"/>
      <c r="AK722" s="30"/>
      <c r="AL722" s="30"/>
      <c r="AM722" s="63"/>
      <c r="AN722" s="108"/>
      <c r="AO722" s="108"/>
      <c r="AP722" s="107"/>
      <c r="AQ722" s="107"/>
      <c r="AR722" s="31"/>
      <c r="AS722" s="68"/>
      <c r="AT722" s="68"/>
      <c r="AU722" s="63"/>
      <c r="AV722" s="62"/>
      <c r="AW722" s="62"/>
      <c r="AX722" s="62"/>
      <c r="AY722" s="62"/>
      <c r="AZ722" s="126"/>
      <c r="BA722" s="126"/>
      <c r="BB722" s="126"/>
      <c r="BC722" s="126"/>
      <c r="BD722" s="126"/>
      <c r="BE722" s="62"/>
    </row>
    <row r="723" spans="1:57" ht="25.5" customHeight="1" x14ac:dyDescent="0.3">
      <c r="A723" s="31"/>
      <c r="B723" s="31"/>
      <c r="C723" s="31"/>
      <c r="D723" s="33"/>
      <c r="E723" s="92"/>
      <c r="F723" s="31"/>
      <c r="G723" s="77"/>
      <c r="H723" s="77"/>
      <c r="I723" s="57"/>
      <c r="J723" s="31"/>
      <c r="K723" s="31"/>
      <c r="L723" s="77"/>
      <c r="M723" s="64"/>
      <c r="N723" s="64"/>
      <c r="O723" s="69"/>
      <c r="P723" s="69"/>
      <c r="Q723" s="70"/>
      <c r="R723" s="34"/>
      <c r="S723" s="105"/>
      <c r="T723" s="105"/>
      <c r="U723" s="77"/>
      <c r="V723" s="77"/>
      <c r="W723" s="69"/>
      <c r="X723" s="69"/>
      <c r="Y723" s="69"/>
      <c r="Z723" s="61"/>
      <c r="AA723" s="67"/>
      <c r="AB723" s="61"/>
      <c r="AC723" s="67"/>
      <c r="AD723" s="67"/>
      <c r="AE723" s="67"/>
      <c r="AF723" s="57"/>
      <c r="AG723" s="107"/>
      <c r="AH723" s="108"/>
      <c r="AI723" s="30"/>
      <c r="AJ723" s="30"/>
      <c r="AK723" s="30"/>
      <c r="AL723" s="30"/>
      <c r="AM723" s="63"/>
      <c r="AN723" s="108"/>
      <c r="AO723" s="108"/>
      <c r="AP723" s="107"/>
      <c r="AQ723" s="107"/>
      <c r="AR723" s="31"/>
      <c r="AS723" s="68"/>
      <c r="AT723" s="68"/>
      <c r="AU723" s="63"/>
      <c r="AV723" s="62"/>
      <c r="AW723" s="62"/>
      <c r="AX723" s="62"/>
      <c r="AY723" s="62"/>
      <c r="AZ723" s="126"/>
      <c r="BA723" s="126"/>
      <c r="BB723" s="126"/>
      <c r="BC723" s="126"/>
      <c r="BD723" s="126"/>
      <c r="BE723" s="62"/>
    </row>
    <row r="724" spans="1:57" ht="25.5" customHeight="1" x14ac:dyDescent="0.3">
      <c r="A724" s="31"/>
      <c r="B724" s="31"/>
      <c r="C724" s="31"/>
      <c r="D724" s="33"/>
      <c r="E724" s="92"/>
      <c r="F724" s="31"/>
      <c r="G724" s="77"/>
      <c r="H724" s="77"/>
      <c r="I724" s="57"/>
      <c r="J724" s="31"/>
      <c r="K724" s="31"/>
      <c r="L724" s="77"/>
      <c r="M724" s="64"/>
      <c r="N724" s="64"/>
      <c r="O724" s="69"/>
      <c r="P724" s="69"/>
      <c r="Q724" s="70"/>
      <c r="R724" s="34"/>
      <c r="S724" s="105"/>
      <c r="T724" s="105"/>
      <c r="U724" s="77"/>
      <c r="V724" s="77"/>
      <c r="W724" s="69"/>
      <c r="X724" s="69"/>
      <c r="Y724" s="69"/>
      <c r="Z724" s="61"/>
      <c r="AA724" s="67"/>
      <c r="AB724" s="61"/>
      <c r="AC724" s="67"/>
      <c r="AD724" s="67"/>
      <c r="AE724" s="67"/>
      <c r="AF724" s="57"/>
      <c r="AG724" s="107"/>
      <c r="AH724" s="108"/>
      <c r="AI724" s="30"/>
      <c r="AJ724" s="30"/>
      <c r="AK724" s="30"/>
      <c r="AL724" s="30"/>
      <c r="AM724" s="63"/>
      <c r="AN724" s="108"/>
      <c r="AO724" s="108"/>
      <c r="AP724" s="107"/>
      <c r="AQ724" s="107"/>
      <c r="AR724" s="31"/>
      <c r="AS724" s="68"/>
      <c r="AT724" s="68"/>
      <c r="AU724" s="63"/>
      <c r="AV724" s="62"/>
      <c r="AW724" s="62"/>
      <c r="AX724" s="62"/>
      <c r="AY724" s="62"/>
      <c r="AZ724" s="126"/>
      <c r="BA724" s="126"/>
      <c r="BB724" s="126"/>
      <c r="BC724" s="126"/>
      <c r="BD724" s="126"/>
      <c r="BE724" s="62"/>
    </row>
    <row r="725" spans="1:57" ht="25.5" customHeight="1" x14ac:dyDescent="0.3">
      <c r="A725" s="31"/>
      <c r="B725" s="31"/>
      <c r="C725" s="31"/>
      <c r="D725" s="33"/>
      <c r="E725" s="92"/>
      <c r="F725" s="31"/>
      <c r="G725" s="77"/>
      <c r="H725" s="77"/>
      <c r="I725" s="57"/>
      <c r="J725" s="31"/>
      <c r="K725" s="31"/>
      <c r="L725" s="77"/>
      <c r="M725" s="64"/>
      <c r="N725" s="64"/>
      <c r="O725" s="69"/>
      <c r="P725" s="69"/>
      <c r="Q725" s="70"/>
      <c r="R725" s="34"/>
      <c r="S725" s="105"/>
      <c r="T725" s="105"/>
      <c r="U725" s="77"/>
      <c r="V725" s="77"/>
      <c r="W725" s="69"/>
      <c r="X725" s="69"/>
      <c r="Y725" s="69"/>
      <c r="Z725" s="61"/>
      <c r="AA725" s="67"/>
      <c r="AB725" s="61"/>
      <c r="AC725" s="67"/>
      <c r="AD725" s="67"/>
      <c r="AE725" s="67"/>
      <c r="AF725" s="57"/>
      <c r="AG725" s="107"/>
      <c r="AH725" s="108"/>
      <c r="AI725" s="30"/>
      <c r="AJ725" s="30"/>
      <c r="AK725" s="30"/>
      <c r="AL725" s="30"/>
      <c r="AM725" s="63"/>
      <c r="AN725" s="108"/>
      <c r="AO725" s="108"/>
      <c r="AP725" s="107"/>
      <c r="AQ725" s="107"/>
      <c r="AR725" s="31"/>
      <c r="AS725" s="68"/>
      <c r="AT725" s="68"/>
      <c r="AU725" s="63"/>
      <c r="AV725" s="62"/>
      <c r="AW725" s="62"/>
      <c r="AX725" s="62"/>
      <c r="AY725" s="62"/>
      <c r="AZ725" s="126"/>
      <c r="BA725" s="126"/>
      <c r="BB725" s="126"/>
      <c r="BC725" s="126"/>
      <c r="BD725" s="126"/>
      <c r="BE725" s="62"/>
    </row>
    <row r="726" spans="1:57" ht="25.5" customHeight="1" x14ac:dyDescent="0.3">
      <c r="A726" s="31"/>
      <c r="B726" s="31"/>
      <c r="C726" s="31"/>
      <c r="D726" s="33"/>
      <c r="E726" s="92"/>
      <c r="F726" s="31"/>
      <c r="G726" s="77"/>
      <c r="H726" s="77"/>
      <c r="I726" s="57"/>
      <c r="J726" s="31"/>
      <c r="K726" s="31"/>
      <c r="L726" s="77"/>
      <c r="M726" s="64"/>
      <c r="N726" s="64"/>
      <c r="O726" s="69"/>
      <c r="P726" s="69"/>
      <c r="Q726" s="70"/>
      <c r="R726" s="34"/>
      <c r="S726" s="105"/>
      <c r="T726" s="105"/>
      <c r="U726" s="77"/>
      <c r="V726" s="77"/>
      <c r="W726" s="69"/>
      <c r="X726" s="69"/>
      <c r="Y726" s="69"/>
      <c r="Z726" s="61"/>
      <c r="AA726" s="67"/>
      <c r="AB726" s="61"/>
      <c r="AC726" s="67"/>
      <c r="AD726" s="67"/>
      <c r="AE726" s="67"/>
      <c r="AF726" s="57"/>
      <c r="AG726" s="107"/>
      <c r="AH726" s="108"/>
      <c r="AI726" s="30"/>
      <c r="AJ726" s="30"/>
      <c r="AK726" s="30"/>
      <c r="AL726" s="30"/>
      <c r="AM726" s="63"/>
      <c r="AN726" s="108"/>
      <c r="AO726" s="108"/>
      <c r="AP726" s="107"/>
      <c r="AQ726" s="107"/>
      <c r="AR726" s="31"/>
      <c r="AS726" s="68"/>
      <c r="AT726" s="68"/>
      <c r="AU726" s="63"/>
      <c r="AV726" s="62"/>
      <c r="AW726" s="62"/>
      <c r="AX726" s="62"/>
      <c r="AY726" s="62"/>
      <c r="AZ726" s="126"/>
      <c r="BA726" s="126"/>
      <c r="BB726" s="126"/>
      <c r="BC726" s="126"/>
      <c r="BD726" s="126"/>
      <c r="BE726" s="62"/>
    </row>
    <row r="727" spans="1:57" ht="25.5" customHeight="1" x14ac:dyDescent="0.3">
      <c r="A727" s="31"/>
      <c r="B727" s="31"/>
      <c r="C727" s="31"/>
      <c r="D727" s="33"/>
      <c r="E727" s="92"/>
      <c r="F727" s="31"/>
      <c r="G727" s="77"/>
      <c r="H727" s="77"/>
      <c r="I727" s="57"/>
      <c r="J727" s="31"/>
      <c r="K727" s="31"/>
      <c r="L727" s="77"/>
      <c r="M727" s="64"/>
      <c r="N727" s="64"/>
      <c r="O727" s="69"/>
      <c r="P727" s="69"/>
      <c r="Q727" s="70"/>
      <c r="R727" s="34"/>
      <c r="S727" s="105"/>
      <c r="T727" s="105"/>
      <c r="U727" s="77"/>
      <c r="V727" s="77"/>
      <c r="W727" s="69"/>
      <c r="X727" s="69"/>
      <c r="Y727" s="69"/>
      <c r="Z727" s="61"/>
      <c r="AA727" s="67"/>
      <c r="AB727" s="61"/>
      <c r="AC727" s="67"/>
      <c r="AD727" s="67"/>
      <c r="AE727" s="67"/>
      <c r="AF727" s="57"/>
      <c r="AG727" s="107"/>
      <c r="AH727" s="108"/>
      <c r="AI727" s="30"/>
      <c r="AJ727" s="30"/>
      <c r="AK727" s="30"/>
      <c r="AL727" s="30"/>
      <c r="AM727" s="63"/>
      <c r="AN727" s="108"/>
      <c r="AO727" s="108"/>
      <c r="AP727" s="107"/>
      <c r="AQ727" s="107"/>
      <c r="AR727" s="31"/>
      <c r="AS727" s="68"/>
      <c r="AT727" s="68"/>
      <c r="AU727" s="63"/>
      <c r="AV727" s="62"/>
      <c r="AW727" s="62"/>
      <c r="AX727" s="62"/>
      <c r="AY727" s="62"/>
      <c r="AZ727" s="126"/>
      <c r="BA727" s="126"/>
      <c r="BB727" s="126"/>
      <c r="BC727" s="126"/>
      <c r="BD727" s="126"/>
      <c r="BE727" s="62"/>
    </row>
    <row r="728" spans="1:57" ht="25.5" customHeight="1" x14ac:dyDescent="0.3">
      <c r="A728" s="31"/>
      <c r="B728" s="31"/>
      <c r="C728" s="31"/>
      <c r="D728" s="33"/>
      <c r="E728" s="92"/>
      <c r="F728" s="31"/>
      <c r="G728" s="77"/>
      <c r="H728" s="77"/>
      <c r="I728" s="57"/>
      <c r="J728" s="31"/>
      <c r="K728" s="31"/>
      <c r="L728" s="77"/>
      <c r="M728" s="64"/>
      <c r="N728" s="64"/>
      <c r="O728" s="69"/>
      <c r="P728" s="69"/>
      <c r="Q728" s="70"/>
      <c r="R728" s="34"/>
      <c r="S728" s="105"/>
      <c r="T728" s="105"/>
      <c r="U728" s="77"/>
      <c r="V728" s="77"/>
      <c r="W728" s="69"/>
      <c r="X728" s="69"/>
      <c r="Y728" s="69"/>
      <c r="Z728" s="61"/>
      <c r="AA728" s="67"/>
      <c r="AB728" s="61"/>
      <c r="AC728" s="67"/>
      <c r="AD728" s="67"/>
      <c r="AE728" s="67"/>
      <c r="AF728" s="57"/>
      <c r="AG728" s="107"/>
      <c r="AH728" s="108"/>
      <c r="AI728" s="30"/>
      <c r="AJ728" s="30"/>
      <c r="AK728" s="30"/>
      <c r="AL728" s="30"/>
      <c r="AM728" s="63"/>
      <c r="AN728" s="108"/>
      <c r="AO728" s="108"/>
      <c r="AP728" s="107"/>
      <c r="AQ728" s="107"/>
      <c r="AR728" s="31"/>
      <c r="AS728" s="68"/>
      <c r="AT728" s="68"/>
      <c r="AU728" s="63"/>
      <c r="AV728" s="62"/>
      <c r="AW728" s="62"/>
      <c r="AX728" s="62"/>
      <c r="AY728" s="62"/>
      <c r="AZ728" s="126"/>
      <c r="BA728" s="126"/>
      <c r="BB728" s="126"/>
      <c r="BC728" s="126"/>
      <c r="BD728" s="126"/>
      <c r="BE728" s="62"/>
    </row>
    <row r="729" spans="1:57" ht="25.5" customHeight="1" x14ac:dyDescent="0.3">
      <c r="A729" s="31"/>
      <c r="B729" s="31"/>
      <c r="C729" s="31"/>
      <c r="D729" s="33"/>
      <c r="E729" s="92"/>
      <c r="F729" s="31"/>
      <c r="G729" s="77"/>
      <c r="H729" s="77"/>
      <c r="I729" s="57"/>
      <c r="J729" s="31"/>
      <c r="K729" s="31"/>
      <c r="L729" s="77"/>
      <c r="M729" s="64"/>
      <c r="N729" s="64"/>
      <c r="O729" s="69"/>
      <c r="P729" s="69"/>
      <c r="Q729" s="70"/>
      <c r="R729" s="34"/>
      <c r="S729" s="105"/>
      <c r="T729" s="105"/>
      <c r="U729" s="77"/>
      <c r="V729" s="77"/>
      <c r="W729" s="69"/>
      <c r="X729" s="69"/>
      <c r="Y729" s="69"/>
      <c r="Z729" s="61"/>
      <c r="AA729" s="67"/>
      <c r="AB729" s="61"/>
      <c r="AC729" s="67"/>
      <c r="AD729" s="67"/>
      <c r="AE729" s="67"/>
      <c r="AF729" s="57"/>
      <c r="AG729" s="107"/>
      <c r="AH729" s="108"/>
      <c r="AI729" s="30"/>
      <c r="AJ729" s="30"/>
      <c r="AK729" s="30"/>
      <c r="AL729" s="30"/>
      <c r="AM729" s="63"/>
      <c r="AN729" s="108"/>
      <c r="AO729" s="108"/>
      <c r="AP729" s="107"/>
      <c r="AQ729" s="107"/>
      <c r="AR729" s="31"/>
      <c r="AS729" s="68"/>
      <c r="AT729" s="68"/>
      <c r="AU729" s="63"/>
      <c r="AV729" s="62"/>
      <c r="AW729" s="62"/>
      <c r="AX729" s="62"/>
      <c r="AY729" s="62"/>
      <c r="AZ729" s="126"/>
      <c r="BA729" s="126"/>
      <c r="BB729" s="126"/>
      <c r="BC729" s="126"/>
      <c r="BD729" s="126"/>
      <c r="BE729" s="62"/>
    </row>
    <row r="730" spans="1:57" ht="25.5" customHeight="1" x14ac:dyDescent="0.3">
      <c r="A730" s="31"/>
      <c r="B730" s="31"/>
      <c r="C730" s="31"/>
      <c r="D730" s="33"/>
      <c r="E730" s="92"/>
      <c r="F730" s="31"/>
      <c r="G730" s="77"/>
      <c r="H730" s="77"/>
      <c r="I730" s="57"/>
      <c r="J730" s="31"/>
      <c r="K730" s="31"/>
      <c r="L730" s="77"/>
      <c r="M730" s="64"/>
      <c r="N730" s="64"/>
      <c r="O730" s="69"/>
      <c r="P730" s="69"/>
      <c r="Q730" s="70"/>
      <c r="R730" s="34"/>
      <c r="S730" s="105"/>
      <c r="T730" s="105"/>
      <c r="U730" s="77"/>
      <c r="V730" s="77"/>
      <c r="W730" s="69"/>
      <c r="X730" s="69"/>
      <c r="Y730" s="69"/>
      <c r="Z730" s="61"/>
      <c r="AA730" s="67"/>
      <c r="AB730" s="61"/>
      <c r="AC730" s="67"/>
      <c r="AD730" s="67"/>
      <c r="AE730" s="67"/>
      <c r="AF730" s="57"/>
      <c r="AG730" s="107"/>
      <c r="AH730" s="108"/>
      <c r="AI730" s="30"/>
      <c r="AJ730" s="30"/>
      <c r="AK730" s="30"/>
      <c r="AL730" s="30"/>
      <c r="AM730" s="63"/>
      <c r="AN730" s="108"/>
      <c r="AO730" s="108"/>
      <c r="AP730" s="107"/>
      <c r="AQ730" s="107"/>
      <c r="AR730" s="31"/>
      <c r="AS730" s="68"/>
      <c r="AT730" s="68"/>
      <c r="AU730" s="63"/>
      <c r="AV730" s="62"/>
      <c r="AW730" s="62"/>
      <c r="AX730" s="62"/>
      <c r="AY730" s="62"/>
      <c r="AZ730" s="126"/>
      <c r="BA730" s="126"/>
      <c r="BB730" s="126"/>
      <c r="BC730" s="126"/>
      <c r="BD730" s="126"/>
      <c r="BE730" s="62"/>
    </row>
    <row r="731" spans="1:57" ht="25.5" customHeight="1" x14ac:dyDescent="0.3">
      <c r="A731" s="31"/>
      <c r="B731" s="31"/>
      <c r="C731" s="31"/>
      <c r="D731" s="33"/>
      <c r="E731" s="92"/>
      <c r="F731" s="31"/>
      <c r="G731" s="77"/>
      <c r="H731" s="77"/>
      <c r="I731" s="57"/>
      <c r="J731" s="31"/>
      <c r="K731" s="31"/>
      <c r="L731" s="77"/>
      <c r="M731" s="64"/>
      <c r="N731" s="64"/>
      <c r="O731" s="69"/>
      <c r="P731" s="69"/>
      <c r="Q731" s="70"/>
      <c r="R731" s="34"/>
      <c r="S731" s="105"/>
      <c r="T731" s="105"/>
      <c r="U731" s="77"/>
      <c r="V731" s="77"/>
      <c r="W731" s="69"/>
      <c r="X731" s="69"/>
      <c r="Y731" s="69"/>
      <c r="Z731" s="61"/>
      <c r="AA731" s="67"/>
      <c r="AB731" s="61"/>
      <c r="AC731" s="67"/>
      <c r="AD731" s="67"/>
      <c r="AE731" s="67"/>
      <c r="AF731" s="57"/>
      <c r="AG731" s="107"/>
      <c r="AH731" s="108"/>
      <c r="AI731" s="30"/>
      <c r="AJ731" s="30"/>
      <c r="AK731" s="30"/>
      <c r="AL731" s="30"/>
      <c r="AM731" s="63"/>
      <c r="AN731" s="108"/>
      <c r="AO731" s="108"/>
      <c r="AP731" s="107"/>
      <c r="AQ731" s="107"/>
      <c r="AR731" s="31"/>
      <c r="AS731" s="68"/>
      <c r="AT731" s="68"/>
      <c r="AU731" s="63"/>
      <c r="AV731" s="62"/>
      <c r="AW731" s="62"/>
      <c r="AX731" s="62"/>
      <c r="AY731" s="62"/>
      <c r="AZ731" s="126"/>
      <c r="BA731" s="126"/>
      <c r="BB731" s="126"/>
      <c r="BC731" s="126"/>
      <c r="BD731" s="126"/>
      <c r="BE731" s="62"/>
    </row>
    <row r="732" spans="1:57" ht="25.5" customHeight="1" x14ac:dyDescent="0.3">
      <c r="A732" s="31"/>
      <c r="B732" s="31"/>
      <c r="C732" s="31"/>
      <c r="D732" s="33"/>
      <c r="E732" s="92"/>
      <c r="F732" s="31"/>
      <c r="G732" s="77"/>
      <c r="H732" s="77"/>
      <c r="I732" s="57"/>
      <c r="J732" s="31"/>
      <c r="K732" s="31"/>
      <c r="L732" s="77"/>
      <c r="M732" s="64"/>
      <c r="N732" s="64"/>
      <c r="O732" s="69"/>
      <c r="P732" s="69"/>
      <c r="Q732" s="70"/>
      <c r="R732" s="34"/>
      <c r="S732" s="105"/>
      <c r="T732" s="105"/>
      <c r="U732" s="77"/>
      <c r="V732" s="77"/>
      <c r="W732" s="69"/>
      <c r="X732" s="69"/>
      <c r="Y732" s="69"/>
      <c r="Z732" s="61"/>
      <c r="AA732" s="67"/>
      <c r="AB732" s="61"/>
      <c r="AC732" s="67"/>
      <c r="AD732" s="67"/>
      <c r="AE732" s="67"/>
      <c r="AF732" s="57"/>
      <c r="AG732" s="107"/>
      <c r="AH732" s="108"/>
      <c r="AI732" s="30"/>
      <c r="AJ732" s="30"/>
      <c r="AK732" s="30"/>
      <c r="AL732" s="30"/>
      <c r="AM732" s="63"/>
      <c r="AN732" s="108"/>
      <c r="AO732" s="108"/>
      <c r="AP732" s="107"/>
      <c r="AQ732" s="107"/>
      <c r="AR732" s="31"/>
      <c r="AS732" s="68"/>
      <c r="AT732" s="68"/>
      <c r="AU732" s="63"/>
      <c r="AV732" s="62"/>
      <c r="AW732" s="62"/>
      <c r="AX732" s="62"/>
      <c r="AY732" s="62"/>
      <c r="AZ732" s="126"/>
      <c r="BA732" s="126"/>
      <c r="BB732" s="126"/>
      <c r="BC732" s="126"/>
      <c r="BD732" s="126"/>
      <c r="BE732" s="62"/>
    </row>
    <row r="733" spans="1:57" ht="25.5" customHeight="1" x14ac:dyDescent="0.3">
      <c r="A733" s="31"/>
      <c r="B733" s="31"/>
      <c r="C733" s="31"/>
      <c r="D733" s="33"/>
      <c r="E733" s="92"/>
      <c r="F733" s="31"/>
      <c r="G733" s="77"/>
      <c r="H733" s="77"/>
      <c r="I733" s="57"/>
      <c r="J733" s="31"/>
      <c r="K733" s="31"/>
      <c r="L733" s="77"/>
      <c r="M733" s="64"/>
      <c r="N733" s="64"/>
      <c r="O733" s="69"/>
      <c r="P733" s="69"/>
      <c r="Q733" s="70"/>
      <c r="R733" s="34"/>
      <c r="S733" s="105"/>
      <c r="T733" s="105"/>
      <c r="U733" s="77"/>
      <c r="V733" s="77"/>
      <c r="W733" s="69"/>
      <c r="X733" s="69"/>
      <c r="Y733" s="69"/>
      <c r="Z733" s="61"/>
      <c r="AA733" s="67"/>
      <c r="AB733" s="61"/>
      <c r="AC733" s="67"/>
      <c r="AD733" s="67"/>
      <c r="AE733" s="67"/>
      <c r="AF733" s="57"/>
      <c r="AG733" s="107"/>
      <c r="AH733" s="108"/>
      <c r="AI733" s="30"/>
      <c r="AJ733" s="30"/>
      <c r="AK733" s="30"/>
      <c r="AL733" s="30"/>
      <c r="AM733" s="63"/>
      <c r="AN733" s="108"/>
      <c r="AO733" s="108"/>
      <c r="AP733" s="107"/>
      <c r="AQ733" s="107"/>
      <c r="AR733" s="31"/>
      <c r="AS733" s="68"/>
      <c r="AT733" s="68"/>
      <c r="AU733" s="63"/>
      <c r="AV733" s="62"/>
      <c r="AW733" s="62"/>
      <c r="AX733" s="62"/>
      <c r="AY733" s="62"/>
      <c r="AZ733" s="126"/>
      <c r="BA733" s="126"/>
      <c r="BB733" s="126"/>
      <c r="BC733" s="126"/>
      <c r="BD733" s="126"/>
      <c r="BE733" s="62"/>
    </row>
    <row r="734" spans="1:57" ht="25.5" customHeight="1" x14ac:dyDescent="0.3">
      <c r="A734" s="31"/>
      <c r="B734" s="31"/>
      <c r="C734" s="31"/>
      <c r="D734" s="33"/>
      <c r="E734" s="92"/>
      <c r="F734" s="31"/>
      <c r="G734" s="77"/>
      <c r="H734" s="77"/>
      <c r="I734" s="57"/>
      <c r="J734" s="31"/>
      <c r="K734" s="31"/>
      <c r="L734" s="77"/>
      <c r="M734" s="64"/>
      <c r="N734" s="64"/>
      <c r="O734" s="69"/>
      <c r="P734" s="69"/>
      <c r="Q734" s="70"/>
      <c r="R734" s="34"/>
      <c r="S734" s="105"/>
      <c r="T734" s="105"/>
      <c r="U734" s="77"/>
      <c r="V734" s="77"/>
      <c r="W734" s="69"/>
      <c r="X734" s="69"/>
      <c r="Y734" s="69"/>
      <c r="Z734" s="61"/>
      <c r="AA734" s="67"/>
      <c r="AB734" s="61"/>
      <c r="AC734" s="67"/>
      <c r="AD734" s="67"/>
      <c r="AE734" s="67"/>
      <c r="AF734" s="57"/>
      <c r="AG734" s="107"/>
      <c r="AH734" s="108"/>
      <c r="AI734" s="30"/>
      <c r="AJ734" s="30"/>
      <c r="AK734" s="30"/>
      <c r="AL734" s="30"/>
      <c r="AM734" s="63"/>
      <c r="AN734" s="108"/>
      <c r="AO734" s="108"/>
      <c r="AP734" s="107"/>
      <c r="AQ734" s="107"/>
      <c r="AR734" s="31"/>
      <c r="AS734" s="68"/>
      <c r="AT734" s="68"/>
      <c r="AU734" s="63"/>
      <c r="AV734" s="62"/>
      <c r="AW734" s="62"/>
      <c r="AX734" s="62"/>
      <c r="AY734" s="62"/>
      <c r="AZ734" s="126"/>
      <c r="BA734" s="126"/>
      <c r="BB734" s="126"/>
      <c r="BC734" s="126"/>
      <c r="BD734" s="126"/>
      <c r="BE734" s="62"/>
    </row>
    <row r="735" spans="1:57" ht="25.5" customHeight="1" x14ac:dyDescent="0.3">
      <c r="A735" s="31"/>
      <c r="B735" s="31"/>
      <c r="C735" s="31"/>
      <c r="D735" s="33"/>
      <c r="E735" s="92"/>
      <c r="F735" s="31"/>
      <c r="G735" s="77"/>
      <c r="H735" s="77"/>
      <c r="I735" s="57"/>
      <c r="J735" s="31"/>
      <c r="K735" s="31"/>
      <c r="L735" s="77"/>
      <c r="M735" s="64"/>
      <c r="N735" s="64"/>
      <c r="O735" s="69"/>
      <c r="P735" s="69"/>
      <c r="Q735" s="70"/>
      <c r="R735" s="34"/>
      <c r="S735" s="105"/>
      <c r="T735" s="105"/>
      <c r="U735" s="77"/>
      <c r="V735" s="77"/>
      <c r="W735" s="69"/>
      <c r="X735" s="69"/>
      <c r="Y735" s="69"/>
      <c r="Z735" s="61"/>
      <c r="AA735" s="67"/>
      <c r="AB735" s="61"/>
      <c r="AC735" s="67"/>
      <c r="AD735" s="67"/>
      <c r="AE735" s="67"/>
      <c r="AF735" s="57"/>
      <c r="AG735" s="107"/>
      <c r="AH735" s="108"/>
      <c r="AI735" s="30"/>
      <c r="AJ735" s="30"/>
      <c r="AK735" s="30"/>
      <c r="AL735" s="30"/>
      <c r="AM735" s="63"/>
      <c r="AN735" s="108"/>
      <c r="AO735" s="108"/>
      <c r="AP735" s="107"/>
      <c r="AQ735" s="107"/>
      <c r="AR735" s="31"/>
      <c r="AS735" s="68"/>
      <c r="AT735" s="68"/>
      <c r="AU735" s="63"/>
      <c r="AV735" s="62"/>
      <c r="AW735" s="62"/>
      <c r="AX735" s="62"/>
      <c r="AY735" s="62"/>
      <c r="AZ735" s="126"/>
      <c r="BA735" s="126"/>
      <c r="BB735" s="126"/>
      <c r="BC735" s="126"/>
      <c r="BD735" s="126"/>
      <c r="BE735" s="62"/>
    </row>
    <row r="736" spans="1:57" ht="25.5" customHeight="1" x14ac:dyDescent="0.3">
      <c r="A736" s="31"/>
      <c r="B736" s="31"/>
      <c r="C736" s="31"/>
      <c r="D736" s="33"/>
      <c r="E736" s="92"/>
      <c r="F736" s="31"/>
      <c r="G736" s="77"/>
      <c r="H736" s="77"/>
      <c r="I736" s="57"/>
      <c r="J736" s="31"/>
      <c r="K736" s="31"/>
      <c r="L736" s="77"/>
      <c r="M736" s="64"/>
      <c r="N736" s="64"/>
      <c r="O736" s="69"/>
      <c r="P736" s="69"/>
      <c r="Q736" s="70"/>
      <c r="R736" s="34"/>
      <c r="S736" s="105"/>
      <c r="T736" s="105"/>
      <c r="U736" s="77"/>
      <c r="V736" s="77"/>
      <c r="W736" s="69"/>
      <c r="X736" s="69"/>
      <c r="Y736" s="69"/>
      <c r="Z736" s="61"/>
      <c r="AA736" s="67"/>
      <c r="AB736" s="61"/>
      <c r="AC736" s="67"/>
      <c r="AD736" s="67"/>
      <c r="AE736" s="67"/>
      <c r="AF736" s="57"/>
      <c r="AG736" s="107"/>
      <c r="AH736" s="108"/>
      <c r="AI736" s="30"/>
      <c r="AJ736" s="30"/>
      <c r="AK736" s="30"/>
      <c r="AL736" s="30"/>
      <c r="AM736" s="63"/>
      <c r="AN736" s="108"/>
      <c r="AO736" s="108"/>
      <c r="AP736" s="107"/>
      <c r="AQ736" s="107"/>
      <c r="AR736" s="31"/>
      <c r="AS736" s="68"/>
      <c r="AT736" s="68"/>
      <c r="AU736" s="63"/>
      <c r="AV736" s="62"/>
      <c r="AW736" s="62"/>
      <c r="AX736" s="62"/>
      <c r="AY736" s="62"/>
      <c r="AZ736" s="126"/>
      <c r="BA736" s="126"/>
      <c r="BB736" s="126"/>
      <c r="BC736" s="126"/>
      <c r="BD736" s="126"/>
      <c r="BE736" s="62"/>
    </row>
    <row r="737" spans="1:57" ht="25.5" customHeight="1" x14ac:dyDescent="0.3">
      <c r="A737" s="31"/>
      <c r="B737" s="31"/>
      <c r="C737" s="31"/>
      <c r="D737" s="33"/>
      <c r="E737" s="92"/>
      <c r="F737" s="31"/>
      <c r="G737" s="77"/>
      <c r="H737" s="77"/>
      <c r="I737" s="57"/>
      <c r="J737" s="31"/>
      <c r="K737" s="31"/>
      <c r="L737" s="77"/>
      <c r="M737" s="64"/>
      <c r="N737" s="64"/>
      <c r="O737" s="69"/>
      <c r="P737" s="69"/>
      <c r="Q737" s="70"/>
      <c r="R737" s="34"/>
      <c r="S737" s="105"/>
      <c r="T737" s="105"/>
      <c r="U737" s="77"/>
      <c r="V737" s="77"/>
      <c r="W737" s="69"/>
      <c r="X737" s="69"/>
      <c r="Y737" s="69"/>
      <c r="Z737" s="61"/>
      <c r="AA737" s="67"/>
      <c r="AB737" s="61"/>
      <c r="AC737" s="67"/>
      <c r="AD737" s="67"/>
      <c r="AE737" s="67"/>
      <c r="AF737" s="57"/>
      <c r="AG737" s="107"/>
      <c r="AH737" s="108"/>
      <c r="AI737" s="30"/>
      <c r="AJ737" s="30"/>
      <c r="AK737" s="30"/>
      <c r="AL737" s="30"/>
      <c r="AM737" s="63"/>
      <c r="AN737" s="108"/>
      <c r="AO737" s="108"/>
      <c r="AP737" s="107"/>
      <c r="AQ737" s="107"/>
      <c r="AR737" s="31"/>
      <c r="AS737" s="68"/>
      <c r="AT737" s="68"/>
      <c r="AU737" s="63"/>
      <c r="AV737" s="62"/>
      <c r="AW737" s="62"/>
      <c r="AX737" s="62"/>
      <c r="AY737" s="62"/>
      <c r="AZ737" s="126"/>
      <c r="BA737" s="126"/>
      <c r="BB737" s="126"/>
      <c r="BC737" s="126"/>
      <c r="BD737" s="126"/>
      <c r="BE737" s="62"/>
    </row>
    <row r="738" spans="1:57" ht="25.5" customHeight="1" x14ac:dyDescent="0.3">
      <c r="A738" s="31"/>
      <c r="B738" s="31"/>
      <c r="C738" s="31"/>
      <c r="D738" s="33"/>
      <c r="E738" s="92"/>
      <c r="F738" s="31"/>
      <c r="G738" s="77"/>
      <c r="H738" s="77"/>
      <c r="I738" s="57"/>
      <c r="J738" s="31"/>
      <c r="K738" s="31"/>
      <c r="L738" s="77"/>
      <c r="M738" s="64"/>
      <c r="N738" s="64"/>
      <c r="O738" s="69"/>
      <c r="P738" s="69"/>
      <c r="Q738" s="70"/>
      <c r="R738" s="34"/>
      <c r="S738" s="105"/>
      <c r="T738" s="105"/>
      <c r="U738" s="77"/>
      <c r="V738" s="77"/>
      <c r="W738" s="69"/>
      <c r="X738" s="69"/>
      <c r="Y738" s="69"/>
      <c r="Z738" s="61"/>
      <c r="AA738" s="67"/>
      <c r="AB738" s="61"/>
      <c r="AC738" s="67"/>
      <c r="AD738" s="67"/>
      <c r="AE738" s="67"/>
      <c r="AF738" s="57"/>
      <c r="AG738" s="107"/>
      <c r="AH738" s="108"/>
      <c r="AI738" s="30"/>
      <c r="AJ738" s="30"/>
      <c r="AK738" s="30"/>
      <c r="AL738" s="30"/>
      <c r="AM738" s="63"/>
      <c r="AN738" s="108"/>
      <c r="AO738" s="108"/>
      <c r="AP738" s="107"/>
      <c r="AQ738" s="107"/>
      <c r="AR738" s="31"/>
      <c r="AS738" s="68"/>
      <c r="AT738" s="68"/>
      <c r="AU738" s="63"/>
      <c r="AV738" s="62"/>
      <c r="AW738" s="62"/>
      <c r="AX738" s="62"/>
      <c r="AY738" s="62"/>
      <c r="AZ738" s="126"/>
      <c r="BA738" s="126"/>
      <c r="BB738" s="126"/>
      <c r="BC738" s="126"/>
      <c r="BD738" s="126"/>
      <c r="BE738" s="62"/>
    </row>
    <row r="739" spans="1:57" ht="25.5" customHeight="1" x14ac:dyDescent="0.3">
      <c r="A739" s="31"/>
      <c r="B739" s="31"/>
      <c r="C739" s="31"/>
      <c r="D739" s="33"/>
      <c r="E739" s="92"/>
      <c r="F739" s="31"/>
      <c r="G739" s="77"/>
      <c r="H739" s="77"/>
      <c r="I739" s="57"/>
      <c r="J739" s="31"/>
      <c r="K739" s="31"/>
      <c r="L739" s="77"/>
      <c r="M739" s="64"/>
      <c r="N739" s="64"/>
      <c r="O739" s="69"/>
      <c r="P739" s="69"/>
      <c r="Q739" s="70"/>
      <c r="R739" s="34"/>
      <c r="S739" s="105"/>
      <c r="T739" s="105"/>
      <c r="U739" s="77"/>
      <c r="V739" s="77"/>
      <c r="W739" s="69"/>
      <c r="X739" s="69"/>
      <c r="Y739" s="69"/>
      <c r="Z739" s="61"/>
      <c r="AA739" s="67"/>
      <c r="AB739" s="61"/>
      <c r="AC739" s="67"/>
      <c r="AD739" s="67"/>
      <c r="AE739" s="67"/>
      <c r="AF739" s="57"/>
      <c r="AG739" s="107"/>
      <c r="AH739" s="108"/>
      <c r="AI739" s="30"/>
      <c r="AJ739" s="30"/>
      <c r="AK739" s="30"/>
      <c r="AL739" s="30"/>
      <c r="AM739" s="63"/>
      <c r="AN739" s="108"/>
      <c r="AO739" s="108"/>
      <c r="AP739" s="107"/>
      <c r="AQ739" s="107"/>
      <c r="AR739" s="31"/>
      <c r="AS739" s="68"/>
      <c r="AT739" s="68"/>
      <c r="AU739" s="63"/>
      <c r="AV739" s="62"/>
      <c r="AW739" s="62"/>
      <c r="AX739" s="62"/>
      <c r="AY739" s="62"/>
      <c r="AZ739" s="126"/>
      <c r="BA739" s="126"/>
      <c r="BB739" s="126"/>
      <c r="BC739" s="126"/>
      <c r="BD739" s="126"/>
      <c r="BE739" s="62"/>
    </row>
    <row r="740" spans="1:57" ht="25.5" customHeight="1" x14ac:dyDescent="0.3">
      <c r="A740" s="31"/>
      <c r="B740" s="31"/>
      <c r="C740" s="31"/>
      <c r="D740" s="33"/>
      <c r="E740" s="92"/>
      <c r="F740" s="31"/>
      <c r="G740" s="77"/>
      <c r="H740" s="77"/>
      <c r="I740" s="57"/>
      <c r="J740" s="31"/>
      <c r="K740" s="31"/>
      <c r="L740" s="77"/>
      <c r="M740" s="64"/>
      <c r="N740" s="64"/>
      <c r="O740" s="69"/>
      <c r="P740" s="69"/>
      <c r="Q740" s="70"/>
      <c r="R740" s="34"/>
      <c r="S740" s="105"/>
      <c r="T740" s="105"/>
      <c r="U740" s="77"/>
      <c r="V740" s="77"/>
      <c r="W740" s="69"/>
      <c r="X740" s="69"/>
      <c r="Y740" s="69"/>
      <c r="Z740" s="61"/>
      <c r="AA740" s="67"/>
      <c r="AB740" s="61"/>
      <c r="AC740" s="67"/>
      <c r="AD740" s="67"/>
      <c r="AE740" s="67"/>
      <c r="AF740" s="57"/>
      <c r="AG740" s="107"/>
      <c r="AH740" s="108"/>
      <c r="AI740" s="30"/>
      <c r="AJ740" s="30"/>
      <c r="AK740" s="30"/>
      <c r="AL740" s="30"/>
      <c r="AM740" s="63"/>
      <c r="AN740" s="108"/>
      <c r="AO740" s="108"/>
      <c r="AP740" s="107"/>
      <c r="AQ740" s="107"/>
      <c r="AR740" s="31"/>
      <c r="AS740" s="68"/>
      <c r="AT740" s="68"/>
      <c r="AU740" s="63"/>
      <c r="AV740" s="62"/>
      <c r="AW740" s="62"/>
      <c r="AX740" s="62"/>
      <c r="AY740" s="62"/>
      <c r="AZ740" s="126"/>
      <c r="BA740" s="126"/>
      <c r="BB740" s="126"/>
      <c r="BC740" s="126"/>
      <c r="BD740" s="126"/>
      <c r="BE740" s="62"/>
    </row>
    <row r="741" spans="1:57" ht="25.5" customHeight="1" x14ac:dyDescent="0.3">
      <c r="A741" s="31"/>
      <c r="B741" s="31"/>
      <c r="C741" s="31"/>
      <c r="D741" s="33"/>
      <c r="E741" s="92"/>
      <c r="F741" s="31"/>
      <c r="G741" s="77"/>
      <c r="H741" s="77"/>
      <c r="I741" s="57"/>
      <c r="J741" s="31"/>
      <c r="K741" s="31"/>
      <c r="L741" s="77"/>
      <c r="M741" s="64"/>
      <c r="N741" s="64"/>
      <c r="O741" s="69"/>
      <c r="P741" s="69"/>
      <c r="Q741" s="70"/>
      <c r="R741" s="34"/>
      <c r="S741" s="105"/>
      <c r="T741" s="105"/>
      <c r="U741" s="77"/>
      <c r="V741" s="77"/>
      <c r="W741" s="69"/>
      <c r="X741" s="69"/>
      <c r="Y741" s="69"/>
      <c r="Z741" s="61"/>
      <c r="AA741" s="67"/>
      <c r="AB741" s="61"/>
      <c r="AC741" s="67"/>
      <c r="AD741" s="67"/>
      <c r="AE741" s="67"/>
      <c r="AF741" s="57"/>
      <c r="AG741" s="107"/>
      <c r="AH741" s="108"/>
      <c r="AI741" s="30"/>
      <c r="AJ741" s="30"/>
      <c r="AK741" s="30"/>
      <c r="AL741" s="30"/>
      <c r="AM741" s="63"/>
      <c r="AN741" s="108"/>
      <c r="AO741" s="108"/>
      <c r="AP741" s="107"/>
      <c r="AQ741" s="107"/>
      <c r="AR741" s="31"/>
      <c r="AS741" s="68"/>
      <c r="AT741" s="68"/>
      <c r="AU741" s="63"/>
      <c r="AV741" s="62"/>
      <c r="AW741" s="62"/>
      <c r="AX741" s="62"/>
      <c r="AY741" s="62"/>
      <c r="AZ741" s="126"/>
      <c r="BA741" s="126"/>
      <c r="BB741" s="126"/>
      <c r="BC741" s="126"/>
      <c r="BD741" s="126"/>
      <c r="BE741" s="62"/>
    </row>
    <row r="742" spans="1:57" ht="25.5" customHeight="1" x14ac:dyDescent="0.3">
      <c r="A742" s="31"/>
      <c r="B742" s="31"/>
      <c r="C742" s="31"/>
      <c r="D742" s="33"/>
      <c r="E742" s="92"/>
      <c r="F742" s="31"/>
      <c r="G742" s="77"/>
      <c r="H742" s="77"/>
      <c r="I742" s="57"/>
      <c r="J742" s="31"/>
      <c r="K742" s="31"/>
      <c r="L742" s="77"/>
      <c r="M742" s="64"/>
      <c r="N742" s="64"/>
      <c r="O742" s="69"/>
      <c r="P742" s="69"/>
      <c r="Q742" s="70"/>
      <c r="R742" s="34"/>
      <c r="S742" s="105"/>
      <c r="T742" s="105"/>
      <c r="U742" s="77"/>
      <c r="V742" s="77"/>
      <c r="W742" s="69"/>
      <c r="X742" s="69"/>
      <c r="Y742" s="69"/>
      <c r="Z742" s="61"/>
      <c r="AA742" s="67"/>
      <c r="AB742" s="61"/>
      <c r="AC742" s="67"/>
      <c r="AD742" s="67"/>
      <c r="AE742" s="67"/>
      <c r="AF742" s="57"/>
      <c r="AG742" s="107"/>
      <c r="AH742" s="108"/>
      <c r="AI742" s="30"/>
      <c r="AJ742" s="30"/>
      <c r="AK742" s="30"/>
      <c r="AL742" s="30"/>
      <c r="AM742" s="63"/>
      <c r="AN742" s="108"/>
      <c r="AO742" s="108"/>
      <c r="AP742" s="107"/>
      <c r="AQ742" s="107"/>
      <c r="AR742" s="31"/>
      <c r="AS742" s="68"/>
      <c r="AT742" s="68"/>
      <c r="AU742" s="63"/>
      <c r="AV742" s="62"/>
      <c r="AW742" s="62"/>
      <c r="AX742" s="62"/>
      <c r="AY742" s="62"/>
      <c r="AZ742" s="126"/>
      <c r="BA742" s="126"/>
      <c r="BB742" s="126"/>
      <c r="BC742" s="126"/>
      <c r="BD742" s="126"/>
      <c r="BE742" s="62"/>
    </row>
    <row r="743" spans="1:57" ht="25.5" customHeight="1" x14ac:dyDescent="0.3">
      <c r="A743" s="31"/>
      <c r="B743" s="31"/>
      <c r="C743" s="31"/>
      <c r="D743" s="33"/>
      <c r="E743" s="92"/>
      <c r="F743" s="31"/>
      <c r="G743" s="77"/>
      <c r="H743" s="77"/>
      <c r="I743" s="57"/>
      <c r="J743" s="31"/>
      <c r="K743" s="31"/>
      <c r="L743" s="77"/>
      <c r="M743" s="64"/>
      <c r="N743" s="64"/>
      <c r="O743" s="69"/>
      <c r="P743" s="69"/>
      <c r="Q743" s="70"/>
      <c r="R743" s="34"/>
      <c r="S743" s="105"/>
      <c r="T743" s="105"/>
      <c r="U743" s="77"/>
      <c r="V743" s="77"/>
      <c r="W743" s="69"/>
      <c r="X743" s="69"/>
      <c r="Y743" s="69"/>
      <c r="Z743" s="61"/>
      <c r="AA743" s="67"/>
      <c r="AB743" s="61"/>
      <c r="AC743" s="67"/>
      <c r="AD743" s="67"/>
      <c r="AE743" s="67"/>
      <c r="AF743" s="57"/>
      <c r="AG743" s="107"/>
      <c r="AH743" s="108"/>
      <c r="AI743" s="30"/>
      <c r="AJ743" s="30"/>
      <c r="AK743" s="30"/>
      <c r="AL743" s="30"/>
      <c r="AM743" s="63"/>
      <c r="AN743" s="108"/>
      <c r="AO743" s="108"/>
      <c r="AP743" s="107"/>
      <c r="AQ743" s="107"/>
      <c r="AR743" s="31"/>
      <c r="AS743" s="68"/>
      <c r="AT743" s="68"/>
      <c r="AU743" s="63"/>
      <c r="AV743" s="62"/>
      <c r="AW743" s="62"/>
      <c r="AX743" s="62"/>
      <c r="AY743" s="62"/>
      <c r="AZ743" s="126"/>
      <c r="BA743" s="126"/>
      <c r="BB743" s="126"/>
      <c r="BC743" s="126"/>
      <c r="BD743" s="126"/>
      <c r="BE743" s="62"/>
    </row>
    <row r="744" spans="1:57" ht="25.5" customHeight="1" x14ac:dyDescent="0.3">
      <c r="A744" s="31"/>
      <c r="B744" s="31"/>
      <c r="C744" s="31"/>
      <c r="D744" s="33"/>
      <c r="E744" s="92"/>
      <c r="F744" s="31"/>
      <c r="G744" s="77"/>
      <c r="H744" s="77"/>
      <c r="I744" s="57"/>
      <c r="J744" s="31"/>
      <c r="K744" s="31"/>
      <c r="L744" s="77"/>
      <c r="M744" s="64"/>
      <c r="N744" s="64"/>
      <c r="O744" s="69"/>
      <c r="P744" s="69"/>
      <c r="Q744" s="70"/>
      <c r="R744" s="34"/>
      <c r="S744" s="105"/>
      <c r="T744" s="105"/>
      <c r="U744" s="77"/>
      <c r="V744" s="77"/>
      <c r="W744" s="69"/>
      <c r="X744" s="69"/>
      <c r="Y744" s="69"/>
      <c r="Z744" s="61"/>
      <c r="AA744" s="67"/>
      <c r="AB744" s="61"/>
      <c r="AC744" s="67"/>
      <c r="AD744" s="67"/>
      <c r="AE744" s="67"/>
      <c r="AF744" s="57"/>
      <c r="AG744" s="107"/>
      <c r="AH744" s="108"/>
      <c r="AI744" s="30"/>
      <c r="AJ744" s="30"/>
      <c r="AK744" s="30"/>
      <c r="AL744" s="30"/>
      <c r="AM744" s="63"/>
      <c r="AN744" s="108"/>
      <c r="AO744" s="108"/>
      <c r="AP744" s="107"/>
      <c r="AQ744" s="107"/>
      <c r="AR744" s="31"/>
      <c r="AS744" s="68"/>
      <c r="AT744" s="68"/>
      <c r="AU744" s="63"/>
      <c r="AV744" s="62"/>
      <c r="AW744" s="62"/>
      <c r="AX744" s="62"/>
      <c r="AY744" s="62"/>
      <c r="AZ744" s="126"/>
      <c r="BA744" s="126"/>
      <c r="BB744" s="126"/>
      <c r="BC744" s="126"/>
      <c r="BD744" s="126"/>
      <c r="BE744" s="62"/>
    </row>
    <row r="745" spans="1:57" ht="25.5" customHeight="1" x14ac:dyDescent="0.3">
      <c r="A745" s="31"/>
      <c r="B745" s="31"/>
      <c r="C745" s="31"/>
      <c r="D745" s="33"/>
      <c r="E745" s="92"/>
      <c r="F745" s="31"/>
      <c r="G745" s="77"/>
      <c r="H745" s="77"/>
      <c r="I745" s="57"/>
      <c r="J745" s="31"/>
      <c r="K745" s="31"/>
      <c r="L745" s="77"/>
      <c r="M745" s="64"/>
      <c r="N745" s="64"/>
      <c r="O745" s="69"/>
      <c r="P745" s="69"/>
      <c r="Q745" s="70"/>
      <c r="R745" s="34"/>
      <c r="S745" s="105"/>
      <c r="T745" s="105"/>
      <c r="U745" s="77"/>
      <c r="V745" s="77"/>
      <c r="W745" s="69"/>
      <c r="X745" s="69"/>
      <c r="Y745" s="69"/>
      <c r="Z745" s="61"/>
      <c r="AA745" s="67"/>
      <c r="AB745" s="61"/>
      <c r="AC745" s="67"/>
      <c r="AD745" s="67"/>
      <c r="AE745" s="67"/>
      <c r="AF745" s="57"/>
      <c r="AG745" s="107"/>
      <c r="AH745" s="108"/>
      <c r="AI745" s="30"/>
      <c r="AJ745" s="30"/>
      <c r="AK745" s="30"/>
      <c r="AL745" s="30"/>
      <c r="AM745" s="63"/>
      <c r="AN745" s="108"/>
      <c r="AO745" s="108"/>
      <c r="AP745" s="107"/>
      <c r="AQ745" s="107"/>
      <c r="AR745" s="31"/>
      <c r="AS745" s="68"/>
      <c r="AT745" s="68"/>
      <c r="AU745" s="63"/>
      <c r="AV745" s="62"/>
      <c r="AW745" s="62"/>
      <c r="AX745" s="62"/>
      <c r="AY745" s="62"/>
      <c r="AZ745" s="126"/>
      <c r="BA745" s="126"/>
      <c r="BB745" s="126"/>
      <c r="BC745" s="126"/>
      <c r="BD745" s="126"/>
      <c r="BE745" s="62"/>
    </row>
    <row r="746" spans="1:57" ht="25.5" customHeight="1" x14ac:dyDescent="0.3">
      <c r="A746" s="31"/>
      <c r="B746" s="31"/>
      <c r="C746" s="31"/>
      <c r="D746" s="33"/>
      <c r="E746" s="92"/>
      <c r="F746" s="31"/>
      <c r="G746" s="77"/>
      <c r="H746" s="77"/>
      <c r="I746" s="57"/>
      <c r="J746" s="31"/>
      <c r="K746" s="31"/>
      <c r="L746" s="77"/>
      <c r="M746" s="64"/>
      <c r="N746" s="64"/>
      <c r="O746" s="69"/>
      <c r="P746" s="69"/>
      <c r="Q746" s="70"/>
      <c r="R746" s="34"/>
      <c r="S746" s="105"/>
      <c r="T746" s="105"/>
      <c r="U746" s="77"/>
      <c r="V746" s="77"/>
      <c r="W746" s="69"/>
      <c r="X746" s="69"/>
      <c r="Y746" s="69"/>
      <c r="Z746" s="61"/>
      <c r="AA746" s="67"/>
      <c r="AB746" s="61"/>
      <c r="AC746" s="67"/>
      <c r="AD746" s="67"/>
      <c r="AE746" s="67"/>
      <c r="AF746" s="57"/>
      <c r="AG746" s="107"/>
      <c r="AH746" s="108"/>
      <c r="AI746" s="30"/>
      <c r="AJ746" s="30"/>
      <c r="AK746" s="30"/>
      <c r="AL746" s="30"/>
      <c r="AM746" s="63"/>
      <c r="AN746" s="108"/>
      <c r="AO746" s="108"/>
      <c r="AP746" s="107"/>
      <c r="AQ746" s="107"/>
      <c r="AR746" s="31"/>
      <c r="AS746" s="68"/>
      <c r="AT746" s="68"/>
      <c r="AU746" s="63"/>
      <c r="AV746" s="62"/>
      <c r="AW746" s="62"/>
      <c r="AX746" s="62"/>
      <c r="AY746" s="62"/>
      <c r="AZ746" s="126"/>
      <c r="BA746" s="126"/>
      <c r="BB746" s="126"/>
      <c r="BC746" s="126"/>
      <c r="BD746" s="126"/>
      <c r="BE746" s="62"/>
    </row>
    <row r="747" spans="1:57" ht="25.5" customHeight="1" x14ac:dyDescent="0.3">
      <c r="A747" s="31"/>
      <c r="B747" s="31"/>
      <c r="C747" s="31"/>
      <c r="D747" s="33"/>
      <c r="E747" s="92"/>
      <c r="F747" s="31"/>
      <c r="G747" s="77"/>
      <c r="H747" s="77"/>
      <c r="I747" s="57"/>
      <c r="J747" s="31"/>
      <c r="K747" s="31"/>
      <c r="L747" s="77"/>
      <c r="M747" s="64"/>
      <c r="N747" s="64"/>
      <c r="O747" s="69"/>
      <c r="P747" s="69"/>
      <c r="Q747" s="70"/>
      <c r="R747" s="34"/>
      <c r="S747" s="105"/>
      <c r="T747" s="105"/>
      <c r="U747" s="77"/>
      <c r="V747" s="77"/>
      <c r="W747" s="69"/>
      <c r="X747" s="69"/>
      <c r="Y747" s="69"/>
      <c r="Z747" s="61"/>
      <c r="AA747" s="67"/>
      <c r="AB747" s="61"/>
      <c r="AC747" s="67"/>
      <c r="AD747" s="67"/>
      <c r="AE747" s="67"/>
      <c r="AF747" s="57"/>
      <c r="AG747" s="107"/>
      <c r="AH747" s="108"/>
      <c r="AI747" s="30"/>
      <c r="AJ747" s="30"/>
      <c r="AK747" s="30"/>
      <c r="AL747" s="30"/>
      <c r="AM747" s="63"/>
      <c r="AN747" s="108"/>
      <c r="AO747" s="108"/>
      <c r="AP747" s="107"/>
      <c r="AQ747" s="107"/>
      <c r="AR747" s="31"/>
      <c r="AS747" s="68"/>
      <c r="AT747" s="68"/>
      <c r="AU747" s="63"/>
      <c r="AV747" s="62"/>
      <c r="AW747" s="62"/>
      <c r="AX747" s="62"/>
      <c r="AY747" s="62"/>
      <c r="AZ747" s="126"/>
      <c r="BA747" s="126"/>
      <c r="BB747" s="126"/>
      <c r="BC747" s="126"/>
      <c r="BD747" s="126"/>
      <c r="BE747" s="62"/>
    </row>
    <row r="748" spans="1:57" ht="25.5" customHeight="1" x14ac:dyDescent="0.3">
      <c r="A748" s="31"/>
      <c r="B748" s="31"/>
      <c r="C748" s="31"/>
      <c r="D748" s="33"/>
      <c r="E748" s="92"/>
      <c r="F748" s="31"/>
      <c r="G748" s="77"/>
      <c r="H748" s="77"/>
      <c r="I748" s="57"/>
      <c r="J748" s="31"/>
      <c r="K748" s="31"/>
      <c r="L748" s="77"/>
      <c r="M748" s="64"/>
      <c r="N748" s="64"/>
      <c r="O748" s="69"/>
      <c r="P748" s="69"/>
      <c r="Q748" s="70"/>
      <c r="R748" s="34"/>
      <c r="S748" s="105"/>
      <c r="T748" s="105"/>
      <c r="U748" s="77"/>
      <c r="V748" s="77"/>
      <c r="W748" s="69"/>
      <c r="X748" s="69"/>
      <c r="Y748" s="69"/>
      <c r="Z748" s="61"/>
      <c r="AA748" s="67"/>
      <c r="AB748" s="61"/>
      <c r="AC748" s="67"/>
      <c r="AD748" s="67"/>
      <c r="AE748" s="67"/>
      <c r="AF748" s="57"/>
      <c r="AG748" s="107"/>
      <c r="AH748" s="108"/>
      <c r="AI748" s="30"/>
      <c r="AJ748" s="30"/>
      <c r="AK748" s="30"/>
      <c r="AL748" s="30"/>
      <c r="AM748" s="63"/>
      <c r="AN748" s="108"/>
      <c r="AO748" s="108"/>
      <c r="AP748" s="107"/>
      <c r="AQ748" s="107"/>
      <c r="AR748" s="31"/>
      <c r="AS748" s="68"/>
      <c r="AT748" s="68"/>
      <c r="AU748" s="63"/>
      <c r="AV748" s="62"/>
      <c r="AW748" s="62"/>
      <c r="AX748" s="62"/>
      <c r="AY748" s="62"/>
      <c r="AZ748" s="126"/>
      <c r="BA748" s="126"/>
      <c r="BB748" s="126"/>
      <c r="BC748" s="126"/>
      <c r="BD748" s="126"/>
      <c r="BE748" s="62"/>
    </row>
    <row r="749" spans="1:57" ht="25.5" customHeight="1" x14ac:dyDescent="0.3">
      <c r="A749" s="31"/>
      <c r="B749" s="31"/>
      <c r="C749" s="31"/>
      <c r="D749" s="33"/>
      <c r="E749" s="92"/>
      <c r="F749" s="31"/>
      <c r="G749" s="77"/>
      <c r="H749" s="77"/>
      <c r="I749" s="57"/>
      <c r="J749" s="31"/>
      <c r="K749" s="31"/>
      <c r="L749" s="77"/>
      <c r="M749" s="64"/>
      <c r="N749" s="64"/>
      <c r="O749" s="69"/>
      <c r="P749" s="69"/>
      <c r="Q749" s="70"/>
      <c r="R749" s="34"/>
      <c r="S749" s="105"/>
      <c r="T749" s="105"/>
      <c r="U749" s="77"/>
      <c r="V749" s="77"/>
      <c r="W749" s="69"/>
      <c r="X749" s="69"/>
      <c r="Y749" s="69"/>
      <c r="Z749" s="61"/>
      <c r="AA749" s="67"/>
      <c r="AB749" s="61"/>
      <c r="AC749" s="67"/>
      <c r="AD749" s="67"/>
      <c r="AE749" s="67"/>
      <c r="AF749" s="57"/>
      <c r="AG749" s="107"/>
      <c r="AH749" s="108"/>
      <c r="AI749" s="30"/>
      <c r="AJ749" s="30"/>
      <c r="AK749" s="30"/>
      <c r="AL749" s="30"/>
      <c r="AM749" s="63"/>
      <c r="AN749" s="108"/>
      <c r="AO749" s="108"/>
      <c r="AP749" s="107"/>
      <c r="AQ749" s="107"/>
      <c r="AR749" s="31"/>
      <c r="AS749" s="68"/>
      <c r="AT749" s="68"/>
      <c r="AU749" s="63"/>
      <c r="AV749" s="62"/>
      <c r="AW749" s="62"/>
      <c r="AX749" s="62"/>
      <c r="AY749" s="62"/>
      <c r="AZ749" s="126"/>
      <c r="BA749" s="126"/>
      <c r="BB749" s="126"/>
      <c r="BC749" s="126"/>
      <c r="BD749" s="126"/>
      <c r="BE749" s="62"/>
    </row>
    <row r="750" spans="1:57" ht="25.5" customHeight="1" x14ac:dyDescent="0.3">
      <c r="A750" s="31"/>
      <c r="B750" s="31"/>
      <c r="C750" s="31"/>
      <c r="D750" s="33"/>
      <c r="E750" s="92"/>
      <c r="F750" s="31"/>
      <c r="G750" s="77"/>
      <c r="H750" s="77"/>
      <c r="I750" s="57"/>
      <c r="J750" s="31"/>
      <c r="K750" s="31"/>
      <c r="L750" s="77"/>
      <c r="M750" s="64"/>
      <c r="N750" s="64"/>
      <c r="O750" s="69"/>
      <c r="P750" s="69"/>
      <c r="Q750" s="70"/>
      <c r="R750" s="34"/>
      <c r="S750" s="105"/>
      <c r="T750" s="105"/>
      <c r="U750" s="77"/>
      <c r="V750" s="77"/>
      <c r="W750" s="69"/>
      <c r="X750" s="69"/>
      <c r="Y750" s="69"/>
      <c r="Z750" s="61"/>
      <c r="AA750" s="67"/>
      <c r="AB750" s="61"/>
      <c r="AC750" s="67"/>
      <c r="AD750" s="67"/>
      <c r="AE750" s="67"/>
      <c r="AF750" s="57"/>
      <c r="AG750" s="107"/>
      <c r="AH750" s="108"/>
      <c r="AI750" s="30"/>
      <c r="AJ750" s="30"/>
      <c r="AK750" s="30"/>
      <c r="AL750" s="30"/>
      <c r="AM750" s="63"/>
      <c r="AN750" s="108"/>
      <c r="AO750" s="108"/>
      <c r="AP750" s="107"/>
      <c r="AQ750" s="107"/>
      <c r="AR750" s="31"/>
      <c r="AS750" s="68"/>
      <c r="AT750" s="68"/>
      <c r="AU750" s="63"/>
      <c r="AV750" s="62"/>
      <c r="AW750" s="62"/>
      <c r="AX750" s="62"/>
      <c r="AY750" s="62"/>
      <c r="AZ750" s="126"/>
      <c r="BA750" s="126"/>
      <c r="BB750" s="126"/>
      <c r="BC750" s="126"/>
      <c r="BD750" s="126"/>
      <c r="BE750" s="62"/>
    </row>
    <row r="751" spans="1:57" ht="25.5" customHeight="1" x14ac:dyDescent="0.3">
      <c r="A751" s="31"/>
      <c r="B751" s="31"/>
      <c r="C751" s="31"/>
      <c r="D751" s="33"/>
      <c r="E751" s="92"/>
      <c r="F751" s="31"/>
      <c r="G751" s="77"/>
      <c r="H751" s="77"/>
      <c r="I751" s="57"/>
      <c r="J751" s="31"/>
      <c r="K751" s="31"/>
      <c r="L751" s="77"/>
      <c r="M751" s="64"/>
      <c r="N751" s="64"/>
      <c r="O751" s="69"/>
      <c r="P751" s="69"/>
      <c r="Q751" s="70"/>
      <c r="R751" s="34"/>
      <c r="S751" s="105"/>
      <c r="T751" s="105"/>
      <c r="U751" s="77"/>
      <c r="V751" s="77"/>
      <c r="W751" s="69"/>
      <c r="X751" s="69"/>
      <c r="Y751" s="69"/>
      <c r="Z751" s="61"/>
      <c r="AA751" s="67"/>
      <c r="AB751" s="61"/>
      <c r="AC751" s="67"/>
      <c r="AD751" s="67"/>
      <c r="AE751" s="67"/>
      <c r="AF751" s="57"/>
      <c r="AG751" s="107"/>
      <c r="AH751" s="108"/>
      <c r="AI751" s="30"/>
      <c r="AJ751" s="30"/>
      <c r="AK751" s="30"/>
      <c r="AL751" s="30"/>
      <c r="AM751" s="63"/>
      <c r="AN751" s="108"/>
      <c r="AO751" s="108"/>
      <c r="AP751" s="107"/>
      <c r="AQ751" s="107"/>
      <c r="AR751" s="31"/>
      <c r="AS751" s="68"/>
      <c r="AT751" s="68"/>
      <c r="AU751" s="63"/>
      <c r="AV751" s="62"/>
      <c r="AW751" s="62"/>
      <c r="AX751" s="62"/>
      <c r="AY751" s="62"/>
      <c r="AZ751" s="126"/>
      <c r="BA751" s="126"/>
      <c r="BB751" s="126"/>
      <c r="BC751" s="126"/>
      <c r="BD751" s="126"/>
      <c r="BE751" s="62"/>
    </row>
    <row r="752" spans="1:57" ht="25.5" customHeight="1" x14ac:dyDescent="0.3">
      <c r="A752" s="31"/>
      <c r="B752" s="31"/>
      <c r="C752" s="31"/>
      <c r="D752" s="33"/>
      <c r="E752" s="92"/>
      <c r="F752" s="31"/>
      <c r="G752" s="77"/>
      <c r="H752" s="77"/>
      <c r="I752" s="57"/>
      <c r="J752" s="31"/>
      <c r="K752" s="31"/>
      <c r="L752" s="77"/>
      <c r="M752" s="64"/>
      <c r="N752" s="64"/>
      <c r="O752" s="69"/>
      <c r="P752" s="69"/>
      <c r="Q752" s="70"/>
      <c r="R752" s="34"/>
      <c r="S752" s="105"/>
      <c r="T752" s="105"/>
      <c r="U752" s="77"/>
      <c r="V752" s="77"/>
      <c r="W752" s="69"/>
      <c r="X752" s="69"/>
      <c r="Y752" s="69"/>
      <c r="Z752" s="61"/>
      <c r="AA752" s="67"/>
      <c r="AB752" s="61"/>
      <c r="AC752" s="67"/>
      <c r="AD752" s="67"/>
      <c r="AE752" s="67"/>
      <c r="AF752" s="57"/>
      <c r="AG752" s="107"/>
      <c r="AH752" s="108"/>
      <c r="AI752" s="30"/>
      <c r="AJ752" s="30"/>
      <c r="AK752" s="30"/>
      <c r="AL752" s="30"/>
      <c r="AM752" s="63"/>
      <c r="AN752" s="108"/>
      <c r="AO752" s="108"/>
      <c r="AP752" s="107"/>
      <c r="AQ752" s="107"/>
      <c r="AR752" s="31"/>
      <c r="AS752" s="68"/>
      <c r="AT752" s="68"/>
      <c r="AU752" s="63"/>
      <c r="AV752" s="62"/>
      <c r="AW752" s="62"/>
      <c r="AX752" s="62"/>
      <c r="AY752" s="62"/>
      <c r="AZ752" s="126"/>
      <c r="BA752" s="126"/>
      <c r="BB752" s="126"/>
      <c r="BC752" s="126"/>
      <c r="BD752" s="126"/>
      <c r="BE752" s="62"/>
    </row>
    <row r="753" spans="1:57" ht="25.5" customHeight="1" x14ac:dyDescent="0.3">
      <c r="A753" s="31"/>
      <c r="B753" s="31"/>
      <c r="C753" s="31"/>
      <c r="D753" s="33"/>
      <c r="E753" s="92"/>
      <c r="F753" s="31"/>
      <c r="G753" s="77"/>
      <c r="H753" s="77"/>
      <c r="I753" s="57"/>
      <c r="J753" s="31"/>
      <c r="K753" s="31"/>
      <c r="L753" s="77"/>
      <c r="M753" s="64"/>
      <c r="N753" s="64"/>
      <c r="O753" s="69"/>
      <c r="P753" s="69"/>
      <c r="Q753" s="70"/>
      <c r="R753" s="34"/>
      <c r="S753" s="105"/>
      <c r="T753" s="105"/>
      <c r="U753" s="77"/>
      <c r="V753" s="77"/>
      <c r="W753" s="69"/>
      <c r="X753" s="69"/>
      <c r="Y753" s="69"/>
      <c r="Z753" s="61"/>
      <c r="AA753" s="67"/>
      <c r="AB753" s="61"/>
      <c r="AC753" s="67"/>
      <c r="AD753" s="67"/>
      <c r="AE753" s="67"/>
      <c r="AF753" s="57"/>
      <c r="AG753" s="107"/>
      <c r="AH753" s="108"/>
      <c r="AI753" s="30"/>
      <c r="AJ753" s="30"/>
      <c r="AK753" s="30"/>
      <c r="AL753" s="30"/>
      <c r="AM753" s="63"/>
      <c r="AN753" s="108"/>
      <c r="AO753" s="108"/>
      <c r="AP753" s="107"/>
      <c r="AQ753" s="107"/>
      <c r="AR753" s="31"/>
      <c r="AS753" s="68"/>
      <c r="AT753" s="68"/>
      <c r="AU753" s="63"/>
      <c r="AV753" s="62"/>
      <c r="AW753" s="62"/>
      <c r="AX753" s="62"/>
      <c r="AY753" s="62"/>
      <c r="AZ753" s="126"/>
      <c r="BA753" s="126"/>
      <c r="BB753" s="126"/>
      <c r="BC753" s="126"/>
      <c r="BD753" s="126"/>
      <c r="BE753" s="62"/>
    </row>
    <row r="754" spans="1:57" ht="25.5" customHeight="1" x14ac:dyDescent="0.3">
      <c r="A754" s="31"/>
      <c r="B754" s="31"/>
      <c r="C754" s="31"/>
      <c r="D754" s="33"/>
      <c r="E754" s="92"/>
      <c r="F754" s="31"/>
      <c r="G754" s="77"/>
      <c r="H754" s="77"/>
      <c r="I754" s="57"/>
      <c r="J754" s="31"/>
      <c r="K754" s="31"/>
      <c r="L754" s="77"/>
      <c r="M754" s="64"/>
      <c r="N754" s="64"/>
      <c r="O754" s="69"/>
      <c r="P754" s="69"/>
      <c r="Q754" s="70"/>
      <c r="R754" s="34"/>
      <c r="S754" s="105"/>
      <c r="T754" s="105"/>
      <c r="U754" s="77"/>
      <c r="V754" s="77"/>
      <c r="W754" s="69"/>
      <c r="X754" s="69"/>
      <c r="Y754" s="69"/>
      <c r="Z754" s="61"/>
      <c r="AA754" s="67"/>
      <c r="AB754" s="61"/>
      <c r="AC754" s="67"/>
      <c r="AD754" s="67"/>
      <c r="AE754" s="67"/>
      <c r="AF754" s="57"/>
      <c r="AG754" s="107"/>
      <c r="AH754" s="108"/>
      <c r="AI754" s="30"/>
      <c r="AJ754" s="30"/>
      <c r="AK754" s="30"/>
      <c r="AL754" s="30"/>
      <c r="AM754" s="63"/>
      <c r="AN754" s="108"/>
      <c r="AO754" s="108"/>
      <c r="AP754" s="107"/>
      <c r="AQ754" s="107"/>
      <c r="AR754" s="31"/>
      <c r="AS754" s="68"/>
      <c r="AT754" s="68"/>
      <c r="AU754" s="63"/>
      <c r="AV754" s="62"/>
      <c r="AW754" s="62"/>
      <c r="AX754" s="62"/>
      <c r="AY754" s="62"/>
      <c r="AZ754" s="126"/>
      <c r="BA754" s="126"/>
      <c r="BB754" s="126"/>
      <c r="BC754" s="126"/>
      <c r="BD754" s="126"/>
      <c r="BE754" s="62"/>
    </row>
    <row r="755" spans="1:57" ht="25.5" customHeight="1" x14ac:dyDescent="0.3">
      <c r="A755" s="31"/>
      <c r="B755" s="31"/>
      <c r="C755" s="31"/>
      <c r="D755" s="33"/>
      <c r="E755" s="92"/>
      <c r="F755" s="31"/>
      <c r="G755" s="77"/>
      <c r="H755" s="77"/>
      <c r="I755" s="57"/>
      <c r="J755" s="31"/>
      <c r="K755" s="31"/>
      <c r="L755" s="77"/>
      <c r="M755" s="64"/>
      <c r="N755" s="64"/>
      <c r="O755" s="69"/>
      <c r="P755" s="69"/>
      <c r="Q755" s="70"/>
      <c r="R755" s="34"/>
      <c r="S755" s="105"/>
      <c r="T755" s="105"/>
      <c r="U755" s="77"/>
      <c r="V755" s="77"/>
      <c r="W755" s="69"/>
      <c r="X755" s="69"/>
      <c r="Y755" s="69"/>
      <c r="Z755" s="61"/>
      <c r="AA755" s="67"/>
      <c r="AB755" s="61"/>
      <c r="AC755" s="67"/>
      <c r="AD755" s="67"/>
      <c r="AE755" s="67"/>
      <c r="AF755" s="57"/>
      <c r="AG755" s="107"/>
      <c r="AH755" s="108"/>
      <c r="AI755" s="30"/>
      <c r="AJ755" s="30"/>
      <c r="AK755" s="30"/>
      <c r="AL755" s="30"/>
      <c r="AM755" s="63"/>
      <c r="AN755" s="108"/>
      <c r="AO755" s="108"/>
      <c r="AP755" s="107"/>
      <c r="AQ755" s="107"/>
      <c r="AR755" s="31"/>
      <c r="AS755" s="68"/>
      <c r="AT755" s="68"/>
      <c r="AU755" s="63"/>
      <c r="AV755" s="62"/>
      <c r="AW755" s="62"/>
      <c r="AX755" s="62"/>
      <c r="AY755" s="62"/>
      <c r="AZ755" s="126"/>
      <c r="BA755" s="126"/>
      <c r="BB755" s="126"/>
      <c r="BC755" s="126"/>
      <c r="BD755" s="126"/>
      <c r="BE755" s="62"/>
    </row>
    <row r="756" spans="1:57" ht="25.5" customHeight="1" x14ac:dyDescent="0.3">
      <c r="A756" s="31"/>
      <c r="B756" s="31"/>
      <c r="C756" s="31"/>
      <c r="D756" s="33"/>
      <c r="E756" s="92"/>
      <c r="F756" s="31"/>
      <c r="G756" s="77"/>
      <c r="H756" s="77"/>
      <c r="I756" s="57"/>
      <c r="J756" s="31"/>
      <c r="K756" s="31"/>
      <c r="L756" s="77"/>
      <c r="M756" s="64"/>
      <c r="N756" s="64"/>
      <c r="O756" s="69"/>
      <c r="P756" s="69"/>
      <c r="Q756" s="70"/>
      <c r="R756" s="34"/>
      <c r="S756" s="105"/>
      <c r="T756" s="105"/>
      <c r="U756" s="77"/>
      <c r="V756" s="77"/>
      <c r="W756" s="69"/>
      <c r="X756" s="69"/>
      <c r="Y756" s="69"/>
      <c r="Z756" s="61"/>
      <c r="AA756" s="67"/>
      <c r="AB756" s="61"/>
      <c r="AC756" s="67"/>
      <c r="AD756" s="67"/>
      <c r="AE756" s="67"/>
      <c r="AF756" s="57"/>
      <c r="AG756" s="107"/>
      <c r="AH756" s="108"/>
      <c r="AI756" s="30"/>
      <c r="AJ756" s="30"/>
      <c r="AK756" s="30"/>
      <c r="AL756" s="30"/>
      <c r="AM756" s="63"/>
      <c r="AN756" s="108"/>
      <c r="AO756" s="108"/>
      <c r="AP756" s="107"/>
      <c r="AQ756" s="107"/>
      <c r="AR756" s="31"/>
      <c r="AS756" s="68"/>
      <c r="AT756" s="68"/>
      <c r="AU756" s="63"/>
      <c r="AV756" s="62"/>
      <c r="AW756" s="62"/>
      <c r="AX756" s="62"/>
      <c r="AY756" s="62"/>
      <c r="AZ756" s="126"/>
      <c r="BA756" s="126"/>
      <c r="BB756" s="126"/>
      <c r="BC756" s="126"/>
      <c r="BD756" s="126"/>
      <c r="BE756" s="62"/>
    </row>
    <row r="757" spans="1:57" ht="25.5" customHeight="1" x14ac:dyDescent="0.3">
      <c r="A757" s="31"/>
      <c r="B757" s="31"/>
      <c r="C757" s="31"/>
      <c r="D757" s="33"/>
      <c r="E757" s="92"/>
      <c r="F757" s="31"/>
      <c r="G757" s="77"/>
      <c r="H757" s="77"/>
      <c r="I757" s="57"/>
      <c r="J757" s="31"/>
      <c r="K757" s="31"/>
      <c r="L757" s="77"/>
      <c r="M757" s="64"/>
      <c r="N757" s="64"/>
      <c r="O757" s="69"/>
      <c r="P757" s="69"/>
      <c r="Q757" s="70"/>
      <c r="R757" s="34"/>
      <c r="S757" s="105"/>
      <c r="T757" s="105"/>
      <c r="U757" s="77"/>
      <c r="V757" s="77"/>
      <c r="W757" s="69"/>
      <c r="X757" s="69"/>
      <c r="Y757" s="69"/>
      <c r="Z757" s="61"/>
      <c r="AA757" s="67"/>
      <c r="AB757" s="61"/>
      <c r="AC757" s="67"/>
      <c r="AD757" s="67"/>
      <c r="AE757" s="67"/>
      <c r="AF757" s="57"/>
      <c r="AG757" s="107"/>
      <c r="AH757" s="108"/>
      <c r="AI757" s="30"/>
      <c r="AJ757" s="30"/>
      <c r="AK757" s="30"/>
      <c r="AL757" s="30"/>
      <c r="AM757" s="63"/>
      <c r="AN757" s="108"/>
      <c r="AO757" s="108"/>
      <c r="AP757" s="107"/>
      <c r="AQ757" s="107"/>
      <c r="AR757" s="31"/>
      <c r="AS757" s="68"/>
      <c r="AT757" s="68"/>
      <c r="AU757" s="63"/>
      <c r="AV757" s="62"/>
      <c r="AW757" s="62"/>
      <c r="AX757" s="62"/>
      <c r="AY757" s="62"/>
      <c r="AZ757" s="126"/>
      <c r="BA757" s="126"/>
      <c r="BB757" s="126"/>
      <c r="BC757" s="126"/>
      <c r="BD757" s="126"/>
      <c r="BE757" s="62"/>
    </row>
    <row r="758" spans="1:57" ht="25.5" customHeight="1" x14ac:dyDescent="0.3">
      <c r="A758" s="31"/>
      <c r="B758" s="31"/>
      <c r="C758" s="31"/>
      <c r="D758" s="33"/>
      <c r="E758" s="92"/>
      <c r="F758" s="31"/>
      <c r="G758" s="77"/>
      <c r="H758" s="77"/>
      <c r="I758" s="57"/>
      <c r="J758" s="31"/>
      <c r="K758" s="31"/>
      <c r="L758" s="77"/>
      <c r="M758" s="64"/>
      <c r="N758" s="64"/>
      <c r="O758" s="69"/>
      <c r="P758" s="69"/>
      <c r="Q758" s="70"/>
      <c r="R758" s="34"/>
      <c r="S758" s="105"/>
      <c r="T758" s="105"/>
      <c r="U758" s="77"/>
      <c r="V758" s="77"/>
      <c r="W758" s="69"/>
      <c r="X758" s="69"/>
      <c r="Y758" s="69"/>
      <c r="Z758" s="61"/>
      <c r="AA758" s="67"/>
      <c r="AB758" s="61"/>
      <c r="AC758" s="67"/>
      <c r="AD758" s="67"/>
      <c r="AE758" s="67"/>
      <c r="AF758" s="57"/>
      <c r="AG758" s="107"/>
      <c r="AH758" s="108"/>
      <c r="AI758" s="30"/>
      <c r="AJ758" s="30"/>
      <c r="AK758" s="30"/>
      <c r="AL758" s="30"/>
      <c r="AM758" s="63"/>
      <c r="AN758" s="108"/>
      <c r="AO758" s="108"/>
      <c r="AP758" s="107"/>
      <c r="AQ758" s="107"/>
      <c r="AR758" s="31"/>
      <c r="AS758" s="68"/>
      <c r="AT758" s="68"/>
      <c r="AU758" s="63"/>
      <c r="AV758" s="62"/>
      <c r="AW758" s="62"/>
      <c r="AX758" s="62"/>
      <c r="AY758" s="62"/>
      <c r="AZ758" s="126"/>
      <c r="BA758" s="126"/>
      <c r="BB758" s="126"/>
      <c r="BC758" s="126"/>
      <c r="BD758" s="126"/>
      <c r="BE758" s="62"/>
    </row>
    <row r="759" spans="1:57" ht="25.5" customHeight="1" x14ac:dyDescent="0.3">
      <c r="A759" s="31"/>
      <c r="B759" s="31"/>
      <c r="C759" s="31"/>
      <c r="D759" s="33"/>
      <c r="E759" s="92"/>
      <c r="F759" s="31"/>
      <c r="G759" s="77"/>
      <c r="H759" s="77"/>
      <c r="I759" s="57"/>
      <c r="J759" s="31"/>
      <c r="K759" s="31"/>
      <c r="L759" s="77"/>
      <c r="M759" s="64"/>
      <c r="N759" s="64"/>
      <c r="O759" s="69"/>
      <c r="P759" s="69"/>
      <c r="Q759" s="70"/>
      <c r="R759" s="34"/>
      <c r="S759" s="105"/>
      <c r="T759" s="105"/>
      <c r="U759" s="77"/>
      <c r="V759" s="77"/>
      <c r="W759" s="69"/>
      <c r="X759" s="69"/>
      <c r="Y759" s="69"/>
      <c r="Z759" s="61"/>
      <c r="AA759" s="67"/>
      <c r="AB759" s="61"/>
      <c r="AC759" s="67"/>
      <c r="AD759" s="67"/>
      <c r="AE759" s="67"/>
      <c r="AF759" s="57"/>
      <c r="AG759" s="107"/>
      <c r="AH759" s="108"/>
      <c r="AI759" s="30"/>
      <c r="AJ759" s="30"/>
      <c r="AK759" s="30"/>
      <c r="AL759" s="30"/>
      <c r="AM759" s="63"/>
      <c r="AN759" s="108"/>
      <c r="AO759" s="108"/>
      <c r="AP759" s="107"/>
      <c r="AQ759" s="107"/>
      <c r="AR759" s="31"/>
      <c r="AS759" s="68"/>
      <c r="AT759" s="68"/>
      <c r="AU759" s="63"/>
      <c r="AV759" s="62"/>
      <c r="AW759" s="62"/>
      <c r="AX759" s="62"/>
      <c r="AY759" s="62"/>
      <c r="AZ759" s="126"/>
      <c r="BA759" s="126"/>
      <c r="BB759" s="126"/>
      <c r="BC759" s="126"/>
      <c r="BD759" s="126"/>
      <c r="BE759" s="62"/>
    </row>
    <row r="760" spans="1:57" ht="25.5" customHeight="1" x14ac:dyDescent="0.3">
      <c r="A760" s="31"/>
      <c r="B760" s="31"/>
      <c r="C760" s="31"/>
      <c r="D760" s="33"/>
      <c r="E760" s="92"/>
      <c r="F760" s="31"/>
      <c r="G760" s="77"/>
      <c r="H760" s="77"/>
      <c r="I760" s="57"/>
      <c r="J760" s="31"/>
      <c r="K760" s="31"/>
      <c r="L760" s="77"/>
      <c r="M760" s="64"/>
      <c r="N760" s="64"/>
      <c r="O760" s="69"/>
      <c r="P760" s="69"/>
      <c r="Q760" s="70"/>
      <c r="R760" s="34"/>
      <c r="S760" s="105"/>
      <c r="T760" s="105"/>
      <c r="U760" s="77"/>
      <c r="V760" s="77"/>
      <c r="W760" s="69"/>
      <c r="X760" s="69"/>
      <c r="Y760" s="69"/>
      <c r="Z760" s="61"/>
      <c r="AA760" s="67"/>
      <c r="AB760" s="61"/>
      <c r="AC760" s="67"/>
      <c r="AD760" s="67"/>
      <c r="AE760" s="67"/>
      <c r="AF760" s="57"/>
      <c r="AG760" s="107"/>
      <c r="AH760" s="108"/>
      <c r="AI760" s="30"/>
      <c r="AJ760" s="30"/>
      <c r="AK760" s="30"/>
      <c r="AL760" s="30"/>
      <c r="AM760" s="63"/>
      <c r="AN760" s="108"/>
      <c r="AO760" s="108"/>
      <c r="AP760" s="107"/>
      <c r="AQ760" s="107"/>
      <c r="AR760" s="31"/>
      <c r="AS760" s="68"/>
      <c r="AT760" s="68"/>
      <c r="AU760" s="63"/>
      <c r="AV760" s="62"/>
      <c r="AW760" s="62"/>
      <c r="AX760" s="62"/>
      <c r="AY760" s="62"/>
      <c r="AZ760" s="126"/>
      <c r="BA760" s="126"/>
      <c r="BB760" s="126"/>
      <c r="BC760" s="126"/>
      <c r="BD760" s="126"/>
      <c r="BE760" s="62"/>
    </row>
    <row r="761" spans="1:57" ht="25.5" customHeight="1" x14ac:dyDescent="0.3">
      <c r="A761" s="31"/>
      <c r="B761" s="31"/>
      <c r="C761" s="31"/>
      <c r="D761" s="33"/>
      <c r="E761" s="92"/>
      <c r="F761" s="31"/>
      <c r="G761" s="77"/>
      <c r="H761" s="77"/>
      <c r="I761" s="57"/>
      <c r="J761" s="31"/>
      <c r="K761" s="31"/>
      <c r="L761" s="77"/>
      <c r="M761" s="64"/>
      <c r="N761" s="64"/>
      <c r="O761" s="69"/>
      <c r="P761" s="69"/>
      <c r="Q761" s="70"/>
      <c r="R761" s="34"/>
      <c r="S761" s="105"/>
      <c r="T761" s="105"/>
      <c r="U761" s="77"/>
      <c r="V761" s="77"/>
      <c r="W761" s="69"/>
      <c r="X761" s="69"/>
      <c r="Y761" s="69"/>
      <c r="Z761" s="61"/>
      <c r="AA761" s="67"/>
      <c r="AB761" s="61"/>
      <c r="AC761" s="67"/>
      <c r="AD761" s="67"/>
      <c r="AE761" s="67"/>
      <c r="AF761" s="57"/>
      <c r="AG761" s="107"/>
      <c r="AH761" s="108"/>
      <c r="AI761" s="30"/>
      <c r="AJ761" s="30"/>
      <c r="AK761" s="30"/>
      <c r="AL761" s="30"/>
      <c r="AM761" s="63"/>
      <c r="AN761" s="108"/>
      <c r="AO761" s="108"/>
      <c r="AP761" s="107"/>
      <c r="AQ761" s="107"/>
      <c r="AR761" s="31"/>
      <c r="AS761" s="68"/>
      <c r="AT761" s="68"/>
      <c r="AU761" s="63"/>
      <c r="AV761" s="62"/>
      <c r="AW761" s="62"/>
      <c r="AX761" s="62"/>
      <c r="AY761" s="62"/>
      <c r="AZ761" s="126"/>
      <c r="BA761" s="126"/>
      <c r="BB761" s="126"/>
      <c r="BC761" s="126"/>
      <c r="BD761" s="126"/>
      <c r="BE761" s="62"/>
    </row>
    <row r="762" spans="1:57" ht="25.5" customHeight="1" x14ac:dyDescent="0.3">
      <c r="A762" s="31"/>
      <c r="B762" s="31"/>
      <c r="C762" s="31"/>
      <c r="D762" s="33"/>
      <c r="E762" s="92"/>
      <c r="F762" s="31"/>
      <c r="G762" s="77"/>
      <c r="H762" s="77"/>
      <c r="I762" s="57"/>
      <c r="J762" s="31"/>
      <c r="K762" s="31"/>
      <c r="L762" s="77"/>
      <c r="M762" s="64"/>
      <c r="N762" s="64"/>
      <c r="O762" s="69"/>
      <c r="P762" s="69"/>
      <c r="Q762" s="70"/>
      <c r="R762" s="34"/>
      <c r="S762" s="105"/>
      <c r="T762" s="105"/>
      <c r="U762" s="77"/>
      <c r="V762" s="77"/>
      <c r="W762" s="69"/>
      <c r="X762" s="69"/>
      <c r="Y762" s="69"/>
      <c r="Z762" s="61"/>
      <c r="AA762" s="67"/>
      <c r="AB762" s="61"/>
      <c r="AC762" s="67"/>
      <c r="AD762" s="67"/>
      <c r="AE762" s="67"/>
      <c r="AF762" s="57"/>
      <c r="AG762" s="107"/>
      <c r="AH762" s="108"/>
      <c r="AI762" s="30"/>
      <c r="AJ762" s="30"/>
      <c r="AK762" s="30"/>
      <c r="AL762" s="30"/>
      <c r="AM762" s="63"/>
      <c r="AN762" s="108"/>
      <c r="AO762" s="108"/>
      <c r="AP762" s="107"/>
      <c r="AQ762" s="107"/>
      <c r="AR762" s="31"/>
      <c r="AS762" s="68"/>
      <c r="AT762" s="68"/>
      <c r="AU762" s="63"/>
      <c r="AV762" s="62"/>
      <c r="AW762" s="62"/>
      <c r="AX762" s="62"/>
      <c r="AY762" s="62"/>
      <c r="AZ762" s="126"/>
      <c r="BA762" s="126"/>
      <c r="BB762" s="126"/>
      <c r="BC762" s="126"/>
      <c r="BD762" s="126"/>
      <c r="BE762" s="62"/>
    </row>
    <row r="763" spans="1:57" ht="25.5" customHeight="1" x14ac:dyDescent="0.3">
      <c r="A763" s="31"/>
      <c r="B763" s="31"/>
      <c r="C763" s="31"/>
      <c r="D763" s="33"/>
      <c r="E763" s="92"/>
      <c r="F763" s="31"/>
      <c r="G763" s="77"/>
      <c r="H763" s="77"/>
      <c r="I763" s="57"/>
      <c r="J763" s="31"/>
      <c r="K763" s="31"/>
      <c r="L763" s="77"/>
      <c r="M763" s="64"/>
      <c r="N763" s="64"/>
      <c r="O763" s="69"/>
      <c r="P763" s="69"/>
      <c r="Q763" s="70"/>
      <c r="R763" s="34"/>
      <c r="S763" s="105"/>
      <c r="T763" s="105"/>
      <c r="U763" s="77"/>
      <c r="V763" s="77"/>
      <c r="W763" s="69"/>
      <c r="X763" s="69"/>
      <c r="Y763" s="69"/>
      <c r="Z763" s="61"/>
      <c r="AA763" s="67"/>
      <c r="AB763" s="61"/>
      <c r="AC763" s="67"/>
      <c r="AD763" s="67"/>
      <c r="AE763" s="67"/>
      <c r="AF763" s="57"/>
      <c r="AG763" s="107"/>
      <c r="AH763" s="108"/>
      <c r="AI763" s="30"/>
      <c r="AJ763" s="30"/>
      <c r="AK763" s="30"/>
      <c r="AL763" s="30"/>
      <c r="AM763" s="63"/>
      <c r="AN763" s="108"/>
      <c r="AO763" s="108"/>
      <c r="AP763" s="107"/>
      <c r="AQ763" s="107"/>
      <c r="AR763" s="31"/>
      <c r="AS763" s="68"/>
      <c r="AT763" s="68"/>
      <c r="AU763" s="63"/>
      <c r="AV763" s="62"/>
      <c r="AW763" s="62"/>
      <c r="AX763" s="62"/>
      <c r="AY763" s="62"/>
      <c r="AZ763" s="126"/>
      <c r="BA763" s="126"/>
      <c r="BB763" s="126"/>
      <c r="BC763" s="126"/>
      <c r="BD763" s="126"/>
      <c r="BE763" s="62"/>
    </row>
    <row r="764" spans="1:57" ht="25.5" customHeight="1" x14ac:dyDescent="0.3">
      <c r="A764" s="31"/>
      <c r="B764" s="31"/>
      <c r="C764" s="31"/>
      <c r="D764" s="33"/>
      <c r="E764" s="92"/>
      <c r="F764" s="31"/>
      <c r="G764" s="77"/>
      <c r="H764" s="77"/>
      <c r="I764" s="57"/>
      <c r="J764" s="31"/>
      <c r="K764" s="31"/>
      <c r="L764" s="77"/>
      <c r="M764" s="64"/>
      <c r="N764" s="64"/>
      <c r="O764" s="69"/>
      <c r="P764" s="69"/>
      <c r="Q764" s="70"/>
      <c r="R764" s="34"/>
      <c r="S764" s="105"/>
      <c r="T764" s="105"/>
      <c r="U764" s="77"/>
      <c r="V764" s="77"/>
      <c r="W764" s="69"/>
      <c r="X764" s="69"/>
      <c r="Y764" s="69"/>
      <c r="Z764" s="61"/>
      <c r="AA764" s="67"/>
      <c r="AB764" s="61"/>
      <c r="AC764" s="67"/>
      <c r="AD764" s="67"/>
      <c r="AE764" s="67"/>
      <c r="AF764" s="57"/>
      <c r="AG764" s="107"/>
      <c r="AH764" s="108"/>
      <c r="AI764" s="30"/>
      <c r="AJ764" s="30"/>
      <c r="AK764" s="30"/>
      <c r="AL764" s="30"/>
      <c r="AM764" s="63"/>
      <c r="AN764" s="108"/>
      <c r="AO764" s="108"/>
      <c r="AP764" s="107"/>
      <c r="AQ764" s="107"/>
      <c r="AR764" s="31"/>
      <c r="AS764" s="68"/>
      <c r="AT764" s="68"/>
      <c r="AU764" s="63"/>
      <c r="AV764" s="62"/>
      <c r="AW764" s="62"/>
      <c r="AX764" s="62"/>
      <c r="AY764" s="62"/>
      <c r="AZ764" s="126"/>
      <c r="BA764" s="126"/>
      <c r="BB764" s="126"/>
      <c r="BC764" s="126"/>
      <c r="BD764" s="126"/>
      <c r="BE764" s="62"/>
    </row>
    <row r="765" spans="1:57" ht="25.5" customHeight="1" x14ac:dyDescent="0.3">
      <c r="A765" s="31"/>
      <c r="B765" s="31"/>
      <c r="C765" s="31"/>
      <c r="D765" s="33"/>
      <c r="E765" s="92"/>
      <c r="F765" s="31"/>
      <c r="G765" s="77"/>
      <c r="H765" s="77"/>
      <c r="I765" s="57"/>
      <c r="J765" s="31"/>
      <c r="K765" s="31"/>
      <c r="L765" s="77"/>
      <c r="M765" s="64"/>
      <c r="N765" s="64"/>
      <c r="O765" s="69"/>
      <c r="P765" s="69"/>
      <c r="Q765" s="70"/>
      <c r="R765" s="34"/>
      <c r="S765" s="105"/>
      <c r="T765" s="105"/>
      <c r="U765" s="77"/>
      <c r="V765" s="77"/>
      <c r="W765" s="69"/>
      <c r="X765" s="69"/>
      <c r="Y765" s="69"/>
      <c r="Z765" s="61"/>
      <c r="AA765" s="67"/>
      <c r="AB765" s="61"/>
      <c r="AC765" s="67"/>
      <c r="AD765" s="67"/>
      <c r="AE765" s="67"/>
      <c r="AF765" s="57"/>
      <c r="AG765" s="107"/>
      <c r="AH765" s="108"/>
      <c r="AI765" s="30"/>
      <c r="AJ765" s="30"/>
      <c r="AK765" s="30"/>
      <c r="AL765" s="30"/>
      <c r="AM765" s="63"/>
      <c r="AN765" s="108"/>
      <c r="AO765" s="108"/>
      <c r="AP765" s="107"/>
      <c r="AQ765" s="107"/>
      <c r="AR765" s="31"/>
      <c r="AS765" s="68"/>
      <c r="AT765" s="68"/>
      <c r="AU765" s="63"/>
      <c r="AV765" s="62"/>
      <c r="AW765" s="62"/>
      <c r="AX765" s="62"/>
      <c r="AY765" s="62"/>
      <c r="AZ765" s="126"/>
      <c r="BA765" s="126"/>
      <c r="BB765" s="126"/>
      <c r="BC765" s="126"/>
      <c r="BD765" s="126"/>
      <c r="BE765" s="62"/>
    </row>
    <row r="766" spans="1:57" ht="25.5" customHeight="1" x14ac:dyDescent="0.3">
      <c r="A766" s="31"/>
      <c r="B766" s="31"/>
      <c r="C766" s="31"/>
      <c r="D766" s="33"/>
      <c r="E766" s="92"/>
      <c r="F766" s="31"/>
      <c r="G766" s="77"/>
      <c r="H766" s="77"/>
      <c r="I766" s="57"/>
      <c r="J766" s="31"/>
      <c r="K766" s="31"/>
      <c r="L766" s="77"/>
      <c r="M766" s="64"/>
      <c r="N766" s="64"/>
      <c r="O766" s="69"/>
      <c r="P766" s="69"/>
      <c r="Q766" s="70"/>
      <c r="R766" s="34"/>
      <c r="S766" s="105"/>
      <c r="T766" s="105"/>
      <c r="U766" s="77"/>
      <c r="V766" s="77"/>
      <c r="W766" s="69"/>
      <c r="X766" s="69"/>
      <c r="Y766" s="69"/>
      <c r="Z766" s="61"/>
      <c r="AA766" s="67"/>
      <c r="AB766" s="61"/>
      <c r="AC766" s="67"/>
      <c r="AD766" s="67"/>
      <c r="AE766" s="67"/>
      <c r="AF766" s="57"/>
      <c r="AG766" s="107"/>
      <c r="AH766" s="108"/>
      <c r="AI766" s="30"/>
      <c r="AJ766" s="30"/>
      <c r="AK766" s="30"/>
      <c r="AL766" s="30"/>
      <c r="AM766" s="63"/>
      <c r="AN766" s="108"/>
      <c r="AO766" s="108"/>
      <c r="AP766" s="107"/>
      <c r="AQ766" s="107"/>
      <c r="AR766" s="31"/>
      <c r="AS766" s="68"/>
      <c r="AT766" s="68"/>
      <c r="AU766" s="63"/>
      <c r="AV766" s="62"/>
      <c r="AW766" s="62"/>
      <c r="AX766" s="62"/>
      <c r="AY766" s="62"/>
      <c r="AZ766" s="126"/>
      <c r="BA766" s="126"/>
      <c r="BB766" s="126"/>
      <c r="BC766" s="126"/>
      <c r="BD766" s="126"/>
      <c r="BE766" s="62"/>
    </row>
    <row r="767" spans="1:57" ht="25.5" customHeight="1" x14ac:dyDescent="0.3">
      <c r="A767" s="31"/>
      <c r="B767" s="31"/>
      <c r="C767" s="31"/>
      <c r="D767" s="33"/>
      <c r="E767" s="92"/>
      <c r="F767" s="31"/>
      <c r="G767" s="77"/>
      <c r="H767" s="77"/>
      <c r="I767" s="57"/>
      <c r="J767" s="31"/>
      <c r="K767" s="31"/>
      <c r="L767" s="77"/>
      <c r="M767" s="64"/>
      <c r="N767" s="64"/>
      <c r="O767" s="69"/>
      <c r="P767" s="69"/>
      <c r="Q767" s="70"/>
      <c r="R767" s="34"/>
      <c r="S767" s="105"/>
      <c r="T767" s="105"/>
      <c r="U767" s="77"/>
      <c r="V767" s="77"/>
      <c r="W767" s="69"/>
      <c r="X767" s="69"/>
      <c r="Y767" s="69"/>
      <c r="Z767" s="61"/>
      <c r="AA767" s="67"/>
      <c r="AB767" s="61"/>
      <c r="AC767" s="67"/>
      <c r="AD767" s="67"/>
      <c r="AE767" s="67"/>
      <c r="AF767" s="57"/>
      <c r="AG767" s="107"/>
      <c r="AH767" s="108"/>
      <c r="AI767" s="30"/>
      <c r="AJ767" s="30"/>
      <c r="AK767" s="30"/>
      <c r="AL767" s="30"/>
      <c r="AM767" s="63"/>
      <c r="AN767" s="108"/>
      <c r="AO767" s="108"/>
      <c r="AP767" s="107"/>
      <c r="AQ767" s="107"/>
      <c r="AR767" s="31"/>
      <c r="AS767" s="68"/>
      <c r="AT767" s="68"/>
      <c r="AU767" s="63"/>
      <c r="AV767" s="62"/>
      <c r="AW767" s="62"/>
      <c r="AX767" s="62"/>
      <c r="AY767" s="62"/>
      <c r="AZ767" s="126"/>
      <c r="BA767" s="126"/>
      <c r="BB767" s="126"/>
      <c r="BC767" s="126"/>
      <c r="BD767" s="126"/>
      <c r="BE767" s="62"/>
    </row>
    <row r="768" spans="1:57" ht="25.5" customHeight="1" x14ac:dyDescent="0.3">
      <c r="A768" s="31"/>
      <c r="B768" s="31"/>
      <c r="C768" s="31"/>
      <c r="D768" s="33"/>
      <c r="E768" s="92"/>
      <c r="F768" s="31"/>
      <c r="G768" s="77"/>
      <c r="H768" s="77"/>
      <c r="I768" s="57"/>
      <c r="J768" s="31"/>
      <c r="K768" s="31"/>
      <c r="L768" s="77"/>
      <c r="M768" s="64"/>
      <c r="N768" s="64"/>
      <c r="O768" s="69"/>
      <c r="P768" s="69"/>
      <c r="Q768" s="70"/>
      <c r="R768" s="34"/>
      <c r="S768" s="105"/>
      <c r="T768" s="105"/>
      <c r="U768" s="77"/>
      <c r="V768" s="77"/>
      <c r="W768" s="69"/>
      <c r="X768" s="69"/>
      <c r="Y768" s="69"/>
      <c r="Z768" s="61"/>
      <c r="AA768" s="67"/>
      <c r="AB768" s="61"/>
      <c r="AC768" s="67"/>
      <c r="AD768" s="67"/>
      <c r="AE768" s="67"/>
      <c r="AF768" s="57"/>
      <c r="AG768" s="107"/>
      <c r="AH768" s="108"/>
      <c r="AI768" s="30"/>
      <c r="AJ768" s="30"/>
      <c r="AK768" s="30"/>
      <c r="AL768" s="30"/>
      <c r="AM768" s="63"/>
      <c r="AN768" s="108"/>
      <c r="AO768" s="108"/>
      <c r="AP768" s="107"/>
      <c r="AQ768" s="107"/>
      <c r="AR768" s="31"/>
      <c r="AS768" s="68"/>
      <c r="AT768" s="68"/>
      <c r="AU768" s="63"/>
      <c r="AV768" s="62"/>
      <c r="AW768" s="62"/>
      <c r="AX768" s="62"/>
      <c r="AY768" s="62"/>
      <c r="AZ768" s="126"/>
      <c r="BA768" s="126"/>
      <c r="BB768" s="126"/>
      <c r="BC768" s="126"/>
      <c r="BD768" s="126"/>
      <c r="BE768" s="62"/>
    </row>
    <row r="769" spans="1:57" ht="25.5" customHeight="1" x14ac:dyDescent="0.3">
      <c r="A769" s="31"/>
      <c r="B769" s="31"/>
      <c r="C769" s="31"/>
      <c r="D769" s="33"/>
      <c r="E769" s="92"/>
      <c r="F769" s="31"/>
      <c r="G769" s="77"/>
      <c r="H769" s="77"/>
      <c r="I769" s="57"/>
      <c r="J769" s="31"/>
      <c r="K769" s="31"/>
      <c r="L769" s="77"/>
      <c r="M769" s="64"/>
      <c r="N769" s="64"/>
      <c r="O769" s="69"/>
      <c r="P769" s="69"/>
      <c r="Q769" s="70"/>
      <c r="R769" s="34"/>
      <c r="S769" s="105"/>
      <c r="T769" s="105"/>
      <c r="U769" s="77"/>
      <c r="V769" s="77"/>
      <c r="W769" s="69"/>
      <c r="X769" s="69"/>
      <c r="Y769" s="69"/>
      <c r="Z769" s="61"/>
      <c r="AA769" s="67"/>
      <c r="AB769" s="61"/>
      <c r="AC769" s="67"/>
      <c r="AD769" s="67"/>
      <c r="AE769" s="67"/>
      <c r="AF769" s="57"/>
      <c r="AG769" s="107"/>
      <c r="AH769" s="108"/>
      <c r="AI769" s="30"/>
      <c r="AJ769" s="30"/>
      <c r="AK769" s="30"/>
      <c r="AL769" s="30"/>
      <c r="AM769" s="63"/>
      <c r="AN769" s="108"/>
      <c r="AO769" s="108"/>
      <c r="AP769" s="107"/>
      <c r="AQ769" s="107"/>
      <c r="AR769" s="31"/>
      <c r="AS769" s="68"/>
      <c r="AT769" s="68"/>
      <c r="AU769" s="63"/>
      <c r="AV769" s="62"/>
      <c r="AW769" s="62"/>
      <c r="AX769" s="62"/>
      <c r="AY769" s="62"/>
      <c r="AZ769" s="126"/>
      <c r="BA769" s="126"/>
      <c r="BB769" s="126"/>
      <c r="BC769" s="126"/>
      <c r="BD769" s="126"/>
      <c r="BE769" s="62"/>
    </row>
    <row r="770" spans="1:57" ht="25.5" customHeight="1" x14ac:dyDescent="0.3">
      <c r="A770" s="31"/>
      <c r="B770" s="31"/>
      <c r="C770" s="31"/>
      <c r="D770" s="33"/>
      <c r="E770" s="92"/>
      <c r="F770" s="31"/>
      <c r="G770" s="77"/>
      <c r="H770" s="77"/>
      <c r="I770" s="57"/>
      <c r="J770" s="31"/>
      <c r="K770" s="31"/>
      <c r="L770" s="77"/>
      <c r="M770" s="64"/>
      <c r="N770" s="64"/>
      <c r="O770" s="69"/>
      <c r="P770" s="69"/>
      <c r="Q770" s="70"/>
      <c r="R770" s="34"/>
      <c r="S770" s="105"/>
      <c r="T770" s="105"/>
      <c r="U770" s="77"/>
      <c r="V770" s="77"/>
      <c r="W770" s="69"/>
      <c r="X770" s="69"/>
      <c r="Y770" s="69"/>
      <c r="Z770" s="61"/>
      <c r="AA770" s="67"/>
      <c r="AB770" s="61"/>
      <c r="AC770" s="67"/>
      <c r="AD770" s="67"/>
      <c r="AE770" s="67"/>
      <c r="AF770" s="57"/>
      <c r="AG770" s="107"/>
      <c r="AH770" s="108"/>
      <c r="AI770" s="30"/>
      <c r="AJ770" s="30"/>
      <c r="AK770" s="30"/>
      <c r="AL770" s="30"/>
      <c r="AM770" s="63"/>
      <c r="AN770" s="108"/>
      <c r="AO770" s="108"/>
      <c r="AP770" s="107"/>
      <c r="AQ770" s="107"/>
      <c r="AR770" s="31"/>
      <c r="AS770" s="68"/>
      <c r="AT770" s="68"/>
      <c r="AU770" s="63"/>
      <c r="AV770" s="62"/>
      <c r="AW770" s="62"/>
      <c r="AX770" s="62"/>
      <c r="AY770" s="62"/>
      <c r="AZ770" s="126"/>
      <c r="BA770" s="126"/>
      <c r="BB770" s="126"/>
      <c r="BC770" s="126"/>
      <c r="BD770" s="126"/>
      <c r="BE770" s="62"/>
    </row>
    <row r="771" spans="1:57" ht="25.5" customHeight="1" x14ac:dyDescent="0.3">
      <c r="A771" s="31"/>
      <c r="B771" s="31"/>
      <c r="C771" s="31"/>
      <c r="D771" s="33"/>
      <c r="E771" s="92"/>
      <c r="F771" s="31"/>
      <c r="G771" s="77"/>
      <c r="H771" s="77"/>
      <c r="I771" s="57"/>
      <c r="J771" s="31"/>
      <c r="K771" s="31"/>
      <c r="L771" s="77"/>
      <c r="M771" s="64"/>
      <c r="N771" s="64"/>
      <c r="O771" s="69"/>
      <c r="P771" s="69"/>
      <c r="Q771" s="70"/>
      <c r="R771" s="34"/>
      <c r="S771" s="105"/>
      <c r="T771" s="105"/>
      <c r="U771" s="77"/>
      <c r="V771" s="77"/>
      <c r="W771" s="69"/>
      <c r="X771" s="69"/>
      <c r="Y771" s="69"/>
      <c r="Z771" s="61"/>
      <c r="AA771" s="67"/>
      <c r="AB771" s="61"/>
      <c r="AC771" s="67"/>
      <c r="AD771" s="67"/>
      <c r="AE771" s="67"/>
      <c r="AF771" s="57"/>
      <c r="AG771" s="107"/>
      <c r="AH771" s="108"/>
      <c r="AI771" s="30"/>
      <c r="AJ771" s="30"/>
      <c r="AK771" s="30"/>
      <c r="AL771" s="30"/>
      <c r="AM771" s="63"/>
      <c r="AN771" s="108"/>
      <c r="AO771" s="108"/>
      <c r="AP771" s="107"/>
      <c r="AQ771" s="107"/>
      <c r="AR771" s="31"/>
      <c r="AS771" s="68"/>
      <c r="AT771" s="68"/>
      <c r="AU771" s="63"/>
      <c r="AV771" s="62"/>
      <c r="AW771" s="62"/>
      <c r="AX771" s="62"/>
      <c r="AY771" s="62"/>
      <c r="AZ771" s="126"/>
      <c r="BA771" s="126"/>
      <c r="BB771" s="126"/>
      <c r="BC771" s="126"/>
      <c r="BD771" s="126"/>
      <c r="BE771" s="62"/>
    </row>
    <row r="772" spans="1:57" ht="25.5" customHeight="1" x14ac:dyDescent="0.3">
      <c r="A772" s="31"/>
      <c r="B772" s="31"/>
      <c r="C772" s="31"/>
      <c r="D772" s="33"/>
      <c r="E772" s="92"/>
      <c r="F772" s="31"/>
      <c r="G772" s="77"/>
      <c r="H772" s="77"/>
      <c r="I772" s="57"/>
      <c r="J772" s="31"/>
      <c r="K772" s="31"/>
      <c r="L772" s="77"/>
      <c r="M772" s="64"/>
      <c r="N772" s="64"/>
      <c r="O772" s="69"/>
      <c r="P772" s="69"/>
      <c r="Q772" s="70"/>
      <c r="R772" s="34"/>
      <c r="S772" s="105"/>
      <c r="T772" s="105"/>
      <c r="U772" s="77"/>
      <c r="V772" s="77"/>
      <c r="W772" s="69"/>
      <c r="X772" s="69"/>
      <c r="Y772" s="69"/>
      <c r="Z772" s="61"/>
      <c r="AA772" s="67"/>
      <c r="AB772" s="61"/>
      <c r="AC772" s="67"/>
      <c r="AD772" s="67"/>
      <c r="AE772" s="67"/>
      <c r="AF772" s="57"/>
      <c r="AG772" s="107"/>
      <c r="AH772" s="108"/>
      <c r="AI772" s="30"/>
      <c r="AJ772" s="30"/>
      <c r="AK772" s="30"/>
      <c r="AL772" s="30"/>
      <c r="AM772" s="63"/>
      <c r="AN772" s="108"/>
      <c r="AO772" s="108"/>
      <c r="AP772" s="107"/>
      <c r="AQ772" s="107"/>
      <c r="AR772" s="31"/>
      <c r="AS772" s="68"/>
      <c r="AT772" s="68"/>
      <c r="AU772" s="63"/>
      <c r="AV772" s="62"/>
      <c r="AW772" s="62"/>
      <c r="AX772" s="62"/>
      <c r="AY772" s="62"/>
      <c r="AZ772" s="126"/>
      <c r="BA772" s="126"/>
      <c r="BB772" s="126"/>
      <c r="BC772" s="126"/>
      <c r="BD772" s="126"/>
      <c r="BE772" s="62"/>
    </row>
    <row r="773" spans="1:57" ht="25.5" customHeight="1" x14ac:dyDescent="0.3">
      <c r="A773" s="31"/>
      <c r="B773" s="31"/>
      <c r="C773" s="31"/>
      <c r="D773" s="33"/>
      <c r="E773" s="92"/>
      <c r="F773" s="31"/>
      <c r="G773" s="77"/>
      <c r="H773" s="77"/>
      <c r="I773" s="57"/>
      <c r="J773" s="31"/>
      <c r="K773" s="31"/>
      <c r="L773" s="77"/>
      <c r="M773" s="64"/>
      <c r="N773" s="64"/>
      <c r="O773" s="69"/>
      <c r="P773" s="69"/>
      <c r="Q773" s="70"/>
      <c r="R773" s="34"/>
      <c r="S773" s="105"/>
      <c r="T773" s="105"/>
      <c r="U773" s="77"/>
      <c r="V773" s="77"/>
      <c r="W773" s="69"/>
      <c r="X773" s="69"/>
      <c r="Y773" s="69"/>
      <c r="Z773" s="61"/>
      <c r="AA773" s="67"/>
      <c r="AB773" s="61"/>
      <c r="AC773" s="67"/>
      <c r="AD773" s="67"/>
      <c r="AE773" s="67"/>
      <c r="AF773" s="57"/>
      <c r="AG773" s="107"/>
      <c r="AH773" s="108"/>
      <c r="AI773" s="30"/>
      <c r="AJ773" s="30"/>
      <c r="AK773" s="30"/>
      <c r="AL773" s="30"/>
      <c r="AM773" s="63"/>
      <c r="AN773" s="108"/>
      <c r="AO773" s="108"/>
      <c r="AP773" s="107"/>
      <c r="AQ773" s="107"/>
      <c r="AR773" s="31"/>
      <c r="AS773" s="68"/>
      <c r="AT773" s="68"/>
      <c r="AU773" s="63"/>
      <c r="AV773" s="62"/>
      <c r="AW773" s="62"/>
      <c r="AX773" s="62"/>
      <c r="AY773" s="62"/>
      <c r="AZ773" s="126"/>
      <c r="BA773" s="126"/>
      <c r="BB773" s="126"/>
      <c r="BC773" s="126"/>
      <c r="BD773" s="126"/>
      <c r="BE773" s="62"/>
    </row>
    <row r="774" spans="1:57" ht="25.5" customHeight="1" x14ac:dyDescent="0.3">
      <c r="A774" s="31"/>
      <c r="B774" s="31"/>
      <c r="C774" s="31"/>
      <c r="D774" s="33"/>
      <c r="E774" s="92"/>
      <c r="F774" s="31"/>
      <c r="G774" s="77"/>
      <c r="H774" s="77"/>
      <c r="I774" s="57"/>
      <c r="J774" s="31"/>
      <c r="K774" s="31"/>
      <c r="L774" s="77"/>
      <c r="M774" s="64"/>
      <c r="N774" s="64"/>
      <c r="O774" s="69"/>
      <c r="P774" s="69"/>
      <c r="Q774" s="70"/>
      <c r="R774" s="34"/>
      <c r="S774" s="105"/>
      <c r="T774" s="105"/>
      <c r="U774" s="77"/>
      <c r="V774" s="77"/>
      <c r="W774" s="69"/>
      <c r="X774" s="69"/>
      <c r="Y774" s="69"/>
      <c r="Z774" s="61"/>
      <c r="AA774" s="67"/>
      <c r="AB774" s="61"/>
      <c r="AC774" s="67"/>
      <c r="AD774" s="67"/>
      <c r="AE774" s="67"/>
      <c r="AF774" s="57"/>
      <c r="AG774" s="107"/>
      <c r="AH774" s="108"/>
      <c r="AI774" s="30"/>
      <c r="AJ774" s="30"/>
      <c r="AK774" s="30"/>
      <c r="AL774" s="30"/>
      <c r="AM774" s="63"/>
      <c r="AN774" s="108"/>
      <c r="AO774" s="108"/>
      <c r="AP774" s="107"/>
      <c r="AQ774" s="107"/>
      <c r="AR774" s="31"/>
      <c r="AS774" s="68"/>
      <c r="AT774" s="68"/>
      <c r="AU774" s="63"/>
      <c r="AV774" s="62"/>
      <c r="AW774" s="62"/>
      <c r="AX774" s="62"/>
      <c r="AY774" s="62"/>
      <c r="AZ774" s="126"/>
      <c r="BA774" s="126"/>
      <c r="BB774" s="126"/>
      <c r="BC774" s="126"/>
      <c r="BD774" s="126"/>
      <c r="BE774" s="62"/>
    </row>
    <row r="775" spans="1:57" ht="25.5" customHeight="1" x14ac:dyDescent="0.3">
      <c r="A775" s="31"/>
      <c r="B775" s="31"/>
      <c r="C775" s="31"/>
      <c r="D775" s="33"/>
      <c r="E775" s="92"/>
      <c r="F775" s="31"/>
      <c r="G775" s="77"/>
      <c r="H775" s="77"/>
      <c r="I775" s="57"/>
      <c r="J775" s="31"/>
      <c r="K775" s="31"/>
      <c r="L775" s="77"/>
      <c r="M775" s="64"/>
      <c r="N775" s="64"/>
      <c r="O775" s="69"/>
      <c r="P775" s="69"/>
      <c r="Q775" s="70"/>
      <c r="R775" s="34"/>
      <c r="S775" s="105"/>
      <c r="T775" s="105"/>
      <c r="U775" s="77"/>
      <c r="V775" s="77"/>
      <c r="W775" s="69"/>
      <c r="X775" s="69"/>
      <c r="Y775" s="69"/>
      <c r="Z775" s="61"/>
      <c r="AA775" s="67"/>
      <c r="AB775" s="61"/>
      <c r="AC775" s="67"/>
      <c r="AD775" s="67"/>
      <c r="AE775" s="67"/>
      <c r="AF775" s="57"/>
      <c r="AG775" s="107"/>
      <c r="AH775" s="108"/>
      <c r="AI775" s="30"/>
      <c r="AJ775" s="30"/>
      <c r="AK775" s="30"/>
      <c r="AL775" s="30"/>
      <c r="AM775" s="63"/>
      <c r="AN775" s="108"/>
      <c r="AO775" s="108"/>
      <c r="AP775" s="107"/>
      <c r="AQ775" s="107"/>
      <c r="AR775" s="31"/>
      <c r="AS775" s="68"/>
      <c r="AT775" s="68"/>
      <c r="AU775" s="63"/>
      <c r="AV775" s="62"/>
      <c r="AW775" s="62"/>
      <c r="AX775" s="62"/>
      <c r="AY775" s="62"/>
      <c r="AZ775" s="126"/>
      <c r="BA775" s="126"/>
      <c r="BB775" s="126"/>
      <c r="BC775" s="126"/>
      <c r="BD775" s="126"/>
      <c r="BE775" s="62"/>
    </row>
    <row r="776" spans="1:57" ht="25.5" customHeight="1" x14ac:dyDescent="0.3">
      <c r="A776" s="31"/>
      <c r="B776" s="31"/>
      <c r="C776" s="31"/>
      <c r="D776" s="33"/>
      <c r="E776" s="92"/>
      <c r="F776" s="31"/>
      <c r="G776" s="77"/>
      <c r="H776" s="77"/>
      <c r="I776" s="57"/>
      <c r="J776" s="31"/>
      <c r="K776" s="31"/>
      <c r="L776" s="77"/>
      <c r="M776" s="64"/>
      <c r="N776" s="64"/>
      <c r="O776" s="69"/>
      <c r="P776" s="69"/>
      <c r="Q776" s="70"/>
      <c r="R776" s="34"/>
      <c r="S776" s="105"/>
      <c r="T776" s="105"/>
      <c r="U776" s="77"/>
      <c r="V776" s="77"/>
      <c r="W776" s="69"/>
      <c r="X776" s="69"/>
      <c r="Y776" s="69"/>
      <c r="Z776" s="61"/>
      <c r="AA776" s="67"/>
      <c r="AB776" s="61"/>
      <c r="AC776" s="67"/>
      <c r="AD776" s="67"/>
      <c r="AE776" s="67"/>
      <c r="AF776" s="57"/>
      <c r="AG776" s="107"/>
      <c r="AH776" s="108"/>
      <c r="AI776" s="30"/>
      <c r="AJ776" s="30"/>
      <c r="AK776" s="30"/>
      <c r="AL776" s="30"/>
      <c r="AM776" s="63"/>
      <c r="AN776" s="108"/>
      <c r="AO776" s="108"/>
      <c r="AP776" s="107"/>
      <c r="AQ776" s="107"/>
      <c r="AR776" s="31"/>
      <c r="AS776" s="68"/>
      <c r="AT776" s="68"/>
      <c r="AU776" s="63"/>
      <c r="AV776" s="62"/>
      <c r="AW776" s="62"/>
      <c r="AX776" s="62"/>
      <c r="AY776" s="62"/>
      <c r="AZ776" s="126"/>
      <c r="BA776" s="126"/>
      <c r="BB776" s="126"/>
      <c r="BC776" s="126"/>
      <c r="BD776" s="126"/>
      <c r="BE776" s="62"/>
    </row>
    <row r="777" spans="1:57" ht="25.5" customHeight="1" x14ac:dyDescent="0.3">
      <c r="A777" s="31"/>
      <c r="B777" s="31"/>
      <c r="C777" s="31"/>
      <c r="D777" s="33"/>
      <c r="E777" s="92"/>
      <c r="F777" s="31"/>
      <c r="G777" s="77"/>
      <c r="H777" s="77"/>
      <c r="I777" s="57"/>
      <c r="J777" s="31"/>
      <c r="K777" s="31"/>
      <c r="L777" s="77"/>
      <c r="M777" s="64"/>
      <c r="N777" s="64"/>
      <c r="O777" s="69"/>
      <c r="P777" s="69"/>
      <c r="Q777" s="70"/>
      <c r="R777" s="34"/>
      <c r="S777" s="105"/>
      <c r="T777" s="105"/>
      <c r="U777" s="77"/>
      <c r="V777" s="77"/>
      <c r="W777" s="69"/>
      <c r="X777" s="69"/>
      <c r="Y777" s="69"/>
      <c r="Z777" s="61"/>
      <c r="AA777" s="67"/>
      <c r="AB777" s="61"/>
      <c r="AC777" s="67"/>
      <c r="AD777" s="67"/>
      <c r="AE777" s="67"/>
      <c r="AF777" s="57"/>
      <c r="AG777" s="107"/>
      <c r="AH777" s="108"/>
      <c r="AI777" s="30"/>
      <c r="AJ777" s="30"/>
      <c r="AK777" s="30"/>
      <c r="AL777" s="30"/>
      <c r="AM777" s="63"/>
      <c r="AN777" s="108"/>
      <c r="AO777" s="108"/>
      <c r="AP777" s="107"/>
      <c r="AQ777" s="107"/>
      <c r="AR777" s="31"/>
      <c r="AS777" s="68"/>
      <c r="AT777" s="68"/>
      <c r="AU777" s="63"/>
      <c r="AV777" s="62"/>
      <c r="AW777" s="62"/>
      <c r="AX777" s="62"/>
      <c r="AY777" s="62"/>
      <c r="AZ777" s="126"/>
      <c r="BA777" s="126"/>
      <c r="BB777" s="126"/>
      <c r="BC777" s="126"/>
      <c r="BD777" s="126"/>
      <c r="BE777" s="62"/>
    </row>
    <row r="778" spans="1:57" ht="25.5" customHeight="1" x14ac:dyDescent="0.3">
      <c r="A778" s="31"/>
      <c r="B778" s="31"/>
      <c r="C778" s="31"/>
      <c r="D778" s="33"/>
      <c r="E778" s="92"/>
      <c r="F778" s="31"/>
      <c r="G778" s="77"/>
      <c r="H778" s="77"/>
      <c r="I778" s="57"/>
      <c r="J778" s="31"/>
      <c r="K778" s="31"/>
      <c r="L778" s="77"/>
      <c r="M778" s="64"/>
      <c r="N778" s="64"/>
      <c r="O778" s="69"/>
      <c r="P778" s="69"/>
      <c r="Q778" s="70"/>
      <c r="R778" s="34"/>
      <c r="S778" s="105"/>
      <c r="T778" s="105"/>
      <c r="U778" s="77"/>
      <c r="V778" s="77"/>
      <c r="W778" s="69"/>
      <c r="X778" s="69"/>
      <c r="Y778" s="69"/>
      <c r="Z778" s="61"/>
      <c r="AA778" s="67"/>
      <c r="AB778" s="61"/>
      <c r="AC778" s="67"/>
      <c r="AD778" s="67"/>
      <c r="AE778" s="67"/>
      <c r="AF778" s="57"/>
      <c r="AG778" s="107"/>
      <c r="AH778" s="108"/>
      <c r="AI778" s="30"/>
      <c r="AJ778" s="30"/>
      <c r="AK778" s="30"/>
      <c r="AL778" s="30"/>
      <c r="AM778" s="63"/>
      <c r="AN778" s="108"/>
      <c r="AO778" s="108"/>
      <c r="AP778" s="107"/>
      <c r="AQ778" s="107"/>
      <c r="AR778" s="31"/>
      <c r="AS778" s="68"/>
      <c r="AT778" s="68"/>
      <c r="AU778" s="63"/>
      <c r="AV778" s="62"/>
      <c r="AW778" s="62"/>
      <c r="AX778" s="62"/>
      <c r="AY778" s="62"/>
      <c r="AZ778" s="126"/>
      <c r="BA778" s="126"/>
      <c r="BB778" s="126"/>
      <c r="BC778" s="126"/>
      <c r="BD778" s="126"/>
      <c r="BE778" s="62"/>
    </row>
    <row r="779" spans="1:57" ht="25.5" customHeight="1" x14ac:dyDescent="0.3">
      <c r="A779" s="31"/>
      <c r="B779" s="31"/>
      <c r="C779" s="31"/>
      <c r="D779" s="33"/>
      <c r="E779" s="92"/>
      <c r="F779" s="31"/>
      <c r="G779" s="77"/>
      <c r="H779" s="77"/>
      <c r="I779" s="57"/>
      <c r="J779" s="31"/>
      <c r="K779" s="31"/>
      <c r="L779" s="77"/>
      <c r="M779" s="64"/>
      <c r="N779" s="64"/>
      <c r="O779" s="69"/>
      <c r="P779" s="69"/>
      <c r="Q779" s="70"/>
      <c r="R779" s="34"/>
      <c r="S779" s="105"/>
      <c r="T779" s="105"/>
      <c r="U779" s="77"/>
      <c r="V779" s="77"/>
      <c r="W779" s="69"/>
      <c r="X779" s="69"/>
      <c r="Y779" s="69"/>
      <c r="Z779" s="61"/>
      <c r="AA779" s="67"/>
      <c r="AB779" s="61"/>
      <c r="AC779" s="67"/>
      <c r="AD779" s="67"/>
      <c r="AE779" s="67"/>
      <c r="AF779" s="57"/>
      <c r="AG779" s="107"/>
      <c r="AH779" s="108"/>
      <c r="AI779" s="30"/>
      <c r="AJ779" s="30"/>
      <c r="AK779" s="30"/>
      <c r="AL779" s="30"/>
      <c r="AM779" s="63"/>
      <c r="AN779" s="108"/>
      <c r="AO779" s="108"/>
      <c r="AP779" s="107"/>
      <c r="AQ779" s="107"/>
      <c r="AR779" s="31"/>
      <c r="AS779" s="68"/>
      <c r="AT779" s="68"/>
      <c r="AU779" s="63"/>
      <c r="AV779" s="62"/>
      <c r="AW779" s="62"/>
      <c r="AX779" s="62"/>
      <c r="AY779" s="62"/>
      <c r="AZ779" s="126"/>
      <c r="BA779" s="126"/>
      <c r="BB779" s="126"/>
      <c r="BC779" s="126"/>
      <c r="BD779" s="126"/>
      <c r="BE779" s="62"/>
    </row>
    <row r="780" spans="1:57" ht="25.5" customHeight="1" x14ac:dyDescent="0.3">
      <c r="A780" s="31"/>
      <c r="B780" s="31"/>
      <c r="C780" s="31"/>
      <c r="D780" s="33"/>
      <c r="E780" s="92"/>
      <c r="F780" s="31"/>
      <c r="G780" s="77"/>
      <c r="H780" s="77"/>
      <c r="I780" s="57"/>
      <c r="J780" s="31"/>
      <c r="K780" s="31"/>
      <c r="L780" s="77"/>
      <c r="M780" s="64"/>
      <c r="N780" s="64"/>
      <c r="O780" s="69"/>
      <c r="P780" s="69"/>
      <c r="Q780" s="70"/>
      <c r="R780" s="34"/>
      <c r="S780" s="105"/>
      <c r="T780" s="105"/>
      <c r="U780" s="77"/>
      <c r="V780" s="77"/>
      <c r="W780" s="69"/>
      <c r="X780" s="69"/>
      <c r="Y780" s="69"/>
      <c r="Z780" s="61"/>
      <c r="AA780" s="67"/>
      <c r="AB780" s="61"/>
      <c r="AC780" s="67"/>
      <c r="AD780" s="67"/>
      <c r="AE780" s="67"/>
      <c r="AF780" s="57"/>
      <c r="AG780" s="107"/>
      <c r="AH780" s="108"/>
      <c r="AI780" s="30"/>
      <c r="AJ780" s="30"/>
      <c r="AK780" s="30"/>
      <c r="AL780" s="30"/>
      <c r="AM780" s="63"/>
      <c r="AN780" s="108"/>
      <c r="AO780" s="108"/>
      <c r="AP780" s="107"/>
      <c r="AQ780" s="107"/>
      <c r="AR780" s="31"/>
      <c r="AS780" s="68"/>
      <c r="AT780" s="68"/>
      <c r="AU780" s="63"/>
      <c r="AV780" s="62"/>
      <c r="AW780" s="62"/>
      <c r="AX780" s="62"/>
      <c r="AY780" s="62"/>
      <c r="AZ780" s="126"/>
      <c r="BA780" s="126"/>
      <c r="BB780" s="126"/>
      <c r="BC780" s="126"/>
      <c r="BD780" s="126"/>
      <c r="BE780" s="62"/>
    </row>
    <row r="781" spans="1:57" ht="25.5" customHeight="1" x14ac:dyDescent="0.3">
      <c r="A781" s="31"/>
      <c r="B781" s="31"/>
      <c r="C781" s="31"/>
      <c r="D781" s="33"/>
      <c r="E781" s="92"/>
      <c r="F781" s="31"/>
      <c r="G781" s="77"/>
      <c r="H781" s="77"/>
      <c r="I781" s="57"/>
      <c r="J781" s="31"/>
      <c r="K781" s="31"/>
      <c r="L781" s="77"/>
      <c r="M781" s="64"/>
      <c r="N781" s="64"/>
      <c r="O781" s="69"/>
      <c r="P781" s="69"/>
      <c r="Q781" s="70"/>
      <c r="R781" s="34"/>
      <c r="S781" s="105"/>
      <c r="T781" s="105"/>
      <c r="U781" s="77"/>
      <c r="V781" s="77"/>
      <c r="W781" s="69"/>
      <c r="X781" s="69"/>
      <c r="Y781" s="69"/>
      <c r="Z781" s="61"/>
      <c r="AA781" s="67"/>
      <c r="AB781" s="61"/>
      <c r="AC781" s="67"/>
      <c r="AD781" s="67"/>
      <c r="AE781" s="67"/>
      <c r="AF781" s="57"/>
      <c r="AG781" s="107"/>
      <c r="AH781" s="108"/>
      <c r="AI781" s="30"/>
      <c r="AJ781" s="30"/>
      <c r="AK781" s="30"/>
      <c r="AL781" s="30"/>
      <c r="AM781" s="63"/>
      <c r="AN781" s="108"/>
      <c r="AO781" s="108"/>
      <c r="AP781" s="107"/>
      <c r="AQ781" s="107"/>
      <c r="AR781" s="31"/>
      <c r="AS781" s="68"/>
      <c r="AT781" s="68"/>
      <c r="AU781" s="63"/>
      <c r="AV781" s="62"/>
      <c r="AW781" s="62"/>
      <c r="AX781" s="62"/>
      <c r="AY781" s="62"/>
      <c r="AZ781" s="126"/>
      <c r="BA781" s="126"/>
      <c r="BB781" s="126"/>
      <c r="BC781" s="126"/>
      <c r="BD781" s="126"/>
      <c r="BE781" s="62"/>
    </row>
    <row r="782" spans="1:57" ht="25.5" customHeight="1" x14ac:dyDescent="0.3">
      <c r="A782" s="31"/>
      <c r="B782" s="31"/>
      <c r="C782" s="31"/>
      <c r="D782" s="33"/>
      <c r="E782" s="92"/>
      <c r="F782" s="31"/>
      <c r="G782" s="77"/>
      <c r="H782" s="77"/>
      <c r="I782" s="57"/>
      <c r="J782" s="31"/>
      <c r="K782" s="31"/>
      <c r="L782" s="77"/>
      <c r="M782" s="64"/>
      <c r="N782" s="64"/>
      <c r="O782" s="69"/>
      <c r="P782" s="69"/>
      <c r="Q782" s="70"/>
      <c r="R782" s="34"/>
      <c r="S782" s="105"/>
      <c r="T782" s="105"/>
      <c r="U782" s="77"/>
      <c r="V782" s="77"/>
      <c r="W782" s="69"/>
      <c r="X782" s="69"/>
      <c r="Y782" s="69"/>
      <c r="Z782" s="61"/>
      <c r="AA782" s="67"/>
      <c r="AB782" s="61"/>
      <c r="AC782" s="67"/>
      <c r="AD782" s="67"/>
      <c r="AE782" s="67"/>
      <c r="AF782" s="57"/>
      <c r="AG782" s="107"/>
      <c r="AH782" s="108"/>
      <c r="AI782" s="30"/>
      <c r="AJ782" s="30"/>
      <c r="AK782" s="30"/>
      <c r="AL782" s="30"/>
      <c r="AM782" s="63"/>
      <c r="AN782" s="108"/>
      <c r="AO782" s="108"/>
      <c r="AP782" s="107"/>
      <c r="AQ782" s="107"/>
      <c r="AR782" s="31"/>
      <c r="AS782" s="68"/>
      <c r="AT782" s="68"/>
      <c r="AU782" s="63"/>
      <c r="AV782" s="62"/>
      <c r="AW782" s="62"/>
      <c r="AX782" s="62"/>
      <c r="AY782" s="62"/>
      <c r="AZ782" s="126"/>
      <c r="BA782" s="126"/>
      <c r="BB782" s="126"/>
      <c r="BC782" s="126"/>
      <c r="BD782" s="126"/>
      <c r="BE782" s="62"/>
    </row>
    <row r="783" spans="1:57" ht="25.5" customHeight="1" x14ac:dyDescent="0.3">
      <c r="A783" s="31"/>
      <c r="B783" s="31"/>
      <c r="C783" s="31"/>
      <c r="D783" s="33"/>
      <c r="E783" s="92"/>
      <c r="F783" s="31"/>
      <c r="G783" s="77"/>
      <c r="H783" s="77"/>
      <c r="I783" s="57"/>
      <c r="J783" s="31"/>
      <c r="K783" s="31"/>
      <c r="L783" s="77"/>
      <c r="M783" s="64"/>
      <c r="N783" s="64"/>
      <c r="O783" s="69"/>
      <c r="P783" s="69"/>
      <c r="Q783" s="70"/>
      <c r="R783" s="34"/>
      <c r="S783" s="105"/>
      <c r="T783" s="105"/>
      <c r="U783" s="77"/>
      <c r="V783" s="77"/>
      <c r="W783" s="69"/>
      <c r="X783" s="69"/>
      <c r="Y783" s="69"/>
      <c r="Z783" s="61"/>
      <c r="AA783" s="67"/>
      <c r="AB783" s="61"/>
      <c r="AC783" s="67"/>
      <c r="AD783" s="67"/>
      <c r="AE783" s="67"/>
      <c r="AF783" s="57"/>
      <c r="AG783" s="107"/>
      <c r="AH783" s="108"/>
      <c r="AI783" s="30"/>
      <c r="AJ783" s="30"/>
      <c r="AK783" s="30"/>
      <c r="AL783" s="30"/>
      <c r="AM783" s="63"/>
      <c r="AN783" s="108"/>
      <c r="AO783" s="108"/>
      <c r="AP783" s="107"/>
      <c r="AQ783" s="107"/>
      <c r="AR783" s="31"/>
      <c r="AS783" s="68"/>
      <c r="AT783" s="68"/>
      <c r="AU783" s="63"/>
      <c r="AV783" s="62"/>
      <c r="AW783" s="62"/>
      <c r="AX783" s="62"/>
      <c r="AY783" s="62"/>
      <c r="AZ783" s="126"/>
      <c r="BA783" s="126"/>
      <c r="BB783" s="126"/>
      <c r="BC783" s="126"/>
      <c r="BD783" s="126"/>
      <c r="BE783" s="62"/>
    </row>
    <row r="784" spans="1:57" ht="25.5" customHeight="1" x14ac:dyDescent="0.3">
      <c r="A784" s="31"/>
      <c r="B784" s="31"/>
      <c r="C784" s="31"/>
      <c r="D784" s="33"/>
      <c r="E784" s="92"/>
      <c r="F784" s="31"/>
      <c r="G784" s="77"/>
      <c r="H784" s="77"/>
      <c r="I784" s="57"/>
      <c r="J784" s="31"/>
      <c r="K784" s="31"/>
      <c r="L784" s="77"/>
      <c r="M784" s="64"/>
      <c r="N784" s="64"/>
      <c r="O784" s="69"/>
      <c r="P784" s="69"/>
      <c r="Q784" s="70"/>
      <c r="R784" s="34"/>
      <c r="S784" s="105"/>
      <c r="T784" s="105"/>
      <c r="U784" s="77"/>
      <c r="V784" s="77"/>
      <c r="W784" s="69"/>
      <c r="X784" s="69"/>
      <c r="Y784" s="69"/>
      <c r="Z784" s="61"/>
      <c r="AA784" s="67"/>
      <c r="AB784" s="61"/>
      <c r="AC784" s="67"/>
      <c r="AD784" s="67"/>
      <c r="AE784" s="67"/>
      <c r="AF784" s="57"/>
      <c r="AG784" s="107"/>
      <c r="AH784" s="108"/>
      <c r="AI784" s="30"/>
      <c r="AJ784" s="30"/>
      <c r="AK784" s="30"/>
      <c r="AL784" s="30"/>
      <c r="AM784" s="63"/>
      <c r="AN784" s="108"/>
      <c r="AO784" s="108"/>
      <c r="AP784" s="107"/>
      <c r="AQ784" s="107"/>
      <c r="AR784" s="31"/>
      <c r="AS784" s="68"/>
      <c r="AT784" s="68"/>
      <c r="AU784" s="63"/>
      <c r="AV784" s="62"/>
      <c r="AW784" s="62"/>
      <c r="AX784" s="62"/>
      <c r="AY784" s="62"/>
      <c r="AZ784" s="126"/>
      <c r="BA784" s="126"/>
      <c r="BB784" s="126"/>
      <c r="BC784" s="126"/>
      <c r="BD784" s="126"/>
      <c r="BE784" s="62"/>
    </row>
    <row r="785" spans="1:57" ht="25.5" customHeight="1" x14ac:dyDescent="0.3">
      <c r="A785" s="31"/>
      <c r="B785" s="31"/>
      <c r="C785" s="31"/>
      <c r="D785" s="33"/>
      <c r="E785" s="92"/>
      <c r="F785" s="31"/>
      <c r="G785" s="77"/>
      <c r="H785" s="77"/>
      <c r="I785" s="57"/>
      <c r="J785" s="31"/>
      <c r="K785" s="31"/>
      <c r="L785" s="77"/>
      <c r="M785" s="64"/>
      <c r="N785" s="64"/>
      <c r="O785" s="69"/>
      <c r="P785" s="69"/>
      <c r="Q785" s="70"/>
      <c r="R785" s="34"/>
      <c r="S785" s="105"/>
      <c r="T785" s="105"/>
      <c r="U785" s="77"/>
      <c r="V785" s="77"/>
      <c r="W785" s="69"/>
      <c r="X785" s="69"/>
      <c r="Y785" s="69"/>
      <c r="Z785" s="61"/>
      <c r="AA785" s="67"/>
      <c r="AB785" s="61"/>
      <c r="AC785" s="67"/>
      <c r="AD785" s="67"/>
      <c r="AE785" s="67"/>
      <c r="AF785" s="57"/>
      <c r="AG785" s="107"/>
      <c r="AH785" s="108"/>
      <c r="AI785" s="30"/>
      <c r="AJ785" s="30"/>
      <c r="AK785" s="30"/>
      <c r="AL785" s="30"/>
      <c r="AM785" s="63"/>
      <c r="AN785" s="108"/>
      <c r="AO785" s="108"/>
      <c r="AP785" s="107"/>
      <c r="AQ785" s="107"/>
      <c r="AR785" s="31"/>
      <c r="AS785" s="68"/>
      <c r="AT785" s="68"/>
      <c r="AU785" s="63"/>
      <c r="AV785" s="62"/>
      <c r="AW785" s="62"/>
      <c r="AX785" s="62"/>
      <c r="AY785" s="62"/>
      <c r="AZ785" s="126"/>
      <c r="BA785" s="126"/>
      <c r="BB785" s="126"/>
      <c r="BC785" s="126"/>
      <c r="BD785" s="126"/>
      <c r="BE785" s="62"/>
    </row>
    <row r="786" spans="1:57" ht="25.5" customHeight="1" x14ac:dyDescent="0.3">
      <c r="A786" s="31"/>
      <c r="B786" s="31"/>
      <c r="C786" s="31"/>
      <c r="D786" s="33"/>
      <c r="E786" s="92"/>
      <c r="F786" s="31"/>
      <c r="G786" s="77"/>
      <c r="H786" s="77"/>
      <c r="I786" s="57"/>
      <c r="J786" s="31"/>
      <c r="K786" s="31"/>
      <c r="L786" s="77"/>
      <c r="M786" s="64"/>
      <c r="N786" s="64"/>
      <c r="O786" s="69"/>
      <c r="P786" s="69"/>
      <c r="Q786" s="70"/>
      <c r="R786" s="34"/>
      <c r="S786" s="105"/>
      <c r="T786" s="105"/>
      <c r="U786" s="77"/>
      <c r="V786" s="77"/>
      <c r="W786" s="69"/>
      <c r="X786" s="69"/>
      <c r="Y786" s="69"/>
      <c r="Z786" s="61"/>
      <c r="AA786" s="67"/>
      <c r="AB786" s="61"/>
      <c r="AC786" s="67"/>
      <c r="AD786" s="67"/>
      <c r="AE786" s="67"/>
      <c r="AF786" s="57"/>
      <c r="AG786" s="107"/>
      <c r="AH786" s="108"/>
      <c r="AI786" s="30"/>
      <c r="AJ786" s="30"/>
      <c r="AK786" s="30"/>
      <c r="AL786" s="30"/>
      <c r="AM786" s="63"/>
      <c r="AN786" s="108"/>
      <c r="AO786" s="108"/>
      <c r="AP786" s="107"/>
      <c r="AQ786" s="107"/>
      <c r="AR786" s="31"/>
      <c r="AS786" s="68"/>
      <c r="AT786" s="68"/>
      <c r="AU786" s="63"/>
      <c r="AV786" s="62"/>
      <c r="AW786" s="62"/>
      <c r="AX786" s="62"/>
      <c r="AY786" s="62"/>
      <c r="AZ786" s="126"/>
      <c r="BA786" s="126"/>
      <c r="BB786" s="126"/>
      <c r="BC786" s="126"/>
      <c r="BD786" s="126"/>
      <c r="BE786" s="62"/>
    </row>
    <row r="787" spans="1:57" ht="25.5" customHeight="1" x14ac:dyDescent="0.3">
      <c r="A787" s="31"/>
      <c r="B787" s="31"/>
      <c r="C787" s="31"/>
      <c r="D787" s="33"/>
      <c r="E787" s="92"/>
      <c r="F787" s="31"/>
      <c r="G787" s="77"/>
      <c r="H787" s="77"/>
      <c r="I787" s="57"/>
      <c r="J787" s="31"/>
      <c r="K787" s="31"/>
      <c r="L787" s="77"/>
      <c r="M787" s="64"/>
      <c r="N787" s="64"/>
      <c r="O787" s="69"/>
      <c r="P787" s="69"/>
      <c r="Q787" s="70"/>
      <c r="R787" s="34"/>
      <c r="S787" s="105"/>
      <c r="T787" s="105"/>
      <c r="U787" s="77"/>
      <c r="V787" s="77"/>
      <c r="W787" s="69"/>
      <c r="X787" s="69"/>
      <c r="Y787" s="69"/>
      <c r="Z787" s="61"/>
      <c r="AA787" s="67"/>
      <c r="AB787" s="61"/>
      <c r="AC787" s="67"/>
      <c r="AD787" s="67"/>
      <c r="AE787" s="67"/>
      <c r="AF787" s="57"/>
      <c r="AG787" s="107"/>
      <c r="AH787" s="108"/>
      <c r="AI787" s="30"/>
      <c r="AJ787" s="30"/>
      <c r="AK787" s="30"/>
      <c r="AL787" s="30"/>
      <c r="AM787" s="63"/>
      <c r="AN787" s="108"/>
      <c r="AO787" s="108"/>
      <c r="AP787" s="107"/>
      <c r="AQ787" s="107"/>
      <c r="AR787" s="31"/>
      <c r="AS787" s="68"/>
      <c r="AT787" s="68"/>
      <c r="AU787" s="63"/>
      <c r="AV787" s="62"/>
      <c r="AW787" s="62"/>
      <c r="AX787" s="62"/>
      <c r="AY787" s="62"/>
      <c r="AZ787" s="126"/>
      <c r="BA787" s="126"/>
      <c r="BB787" s="126"/>
      <c r="BC787" s="126"/>
      <c r="BD787" s="126"/>
      <c r="BE787" s="62"/>
    </row>
    <row r="788" spans="1:57" ht="25.5" customHeight="1" x14ac:dyDescent="0.3">
      <c r="A788" s="31"/>
      <c r="B788" s="31"/>
      <c r="C788" s="31"/>
      <c r="D788" s="33"/>
      <c r="E788" s="92"/>
      <c r="F788" s="31"/>
      <c r="G788" s="77"/>
      <c r="H788" s="77"/>
      <c r="I788" s="57"/>
      <c r="J788" s="31"/>
      <c r="K788" s="31"/>
      <c r="L788" s="77"/>
      <c r="M788" s="64"/>
      <c r="N788" s="64"/>
      <c r="O788" s="69"/>
      <c r="P788" s="69"/>
      <c r="Q788" s="70"/>
      <c r="R788" s="34"/>
      <c r="S788" s="105"/>
      <c r="T788" s="105"/>
      <c r="U788" s="77"/>
      <c r="V788" s="77"/>
      <c r="W788" s="69"/>
      <c r="X788" s="69"/>
      <c r="Y788" s="69"/>
      <c r="Z788" s="61"/>
      <c r="AA788" s="67"/>
      <c r="AB788" s="61"/>
      <c r="AC788" s="67"/>
      <c r="AD788" s="67"/>
      <c r="AE788" s="67"/>
      <c r="AF788" s="57"/>
      <c r="AG788" s="107"/>
      <c r="AH788" s="108"/>
      <c r="AI788" s="30"/>
      <c r="AJ788" s="30"/>
      <c r="AK788" s="30"/>
      <c r="AL788" s="30"/>
      <c r="AM788" s="63"/>
      <c r="AN788" s="108"/>
      <c r="AO788" s="108"/>
      <c r="AP788" s="107"/>
      <c r="AQ788" s="107"/>
      <c r="AR788" s="31"/>
      <c r="AS788" s="68"/>
      <c r="AT788" s="68"/>
      <c r="AU788" s="63"/>
      <c r="AV788" s="62"/>
      <c r="AW788" s="62"/>
      <c r="AX788" s="62"/>
      <c r="AY788" s="62"/>
      <c r="AZ788" s="126"/>
      <c r="BA788" s="126"/>
      <c r="BB788" s="126"/>
      <c r="BC788" s="126"/>
      <c r="BD788" s="126"/>
      <c r="BE788" s="62"/>
    </row>
    <row r="789" spans="1:57" ht="25.5" customHeight="1" x14ac:dyDescent="0.3">
      <c r="A789" s="31"/>
      <c r="B789" s="31"/>
      <c r="C789" s="31"/>
      <c r="D789" s="33"/>
      <c r="E789" s="92"/>
      <c r="F789" s="31"/>
      <c r="G789" s="77"/>
      <c r="H789" s="77"/>
      <c r="I789" s="57"/>
      <c r="J789" s="31"/>
      <c r="K789" s="31"/>
      <c r="L789" s="77"/>
      <c r="M789" s="64"/>
      <c r="N789" s="64"/>
      <c r="O789" s="69"/>
      <c r="P789" s="69"/>
      <c r="Q789" s="70"/>
      <c r="R789" s="34"/>
      <c r="S789" s="105"/>
      <c r="T789" s="105"/>
      <c r="U789" s="77"/>
      <c r="V789" s="77"/>
      <c r="W789" s="69"/>
      <c r="X789" s="69"/>
      <c r="Y789" s="69"/>
      <c r="Z789" s="61"/>
      <c r="AA789" s="67"/>
      <c r="AB789" s="61"/>
      <c r="AC789" s="67"/>
      <c r="AD789" s="67"/>
      <c r="AE789" s="67"/>
      <c r="AF789" s="57"/>
      <c r="AG789" s="107"/>
      <c r="AH789" s="108"/>
      <c r="AI789" s="30"/>
      <c r="AJ789" s="30"/>
      <c r="AK789" s="30"/>
      <c r="AL789" s="30"/>
      <c r="AM789" s="63"/>
      <c r="AN789" s="108"/>
      <c r="AO789" s="108"/>
      <c r="AP789" s="107"/>
      <c r="AQ789" s="107"/>
      <c r="AR789" s="31"/>
      <c r="AS789" s="68"/>
      <c r="AT789" s="68"/>
      <c r="AU789" s="63"/>
      <c r="AV789" s="62"/>
      <c r="AW789" s="62"/>
      <c r="AX789" s="62"/>
      <c r="AY789" s="62"/>
      <c r="AZ789" s="126"/>
      <c r="BA789" s="126"/>
      <c r="BB789" s="126"/>
      <c r="BC789" s="126"/>
      <c r="BD789" s="126"/>
      <c r="BE789" s="62"/>
    </row>
    <row r="790" spans="1:57" ht="25.5" customHeight="1" x14ac:dyDescent="0.3">
      <c r="A790" s="31"/>
      <c r="B790" s="31"/>
      <c r="C790" s="31"/>
      <c r="D790" s="33"/>
      <c r="E790" s="92"/>
      <c r="F790" s="31"/>
      <c r="G790" s="77"/>
      <c r="H790" s="77"/>
      <c r="I790" s="57"/>
      <c r="J790" s="31"/>
      <c r="K790" s="31"/>
      <c r="L790" s="77"/>
      <c r="M790" s="64"/>
      <c r="N790" s="64"/>
      <c r="O790" s="69"/>
      <c r="P790" s="69"/>
      <c r="Q790" s="70"/>
      <c r="R790" s="34"/>
      <c r="S790" s="105"/>
      <c r="T790" s="105"/>
      <c r="U790" s="77"/>
      <c r="V790" s="77"/>
      <c r="W790" s="69"/>
      <c r="X790" s="69"/>
      <c r="Y790" s="69"/>
      <c r="Z790" s="61"/>
      <c r="AA790" s="67"/>
      <c r="AB790" s="61"/>
      <c r="AC790" s="67"/>
      <c r="AD790" s="67"/>
      <c r="AE790" s="67"/>
      <c r="AF790" s="57"/>
      <c r="AG790" s="107"/>
      <c r="AH790" s="108"/>
      <c r="AI790" s="30"/>
      <c r="AJ790" s="30"/>
      <c r="AK790" s="30"/>
      <c r="AL790" s="30"/>
      <c r="AM790" s="63"/>
      <c r="AN790" s="108"/>
      <c r="AO790" s="108"/>
      <c r="AP790" s="107"/>
      <c r="AQ790" s="107"/>
      <c r="AR790" s="31"/>
      <c r="AS790" s="68"/>
      <c r="AT790" s="68"/>
      <c r="AU790" s="63"/>
      <c r="AV790" s="62"/>
      <c r="AW790" s="62"/>
      <c r="AX790" s="62"/>
      <c r="AY790" s="62"/>
      <c r="AZ790" s="126"/>
      <c r="BA790" s="126"/>
      <c r="BB790" s="126"/>
      <c r="BC790" s="126"/>
      <c r="BD790" s="126"/>
      <c r="BE790" s="62"/>
    </row>
    <row r="791" spans="1:57" ht="25.5" customHeight="1" x14ac:dyDescent="0.3">
      <c r="A791" s="31"/>
      <c r="B791" s="31"/>
      <c r="C791" s="31"/>
      <c r="D791" s="33"/>
      <c r="E791" s="92"/>
      <c r="F791" s="31"/>
      <c r="G791" s="77"/>
      <c r="H791" s="77"/>
      <c r="I791" s="57"/>
      <c r="J791" s="31"/>
      <c r="K791" s="31"/>
      <c r="L791" s="77"/>
      <c r="M791" s="64"/>
      <c r="N791" s="64"/>
      <c r="O791" s="69"/>
      <c r="P791" s="69"/>
      <c r="Q791" s="70"/>
      <c r="R791" s="34"/>
      <c r="S791" s="105"/>
      <c r="T791" s="105"/>
      <c r="U791" s="77"/>
      <c r="V791" s="77"/>
      <c r="W791" s="69"/>
      <c r="X791" s="69"/>
      <c r="Y791" s="69"/>
      <c r="Z791" s="61"/>
      <c r="AA791" s="67"/>
      <c r="AB791" s="61"/>
      <c r="AC791" s="67"/>
      <c r="AD791" s="67"/>
      <c r="AE791" s="67"/>
      <c r="AF791" s="57"/>
      <c r="AG791" s="107"/>
      <c r="AH791" s="108"/>
      <c r="AI791" s="30"/>
      <c r="AJ791" s="30"/>
      <c r="AK791" s="30"/>
      <c r="AL791" s="30"/>
      <c r="AM791" s="63"/>
      <c r="AN791" s="108"/>
      <c r="AO791" s="108"/>
      <c r="AP791" s="107"/>
      <c r="AQ791" s="107"/>
      <c r="AR791" s="31"/>
      <c r="AS791" s="68"/>
      <c r="AT791" s="68"/>
      <c r="AU791" s="63"/>
      <c r="AV791" s="62"/>
      <c r="AW791" s="62"/>
      <c r="AX791" s="62"/>
      <c r="AY791" s="62"/>
      <c r="AZ791" s="126"/>
      <c r="BA791" s="126"/>
      <c r="BB791" s="126"/>
      <c r="BC791" s="126"/>
      <c r="BD791" s="126"/>
      <c r="BE791" s="62"/>
    </row>
    <row r="792" spans="1:57" ht="25.5" customHeight="1" x14ac:dyDescent="0.3">
      <c r="A792" s="31"/>
      <c r="B792" s="31"/>
      <c r="C792" s="31"/>
      <c r="D792" s="33"/>
      <c r="E792" s="92"/>
      <c r="F792" s="31"/>
      <c r="G792" s="77"/>
      <c r="H792" s="77"/>
      <c r="I792" s="57"/>
      <c r="J792" s="31"/>
      <c r="K792" s="31"/>
      <c r="L792" s="77"/>
      <c r="M792" s="64"/>
      <c r="N792" s="64"/>
      <c r="O792" s="69"/>
      <c r="P792" s="69"/>
      <c r="Q792" s="70"/>
      <c r="R792" s="34"/>
      <c r="S792" s="105"/>
      <c r="T792" s="105"/>
      <c r="U792" s="77"/>
      <c r="V792" s="77"/>
      <c r="W792" s="69"/>
      <c r="X792" s="69"/>
      <c r="Y792" s="69"/>
      <c r="Z792" s="61"/>
      <c r="AA792" s="67"/>
      <c r="AB792" s="61"/>
      <c r="AC792" s="67"/>
      <c r="AD792" s="67"/>
      <c r="AE792" s="67"/>
      <c r="AF792" s="57"/>
      <c r="AG792" s="107"/>
      <c r="AH792" s="108"/>
      <c r="AI792" s="30"/>
      <c r="AJ792" s="30"/>
      <c r="AK792" s="30"/>
      <c r="AL792" s="30"/>
      <c r="AM792" s="63"/>
      <c r="AN792" s="108"/>
      <c r="AO792" s="108"/>
      <c r="AP792" s="107"/>
      <c r="AQ792" s="107"/>
      <c r="AR792" s="31"/>
      <c r="AS792" s="68"/>
      <c r="AT792" s="68"/>
      <c r="AU792" s="63"/>
      <c r="AV792" s="62"/>
      <c r="AW792" s="62"/>
      <c r="AX792" s="62"/>
      <c r="AY792" s="62"/>
      <c r="AZ792" s="126"/>
      <c r="BA792" s="126"/>
      <c r="BB792" s="126"/>
      <c r="BC792" s="126"/>
      <c r="BD792" s="126"/>
      <c r="BE792" s="62"/>
    </row>
    <row r="793" spans="1:57" ht="25.5" customHeight="1" x14ac:dyDescent="0.3">
      <c r="A793" s="31"/>
      <c r="B793" s="31"/>
      <c r="C793" s="31"/>
      <c r="D793" s="33"/>
      <c r="E793" s="92"/>
      <c r="F793" s="31"/>
      <c r="G793" s="77"/>
      <c r="H793" s="77"/>
      <c r="I793" s="57"/>
      <c r="J793" s="31"/>
      <c r="K793" s="31"/>
      <c r="L793" s="77"/>
      <c r="M793" s="64"/>
      <c r="N793" s="64"/>
      <c r="O793" s="69"/>
      <c r="P793" s="69"/>
      <c r="Q793" s="70"/>
      <c r="R793" s="34"/>
      <c r="S793" s="105"/>
      <c r="T793" s="105"/>
      <c r="U793" s="77"/>
      <c r="V793" s="77"/>
      <c r="W793" s="69"/>
      <c r="X793" s="69"/>
      <c r="Y793" s="69"/>
      <c r="Z793" s="61"/>
      <c r="AA793" s="67"/>
      <c r="AB793" s="61"/>
      <c r="AC793" s="67"/>
      <c r="AD793" s="67"/>
      <c r="AE793" s="67"/>
      <c r="AF793" s="57"/>
      <c r="AG793" s="107"/>
      <c r="AH793" s="108"/>
      <c r="AI793" s="30"/>
      <c r="AJ793" s="30"/>
      <c r="AK793" s="30"/>
      <c r="AL793" s="30"/>
      <c r="AM793" s="63"/>
      <c r="AN793" s="108"/>
      <c r="AO793" s="108"/>
      <c r="AP793" s="107"/>
      <c r="AQ793" s="107"/>
      <c r="AR793" s="31"/>
      <c r="AS793" s="68"/>
      <c r="AT793" s="68"/>
      <c r="AU793" s="63"/>
      <c r="AV793" s="62"/>
      <c r="AW793" s="62"/>
      <c r="AX793" s="62"/>
      <c r="AY793" s="62"/>
      <c r="AZ793" s="126"/>
      <c r="BA793" s="126"/>
      <c r="BB793" s="126"/>
      <c r="BC793" s="126"/>
      <c r="BD793" s="126"/>
      <c r="BE793" s="62"/>
    </row>
    <row r="794" spans="1:57" ht="25.5" customHeight="1" x14ac:dyDescent="0.3">
      <c r="A794" s="31"/>
      <c r="B794" s="31"/>
      <c r="C794" s="31"/>
      <c r="D794" s="33"/>
      <c r="E794" s="92"/>
      <c r="F794" s="31"/>
      <c r="G794" s="77"/>
      <c r="H794" s="77"/>
      <c r="I794" s="57"/>
      <c r="J794" s="31"/>
      <c r="K794" s="31"/>
      <c r="L794" s="77"/>
      <c r="M794" s="64"/>
      <c r="N794" s="64"/>
      <c r="O794" s="69"/>
      <c r="P794" s="69"/>
      <c r="Q794" s="70"/>
      <c r="R794" s="34"/>
      <c r="S794" s="105"/>
      <c r="T794" s="105"/>
      <c r="U794" s="77"/>
      <c r="V794" s="77"/>
      <c r="W794" s="69"/>
      <c r="X794" s="69"/>
      <c r="Y794" s="69"/>
      <c r="Z794" s="61"/>
      <c r="AA794" s="67"/>
      <c r="AB794" s="61"/>
      <c r="AC794" s="67"/>
      <c r="AD794" s="67"/>
      <c r="AE794" s="67"/>
      <c r="AF794" s="57"/>
      <c r="AG794" s="107"/>
      <c r="AH794" s="108"/>
      <c r="AI794" s="30"/>
      <c r="AJ794" s="30"/>
      <c r="AK794" s="30"/>
      <c r="AL794" s="30"/>
      <c r="AM794" s="63"/>
      <c r="AN794" s="108"/>
      <c r="AO794" s="108"/>
      <c r="AP794" s="107"/>
      <c r="AQ794" s="107"/>
      <c r="AR794" s="31"/>
      <c r="AS794" s="68"/>
      <c r="AT794" s="68"/>
      <c r="AU794" s="63"/>
      <c r="AV794" s="62"/>
      <c r="AW794" s="62"/>
      <c r="AX794" s="62"/>
      <c r="AY794" s="62"/>
      <c r="AZ794" s="126"/>
      <c r="BA794" s="126"/>
      <c r="BB794" s="126"/>
      <c r="BC794" s="126"/>
      <c r="BD794" s="126"/>
      <c r="BE794" s="62"/>
    </row>
    <row r="795" spans="1:57" ht="25.5" customHeight="1" x14ac:dyDescent="0.3">
      <c r="A795" s="31"/>
      <c r="B795" s="31"/>
      <c r="C795" s="31"/>
      <c r="D795" s="33"/>
      <c r="E795" s="92"/>
      <c r="F795" s="31"/>
      <c r="G795" s="77"/>
      <c r="H795" s="77"/>
      <c r="I795" s="57"/>
      <c r="J795" s="31"/>
      <c r="K795" s="31"/>
      <c r="L795" s="77"/>
      <c r="M795" s="64"/>
      <c r="N795" s="64"/>
      <c r="O795" s="69"/>
      <c r="P795" s="69"/>
      <c r="Q795" s="70"/>
      <c r="R795" s="34"/>
      <c r="S795" s="105"/>
      <c r="T795" s="105"/>
      <c r="U795" s="77"/>
      <c r="V795" s="77"/>
      <c r="W795" s="69"/>
      <c r="X795" s="69"/>
      <c r="Y795" s="69"/>
      <c r="Z795" s="61"/>
      <c r="AA795" s="67"/>
      <c r="AB795" s="61"/>
      <c r="AC795" s="67"/>
      <c r="AD795" s="67"/>
      <c r="AE795" s="67"/>
      <c r="AF795" s="57"/>
      <c r="AG795" s="107"/>
      <c r="AH795" s="108"/>
      <c r="AI795" s="30"/>
      <c r="AJ795" s="30"/>
      <c r="AK795" s="30"/>
      <c r="AL795" s="30"/>
      <c r="AM795" s="63"/>
      <c r="AN795" s="108"/>
      <c r="AO795" s="108"/>
      <c r="AP795" s="107"/>
      <c r="AQ795" s="107"/>
      <c r="AR795" s="31"/>
      <c r="AS795" s="68"/>
      <c r="AT795" s="68"/>
      <c r="AU795" s="63"/>
      <c r="AV795" s="62"/>
      <c r="AW795" s="62"/>
      <c r="AX795" s="62"/>
      <c r="AY795" s="62"/>
      <c r="AZ795" s="126"/>
      <c r="BA795" s="126"/>
      <c r="BB795" s="126"/>
      <c r="BC795" s="126"/>
      <c r="BD795" s="126"/>
      <c r="BE795" s="62"/>
    </row>
    <row r="796" spans="1:57" ht="25.5" customHeight="1" x14ac:dyDescent="0.3">
      <c r="A796" s="31"/>
      <c r="B796" s="31"/>
      <c r="C796" s="31"/>
      <c r="D796" s="33"/>
      <c r="E796" s="92"/>
      <c r="F796" s="31"/>
      <c r="G796" s="77"/>
      <c r="H796" s="77"/>
      <c r="I796" s="57"/>
      <c r="J796" s="31"/>
      <c r="K796" s="31"/>
      <c r="L796" s="77"/>
      <c r="M796" s="64"/>
      <c r="N796" s="64"/>
      <c r="O796" s="69"/>
      <c r="P796" s="69"/>
      <c r="Q796" s="70"/>
      <c r="R796" s="34"/>
      <c r="S796" s="105"/>
      <c r="T796" s="105"/>
      <c r="U796" s="77"/>
      <c r="V796" s="77"/>
      <c r="W796" s="69"/>
      <c r="X796" s="69"/>
      <c r="Y796" s="69"/>
      <c r="Z796" s="61"/>
      <c r="AA796" s="67"/>
      <c r="AB796" s="61"/>
      <c r="AC796" s="67"/>
      <c r="AD796" s="67"/>
      <c r="AE796" s="67"/>
      <c r="AF796" s="57"/>
      <c r="AG796" s="107"/>
      <c r="AH796" s="108"/>
      <c r="AI796" s="30"/>
      <c r="AJ796" s="30"/>
      <c r="AK796" s="30"/>
      <c r="AL796" s="30"/>
      <c r="AM796" s="63"/>
      <c r="AN796" s="108"/>
      <c r="AO796" s="108"/>
      <c r="AP796" s="107"/>
      <c r="AQ796" s="107"/>
      <c r="AR796" s="31"/>
      <c r="AS796" s="68"/>
      <c r="AT796" s="68"/>
      <c r="AU796" s="63"/>
      <c r="AV796" s="62"/>
      <c r="AW796" s="62"/>
      <c r="AX796" s="62"/>
      <c r="AY796" s="62"/>
      <c r="AZ796" s="126"/>
      <c r="BA796" s="126"/>
      <c r="BB796" s="126"/>
      <c r="BC796" s="126"/>
      <c r="BD796" s="126"/>
      <c r="BE796" s="62"/>
    </row>
    <row r="797" spans="1:57" ht="25.5" customHeight="1" x14ac:dyDescent="0.3">
      <c r="A797" s="31"/>
      <c r="B797" s="31"/>
      <c r="C797" s="31"/>
      <c r="D797" s="33"/>
      <c r="E797" s="92"/>
      <c r="F797" s="31"/>
      <c r="G797" s="77"/>
      <c r="H797" s="77"/>
      <c r="I797" s="57"/>
      <c r="J797" s="31"/>
      <c r="K797" s="31"/>
      <c r="L797" s="77"/>
      <c r="M797" s="64"/>
      <c r="N797" s="64"/>
      <c r="O797" s="69"/>
      <c r="P797" s="69"/>
      <c r="Q797" s="70"/>
      <c r="R797" s="34"/>
      <c r="S797" s="105"/>
      <c r="T797" s="105"/>
      <c r="U797" s="77"/>
      <c r="V797" s="77"/>
      <c r="W797" s="69"/>
      <c r="X797" s="69"/>
      <c r="Y797" s="69"/>
      <c r="Z797" s="61"/>
      <c r="AA797" s="67"/>
      <c r="AB797" s="61"/>
      <c r="AC797" s="67"/>
      <c r="AD797" s="67"/>
      <c r="AE797" s="67"/>
      <c r="AF797" s="57"/>
      <c r="AG797" s="107"/>
      <c r="AH797" s="108"/>
      <c r="AI797" s="30"/>
      <c r="AJ797" s="30"/>
      <c r="AK797" s="30"/>
      <c r="AL797" s="30"/>
      <c r="AM797" s="63"/>
      <c r="AN797" s="108"/>
      <c r="AO797" s="108"/>
      <c r="AP797" s="107"/>
      <c r="AQ797" s="107"/>
      <c r="AR797" s="31"/>
      <c r="AS797" s="68"/>
      <c r="AT797" s="68"/>
      <c r="AU797" s="63"/>
      <c r="AV797" s="62"/>
      <c r="AW797" s="62"/>
      <c r="AX797" s="62"/>
      <c r="AY797" s="62"/>
      <c r="AZ797" s="126"/>
      <c r="BA797" s="126"/>
      <c r="BB797" s="126"/>
      <c r="BC797" s="126"/>
      <c r="BD797" s="126"/>
      <c r="BE797" s="62"/>
    </row>
    <row r="798" spans="1:57" ht="25.5" customHeight="1" x14ac:dyDescent="0.3">
      <c r="A798" s="31"/>
      <c r="B798" s="31"/>
      <c r="C798" s="31"/>
      <c r="D798" s="33"/>
      <c r="E798" s="92"/>
      <c r="F798" s="31"/>
      <c r="G798" s="77"/>
      <c r="H798" s="77"/>
      <c r="I798" s="57"/>
      <c r="J798" s="31"/>
      <c r="K798" s="31"/>
      <c r="L798" s="77"/>
      <c r="M798" s="64"/>
      <c r="N798" s="64"/>
      <c r="O798" s="69"/>
      <c r="P798" s="69"/>
      <c r="Q798" s="70"/>
      <c r="R798" s="34"/>
      <c r="S798" s="105"/>
      <c r="T798" s="105"/>
      <c r="U798" s="77"/>
      <c r="V798" s="77"/>
      <c r="W798" s="69"/>
      <c r="X798" s="69"/>
      <c r="Y798" s="69"/>
      <c r="Z798" s="61"/>
      <c r="AA798" s="67"/>
      <c r="AB798" s="61"/>
      <c r="AC798" s="67"/>
      <c r="AD798" s="67"/>
      <c r="AE798" s="67"/>
      <c r="AF798" s="57"/>
      <c r="AG798" s="107"/>
      <c r="AH798" s="108"/>
      <c r="AI798" s="30"/>
      <c r="AJ798" s="30"/>
      <c r="AK798" s="30"/>
      <c r="AL798" s="30"/>
      <c r="AM798" s="63"/>
      <c r="AN798" s="108"/>
      <c r="AO798" s="108"/>
      <c r="AP798" s="107"/>
      <c r="AQ798" s="107"/>
      <c r="AR798" s="31"/>
      <c r="AS798" s="68"/>
      <c r="AT798" s="68"/>
      <c r="AU798" s="63"/>
      <c r="AV798" s="62"/>
      <c r="AW798" s="62"/>
      <c r="AX798" s="62"/>
      <c r="AY798" s="62"/>
      <c r="AZ798" s="126"/>
      <c r="BA798" s="126"/>
      <c r="BB798" s="126"/>
      <c r="BC798" s="126"/>
      <c r="BD798" s="126"/>
      <c r="BE798" s="62"/>
    </row>
    <row r="799" spans="1:57" ht="25.5" customHeight="1" x14ac:dyDescent="0.3">
      <c r="A799" s="31"/>
      <c r="B799" s="31"/>
      <c r="C799" s="31"/>
      <c r="D799" s="33"/>
      <c r="E799" s="92"/>
      <c r="F799" s="31"/>
      <c r="G799" s="77"/>
      <c r="H799" s="77"/>
      <c r="I799" s="57"/>
      <c r="J799" s="31"/>
      <c r="K799" s="31"/>
      <c r="L799" s="77"/>
      <c r="M799" s="64"/>
      <c r="N799" s="64"/>
      <c r="O799" s="69"/>
      <c r="P799" s="69"/>
      <c r="Q799" s="70"/>
      <c r="R799" s="34"/>
      <c r="S799" s="105"/>
      <c r="T799" s="105"/>
      <c r="U799" s="77"/>
      <c r="V799" s="77"/>
      <c r="W799" s="69"/>
      <c r="X799" s="69"/>
      <c r="Y799" s="69"/>
      <c r="Z799" s="61"/>
      <c r="AA799" s="67"/>
      <c r="AB799" s="61"/>
      <c r="AC799" s="67"/>
      <c r="AD799" s="67"/>
      <c r="AE799" s="67"/>
      <c r="AF799" s="57"/>
      <c r="AG799" s="107"/>
      <c r="AH799" s="108"/>
      <c r="AI799" s="30"/>
      <c r="AJ799" s="30"/>
      <c r="AK799" s="30"/>
      <c r="AL799" s="30"/>
      <c r="AM799" s="63"/>
      <c r="AN799" s="108"/>
      <c r="AO799" s="108"/>
      <c r="AP799" s="107"/>
      <c r="AQ799" s="107"/>
      <c r="AR799" s="31"/>
      <c r="AS799" s="68"/>
      <c r="AT799" s="68"/>
      <c r="AU799" s="63"/>
      <c r="AV799" s="62"/>
      <c r="AW799" s="62"/>
      <c r="AX799" s="62"/>
      <c r="AY799" s="62"/>
      <c r="AZ799" s="126"/>
      <c r="BA799" s="126"/>
      <c r="BB799" s="126"/>
      <c r="BC799" s="126"/>
      <c r="BD799" s="126"/>
      <c r="BE799" s="62"/>
    </row>
    <row r="800" spans="1:57" ht="25.5" customHeight="1" x14ac:dyDescent="0.3">
      <c r="A800" s="31"/>
      <c r="B800" s="31"/>
      <c r="C800" s="31"/>
      <c r="D800" s="33"/>
      <c r="E800" s="92"/>
      <c r="F800" s="31"/>
      <c r="G800" s="77"/>
      <c r="H800" s="77"/>
      <c r="I800" s="57"/>
      <c r="J800" s="31"/>
      <c r="K800" s="31"/>
      <c r="L800" s="77"/>
      <c r="M800" s="64"/>
      <c r="N800" s="64"/>
      <c r="O800" s="69"/>
      <c r="P800" s="69"/>
      <c r="Q800" s="70"/>
      <c r="R800" s="34"/>
      <c r="S800" s="105"/>
      <c r="T800" s="105"/>
      <c r="U800" s="77"/>
      <c r="V800" s="77"/>
      <c r="W800" s="69"/>
      <c r="X800" s="69"/>
      <c r="Y800" s="69"/>
      <c r="Z800" s="61"/>
      <c r="AA800" s="67"/>
      <c r="AB800" s="61"/>
      <c r="AC800" s="67"/>
      <c r="AD800" s="67"/>
      <c r="AE800" s="67"/>
      <c r="AF800" s="57"/>
      <c r="AG800" s="107"/>
      <c r="AH800" s="108"/>
      <c r="AI800" s="30"/>
      <c r="AJ800" s="30"/>
      <c r="AK800" s="30"/>
      <c r="AL800" s="30"/>
      <c r="AM800" s="63"/>
      <c r="AN800" s="108"/>
      <c r="AO800" s="108"/>
      <c r="AP800" s="107"/>
      <c r="AQ800" s="107"/>
      <c r="AR800" s="31"/>
      <c r="AS800" s="68"/>
      <c r="AT800" s="68"/>
      <c r="AU800" s="63"/>
      <c r="AV800" s="62"/>
      <c r="AW800" s="62"/>
      <c r="AX800" s="62"/>
      <c r="AY800" s="62"/>
      <c r="AZ800" s="126"/>
      <c r="BA800" s="126"/>
      <c r="BB800" s="126"/>
      <c r="BC800" s="126"/>
      <c r="BD800" s="126"/>
      <c r="BE800" s="62"/>
    </row>
    <row r="801" spans="1:57" ht="25.5" customHeight="1" x14ac:dyDescent="0.3">
      <c r="A801" s="31"/>
      <c r="B801" s="31"/>
      <c r="C801" s="31"/>
      <c r="D801" s="33"/>
      <c r="E801" s="92"/>
      <c r="F801" s="31"/>
      <c r="G801" s="77"/>
      <c r="H801" s="77"/>
      <c r="I801" s="57"/>
      <c r="J801" s="31"/>
      <c r="K801" s="31"/>
      <c r="L801" s="77"/>
      <c r="M801" s="64"/>
      <c r="N801" s="64"/>
      <c r="O801" s="69"/>
      <c r="P801" s="69"/>
      <c r="Q801" s="70"/>
      <c r="R801" s="34"/>
      <c r="S801" s="105"/>
      <c r="T801" s="105"/>
      <c r="U801" s="77"/>
      <c r="V801" s="77"/>
      <c r="W801" s="69"/>
      <c r="X801" s="69"/>
      <c r="Y801" s="69"/>
      <c r="Z801" s="61"/>
      <c r="AA801" s="67"/>
      <c r="AB801" s="61"/>
      <c r="AC801" s="67"/>
      <c r="AD801" s="67"/>
      <c r="AE801" s="67"/>
      <c r="AF801" s="57"/>
      <c r="AG801" s="107"/>
      <c r="AH801" s="108"/>
      <c r="AI801" s="30"/>
      <c r="AJ801" s="30"/>
      <c r="AK801" s="30"/>
      <c r="AL801" s="30"/>
      <c r="AM801" s="63"/>
      <c r="AN801" s="108"/>
      <c r="AO801" s="108"/>
      <c r="AP801" s="107"/>
      <c r="AQ801" s="107"/>
      <c r="AR801" s="31"/>
      <c r="AS801" s="68"/>
      <c r="AT801" s="68"/>
      <c r="AU801" s="63"/>
      <c r="AV801" s="62"/>
      <c r="AW801" s="62"/>
      <c r="AX801" s="62"/>
      <c r="AY801" s="62"/>
      <c r="AZ801" s="126"/>
      <c r="BA801" s="126"/>
      <c r="BB801" s="126"/>
      <c r="BC801" s="126"/>
      <c r="BD801" s="126"/>
      <c r="BE801" s="62"/>
    </row>
    <row r="802" spans="1:57" ht="25.5" customHeight="1" x14ac:dyDescent="0.3">
      <c r="A802" s="31"/>
      <c r="B802" s="31"/>
      <c r="C802" s="31"/>
      <c r="D802" s="33"/>
      <c r="E802" s="92"/>
      <c r="F802" s="31"/>
      <c r="G802" s="77"/>
      <c r="H802" s="77"/>
      <c r="I802" s="57"/>
      <c r="J802" s="31"/>
      <c r="K802" s="31"/>
      <c r="L802" s="77"/>
      <c r="M802" s="64"/>
      <c r="N802" s="64"/>
      <c r="O802" s="69"/>
      <c r="P802" s="69"/>
      <c r="Q802" s="70"/>
      <c r="R802" s="34"/>
      <c r="S802" s="105"/>
      <c r="T802" s="105"/>
      <c r="U802" s="77"/>
      <c r="V802" s="77"/>
      <c r="W802" s="69"/>
      <c r="X802" s="69"/>
      <c r="Y802" s="69"/>
      <c r="Z802" s="61"/>
      <c r="AA802" s="67"/>
      <c r="AB802" s="61"/>
      <c r="AC802" s="67"/>
      <c r="AD802" s="67"/>
      <c r="AE802" s="67"/>
      <c r="AF802" s="57"/>
      <c r="AG802" s="107"/>
      <c r="AH802" s="108"/>
      <c r="AI802" s="30"/>
      <c r="AJ802" s="30"/>
      <c r="AK802" s="30"/>
      <c r="AL802" s="30"/>
      <c r="AM802" s="63"/>
      <c r="AN802" s="108"/>
      <c r="AO802" s="108"/>
      <c r="AP802" s="107"/>
      <c r="AQ802" s="107"/>
      <c r="AR802" s="31"/>
      <c r="AS802" s="68"/>
      <c r="AT802" s="68"/>
      <c r="AU802" s="63"/>
      <c r="AV802" s="62"/>
      <c r="AW802" s="62"/>
      <c r="AX802" s="62"/>
      <c r="AY802" s="62"/>
      <c r="AZ802" s="126"/>
      <c r="BA802" s="126"/>
      <c r="BB802" s="126"/>
      <c r="BC802" s="126"/>
      <c r="BD802" s="126"/>
      <c r="BE802" s="62"/>
    </row>
    <row r="803" spans="1:57" ht="25.5" customHeight="1" x14ac:dyDescent="0.3">
      <c r="A803" s="31"/>
      <c r="B803" s="31"/>
      <c r="C803" s="31"/>
      <c r="D803" s="33"/>
      <c r="E803" s="92"/>
      <c r="F803" s="31"/>
      <c r="G803" s="77"/>
      <c r="H803" s="77"/>
      <c r="I803" s="57"/>
      <c r="J803" s="31"/>
      <c r="K803" s="31"/>
      <c r="L803" s="77"/>
      <c r="M803" s="64"/>
      <c r="N803" s="64"/>
      <c r="O803" s="69"/>
      <c r="P803" s="69"/>
      <c r="Q803" s="70"/>
      <c r="R803" s="34"/>
      <c r="S803" s="105"/>
      <c r="T803" s="105"/>
      <c r="U803" s="77"/>
      <c r="V803" s="77"/>
      <c r="W803" s="69"/>
      <c r="X803" s="69"/>
      <c r="Y803" s="69"/>
      <c r="Z803" s="61"/>
      <c r="AA803" s="67"/>
      <c r="AB803" s="61"/>
      <c r="AC803" s="67"/>
      <c r="AD803" s="67"/>
      <c r="AE803" s="67"/>
      <c r="AF803" s="57"/>
      <c r="AG803" s="107"/>
      <c r="AH803" s="108"/>
      <c r="AI803" s="30"/>
      <c r="AJ803" s="30"/>
      <c r="AK803" s="30"/>
      <c r="AL803" s="30"/>
      <c r="AM803" s="63"/>
      <c r="AN803" s="108"/>
      <c r="AO803" s="108"/>
      <c r="AP803" s="107"/>
      <c r="AQ803" s="107"/>
      <c r="AR803" s="31"/>
      <c r="AS803" s="68"/>
      <c r="AT803" s="68"/>
      <c r="AU803" s="63"/>
      <c r="AV803" s="62"/>
      <c r="AW803" s="62"/>
      <c r="AX803" s="62"/>
      <c r="AY803" s="62"/>
      <c r="AZ803" s="126"/>
      <c r="BA803" s="126"/>
      <c r="BB803" s="126"/>
      <c r="BC803" s="126"/>
      <c r="BD803" s="126"/>
      <c r="BE803" s="62"/>
    </row>
    <row r="804" spans="1:57" ht="25.5" customHeight="1" x14ac:dyDescent="0.3">
      <c r="A804" s="31"/>
      <c r="B804" s="31"/>
      <c r="C804" s="31"/>
      <c r="D804" s="33"/>
      <c r="E804" s="92"/>
      <c r="F804" s="31"/>
      <c r="G804" s="77"/>
      <c r="H804" s="77"/>
      <c r="I804" s="57"/>
      <c r="J804" s="31"/>
      <c r="K804" s="31"/>
      <c r="L804" s="77"/>
      <c r="M804" s="64"/>
      <c r="N804" s="64"/>
      <c r="O804" s="69"/>
      <c r="P804" s="69"/>
      <c r="Q804" s="70"/>
      <c r="R804" s="34"/>
      <c r="S804" s="105"/>
      <c r="T804" s="105"/>
      <c r="U804" s="77"/>
      <c r="V804" s="77"/>
      <c r="W804" s="69"/>
      <c r="X804" s="69"/>
      <c r="Y804" s="69"/>
      <c r="Z804" s="61"/>
      <c r="AA804" s="67"/>
      <c r="AB804" s="61"/>
      <c r="AC804" s="67"/>
      <c r="AD804" s="67"/>
      <c r="AE804" s="67"/>
      <c r="AF804" s="57"/>
      <c r="AG804" s="107"/>
      <c r="AH804" s="108"/>
      <c r="AI804" s="30"/>
      <c r="AJ804" s="30"/>
      <c r="AK804" s="30"/>
      <c r="AL804" s="30"/>
      <c r="AM804" s="63"/>
      <c r="AN804" s="108"/>
      <c r="AO804" s="108"/>
      <c r="AP804" s="107"/>
      <c r="AQ804" s="107"/>
      <c r="AR804" s="31"/>
      <c r="AS804" s="68"/>
      <c r="AT804" s="68"/>
      <c r="AU804" s="63"/>
      <c r="AV804" s="62"/>
      <c r="AW804" s="62"/>
      <c r="AX804" s="62"/>
      <c r="AY804" s="62"/>
      <c r="AZ804" s="126"/>
      <c r="BA804" s="126"/>
      <c r="BB804" s="126"/>
      <c r="BC804" s="126"/>
      <c r="BD804" s="126"/>
      <c r="BE804" s="62"/>
    </row>
    <row r="805" spans="1:57" ht="25.5" customHeight="1" x14ac:dyDescent="0.3">
      <c r="A805" s="31"/>
      <c r="B805" s="31"/>
      <c r="C805" s="31"/>
      <c r="D805" s="33"/>
      <c r="E805" s="92"/>
      <c r="F805" s="31"/>
      <c r="G805" s="77"/>
      <c r="H805" s="77"/>
      <c r="I805" s="57"/>
      <c r="J805" s="31"/>
      <c r="K805" s="31"/>
      <c r="L805" s="77"/>
      <c r="M805" s="64"/>
      <c r="N805" s="64"/>
      <c r="O805" s="69"/>
      <c r="P805" s="69"/>
      <c r="Q805" s="70"/>
      <c r="R805" s="34"/>
      <c r="S805" s="105"/>
      <c r="T805" s="105"/>
      <c r="U805" s="77"/>
      <c r="V805" s="77"/>
      <c r="W805" s="69"/>
      <c r="X805" s="69"/>
      <c r="Y805" s="69"/>
      <c r="Z805" s="61"/>
      <c r="AA805" s="67"/>
      <c r="AB805" s="61"/>
      <c r="AC805" s="67"/>
      <c r="AD805" s="67"/>
      <c r="AE805" s="67"/>
      <c r="AF805" s="57"/>
      <c r="AG805" s="107"/>
      <c r="AH805" s="108"/>
      <c r="AI805" s="30"/>
      <c r="AJ805" s="30"/>
      <c r="AK805" s="30"/>
      <c r="AL805" s="30"/>
      <c r="AM805" s="63"/>
      <c r="AN805" s="108"/>
      <c r="AO805" s="108"/>
      <c r="AP805" s="107"/>
      <c r="AQ805" s="107"/>
      <c r="AR805" s="31"/>
      <c r="AS805" s="68"/>
      <c r="AT805" s="68"/>
      <c r="AU805" s="63"/>
      <c r="AV805" s="62"/>
      <c r="AW805" s="62"/>
      <c r="AX805" s="62"/>
      <c r="AY805" s="62"/>
      <c r="AZ805" s="126"/>
      <c r="BA805" s="126"/>
      <c r="BB805" s="126"/>
      <c r="BC805" s="126"/>
      <c r="BD805" s="126"/>
      <c r="BE805" s="62"/>
    </row>
    <row r="806" spans="1:57" ht="25.5" customHeight="1" x14ac:dyDescent="0.3">
      <c r="A806" s="31"/>
      <c r="B806" s="31"/>
      <c r="C806" s="31"/>
      <c r="D806" s="33"/>
      <c r="E806" s="92"/>
      <c r="F806" s="31"/>
      <c r="G806" s="77"/>
      <c r="H806" s="77"/>
      <c r="I806" s="57"/>
      <c r="J806" s="31"/>
      <c r="K806" s="31"/>
      <c r="L806" s="77"/>
      <c r="M806" s="64"/>
      <c r="N806" s="64"/>
      <c r="O806" s="69"/>
      <c r="P806" s="69"/>
      <c r="Q806" s="70"/>
      <c r="R806" s="34"/>
      <c r="S806" s="105"/>
      <c r="T806" s="105"/>
      <c r="U806" s="77"/>
      <c r="V806" s="77"/>
      <c r="W806" s="69"/>
      <c r="X806" s="69"/>
      <c r="Y806" s="69"/>
      <c r="Z806" s="61"/>
      <c r="AA806" s="67"/>
      <c r="AB806" s="61"/>
      <c r="AC806" s="67"/>
      <c r="AD806" s="67"/>
      <c r="AE806" s="67"/>
      <c r="AF806" s="57"/>
      <c r="AG806" s="107"/>
      <c r="AH806" s="108"/>
      <c r="AI806" s="30"/>
      <c r="AJ806" s="30"/>
      <c r="AK806" s="30"/>
      <c r="AL806" s="30"/>
      <c r="AM806" s="63"/>
      <c r="AN806" s="108"/>
      <c r="AO806" s="108"/>
      <c r="AP806" s="107"/>
      <c r="AQ806" s="107"/>
      <c r="AR806" s="31"/>
      <c r="AS806" s="68"/>
      <c r="AT806" s="68"/>
      <c r="AU806" s="63"/>
      <c r="AV806" s="62"/>
      <c r="AW806" s="62"/>
      <c r="AX806" s="62"/>
      <c r="AY806" s="62"/>
      <c r="AZ806" s="126"/>
      <c r="BA806" s="126"/>
      <c r="BB806" s="126"/>
      <c r="BC806" s="126"/>
      <c r="BD806" s="126"/>
      <c r="BE806" s="62"/>
    </row>
    <row r="807" spans="1:57" ht="25.5" customHeight="1" x14ac:dyDescent="0.3">
      <c r="A807" s="31"/>
      <c r="B807" s="31"/>
      <c r="C807" s="31"/>
      <c r="D807" s="33"/>
      <c r="E807" s="92"/>
      <c r="F807" s="31"/>
      <c r="G807" s="77"/>
      <c r="H807" s="77"/>
      <c r="I807" s="57"/>
      <c r="J807" s="31"/>
      <c r="K807" s="31"/>
      <c r="L807" s="77"/>
      <c r="M807" s="64"/>
      <c r="N807" s="64"/>
      <c r="O807" s="69"/>
      <c r="P807" s="69"/>
      <c r="Q807" s="70"/>
      <c r="R807" s="34"/>
      <c r="S807" s="105"/>
      <c r="T807" s="105"/>
      <c r="U807" s="77"/>
      <c r="V807" s="77"/>
      <c r="W807" s="69"/>
      <c r="X807" s="69"/>
      <c r="Y807" s="69"/>
      <c r="Z807" s="61"/>
      <c r="AA807" s="67"/>
      <c r="AB807" s="61"/>
      <c r="AC807" s="67"/>
      <c r="AD807" s="67"/>
      <c r="AE807" s="67"/>
      <c r="AF807" s="57"/>
      <c r="AG807" s="107"/>
      <c r="AH807" s="108"/>
      <c r="AI807" s="30"/>
      <c r="AJ807" s="30"/>
      <c r="AK807" s="30"/>
      <c r="AL807" s="30"/>
      <c r="AM807" s="63"/>
      <c r="AN807" s="108"/>
      <c r="AO807" s="108"/>
      <c r="AP807" s="107"/>
      <c r="AQ807" s="107"/>
      <c r="AR807" s="31"/>
      <c r="AS807" s="68"/>
      <c r="AT807" s="68"/>
      <c r="AU807" s="63"/>
      <c r="AV807" s="62"/>
      <c r="AW807" s="62"/>
      <c r="AX807" s="62"/>
      <c r="AY807" s="62"/>
      <c r="AZ807" s="126"/>
      <c r="BA807" s="126"/>
      <c r="BB807" s="126"/>
      <c r="BC807" s="126"/>
      <c r="BD807" s="126"/>
      <c r="BE807" s="62"/>
    </row>
    <row r="808" spans="1:57" ht="25.5" customHeight="1" x14ac:dyDescent="0.3">
      <c r="A808" s="31"/>
      <c r="B808" s="31"/>
      <c r="C808" s="31"/>
      <c r="D808" s="33"/>
      <c r="E808" s="92"/>
      <c r="F808" s="31"/>
      <c r="G808" s="77"/>
      <c r="H808" s="77"/>
      <c r="I808" s="57"/>
      <c r="J808" s="31"/>
      <c r="K808" s="31"/>
      <c r="L808" s="77"/>
      <c r="M808" s="64"/>
      <c r="N808" s="64"/>
      <c r="O808" s="69"/>
      <c r="P808" s="69"/>
      <c r="Q808" s="70"/>
      <c r="R808" s="34"/>
      <c r="S808" s="105"/>
      <c r="T808" s="105"/>
      <c r="U808" s="77"/>
      <c r="V808" s="77"/>
      <c r="W808" s="69"/>
      <c r="X808" s="69"/>
      <c r="Y808" s="69"/>
      <c r="Z808" s="61"/>
      <c r="AA808" s="67"/>
      <c r="AB808" s="61"/>
      <c r="AC808" s="67"/>
      <c r="AD808" s="67"/>
      <c r="AE808" s="67"/>
      <c r="AF808" s="57"/>
      <c r="AG808" s="107"/>
      <c r="AH808" s="108"/>
      <c r="AI808" s="30"/>
      <c r="AJ808" s="30"/>
      <c r="AK808" s="30"/>
      <c r="AL808" s="30"/>
      <c r="AM808" s="63"/>
      <c r="AN808" s="108"/>
      <c r="AO808" s="108"/>
      <c r="AP808" s="107"/>
      <c r="AQ808" s="107"/>
      <c r="AR808" s="31"/>
      <c r="AS808" s="68"/>
      <c r="AT808" s="68"/>
      <c r="AU808" s="63"/>
      <c r="AV808" s="62"/>
      <c r="AW808" s="62"/>
      <c r="AX808" s="62"/>
      <c r="AY808" s="62"/>
      <c r="AZ808" s="126"/>
      <c r="BA808" s="126"/>
      <c r="BB808" s="126"/>
      <c r="BC808" s="126"/>
      <c r="BD808" s="126"/>
      <c r="BE808" s="62"/>
    </row>
    <row r="809" spans="1:57" ht="25.5" customHeight="1" x14ac:dyDescent="0.3">
      <c r="A809" s="31"/>
      <c r="B809" s="31"/>
      <c r="C809" s="31"/>
      <c r="D809" s="33"/>
      <c r="E809" s="92"/>
      <c r="F809" s="31"/>
      <c r="G809" s="77"/>
      <c r="H809" s="77"/>
      <c r="I809" s="57"/>
      <c r="J809" s="31"/>
      <c r="K809" s="31"/>
      <c r="L809" s="77"/>
      <c r="M809" s="64"/>
      <c r="N809" s="64"/>
      <c r="O809" s="69"/>
      <c r="P809" s="69"/>
      <c r="Q809" s="70"/>
      <c r="R809" s="34"/>
      <c r="S809" s="105"/>
      <c r="T809" s="105"/>
      <c r="U809" s="77"/>
      <c r="V809" s="77"/>
      <c r="W809" s="69"/>
      <c r="X809" s="69"/>
      <c r="Y809" s="69"/>
      <c r="Z809" s="61"/>
      <c r="AA809" s="67"/>
      <c r="AB809" s="61"/>
      <c r="AC809" s="67"/>
      <c r="AD809" s="67"/>
      <c r="AE809" s="67"/>
      <c r="AF809" s="57"/>
      <c r="AG809" s="107"/>
      <c r="AH809" s="108"/>
      <c r="AI809" s="30"/>
      <c r="AJ809" s="30"/>
      <c r="AK809" s="30"/>
      <c r="AL809" s="30"/>
      <c r="AM809" s="63"/>
      <c r="AN809" s="108"/>
      <c r="AO809" s="108"/>
      <c r="AP809" s="107"/>
      <c r="AQ809" s="107"/>
      <c r="AR809" s="31"/>
      <c r="AS809" s="68"/>
      <c r="AT809" s="68"/>
      <c r="AU809" s="63"/>
      <c r="AV809" s="62"/>
      <c r="AW809" s="62"/>
      <c r="AX809" s="62"/>
      <c r="AY809" s="62"/>
      <c r="AZ809" s="126"/>
      <c r="BA809" s="126"/>
      <c r="BB809" s="126"/>
      <c r="BC809" s="126"/>
      <c r="BD809" s="126"/>
      <c r="BE809" s="62"/>
    </row>
    <row r="810" spans="1:57" ht="25.5" customHeight="1" x14ac:dyDescent="0.3">
      <c r="A810" s="31"/>
      <c r="B810" s="31"/>
      <c r="C810" s="31"/>
      <c r="D810" s="33"/>
      <c r="E810" s="92"/>
      <c r="F810" s="31"/>
      <c r="G810" s="77"/>
      <c r="H810" s="77"/>
      <c r="I810" s="57"/>
      <c r="J810" s="31"/>
      <c r="K810" s="31"/>
      <c r="L810" s="77"/>
      <c r="M810" s="64"/>
      <c r="N810" s="64"/>
      <c r="O810" s="69"/>
      <c r="P810" s="69"/>
      <c r="Q810" s="70"/>
      <c r="R810" s="34"/>
      <c r="S810" s="105"/>
      <c r="T810" s="105"/>
      <c r="U810" s="77"/>
      <c r="V810" s="77"/>
      <c r="W810" s="69"/>
      <c r="X810" s="69"/>
      <c r="Y810" s="69"/>
      <c r="Z810" s="61"/>
      <c r="AA810" s="67"/>
      <c r="AB810" s="61"/>
      <c r="AC810" s="67"/>
      <c r="AD810" s="67"/>
      <c r="AE810" s="67"/>
      <c r="AF810" s="57"/>
      <c r="AG810" s="107"/>
      <c r="AH810" s="108"/>
      <c r="AI810" s="30"/>
      <c r="AJ810" s="30"/>
      <c r="AK810" s="30"/>
      <c r="AL810" s="30"/>
      <c r="AM810" s="63"/>
      <c r="AN810" s="108"/>
      <c r="AO810" s="108"/>
      <c r="AP810" s="107"/>
      <c r="AQ810" s="107"/>
      <c r="AR810" s="31"/>
      <c r="AS810" s="68"/>
      <c r="AT810" s="68"/>
      <c r="AU810" s="63"/>
      <c r="AV810" s="62"/>
      <c r="AW810" s="62"/>
      <c r="AX810" s="62"/>
      <c r="AY810" s="62"/>
      <c r="AZ810" s="126"/>
      <c r="BA810" s="126"/>
      <c r="BB810" s="126"/>
      <c r="BC810" s="126"/>
      <c r="BD810" s="126"/>
      <c r="BE810" s="62"/>
    </row>
    <row r="811" spans="1:57" ht="25.5" customHeight="1" x14ac:dyDescent="0.3">
      <c r="A811" s="31"/>
      <c r="B811" s="31"/>
      <c r="C811" s="31"/>
      <c r="D811" s="33"/>
      <c r="E811" s="92"/>
      <c r="F811" s="31"/>
      <c r="G811" s="77"/>
      <c r="H811" s="77"/>
      <c r="I811" s="57"/>
      <c r="J811" s="31"/>
      <c r="K811" s="31"/>
      <c r="L811" s="77"/>
      <c r="M811" s="64"/>
      <c r="N811" s="64"/>
      <c r="O811" s="69"/>
      <c r="P811" s="69"/>
      <c r="Q811" s="70"/>
      <c r="R811" s="34"/>
      <c r="S811" s="105"/>
      <c r="T811" s="105"/>
      <c r="U811" s="77"/>
      <c r="V811" s="77"/>
      <c r="W811" s="69"/>
      <c r="X811" s="69"/>
      <c r="Y811" s="69"/>
      <c r="Z811" s="61"/>
      <c r="AA811" s="67"/>
      <c r="AB811" s="61"/>
      <c r="AC811" s="67"/>
      <c r="AD811" s="67"/>
      <c r="AE811" s="67"/>
      <c r="AF811" s="57"/>
      <c r="AG811" s="107"/>
      <c r="AH811" s="108"/>
      <c r="AI811" s="30"/>
      <c r="AJ811" s="30"/>
      <c r="AK811" s="30"/>
      <c r="AL811" s="30"/>
      <c r="AM811" s="63"/>
      <c r="AN811" s="108"/>
      <c r="AO811" s="108"/>
      <c r="AP811" s="107"/>
      <c r="AQ811" s="107"/>
      <c r="AR811" s="31"/>
      <c r="AS811" s="68"/>
      <c r="AT811" s="68"/>
      <c r="AU811" s="63"/>
      <c r="AV811" s="62"/>
      <c r="AW811" s="62"/>
      <c r="AX811" s="62"/>
      <c r="AY811" s="62"/>
      <c r="AZ811" s="126"/>
      <c r="BA811" s="126"/>
      <c r="BB811" s="126"/>
      <c r="BC811" s="126"/>
      <c r="BD811" s="126"/>
      <c r="BE811" s="62"/>
    </row>
    <row r="812" spans="1:57" ht="25.5" customHeight="1" x14ac:dyDescent="0.3">
      <c r="A812" s="31"/>
      <c r="B812" s="31"/>
      <c r="C812" s="31"/>
      <c r="D812" s="33"/>
      <c r="E812" s="92"/>
      <c r="F812" s="31"/>
      <c r="G812" s="77"/>
      <c r="H812" s="77"/>
      <c r="I812" s="57"/>
      <c r="J812" s="31"/>
      <c r="K812" s="31"/>
      <c r="L812" s="77"/>
      <c r="M812" s="64"/>
      <c r="N812" s="64"/>
      <c r="O812" s="69"/>
      <c r="P812" s="69"/>
      <c r="Q812" s="70"/>
      <c r="R812" s="34"/>
      <c r="S812" s="105"/>
      <c r="T812" s="105"/>
      <c r="U812" s="77"/>
      <c r="V812" s="77"/>
      <c r="W812" s="69"/>
      <c r="X812" s="69"/>
      <c r="Y812" s="69"/>
      <c r="Z812" s="61"/>
      <c r="AA812" s="67"/>
      <c r="AB812" s="61"/>
      <c r="AC812" s="67"/>
      <c r="AD812" s="67"/>
      <c r="AE812" s="67"/>
      <c r="AF812" s="57"/>
      <c r="AG812" s="107"/>
      <c r="AH812" s="108"/>
      <c r="AI812" s="30"/>
      <c r="AJ812" s="30"/>
      <c r="AK812" s="30"/>
      <c r="AL812" s="30"/>
      <c r="AM812" s="63"/>
      <c r="AN812" s="108"/>
      <c r="AO812" s="108"/>
      <c r="AP812" s="107"/>
      <c r="AQ812" s="107"/>
      <c r="AR812" s="31"/>
      <c r="AS812" s="68"/>
      <c r="AT812" s="68"/>
      <c r="AU812" s="63"/>
      <c r="AV812" s="62"/>
      <c r="AW812" s="62"/>
      <c r="AX812" s="62"/>
      <c r="AY812" s="62"/>
      <c r="AZ812" s="126"/>
      <c r="BA812" s="126"/>
      <c r="BB812" s="126"/>
      <c r="BC812" s="126"/>
      <c r="BD812" s="126"/>
      <c r="BE812" s="62"/>
    </row>
    <row r="813" spans="1:57" ht="25.5" customHeight="1" x14ac:dyDescent="0.3">
      <c r="A813" s="31"/>
      <c r="B813" s="31"/>
      <c r="C813" s="31"/>
      <c r="D813" s="33"/>
      <c r="E813" s="92"/>
      <c r="F813" s="31"/>
      <c r="G813" s="77"/>
      <c r="H813" s="77"/>
      <c r="I813" s="57"/>
      <c r="J813" s="31"/>
      <c r="K813" s="31"/>
      <c r="L813" s="77"/>
      <c r="M813" s="64"/>
      <c r="N813" s="64"/>
      <c r="O813" s="69"/>
      <c r="P813" s="69"/>
      <c r="Q813" s="70"/>
      <c r="R813" s="34"/>
      <c r="S813" s="105"/>
      <c r="T813" s="105"/>
      <c r="U813" s="77"/>
      <c r="V813" s="77"/>
      <c r="W813" s="69"/>
      <c r="X813" s="69"/>
      <c r="Y813" s="69"/>
      <c r="Z813" s="61"/>
      <c r="AA813" s="67"/>
      <c r="AB813" s="61"/>
      <c r="AC813" s="67"/>
      <c r="AD813" s="67"/>
      <c r="AE813" s="67"/>
      <c r="AF813" s="57"/>
      <c r="AG813" s="107"/>
      <c r="AH813" s="108"/>
      <c r="AI813" s="30"/>
      <c r="AJ813" s="30"/>
      <c r="AK813" s="30"/>
      <c r="AL813" s="30"/>
      <c r="AM813" s="63"/>
      <c r="AN813" s="108"/>
      <c r="AO813" s="108"/>
      <c r="AP813" s="107"/>
      <c r="AQ813" s="107"/>
      <c r="AR813" s="31"/>
      <c r="AS813" s="68"/>
      <c r="AT813" s="68"/>
      <c r="AU813" s="63"/>
      <c r="AV813" s="62"/>
      <c r="AW813" s="62"/>
      <c r="AX813" s="62"/>
      <c r="AY813" s="62"/>
      <c r="AZ813" s="126"/>
      <c r="BA813" s="126"/>
      <c r="BB813" s="126"/>
      <c r="BC813" s="126"/>
      <c r="BD813" s="126"/>
      <c r="BE813" s="62"/>
    </row>
    <row r="814" spans="1:57" ht="25.5" customHeight="1" x14ac:dyDescent="0.3">
      <c r="A814" s="31"/>
      <c r="B814" s="31"/>
      <c r="C814" s="31"/>
      <c r="D814" s="33"/>
      <c r="E814" s="92"/>
      <c r="F814" s="31"/>
      <c r="G814" s="77"/>
      <c r="H814" s="77"/>
      <c r="I814" s="57"/>
      <c r="J814" s="31"/>
      <c r="K814" s="31"/>
      <c r="L814" s="77"/>
      <c r="M814" s="64"/>
      <c r="N814" s="64"/>
      <c r="O814" s="69"/>
      <c r="P814" s="69"/>
      <c r="Q814" s="70"/>
      <c r="R814" s="34"/>
      <c r="S814" s="105"/>
      <c r="T814" s="105"/>
      <c r="U814" s="77"/>
      <c r="V814" s="77"/>
      <c r="W814" s="69"/>
      <c r="X814" s="69"/>
      <c r="Y814" s="69"/>
      <c r="Z814" s="61"/>
      <c r="AA814" s="67"/>
      <c r="AB814" s="61"/>
      <c r="AC814" s="67"/>
      <c r="AD814" s="67"/>
      <c r="AE814" s="67"/>
      <c r="AF814" s="57"/>
      <c r="AG814" s="107"/>
      <c r="AH814" s="108"/>
      <c r="AI814" s="30"/>
      <c r="AJ814" s="30"/>
      <c r="AK814" s="30"/>
      <c r="AL814" s="30"/>
      <c r="AM814" s="63"/>
      <c r="AN814" s="108"/>
      <c r="AO814" s="108"/>
      <c r="AP814" s="107"/>
      <c r="AQ814" s="107"/>
      <c r="AR814" s="31"/>
      <c r="AS814" s="68"/>
      <c r="AT814" s="68"/>
      <c r="AU814" s="63"/>
      <c r="AV814" s="62"/>
      <c r="AW814" s="62"/>
      <c r="AX814" s="62"/>
      <c r="AY814" s="62"/>
      <c r="AZ814" s="126"/>
      <c r="BA814" s="126"/>
      <c r="BB814" s="126"/>
      <c r="BC814" s="126"/>
      <c r="BD814" s="126"/>
      <c r="BE814" s="62"/>
    </row>
    <row r="815" spans="1:57" ht="25.5" customHeight="1" x14ac:dyDescent="0.3">
      <c r="A815" s="31"/>
      <c r="B815" s="31"/>
      <c r="C815" s="31"/>
      <c r="D815" s="33"/>
      <c r="E815" s="92"/>
      <c r="F815" s="31"/>
      <c r="G815" s="77"/>
      <c r="H815" s="77"/>
      <c r="I815" s="57"/>
      <c r="J815" s="31"/>
      <c r="K815" s="31"/>
      <c r="L815" s="77"/>
      <c r="M815" s="64"/>
      <c r="N815" s="64"/>
      <c r="O815" s="69"/>
      <c r="P815" s="69"/>
      <c r="Q815" s="70"/>
      <c r="R815" s="34"/>
      <c r="S815" s="105"/>
      <c r="T815" s="105"/>
      <c r="U815" s="77"/>
      <c r="V815" s="77"/>
      <c r="W815" s="69"/>
      <c r="X815" s="69"/>
      <c r="Y815" s="69"/>
      <c r="Z815" s="61"/>
      <c r="AA815" s="67"/>
      <c r="AB815" s="61"/>
      <c r="AC815" s="67"/>
      <c r="AD815" s="67"/>
      <c r="AE815" s="67"/>
      <c r="AF815" s="57"/>
      <c r="AG815" s="107"/>
      <c r="AH815" s="108"/>
      <c r="AI815" s="30"/>
      <c r="AJ815" s="30"/>
      <c r="AK815" s="30"/>
      <c r="AL815" s="30"/>
      <c r="AM815" s="63"/>
      <c r="AN815" s="108"/>
      <c r="AO815" s="108"/>
      <c r="AP815" s="107"/>
      <c r="AQ815" s="107"/>
      <c r="AR815" s="31"/>
      <c r="AS815" s="68"/>
      <c r="AT815" s="68"/>
      <c r="AU815" s="63"/>
      <c r="AV815" s="62"/>
      <c r="AW815" s="62"/>
      <c r="AX815" s="62"/>
      <c r="AY815" s="62"/>
      <c r="AZ815" s="126"/>
      <c r="BA815" s="126"/>
      <c r="BB815" s="126"/>
      <c r="BC815" s="126"/>
      <c r="BD815" s="126"/>
      <c r="BE815" s="62"/>
    </row>
    <row r="816" spans="1:57" ht="25.5" customHeight="1" x14ac:dyDescent="0.3">
      <c r="A816" s="31"/>
      <c r="B816" s="31"/>
      <c r="C816" s="31"/>
      <c r="D816" s="33"/>
      <c r="E816" s="92"/>
      <c r="F816" s="31"/>
      <c r="G816" s="77"/>
      <c r="H816" s="77"/>
      <c r="I816" s="57"/>
      <c r="J816" s="31"/>
      <c r="K816" s="31"/>
      <c r="L816" s="77"/>
      <c r="M816" s="64"/>
      <c r="N816" s="64"/>
      <c r="O816" s="69"/>
      <c r="P816" s="69"/>
      <c r="Q816" s="70"/>
      <c r="R816" s="34"/>
      <c r="S816" s="105"/>
      <c r="T816" s="105"/>
      <c r="U816" s="77"/>
      <c r="V816" s="77"/>
      <c r="W816" s="69"/>
      <c r="X816" s="69"/>
      <c r="Y816" s="69"/>
      <c r="Z816" s="61"/>
      <c r="AA816" s="67"/>
      <c r="AB816" s="61"/>
      <c r="AC816" s="67"/>
      <c r="AD816" s="67"/>
      <c r="AE816" s="67"/>
      <c r="AF816" s="57"/>
      <c r="AG816" s="107"/>
      <c r="AH816" s="108"/>
      <c r="AI816" s="30"/>
      <c r="AJ816" s="30"/>
      <c r="AK816" s="30"/>
      <c r="AL816" s="30"/>
      <c r="AM816" s="63"/>
      <c r="AN816" s="108"/>
      <c r="AO816" s="108"/>
      <c r="AP816" s="107"/>
      <c r="AQ816" s="107"/>
      <c r="AR816" s="31"/>
      <c r="AS816" s="68"/>
      <c r="AT816" s="68"/>
      <c r="AU816" s="63"/>
      <c r="AV816" s="62"/>
      <c r="AW816" s="62"/>
      <c r="AX816" s="62"/>
      <c r="AY816" s="62"/>
      <c r="AZ816" s="126"/>
      <c r="BA816" s="126"/>
      <c r="BB816" s="126"/>
      <c r="BC816" s="126"/>
      <c r="BD816" s="126"/>
      <c r="BE816" s="62"/>
    </row>
    <row r="817" spans="1:57" ht="25.5" customHeight="1" x14ac:dyDescent="0.3">
      <c r="A817" s="31"/>
      <c r="B817" s="31"/>
      <c r="C817" s="31"/>
      <c r="D817" s="33"/>
      <c r="E817" s="92"/>
      <c r="F817" s="31"/>
      <c r="G817" s="77"/>
      <c r="H817" s="77"/>
      <c r="I817" s="57"/>
      <c r="J817" s="31"/>
      <c r="K817" s="31"/>
      <c r="L817" s="77"/>
      <c r="M817" s="64"/>
      <c r="N817" s="64"/>
      <c r="O817" s="69"/>
      <c r="P817" s="69"/>
      <c r="Q817" s="70"/>
      <c r="R817" s="34"/>
      <c r="S817" s="105"/>
      <c r="T817" s="105"/>
      <c r="U817" s="77"/>
      <c r="V817" s="77"/>
      <c r="W817" s="69"/>
      <c r="X817" s="69"/>
      <c r="Y817" s="69"/>
      <c r="Z817" s="61"/>
      <c r="AA817" s="67"/>
      <c r="AB817" s="61"/>
      <c r="AC817" s="67"/>
      <c r="AD817" s="67"/>
      <c r="AE817" s="67"/>
      <c r="AF817" s="57"/>
      <c r="AG817" s="107"/>
      <c r="AH817" s="108"/>
      <c r="AI817" s="30"/>
      <c r="AJ817" s="30"/>
      <c r="AK817" s="30"/>
      <c r="AL817" s="30"/>
      <c r="AM817" s="63"/>
      <c r="AN817" s="108"/>
      <c r="AO817" s="108"/>
      <c r="AP817" s="107"/>
      <c r="AQ817" s="107"/>
      <c r="AR817" s="31"/>
      <c r="AS817" s="68"/>
      <c r="AT817" s="68"/>
      <c r="AU817" s="63"/>
      <c r="AV817" s="62"/>
      <c r="AW817" s="62"/>
      <c r="AX817" s="62"/>
      <c r="AY817" s="62"/>
      <c r="AZ817" s="126"/>
      <c r="BA817" s="126"/>
      <c r="BB817" s="126"/>
      <c r="BC817" s="126"/>
      <c r="BD817" s="126"/>
      <c r="BE817" s="62"/>
    </row>
    <row r="818" spans="1:57" ht="25.5" customHeight="1" x14ac:dyDescent="0.3">
      <c r="A818" s="31"/>
      <c r="B818" s="31"/>
      <c r="C818" s="31"/>
      <c r="D818" s="33"/>
      <c r="E818" s="92"/>
      <c r="F818" s="31"/>
      <c r="G818" s="77"/>
      <c r="H818" s="77"/>
      <c r="I818" s="57"/>
      <c r="J818" s="31"/>
      <c r="K818" s="31"/>
      <c r="L818" s="77"/>
      <c r="M818" s="64"/>
      <c r="N818" s="64"/>
      <c r="O818" s="69"/>
      <c r="P818" s="69"/>
      <c r="Q818" s="70"/>
      <c r="R818" s="34"/>
      <c r="S818" s="105"/>
      <c r="T818" s="105"/>
      <c r="U818" s="77"/>
      <c r="V818" s="77"/>
      <c r="W818" s="69"/>
      <c r="X818" s="69"/>
      <c r="Y818" s="69"/>
      <c r="Z818" s="61"/>
      <c r="AA818" s="67"/>
      <c r="AB818" s="61"/>
      <c r="AC818" s="67"/>
      <c r="AD818" s="67"/>
      <c r="AE818" s="67"/>
      <c r="AF818" s="57"/>
      <c r="AG818" s="107"/>
      <c r="AH818" s="108"/>
      <c r="AI818" s="30"/>
      <c r="AJ818" s="30"/>
      <c r="AK818" s="30"/>
      <c r="AL818" s="30"/>
      <c r="AM818" s="63"/>
      <c r="AN818" s="108"/>
      <c r="AO818" s="108"/>
      <c r="AP818" s="107"/>
      <c r="AQ818" s="107"/>
      <c r="AR818" s="31"/>
      <c r="AS818" s="68"/>
      <c r="AT818" s="68"/>
      <c r="AU818" s="63"/>
      <c r="AV818" s="62"/>
      <c r="AW818" s="62"/>
      <c r="AX818" s="62"/>
      <c r="AY818" s="62"/>
      <c r="AZ818" s="126"/>
      <c r="BA818" s="126"/>
      <c r="BB818" s="126"/>
      <c r="BC818" s="126"/>
      <c r="BD818" s="126"/>
      <c r="BE818" s="62"/>
    </row>
    <row r="819" spans="1:57" ht="25.5" customHeight="1" x14ac:dyDescent="0.3">
      <c r="A819" s="31"/>
      <c r="B819" s="31"/>
      <c r="C819" s="31"/>
      <c r="D819" s="33"/>
      <c r="E819" s="92"/>
      <c r="F819" s="31"/>
      <c r="G819" s="77"/>
      <c r="H819" s="77"/>
      <c r="I819" s="57"/>
      <c r="J819" s="31"/>
      <c r="K819" s="31"/>
      <c r="L819" s="77"/>
      <c r="M819" s="64"/>
      <c r="N819" s="64"/>
      <c r="O819" s="69"/>
      <c r="P819" s="69"/>
      <c r="Q819" s="70"/>
      <c r="R819" s="34"/>
      <c r="S819" s="105"/>
      <c r="T819" s="105"/>
      <c r="U819" s="77"/>
      <c r="V819" s="77"/>
      <c r="W819" s="69"/>
      <c r="X819" s="69"/>
      <c r="Y819" s="69"/>
      <c r="Z819" s="61"/>
      <c r="AA819" s="67"/>
      <c r="AB819" s="61"/>
      <c r="AC819" s="67"/>
      <c r="AD819" s="67"/>
      <c r="AE819" s="67"/>
      <c r="AF819" s="57"/>
      <c r="AG819" s="107"/>
      <c r="AH819" s="108"/>
      <c r="AI819" s="30"/>
      <c r="AJ819" s="30"/>
      <c r="AK819" s="30"/>
      <c r="AL819" s="30"/>
      <c r="AM819" s="63"/>
      <c r="AN819" s="108"/>
      <c r="AO819" s="108"/>
      <c r="AP819" s="107"/>
      <c r="AQ819" s="107"/>
      <c r="AR819" s="31"/>
      <c r="AS819" s="68"/>
      <c r="AT819" s="68"/>
      <c r="AU819" s="63"/>
      <c r="AV819" s="62"/>
      <c r="AW819" s="62"/>
      <c r="AX819" s="62"/>
      <c r="AY819" s="62"/>
      <c r="AZ819" s="126"/>
      <c r="BA819" s="126"/>
      <c r="BB819" s="126"/>
      <c r="BC819" s="126"/>
      <c r="BD819" s="126"/>
      <c r="BE819" s="62"/>
    </row>
    <row r="820" spans="1:57" ht="25.5" customHeight="1" x14ac:dyDescent="0.3">
      <c r="A820" s="31"/>
      <c r="B820" s="31"/>
      <c r="C820" s="31"/>
      <c r="D820" s="33"/>
      <c r="E820" s="92"/>
      <c r="F820" s="31"/>
      <c r="G820" s="77"/>
      <c r="H820" s="77"/>
      <c r="I820" s="57"/>
      <c r="J820" s="31"/>
      <c r="K820" s="31"/>
      <c r="L820" s="77"/>
      <c r="M820" s="64"/>
      <c r="N820" s="64"/>
      <c r="O820" s="69"/>
      <c r="P820" s="69"/>
      <c r="Q820" s="70"/>
      <c r="R820" s="34"/>
      <c r="S820" s="105"/>
      <c r="T820" s="105"/>
      <c r="U820" s="77"/>
      <c r="V820" s="77"/>
      <c r="W820" s="69"/>
      <c r="X820" s="69"/>
      <c r="Y820" s="69"/>
      <c r="Z820" s="61"/>
      <c r="AA820" s="67"/>
      <c r="AB820" s="61"/>
      <c r="AC820" s="67"/>
      <c r="AD820" s="67"/>
      <c r="AE820" s="67"/>
      <c r="AF820" s="57"/>
      <c r="AG820" s="107"/>
      <c r="AH820" s="108"/>
      <c r="AI820" s="30"/>
      <c r="AJ820" s="30"/>
      <c r="AK820" s="30"/>
      <c r="AL820" s="30"/>
      <c r="AM820" s="63"/>
      <c r="AN820" s="108"/>
      <c r="AO820" s="108"/>
      <c r="AP820" s="107"/>
      <c r="AQ820" s="107"/>
      <c r="AR820" s="31"/>
      <c r="AS820" s="68"/>
      <c r="AT820" s="68"/>
      <c r="AU820" s="63"/>
      <c r="AV820" s="62"/>
      <c r="AW820" s="62"/>
      <c r="AX820" s="62"/>
      <c r="AY820" s="62"/>
      <c r="AZ820" s="126"/>
      <c r="BA820" s="126"/>
      <c r="BB820" s="126"/>
      <c r="BC820" s="126"/>
      <c r="BD820" s="126"/>
      <c r="BE820" s="62"/>
    </row>
    <row r="821" spans="1:57" ht="25.5" customHeight="1" x14ac:dyDescent="0.3">
      <c r="A821" s="31"/>
      <c r="B821" s="31"/>
      <c r="C821" s="31"/>
      <c r="D821" s="33"/>
      <c r="E821" s="92"/>
      <c r="F821" s="31"/>
      <c r="G821" s="77"/>
      <c r="H821" s="77"/>
      <c r="I821" s="57"/>
      <c r="J821" s="31"/>
      <c r="K821" s="31"/>
      <c r="L821" s="77"/>
      <c r="M821" s="64"/>
      <c r="N821" s="64"/>
      <c r="O821" s="69"/>
      <c r="P821" s="69"/>
      <c r="Q821" s="70"/>
      <c r="R821" s="34"/>
      <c r="S821" s="105"/>
      <c r="T821" s="105"/>
      <c r="U821" s="77"/>
      <c r="V821" s="77"/>
      <c r="W821" s="69"/>
      <c r="X821" s="69"/>
      <c r="Y821" s="69"/>
      <c r="Z821" s="61"/>
      <c r="AA821" s="67"/>
      <c r="AB821" s="61"/>
      <c r="AC821" s="67"/>
      <c r="AD821" s="67"/>
      <c r="AE821" s="67"/>
      <c r="AF821" s="57"/>
      <c r="AG821" s="107"/>
      <c r="AH821" s="108"/>
      <c r="AI821" s="30"/>
      <c r="AJ821" s="30"/>
      <c r="AK821" s="30"/>
      <c r="AL821" s="30"/>
      <c r="AM821" s="63"/>
      <c r="AN821" s="108"/>
      <c r="AO821" s="108"/>
      <c r="AP821" s="107"/>
      <c r="AQ821" s="107"/>
      <c r="AR821" s="31"/>
      <c r="AS821" s="68"/>
      <c r="AT821" s="68"/>
      <c r="AU821" s="63"/>
      <c r="AV821" s="62"/>
      <c r="AW821" s="62"/>
      <c r="AX821" s="62"/>
      <c r="AY821" s="62"/>
      <c r="AZ821" s="126"/>
      <c r="BA821" s="126"/>
      <c r="BB821" s="126"/>
      <c r="BC821" s="126"/>
      <c r="BD821" s="126"/>
      <c r="BE821" s="62"/>
    </row>
    <row r="822" spans="1:57" ht="25.5" customHeight="1" x14ac:dyDescent="0.3">
      <c r="A822" s="31"/>
      <c r="B822" s="31"/>
      <c r="C822" s="31"/>
      <c r="D822" s="33"/>
      <c r="E822" s="92"/>
      <c r="F822" s="31"/>
      <c r="G822" s="77"/>
      <c r="H822" s="77"/>
      <c r="I822" s="57"/>
      <c r="J822" s="31"/>
      <c r="K822" s="31"/>
      <c r="L822" s="77"/>
      <c r="M822" s="64"/>
      <c r="N822" s="64"/>
      <c r="O822" s="69"/>
      <c r="P822" s="69"/>
      <c r="Q822" s="70"/>
      <c r="R822" s="34"/>
      <c r="S822" s="105"/>
      <c r="T822" s="105"/>
      <c r="U822" s="77"/>
      <c r="V822" s="77"/>
      <c r="W822" s="69"/>
      <c r="X822" s="69"/>
      <c r="Y822" s="69"/>
      <c r="Z822" s="61"/>
      <c r="AA822" s="67"/>
      <c r="AB822" s="61"/>
      <c r="AC822" s="67"/>
      <c r="AD822" s="67"/>
      <c r="AE822" s="67"/>
      <c r="AF822" s="57"/>
      <c r="AG822" s="107"/>
      <c r="AH822" s="108"/>
      <c r="AI822" s="30"/>
      <c r="AJ822" s="30"/>
      <c r="AK822" s="30"/>
      <c r="AL822" s="30"/>
      <c r="AM822" s="63"/>
      <c r="AN822" s="108"/>
      <c r="AO822" s="108"/>
      <c r="AP822" s="107"/>
      <c r="AQ822" s="107"/>
      <c r="AR822" s="31"/>
      <c r="AS822" s="68"/>
      <c r="AT822" s="68"/>
      <c r="AU822" s="63"/>
      <c r="AV822" s="62"/>
      <c r="AW822" s="62"/>
      <c r="AX822" s="62"/>
      <c r="AY822" s="62"/>
      <c r="AZ822" s="126"/>
      <c r="BA822" s="126"/>
      <c r="BB822" s="126"/>
      <c r="BC822" s="126"/>
      <c r="BD822" s="126"/>
      <c r="BE822" s="62"/>
    </row>
    <row r="823" spans="1:57" ht="25.5" customHeight="1" x14ac:dyDescent="0.3">
      <c r="A823" s="31"/>
      <c r="B823" s="31"/>
      <c r="C823" s="31"/>
      <c r="D823" s="33"/>
      <c r="E823" s="92"/>
      <c r="F823" s="31"/>
      <c r="G823" s="77"/>
      <c r="H823" s="77"/>
      <c r="I823" s="57"/>
      <c r="J823" s="31"/>
      <c r="K823" s="31"/>
      <c r="L823" s="77"/>
      <c r="M823" s="64"/>
      <c r="N823" s="64"/>
      <c r="O823" s="69"/>
      <c r="P823" s="69"/>
      <c r="Q823" s="70"/>
      <c r="R823" s="34"/>
      <c r="S823" s="105"/>
      <c r="T823" s="105"/>
      <c r="U823" s="77"/>
      <c r="V823" s="77"/>
      <c r="W823" s="69"/>
      <c r="X823" s="69"/>
      <c r="Y823" s="69"/>
      <c r="Z823" s="61"/>
      <c r="AA823" s="67"/>
      <c r="AB823" s="61"/>
      <c r="AC823" s="67"/>
      <c r="AD823" s="67"/>
      <c r="AE823" s="67"/>
      <c r="AF823" s="57"/>
      <c r="AG823" s="107"/>
      <c r="AH823" s="108"/>
      <c r="AI823" s="30"/>
      <c r="AJ823" s="30"/>
      <c r="AK823" s="30"/>
      <c r="AL823" s="30"/>
      <c r="AM823" s="63"/>
      <c r="AN823" s="108"/>
      <c r="AO823" s="108"/>
      <c r="AP823" s="107"/>
      <c r="AQ823" s="107"/>
      <c r="AR823" s="31"/>
      <c r="AS823" s="68"/>
      <c r="AT823" s="68"/>
      <c r="AU823" s="63"/>
      <c r="AV823" s="62"/>
      <c r="AW823" s="62"/>
      <c r="AX823" s="62"/>
      <c r="AY823" s="62"/>
      <c r="AZ823" s="126"/>
      <c r="BA823" s="126"/>
      <c r="BB823" s="126"/>
      <c r="BC823" s="126"/>
      <c r="BD823" s="126"/>
      <c r="BE823" s="62"/>
    </row>
    <row r="824" spans="1:57" ht="25.5" customHeight="1" x14ac:dyDescent="0.3">
      <c r="A824" s="31"/>
      <c r="B824" s="31"/>
      <c r="C824" s="31"/>
      <c r="D824" s="33"/>
      <c r="E824" s="92"/>
      <c r="F824" s="31"/>
      <c r="G824" s="77"/>
      <c r="H824" s="77"/>
      <c r="I824" s="57"/>
      <c r="J824" s="31"/>
      <c r="K824" s="31"/>
      <c r="L824" s="77"/>
      <c r="M824" s="64"/>
      <c r="N824" s="64"/>
      <c r="O824" s="69"/>
      <c r="P824" s="69"/>
      <c r="Q824" s="70"/>
      <c r="R824" s="34"/>
      <c r="S824" s="105"/>
      <c r="T824" s="105"/>
      <c r="U824" s="77"/>
      <c r="V824" s="77"/>
      <c r="W824" s="69"/>
      <c r="X824" s="69"/>
      <c r="Y824" s="69"/>
      <c r="Z824" s="61"/>
      <c r="AA824" s="67"/>
      <c r="AB824" s="61"/>
      <c r="AC824" s="67"/>
      <c r="AD824" s="67"/>
      <c r="AE824" s="67"/>
      <c r="AF824" s="57"/>
      <c r="AG824" s="107"/>
      <c r="AH824" s="108"/>
      <c r="AI824" s="30"/>
      <c r="AJ824" s="30"/>
      <c r="AK824" s="30"/>
      <c r="AL824" s="30"/>
      <c r="AM824" s="63"/>
      <c r="AN824" s="108"/>
      <c r="AO824" s="108"/>
      <c r="AP824" s="107"/>
      <c r="AQ824" s="107"/>
      <c r="AR824" s="31"/>
      <c r="AS824" s="68"/>
      <c r="AT824" s="68"/>
      <c r="AU824" s="63"/>
      <c r="AV824" s="62"/>
      <c r="AW824" s="62"/>
      <c r="AX824" s="62"/>
      <c r="AY824" s="62"/>
      <c r="AZ824" s="126"/>
      <c r="BA824" s="126"/>
      <c r="BB824" s="126"/>
      <c r="BC824" s="126"/>
      <c r="BD824" s="126"/>
      <c r="BE824" s="62"/>
    </row>
    <row r="825" spans="1:57" ht="25.5" customHeight="1" x14ac:dyDescent="0.3">
      <c r="A825" s="31"/>
      <c r="B825" s="31"/>
      <c r="C825" s="31"/>
      <c r="D825" s="33"/>
      <c r="E825" s="92"/>
      <c r="F825" s="31"/>
      <c r="G825" s="77"/>
      <c r="H825" s="77"/>
      <c r="I825" s="57"/>
      <c r="J825" s="31"/>
      <c r="K825" s="31"/>
      <c r="L825" s="77"/>
      <c r="M825" s="64"/>
      <c r="N825" s="64"/>
      <c r="O825" s="69"/>
      <c r="P825" s="69"/>
      <c r="Q825" s="70"/>
      <c r="R825" s="34"/>
      <c r="S825" s="105"/>
      <c r="T825" s="105"/>
      <c r="U825" s="77"/>
      <c r="V825" s="77"/>
      <c r="W825" s="69"/>
      <c r="X825" s="69"/>
      <c r="Y825" s="69"/>
      <c r="Z825" s="61"/>
      <c r="AA825" s="67"/>
      <c r="AB825" s="61"/>
      <c r="AC825" s="67"/>
      <c r="AD825" s="67"/>
      <c r="AE825" s="67"/>
      <c r="AF825" s="57"/>
      <c r="AG825" s="107"/>
      <c r="AH825" s="108"/>
      <c r="AI825" s="30"/>
      <c r="AJ825" s="30"/>
      <c r="AK825" s="30"/>
      <c r="AL825" s="30"/>
      <c r="AM825" s="63"/>
      <c r="AN825" s="108"/>
      <c r="AO825" s="108"/>
      <c r="AP825" s="107"/>
      <c r="AQ825" s="107"/>
      <c r="AR825" s="31"/>
      <c r="AS825" s="68"/>
      <c r="AT825" s="68"/>
      <c r="AU825" s="63"/>
      <c r="AV825" s="62"/>
      <c r="AW825" s="62"/>
      <c r="AX825" s="62"/>
      <c r="AY825" s="62"/>
      <c r="AZ825" s="126"/>
      <c r="BA825" s="126"/>
      <c r="BB825" s="126"/>
      <c r="BC825" s="126"/>
      <c r="BD825" s="126"/>
      <c r="BE825" s="62"/>
    </row>
    <row r="826" spans="1:57" ht="25.5" customHeight="1" x14ac:dyDescent="0.3">
      <c r="A826" s="31"/>
      <c r="B826" s="31"/>
      <c r="C826" s="31"/>
      <c r="D826" s="33"/>
      <c r="E826" s="92"/>
      <c r="F826" s="31"/>
      <c r="G826" s="77"/>
      <c r="H826" s="77"/>
      <c r="I826" s="57"/>
      <c r="J826" s="31"/>
      <c r="K826" s="31"/>
      <c r="L826" s="77"/>
      <c r="M826" s="64"/>
      <c r="N826" s="64"/>
      <c r="O826" s="69"/>
      <c r="P826" s="69"/>
      <c r="Q826" s="70"/>
      <c r="R826" s="34"/>
      <c r="S826" s="105"/>
      <c r="T826" s="105"/>
      <c r="U826" s="77"/>
      <c r="V826" s="77"/>
      <c r="W826" s="69"/>
      <c r="X826" s="69"/>
      <c r="Y826" s="69"/>
      <c r="Z826" s="61"/>
      <c r="AA826" s="67"/>
      <c r="AB826" s="61"/>
      <c r="AC826" s="67"/>
      <c r="AD826" s="67"/>
      <c r="AE826" s="67"/>
      <c r="AF826" s="57"/>
      <c r="AG826" s="107"/>
      <c r="AH826" s="108"/>
      <c r="AI826" s="30"/>
      <c r="AJ826" s="30"/>
      <c r="AK826" s="30"/>
      <c r="AL826" s="30"/>
      <c r="AM826" s="63"/>
      <c r="AN826" s="108"/>
      <c r="AO826" s="108"/>
      <c r="AP826" s="107"/>
      <c r="AQ826" s="107"/>
      <c r="AR826" s="31"/>
      <c r="AS826" s="68"/>
      <c r="AT826" s="68"/>
      <c r="AU826" s="63"/>
      <c r="AV826" s="62"/>
      <c r="AW826" s="62"/>
      <c r="AX826" s="62"/>
      <c r="AY826" s="62"/>
      <c r="AZ826" s="126"/>
      <c r="BA826" s="126"/>
      <c r="BB826" s="126"/>
      <c r="BC826" s="126"/>
      <c r="BD826" s="126"/>
      <c r="BE826" s="62"/>
    </row>
    <row r="827" spans="1:57" ht="25.5" customHeight="1" x14ac:dyDescent="0.3">
      <c r="A827" s="31"/>
      <c r="B827" s="31"/>
      <c r="C827" s="31"/>
      <c r="D827" s="33"/>
      <c r="E827" s="92"/>
      <c r="F827" s="31"/>
      <c r="G827" s="77"/>
      <c r="H827" s="77"/>
      <c r="I827" s="57"/>
      <c r="J827" s="31"/>
      <c r="K827" s="31"/>
      <c r="L827" s="77"/>
      <c r="M827" s="64"/>
      <c r="N827" s="64"/>
      <c r="O827" s="69"/>
      <c r="P827" s="69"/>
      <c r="Q827" s="70"/>
      <c r="R827" s="34"/>
      <c r="S827" s="105"/>
      <c r="T827" s="105"/>
      <c r="U827" s="77"/>
      <c r="V827" s="77"/>
      <c r="W827" s="69"/>
      <c r="X827" s="69"/>
      <c r="Y827" s="69"/>
      <c r="Z827" s="61"/>
      <c r="AA827" s="67"/>
      <c r="AB827" s="61"/>
      <c r="AC827" s="67"/>
      <c r="AD827" s="67"/>
      <c r="AE827" s="67"/>
      <c r="AF827" s="57"/>
      <c r="AG827" s="107"/>
      <c r="AH827" s="108"/>
      <c r="AI827" s="30"/>
      <c r="AJ827" s="30"/>
      <c r="AK827" s="30"/>
      <c r="AL827" s="30"/>
      <c r="AM827" s="63"/>
      <c r="AN827" s="108"/>
      <c r="AO827" s="108"/>
      <c r="AP827" s="107"/>
      <c r="AQ827" s="107"/>
      <c r="AR827" s="31"/>
      <c r="AS827" s="68"/>
      <c r="AT827" s="68"/>
      <c r="AU827" s="63"/>
      <c r="AV827" s="62"/>
      <c r="AW827" s="62"/>
      <c r="AX827" s="62"/>
      <c r="AY827" s="62"/>
      <c r="AZ827" s="126"/>
      <c r="BA827" s="126"/>
      <c r="BB827" s="126"/>
      <c r="BC827" s="126"/>
      <c r="BD827" s="126"/>
      <c r="BE827" s="62"/>
    </row>
    <row r="828" spans="1:57" ht="25.5" customHeight="1" x14ac:dyDescent="0.3">
      <c r="A828" s="31"/>
      <c r="B828" s="31"/>
      <c r="C828" s="31"/>
      <c r="D828" s="33"/>
      <c r="E828" s="92"/>
      <c r="F828" s="31"/>
      <c r="G828" s="77"/>
      <c r="H828" s="77"/>
      <c r="I828" s="57"/>
      <c r="J828" s="31"/>
      <c r="K828" s="31"/>
      <c r="L828" s="77"/>
      <c r="M828" s="64"/>
      <c r="N828" s="64"/>
      <c r="O828" s="69"/>
      <c r="P828" s="69"/>
      <c r="Q828" s="70"/>
      <c r="R828" s="34"/>
      <c r="S828" s="105"/>
      <c r="T828" s="105"/>
      <c r="U828" s="77"/>
      <c r="V828" s="77"/>
      <c r="W828" s="69"/>
      <c r="X828" s="69"/>
      <c r="Y828" s="69"/>
      <c r="Z828" s="61"/>
      <c r="AA828" s="67"/>
      <c r="AB828" s="61"/>
      <c r="AC828" s="67"/>
      <c r="AD828" s="67"/>
      <c r="AE828" s="67"/>
      <c r="AF828" s="57"/>
      <c r="AG828" s="107"/>
      <c r="AH828" s="108"/>
      <c r="AI828" s="30"/>
      <c r="AJ828" s="30"/>
      <c r="AK828" s="30"/>
      <c r="AL828" s="30"/>
      <c r="AM828" s="63"/>
      <c r="AN828" s="108"/>
      <c r="AO828" s="108"/>
      <c r="AP828" s="107"/>
      <c r="AQ828" s="107"/>
      <c r="AR828" s="31"/>
      <c r="AS828" s="68"/>
      <c r="AT828" s="68"/>
      <c r="AU828" s="63"/>
      <c r="AV828" s="62"/>
      <c r="AW828" s="62"/>
      <c r="AX828" s="62"/>
      <c r="AY828" s="62"/>
      <c r="AZ828" s="126"/>
      <c r="BA828" s="126"/>
      <c r="BB828" s="126"/>
      <c r="BC828" s="126"/>
      <c r="BD828" s="126"/>
      <c r="BE828" s="62"/>
    </row>
    <row r="829" spans="1:57" ht="25.5" customHeight="1" x14ac:dyDescent="0.3">
      <c r="A829" s="31"/>
      <c r="B829" s="31"/>
      <c r="C829" s="31"/>
      <c r="D829" s="33"/>
      <c r="E829" s="92"/>
      <c r="F829" s="31"/>
      <c r="G829" s="77"/>
      <c r="H829" s="77"/>
      <c r="I829" s="57"/>
      <c r="J829" s="31"/>
      <c r="K829" s="31"/>
      <c r="L829" s="77"/>
      <c r="M829" s="64"/>
      <c r="N829" s="64"/>
      <c r="O829" s="69"/>
      <c r="P829" s="69"/>
      <c r="Q829" s="70"/>
      <c r="R829" s="34"/>
      <c r="S829" s="105"/>
      <c r="T829" s="105"/>
      <c r="U829" s="77"/>
      <c r="V829" s="77"/>
      <c r="W829" s="69"/>
      <c r="X829" s="69"/>
      <c r="Y829" s="69"/>
      <c r="Z829" s="61"/>
      <c r="AA829" s="67"/>
      <c r="AB829" s="61"/>
      <c r="AC829" s="67"/>
      <c r="AD829" s="67"/>
      <c r="AE829" s="67"/>
      <c r="AF829" s="57"/>
      <c r="AG829" s="107"/>
      <c r="AH829" s="108"/>
      <c r="AI829" s="30"/>
      <c r="AJ829" s="30"/>
      <c r="AK829" s="30"/>
      <c r="AL829" s="30"/>
      <c r="AM829" s="63"/>
      <c r="AN829" s="108"/>
      <c r="AO829" s="108"/>
      <c r="AP829" s="107"/>
      <c r="AQ829" s="107"/>
      <c r="AR829" s="31"/>
      <c r="AS829" s="68"/>
      <c r="AT829" s="68"/>
      <c r="AU829" s="63"/>
      <c r="AV829" s="62"/>
      <c r="AW829" s="62"/>
      <c r="AX829" s="62"/>
      <c r="AY829" s="62"/>
      <c r="AZ829" s="126"/>
      <c r="BA829" s="126"/>
      <c r="BB829" s="126"/>
      <c r="BC829" s="126"/>
      <c r="BD829" s="126"/>
      <c r="BE829" s="62"/>
    </row>
    <row r="830" spans="1:57" ht="25.5" customHeight="1" x14ac:dyDescent="0.3">
      <c r="A830" s="31"/>
      <c r="B830" s="31"/>
      <c r="C830" s="31"/>
      <c r="D830" s="33"/>
      <c r="E830" s="92"/>
      <c r="F830" s="31"/>
      <c r="G830" s="77"/>
      <c r="H830" s="77"/>
      <c r="I830" s="57"/>
      <c r="J830" s="31"/>
      <c r="K830" s="31"/>
      <c r="L830" s="77"/>
      <c r="M830" s="64"/>
      <c r="N830" s="64"/>
      <c r="O830" s="69"/>
      <c r="P830" s="69"/>
      <c r="Q830" s="70"/>
      <c r="R830" s="34"/>
      <c r="S830" s="105"/>
      <c r="T830" s="105"/>
      <c r="U830" s="77"/>
      <c r="V830" s="77"/>
      <c r="W830" s="69"/>
      <c r="X830" s="69"/>
      <c r="Y830" s="69"/>
      <c r="Z830" s="61"/>
      <c r="AA830" s="67"/>
      <c r="AB830" s="61"/>
      <c r="AC830" s="67"/>
      <c r="AD830" s="67"/>
      <c r="AE830" s="67"/>
      <c r="AF830" s="57"/>
      <c r="AG830" s="107"/>
      <c r="AH830" s="108"/>
      <c r="AI830" s="30"/>
      <c r="AJ830" s="30"/>
      <c r="AK830" s="30"/>
      <c r="AL830" s="30"/>
      <c r="AM830" s="63"/>
      <c r="AN830" s="108"/>
      <c r="AO830" s="108"/>
      <c r="AP830" s="107"/>
      <c r="AQ830" s="107"/>
      <c r="AR830" s="31"/>
      <c r="AS830" s="68"/>
      <c r="AT830" s="68"/>
      <c r="AU830" s="63"/>
      <c r="AV830" s="62"/>
      <c r="AW830" s="62"/>
      <c r="AX830" s="62"/>
      <c r="AY830" s="62"/>
      <c r="AZ830" s="126"/>
      <c r="BA830" s="126"/>
      <c r="BB830" s="126"/>
      <c r="BC830" s="126"/>
      <c r="BD830" s="126"/>
      <c r="BE830" s="62"/>
    </row>
    <row r="831" spans="1:57" ht="25.5" customHeight="1" x14ac:dyDescent="0.3">
      <c r="A831" s="31"/>
      <c r="B831" s="31"/>
      <c r="C831" s="31"/>
      <c r="D831" s="33"/>
      <c r="E831" s="92"/>
      <c r="F831" s="31"/>
      <c r="G831" s="77"/>
      <c r="H831" s="77"/>
      <c r="I831" s="57"/>
      <c r="J831" s="31"/>
      <c r="K831" s="31"/>
      <c r="L831" s="77"/>
      <c r="M831" s="64"/>
      <c r="N831" s="64"/>
      <c r="O831" s="69"/>
      <c r="P831" s="69"/>
      <c r="Q831" s="70"/>
      <c r="R831" s="34"/>
      <c r="S831" s="105"/>
      <c r="T831" s="105"/>
      <c r="U831" s="77"/>
      <c r="V831" s="77"/>
      <c r="W831" s="69"/>
      <c r="X831" s="69"/>
      <c r="Y831" s="69"/>
      <c r="Z831" s="61"/>
      <c r="AA831" s="67"/>
      <c r="AB831" s="61"/>
      <c r="AC831" s="67"/>
      <c r="AD831" s="67"/>
      <c r="AE831" s="67"/>
      <c r="AF831" s="57"/>
      <c r="AG831" s="107"/>
      <c r="AH831" s="108"/>
      <c r="AI831" s="30"/>
      <c r="AJ831" s="30"/>
      <c r="AK831" s="30"/>
      <c r="AL831" s="30"/>
      <c r="AM831" s="63"/>
      <c r="AN831" s="108"/>
      <c r="AO831" s="108"/>
      <c r="AP831" s="107"/>
      <c r="AQ831" s="107"/>
      <c r="AR831" s="31"/>
      <c r="AS831" s="68"/>
      <c r="AT831" s="68"/>
      <c r="AU831" s="63"/>
      <c r="AV831" s="62"/>
      <c r="AW831" s="62"/>
      <c r="AX831" s="62"/>
      <c r="AY831" s="62"/>
      <c r="AZ831" s="126"/>
      <c r="BA831" s="126"/>
      <c r="BB831" s="126"/>
      <c r="BC831" s="126"/>
      <c r="BD831" s="126"/>
      <c r="BE831" s="62"/>
    </row>
    <row r="832" spans="1:57" ht="25.5" customHeight="1" x14ac:dyDescent="0.3">
      <c r="A832" s="31"/>
      <c r="B832" s="31"/>
      <c r="C832" s="31"/>
      <c r="D832" s="33"/>
      <c r="E832" s="92"/>
      <c r="F832" s="31"/>
      <c r="G832" s="77"/>
      <c r="H832" s="77"/>
      <c r="I832" s="57"/>
      <c r="J832" s="31"/>
      <c r="K832" s="31"/>
      <c r="L832" s="77"/>
      <c r="M832" s="64"/>
      <c r="N832" s="64"/>
      <c r="O832" s="69"/>
      <c r="P832" s="69"/>
      <c r="Q832" s="70"/>
      <c r="R832" s="34"/>
      <c r="S832" s="105"/>
      <c r="T832" s="105"/>
      <c r="U832" s="77"/>
      <c r="V832" s="77"/>
      <c r="W832" s="69"/>
      <c r="X832" s="69"/>
      <c r="Y832" s="69"/>
      <c r="Z832" s="61"/>
      <c r="AA832" s="67"/>
      <c r="AB832" s="61"/>
      <c r="AC832" s="67"/>
      <c r="AD832" s="67"/>
      <c r="AE832" s="67"/>
      <c r="AF832" s="57"/>
      <c r="AG832" s="107"/>
      <c r="AH832" s="108"/>
      <c r="AI832" s="30"/>
      <c r="AJ832" s="30"/>
      <c r="AK832" s="30"/>
      <c r="AL832" s="30"/>
      <c r="AM832" s="63"/>
      <c r="AN832" s="108"/>
      <c r="AO832" s="108"/>
      <c r="AP832" s="107"/>
      <c r="AQ832" s="107"/>
      <c r="AR832" s="31"/>
      <c r="AS832" s="68"/>
      <c r="AT832" s="68"/>
      <c r="AU832" s="63"/>
      <c r="AV832" s="62"/>
      <c r="AW832" s="62"/>
      <c r="AX832" s="62"/>
      <c r="AY832" s="62"/>
      <c r="AZ832" s="126"/>
      <c r="BA832" s="126"/>
      <c r="BB832" s="126"/>
      <c r="BC832" s="126"/>
      <c r="BD832" s="126"/>
      <c r="BE832" s="62"/>
    </row>
    <row r="833" spans="1:57" ht="25.5" customHeight="1" x14ac:dyDescent="0.3">
      <c r="A833" s="31"/>
      <c r="B833" s="31"/>
      <c r="C833" s="31"/>
      <c r="D833" s="33"/>
      <c r="E833" s="92"/>
      <c r="F833" s="31"/>
      <c r="G833" s="77"/>
      <c r="H833" s="77"/>
      <c r="I833" s="57"/>
      <c r="J833" s="31"/>
      <c r="K833" s="31"/>
      <c r="L833" s="77"/>
      <c r="M833" s="64"/>
      <c r="N833" s="64"/>
      <c r="O833" s="69"/>
      <c r="P833" s="69"/>
      <c r="Q833" s="70"/>
      <c r="R833" s="34"/>
      <c r="S833" s="105"/>
      <c r="T833" s="105"/>
      <c r="U833" s="77"/>
      <c r="V833" s="77"/>
      <c r="W833" s="69"/>
      <c r="X833" s="69"/>
      <c r="Y833" s="69"/>
      <c r="Z833" s="61"/>
      <c r="AA833" s="67"/>
      <c r="AB833" s="61"/>
      <c r="AC833" s="67"/>
      <c r="AD833" s="67"/>
      <c r="AE833" s="67"/>
      <c r="AF833" s="57"/>
      <c r="AG833" s="107"/>
      <c r="AH833" s="108"/>
      <c r="AI833" s="30"/>
      <c r="AJ833" s="30"/>
      <c r="AK833" s="30"/>
      <c r="AL833" s="30"/>
      <c r="AM833" s="63"/>
      <c r="AN833" s="108"/>
      <c r="AO833" s="108"/>
      <c r="AP833" s="107"/>
      <c r="AQ833" s="107"/>
      <c r="AR833" s="31"/>
      <c r="AS833" s="68"/>
      <c r="AT833" s="68"/>
      <c r="AU833" s="63"/>
      <c r="AV833" s="62"/>
      <c r="AW833" s="62"/>
      <c r="AX833" s="62"/>
      <c r="AY833" s="62"/>
      <c r="AZ833" s="126"/>
      <c r="BA833" s="126"/>
      <c r="BB833" s="126"/>
      <c r="BC833" s="126"/>
      <c r="BD833" s="126"/>
      <c r="BE833" s="62"/>
    </row>
    <row r="834" spans="1:57" ht="25.5" customHeight="1" x14ac:dyDescent="0.3">
      <c r="A834" s="31"/>
      <c r="B834" s="31"/>
      <c r="C834" s="31"/>
      <c r="D834" s="33"/>
      <c r="E834" s="92"/>
      <c r="F834" s="31"/>
      <c r="G834" s="77"/>
      <c r="H834" s="77"/>
      <c r="I834" s="57"/>
      <c r="J834" s="31"/>
      <c r="K834" s="31"/>
      <c r="L834" s="77"/>
      <c r="M834" s="64"/>
      <c r="N834" s="64"/>
      <c r="O834" s="69"/>
      <c r="P834" s="69"/>
      <c r="Q834" s="70"/>
      <c r="R834" s="34"/>
      <c r="S834" s="105"/>
      <c r="T834" s="105"/>
      <c r="U834" s="77"/>
      <c r="V834" s="77"/>
      <c r="W834" s="69"/>
      <c r="X834" s="69"/>
      <c r="Y834" s="69"/>
      <c r="Z834" s="61"/>
      <c r="AA834" s="67"/>
      <c r="AB834" s="61"/>
      <c r="AC834" s="67"/>
      <c r="AD834" s="67"/>
      <c r="AE834" s="67"/>
      <c r="AF834" s="57"/>
      <c r="AG834" s="107"/>
      <c r="AH834" s="108"/>
      <c r="AI834" s="30"/>
      <c r="AJ834" s="30"/>
      <c r="AK834" s="30"/>
      <c r="AL834" s="30"/>
      <c r="AM834" s="63"/>
      <c r="AN834" s="108"/>
      <c r="AO834" s="108"/>
      <c r="AP834" s="107"/>
      <c r="AQ834" s="107"/>
      <c r="AR834" s="31"/>
      <c r="AS834" s="68"/>
      <c r="AT834" s="68"/>
      <c r="AU834" s="63"/>
      <c r="AV834" s="62"/>
      <c r="AW834" s="62"/>
      <c r="AX834" s="62"/>
      <c r="AY834" s="62"/>
      <c r="AZ834" s="126"/>
      <c r="BA834" s="126"/>
      <c r="BB834" s="126"/>
      <c r="BC834" s="126"/>
      <c r="BD834" s="126"/>
      <c r="BE834" s="62"/>
    </row>
    <row r="835" spans="1:57" ht="25.5" customHeight="1" x14ac:dyDescent="0.3">
      <c r="A835" s="31"/>
      <c r="B835" s="31"/>
      <c r="C835" s="31"/>
      <c r="D835" s="33"/>
      <c r="E835" s="92"/>
      <c r="F835" s="31"/>
      <c r="G835" s="77"/>
      <c r="H835" s="77"/>
      <c r="I835" s="57"/>
      <c r="J835" s="31"/>
      <c r="K835" s="31"/>
      <c r="L835" s="77"/>
      <c r="M835" s="64"/>
      <c r="N835" s="64"/>
      <c r="O835" s="69"/>
      <c r="P835" s="69"/>
      <c r="Q835" s="70"/>
      <c r="R835" s="34"/>
      <c r="S835" s="105"/>
      <c r="T835" s="105"/>
      <c r="U835" s="77"/>
      <c r="V835" s="77"/>
      <c r="W835" s="69"/>
      <c r="X835" s="69"/>
      <c r="Y835" s="69"/>
      <c r="Z835" s="61"/>
      <c r="AA835" s="67"/>
      <c r="AB835" s="61"/>
      <c r="AC835" s="67"/>
      <c r="AD835" s="67"/>
      <c r="AE835" s="67"/>
      <c r="AF835" s="57"/>
      <c r="AG835" s="107"/>
      <c r="AH835" s="108"/>
      <c r="AI835" s="30"/>
      <c r="AJ835" s="30"/>
      <c r="AK835" s="30"/>
      <c r="AL835" s="30"/>
      <c r="AM835" s="63"/>
      <c r="AN835" s="108"/>
      <c r="AO835" s="108"/>
      <c r="AP835" s="107"/>
      <c r="AQ835" s="107"/>
      <c r="AR835" s="31"/>
      <c r="AS835" s="68"/>
      <c r="AT835" s="68"/>
      <c r="AU835" s="63"/>
      <c r="AV835" s="62"/>
      <c r="AW835" s="62"/>
      <c r="AX835" s="62"/>
      <c r="AY835" s="62"/>
      <c r="AZ835" s="126"/>
      <c r="BA835" s="126"/>
      <c r="BB835" s="126"/>
      <c r="BC835" s="126"/>
      <c r="BD835" s="126"/>
      <c r="BE835" s="62"/>
    </row>
    <row r="836" spans="1:57" ht="25.5" customHeight="1" x14ac:dyDescent="0.3">
      <c r="A836" s="31"/>
      <c r="B836" s="31"/>
      <c r="C836" s="31"/>
      <c r="D836" s="33"/>
      <c r="E836" s="92"/>
      <c r="F836" s="31"/>
      <c r="G836" s="77"/>
      <c r="H836" s="77"/>
      <c r="I836" s="57"/>
      <c r="J836" s="31"/>
      <c r="K836" s="31"/>
      <c r="L836" s="77"/>
      <c r="M836" s="64"/>
      <c r="N836" s="64"/>
      <c r="O836" s="69"/>
      <c r="P836" s="69"/>
      <c r="Q836" s="70"/>
      <c r="R836" s="34"/>
      <c r="S836" s="105"/>
      <c r="T836" s="105"/>
      <c r="U836" s="77"/>
      <c r="V836" s="77"/>
      <c r="W836" s="69"/>
      <c r="X836" s="69"/>
      <c r="Y836" s="69"/>
      <c r="Z836" s="61"/>
      <c r="AA836" s="67"/>
      <c r="AB836" s="61"/>
      <c r="AC836" s="67"/>
      <c r="AD836" s="67"/>
      <c r="AE836" s="67"/>
      <c r="AF836" s="57"/>
      <c r="AG836" s="107"/>
      <c r="AH836" s="108"/>
      <c r="AI836" s="30"/>
      <c r="AJ836" s="30"/>
      <c r="AK836" s="30"/>
      <c r="AL836" s="30"/>
      <c r="AM836" s="63"/>
      <c r="AN836" s="108"/>
      <c r="AO836" s="108"/>
      <c r="AP836" s="107"/>
      <c r="AQ836" s="107"/>
      <c r="AR836" s="31"/>
      <c r="AS836" s="68"/>
      <c r="AT836" s="68"/>
      <c r="AU836" s="63"/>
      <c r="AV836" s="62"/>
      <c r="AW836" s="62"/>
      <c r="AX836" s="62"/>
      <c r="AY836" s="62"/>
      <c r="AZ836" s="126"/>
      <c r="BA836" s="126"/>
      <c r="BB836" s="126"/>
      <c r="BC836" s="126"/>
      <c r="BD836" s="126"/>
      <c r="BE836" s="62"/>
    </row>
    <row r="837" spans="1:57" ht="25.5" customHeight="1" x14ac:dyDescent="0.3">
      <c r="A837" s="31"/>
      <c r="B837" s="31"/>
      <c r="C837" s="31"/>
      <c r="D837" s="33"/>
      <c r="E837" s="92"/>
      <c r="F837" s="31"/>
      <c r="G837" s="77"/>
      <c r="H837" s="77"/>
      <c r="I837" s="57"/>
      <c r="J837" s="31"/>
      <c r="K837" s="31"/>
      <c r="L837" s="77"/>
      <c r="M837" s="64"/>
      <c r="N837" s="64"/>
      <c r="O837" s="69"/>
      <c r="P837" s="69"/>
      <c r="Q837" s="70"/>
      <c r="R837" s="34"/>
      <c r="S837" s="105"/>
      <c r="T837" s="105"/>
      <c r="U837" s="77"/>
      <c r="V837" s="77"/>
      <c r="W837" s="69"/>
      <c r="X837" s="69"/>
      <c r="Y837" s="69"/>
      <c r="Z837" s="61"/>
      <c r="AA837" s="67"/>
      <c r="AB837" s="61"/>
      <c r="AC837" s="67"/>
      <c r="AD837" s="67"/>
      <c r="AE837" s="67"/>
      <c r="AF837" s="57"/>
      <c r="AG837" s="107"/>
      <c r="AH837" s="108"/>
      <c r="AI837" s="30"/>
      <c r="AJ837" s="30"/>
      <c r="AK837" s="30"/>
      <c r="AL837" s="30"/>
      <c r="AM837" s="63"/>
      <c r="AN837" s="108"/>
      <c r="AO837" s="108"/>
      <c r="AP837" s="107"/>
      <c r="AQ837" s="107"/>
      <c r="AR837" s="31"/>
      <c r="AS837" s="68"/>
      <c r="AT837" s="68"/>
      <c r="AU837" s="63"/>
      <c r="AV837" s="62"/>
      <c r="AW837" s="62"/>
      <c r="AX837" s="62"/>
      <c r="AY837" s="62"/>
      <c r="AZ837" s="126"/>
      <c r="BA837" s="126"/>
      <c r="BB837" s="126"/>
      <c r="BC837" s="126"/>
      <c r="BD837" s="126"/>
      <c r="BE837" s="62"/>
    </row>
    <row r="838" spans="1:57" ht="25.5" customHeight="1" x14ac:dyDescent="0.3">
      <c r="A838" s="31"/>
      <c r="B838" s="31"/>
      <c r="C838" s="31"/>
      <c r="D838" s="33"/>
      <c r="E838" s="92"/>
      <c r="F838" s="31"/>
      <c r="G838" s="77"/>
      <c r="H838" s="77"/>
      <c r="I838" s="57"/>
      <c r="J838" s="31"/>
      <c r="K838" s="31"/>
      <c r="L838" s="77"/>
      <c r="M838" s="64"/>
      <c r="N838" s="64"/>
      <c r="O838" s="69"/>
      <c r="P838" s="69"/>
      <c r="Q838" s="70"/>
      <c r="R838" s="34"/>
      <c r="S838" s="105"/>
      <c r="T838" s="105"/>
      <c r="U838" s="77"/>
      <c r="V838" s="77"/>
      <c r="W838" s="69"/>
      <c r="X838" s="69"/>
      <c r="Y838" s="69"/>
      <c r="Z838" s="61"/>
      <c r="AA838" s="67"/>
      <c r="AB838" s="61"/>
      <c r="AC838" s="67"/>
      <c r="AD838" s="67"/>
      <c r="AE838" s="67"/>
      <c r="AF838" s="57"/>
      <c r="AG838" s="107"/>
      <c r="AH838" s="108"/>
      <c r="AI838" s="30"/>
      <c r="AJ838" s="30"/>
      <c r="AK838" s="30"/>
      <c r="AL838" s="30"/>
      <c r="AM838" s="63"/>
      <c r="AN838" s="108"/>
      <c r="AO838" s="108"/>
      <c r="AP838" s="107"/>
      <c r="AQ838" s="107"/>
      <c r="AR838" s="31"/>
      <c r="AS838" s="68"/>
      <c r="AT838" s="68"/>
      <c r="AU838" s="63"/>
      <c r="AV838" s="62"/>
      <c r="AW838" s="62"/>
      <c r="AX838" s="62"/>
      <c r="AY838" s="62"/>
      <c r="AZ838" s="126"/>
      <c r="BA838" s="126"/>
      <c r="BB838" s="126"/>
      <c r="BC838" s="126"/>
      <c r="BD838" s="126"/>
      <c r="BE838" s="62"/>
    </row>
    <row r="839" spans="1:57" ht="25.5" customHeight="1" x14ac:dyDescent="0.3">
      <c r="A839" s="31"/>
      <c r="B839" s="31"/>
      <c r="C839" s="31"/>
      <c r="D839" s="33"/>
      <c r="E839" s="92"/>
      <c r="F839" s="31"/>
      <c r="G839" s="77"/>
      <c r="H839" s="77"/>
      <c r="I839" s="57"/>
      <c r="J839" s="31"/>
      <c r="K839" s="31"/>
      <c r="L839" s="77"/>
      <c r="M839" s="64"/>
      <c r="N839" s="64"/>
      <c r="O839" s="69"/>
      <c r="P839" s="69"/>
      <c r="Q839" s="70"/>
      <c r="R839" s="34"/>
      <c r="S839" s="105"/>
      <c r="T839" s="105"/>
      <c r="U839" s="77"/>
      <c r="V839" s="77"/>
      <c r="W839" s="69"/>
      <c r="X839" s="69"/>
      <c r="Y839" s="69"/>
      <c r="Z839" s="61"/>
      <c r="AA839" s="67"/>
      <c r="AB839" s="61"/>
      <c r="AC839" s="67"/>
      <c r="AD839" s="67"/>
      <c r="AE839" s="67"/>
      <c r="AF839" s="57"/>
      <c r="AG839" s="107"/>
      <c r="AH839" s="108"/>
      <c r="AI839" s="30"/>
      <c r="AJ839" s="30"/>
      <c r="AK839" s="30"/>
      <c r="AL839" s="30"/>
      <c r="AM839" s="63"/>
      <c r="AN839" s="108"/>
      <c r="AO839" s="108"/>
      <c r="AP839" s="107"/>
      <c r="AQ839" s="107"/>
      <c r="AR839" s="31"/>
      <c r="AS839" s="68"/>
      <c r="AT839" s="68"/>
      <c r="AU839" s="63"/>
      <c r="AV839" s="62"/>
      <c r="AW839" s="62"/>
      <c r="AX839" s="62"/>
      <c r="AY839" s="62"/>
      <c r="AZ839" s="126"/>
      <c r="BA839" s="126"/>
      <c r="BB839" s="126"/>
      <c r="BC839" s="126"/>
      <c r="BD839" s="126"/>
      <c r="BE839" s="62"/>
    </row>
    <row r="840" spans="1:57" ht="25.5" customHeight="1" x14ac:dyDescent="0.3">
      <c r="A840" s="31"/>
      <c r="B840" s="31"/>
      <c r="C840" s="31"/>
      <c r="D840" s="33"/>
      <c r="E840" s="92"/>
      <c r="F840" s="31"/>
      <c r="G840" s="77"/>
      <c r="H840" s="77"/>
      <c r="I840" s="57"/>
      <c r="J840" s="31"/>
      <c r="K840" s="31"/>
      <c r="L840" s="77"/>
      <c r="M840" s="64"/>
      <c r="N840" s="64"/>
      <c r="O840" s="69"/>
      <c r="P840" s="69"/>
      <c r="Q840" s="70"/>
      <c r="R840" s="34"/>
      <c r="S840" s="105"/>
      <c r="T840" s="105"/>
      <c r="U840" s="77"/>
      <c r="V840" s="77"/>
      <c r="W840" s="69"/>
      <c r="X840" s="69"/>
      <c r="Y840" s="69"/>
      <c r="Z840" s="61"/>
      <c r="AA840" s="67"/>
      <c r="AB840" s="61"/>
      <c r="AC840" s="67"/>
      <c r="AD840" s="67"/>
      <c r="AE840" s="67"/>
      <c r="AF840" s="57"/>
      <c r="AG840" s="107"/>
      <c r="AH840" s="108"/>
      <c r="AI840" s="30"/>
      <c r="AJ840" s="30"/>
      <c r="AK840" s="30"/>
      <c r="AL840" s="30"/>
      <c r="AM840" s="63"/>
      <c r="AN840" s="108"/>
      <c r="AO840" s="108"/>
      <c r="AP840" s="107"/>
      <c r="AQ840" s="107"/>
      <c r="AR840" s="31"/>
      <c r="AS840" s="68"/>
      <c r="AT840" s="68"/>
      <c r="AU840" s="63"/>
      <c r="AV840" s="62"/>
      <c r="AW840" s="62"/>
      <c r="AX840" s="62"/>
      <c r="AY840" s="62"/>
      <c r="AZ840" s="126"/>
      <c r="BA840" s="126"/>
      <c r="BB840" s="126"/>
      <c r="BC840" s="126"/>
      <c r="BD840" s="126"/>
      <c r="BE840" s="62"/>
    </row>
    <row r="841" spans="1:57" ht="25.5" customHeight="1" x14ac:dyDescent="0.3">
      <c r="A841" s="31"/>
      <c r="B841" s="31"/>
      <c r="C841" s="31"/>
      <c r="D841" s="33"/>
      <c r="E841" s="92"/>
      <c r="F841" s="31"/>
      <c r="G841" s="77"/>
      <c r="H841" s="77"/>
      <c r="I841" s="57"/>
      <c r="J841" s="31"/>
      <c r="K841" s="31"/>
      <c r="L841" s="77"/>
      <c r="M841" s="64"/>
      <c r="N841" s="64"/>
      <c r="O841" s="69"/>
      <c r="P841" s="69"/>
      <c r="Q841" s="70"/>
      <c r="R841" s="34"/>
      <c r="S841" s="105"/>
      <c r="T841" s="105"/>
      <c r="U841" s="77"/>
      <c r="V841" s="77"/>
      <c r="W841" s="69"/>
      <c r="X841" s="69"/>
      <c r="Y841" s="69"/>
      <c r="Z841" s="61"/>
      <c r="AA841" s="67"/>
      <c r="AB841" s="61"/>
      <c r="AC841" s="67"/>
      <c r="AD841" s="67"/>
      <c r="AE841" s="67"/>
      <c r="AF841" s="57"/>
      <c r="AG841" s="107"/>
      <c r="AH841" s="108"/>
      <c r="AI841" s="30"/>
      <c r="AJ841" s="30"/>
      <c r="AK841" s="30"/>
      <c r="AL841" s="30"/>
      <c r="AM841" s="63"/>
      <c r="AN841" s="108"/>
      <c r="AO841" s="108"/>
      <c r="AP841" s="107"/>
      <c r="AQ841" s="107"/>
      <c r="AR841" s="31"/>
      <c r="AS841" s="68"/>
      <c r="AT841" s="68"/>
      <c r="AU841" s="63"/>
      <c r="AV841" s="62"/>
      <c r="AW841" s="62"/>
      <c r="AX841" s="62"/>
      <c r="AY841" s="62"/>
      <c r="AZ841" s="126"/>
      <c r="BA841" s="126"/>
      <c r="BB841" s="126"/>
      <c r="BC841" s="126"/>
      <c r="BD841" s="126"/>
      <c r="BE841" s="62"/>
    </row>
    <row r="842" spans="1:57" ht="25.5" customHeight="1" x14ac:dyDescent="0.3">
      <c r="A842" s="31"/>
      <c r="B842" s="31"/>
      <c r="C842" s="31"/>
      <c r="D842" s="33"/>
      <c r="E842" s="92"/>
      <c r="F842" s="31"/>
      <c r="G842" s="77"/>
      <c r="H842" s="77"/>
      <c r="I842" s="57"/>
      <c r="J842" s="31"/>
      <c r="K842" s="31"/>
      <c r="L842" s="77"/>
      <c r="M842" s="64"/>
      <c r="N842" s="64"/>
      <c r="O842" s="69"/>
      <c r="P842" s="69"/>
      <c r="Q842" s="70"/>
      <c r="R842" s="34"/>
      <c r="S842" s="105"/>
      <c r="T842" s="105"/>
      <c r="U842" s="77"/>
      <c r="V842" s="77"/>
      <c r="W842" s="69"/>
      <c r="X842" s="69"/>
      <c r="Y842" s="69"/>
      <c r="Z842" s="61"/>
      <c r="AA842" s="67"/>
      <c r="AB842" s="61"/>
      <c r="AC842" s="67"/>
      <c r="AD842" s="67"/>
      <c r="AE842" s="67"/>
      <c r="AF842" s="57"/>
      <c r="AG842" s="107"/>
      <c r="AH842" s="108"/>
      <c r="AI842" s="30"/>
      <c r="AJ842" s="30"/>
      <c r="AK842" s="30"/>
      <c r="AL842" s="30"/>
      <c r="AM842" s="63"/>
      <c r="AN842" s="108"/>
      <c r="AO842" s="108"/>
      <c r="AP842" s="107"/>
      <c r="AQ842" s="107"/>
      <c r="AR842" s="31"/>
      <c r="AS842" s="68"/>
      <c r="AT842" s="68"/>
      <c r="AU842" s="63"/>
      <c r="AV842" s="62"/>
      <c r="AW842" s="62"/>
      <c r="AX842" s="62"/>
      <c r="AY842" s="62"/>
      <c r="AZ842" s="126"/>
      <c r="BA842" s="126"/>
      <c r="BB842" s="126"/>
      <c r="BC842" s="126"/>
      <c r="BD842" s="126"/>
      <c r="BE842" s="62"/>
    </row>
    <row r="843" spans="1:57" ht="25.5" customHeight="1" x14ac:dyDescent="0.3">
      <c r="A843" s="31"/>
      <c r="B843" s="31"/>
      <c r="C843" s="31"/>
      <c r="D843" s="33"/>
      <c r="E843" s="92"/>
      <c r="F843" s="31"/>
      <c r="G843" s="77"/>
      <c r="H843" s="77"/>
      <c r="I843" s="57"/>
      <c r="J843" s="31"/>
      <c r="K843" s="31"/>
      <c r="L843" s="77"/>
      <c r="M843" s="64"/>
      <c r="N843" s="64"/>
      <c r="O843" s="69"/>
      <c r="P843" s="69"/>
      <c r="Q843" s="70"/>
      <c r="R843" s="34"/>
      <c r="S843" s="105"/>
      <c r="T843" s="105"/>
      <c r="U843" s="77"/>
      <c r="V843" s="77"/>
      <c r="W843" s="69"/>
      <c r="X843" s="69"/>
      <c r="Y843" s="69"/>
      <c r="Z843" s="61"/>
      <c r="AA843" s="67"/>
      <c r="AB843" s="61"/>
      <c r="AC843" s="67"/>
      <c r="AD843" s="67"/>
      <c r="AE843" s="67"/>
      <c r="AF843" s="57"/>
      <c r="AG843" s="107"/>
      <c r="AH843" s="108"/>
      <c r="AI843" s="30"/>
      <c r="AJ843" s="30"/>
      <c r="AK843" s="30"/>
      <c r="AL843" s="30"/>
      <c r="AM843" s="63"/>
      <c r="AN843" s="108"/>
      <c r="AO843" s="108"/>
      <c r="AP843" s="107"/>
      <c r="AQ843" s="107"/>
      <c r="AR843" s="31"/>
      <c r="AS843" s="68"/>
      <c r="AT843" s="68"/>
      <c r="AU843" s="63"/>
      <c r="AV843" s="62"/>
      <c r="AW843" s="62"/>
      <c r="AX843" s="62"/>
      <c r="AY843" s="62"/>
      <c r="AZ843" s="126"/>
      <c r="BA843" s="126"/>
      <c r="BB843" s="126"/>
      <c r="BC843" s="126"/>
      <c r="BD843" s="126"/>
      <c r="BE843" s="62"/>
    </row>
    <row r="844" spans="1:57" ht="25.5" customHeight="1" x14ac:dyDescent="0.3">
      <c r="A844" s="31"/>
      <c r="B844" s="31"/>
      <c r="C844" s="31"/>
      <c r="D844" s="33"/>
      <c r="E844" s="92"/>
      <c r="F844" s="31"/>
      <c r="G844" s="77"/>
      <c r="H844" s="77"/>
      <c r="I844" s="57"/>
      <c r="J844" s="31"/>
      <c r="K844" s="31"/>
      <c r="L844" s="77"/>
      <c r="M844" s="64"/>
      <c r="N844" s="64"/>
      <c r="O844" s="69"/>
      <c r="P844" s="69"/>
      <c r="Q844" s="70"/>
      <c r="R844" s="34"/>
      <c r="S844" s="105"/>
      <c r="T844" s="105"/>
      <c r="U844" s="77"/>
      <c r="V844" s="77"/>
      <c r="W844" s="69"/>
      <c r="X844" s="69"/>
      <c r="Y844" s="69"/>
      <c r="Z844" s="61"/>
      <c r="AA844" s="67"/>
      <c r="AB844" s="61"/>
      <c r="AC844" s="67"/>
      <c r="AD844" s="67"/>
      <c r="AE844" s="67"/>
      <c r="AF844" s="57"/>
      <c r="AG844" s="107"/>
      <c r="AH844" s="108"/>
      <c r="AI844" s="30"/>
      <c r="AJ844" s="30"/>
      <c r="AK844" s="30"/>
      <c r="AL844" s="30"/>
      <c r="AM844" s="63"/>
      <c r="AN844" s="108"/>
      <c r="AO844" s="108"/>
      <c r="AP844" s="107"/>
      <c r="AQ844" s="107"/>
      <c r="AR844" s="31"/>
      <c r="AS844" s="68"/>
      <c r="AT844" s="68"/>
      <c r="AU844" s="63"/>
      <c r="AV844" s="62"/>
      <c r="AW844" s="62"/>
      <c r="AX844" s="62"/>
      <c r="AY844" s="62"/>
      <c r="AZ844" s="126"/>
      <c r="BA844" s="126"/>
      <c r="BB844" s="126"/>
      <c r="BC844" s="126"/>
      <c r="BD844" s="126"/>
      <c r="BE844" s="62"/>
    </row>
    <row r="845" spans="1:57" ht="25.5" customHeight="1" x14ac:dyDescent="0.3">
      <c r="A845" s="31"/>
      <c r="B845" s="31"/>
      <c r="C845" s="31"/>
      <c r="D845" s="33"/>
      <c r="E845" s="92"/>
      <c r="F845" s="31"/>
      <c r="G845" s="77"/>
      <c r="H845" s="77"/>
      <c r="I845" s="57"/>
      <c r="J845" s="31"/>
      <c r="K845" s="31"/>
      <c r="L845" s="77"/>
      <c r="M845" s="64"/>
      <c r="N845" s="64"/>
      <c r="O845" s="69"/>
      <c r="P845" s="69"/>
      <c r="Q845" s="70"/>
      <c r="R845" s="34"/>
      <c r="S845" s="105"/>
      <c r="T845" s="105"/>
      <c r="U845" s="77"/>
      <c r="V845" s="77"/>
      <c r="W845" s="69"/>
      <c r="X845" s="69"/>
      <c r="Y845" s="69"/>
      <c r="Z845" s="61"/>
      <c r="AA845" s="67"/>
      <c r="AB845" s="61"/>
      <c r="AC845" s="67"/>
      <c r="AD845" s="67"/>
      <c r="AE845" s="67"/>
      <c r="AF845" s="57"/>
      <c r="AG845" s="107"/>
      <c r="AH845" s="108"/>
      <c r="AI845" s="30"/>
      <c r="AJ845" s="30"/>
      <c r="AK845" s="30"/>
      <c r="AL845" s="30"/>
      <c r="AM845" s="63"/>
      <c r="AN845" s="108"/>
      <c r="AO845" s="108"/>
      <c r="AP845" s="107"/>
      <c r="AQ845" s="107"/>
      <c r="AR845" s="31"/>
      <c r="AS845" s="68"/>
      <c r="AT845" s="68"/>
      <c r="AU845" s="63"/>
      <c r="AV845" s="62"/>
      <c r="AW845" s="62"/>
      <c r="AX845" s="62"/>
      <c r="AY845" s="62"/>
      <c r="AZ845" s="126"/>
      <c r="BA845" s="126"/>
      <c r="BB845" s="126"/>
      <c r="BC845" s="126"/>
      <c r="BD845" s="126"/>
      <c r="BE845" s="62"/>
    </row>
    <row r="846" spans="1:57" ht="25.5" customHeight="1" x14ac:dyDescent="0.3">
      <c r="A846" s="31"/>
      <c r="B846" s="31"/>
      <c r="C846" s="31"/>
      <c r="D846" s="33"/>
      <c r="E846" s="92"/>
      <c r="F846" s="31"/>
      <c r="G846" s="77"/>
      <c r="H846" s="77"/>
      <c r="I846" s="57"/>
      <c r="J846" s="31"/>
      <c r="K846" s="31"/>
      <c r="L846" s="77"/>
      <c r="M846" s="64"/>
      <c r="N846" s="64"/>
      <c r="O846" s="69"/>
      <c r="P846" s="69"/>
      <c r="Q846" s="70"/>
      <c r="R846" s="34"/>
      <c r="S846" s="105"/>
      <c r="T846" s="105"/>
      <c r="U846" s="77"/>
      <c r="V846" s="77"/>
      <c r="W846" s="69"/>
      <c r="X846" s="69"/>
      <c r="Y846" s="69"/>
      <c r="Z846" s="61"/>
      <c r="AA846" s="67"/>
      <c r="AB846" s="61"/>
      <c r="AC846" s="67"/>
      <c r="AD846" s="67"/>
      <c r="AE846" s="67"/>
      <c r="AF846" s="57"/>
      <c r="AG846" s="107"/>
      <c r="AH846" s="108"/>
      <c r="AI846" s="30"/>
      <c r="AJ846" s="30"/>
      <c r="AK846" s="30"/>
      <c r="AL846" s="30"/>
      <c r="AM846" s="63"/>
      <c r="AN846" s="108"/>
      <c r="AO846" s="108"/>
      <c r="AP846" s="107"/>
      <c r="AQ846" s="107"/>
      <c r="AR846" s="31"/>
      <c r="AS846" s="68"/>
      <c r="AT846" s="68"/>
      <c r="AU846" s="63"/>
      <c r="AV846" s="62"/>
      <c r="AW846" s="62"/>
      <c r="AX846" s="62"/>
      <c r="AY846" s="62"/>
      <c r="AZ846" s="126"/>
      <c r="BA846" s="126"/>
      <c r="BB846" s="126"/>
      <c r="BC846" s="126"/>
      <c r="BD846" s="126"/>
      <c r="BE846" s="62"/>
    </row>
    <row r="847" spans="1:57" ht="25.5" customHeight="1" x14ac:dyDescent="0.3">
      <c r="A847" s="31"/>
      <c r="B847" s="31"/>
      <c r="C847" s="31"/>
      <c r="D847" s="33"/>
      <c r="E847" s="92"/>
      <c r="F847" s="31"/>
      <c r="G847" s="77"/>
      <c r="H847" s="77"/>
      <c r="I847" s="57"/>
      <c r="J847" s="31"/>
      <c r="K847" s="31"/>
      <c r="L847" s="77"/>
      <c r="M847" s="64"/>
      <c r="N847" s="64"/>
      <c r="O847" s="69"/>
      <c r="P847" s="69"/>
      <c r="Q847" s="70"/>
      <c r="R847" s="34"/>
      <c r="S847" s="105"/>
      <c r="T847" s="105"/>
      <c r="U847" s="77"/>
      <c r="V847" s="77"/>
      <c r="W847" s="69"/>
      <c r="X847" s="69"/>
      <c r="Y847" s="69"/>
      <c r="Z847" s="61"/>
      <c r="AA847" s="67"/>
      <c r="AB847" s="61"/>
      <c r="AC847" s="67"/>
      <c r="AD847" s="67"/>
      <c r="AE847" s="67"/>
      <c r="AF847" s="57"/>
      <c r="AG847" s="107"/>
      <c r="AH847" s="108"/>
      <c r="AI847" s="30"/>
      <c r="AJ847" s="30"/>
      <c r="AK847" s="30"/>
      <c r="AL847" s="30"/>
      <c r="AM847" s="63"/>
      <c r="AN847" s="108"/>
      <c r="AO847" s="108"/>
      <c r="AP847" s="107"/>
      <c r="AQ847" s="107"/>
      <c r="AR847" s="31"/>
      <c r="AS847" s="68"/>
      <c r="AT847" s="68"/>
      <c r="AU847" s="63"/>
      <c r="AV847" s="62"/>
      <c r="AW847" s="62"/>
      <c r="AX847" s="62"/>
      <c r="AY847" s="62"/>
      <c r="AZ847" s="126"/>
      <c r="BA847" s="126"/>
      <c r="BB847" s="126"/>
      <c r="BC847" s="126"/>
      <c r="BD847" s="126"/>
      <c r="BE847" s="62"/>
    </row>
    <row r="848" spans="1:57" ht="25.5" customHeight="1" x14ac:dyDescent="0.3">
      <c r="A848" s="31"/>
      <c r="B848" s="31"/>
      <c r="C848" s="31"/>
      <c r="D848" s="33"/>
      <c r="E848" s="92"/>
      <c r="F848" s="31"/>
      <c r="G848" s="77"/>
      <c r="H848" s="77"/>
      <c r="I848" s="57"/>
      <c r="J848" s="31"/>
      <c r="K848" s="31"/>
      <c r="L848" s="77"/>
      <c r="M848" s="64"/>
      <c r="N848" s="64"/>
      <c r="O848" s="69"/>
      <c r="P848" s="69"/>
      <c r="Q848" s="70"/>
      <c r="R848" s="34"/>
      <c r="S848" s="105"/>
      <c r="T848" s="105"/>
      <c r="U848" s="77"/>
      <c r="V848" s="77"/>
      <c r="W848" s="69"/>
      <c r="X848" s="69"/>
      <c r="Y848" s="69"/>
      <c r="Z848" s="61"/>
      <c r="AA848" s="67"/>
      <c r="AB848" s="61"/>
      <c r="AC848" s="67"/>
      <c r="AD848" s="67"/>
      <c r="AE848" s="67"/>
      <c r="AF848" s="57"/>
      <c r="AG848" s="107"/>
      <c r="AH848" s="108"/>
      <c r="AI848" s="30"/>
      <c r="AJ848" s="30"/>
      <c r="AK848" s="30"/>
      <c r="AL848" s="30"/>
      <c r="AM848" s="63"/>
      <c r="AN848" s="108"/>
      <c r="AO848" s="108"/>
      <c r="AP848" s="107"/>
      <c r="AQ848" s="107"/>
      <c r="AR848" s="31"/>
      <c r="AS848" s="68"/>
      <c r="AT848" s="68"/>
      <c r="AU848" s="63"/>
      <c r="AV848" s="62"/>
      <c r="AW848" s="62"/>
      <c r="AX848" s="62"/>
      <c r="AY848" s="62"/>
      <c r="AZ848" s="126"/>
      <c r="BA848" s="126"/>
      <c r="BB848" s="126"/>
      <c r="BC848" s="126"/>
      <c r="BD848" s="126"/>
      <c r="BE848" s="62"/>
    </row>
    <row r="849" spans="1:57" ht="25.5" customHeight="1" x14ac:dyDescent="0.3">
      <c r="A849" s="31"/>
      <c r="B849" s="31"/>
      <c r="C849" s="31"/>
      <c r="D849" s="33"/>
      <c r="E849" s="92"/>
      <c r="F849" s="31"/>
      <c r="G849" s="77"/>
      <c r="H849" s="77"/>
      <c r="I849" s="57"/>
      <c r="J849" s="31"/>
      <c r="K849" s="31"/>
      <c r="L849" s="77"/>
      <c r="M849" s="64"/>
      <c r="N849" s="64"/>
      <c r="O849" s="69"/>
      <c r="P849" s="69"/>
      <c r="Q849" s="70"/>
      <c r="R849" s="34"/>
      <c r="S849" s="105"/>
      <c r="T849" s="105"/>
      <c r="U849" s="77"/>
      <c r="V849" s="77"/>
      <c r="W849" s="69"/>
      <c r="X849" s="69"/>
      <c r="Y849" s="69"/>
      <c r="Z849" s="61"/>
      <c r="AA849" s="67"/>
      <c r="AB849" s="61"/>
      <c r="AC849" s="67"/>
      <c r="AD849" s="67"/>
      <c r="AE849" s="67"/>
      <c r="AF849" s="57"/>
      <c r="AG849" s="107"/>
      <c r="AH849" s="108"/>
      <c r="AI849" s="30"/>
      <c r="AJ849" s="30"/>
      <c r="AK849" s="30"/>
      <c r="AL849" s="30"/>
      <c r="AM849" s="63"/>
      <c r="AN849" s="108"/>
      <c r="AO849" s="108"/>
      <c r="AP849" s="107"/>
      <c r="AQ849" s="107"/>
      <c r="AR849" s="31"/>
      <c r="AS849" s="68"/>
      <c r="AT849" s="68"/>
      <c r="AU849" s="63"/>
      <c r="AV849" s="62"/>
      <c r="AW849" s="62"/>
      <c r="AX849" s="62"/>
      <c r="AY849" s="62"/>
      <c r="AZ849" s="126"/>
      <c r="BA849" s="126"/>
      <c r="BB849" s="126"/>
      <c r="BC849" s="126"/>
      <c r="BD849" s="126"/>
      <c r="BE849" s="62"/>
    </row>
    <row r="850" spans="1:57" ht="25.5" customHeight="1" x14ac:dyDescent="0.3">
      <c r="A850" s="31"/>
      <c r="B850" s="31"/>
      <c r="C850" s="31"/>
      <c r="D850" s="33"/>
      <c r="E850" s="92"/>
      <c r="F850" s="31"/>
      <c r="G850" s="77"/>
      <c r="H850" s="77"/>
      <c r="I850" s="57"/>
      <c r="J850" s="31"/>
      <c r="K850" s="31"/>
      <c r="L850" s="77"/>
      <c r="M850" s="64"/>
      <c r="N850" s="64"/>
      <c r="O850" s="69"/>
      <c r="P850" s="69"/>
      <c r="Q850" s="70"/>
      <c r="R850" s="34"/>
      <c r="S850" s="105"/>
      <c r="T850" s="105"/>
      <c r="U850" s="77"/>
      <c r="V850" s="77"/>
      <c r="W850" s="69"/>
      <c r="X850" s="69"/>
      <c r="Y850" s="69"/>
      <c r="Z850" s="61"/>
      <c r="AA850" s="67"/>
      <c r="AB850" s="61"/>
      <c r="AC850" s="67"/>
      <c r="AD850" s="67"/>
      <c r="AE850" s="67"/>
      <c r="AF850" s="57"/>
      <c r="AG850" s="107"/>
      <c r="AH850" s="108"/>
      <c r="AI850" s="30"/>
      <c r="AJ850" s="30"/>
      <c r="AK850" s="30"/>
      <c r="AL850" s="30"/>
      <c r="AM850" s="63"/>
      <c r="AN850" s="108"/>
      <c r="AO850" s="108"/>
      <c r="AP850" s="107"/>
      <c r="AQ850" s="107"/>
      <c r="AR850" s="31"/>
      <c r="AS850" s="68"/>
      <c r="AT850" s="68"/>
      <c r="AU850" s="63"/>
      <c r="AV850" s="62"/>
      <c r="AW850" s="62"/>
      <c r="AX850" s="62"/>
      <c r="AY850" s="62"/>
      <c r="AZ850" s="126"/>
      <c r="BA850" s="126"/>
      <c r="BB850" s="126"/>
      <c r="BC850" s="126"/>
      <c r="BD850" s="126"/>
      <c r="BE850" s="62"/>
    </row>
    <row r="851" spans="1:57" ht="25.5" customHeight="1" x14ac:dyDescent="0.3">
      <c r="A851" s="31"/>
      <c r="B851" s="31"/>
      <c r="C851" s="31"/>
      <c r="D851" s="33"/>
      <c r="E851" s="92"/>
      <c r="F851" s="31"/>
      <c r="G851" s="77"/>
      <c r="H851" s="77"/>
      <c r="I851" s="57"/>
      <c r="J851" s="31"/>
      <c r="K851" s="31"/>
      <c r="L851" s="77"/>
      <c r="M851" s="64"/>
      <c r="N851" s="64"/>
      <c r="O851" s="69"/>
      <c r="P851" s="69"/>
      <c r="Q851" s="70"/>
      <c r="R851" s="34"/>
      <c r="S851" s="105"/>
      <c r="T851" s="105"/>
      <c r="U851" s="77"/>
      <c r="V851" s="77"/>
      <c r="W851" s="69"/>
      <c r="X851" s="69"/>
      <c r="Y851" s="69"/>
      <c r="Z851" s="61"/>
      <c r="AA851" s="67"/>
      <c r="AB851" s="61"/>
      <c r="AC851" s="67"/>
      <c r="AD851" s="67"/>
      <c r="AE851" s="67"/>
      <c r="AF851" s="57"/>
      <c r="AG851" s="107"/>
      <c r="AH851" s="108"/>
      <c r="AI851" s="30"/>
      <c r="AJ851" s="30"/>
      <c r="AK851" s="30"/>
      <c r="AL851" s="30"/>
      <c r="AM851" s="63"/>
      <c r="AN851" s="108"/>
      <c r="AO851" s="108"/>
      <c r="AP851" s="107"/>
      <c r="AQ851" s="107"/>
      <c r="AR851" s="31"/>
      <c r="AS851" s="68"/>
      <c r="AT851" s="68"/>
      <c r="AU851" s="63"/>
      <c r="AV851" s="62"/>
      <c r="AW851" s="62"/>
      <c r="AX851" s="62"/>
      <c r="AY851" s="62"/>
      <c r="AZ851" s="126"/>
      <c r="BA851" s="126"/>
      <c r="BB851" s="126"/>
      <c r="BC851" s="126"/>
      <c r="BD851" s="126"/>
      <c r="BE851" s="62"/>
    </row>
    <row r="852" spans="1:57" ht="25.5" customHeight="1" x14ac:dyDescent="0.3">
      <c r="A852" s="31"/>
      <c r="B852" s="31"/>
      <c r="C852" s="31"/>
      <c r="D852" s="33"/>
      <c r="E852" s="92"/>
      <c r="F852" s="31"/>
      <c r="G852" s="77"/>
      <c r="H852" s="77"/>
      <c r="I852" s="57"/>
      <c r="J852" s="31"/>
      <c r="K852" s="31"/>
      <c r="L852" s="77"/>
      <c r="M852" s="64"/>
      <c r="N852" s="64"/>
      <c r="O852" s="69"/>
      <c r="P852" s="69"/>
      <c r="Q852" s="70"/>
      <c r="R852" s="34"/>
      <c r="S852" s="105"/>
      <c r="T852" s="105"/>
      <c r="U852" s="77"/>
      <c r="V852" s="77"/>
      <c r="W852" s="69"/>
      <c r="X852" s="69"/>
      <c r="Y852" s="69"/>
      <c r="Z852" s="61"/>
      <c r="AA852" s="67"/>
      <c r="AB852" s="61"/>
      <c r="AC852" s="67"/>
      <c r="AD852" s="67"/>
      <c r="AE852" s="67"/>
      <c r="AF852" s="57"/>
      <c r="AG852" s="107"/>
      <c r="AH852" s="108"/>
      <c r="AI852" s="30"/>
      <c r="AJ852" s="30"/>
      <c r="AK852" s="30"/>
      <c r="AL852" s="30"/>
      <c r="AM852" s="63"/>
      <c r="AN852" s="108"/>
      <c r="AO852" s="108"/>
      <c r="AP852" s="107"/>
      <c r="AQ852" s="107"/>
      <c r="AR852" s="31"/>
      <c r="AS852" s="68"/>
      <c r="AT852" s="68"/>
      <c r="AU852" s="63"/>
      <c r="AV852" s="62"/>
      <c r="AW852" s="62"/>
      <c r="AX852" s="62"/>
      <c r="AY852" s="62"/>
      <c r="AZ852" s="126"/>
      <c r="BA852" s="126"/>
      <c r="BB852" s="126"/>
      <c r="BC852" s="126"/>
      <c r="BD852" s="126"/>
      <c r="BE852" s="62"/>
    </row>
    <row r="853" spans="1:57" ht="25.5" customHeight="1" x14ac:dyDescent="0.3">
      <c r="A853" s="31"/>
      <c r="B853" s="31"/>
      <c r="C853" s="31"/>
      <c r="D853" s="33"/>
      <c r="E853" s="92"/>
      <c r="F853" s="31"/>
      <c r="G853" s="77"/>
      <c r="H853" s="77"/>
      <c r="I853" s="57"/>
      <c r="J853" s="31"/>
      <c r="K853" s="31"/>
      <c r="L853" s="77"/>
      <c r="M853" s="64"/>
      <c r="N853" s="64"/>
      <c r="O853" s="69"/>
      <c r="P853" s="69"/>
      <c r="Q853" s="70"/>
      <c r="R853" s="34"/>
      <c r="S853" s="105"/>
      <c r="T853" s="105"/>
      <c r="U853" s="77"/>
      <c r="V853" s="77"/>
      <c r="W853" s="69"/>
      <c r="X853" s="69"/>
      <c r="Y853" s="69"/>
      <c r="Z853" s="61"/>
      <c r="AA853" s="67"/>
      <c r="AB853" s="61"/>
      <c r="AC853" s="67"/>
      <c r="AD853" s="67"/>
      <c r="AE853" s="67"/>
      <c r="AF853" s="57"/>
      <c r="AG853" s="107"/>
      <c r="AH853" s="108"/>
      <c r="AI853" s="30"/>
      <c r="AJ853" s="30"/>
      <c r="AK853" s="30"/>
      <c r="AL853" s="30"/>
      <c r="AM853" s="63"/>
      <c r="AN853" s="108"/>
      <c r="AO853" s="108"/>
      <c r="AP853" s="107"/>
      <c r="AQ853" s="107"/>
      <c r="AR853" s="31"/>
      <c r="AS853" s="68"/>
      <c r="AT853" s="68"/>
      <c r="AU853" s="63"/>
      <c r="AV853" s="62"/>
      <c r="AW853" s="62"/>
      <c r="AX853" s="62"/>
      <c r="AY853" s="62"/>
      <c r="AZ853" s="126"/>
      <c r="BA853" s="126"/>
      <c r="BB853" s="126"/>
      <c r="BC853" s="126"/>
      <c r="BD853" s="126"/>
      <c r="BE853" s="62"/>
    </row>
    <row r="854" spans="1:57" ht="25.5" customHeight="1" x14ac:dyDescent="0.3">
      <c r="A854" s="31"/>
      <c r="B854" s="31"/>
      <c r="C854" s="31"/>
      <c r="D854" s="33"/>
      <c r="E854" s="92"/>
      <c r="F854" s="31"/>
      <c r="G854" s="77"/>
      <c r="H854" s="77"/>
      <c r="I854" s="57"/>
      <c r="J854" s="31"/>
      <c r="K854" s="31"/>
      <c r="L854" s="77"/>
      <c r="M854" s="64"/>
      <c r="N854" s="64"/>
      <c r="O854" s="69"/>
      <c r="P854" s="69"/>
      <c r="Q854" s="70"/>
      <c r="R854" s="34"/>
      <c r="S854" s="105"/>
      <c r="T854" s="105"/>
      <c r="U854" s="77"/>
      <c r="V854" s="77"/>
      <c r="W854" s="69"/>
      <c r="X854" s="69"/>
      <c r="Y854" s="69"/>
      <c r="Z854" s="61"/>
      <c r="AA854" s="67"/>
      <c r="AB854" s="61"/>
      <c r="AC854" s="67"/>
      <c r="AD854" s="67"/>
      <c r="AE854" s="67"/>
      <c r="AF854" s="57"/>
      <c r="AG854" s="107"/>
      <c r="AH854" s="108"/>
      <c r="AI854" s="30"/>
      <c r="AJ854" s="30"/>
      <c r="AK854" s="30"/>
      <c r="AL854" s="30"/>
      <c r="AM854" s="63"/>
      <c r="AN854" s="108"/>
      <c r="AO854" s="108"/>
      <c r="AP854" s="107"/>
      <c r="AQ854" s="107"/>
      <c r="AR854" s="31"/>
      <c r="AS854" s="68"/>
      <c r="AT854" s="68"/>
      <c r="AU854" s="63"/>
      <c r="AV854" s="62"/>
      <c r="AW854" s="62"/>
      <c r="AX854" s="62"/>
      <c r="AY854" s="62"/>
      <c r="AZ854" s="126"/>
      <c r="BA854" s="126"/>
      <c r="BB854" s="126"/>
      <c r="BC854" s="126"/>
      <c r="BD854" s="126"/>
      <c r="BE854" s="62"/>
    </row>
    <row r="855" spans="1:57" ht="25.5" customHeight="1" x14ac:dyDescent="0.3">
      <c r="A855" s="31"/>
      <c r="B855" s="31"/>
      <c r="C855" s="31"/>
      <c r="D855" s="33"/>
      <c r="E855" s="92"/>
      <c r="F855" s="31"/>
      <c r="G855" s="77"/>
      <c r="H855" s="77"/>
      <c r="I855" s="57"/>
      <c r="J855" s="31"/>
      <c r="K855" s="31"/>
      <c r="L855" s="77"/>
      <c r="M855" s="64"/>
      <c r="N855" s="64"/>
      <c r="O855" s="69"/>
      <c r="P855" s="69"/>
      <c r="Q855" s="70"/>
      <c r="R855" s="34"/>
      <c r="S855" s="105"/>
      <c r="T855" s="105"/>
      <c r="U855" s="77"/>
      <c r="V855" s="77"/>
      <c r="W855" s="69"/>
      <c r="X855" s="69"/>
      <c r="Y855" s="69"/>
      <c r="Z855" s="61"/>
      <c r="AA855" s="67"/>
      <c r="AB855" s="61"/>
      <c r="AC855" s="67"/>
      <c r="AD855" s="67"/>
      <c r="AE855" s="67"/>
      <c r="AF855" s="57"/>
      <c r="AG855" s="107"/>
      <c r="AH855" s="108"/>
      <c r="AI855" s="30"/>
      <c r="AJ855" s="30"/>
      <c r="AK855" s="30"/>
      <c r="AL855" s="30"/>
      <c r="AM855" s="63"/>
      <c r="AN855" s="108"/>
      <c r="AO855" s="108"/>
      <c r="AP855" s="107"/>
      <c r="AQ855" s="107"/>
      <c r="AR855" s="31"/>
      <c r="AS855" s="68"/>
      <c r="AT855" s="68"/>
      <c r="AU855" s="63"/>
      <c r="AV855" s="62"/>
      <c r="AW855" s="62"/>
      <c r="AX855" s="62"/>
      <c r="AY855" s="62"/>
      <c r="AZ855" s="126"/>
      <c r="BA855" s="126"/>
      <c r="BB855" s="126"/>
      <c r="BC855" s="126"/>
      <c r="BD855" s="126"/>
      <c r="BE855" s="62"/>
    </row>
    <row r="856" spans="1:57" ht="25.5" customHeight="1" x14ac:dyDescent="0.3">
      <c r="A856" s="31"/>
      <c r="B856" s="31"/>
      <c r="C856" s="31"/>
      <c r="D856" s="33"/>
      <c r="E856" s="92"/>
      <c r="F856" s="31"/>
      <c r="G856" s="77"/>
      <c r="H856" s="77"/>
      <c r="I856" s="57"/>
      <c r="J856" s="31"/>
      <c r="K856" s="31"/>
      <c r="L856" s="77"/>
      <c r="M856" s="64"/>
      <c r="N856" s="64"/>
      <c r="O856" s="69"/>
      <c r="P856" s="69"/>
      <c r="Q856" s="70"/>
      <c r="R856" s="34"/>
      <c r="S856" s="105"/>
      <c r="T856" s="105"/>
      <c r="U856" s="77"/>
      <c r="V856" s="77"/>
      <c r="W856" s="69"/>
      <c r="X856" s="69"/>
      <c r="Y856" s="69"/>
      <c r="Z856" s="61"/>
      <c r="AA856" s="67"/>
      <c r="AB856" s="61"/>
      <c r="AC856" s="67"/>
      <c r="AD856" s="67"/>
      <c r="AE856" s="67"/>
      <c r="AF856" s="57"/>
      <c r="AG856" s="107"/>
      <c r="AH856" s="108"/>
      <c r="AI856" s="30"/>
      <c r="AJ856" s="30"/>
      <c r="AK856" s="30"/>
      <c r="AL856" s="30"/>
      <c r="AM856" s="63"/>
      <c r="AN856" s="108"/>
      <c r="AO856" s="108"/>
      <c r="AP856" s="107"/>
      <c r="AQ856" s="107"/>
      <c r="AR856" s="31"/>
      <c r="AS856" s="68"/>
      <c r="AT856" s="68"/>
      <c r="AU856" s="63"/>
      <c r="AV856" s="62"/>
      <c r="AW856" s="62"/>
      <c r="AX856" s="62"/>
      <c r="AY856" s="62"/>
      <c r="AZ856" s="126"/>
      <c r="BA856" s="126"/>
      <c r="BB856" s="126"/>
      <c r="BC856" s="126"/>
      <c r="BD856" s="126"/>
      <c r="BE856" s="62"/>
    </row>
    <row r="857" spans="1:57" ht="25.5" customHeight="1" x14ac:dyDescent="0.3">
      <c r="A857" s="31"/>
      <c r="B857" s="31"/>
      <c r="C857" s="31"/>
      <c r="D857" s="33"/>
      <c r="E857" s="92"/>
      <c r="F857" s="31"/>
      <c r="G857" s="77"/>
      <c r="H857" s="77"/>
      <c r="I857" s="57"/>
      <c r="J857" s="31"/>
      <c r="K857" s="31"/>
      <c r="L857" s="77"/>
      <c r="M857" s="64"/>
      <c r="N857" s="64"/>
      <c r="O857" s="69"/>
      <c r="P857" s="69"/>
      <c r="Q857" s="70"/>
      <c r="R857" s="34"/>
      <c r="S857" s="105"/>
      <c r="T857" s="105"/>
      <c r="U857" s="77"/>
      <c r="V857" s="77"/>
      <c r="W857" s="69"/>
      <c r="X857" s="69"/>
      <c r="Y857" s="69"/>
      <c r="Z857" s="61"/>
      <c r="AA857" s="67"/>
      <c r="AB857" s="61"/>
      <c r="AC857" s="67"/>
      <c r="AD857" s="67"/>
      <c r="AE857" s="67"/>
      <c r="AF857" s="57"/>
      <c r="AG857" s="107"/>
      <c r="AH857" s="108"/>
      <c r="AI857" s="30"/>
      <c r="AJ857" s="30"/>
      <c r="AK857" s="30"/>
      <c r="AL857" s="30"/>
      <c r="AM857" s="63"/>
      <c r="AN857" s="108"/>
      <c r="AO857" s="108"/>
      <c r="AP857" s="107"/>
      <c r="AQ857" s="107"/>
      <c r="AR857" s="31"/>
      <c r="AS857" s="68"/>
      <c r="AT857" s="68"/>
      <c r="AU857" s="63"/>
      <c r="AV857" s="62"/>
      <c r="AW857" s="62"/>
      <c r="AX857" s="62"/>
      <c r="AY857" s="62"/>
      <c r="AZ857" s="126"/>
      <c r="BA857" s="126"/>
      <c r="BB857" s="126"/>
      <c r="BC857" s="126"/>
      <c r="BD857" s="126"/>
      <c r="BE857" s="62"/>
    </row>
    <row r="858" spans="1:57" ht="25.5" customHeight="1" x14ac:dyDescent="0.3">
      <c r="A858" s="31"/>
      <c r="B858" s="31"/>
      <c r="C858" s="31"/>
      <c r="D858" s="33"/>
      <c r="E858" s="92"/>
      <c r="F858" s="31"/>
      <c r="G858" s="77"/>
      <c r="H858" s="77"/>
      <c r="I858" s="57"/>
      <c r="J858" s="31"/>
      <c r="K858" s="31"/>
      <c r="L858" s="77"/>
      <c r="M858" s="64"/>
      <c r="N858" s="64"/>
      <c r="O858" s="69"/>
      <c r="P858" s="69"/>
      <c r="Q858" s="70"/>
      <c r="R858" s="34"/>
      <c r="S858" s="105"/>
      <c r="T858" s="105"/>
      <c r="U858" s="77"/>
      <c r="V858" s="77"/>
      <c r="W858" s="69"/>
      <c r="X858" s="69"/>
      <c r="Y858" s="69"/>
      <c r="Z858" s="61"/>
      <c r="AA858" s="67"/>
      <c r="AB858" s="61"/>
      <c r="AC858" s="67"/>
      <c r="AD858" s="67"/>
      <c r="AE858" s="67"/>
      <c r="AF858" s="57"/>
      <c r="AG858" s="107"/>
      <c r="AH858" s="108"/>
      <c r="AI858" s="30"/>
      <c r="AJ858" s="30"/>
      <c r="AK858" s="30"/>
      <c r="AL858" s="30"/>
      <c r="AM858" s="63"/>
      <c r="AN858" s="108"/>
      <c r="AO858" s="108"/>
      <c r="AP858" s="107"/>
      <c r="AQ858" s="107"/>
      <c r="AR858" s="31"/>
      <c r="AS858" s="68"/>
      <c r="AT858" s="68"/>
      <c r="AU858" s="63"/>
      <c r="AV858" s="62"/>
      <c r="AW858" s="62"/>
      <c r="AX858" s="62"/>
      <c r="AY858" s="62"/>
      <c r="AZ858" s="126"/>
      <c r="BA858" s="126"/>
      <c r="BB858" s="126"/>
      <c r="BC858" s="126"/>
      <c r="BD858" s="126"/>
      <c r="BE858" s="62"/>
    </row>
    <row r="859" spans="1:57" ht="25.5" customHeight="1" x14ac:dyDescent="0.3">
      <c r="A859" s="31"/>
      <c r="B859" s="31"/>
      <c r="C859" s="31"/>
      <c r="D859" s="33"/>
      <c r="E859" s="92"/>
      <c r="F859" s="31"/>
      <c r="G859" s="77"/>
      <c r="H859" s="77"/>
      <c r="I859" s="57"/>
      <c r="J859" s="31"/>
      <c r="K859" s="31"/>
      <c r="L859" s="77"/>
      <c r="M859" s="64"/>
      <c r="N859" s="64"/>
      <c r="O859" s="69"/>
      <c r="P859" s="69"/>
      <c r="Q859" s="70"/>
      <c r="R859" s="34"/>
      <c r="S859" s="105"/>
      <c r="T859" s="105"/>
      <c r="U859" s="77"/>
      <c r="V859" s="77"/>
      <c r="W859" s="69"/>
      <c r="X859" s="69"/>
      <c r="Y859" s="69"/>
      <c r="Z859" s="61"/>
      <c r="AA859" s="67"/>
      <c r="AB859" s="61"/>
      <c r="AC859" s="67"/>
      <c r="AD859" s="67"/>
      <c r="AE859" s="67"/>
      <c r="AF859" s="57"/>
      <c r="AG859" s="107"/>
      <c r="AH859" s="108"/>
      <c r="AI859" s="30"/>
      <c r="AJ859" s="30"/>
      <c r="AK859" s="30"/>
      <c r="AL859" s="30"/>
      <c r="AM859" s="63"/>
      <c r="AN859" s="108"/>
      <c r="AO859" s="108"/>
      <c r="AP859" s="107"/>
      <c r="AQ859" s="107"/>
      <c r="AR859" s="31"/>
      <c r="AS859" s="68"/>
      <c r="AT859" s="68"/>
      <c r="AU859" s="63"/>
      <c r="AV859" s="62"/>
      <c r="AW859" s="62"/>
      <c r="AX859" s="62"/>
      <c r="AY859" s="62"/>
      <c r="AZ859" s="126"/>
      <c r="BA859" s="126"/>
      <c r="BB859" s="126"/>
      <c r="BC859" s="126"/>
      <c r="BD859" s="126"/>
      <c r="BE859" s="62"/>
    </row>
    <row r="860" spans="1:57" ht="25.5" customHeight="1" x14ac:dyDescent="0.3">
      <c r="A860" s="31"/>
      <c r="B860" s="31"/>
      <c r="C860" s="31"/>
      <c r="D860" s="33"/>
      <c r="E860" s="92"/>
      <c r="F860" s="31"/>
      <c r="G860" s="77"/>
      <c r="H860" s="77"/>
      <c r="I860" s="57"/>
      <c r="J860" s="31"/>
      <c r="K860" s="31"/>
      <c r="L860" s="77"/>
      <c r="M860" s="64"/>
      <c r="N860" s="64"/>
      <c r="O860" s="69"/>
      <c r="P860" s="69"/>
      <c r="Q860" s="70"/>
      <c r="R860" s="34"/>
      <c r="S860" s="105"/>
      <c r="T860" s="105"/>
      <c r="U860" s="77"/>
      <c r="V860" s="77"/>
      <c r="W860" s="69"/>
      <c r="X860" s="69"/>
      <c r="Y860" s="69"/>
      <c r="Z860" s="61"/>
      <c r="AA860" s="67"/>
      <c r="AB860" s="61"/>
      <c r="AC860" s="67"/>
      <c r="AD860" s="67"/>
      <c r="AE860" s="67"/>
      <c r="AF860" s="57"/>
      <c r="AG860" s="107"/>
      <c r="AH860" s="108"/>
      <c r="AI860" s="30"/>
      <c r="AJ860" s="30"/>
      <c r="AK860" s="30"/>
      <c r="AL860" s="30"/>
      <c r="AM860" s="63"/>
      <c r="AN860" s="108"/>
      <c r="AO860" s="108"/>
      <c r="AP860" s="107"/>
      <c r="AQ860" s="107"/>
      <c r="AR860" s="31"/>
      <c r="AS860" s="68"/>
      <c r="AT860" s="68"/>
      <c r="AU860" s="63"/>
      <c r="AV860" s="62"/>
      <c r="AW860" s="62"/>
      <c r="AX860" s="62"/>
      <c r="AY860" s="62"/>
      <c r="AZ860" s="126"/>
      <c r="BA860" s="126"/>
      <c r="BB860" s="126"/>
      <c r="BC860" s="126"/>
      <c r="BD860" s="126"/>
      <c r="BE860" s="62"/>
    </row>
    <row r="861" spans="1:57" ht="25.5" customHeight="1" x14ac:dyDescent="0.3">
      <c r="A861" s="31"/>
      <c r="B861" s="31"/>
      <c r="C861" s="31"/>
      <c r="D861" s="33"/>
      <c r="E861" s="92"/>
      <c r="F861" s="31"/>
      <c r="G861" s="77"/>
      <c r="H861" s="77"/>
      <c r="I861" s="57"/>
      <c r="J861" s="31"/>
      <c r="K861" s="31"/>
      <c r="L861" s="77"/>
      <c r="M861" s="64"/>
      <c r="N861" s="64"/>
      <c r="O861" s="69"/>
      <c r="P861" s="69"/>
      <c r="Q861" s="70"/>
      <c r="R861" s="34"/>
      <c r="S861" s="105"/>
      <c r="T861" s="105"/>
      <c r="U861" s="77"/>
      <c r="V861" s="77"/>
      <c r="W861" s="69"/>
      <c r="X861" s="69"/>
      <c r="Y861" s="69"/>
      <c r="Z861" s="61"/>
      <c r="AA861" s="67"/>
      <c r="AB861" s="61"/>
      <c r="AC861" s="67"/>
      <c r="AD861" s="67"/>
      <c r="AE861" s="67"/>
      <c r="AF861" s="57"/>
      <c r="AG861" s="107"/>
      <c r="AH861" s="108"/>
      <c r="AI861" s="30"/>
      <c r="AJ861" s="30"/>
      <c r="AK861" s="30"/>
      <c r="AL861" s="30"/>
      <c r="AM861" s="63"/>
      <c r="AN861" s="108"/>
      <c r="AO861" s="108"/>
      <c r="AP861" s="107"/>
      <c r="AQ861" s="107"/>
      <c r="AR861" s="31"/>
      <c r="AS861" s="68"/>
      <c r="AT861" s="68"/>
      <c r="AU861" s="63"/>
      <c r="AV861" s="62"/>
      <c r="AW861" s="62"/>
      <c r="AX861" s="62"/>
      <c r="AY861" s="62"/>
      <c r="AZ861" s="126"/>
      <c r="BA861" s="126"/>
      <c r="BB861" s="126"/>
      <c r="BC861" s="126"/>
      <c r="BD861" s="126"/>
      <c r="BE861" s="62"/>
    </row>
    <row r="862" spans="1:57" ht="25.5" customHeight="1" x14ac:dyDescent="0.3">
      <c r="A862" s="31"/>
      <c r="B862" s="31"/>
      <c r="C862" s="31"/>
      <c r="D862" s="33"/>
      <c r="E862" s="92"/>
      <c r="F862" s="31"/>
      <c r="G862" s="77"/>
      <c r="H862" s="77"/>
      <c r="I862" s="57"/>
      <c r="J862" s="31"/>
      <c r="K862" s="31"/>
      <c r="L862" s="77"/>
      <c r="M862" s="64"/>
      <c r="N862" s="64"/>
      <c r="O862" s="69"/>
      <c r="P862" s="69"/>
      <c r="Q862" s="70"/>
      <c r="R862" s="34"/>
      <c r="S862" s="105"/>
      <c r="T862" s="105"/>
      <c r="U862" s="77"/>
      <c r="V862" s="77"/>
      <c r="W862" s="69"/>
      <c r="X862" s="69"/>
      <c r="Y862" s="69"/>
      <c r="Z862" s="61"/>
      <c r="AA862" s="67"/>
      <c r="AB862" s="61"/>
      <c r="AC862" s="67"/>
      <c r="AD862" s="67"/>
      <c r="AE862" s="67"/>
      <c r="AF862" s="57"/>
      <c r="AG862" s="107"/>
      <c r="AH862" s="108"/>
      <c r="AI862" s="30"/>
      <c r="AJ862" s="30"/>
      <c r="AK862" s="30"/>
      <c r="AL862" s="30"/>
      <c r="AM862" s="63"/>
      <c r="AN862" s="108"/>
      <c r="AO862" s="108"/>
      <c r="AP862" s="107"/>
      <c r="AQ862" s="107"/>
      <c r="AR862" s="31"/>
      <c r="AS862" s="68"/>
      <c r="AT862" s="68"/>
      <c r="AU862" s="63"/>
      <c r="AV862" s="62"/>
      <c r="AW862" s="62"/>
      <c r="AX862" s="62"/>
      <c r="AY862" s="62"/>
      <c r="AZ862" s="126"/>
      <c r="BA862" s="126"/>
      <c r="BB862" s="126"/>
      <c r="BC862" s="126"/>
      <c r="BD862" s="126"/>
      <c r="BE862" s="62"/>
    </row>
    <row r="863" spans="1:57" ht="25.5" customHeight="1" x14ac:dyDescent="0.3">
      <c r="A863" s="31"/>
      <c r="B863" s="31"/>
      <c r="C863" s="31"/>
      <c r="D863" s="33"/>
      <c r="E863" s="92"/>
      <c r="F863" s="31"/>
      <c r="G863" s="77"/>
      <c r="H863" s="77"/>
      <c r="I863" s="57"/>
      <c r="J863" s="31"/>
      <c r="K863" s="31"/>
      <c r="L863" s="77"/>
      <c r="M863" s="64"/>
      <c r="N863" s="64"/>
      <c r="O863" s="69"/>
      <c r="P863" s="69"/>
      <c r="Q863" s="70"/>
      <c r="R863" s="34"/>
      <c r="S863" s="105"/>
      <c r="T863" s="105"/>
      <c r="U863" s="77"/>
      <c r="V863" s="77"/>
      <c r="W863" s="69"/>
      <c r="X863" s="69"/>
      <c r="Y863" s="69"/>
      <c r="Z863" s="61"/>
      <c r="AA863" s="67"/>
      <c r="AB863" s="61"/>
      <c r="AC863" s="67"/>
      <c r="AD863" s="67"/>
      <c r="AE863" s="67"/>
      <c r="AF863" s="57"/>
      <c r="AG863" s="107"/>
      <c r="AH863" s="108"/>
      <c r="AI863" s="30"/>
      <c r="AJ863" s="30"/>
      <c r="AK863" s="30"/>
      <c r="AL863" s="30"/>
      <c r="AM863" s="63"/>
      <c r="AN863" s="108"/>
      <c r="AO863" s="108"/>
      <c r="AP863" s="107"/>
      <c r="AQ863" s="107"/>
      <c r="AR863" s="31"/>
      <c r="AS863" s="68"/>
      <c r="AT863" s="68"/>
      <c r="AU863" s="63"/>
      <c r="AV863" s="62"/>
      <c r="AW863" s="62"/>
      <c r="AX863" s="62"/>
      <c r="AY863" s="62"/>
      <c r="AZ863" s="126"/>
      <c r="BA863" s="126"/>
      <c r="BB863" s="126"/>
      <c r="BC863" s="126"/>
      <c r="BD863" s="126"/>
      <c r="BE863" s="62"/>
    </row>
    <row r="864" spans="1:57" ht="25.5" customHeight="1" x14ac:dyDescent="0.3">
      <c r="A864" s="31"/>
      <c r="B864" s="31"/>
      <c r="C864" s="31"/>
      <c r="D864" s="33"/>
      <c r="E864" s="92"/>
      <c r="F864" s="31"/>
      <c r="G864" s="77"/>
      <c r="H864" s="77"/>
      <c r="I864" s="57"/>
      <c r="J864" s="31"/>
      <c r="K864" s="31"/>
      <c r="L864" s="77"/>
      <c r="M864" s="64"/>
      <c r="N864" s="64"/>
      <c r="O864" s="69"/>
      <c r="P864" s="69"/>
      <c r="Q864" s="70"/>
      <c r="R864" s="34"/>
      <c r="S864" s="105"/>
      <c r="T864" s="105"/>
      <c r="U864" s="77"/>
      <c r="V864" s="77"/>
      <c r="W864" s="69"/>
      <c r="X864" s="69"/>
      <c r="Y864" s="69"/>
      <c r="Z864" s="61"/>
      <c r="AA864" s="67"/>
      <c r="AB864" s="61"/>
      <c r="AC864" s="67"/>
      <c r="AD864" s="67"/>
      <c r="AE864" s="67"/>
      <c r="AF864" s="57"/>
      <c r="AG864" s="107"/>
      <c r="AH864" s="108"/>
      <c r="AI864" s="30"/>
      <c r="AJ864" s="30"/>
      <c r="AK864" s="30"/>
      <c r="AL864" s="30"/>
      <c r="AM864" s="63"/>
      <c r="AN864" s="108"/>
      <c r="AO864" s="108"/>
      <c r="AP864" s="107"/>
      <c r="AQ864" s="107"/>
      <c r="AR864" s="31"/>
      <c r="AS864" s="68"/>
      <c r="AT864" s="68"/>
      <c r="AU864" s="63"/>
      <c r="AV864" s="62"/>
      <c r="AW864" s="62"/>
      <c r="AX864" s="62"/>
      <c r="AY864" s="62"/>
      <c r="AZ864" s="126"/>
      <c r="BA864" s="126"/>
      <c r="BB864" s="126"/>
      <c r="BC864" s="126"/>
      <c r="BD864" s="126"/>
      <c r="BE864" s="62"/>
    </row>
    <row r="865" spans="1:57" ht="25.5" customHeight="1" x14ac:dyDescent="0.3">
      <c r="A865" s="31"/>
      <c r="B865" s="31"/>
      <c r="C865" s="31"/>
      <c r="D865" s="33"/>
      <c r="E865" s="92"/>
      <c r="F865" s="31"/>
      <c r="G865" s="77"/>
      <c r="H865" s="77"/>
      <c r="I865" s="57"/>
      <c r="J865" s="31"/>
      <c r="K865" s="31"/>
      <c r="L865" s="77"/>
      <c r="M865" s="64"/>
      <c r="N865" s="64"/>
      <c r="O865" s="69"/>
      <c r="P865" s="69"/>
      <c r="Q865" s="70"/>
      <c r="R865" s="34"/>
      <c r="S865" s="105"/>
      <c r="T865" s="105"/>
      <c r="U865" s="77"/>
      <c r="V865" s="77"/>
      <c r="W865" s="69"/>
      <c r="X865" s="69"/>
      <c r="Y865" s="69"/>
      <c r="Z865" s="61"/>
      <c r="AA865" s="67"/>
      <c r="AB865" s="61"/>
      <c r="AC865" s="67"/>
      <c r="AD865" s="67"/>
      <c r="AE865" s="67"/>
      <c r="AF865" s="57"/>
      <c r="AG865" s="107"/>
      <c r="AH865" s="108"/>
      <c r="AI865" s="30"/>
      <c r="AJ865" s="30"/>
      <c r="AK865" s="30"/>
      <c r="AL865" s="30"/>
      <c r="AM865" s="63"/>
      <c r="AN865" s="108"/>
      <c r="AO865" s="108"/>
      <c r="AP865" s="107"/>
      <c r="AQ865" s="107"/>
      <c r="AR865" s="31"/>
      <c r="AS865" s="68"/>
      <c r="AT865" s="68"/>
      <c r="AU865" s="63"/>
      <c r="AV865" s="62"/>
      <c r="AW865" s="62"/>
      <c r="AX865" s="62"/>
      <c r="AY865" s="62"/>
      <c r="AZ865" s="126"/>
      <c r="BA865" s="126"/>
      <c r="BB865" s="126"/>
      <c r="BC865" s="126"/>
      <c r="BD865" s="126"/>
      <c r="BE865" s="62"/>
    </row>
    <row r="866" spans="1:57" ht="25.5" customHeight="1" x14ac:dyDescent="0.3">
      <c r="A866" s="31"/>
      <c r="B866" s="31"/>
      <c r="C866" s="31"/>
      <c r="D866" s="33"/>
      <c r="E866" s="92"/>
      <c r="F866" s="31"/>
      <c r="G866" s="77"/>
      <c r="H866" s="77"/>
      <c r="I866" s="57"/>
      <c r="J866" s="31"/>
      <c r="K866" s="31"/>
      <c r="L866" s="77"/>
      <c r="M866" s="64"/>
      <c r="N866" s="64"/>
      <c r="O866" s="69"/>
      <c r="P866" s="69"/>
      <c r="Q866" s="70"/>
      <c r="R866" s="34"/>
      <c r="S866" s="105"/>
      <c r="T866" s="105"/>
      <c r="U866" s="77"/>
      <c r="V866" s="77"/>
      <c r="W866" s="69"/>
      <c r="X866" s="69"/>
      <c r="Y866" s="69"/>
      <c r="Z866" s="61"/>
      <c r="AA866" s="67"/>
      <c r="AB866" s="61"/>
      <c r="AC866" s="67"/>
      <c r="AD866" s="67"/>
      <c r="AE866" s="67"/>
      <c r="AF866" s="57"/>
      <c r="AG866" s="107"/>
      <c r="AH866" s="108"/>
      <c r="AI866" s="30"/>
      <c r="AJ866" s="30"/>
      <c r="AK866" s="30"/>
      <c r="AL866" s="30"/>
      <c r="AM866" s="63"/>
      <c r="AN866" s="108"/>
      <c r="AO866" s="108"/>
      <c r="AP866" s="107"/>
      <c r="AQ866" s="107"/>
      <c r="AR866" s="31"/>
      <c r="AS866" s="68"/>
      <c r="AT866" s="68"/>
      <c r="AU866" s="63"/>
      <c r="AV866" s="62"/>
      <c r="AW866" s="62"/>
      <c r="AX866" s="62"/>
      <c r="AY866" s="62"/>
      <c r="AZ866" s="126"/>
      <c r="BA866" s="126"/>
      <c r="BB866" s="126"/>
      <c r="BC866" s="126"/>
      <c r="BD866" s="126"/>
      <c r="BE866" s="62"/>
    </row>
    <row r="867" spans="1:57" ht="25.5" customHeight="1" x14ac:dyDescent="0.3">
      <c r="A867" s="31"/>
      <c r="B867" s="31"/>
      <c r="C867" s="31"/>
      <c r="D867" s="33"/>
      <c r="E867" s="92"/>
      <c r="F867" s="31"/>
      <c r="G867" s="77"/>
      <c r="H867" s="77"/>
      <c r="I867" s="57"/>
      <c r="J867" s="31"/>
      <c r="K867" s="31"/>
      <c r="L867" s="77"/>
      <c r="M867" s="64"/>
      <c r="N867" s="64"/>
      <c r="O867" s="69"/>
      <c r="P867" s="69"/>
      <c r="Q867" s="70"/>
      <c r="R867" s="34"/>
      <c r="S867" s="105"/>
      <c r="T867" s="105"/>
      <c r="U867" s="77"/>
      <c r="V867" s="77"/>
      <c r="W867" s="69"/>
      <c r="X867" s="69"/>
      <c r="Y867" s="69"/>
      <c r="Z867" s="61"/>
      <c r="AA867" s="67"/>
      <c r="AB867" s="61"/>
      <c r="AC867" s="67"/>
      <c r="AD867" s="67"/>
      <c r="AE867" s="67"/>
      <c r="AF867" s="57"/>
      <c r="AG867" s="107"/>
      <c r="AH867" s="108"/>
      <c r="AI867" s="30"/>
      <c r="AJ867" s="30"/>
      <c r="AK867" s="30"/>
      <c r="AL867" s="30"/>
      <c r="AM867" s="63"/>
      <c r="AN867" s="108"/>
      <c r="AO867" s="108"/>
      <c r="AP867" s="107"/>
      <c r="AQ867" s="107"/>
      <c r="AR867" s="31"/>
      <c r="AS867" s="68"/>
      <c r="AT867" s="68"/>
      <c r="AU867" s="63"/>
      <c r="AV867" s="62"/>
      <c r="AW867" s="62"/>
      <c r="AX867" s="62"/>
      <c r="AY867" s="62"/>
      <c r="AZ867" s="126"/>
      <c r="BA867" s="126"/>
      <c r="BB867" s="126"/>
      <c r="BC867" s="126"/>
      <c r="BD867" s="126"/>
      <c r="BE867" s="62"/>
    </row>
    <row r="868" spans="1:57" ht="25.5" customHeight="1" x14ac:dyDescent="0.3">
      <c r="A868" s="31"/>
      <c r="B868" s="31"/>
      <c r="C868" s="31"/>
      <c r="D868" s="33"/>
      <c r="E868" s="92"/>
      <c r="F868" s="31"/>
      <c r="G868" s="77"/>
      <c r="H868" s="77"/>
      <c r="I868" s="57"/>
      <c r="J868" s="31"/>
      <c r="K868" s="31"/>
      <c r="L868" s="77"/>
      <c r="M868" s="64"/>
      <c r="N868" s="64"/>
      <c r="O868" s="69"/>
      <c r="P868" s="69"/>
      <c r="Q868" s="70"/>
      <c r="R868" s="34"/>
      <c r="S868" s="105"/>
      <c r="T868" s="105"/>
      <c r="U868" s="77"/>
      <c r="V868" s="77"/>
      <c r="W868" s="69"/>
      <c r="X868" s="69"/>
      <c r="Y868" s="69"/>
      <c r="Z868" s="61"/>
      <c r="AA868" s="67"/>
      <c r="AB868" s="61"/>
      <c r="AC868" s="67"/>
      <c r="AD868" s="67"/>
      <c r="AE868" s="67"/>
      <c r="AF868" s="57"/>
      <c r="AG868" s="107"/>
      <c r="AH868" s="108"/>
      <c r="AI868" s="30"/>
      <c r="AJ868" s="30"/>
      <c r="AK868" s="30"/>
      <c r="AL868" s="30"/>
      <c r="AM868" s="63"/>
      <c r="AN868" s="108"/>
      <c r="AO868" s="108"/>
      <c r="AP868" s="107"/>
      <c r="AQ868" s="107"/>
      <c r="AR868" s="31"/>
      <c r="AS868" s="68"/>
      <c r="AT868" s="68"/>
      <c r="AU868" s="63"/>
      <c r="AV868" s="62"/>
      <c r="AW868" s="62"/>
      <c r="AX868" s="62"/>
      <c r="AY868" s="62"/>
      <c r="AZ868" s="126"/>
      <c r="BA868" s="126"/>
      <c r="BB868" s="126"/>
      <c r="BC868" s="126"/>
      <c r="BD868" s="126"/>
      <c r="BE868" s="62"/>
    </row>
    <row r="869" spans="1:57" ht="25.5" customHeight="1" x14ac:dyDescent="0.3">
      <c r="A869" s="31"/>
      <c r="B869" s="31"/>
      <c r="C869" s="31"/>
      <c r="D869" s="33"/>
      <c r="E869" s="92"/>
      <c r="F869" s="31"/>
      <c r="G869" s="77"/>
      <c r="H869" s="77"/>
      <c r="I869" s="57"/>
      <c r="J869" s="31"/>
      <c r="K869" s="31"/>
      <c r="L869" s="77"/>
      <c r="M869" s="64"/>
      <c r="N869" s="64"/>
      <c r="O869" s="69"/>
      <c r="P869" s="69"/>
      <c r="Q869" s="70"/>
      <c r="R869" s="34"/>
      <c r="S869" s="105"/>
      <c r="T869" s="105"/>
      <c r="U869" s="77"/>
      <c r="V869" s="77"/>
      <c r="W869" s="69"/>
      <c r="X869" s="69"/>
      <c r="Y869" s="69"/>
      <c r="Z869" s="61"/>
      <c r="AA869" s="67"/>
      <c r="AB869" s="61"/>
      <c r="AC869" s="67"/>
      <c r="AD869" s="67"/>
      <c r="AE869" s="67"/>
      <c r="AF869" s="57"/>
      <c r="AG869" s="107"/>
      <c r="AH869" s="108"/>
      <c r="AI869" s="30"/>
      <c r="AJ869" s="30"/>
      <c r="AK869" s="30"/>
      <c r="AL869" s="30"/>
      <c r="AM869" s="63"/>
      <c r="AN869" s="108"/>
      <c r="AO869" s="108"/>
      <c r="AP869" s="107"/>
      <c r="AQ869" s="107"/>
      <c r="AR869" s="31"/>
      <c r="AS869" s="68"/>
      <c r="AT869" s="68"/>
      <c r="AU869" s="63"/>
      <c r="AV869" s="62"/>
      <c r="AW869" s="62"/>
      <c r="AX869" s="62"/>
      <c r="AY869" s="62"/>
      <c r="AZ869" s="126"/>
      <c r="BA869" s="126"/>
      <c r="BB869" s="126"/>
      <c r="BC869" s="126"/>
      <c r="BD869" s="126"/>
      <c r="BE869" s="62"/>
    </row>
    <row r="870" spans="1:57" ht="25.5" customHeight="1" x14ac:dyDescent="0.3">
      <c r="A870" s="31"/>
      <c r="B870" s="31"/>
      <c r="C870" s="31"/>
      <c r="D870" s="33"/>
      <c r="E870" s="92"/>
      <c r="F870" s="31"/>
      <c r="G870" s="77"/>
      <c r="H870" s="77"/>
      <c r="I870" s="57"/>
      <c r="J870" s="31"/>
      <c r="K870" s="31"/>
      <c r="L870" s="77"/>
      <c r="M870" s="64"/>
      <c r="N870" s="64"/>
      <c r="O870" s="69"/>
      <c r="P870" s="69"/>
      <c r="Q870" s="70"/>
      <c r="R870" s="34"/>
      <c r="S870" s="105"/>
      <c r="T870" s="105"/>
      <c r="U870" s="77"/>
      <c r="V870" s="77"/>
      <c r="W870" s="69"/>
      <c r="X870" s="69"/>
      <c r="Y870" s="69"/>
      <c r="Z870" s="61"/>
      <c r="AA870" s="67"/>
      <c r="AB870" s="61"/>
      <c r="AC870" s="67"/>
      <c r="AD870" s="67"/>
      <c r="AE870" s="67"/>
      <c r="AF870" s="57"/>
      <c r="AG870" s="107"/>
      <c r="AH870" s="108"/>
      <c r="AI870" s="30"/>
      <c r="AJ870" s="30"/>
      <c r="AK870" s="30"/>
      <c r="AL870" s="30"/>
      <c r="AM870" s="63"/>
      <c r="AN870" s="108"/>
      <c r="AO870" s="108"/>
      <c r="AP870" s="107"/>
      <c r="AQ870" s="107"/>
      <c r="AR870" s="31"/>
      <c r="AS870" s="68"/>
      <c r="AT870" s="68"/>
      <c r="AU870" s="63"/>
      <c r="AV870" s="62"/>
      <c r="AW870" s="62"/>
      <c r="AX870" s="62"/>
      <c r="AY870" s="62"/>
      <c r="AZ870" s="126"/>
      <c r="BA870" s="126"/>
      <c r="BB870" s="126"/>
      <c r="BC870" s="126"/>
      <c r="BD870" s="126"/>
      <c r="BE870" s="62"/>
    </row>
    <row r="871" spans="1:57" ht="25.5" customHeight="1" x14ac:dyDescent="0.3">
      <c r="A871" s="31"/>
      <c r="B871" s="31"/>
      <c r="C871" s="31"/>
      <c r="D871" s="33"/>
      <c r="E871" s="92"/>
      <c r="F871" s="31"/>
      <c r="G871" s="77"/>
      <c r="H871" s="77"/>
      <c r="I871" s="57"/>
      <c r="J871" s="31"/>
      <c r="K871" s="31"/>
      <c r="L871" s="77"/>
      <c r="M871" s="64"/>
      <c r="N871" s="64"/>
      <c r="O871" s="69"/>
      <c r="P871" s="69"/>
      <c r="Q871" s="70"/>
      <c r="R871" s="34"/>
      <c r="S871" s="105"/>
      <c r="T871" s="105"/>
      <c r="U871" s="77"/>
      <c r="V871" s="77"/>
      <c r="W871" s="69"/>
      <c r="X871" s="69"/>
      <c r="Y871" s="69"/>
      <c r="Z871" s="61"/>
      <c r="AA871" s="67"/>
      <c r="AB871" s="61"/>
      <c r="AC871" s="67"/>
      <c r="AD871" s="67"/>
      <c r="AE871" s="67"/>
      <c r="AF871" s="57"/>
      <c r="AG871" s="107"/>
      <c r="AH871" s="108"/>
      <c r="AI871" s="30"/>
      <c r="AJ871" s="30"/>
      <c r="AK871" s="30"/>
      <c r="AL871" s="30"/>
      <c r="AM871" s="63"/>
      <c r="AN871" s="108"/>
      <c r="AO871" s="108"/>
      <c r="AP871" s="107"/>
      <c r="AQ871" s="107"/>
      <c r="AR871" s="31"/>
      <c r="AS871" s="68"/>
      <c r="AT871" s="68"/>
      <c r="AU871" s="63"/>
      <c r="AV871" s="62"/>
      <c r="AW871" s="62"/>
      <c r="AX871" s="62"/>
      <c r="AY871" s="62"/>
      <c r="AZ871" s="126"/>
      <c r="BA871" s="126"/>
      <c r="BB871" s="126"/>
      <c r="BC871" s="126"/>
      <c r="BD871" s="126"/>
      <c r="BE871" s="62"/>
    </row>
    <row r="872" spans="1:57" ht="25.5" customHeight="1" x14ac:dyDescent="0.3">
      <c r="A872" s="31"/>
      <c r="B872" s="31"/>
      <c r="C872" s="31"/>
      <c r="D872" s="33"/>
      <c r="E872" s="92"/>
      <c r="F872" s="31"/>
      <c r="G872" s="77"/>
      <c r="H872" s="77"/>
      <c r="I872" s="57"/>
      <c r="J872" s="31"/>
      <c r="K872" s="31"/>
      <c r="L872" s="77"/>
      <c r="M872" s="64"/>
      <c r="N872" s="64"/>
      <c r="O872" s="69"/>
      <c r="P872" s="69"/>
      <c r="Q872" s="70"/>
      <c r="R872" s="34"/>
      <c r="S872" s="105"/>
      <c r="T872" s="105"/>
      <c r="U872" s="77"/>
      <c r="V872" s="77"/>
      <c r="W872" s="69"/>
      <c r="X872" s="69"/>
      <c r="Y872" s="69"/>
      <c r="Z872" s="61"/>
      <c r="AA872" s="67"/>
      <c r="AB872" s="61"/>
      <c r="AC872" s="67"/>
      <c r="AD872" s="67"/>
      <c r="AE872" s="67"/>
      <c r="AF872" s="57"/>
      <c r="AG872" s="107"/>
      <c r="AH872" s="108"/>
      <c r="AI872" s="30"/>
      <c r="AJ872" s="30"/>
      <c r="AK872" s="30"/>
      <c r="AL872" s="30"/>
      <c r="AM872" s="63"/>
      <c r="AN872" s="108"/>
      <c r="AO872" s="108"/>
      <c r="AP872" s="107"/>
      <c r="AQ872" s="107"/>
      <c r="AR872" s="31"/>
      <c r="AS872" s="68"/>
      <c r="AT872" s="68"/>
      <c r="AU872" s="63"/>
      <c r="AV872" s="62"/>
      <c r="AW872" s="62"/>
      <c r="AX872" s="62"/>
      <c r="AY872" s="62"/>
      <c r="AZ872" s="126"/>
      <c r="BA872" s="126"/>
      <c r="BB872" s="126"/>
      <c r="BC872" s="126"/>
      <c r="BD872" s="126"/>
      <c r="BE872" s="62"/>
    </row>
    <row r="873" spans="1:57" ht="25.5" customHeight="1" x14ac:dyDescent="0.3">
      <c r="A873" s="31"/>
      <c r="B873" s="31"/>
      <c r="C873" s="31"/>
      <c r="D873" s="33"/>
      <c r="E873" s="92"/>
      <c r="F873" s="31"/>
      <c r="G873" s="77"/>
      <c r="H873" s="77"/>
      <c r="I873" s="57"/>
      <c r="J873" s="31"/>
      <c r="K873" s="31"/>
      <c r="L873" s="77"/>
      <c r="M873" s="64"/>
      <c r="N873" s="64"/>
      <c r="O873" s="69"/>
      <c r="P873" s="69"/>
      <c r="Q873" s="70"/>
      <c r="R873" s="34"/>
      <c r="S873" s="105"/>
      <c r="T873" s="105"/>
      <c r="U873" s="77"/>
      <c r="V873" s="77"/>
      <c r="W873" s="69"/>
      <c r="X873" s="69"/>
      <c r="Y873" s="69"/>
      <c r="Z873" s="61"/>
      <c r="AA873" s="67"/>
      <c r="AB873" s="61"/>
      <c r="AC873" s="67"/>
      <c r="AD873" s="67"/>
      <c r="AE873" s="67"/>
      <c r="AF873" s="57"/>
      <c r="AG873" s="107"/>
      <c r="AH873" s="108"/>
      <c r="AI873" s="30"/>
      <c r="AJ873" s="30"/>
      <c r="AK873" s="30"/>
      <c r="AL873" s="30"/>
      <c r="AM873" s="63"/>
      <c r="AN873" s="108"/>
      <c r="AO873" s="108"/>
      <c r="AP873" s="107"/>
      <c r="AQ873" s="107"/>
      <c r="AR873" s="31"/>
      <c r="AS873" s="68"/>
      <c r="AT873" s="68"/>
      <c r="AU873" s="63"/>
      <c r="AV873" s="62"/>
      <c r="AW873" s="62"/>
      <c r="AX873" s="62"/>
      <c r="AY873" s="62"/>
      <c r="AZ873" s="126"/>
      <c r="BA873" s="126"/>
      <c r="BB873" s="126"/>
      <c r="BC873" s="126"/>
      <c r="BD873" s="126"/>
      <c r="BE873" s="62"/>
    </row>
    <row r="874" spans="1:57" ht="25.5" customHeight="1" x14ac:dyDescent="0.3">
      <c r="A874" s="31"/>
      <c r="B874" s="31"/>
      <c r="C874" s="31"/>
      <c r="D874" s="33"/>
      <c r="E874" s="92"/>
      <c r="F874" s="31"/>
      <c r="G874" s="77"/>
      <c r="H874" s="77"/>
      <c r="I874" s="57"/>
      <c r="J874" s="31"/>
      <c r="K874" s="31"/>
      <c r="L874" s="77"/>
      <c r="M874" s="64"/>
      <c r="N874" s="64"/>
      <c r="O874" s="69"/>
      <c r="P874" s="69"/>
      <c r="Q874" s="70"/>
      <c r="R874" s="34"/>
      <c r="S874" s="105"/>
      <c r="T874" s="105"/>
      <c r="U874" s="77"/>
      <c r="V874" s="77"/>
      <c r="W874" s="69"/>
      <c r="X874" s="69"/>
      <c r="Y874" s="69"/>
      <c r="Z874" s="61"/>
      <c r="AA874" s="67"/>
      <c r="AB874" s="61"/>
      <c r="AC874" s="67"/>
      <c r="AD874" s="67"/>
      <c r="AE874" s="67"/>
      <c r="AF874" s="57"/>
      <c r="AG874" s="107"/>
      <c r="AH874" s="108"/>
      <c r="AI874" s="30"/>
      <c r="AJ874" s="30"/>
      <c r="AK874" s="30"/>
      <c r="AL874" s="30"/>
      <c r="AM874" s="63"/>
      <c r="AN874" s="108"/>
      <c r="AO874" s="108"/>
      <c r="AP874" s="107"/>
      <c r="AQ874" s="107"/>
      <c r="AR874" s="31"/>
      <c r="AS874" s="68"/>
      <c r="AT874" s="68"/>
      <c r="AU874" s="63"/>
      <c r="AV874" s="62"/>
      <c r="AW874" s="62"/>
      <c r="AX874" s="62"/>
      <c r="AY874" s="62"/>
      <c r="AZ874" s="126"/>
      <c r="BA874" s="126"/>
      <c r="BB874" s="126"/>
      <c r="BC874" s="126"/>
      <c r="BD874" s="126"/>
      <c r="BE874" s="62"/>
    </row>
    <row r="875" spans="1:57" ht="25.5" customHeight="1" x14ac:dyDescent="0.3">
      <c r="A875" s="31"/>
      <c r="B875" s="31"/>
      <c r="C875" s="31"/>
      <c r="D875" s="33"/>
      <c r="E875" s="92"/>
      <c r="F875" s="31"/>
      <c r="G875" s="77"/>
      <c r="H875" s="77"/>
      <c r="I875" s="57"/>
      <c r="J875" s="31"/>
      <c r="K875" s="31"/>
      <c r="L875" s="77"/>
      <c r="M875" s="64"/>
      <c r="N875" s="64"/>
      <c r="O875" s="69"/>
      <c r="P875" s="69"/>
      <c r="Q875" s="70"/>
      <c r="R875" s="34"/>
      <c r="S875" s="105"/>
      <c r="T875" s="105"/>
      <c r="U875" s="77"/>
      <c r="V875" s="77"/>
      <c r="W875" s="69"/>
      <c r="X875" s="69"/>
      <c r="Y875" s="69"/>
      <c r="Z875" s="61"/>
      <c r="AA875" s="67"/>
      <c r="AB875" s="61"/>
      <c r="AC875" s="67"/>
      <c r="AD875" s="67"/>
      <c r="AE875" s="67"/>
      <c r="AF875" s="57"/>
      <c r="AG875" s="107"/>
      <c r="AH875" s="108"/>
      <c r="AI875" s="30"/>
      <c r="AJ875" s="30"/>
      <c r="AK875" s="30"/>
      <c r="AL875" s="30"/>
      <c r="AM875" s="63"/>
      <c r="AN875" s="108"/>
      <c r="AO875" s="108"/>
      <c r="AP875" s="107"/>
      <c r="AQ875" s="107"/>
      <c r="AR875" s="31"/>
      <c r="AS875" s="68"/>
      <c r="AT875" s="68"/>
      <c r="AU875" s="63"/>
      <c r="AV875" s="62"/>
      <c r="AW875" s="62"/>
      <c r="AX875" s="62"/>
      <c r="AY875" s="62"/>
      <c r="AZ875" s="126"/>
      <c r="BA875" s="126"/>
      <c r="BB875" s="126"/>
      <c r="BC875" s="126"/>
      <c r="BD875" s="126"/>
      <c r="BE875" s="62"/>
    </row>
    <row r="876" spans="1:57" ht="25.5" customHeight="1" x14ac:dyDescent="0.3">
      <c r="A876" s="31"/>
      <c r="B876" s="31"/>
      <c r="C876" s="31"/>
      <c r="D876" s="33"/>
      <c r="E876" s="92"/>
      <c r="F876" s="31"/>
      <c r="G876" s="77"/>
      <c r="H876" s="77"/>
      <c r="I876" s="57"/>
      <c r="J876" s="31"/>
      <c r="K876" s="31"/>
      <c r="L876" s="77"/>
      <c r="M876" s="64"/>
      <c r="N876" s="64"/>
      <c r="O876" s="69"/>
      <c r="P876" s="69"/>
      <c r="Q876" s="70"/>
      <c r="R876" s="34"/>
      <c r="S876" s="105"/>
      <c r="T876" s="105"/>
      <c r="U876" s="77"/>
      <c r="V876" s="77"/>
      <c r="W876" s="69"/>
      <c r="X876" s="69"/>
      <c r="Y876" s="69"/>
      <c r="Z876" s="61"/>
      <c r="AA876" s="67"/>
      <c r="AB876" s="61"/>
      <c r="AC876" s="67"/>
      <c r="AD876" s="67"/>
      <c r="AE876" s="67"/>
      <c r="AF876" s="57"/>
      <c r="AG876" s="107"/>
      <c r="AH876" s="108"/>
      <c r="AI876" s="30"/>
      <c r="AJ876" s="30"/>
      <c r="AK876" s="30"/>
      <c r="AL876" s="30"/>
      <c r="AM876" s="63"/>
      <c r="AN876" s="108"/>
      <c r="AO876" s="108"/>
      <c r="AP876" s="107"/>
      <c r="AQ876" s="107"/>
      <c r="AR876" s="31"/>
      <c r="AS876" s="68"/>
      <c r="AT876" s="68"/>
      <c r="AU876" s="63"/>
      <c r="AV876" s="62"/>
      <c r="AW876" s="62"/>
      <c r="AX876" s="62"/>
      <c r="AY876" s="62"/>
      <c r="AZ876" s="126"/>
      <c r="BA876" s="126"/>
      <c r="BB876" s="126"/>
      <c r="BC876" s="126"/>
      <c r="BD876" s="126"/>
      <c r="BE876" s="62"/>
    </row>
    <row r="877" spans="1:57" ht="25.5" customHeight="1" x14ac:dyDescent="0.3">
      <c r="A877" s="31"/>
      <c r="B877" s="31"/>
      <c r="C877" s="31"/>
      <c r="D877" s="33"/>
      <c r="E877" s="92"/>
      <c r="F877" s="31"/>
      <c r="G877" s="77"/>
      <c r="H877" s="77"/>
      <c r="I877" s="57"/>
      <c r="J877" s="31"/>
      <c r="K877" s="31"/>
      <c r="L877" s="77"/>
      <c r="M877" s="64"/>
      <c r="N877" s="64"/>
      <c r="O877" s="69"/>
      <c r="P877" s="69"/>
      <c r="Q877" s="70"/>
      <c r="R877" s="34"/>
      <c r="S877" s="105"/>
      <c r="T877" s="105"/>
      <c r="U877" s="77"/>
      <c r="V877" s="77"/>
      <c r="W877" s="69"/>
      <c r="X877" s="69"/>
      <c r="Y877" s="69"/>
      <c r="Z877" s="61"/>
      <c r="AA877" s="67"/>
      <c r="AB877" s="61"/>
      <c r="AC877" s="67"/>
      <c r="AD877" s="67"/>
      <c r="AE877" s="67"/>
      <c r="AF877" s="57"/>
      <c r="AG877" s="107"/>
      <c r="AH877" s="108"/>
      <c r="AI877" s="30"/>
      <c r="AJ877" s="30"/>
      <c r="AK877" s="30"/>
      <c r="AL877" s="30"/>
      <c r="AM877" s="63"/>
      <c r="AN877" s="108"/>
      <c r="AO877" s="108"/>
      <c r="AP877" s="107"/>
      <c r="AQ877" s="107"/>
      <c r="AR877" s="31"/>
      <c r="AS877" s="68"/>
      <c r="AT877" s="68"/>
      <c r="AU877" s="63"/>
      <c r="AV877" s="62"/>
      <c r="AW877" s="62"/>
      <c r="AX877" s="62"/>
      <c r="AY877" s="62"/>
      <c r="AZ877" s="126"/>
      <c r="BA877" s="126"/>
      <c r="BB877" s="126"/>
      <c r="BC877" s="126"/>
      <c r="BD877" s="126"/>
      <c r="BE877" s="62"/>
    </row>
    <row r="878" spans="1:57" ht="25.5" customHeight="1" x14ac:dyDescent="0.3">
      <c r="A878" s="31"/>
      <c r="B878" s="31"/>
      <c r="C878" s="31"/>
      <c r="D878" s="33"/>
      <c r="E878" s="92"/>
      <c r="F878" s="31"/>
      <c r="G878" s="77"/>
      <c r="H878" s="77"/>
      <c r="I878" s="57"/>
      <c r="J878" s="31"/>
      <c r="K878" s="31"/>
      <c r="L878" s="77"/>
      <c r="M878" s="64"/>
      <c r="N878" s="64"/>
      <c r="O878" s="69"/>
      <c r="P878" s="69"/>
      <c r="Q878" s="70"/>
      <c r="R878" s="34"/>
      <c r="S878" s="105"/>
      <c r="T878" s="105"/>
      <c r="U878" s="77"/>
      <c r="V878" s="77"/>
      <c r="W878" s="69"/>
      <c r="X878" s="69"/>
      <c r="Y878" s="69"/>
      <c r="Z878" s="61"/>
      <c r="AA878" s="67"/>
      <c r="AB878" s="61"/>
      <c r="AC878" s="67"/>
      <c r="AD878" s="67"/>
      <c r="AE878" s="67"/>
      <c r="AF878" s="57"/>
      <c r="AG878" s="107"/>
      <c r="AH878" s="108"/>
      <c r="AI878" s="30"/>
      <c r="AJ878" s="30"/>
      <c r="AK878" s="30"/>
      <c r="AL878" s="30"/>
      <c r="AM878" s="63"/>
      <c r="AN878" s="108"/>
      <c r="AO878" s="108"/>
      <c r="AP878" s="107"/>
      <c r="AQ878" s="107"/>
      <c r="AR878" s="31"/>
      <c r="AS878" s="68"/>
      <c r="AT878" s="68"/>
      <c r="AU878" s="63"/>
      <c r="AV878" s="62"/>
      <c r="AW878" s="62"/>
      <c r="AX878" s="62"/>
      <c r="AY878" s="62"/>
      <c r="AZ878" s="126"/>
      <c r="BA878" s="126"/>
      <c r="BB878" s="126"/>
      <c r="BC878" s="126"/>
      <c r="BD878" s="126"/>
      <c r="BE878" s="62"/>
    </row>
    <row r="879" spans="1:57" ht="25.5" customHeight="1" x14ac:dyDescent="0.3">
      <c r="A879" s="31"/>
      <c r="B879" s="31"/>
      <c r="C879" s="31"/>
      <c r="D879" s="33"/>
      <c r="E879" s="92"/>
      <c r="F879" s="31"/>
      <c r="G879" s="77"/>
      <c r="H879" s="77"/>
      <c r="I879" s="57"/>
      <c r="J879" s="31"/>
      <c r="K879" s="31"/>
      <c r="L879" s="77"/>
      <c r="M879" s="64"/>
      <c r="N879" s="64"/>
      <c r="O879" s="69"/>
      <c r="P879" s="69"/>
      <c r="Q879" s="70"/>
      <c r="R879" s="34"/>
      <c r="S879" s="105"/>
      <c r="T879" s="105"/>
      <c r="U879" s="77"/>
      <c r="V879" s="77"/>
      <c r="W879" s="69"/>
      <c r="X879" s="69"/>
      <c r="Y879" s="69"/>
      <c r="Z879" s="61"/>
      <c r="AA879" s="67"/>
      <c r="AB879" s="61"/>
      <c r="AC879" s="67"/>
      <c r="AD879" s="67"/>
      <c r="AE879" s="67"/>
      <c r="AF879" s="57"/>
      <c r="AG879" s="107"/>
      <c r="AH879" s="108"/>
      <c r="AI879" s="30"/>
      <c r="AJ879" s="30"/>
      <c r="AK879" s="30"/>
      <c r="AL879" s="30"/>
      <c r="AM879" s="63"/>
      <c r="AN879" s="108"/>
      <c r="AO879" s="108"/>
      <c r="AP879" s="107"/>
      <c r="AQ879" s="107"/>
      <c r="AR879" s="31"/>
      <c r="AS879" s="68"/>
      <c r="AT879" s="68"/>
      <c r="AU879" s="63"/>
      <c r="AV879" s="62"/>
      <c r="AW879" s="62"/>
      <c r="AX879" s="62"/>
      <c r="AY879" s="62"/>
      <c r="AZ879" s="126"/>
      <c r="BA879" s="126"/>
      <c r="BB879" s="126"/>
      <c r="BC879" s="126"/>
      <c r="BD879" s="126"/>
      <c r="BE879" s="62"/>
    </row>
    <row r="880" spans="1:57" ht="25.5" customHeight="1" x14ac:dyDescent="0.3">
      <c r="A880" s="31"/>
      <c r="B880" s="31"/>
      <c r="C880" s="31"/>
      <c r="D880" s="33"/>
      <c r="E880" s="92"/>
      <c r="F880" s="31"/>
      <c r="G880" s="77"/>
      <c r="H880" s="77"/>
      <c r="I880" s="57"/>
      <c r="J880" s="31"/>
      <c r="K880" s="31"/>
      <c r="L880" s="77"/>
      <c r="M880" s="64"/>
      <c r="N880" s="64"/>
      <c r="O880" s="69"/>
      <c r="P880" s="69"/>
      <c r="Q880" s="70"/>
      <c r="R880" s="34"/>
      <c r="S880" s="105"/>
      <c r="T880" s="105"/>
      <c r="U880" s="77"/>
      <c r="V880" s="77"/>
      <c r="W880" s="69"/>
      <c r="X880" s="69"/>
      <c r="Y880" s="69"/>
      <c r="Z880" s="61"/>
      <c r="AA880" s="67"/>
      <c r="AB880" s="61"/>
      <c r="AC880" s="67"/>
      <c r="AD880" s="67"/>
      <c r="AE880" s="67"/>
      <c r="AF880" s="57"/>
      <c r="AG880" s="107"/>
      <c r="AH880" s="108"/>
      <c r="AI880" s="30"/>
      <c r="AJ880" s="30"/>
      <c r="AK880" s="30"/>
      <c r="AL880" s="30"/>
      <c r="AM880" s="63"/>
      <c r="AN880" s="108"/>
      <c r="AO880" s="108"/>
      <c r="AP880" s="107"/>
      <c r="AQ880" s="107"/>
      <c r="AR880" s="31"/>
      <c r="AS880" s="68"/>
      <c r="AT880" s="68"/>
      <c r="AU880" s="63"/>
      <c r="AV880" s="62"/>
      <c r="AW880" s="62"/>
      <c r="AX880" s="62"/>
      <c r="AY880" s="62"/>
      <c r="AZ880" s="126"/>
      <c r="BA880" s="126"/>
      <c r="BB880" s="126"/>
      <c r="BC880" s="126"/>
      <c r="BD880" s="126"/>
      <c r="BE880" s="62"/>
    </row>
    <row r="881" spans="1:57" ht="25.5" customHeight="1" x14ac:dyDescent="0.3">
      <c r="A881" s="31"/>
      <c r="B881" s="31"/>
      <c r="C881" s="31"/>
      <c r="D881" s="33"/>
      <c r="E881" s="92"/>
      <c r="F881" s="31"/>
      <c r="G881" s="77"/>
      <c r="H881" s="77"/>
      <c r="I881" s="57"/>
      <c r="J881" s="31"/>
      <c r="K881" s="31"/>
      <c r="L881" s="77"/>
      <c r="M881" s="64"/>
      <c r="N881" s="64"/>
      <c r="O881" s="69"/>
      <c r="P881" s="69"/>
      <c r="Q881" s="70"/>
      <c r="R881" s="34"/>
      <c r="S881" s="105"/>
      <c r="T881" s="105"/>
      <c r="U881" s="77"/>
      <c r="V881" s="77"/>
      <c r="W881" s="69"/>
      <c r="X881" s="69"/>
      <c r="Y881" s="69"/>
      <c r="Z881" s="61"/>
      <c r="AA881" s="67"/>
      <c r="AB881" s="61"/>
      <c r="AC881" s="67"/>
      <c r="AD881" s="67"/>
      <c r="AE881" s="67"/>
      <c r="AF881" s="57"/>
      <c r="AG881" s="107"/>
      <c r="AH881" s="108"/>
      <c r="AI881" s="30"/>
      <c r="AJ881" s="30"/>
      <c r="AK881" s="30"/>
      <c r="AL881" s="30"/>
      <c r="AM881" s="63"/>
      <c r="AN881" s="108"/>
      <c r="AO881" s="108"/>
      <c r="AP881" s="107"/>
      <c r="AQ881" s="107"/>
      <c r="AR881" s="31"/>
      <c r="AS881" s="68"/>
      <c r="AT881" s="68"/>
      <c r="AU881" s="63"/>
      <c r="AV881" s="62"/>
      <c r="AW881" s="62"/>
      <c r="AX881" s="62"/>
      <c r="AY881" s="62"/>
      <c r="AZ881" s="126"/>
      <c r="BA881" s="126"/>
      <c r="BB881" s="126"/>
      <c r="BC881" s="126"/>
      <c r="BD881" s="126"/>
      <c r="BE881" s="62"/>
    </row>
    <row r="882" spans="1:57" ht="25.5" customHeight="1" x14ac:dyDescent="0.3">
      <c r="A882" s="31"/>
      <c r="B882" s="31"/>
      <c r="C882" s="31"/>
      <c r="D882" s="33"/>
      <c r="E882" s="92"/>
      <c r="F882" s="31"/>
      <c r="G882" s="77"/>
      <c r="H882" s="77"/>
      <c r="I882" s="57"/>
      <c r="J882" s="31"/>
      <c r="K882" s="31"/>
      <c r="L882" s="77"/>
      <c r="M882" s="64"/>
      <c r="N882" s="64"/>
      <c r="O882" s="69"/>
      <c r="P882" s="69"/>
      <c r="Q882" s="70"/>
      <c r="R882" s="34"/>
      <c r="S882" s="105"/>
      <c r="T882" s="105"/>
      <c r="U882" s="77"/>
      <c r="V882" s="77"/>
      <c r="W882" s="69"/>
      <c r="X882" s="69"/>
      <c r="Y882" s="69"/>
      <c r="Z882" s="61"/>
      <c r="AA882" s="67"/>
      <c r="AB882" s="61"/>
      <c r="AC882" s="67"/>
      <c r="AD882" s="67"/>
      <c r="AE882" s="67"/>
      <c r="AF882" s="57"/>
      <c r="AG882" s="107"/>
      <c r="AH882" s="108"/>
      <c r="AI882" s="30"/>
      <c r="AJ882" s="30"/>
      <c r="AK882" s="30"/>
      <c r="AL882" s="30"/>
      <c r="AM882" s="63"/>
      <c r="AN882" s="108"/>
      <c r="AO882" s="108"/>
      <c r="AP882" s="107"/>
      <c r="AQ882" s="107"/>
      <c r="AR882" s="31"/>
      <c r="AS882" s="68"/>
      <c r="AT882" s="68"/>
      <c r="AU882" s="63"/>
      <c r="AV882" s="62"/>
      <c r="AW882" s="62"/>
      <c r="AX882" s="62"/>
      <c r="AY882" s="62"/>
      <c r="AZ882" s="126"/>
      <c r="BA882" s="126"/>
      <c r="BB882" s="126"/>
      <c r="BC882" s="126"/>
      <c r="BD882" s="126"/>
      <c r="BE882" s="62"/>
    </row>
    <row r="883" spans="1:57" ht="25.5" customHeight="1" x14ac:dyDescent="0.3">
      <c r="A883" s="31"/>
      <c r="B883" s="31"/>
      <c r="C883" s="31"/>
      <c r="D883" s="33"/>
      <c r="E883" s="92"/>
      <c r="F883" s="31"/>
      <c r="G883" s="77"/>
      <c r="H883" s="77"/>
      <c r="I883" s="57"/>
      <c r="J883" s="31"/>
      <c r="K883" s="31"/>
      <c r="L883" s="77"/>
      <c r="M883" s="64"/>
      <c r="N883" s="64"/>
      <c r="O883" s="69"/>
      <c r="P883" s="69"/>
      <c r="Q883" s="70"/>
      <c r="R883" s="34"/>
      <c r="S883" s="105"/>
      <c r="T883" s="105"/>
      <c r="U883" s="77"/>
      <c r="V883" s="77"/>
      <c r="W883" s="69"/>
      <c r="X883" s="69"/>
      <c r="Y883" s="69"/>
      <c r="Z883" s="61"/>
      <c r="AA883" s="67"/>
      <c r="AB883" s="61"/>
      <c r="AC883" s="67"/>
      <c r="AD883" s="67"/>
      <c r="AE883" s="67"/>
      <c r="AF883" s="57"/>
      <c r="AG883" s="107"/>
      <c r="AH883" s="108"/>
      <c r="AI883" s="30"/>
      <c r="AJ883" s="30"/>
      <c r="AK883" s="30"/>
      <c r="AL883" s="30"/>
      <c r="AM883" s="63"/>
      <c r="AN883" s="108"/>
      <c r="AO883" s="108"/>
      <c r="AP883" s="107"/>
      <c r="AQ883" s="107"/>
      <c r="AR883" s="31"/>
      <c r="AS883" s="68"/>
      <c r="AT883" s="68"/>
      <c r="AU883" s="63"/>
      <c r="AV883" s="62"/>
      <c r="AW883" s="62"/>
      <c r="AX883" s="62"/>
      <c r="AY883" s="62"/>
      <c r="AZ883" s="126"/>
      <c r="BA883" s="126"/>
      <c r="BB883" s="126"/>
      <c r="BC883" s="126"/>
      <c r="BD883" s="126"/>
      <c r="BE883" s="62"/>
    </row>
    <row r="884" spans="1:57" ht="25.5" customHeight="1" x14ac:dyDescent="0.3">
      <c r="A884" s="31"/>
      <c r="B884" s="31"/>
      <c r="C884" s="31"/>
      <c r="D884" s="33"/>
      <c r="E884" s="92"/>
      <c r="F884" s="31"/>
      <c r="G884" s="77"/>
      <c r="H884" s="77"/>
      <c r="I884" s="57"/>
      <c r="J884" s="31"/>
      <c r="K884" s="31"/>
      <c r="L884" s="77"/>
      <c r="M884" s="64"/>
      <c r="N884" s="64"/>
      <c r="O884" s="69"/>
      <c r="P884" s="69"/>
      <c r="Q884" s="70"/>
      <c r="R884" s="34"/>
      <c r="S884" s="105"/>
      <c r="T884" s="105"/>
      <c r="U884" s="77"/>
      <c r="V884" s="77"/>
      <c r="W884" s="69"/>
      <c r="X884" s="69"/>
      <c r="Y884" s="69"/>
      <c r="Z884" s="61"/>
      <c r="AA884" s="67"/>
      <c r="AB884" s="61"/>
      <c r="AC884" s="67"/>
      <c r="AD884" s="67"/>
      <c r="AE884" s="67"/>
      <c r="AF884" s="57"/>
      <c r="AG884" s="107"/>
      <c r="AH884" s="108"/>
      <c r="AI884" s="30"/>
      <c r="AJ884" s="30"/>
      <c r="AK884" s="30"/>
      <c r="AL884" s="30"/>
      <c r="AM884" s="63"/>
      <c r="AN884" s="108"/>
      <c r="AO884" s="108"/>
      <c r="AP884" s="107"/>
      <c r="AQ884" s="107"/>
      <c r="AR884" s="31"/>
      <c r="AS884" s="68"/>
      <c r="AT884" s="68"/>
      <c r="AU884" s="63"/>
      <c r="AV884" s="62"/>
      <c r="AW884" s="62"/>
      <c r="AX884" s="62"/>
      <c r="AY884" s="62"/>
      <c r="AZ884" s="126"/>
      <c r="BA884" s="126"/>
      <c r="BB884" s="126"/>
      <c r="BC884" s="126"/>
      <c r="BD884" s="126"/>
      <c r="BE884" s="62"/>
    </row>
    <row r="885" spans="1:57" ht="25.5" customHeight="1" x14ac:dyDescent="0.3">
      <c r="A885" s="31"/>
      <c r="B885" s="31"/>
      <c r="C885" s="31"/>
      <c r="D885" s="33"/>
      <c r="E885" s="92"/>
      <c r="F885" s="31"/>
      <c r="G885" s="77"/>
      <c r="H885" s="77"/>
      <c r="I885" s="57"/>
      <c r="J885" s="31"/>
      <c r="K885" s="31"/>
      <c r="L885" s="77"/>
      <c r="M885" s="64"/>
      <c r="N885" s="64"/>
      <c r="O885" s="69"/>
      <c r="P885" s="69"/>
      <c r="Q885" s="70"/>
      <c r="R885" s="34"/>
      <c r="S885" s="105"/>
      <c r="T885" s="105"/>
      <c r="U885" s="77"/>
      <c r="V885" s="77"/>
      <c r="W885" s="69"/>
      <c r="X885" s="69"/>
      <c r="Y885" s="69"/>
      <c r="Z885" s="61"/>
      <c r="AA885" s="67"/>
      <c r="AB885" s="61"/>
      <c r="AC885" s="67"/>
      <c r="AD885" s="67"/>
      <c r="AE885" s="67"/>
      <c r="AF885" s="57"/>
      <c r="AG885" s="107"/>
      <c r="AH885" s="108"/>
      <c r="AI885" s="30"/>
      <c r="AJ885" s="30"/>
      <c r="AK885" s="30"/>
      <c r="AL885" s="30"/>
      <c r="AM885" s="63"/>
      <c r="AN885" s="108"/>
      <c r="AO885" s="108"/>
      <c r="AP885" s="107"/>
      <c r="AQ885" s="107"/>
      <c r="AR885" s="31"/>
      <c r="AS885" s="68"/>
      <c r="AT885" s="68"/>
      <c r="AU885" s="63"/>
      <c r="AV885" s="62"/>
      <c r="AW885" s="62"/>
      <c r="AX885" s="62"/>
      <c r="AY885" s="62"/>
      <c r="AZ885" s="126"/>
      <c r="BA885" s="126"/>
      <c r="BB885" s="126"/>
      <c r="BC885" s="126"/>
      <c r="BD885" s="126"/>
      <c r="BE885" s="62"/>
    </row>
    <row r="886" spans="1:57" ht="25.5" customHeight="1" x14ac:dyDescent="0.3">
      <c r="A886" s="31"/>
      <c r="B886" s="31"/>
      <c r="C886" s="31"/>
      <c r="D886" s="33"/>
      <c r="E886" s="92"/>
      <c r="F886" s="31"/>
      <c r="G886" s="77"/>
      <c r="H886" s="77"/>
      <c r="I886" s="57"/>
      <c r="J886" s="31"/>
      <c r="K886" s="31"/>
      <c r="L886" s="77"/>
      <c r="M886" s="64"/>
      <c r="N886" s="64"/>
      <c r="O886" s="69"/>
      <c r="P886" s="69"/>
      <c r="Q886" s="70"/>
      <c r="R886" s="34"/>
      <c r="S886" s="105"/>
      <c r="T886" s="105"/>
      <c r="U886" s="77"/>
      <c r="V886" s="77"/>
      <c r="W886" s="69"/>
      <c r="X886" s="69"/>
      <c r="Y886" s="69"/>
      <c r="Z886" s="61"/>
      <c r="AA886" s="67"/>
      <c r="AB886" s="61"/>
      <c r="AC886" s="67"/>
      <c r="AD886" s="67"/>
      <c r="AE886" s="67"/>
      <c r="AF886" s="57"/>
      <c r="AG886" s="107"/>
      <c r="AH886" s="108"/>
      <c r="AI886" s="30"/>
      <c r="AJ886" s="30"/>
      <c r="AK886" s="30"/>
      <c r="AL886" s="30"/>
      <c r="AM886" s="63"/>
      <c r="AN886" s="108"/>
      <c r="AO886" s="108"/>
      <c r="AP886" s="107"/>
      <c r="AQ886" s="107"/>
      <c r="AR886" s="31"/>
      <c r="AS886" s="68"/>
      <c r="AT886" s="68"/>
      <c r="AU886" s="63"/>
      <c r="AV886" s="62"/>
      <c r="AW886" s="62"/>
      <c r="AX886" s="62"/>
      <c r="AY886" s="62"/>
      <c r="AZ886" s="126"/>
      <c r="BA886" s="126"/>
      <c r="BB886" s="126"/>
      <c r="BC886" s="126"/>
      <c r="BD886" s="126"/>
      <c r="BE886" s="62"/>
    </row>
    <row r="887" spans="1:57" ht="25.5" customHeight="1" x14ac:dyDescent="0.3">
      <c r="A887" s="31"/>
      <c r="B887" s="31"/>
      <c r="C887" s="31"/>
      <c r="D887" s="33"/>
      <c r="E887" s="92"/>
      <c r="F887" s="31"/>
      <c r="G887" s="77"/>
      <c r="H887" s="77"/>
      <c r="I887" s="57"/>
      <c r="J887" s="31"/>
      <c r="K887" s="31"/>
      <c r="L887" s="77"/>
      <c r="M887" s="64"/>
      <c r="N887" s="64"/>
      <c r="O887" s="69"/>
      <c r="P887" s="69"/>
      <c r="Q887" s="70"/>
      <c r="R887" s="34"/>
      <c r="S887" s="105"/>
      <c r="T887" s="105"/>
      <c r="U887" s="77"/>
      <c r="V887" s="77"/>
      <c r="W887" s="69"/>
      <c r="X887" s="69"/>
      <c r="Y887" s="69"/>
      <c r="Z887" s="61"/>
      <c r="AA887" s="67"/>
      <c r="AB887" s="61"/>
      <c r="AC887" s="67"/>
      <c r="AD887" s="67"/>
      <c r="AE887" s="67"/>
      <c r="AF887" s="57"/>
      <c r="AG887" s="107"/>
      <c r="AH887" s="108"/>
      <c r="AI887" s="30"/>
      <c r="AJ887" s="30"/>
      <c r="AK887" s="30"/>
      <c r="AL887" s="30"/>
      <c r="AM887" s="63"/>
      <c r="AN887" s="108"/>
      <c r="AO887" s="108"/>
      <c r="AP887" s="107"/>
      <c r="AQ887" s="107"/>
      <c r="AR887" s="31"/>
      <c r="AS887" s="68"/>
      <c r="AT887" s="68"/>
      <c r="AU887" s="63"/>
      <c r="AV887" s="62"/>
      <c r="AW887" s="62"/>
      <c r="AX887" s="62"/>
      <c r="AY887" s="62"/>
      <c r="AZ887" s="126"/>
      <c r="BA887" s="126"/>
      <c r="BB887" s="126"/>
      <c r="BC887" s="126"/>
      <c r="BD887" s="126"/>
      <c r="BE887" s="62"/>
    </row>
    <row r="888" spans="1:57" ht="25.5" customHeight="1" x14ac:dyDescent="0.3">
      <c r="A888" s="31"/>
      <c r="B888" s="31"/>
      <c r="C888" s="31"/>
      <c r="D888" s="33"/>
      <c r="E888" s="92"/>
      <c r="F888" s="31"/>
      <c r="G888" s="77"/>
      <c r="H888" s="77"/>
      <c r="I888" s="57"/>
      <c r="J888" s="31"/>
      <c r="K888" s="31"/>
      <c r="L888" s="77"/>
      <c r="M888" s="64"/>
      <c r="N888" s="64"/>
      <c r="O888" s="69"/>
      <c r="P888" s="69"/>
      <c r="Q888" s="70"/>
      <c r="R888" s="34"/>
      <c r="S888" s="105"/>
      <c r="T888" s="105"/>
      <c r="U888" s="77"/>
      <c r="V888" s="77"/>
      <c r="W888" s="69"/>
      <c r="X888" s="69"/>
      <c r="Y888" s="69"/>
      <c r="Z888" s="61"/>
      <c r="AA888" s="67"/>
      <c r="AB888" s="61"/>
      <c r="AC888" s="67"/>
      <c r="AD888" s="67"/>
      <c r="AE888" s="67"/>
      <c r="AF888" s="57"/>
      <c r="AG888" s="107"/>
      <c r="AH888" s="108"/>
      <c r="AI888" s="30"/>
      <c r="AJ888" s="30"/>
      <c r="AK888" s="30"/>
      <c r="AL888" s="30"/>
      <c r="AM888" s="63"/>
      <c r="AN888" s="108"/>
      <c r="AO888" s="108"/>
      <c r="AP888" s="107"/>
      <c r="AQ888" s="107"/>
      <c r="AR888" s="31"/>
      <c r="AS888" s="68"/>
      <c r="AT888" s="68"/>
      <c r="AU888" s="63"/>
      <c r="AV888" s="62"/>
      <c r="AW888" s="62"/>
      <c r="AX888" s="62"/>
      <c r="AY888" s="62"/>
      <c r="AZ888" s="126"/>
      <c r="BA888" s="126"/>
      <c r="BB888" s="126"/>
      <c r="BC888" s="126"/>
      <c r="BD888" s="126"/>
      <c r="BE888" s="62"/>
    </row>
    <row r="889" spans="1:57" ht="25.5" customHeight="1" x14ac:dyDescent="0.3">
      <c r="A889" s="31"/>
      <c r="B889" s="31"/>
      <c r="C889" s="31"/>
      <c r="D889" s="33"/>
      <c r="E889" s="92"/>
      <c r="F889" s="31"/>
      <c r="G889" s="77"/>
      <c r="H889" s="77"/>
      <c r="I889" s="57"/>
      <c r="J889" s="31"/>
      <c r="K889" s="31"/>
      <c r="L889" s="77"/>
      <c r="M889" s="64"/>
      <c r="N889" s="64"/>
      <c r="O889" s="69"/>
      <c r="P889" s="69"/>
      <c r="Q889" s="70"/>
      <c r="R889" s="34"/>
      <c r="S889" s="105"/>
      <c r="T889" s="105"/>
      <c r="U889" s="77"/>
      <c r="V889" s="77"/>
      <c r="W889" s="69"/>
      <c r="X889" s="69"/>
      <c r="Y889" s="69"/>
      <c r="Z889" s="61"/>
      <c r="AA889" s="67"/>
      <c r="AB889" s="61"/>
      <c r="AC889" s="67"/>
      <c r="AD889" s="67"/>
      <c r="AE889" s="67"/>
      <c r="AF889" s="57"/>
      <c r="AG889" s="107"/>
      <c r="AH889" s="108"/>
      <c r="AI889" s="30"/>
      <c r="AJ889" s="30"/>
      <c r="AK889" s="30"/>
      <c r="AL889" s="30"/>
      <c r="AM889" s="63"/>
      <c r="AN889" s="108"/>
      <c r="AO889" s="108"/>
      <c r="AP889" s="107"/>
      <c r="AQ889" s="107"/>
      <c r="AR889" s="31"/>
      <c r="AS889" s="68"/>
      <c r="AT889" s="68"/>
      <c r="AU889" s="63"/>
      <c r="AV889" s="62"/>
      <c r="AW889" s="62"/>
      <c r="AX889" s="62"/>
      <c r="AY889" s="62"/>
      <c r="AZ889" s="126"/>
      <c r="BA889" s="126"/>
      <c r="BB889" s="126"/>
      <c r="BC889" s="126"/>
      <c r="BD889" s="126"/>
      <c r="BE889" s="62"/>
    </row>
    <row r="890" spans="1:57" ht="25.5" customHeight="1" x14ac:dyDescent="0.3">
      <c r="A890" s="31"/>
      <c r="B890" s="31"/>
      <c r="C890" s="31"/>
      <c r="D890" s="33"/>
      <c r="E890" s="92"/>
      <c r="F890" s="31"/>
      <c r="G890" s="77"/>
      <c r="H890" s="77"/>
      <c r="I890" s="57"/>
      <c r="J890" s="31"/>
      <c r="K890" s="31"/>
      <c r="L890" s="77"/>
      <c r="M890" s="64"/>
      <c r="N890" s="64"/>
      <c r="O890" s="69"/>
      <c r="P890" s="69"/>
      <c r="Q890" s="70"/>
      <c r="R890" s="34"/>
      <c r="S890" s="105"/>
      <c r="T890" s="105"/>
      <c r="U890" s="77"/>
      <c r="V890" s="77"/>
      <c r="W890" s="69"/>
      <c r="X890" s="69"/>
      <c r="Y890" s="69"/>
      <c r="Z890" s="61"/>
      <c r="AA890" s="67"/>
      <c r="AB890" s="61"/>
      <c r="AC890" s="67"/>
      <c r="AD890" s="67"/>
      <c r="AE890" s="67"/>
      <c r="AF890" s="57"/>
      <c r="AG890" s="107"/>
      <c r="AH890" s="108"/>
      <c r="AI890" s="30"/>
      <c r="AJ890" s="30"/>
      <c r="AK890" s="30"/>
      <c r="AL890" s="30"/>
      <c r="AM890" s="63"/>
      <c r="AN890" s="108"/>
      <c r="AO890" s="108"/>
      <c r="AP890" s="107"/>
      <c r="AQ890" s="107"/>
      <c r="AR890" s="31"/>
      <c r="AS890" s="68"/>
      <c r="AT890" s="68"/>
      <c r="AU890" s="63"/>
      <c r="AV890" s="62"/>
      <c r="AW890" s="62"/>
      <c r="AX890" s="62"/>
      <c r="AY890" s="62"/>
      <c r="AZ890" s="126"/>
      <c r="BA890" s="126"/>
      <c r="BB890" s="126"/>
      <c r="BC890" s="126"/>
      <c r="BD890" s="126"/>
      <c r="BE890" s="62"/>
    </row>
    <row r="891" spans="1:57" ht="25.5" customHeight="1" x14ac:dyDescent="0.3">
      <c r="A891" s="31"/>
      <c r="B891" s="31"/>
      <c r="C891" s="31"/>
      <c r="D891" s="33"/>
      <c r="E891" s="92"/>
      <c r="F891" s="31"/>
      <c r="G891" s="77"/>
      <c r="H891" s="77"/>
      <c r="I891" s="57"/>
      <c r="J891" s="31"/>
      <c r="K891" s="31"/>
      <c r="L891" s="77"/>
      <c r="M891" s="64"/>
      <c r="N891" s="64"/>
      <c r="O891" s="69"/>
      <c r="P891" s="69"/>
      <c r="Q891" s="70"/>
      <c r="R891" s="34"/>
      <c r="S891" s="105"/>
      <c r="T891" s="105"/>
      <c r="U891" s="77"/>
      <c r="V891" s="77"/>
      <c r="W891" s="69"/>
      <c r="X891" s="69"/>
      <c r="Y891" s="69"/>
      <c r="Z891" s="61"/>
      <c r="AA891" s="67"/>
      <c r="AB891" s="61"/>
      <c r="AC891" s="67"/>
      <c r="AD891" s="67"/>
      <c r="AE891" s="67"/>
      <c r="AF891" s="57"/>
      <c r="AG891" s="107"/>
      <c r="AH891" s="108"/>
      <c r="AI891" s="30"/>
      <c r="AJ891" s="30"/>
      <c r="AK891" s="30"/>
      <c r="AL891" s="30"/>
      <c r="AM891" s="63"/>
      <c r="AN891" s="108"/>
      <c r="AO891" s="108"/>
      <c r="AP891" s="107"/>
      <c r="AQ891" s="107"/>
      <c r="AR891" s="31"/>
      <c r="AS891" s="68"/>
      <c r="AT891" s="68"/>
      <c r="AU891" s="63"/>
      <c r="AV891" s="62"/>
      <c r="AW891" s="62"/>
      <c r="AX891" s="62"/>
      <c r="AY891" s="62"/>
      <c r="AZ891" s="126"/>
      <c r="BA891" s="126"/>
      <c r="BB891" s="126"/>
      <c r="BC891" s="126"/>
      <c r="BD891" s="126"/>
      <c r="BE891" s="62"/>
    </row>
    <row r="892" spans="1:57" ht="25.5" customHeight="1" x14ac:dyDescent="0.3">
      <c r="A892" s="31"/>
      <c r="B892" s="31"/>
      <c r="C892" s="31"/>
      <c r="D892" s="33"/>
      <c r="E892" s="92"/>
      <c r="F892" s="31"/>
      <c r="G892" s="77"/>
      <c r="H892" s="77"/>
      <c r="I892" s="57"/>
      <c r="J892" s="31"/>
      <c r="K892" s="31"/>
      <c r="L892" s="77"/>
      <c r="M892" s="64"/>
      <c r="N892" s="64"/>
      <c r="O892" s="69"/>
      <c r="P892" s="69"/>
      <c r="Q892" s="70"/>
      <c r="R892" s="34"/>
      <c r="S892" s="105"/>
      <c r="T892" s="105"/>
      <c r="U892" s="77"/>
      <c r="V892" s="77"/>
      <c r="W892" s="69"/>
      <c r="X892" s="69"/>
      <c r="Y892" s="69"/>
      <c r="Z892" s="61"/>
      <c r="AA892" s="67"/>
      <c r="AB892" s="61"/>
      <c r="AC892" s="67"/>
      <c r="AD892" s="67"/>
      <c r="AE892" s="67"/>
      <c r="AF892" s="57"/>
      <c r="AG892" s="107"/>
      <c r="AH892" s="108"/>
      <c r="AI892" s="30"/>
      <c r="AJ892" s="30"/>
      <c r="AK892" s="30"/>
      <c r="AL892" s="30"/>
      <c r="AM892" s="63"/>
      <c r="AN892" s="108"/>
      <c r="AO892" s="108"/>
      <c r="AP892" s="107"/>
      <c r="AQ892" s="107"/>
      <c r="AR892" s="31"/>
      <c r="AS892" s="68"/>
      <c r="AT892" s="68"/>
      <c r="AU892" s="63"/>
      <c r="AV892" s="62"/>
      <c r="AW892" s="62"/>
      <c r="AX892" s="62"/>
      <c r="AY892" s="62"/>
      <c r="AZ892" s="126"/>
      <c r="BA892" s="126"/>
      <c r="BB892" s="126"/>
      <c r="BC892" s="126"/>
      <c r="BD892" s="126"/>
      <c r="BE892" s="62"/>
    </row>
    <row r="893" spans="1:57" ht="25.5" customHeight="1" x14ac:dyDescent="0.3">
      <c r="A893" s="31"/>
      <c r="B893" s="31"/>
      <c r="C893" s="31"/>
      <c r="D893" s="33"/>
      <c r="E893" s="92"/>
      <c r="F893" s="31"/>
      <c r="G893" s="77"/>
      <c r="H893" s="77"/>
      <c r="I893" s="57"/>
      <c r="J893" s="31"/>
      <c r="K893" s="31"/>
      <c r="L893" s="77"/>
      <c r="M893" s="64"/>
      <c r="N893" s="64"/>
      <c r="O893" s="69"/>
      <c r="P893" s="69"/>
      <c r="Q893" s="70"/>
      <c r="R893" s="34"/>
      <c r="S893" s="105"/>
      <c r="T893" s="105"/>
      <c r="U893" s="77"/>
      <c r="V893" s="77"/>
      <c r="W893" s="69"/>
      <c r="X893" s="69"/>
      <c r="Y893" s="69"/>
      <c r="Z893" s="61"/>
      <c r="AA893" s="67"/>
      <c r="AB893" s="61"/>
      <c r="AC893" s="67"/>
      <c r="AD893" s="67"/>
      <c r="AE893" s="67"/>
      <c r="AF893" s="57"/>
      <c r="AG893" s="107"/>
      <c r="AH893" s="108"/>
      <c r="AI893" s="30"/>
      <c r="AJ893" s="30"/>
      <c r="AK893" s="30"/>
      <c r="AL893" s="30"/>
      <c r="AM893" s="63"/>
      <c r="AN893" s="108"/>
      <c r="AO893" s="108"/>
      <c r="AP893" s="107"/>
      <c r="AQ893" s="107"/>
      <c r="AR893" s="31"/>
      <c r="AS893" s="68"/>
      <c r="AT893" s="68"/>
      <c r="AU893" s="63"/>
      <c r="AV893" s="62"/>
      <c r="AW893" s="62"/>
      <c r="AX893" s="62"/>
      <c r="AY893" s="62"/>
      <c r="AZ893" s="126"/>
      <c r="BA893" s="126"/>
      <c r="BB893" s="126"/>
      <c r="BC893" s="126"/>
      <c r="BD893" s="126"/>
      <c r="BE893" s="62"/>
    </row>
    <row r="894" spans="1:57" ht="25.5" customHeight="1" x14ac:dyDescent="0.3">
      <c r="A894" s="31"/>
      <c r="B894" s="31"/>
      <c r="C894" s="31"/>
      <c r="D894" s="33"/>
      <c r="E894" s="92"/>
      <c r="F894" s="31"/>
      <c r="G894" s="77"/>
      <c r="H894" s="77"/>
      <c r="I894" s="57"/>
      <c r="J894" s="31"/>
      <c r="K894" s="31"/>
      <c r="L894" s="77"/>
      <c r="M894" s="64"/>
      <c r="N894" s="64"/>
      <c r="O894" s="69"/>
      <c r="P894" s="69"/>
      <c r="Q894" s="70"/>
      <c r="R894" s="34"/>
      <c r="S894" s="105"/>
      <c r="T894" s="105"/>
      <c r="U894" s="77"/>
      <c r="V894" s="77"/>
      <c r="W894" s="69"/>
      <c r="X894" s="69"/>
      <c r="Y894" s="69"/>
      <c r="Z894" s="61"/>
      <c r="AA894" s="67"/>
      <c r="AB894" s="61"/>
      <c r="AC894" s="67"/>
      <c r="AD894" s="67"/>
      <c r="AE894" s="67"/>
      <c r="AF894" s="57"/>
      <c r="AG894" s="107"/>
      <c r="AH894" s="108"/>
      <c r="AI894" s="30"/>
      <c r="AJ894" s="30"/>
      <c r="AK894" s="30"/>
      <c r="AL894" s="30"/>
      <c r="AM894" s="63"/>
      <c r="AN894" s="108"/>
      <c r="AO894" s="108"/>
      <c r="AP894" s="107"/>
      <c r="AQ894" s="107"/>
      <c r="AR894" s="31"/>
      <c r="AS894" s="68"/>
      <c r="AT894" s="68"/>
      <c r="AU894" s="63"/>
      <c r="AV894" s="62"/>
      <c r="AW894" s="62"/>
      <c r="AX894" s="62"/>
      <c r="AY894" s="62"/>
      <c r="AZ894" s="126"/>
      <c r="BA894" s="126"/>
      <c r="BB894" s="126"/>
      <c r="BC894" s="126"/>
      <c r="BD894" s="126"/>
      <c r="BE894" s="62"/>
    </row>
    <row r="895" spans="1:57" ht="25.5" customHeight="1" x14ac:dyDescent="0.3">
      <c r="A895" s="31"/>
      <c r="B895" s="31"/>
      <c r="C895" s="31"/>
      <c r="D895" s="33"/>
      <c r="E895" s="92"/>
      <c r="F895" s="31"/>
      <c r="G895" s="77"/>
      <c r="H895" s="77"/>
      <c r="I895" s="57"/>
      <c r="J895" s="31"/>
      <c r="K895" s="31"/>
      <c r="L895" s="77"/>
      <c r="M895" s="64"/>
      <c r="N895" s="64"/>
      <c r="O895" s="69"/>
      <c r="P895" s="69"/>
      <c r="Q895" s="70"/>
      <c r="R895" s="34"/>
      <c r="S895" s="105"/>
      <c r="T895" s="105"/>
      <c r="U895" s="77"/>
      <c r="V895" s="77"/>
      <c r="W895" s="69"/>
      <c r="X895" s="69"/>
      <c r="Y895" s="69"/>
      <c r="Z895" s="61"/>
      <c r="AA895" s="67"/>
      <c r="AB895" s="61"/>
      <c r="AC895" s="67"/>
      <c r="AD895" s="67"/>
      <c r="AE895" s="67"/>
      <c r="AF895" s="57"/>
      <c r="AG895" s="107"/>
      <c r="AH895" s="108"/>
      <c r="AI895" s="30"/>
      <c r="AJ895" s="30"/>
      <c r="AK895" s="30"/>
      <c r="AL895" s="30"/>
      <c r="AM895" s="63"/>
      <c r="AN895" s="108"/>
      <c r="AO895" s="108"/>
      <c r="AP895" s="107"/>
      <c r="AQ895" s="107"/>
      <c r="AR895" s="31"/>
      <c r="AS895" s="68"/>
      <c r="AT895" s="68"/>
      <c r="AU895" s="63"/>
      <c r="AV895" s="62"/>
      <c r="AW895" s="62"/>
      <c r="AX895" s="62"/>
      <c r="AY895" s="62"/>
      <c r="AZ895" s="126"/>
      <c r="BA895" s="126"/>
      <c r="BB895" s="126"/>
      <c r="BC895" s="126"/>
      <c r="BD895" s="126"/>
      <c r="BE895" s="62"/>
    </row>
    <row r="896" spans="1:57" ht="25.5" customHeight="1" x14ac:dyDescent="0.3">
      <c r="A896" s="31"/>
      <c r="B896" s="31"/>
      <c r="C896" s="31"/>
      <c r="D896" s="33"/>
      <c r="E896" s="92"/>
      <c r="F896" s="31"/>
      <c r="G896" s="77"/>
      <c r="H896" s="77"/>
      <c r="I896" s="57"/>
      <c r="J896" s="31"/>
      <c r="K896" s="31"/>
      <c r="L896" s="77"/>
      <c r="M896" s="64"/>
      <c r="N896" s="64"/>
      <c r="O896" s="69"/>
      <c r="P896" s="69"/>
      <c r="Q896" s="70"/>
      <c r="R896" s="34"/>
      <c r="S896" s="105"/>
      <c r="T896" s="105"/>
      <c r="U896" s="77"/>
      <c r="V896" s="77"/>
      <c r="W896" s="69"/>
      <c r="X896" s="69"/>
      <c r="Y896" s="69"/>
      <c r="Z896" s="61"/>
      <c r="AA896" s="67"/>
      <c r="AB896" s="61"/>
      <c r="AC896" s="67"/>
      <c r="AD896" s="67"/>
      <c r="AE896" s="67"/>
      <c r="AF896" s="57"/>
      <c r="AG896" s="107"/>
      <c r="AH896" s="108"/>
      <c r="AI896" s="30"/>
      <c r="AJ896" s="30"/>
      <c r="AK896" s="30"/>
      <c r="AL896" s="30"/>
      <c r="AM896" s="63"/>
      <c r="AN896" s="108"/>
      <c r="AO896" s="108"/>
      <c r="AP896" s="107"/>
      <c r="AQ896" s="107"/>
      <c r="AR896" s="31"/>
      <c r="AS896" s="68"/>
      <c r="AT896" s="68"/>
      <c r="AU896" s="63"/>
      <c r="AV896" s="62"/>
      <c r="AW896" s="62"/>
      <c r="AX896" s="62"/>
      <c r="AY896" s="62"/>
      <c r="AZ896" s="126"/>
      <c r="BA896" s="126"/>
      <c r="BB896" s="126"/>
      <c r="BC896" s="126"/>
      <c r="BD896" s="126"/>
      <c r="BE896" s="62"/>
    </row>
    <row r="897" spans="1:57" ht="25.5" customHeight="1" x14ac:dyDescent="0.3">
      <c r="A897" s="31"/>
      <c r="B897" s="31"/>
      <c r="C897" s="31"/>
      <c r="D897" s="33"/>
      <c r="E897" s="92"/>
      <c r="F897" s="31"/>
      <c r="G897" s="77"/>
      <c r="H897" s="77"/>
      <c r="I897" s="57"/>
      <c r="J897" s="31"/>
      <c r="K897" s="31"/>
      <c r="L897" s="77"/>
      <c r="M897" s="64"/>
      <c r="N897" s="64"/>
      <c r="O897" s="69"/>
      <c r="P897" s="69"/>
      <c r="Q897" s="70"/>
      <c r="R897" s="34"/>
      <c r="S897" s="105"/>
      <c r="T897" s="105"/>
      <c r="U897" s="77"/>
      <c r="V897" s="77"/>
      <c r="W897" s="69"/>
      <c r="X897" s="69"/>
      <c r="Y897" s="69"/>
      <c r="Z897" s="61"/>
      <c r="AA897" s="67"/>
      <c r="AB897" s="61"/>
      <c r="AC897" s="67"/>
      <c r="AD897" s="67"/>
      <c r="AE897" s="67"/>
      <c r="AF897" s="57"/>
      <c r="AG897" s="107"/>
      <c r="AH897" s="108"/>
      <c r="AI897" s="30"/>
      <c r="AJ897" s="30"/>
      <c r="AK897" s="30"/>
      <c r="AL897" s="30"/>
      <c r="AM897" s="63"/>
      <c r="AN897" s="108"/>
      <c r="AO897" s="108"/>
      <c r="AP897" s="107"/>
      <c r="AQ897" s="107"/>
      <c r="AR897" s="31"/>
      <c r="AS897" s="68"/>
      <c r="AT897" s="68"/>
      <c r="AU897" s="63"/>
      <c r="AV897" s="62"/>
      <c r="AW897" s="62"/>
      <c r="AX897" s="62"/>
      <c r="AY897" s="62"/>
      <c r="AZ897" s="126"/>
      <c r="BA897" s="126"/>
      <c r="BB897" s="126"/>
      <c r="BC897" s="126"/>
      <c r="BD897" s="126"/>
      <c r="BE897" s="62"/>
    </row>
    <row r="898" spans="1:57" ht="25.5" customHeight="1" x14ac:dyDescent="0.3">
      <c r="A898" s="31"/>
      <c r="B898" s="31"/>
      <c r="C898" s="31"/>
      <c r="D898" s="33"/>
      <c r="E898" s="92"/>
      <c r="F898" s="31"/>
      <c r="G898" s="77"/>
      <c r="H898" s="77"/>
      <c r="I898" s="57"/>
      <c r="J898" s="31"/>
      <c r="K898" s="31"/>
      <c r="L898" s="77"/>
      <c r="M898" s="64"/>
      <c r="N898" s="64"/>
      <c r="O898" s="69"/>
      <c r="P898" s="69"/>
      <c r="Q898" s="70"/>
      <c r="R898" s="34"/>
      <c r="S898" s="105"/>
      <c r="T898" s="105"/>
      <c r="U898" s="77"/>
      <c r="V898" s="77"/>
      <c r="W898" s="69"/>
      <c r="X898" s="69"/>
      <c r="Y898" s="69"/>
      <c r="Z898" s="61"/>
      <c r="AA898" s="67"/>
      <c r="AB898" s="61"/>
      <c r="AC898" s="67"/>
      <c r="AD898" s="67"/>
      <c r="AE898" s="67"/>
      <c r="AF898" s="57"/>
      <c r="AG898" s="107"/>
      <c r="AH898" s="108"/>
      <c r="AI898" s="30"/>
      <c r="AJ898" s="30"/>
      <c r="AK898" s="30"/>
      <c r="AL898" s="30"/>
      <c r="AM898" s="63"/>
      <c r="AN898" s="108"/>
      <c r="AO898" s="108"/>
      <c r="AP898" s="107"/>
      <c r="AQ898" s="107"/>
      <c r="AR898" s="31"/>
      <c r="AS898" s="68"/>
      <c r="AT898" s="68"/>
      <c r="AU898" s="63"/>
      <c r="AV898" s="62"/>
      <c r="AW898" s="62"/>
      <c r="AX898" s="62"/>
      <c r="AY898" s="62"/>
      <c r="AZ898" s="126"/>
      <c r="BA898" s="126"/>
      <c r="BB898" s="126"/>
      <c r="BC898" s="126"/>
      <c r="BD898" s="126"/>
      <c r="BE898" s="62"/>
    </row>
    <row r="899" spans="1:57" ht="25.5" customHeight="1" x14ac:dyDescent="0.3">
      <c r="A899" s="31"/>
      <c r="B899" s="31"/>
      <c r="C899" s="31"/>
      <c r="D899" s="33"/>
      <c r="E899" s="92"/>
      <c r="F899" s="31"/>
      <c r="G899" s="77"/>
      <c r="H899" s="77"/>
      <c r="I899" s="57"/>
      <c r="J899" s="31"/>
      <c r="K899" s="31"/>
      <c r="L899" s="77"/>
      <c r="M899" s="64"/>
      <c r="N899" s="64"/>
      <c r="O899" s="69"/>
      <c r="P899" s="69"/>
      <c r="Q899" s="70"/>
      <c r="R899" s="34"/>
      <c r="S899" s="105"/>
      <c r="T899" s="105"/>
      <c r="U899" s="77"/>
      <c r="V899" s="77"/>
      <c r="W899" s="69"/>
      <c r="X899" s="69"/>
      <c r="Y899" s="69"/>
      <c r="Z899" s="61"/>
      <c r="AA899" s="67"/>
      <c r="AB899" s="61"/>
      <c r="AC899" s="67"/>
      <c r="AD899" s="67"/>
      <c r="AE899" s="67"/>
      <c r="AF899" s="57"/>
      <c r="AG899" s="107"/>
      <c r="AH899" s="108"/>
      <c r="AI899" s="30"/>
      <c r="AJ899" s="30"/>
      <c r="AK899" s="30"/>
      <c r="AL899" s="30"/>
      <c r="AM899" s="63"/>
      <c r="AN899" s="108"/>
      <c r="AO899" s="108"/>
      <c r="AP899" s="107"/>
      <c r="AQ899" s="107"/>
      <c r="AR899" s="31"/>
      <c r="AS899" s="68"/>
      <c r="AT899" s="68"/>
      <c r="AU899" s="63"/>
      <c r="AV899" s="62"/>
      <c r="AW899" s="62"/>
      <c r="AX899" s="62"/>
      <c r="AY899" s="62"/>
      <c r="AZ899" s="126"/>
      <c r="BA899" s="126"/>
      <c r="BB899" s="126"/>
      <c r="BC899" s="126"/>
      <c r="BD899" s="126"/>
      <c r="BE899" s="62"/>
    </row>
    <row r="900" spans="1:57" ht="25.5" customHeight="1" x14ac:dyDescent="0.3">
      <c r="A900" s="31"/>
      <c r="B900" s="31"/>
      <c r="C900" s="31"/>
      <c r="D900" s="33"/>
      <c r="E900" s="92"/>
      <c r="F900" s="31"/>
      <c r="G900" s="77"/>
      <c r="H900" s="77"/>
      <c r="I900" s="57"/>
      <c r="J900" s="31"/>
      <c r="K900" s="31"/>
      <c r="L900" s="77"/>
      <c r="M900" s="64"/>
      <c r="N900" s="64"/>
      <c r="O900" s="69"/>
      <c r="P900" s="69"/>
      <c r="Q900" s="70"/>
      <c r="R900" s="34"/>
      <c r="S900" s="105"/>
      <c r="T900" s="105"/>
      <c r="U900" s="77"/>
      <c r="V900" s="77"/>
      <c r="W900" s="69"/>
      <c r="X900" s="69"/>
      <c r="Y900" s="69"/>
      <c r="Z900" s="61"/>
      <c r="AA900" s="67"/>
      <c r="AB900" s="61"/>
      <c r="AC900" s="67"/>
      <c r="AD900" s="67"/>
      <c r="AE900" s="67"/>
      <c r="AF900" s="57"/>
      <c r="AG900" s="107"/>
      <c r="AH900" s="108"/>
      <c r="AI900" s="30"/>
      <c r="AJ900" s="30"/>
      <c r="AK900" s="30"/>
      <c r="AL900" s="30"/>
      <c r="AM900" s="63"/>
      <c r="AN900" s="108"/>
      <c r="AO900" s="108"/>
      <c r="AP900" s="107"/>
      <c r="AQ900" s="107"/>
      <c r="AR900" s="31"/>
      <c r="AS900" s="68"/>
      <c r="AT900" s="68"/>
      <c r="AU900" s="63"/>
      <c r="AV900" s="62"/>
      <c r="AW900" s="62"/>
      <c r="AX900" s="62"/>
      <c r="AY900" s="62"/>
      <c r="AZ900" s="126"/>
      <c r="BA900" s="126"/>
      <c r="BB900" s="126"/>
      <c r="BC900" s="126"/>
      <c r="BD900" s="126"/>
      <c r="BE900" s="62"/>
    </row>
    <row r="901" spans="1:57" ht="25.5" customHeight="1" x14ac:dyDescent="0.3">
      <c r="A901" s="31"/>
      <c r="B901" s="31"/>
      <c r="C901" s="31"/>
      <c r="D901" s="33"/>
      <c r="E901" s="92"/>
      <c r="F901" s="31"/>
      <c r="G901" s="77"/>
      <c r="H901" s="77"/>
      <c r="I901" s="57"/>
      <c r="J901" s="31"/>
      <c r="K901" s="31"/>
      <c r="L901" s="77"/>
      <c r="M901" s="64"/>
      <c r="N901" s="64"/>
      <c r="O901" s="69"/>
      <c r="P901" s="69"/>
      <c r="Q901" s="70"/>
      <c r="R901" s="34"/>
      <c r="S901" s="105"/>
      <c r="T901" s="105"/>
      <c r="U901" s="77"/>
      <c r="V901" s="77"/>
      <c r="W901" s="69"/>
      <c r="X901" s="69"/>
      <c r="Y901" s="69"/>
      <c r="Z901" s="61"/>
      <c r="AA901" s="67"/>
      <c r="AB901" s="61"/>
      <c r="AC901" s="67"/>
      <c r="AD901" s="67"/>
      <c r="AE901" s="67"/>
      <c r="AF901" s="57"/>
      <c r="AG901" s="107"/>
      <c r="AH901" s="108"/>
      <c r="AI901" s="30"/>
      <c r="AJ901" s="30"/>
      <c r="AK901" s="30"/>
      <c r="AL901" s="30"/>
      <c r="AM901" s="63"/>
      <c r="AN901" s="108"/>
      <c r="AO901" s="108"/>
      <c r="AP901" s="107"/>
      <c r="AQ901" s="107"/>
      <c r="AR901" s="31"/>
      <c r="AS901" s="68"/>
      <c r="AT901" s="68"/>
      <c r="AU901" s="63"/>
      <c r="AV901" s="62"/>
      <c r="AW901" s="62"/>
      <c r="AX901" s="62"/>
      <c r="AY901" s="62"/>
      <c r="AZ901" s="126"/>
      <c r="BA901" s="126"/>
      <c r="BB901" s="126"/>
      <c r="BC901" s="126"/>
      <c r="BD901" s="126"/>
      <c r="BE901" s="62"/>
    </row>
    <row r="902" spans="1:57" ht="25.5" customHeight="1" x14ac:dyDescent="0.3">
      <c r="A902" s="31"/>
      <c r="B902" s="31"/>
      <c r="C902" s="31"/>
      <c r="D902" s="33"/>
      <c r="E902" s="92"/>
      <c r="F902" s="31"/>
      <c r="G902" s="77"/>
      <c r="H902" s="77"/>
      <c r="I902" s="57"/>
      <c r="J902" s="31"/>
      <c r="K902" s="31"/>
      <c r="L902" s="77"/>
      <c r="M902" s="64"/>
      <c r="N902" s="64"/>
      <c r="O902" s="69"/>
      <c r="P902" s="69"/>
      <c r="Q902" s="70"/>
      <c r="R902" s="34"/>
      <c r="S902" s="105"/>
      <c r="T902" s="105"/>
      <c r="U902" s="77"/>
      <c r="V902" s="77"/>
      <c r="W902" s="69"/>
      <c r="X902" s="69"/>
      <c r="Y902" s="69"/>
      <c r="Z902" s="61"/>
      <c r="AA902" s="67"/>
      <c r="AB902" s="61"/>
      <c r="AC902" s="67"/>
      <c r="AD902" s="67"/>
      <c r="AE902" s="67"/>
      <c r="AF902" s="57"/>
      <c r="AG902" s="107"/>
      <c r="AH902" s="108"/>
      <c r="AI902" s="30"/>
      <c r="AJ902" s="30"/>
      <c r="AK902" s="30"/>
      <c r="AL902" s="30"/>
      <c r="AM902" s="63"/>
      <c r="AN902" s="108"/>
      <c r="AO902" s="108"/>
      <c r="AP902" s="107"/>
      <c r="AQ902" s="107"/>
      <c r="AR902" s="31"/>
      <c r="AS902" s="68"/>
      <c r="AT902" s="68"/>
      <c r="AU902" s="63"/>
      <c r="AV902" s="62"/>
      <c r="AW902" s="62"/>
      <c r="AX902" s="62"/>
      <c r="AY902" s="62"/>
      <c r="AZ902" s="126"/>
      <c r="BA902" s="126"/>
      <c r="BB902" s="126"/>
      <c r="BC902" s="126"/>
      <c r="BD902" s="126"/>
      <c r="BE902" s="62"/>
    </row>
    <row r="903" spans="1:57" ht="25.5" customHeight="1" x14ac:dyDescent="0.3">
      <c r="A903" s="31"/>
      <c r="B903" s="31"/>
      <c r="C903" s="31"/>
      <c r="D903" s="33"/>
      <c r="E903" s="92"/>
      <c r="F903" s="31"/>
      <c r="G903" s="77"/>
      <c r="H903" s="77"/>
      <c r="I903" s="57"/>
      <c r="J903" s="31"/>
      <c r="K903" s="31"/>
      <c r="L903" s="77"/>
      <c r="M903" s="64"/>
      <c r="N903" s="64"/>
      <c r="O903" s="69"/>
      <c r="P903" s="69"/>
      <c r="Q903" s="70"/>
      <c r="R903" s="34"/>
      <c r="S903" s="105"/>
      <c r="T903" s="105"/>
      <c r="U903" s="77"/>
      <c r="V903" s="77"/>
      <c r="W903" s="69"/>
      <c r="X903" s="69"/>
      <c r="Y903" s="69"/>
      <c r="Z903" s="61"/>
      <c r="AA903" s="67"/>
      <c r="AB903" s="61"/>
      <c r="AC903" s="67"/>
      <c r="AD903" s="67"/>
      <c r="AE903" s="67"/>
      <c r="AF903" s="57"/>
      <c r="AG903" s="107"/>
      <c r="AH903" s="108"/>
      <c r="AI903" s="30"/>
      <c r="AJ903" s="30"/>
      <c r="AK903" s="30"/>
      <c r="AL903" s="30"/>
      <c r="AM903" s="63"/>
      <c r="AN903" s="108"/>
      <c r="AO903" s="108"/>
      <c r="AP903" s="107"/>
      <c r="AQ903" s="107"/>
      <c r="AR903" s="31"/>
      <c r="AS903" s="68"/>
      <c r="AT903" s="68"/>
      <c r="AU903" s="63"/>
      <c r="AV903" s="62"/>
      <c r="AW903" s="62"/>
      <c r="AX903" s="62"/>
      <c r="AY903" s="62"/>
      <c r="AZ903" s="126"/>
      <c r="BA903" s="126"/>
      <c r="BB903" s="126"/>
      <c r="BC903" s="126"/>
      <c r="BD903" s="126"/>
      <c r="BE903" s="62"/>
    </row>
    <row r="904" spans="1:57" ht="25.5" customHeight="1" x14ac:dyDescent="0.3">
      <c r="A904" s="31"/>
      <c r="B904" s="31"/>
      <c r="C904" s="31"/>
      <c r="D904" s="33"/>
      <c r="E904" s="92"/>
      <c r="F904" s="31"/>
      <c r="G904" s="77"/>
      <c r="H904" s="77"/>
      <c r="I904" s="57"/>
      <c r="J904" s="31"/>
      <c r="K904" s="31"/>
      <c r="L904" s="77"/>
      <c r="M904" s="64"/>
      <c r="N904" s="64"/>
      <c r="O904" s="69"/>
      <c r="P904" s="69"/>
      <c r="Q904" s="70"/>
      <c r="R904" s="34"/>
      <c r="S904" s="105"/>
      <c r="T904" s="105"/>
      <c r="U904" s="77"/>
      <c r="V904" s="77"/>
      <c r="W904" s="69"/>
      <c r="X904" s="69"/>
      <c r="Y904" s="69"/>
      <c r="Z904" s="61"/>
      <c r="AA904" s="67"/>
      <c r="AB904" s="61"/>
      <c r="AC904" s="67"/>
      <c r="AD904" s="67"/>
      <c r="AE904" s="67"/>
      <c r="AF904" s="57"/>
      <c r="AG904" s="107"/>
      <c r="AH904" s="108"/>
      <c r="AI904" s="30"/>
      <c r="AJ904" s="30"/>
      <c r="AK904" s="30"/>
      <c r="AL904" s="30"/>
      <c r="AM904" s="63"/>
      <c r="AN904" s="108"/>
      <c r="AO904" s="108"/>
      <c r="AP904" s="107"/>
      <c r="AQ904" s="107"/>
      <c r="AR904" s="31"/>
      <c r="AS904" s="68"/>
      <c r="AT904" s="68"/>
      <c r="AU904" s="63"/>
      <c r="AV904" s="62"/>
      <c r="AW904" s="62"/>
      <c r="AX904" s="62"/>
      <c r="AY904" s="62"/>
      <c r="AZ904" s="126"/>
      <c r="BA904" s="126"/>
      <c r="BB904" s="126"/>
      <c r="BC904" s="126"/>
      <c r="BD904" s="126"/>
      <c r="BE904" s="62"/>
    </row>
    <row r="905" spans="1:57" ht="25.5" customHeight="1" x14ac:dyDescent="0.3">
      <c r="A905" s="31"/>
      <c r="B905" s="31"/>
      <c r="C905" s="31"/>
      <c r="D905" s="33"/>
      <c r="E905" s="92"/>
      <c r="F905" s="31"/>
      <c r="G905" s="77"/>
      <c r="H905" s="77"/>
      <c r="I905" s="57"/>
      <c r="J905" s="31"/>
      <c r="K905" s="31"/>
      <c r="L905" s="77"/>
      <c r="M905" s="64"/>
      <c r="N905" s="64"/>
      <c r="O905" s="69"/>
      <c r="P905" s="69"/>
      <c r="Q905" s="70"/>
      <c r="R905" s="34"/>
      <c r="S905" s="105"/>
      <c r="T905" s="105"/>
      <c r="U905" s="77"/>
      <c r="V905" s="77"/>
      <c r="W905" s="69"/>
      <c r="X905" s="69"/>
      <c r="Y905" s="69"/>
      <c r="Z905" s="61"/>
      <c r="AA905" s="67"/>
      <c r="AB905" s="61"/>
      <c r="AC905" s="67"/>
      <c r="AD905" s="67"/>
      <c r="AE905" s="67"/>
      <c r="AF905" s="57"/>
      <c r="AG905" s="107"/>
      <c r="AH905" s="108"/>
      <c r="AI905" s="30"/>
      <c r="AJ905" s="30"/>
      <c r="AK905" s="30"/>
      <c r="AL905" s="30"/>
      <c r="AM905" s="63"/>
      <c r="AN905" s="108"/>
      <c r="AO905" s="108"/>
      <c r="AP905" s="107"/>
      <c r="AQ905" s="107"/>
      <c r="AR905" s="31"/>
      <c r="AS905" s="68"/>
      <c r="AT905" s="68"/>
      <c r="AU905" s="63"/>
      <c r="AV905" s="62"/>
      <c r="AW905" s="62"/>
      <c r="AX905" s="62"/>
      <c r="AY905" s="62"/>
      <c r="AZ905" s="126"/>
      <c r="BA905" s="126"/>
      <c r="BB905" s="126"/>
      <c r="BC905" s="126"/>
      <c r="BD905" s="126"/>
      <c r="BE905" s="62"/>
    </row>
    <row r="906" spans="1:57" ht="25.5" customHeight="1" x14ac:dyDescent="0.3">
      <c r="A906" s="31"/>
      <c r="B906" s="31"/>
      <c r="C906" s="31"/>
      <c r="D906" s="33"/>
      <c r="E906" s="92"/>
      <c r="F906" s="31"/>
      <c r="G906" s="77"/>
      <c r="H906" s="77"/>
      <c r="I906" s="57"/>
      <c r="J906" s="31"/>
      <c r="K906" s="31"/>
      <c r="L906" s="77"/>
      <c r="M906" s="64"/>
      <c r="N906" s="64"/>
      <c r="O906" s="69"/>
      <c r="P906" s="69"/>
      <c r="Q906" s="70"/>
      <c r="R906" s="34"/>
      <c r="S906" s="105"/>
      <c r="T906" s="105"/>
      <c r="U906" s="77"/>
      <c r="V906" s="77"/>
      <c r="W906" s="69"/>
      <c r="X906" s="69"/>
      <c r="Y906" s="69"/>
      <c r="Z906" s="61"/>
      <c r="AA906" s="67"/>
      <c r="AB906" s="61"/>
      <c r="AC906" s="67"/>
      <c r="AD906" s="67"/>
      <c r="AE906" s="67"/>
      <c r="AF906" s="57"/>
      <c r="AG906" s="107"/>
      <c r="AH906" s="108"/>
      <c r="AI906" s="30"/>
      <c r="AJ906" s="30"/>
      <c r="AK906" s="30"/>
      <c r="AL906" s="30"/>
      <c r="AM906" s="63"/>
      <c r="AN906" s="108"/>
      <c r="AO906" s="108"/>
      <c r="AP906" s="107"/>
      <c r="AQ906" s="107"/>
      <c r="AR906" s="31"/>
      <c r="AS906" s="68"/>
      <c r="AT906" s="68"/>
      <c r="AU906" s="63"/>
      <c r="AV906" s="62"/>
      <c r="AW906" s="62"/>
      <c r="AX906" s="62"/>
      <c r="AY906" s="62"/>
      <c r="AZ906" s="126"/>
      <c r="BA906" s="126"/>
      <c r="BB906" s="126"/>
      <c r="BC906" s="126"/>
      <c r="BD906" s="126"/>
      <c r="BE906" s="62"/>
    </row>
    <row r="907" spans="1:57" ht="25.5" customHeight="1" x14ac:dyDescent="0.3">
      <c r="A907" s="31"/>
      <c r="B907" s="31"/>
      <c r="C907" s="31"/>
      <c r="D907" s="33"/>
      <c r="E907" s="92"/>
      <c r="F907" s="31"/>
      <c r="G907" s="77"/>
      <c r="H907" s="77"/>
      <c r="I907" s="57"/>
      <c r="J907" s="31"/>
      <c r="K907" s="31"/>
      <c r="L907" s="77"/>
      <c r="M907" s="64"/>
      <c r="N907" s="64"/>
      <c r="O907" s="69"/>
      <c r="P907" s="69"/>
      <c r="Q907" s="70"/>
      <c r="R907" s="34"/>
      <c r="S907" s="105"/>
      <c r="T907" s="105"/>
      <c r="U907" s="77"/>
      <c r="V907" s="77"/>
      <c r="W907" s="69"/>
      <c r="X907" s="69"/>
      <c r="Y907" s="69"/>
      <c r="Z907" s="61"/>
      <c r="AA907" s="67"/>
      <c r="AB907" s="61"/>
      <c r="AC907" s="67"/>
      <c r="AD907" s="67"/>
      <c r="AE907" s="67"/>
      <c r="AF907" s="57"/>
      <c r="AG907" s="107"/>
      <c r="AH907" s="108"/>
      <c r="AI907" s="30"/>
      <c r="AJ907" s="30"/>
      <c r="AK907" s="30"/>
      <c r="AL907" s="30"/>
      <c r="AM907" s="63"/>
      <c r="AN907" s="108"/>
      <c r="AO907" s="108"/>
      <c r="AP907" s="107"/>
      <c r="AQ907" s="107"/>
      <c r="AR907" s="31"/>
      <c r="AS907" s="68"/>
      <c r="AT907" s="68"/>
      <c r="AU907" s="63"/>
      <c r="AV907" s="62"/>
      <c r="AW907" s="62"/>
      <c r="AX907" s="62"/>
      <c r="AY907" s="62"/>
      <c r="AZ907" s="126"/>
      <c r="BA907" s="126"/>
      <c r="BB907" s="126"/>
      <c r="BC907" s="126"/>
      <c r="BD907" s="126"/>
      <c r="BE907" s="62"/>
    </row>
    <row r="908" spans="1:57" ht="25.5" customHeight="1" x14ac:dyDescent="0.3">
      <c r="A908" s="31"/>
      <c r="B908" s="31"/>
      <c r="C908" s="31"/>
      <c r="D908" s="33"/>
      <c r="E908" s="92"/>
      <c r="F908" s="31"/>
      <c r="G908" s="77"/>
      <c r="H908" s="77"/>
      <c r="I908" s="57"/>
      <c r="J908" s="31"/>
      <c r="K908" s="31"/>
      <c r="L908" s="77"/>
      <c r="M908" s="64"/>
      <c r="N908" s="64"/>
      <c r="O908" s="69"/>
      <c r="P908" s="69"/>
      <c r="Q908" s="70"/>
      <c r="R908" s="34"/>
      <c r="S908" s="105"/>
      <c r="T908" s="105"/>
      <c r="U908" s="77"/>
      <c r="V908" s="77"/>
      <c r="W908" s="69"/>
      <c r="X908" s="69"/>
      <c r="Y908" s="69"/>
      <c r="Z908" s="61"/>
      <c r="AA908" s="67"/>
      <c r="AB908" s="61"/>
      <c r="AC908" s="67"/>
      <c r="AD908" s="67"/>
      <c r="AE908" s="67"/>
      <c r="AF908" s="57"/>
      <c r="AG908" s="107"/>
      <c r="AH908" s="108"/>
      <c r="AI908" s="30"/>
      <c r="AJ908" s="30"/>
      <c r="AK908" s="30"/>
      <c r="AL908" s="30"/>
      <c r="AM908" s="63"/>
      <c r="AN908" s="108"/>
      <c r="AO908" s="108"/>
      <c r="AP908" s="107"/>
      <c r="AQ908" s="107"/>
      <c r="AR908" s="31"/>
      <c r="AS908" s="68"/>
      <c r="AT908" s="68"/>
      <c r="AU908" s="63"/>
      <c r="AV908" s="62"/>
      <c r="AW908" s="62"/>
      <c r="AX908" s="62"/>
      <c r="AY908" s="62"/>
      <c r="AZ908" s="126"/>
      <c r="BA908" s="126"/>
      <c r="BB908" s="126"/>
      <c r="BC908" s="126"/>
      <c r="BD908" s="126"/>
      <c r="BE908" s="62"/>
    </row>
    <row r="909" spans="1:57" ht="25.5" customHeight="1" x14ac:dyDescent="0.3">
      <c r="A909" s="31"/>
      <c r="B909" s="31"/>
      <c r="C909" s="31"/>
      <c r="D909" s="33"/>
      <c r="E909" s="92"/>
      <c r="F909" s="31"/>
      <c r="G909" s="77"/>
      <c r="H909" s="77"/>
      <c r="I909" s="57"/>
      <c r="J909" s="31"/>
      <c r="K909" s="31"/>
      <c r="L909" s="77"/>
      <c r="M909" s="64"/>
      <c r="N909" s="64"/>
      <c r="O909" s="69"/>
      <c r="P909" s="69"/>
      <c r="Q909" s="70"/>
      <c r="R909" s="34"/>
      <c r="S909" s="105"/>
      <c r="T909" s="105"/>
      <c r="U909" s="77"/>
      <c r="V909" s="77"/>
      <c r="W909" s="69"/>
      <c r="X909" s="69"/>
      <c r="Y909" s="69"/>
      <c r="Z909" s="61"/>
      <c r="AA909" s="67"/>
      <c r="AB909" s="61"/>
      <c r="AC909" s="67"/>
      <c r="AD909" s="67"/>
      <c r="AE909" s="67"/>
      <c r="AF909" s="57"/>
      <c r="AG909" s="107"/>
      <c r="AH909" s="108"/>
      <c r="AI909" s="30"/>
      <c r="AJ909" s="30"/>
      <c r="AK909" s="30"/>
      <c r="AL909" s="30"/>
      <c r="AM909" s="63"/>
      <c r="AN909" s="108"/>
      <c r="AO909" s="108"/>
      <c r="AP909" s="107"/>
      <c r="AQ909" s="107"/>
      <c r="AR909" s="31"/>
      <c r="AS909" s="68"/>
      <c r="AT909" s="68"/>
      <c r="AU909" s="63"/>
      <c r="AV909" s="62"/>
      <c r="AW909" s="62"/>
      <c r="AX909" s="62"/>
      <c r="AY909" s="62"/>
      <c r="AZ909" s="126"/>
      <c r="BA909" s="126"/>
      <c r="BB909" s="126"/>
      <c r="BC909" s="126"/>
      <c r="BD909" s="126"/>
      <c r="BE909" s="62"/>
    </row>
    <row r="910" spans="1:57" ht="25.5" customHeight="1" x14ac:dyDescent="0.3">
      <c r="A910" s="31"/>
      <c r="B910" s="31"/>
      <c r="C910" s="31"/>
      <c r="D910" s="33"/>
      <c r="E910" s="92"/>
      <c r="F910" s="31"/>
      <c r="G910" s="77"/>
      <c r="H910" s="77"/>
      <c r="I910" s="57"/>
      <c r="J910" s="31"/>
      <c r="K910" s="31"/>
      <c r="L910" s="77"/>
      <c r="M910" s="64"/>
      <c r="N910" s="64"/>
      <c r="O910" s="69"/>
      <c r="P910" s="69"/>
      <c r="Q910" s="70"/>
      <c r="R910" s="34"/>
      <c r="S910" s="105"/>
      <c r="T910" s="105"/>
      <c r="U910" s="77"/>
      <c r="V910" s="77"/>
      <c r="W910" s="69"/>
      <c r="X910" s="69"/>
      <c r="Y910" s="69"/>
      <c r="Z910" s="61"/>
      <c r="AA910" s="67"/>
      <c r="AB910" s="61"/>
      <c r="AC910" s="67"/>
      <c r="AD910" s="67"/>
      <c r="AE910" s="67"/>
      <c r="AF910" s="57"/>
      <c r="AG910" s="107"/>
      <c r="AH910" s="108"/>
      <c r="AI910" s="30"/>
      <c r="AJ910" s="30"/>
      <c r="AK910" s="30"/>
      <c r="AL910" s="30"/>
      <c r="AM910" s="63"/>
      <c r="AN910" s="108"/>
      <c r="AO910" s="108"/>
      <c r="AP910" s="107"/>
      <c r="AQ910" s="107"/>
      <c r="AR910" s="31"/>
      <c r="AS910" s="68"/>
      <c r="AT910" s="68"/>
      <c r="AU910" s="63"/>
      <c r="AV910" s="62"/>
      <c r="AW910" s="62"/>
      <c r="AX910" s="62"/>
      <c r="AY910" s="62"/>
      <c r="AZ910" s="126"/>
      <c r="BA910" s="126"/>
      <c r="BB910" s="126"/>
      <c r="BC910" s="126"/>
      <c r="BD910" s="126"/>
      <c r="BE910" s="62"/>
    </row>
    <row r="911" spans="1:57" ht="25.5" customHeight="1" x14ac:dyDescent="0.3">
      <c r="A911" s="31"/>
      <c r="B911" s="31"/>
      <c r="C911" s="31"/>
      <c r="D911" s="33"/>
      <c r="E911" s="92"/>
      <c r="F911" s="31"/>
      <c r="G911" s="77"/>
      <c r="H911" s="77"/>
      <c r="I911" s="57"/>
      <c r="J911" s="31"/>
      <c r="K911" s="31"/>
      <c r="L911" s="77"/>
      <c r="M911" s="64"/>
      <c r="N911" s="64"/>
      <c r="O911" s="69"/>
      <c r="P911" s="69"/>
      <c r="Q911" s="70"/>
      <c r="R911" s="34"/>
      <c r="S911" s="105"/>
      <c r="T911" s="105"/>
      <c r="U911" s="77"/>
      <c r="V911" s="77"/>
      <c r="W911" s="69"/>
      <c r="X911" s="69"/>
      <c r="Y911" s="69"/>
      <c r="Z911" s="61"/>
      <c r="AA911" s="67"/>
      <c r="AB911" s="61"/>
      <c r="AC911" s="67"/>
      <c r="AD911" s="67"/>
      <c r="AE911" s="67"/>
      <c r="AF911" s="57"/>
      <c r="AG911" s="107"/>
      <c r="AH911" s="108"/>
      <c r="AI911" s="30"/>
      <c r="AJ911" s="30"/>
      <c r="AK911" s="30"/>
      <c r="AL911" s="30"/>
      <c r="AM911" s="63"/>
      <c r="AN911" s="108"/>
      <c r="AO911" s="108"/>
      <c r="AP911" s="107"/>
      <c r="AQ911" s="107"/>
      <c r="AR911" s="31"/>
      <c r="AS911" s="68"/>
      <c r="AT911" s="68"/>
      <c r="AU911" s="63"/>
      <c r="AV911" s="62"/>
      <c r="AW911" s="62"/>
      <c r="AX911" s="62"/>
      <c r="AY911" s="62"/>
      <c r="AZ911" s="126"/>
      <c r="BA911" s="126"/>
      <c r="BB911" s="126"/>
      <c r="BC911" s="126"/>
      <c r="BD911" s="126"/>
      <c r="BE911" s="62"/>
    </row>
    <row r="912" spans="1:57" ht="25.5" customHeight="1" x14ac:dyDescent="0.3">
      <c r="A912" s="31"/>
      <c r="B912" s="31"/>
      <c r="C912" s="31"/>
      <c r="D912" s="33"/>
      <c r="E912" s="92"/>
      <c r="F912" s="31"/>
      <c r="G912" s="77"/>
      <c r="H912" s="77"/>
      <c r="I912" s="57"/>
      <c r="J912" s="31"/>
      <c r="K912" s="31"/>
      <c r="L912" s="77"/>
      <c r="M912" s="64"/>
      <c r="N912" s="64"/>
      <c r="O912" s="69"/>
      <c r="P912" s="69"/>
      <c r="Q912" s="70"/>
      <c r="R912" s="34"/>
      <c r="S912" s="105"/>
      <c r="T912" s="105"/>
      <c r="U912" s="77"/>
      <c r="V912" s="77"/>
      <c r="W912" s="69"/>
      <c r="X912" s="69"/>
      <c r="Y912" s="69"/>
      <c r="Z912" s="61"/>
      <c r="AA912" s="67"/>
      <c r="AB912" s="61"/>
      <c r="AC912" s="67"/>
      <c r="AD912" s="67"/>
      <c r="AE912" s="67"/>
      <c r="AF912" s="57"/>
      <c r="AG912" s="107"/>
      <c r="AH912" s="108"/>
      <c r="AI912" s="30"/>
      <c r="AJ912" s="30"/>
      <c r="AK912" s="30"/>
      <c r="AL912" s="30"/>
      <c r="AM912" s="63"/>
      <c r="AN912" s="108"/>
      <c r="AO912" s="108"/>
      <c r="AP912" s="107"/>
      <c r="AQ912" s="107"/>
      <c r="AR912" s="31"/>
      <c r="AS912" s="68"/>
      <c r="AT912" s="68"/>
      <c r="AU912" s="63"/>
      <c r="AV912" s="62"/>
      <c r="AW912" s="62"/>
      <c r="AX912" s="62"/>
      <c r="AY912" s="62"/>
      <c r="AZ912" s="126"/>
      <c r="BA912" s="126"/>
      <c r="BB912" s="126"/>
      <c r="BC912" s="126"/>
      <c r="BD912" s="126"/>
      <c r="BE912" s="62"/>
    </row>
    <row r="913" spans="1:57" ht="25.5" customHeight="1" x14ac:dyDescent="0.3">
      <c r="A913" s="31"/>
      <c r="B913" s="31"/>
      <c r="C913" s="31"/>
      <c r="D913" s="33"/>
      <c r="E913" s="92"/>
      <c r="F913" s="31"/>
      <c r="G913" s="77"/>
      <c r="H913" s="77"/>
      <c r="I913" s="57"/>
      <c r="J913" s="31"/>
      <c r="K913" s="31"/>
      <c r="L913" s="77"/>
      <c r="M913" s="64"/>
      <c r="N913" s="64"/>
      <c r="O913" s="69"/>
      <c r="P913" s="69"/>
      <c r="Q913" s="70"/>
      <c r="R913" s="34"/>
      <c r="S913" s="105"/>
      <c r="T913" s="105"/>
      <c r="U913" s="77"/>
      <c r="V913" s="77"/>
      <c r="W913" s="69"/>
      <c r="X913" s="69"/>
      <c r="Y913" s="69"/>
      <c r="Z913" s="61"/>
      <c r="AA913" s="67"/>
      <c r="AB913" s="61"/>
      <c r="AC913" s="67"/>
      <c r="AD913" s="67"/>
      <c r="AE913" s="67"/>
      <c r="AF913" s="57"/>
      <c r="AG913" s="107"/>
      <c r="AH913" s="108"/>
      <c r="AI913" s="30"/>
      <c r="AJ913" s="30"/>
      <c r="AK913" s="30"/>
      <c r="AL913" s="30"/>
      <c r="AM913" s="63"/>
      <c r="AN913" s="108"/>
      <c r="AO913" s="108"/>
      <c r="AP913" s="107"/>
      <c r="AQ913" s="107"/>
      <c r="AR913" s="31"/>
      <c r="AS913" s="68"/>
      <c r="AT913" s="68"/>
      <c r="AU913" s="63"/>
      <c r="AV913" s="62"/>
      <c r="AW913" s="62"/>
      <c r="AX913" s="62"/>
      <c r="AY913" s="62"/>
      <c r="AZ913" s="126"/>
      <c r="BA913" s="126"/>
      <c r="BB913" s="126"/>
      <c r="BC913" s="126"/>
      <c r="BD913" s="126"/>
      <c r="BE913" s="62"/>
    </row>
    <row r="914" spans="1:57" ht="25.5" customHeight="1" x14ac:dyDescent="0.3">
      <c r="A914" s="31"/>
      <c r="B914" s="31"/>
      <c r="C914" s="31"/>
      <c r="D914" s="33"/>
      <c r="E914" s="92"/>
      <c r="F914" s="31"/>
      <c r="G914" s="77"/>
      <c r="H914" s="77"/>
      <c r="I914" s="57"/>
      <c r="J914" s="31"/>
      <c r="K914" s="31"/>
      <c r="L914" s="77"/>
      <c r="M914" s="64"/>
      <c r="N914" s="64"/>
      <c r="O914" s="69"/>
      <c r="P914" s="69"/>
      <c r="Q914" s="70"/>
      <c r="R914" s="34"/>
      <c r="S914" s="105"/>
      <c r="T914" s="105"/>
      <c r="U914" s="77"/>
      <c r="V914" s="77"/>
      <c r="W914" s="69"/>
      <c r="X914" s="69"/>
      <c r="Y914" s="69"/>
      <c r="Z914" s="61"/>
      <c r="AA914" s="67"/>
      <c r="AB914" s="61"/>
      <c r="AC914" s="67"/>
      <c r="AD914" s="67"/>
      <c r="AE914" s="67"/>
      <c r="AF914" s="57"/>
      <c r="AG914" s="107"/>
      <c r="AH914" s="108"/>
      <c r="AI914" s="30"/>
      <c r="AJ914" s="30"/>
      <c r="AK914" s="30"/>
      <c r="AL914" s="30"/>
      <c r="AM914" s="63"/>
      <c r="AN914" s="108"/>
      <c r="AO914" s="108"/>
      <c r="AP914" s="107"/>
      <c r="AQ914" s="107"/>
      <c r="AR914" s="31"/>
      <c r="AS914" s="68"/>
      <c r="AT914" s="68"/>
      <c r="AU914" s="63"/>
      <c r="AV914" s="62"/>
      <c r="AW914" s="62"/>
      <c r="AX914" s="62"/>
      <c r="AY914" s="62"/>
      <c r="AZ914" s="126"/>
      <c r="BA914" s="126"/>
      <c r="BB914" s="126"/>
      <c r="BC914" s="126"/>
      <c r="BD914" s="126"/>
      <c r="BE914" s="62"/>
    </row>
    <row r="915" spans="1:57" ht="25.5" customHeight="1" x14ac:dyDescent="0.3">
      <c r="A915" s="31"/>
      <c r="B915" s="31"/>
      <c r="C915" s="31"/>
      <c r="D915" s="33"/>
      <c r="E915" s="92"/>
      <c r="F915" s="31"/>
      <c r="G915" s="77"/>
      <c r="H915" s="77"/>
      <c r="I915" s="57"/>
      <c r="J915" s="31"/>
      <c r="K915" s="31"/>
      <c r="L915" s="77"/>
      <c r="M915" s="64"/>
      <c r="N915" s="64"/>
      <c r="O915" s="69"/>
      <c r="P915" s="69"/>
      <c r="Q915" s="70"/>
      <c r="R915" s="34"/>
      <c r="S915" s="105"/>
      <c r="T915" s="105"/>
      <c r="U915" s="77"/>
      <c r="V915" s="77"/>
      <c r="W915" s="69"/>
      <c r="X915" s="69"/>
      <c r="Y915" s="69"/>
      <c r="Z915" s="61"/>
      <c r="AA915" s="67"/>
      <c r="AB915" s="61"/>
      <c r="AC915" s="67"/>
      <c r="AD915" s="67"/>
      <c r="AE915" s="67"/>
      <c r="AF915" s="57"/>
      <c r="AG915" s="107"/>
      <c r="AH915" s="108"/>
      <c r="AI915" s="30"/>
      <c r="AJ915" s="30"/>
      <c r="AK915" s="30"/>
      <c r="AL915" s="30"/>
      <c r="AM915" s="63"/>
      <c r="AN915" s="108"/>
      <c r="AO915" s="108"/>
      <c r="AP915" s="107"/>
      <c r="AQ915" s="107"/>
      <c r="AR915" s="31"/>
      <c r="AS915" s="68"/>
      <c r="AT915" s="68"/>
      <c r="AU915" s="63"/>
      <c r="AV915" s="62"/>
      <c r="AW915" s="62"/>
      <c r="AX915" s="62"/>
      <c r="AY915" s="62"/>
      <c r="AZ915" s="126"/>
      <c r="BA915" s="126"/>
      <c r="BB915" s="126"/>
      <c r="BC915" s="126"/>
      <c r="BD915" s="126"/>
      <c r="BE915" s="62"/>
    </row>
    <row r="916" spans="1:57" ht="25.5" customHeight="1" x14ac:dyDescent="0.3">
      <c r="A916" s="31"/>
      <c r="B916" s="31"/>
      <c r="C916" s="31"/>
      <c r="D916" s="33"/>
      <c r="E916" s="92"/>
      <c r="F916" s="31"/>
      <c r="G916" s="77"/>
      <c r="H916" s="77"/>
      <c r="I916" s="57"/>
      <c r="J916" s="31"/>
      <c r="K916" s="31"/>
      <c r="L916" s="77"/>
      <c r="M916" s="64"/>
      <c r="N916" s="64"/>
      <c r="O916" s="69"/>
      <c r="P916" s="69"/>
      <c r="Q916" s="70"/>
      <c r="R916" s="34"/>
      <c r="S916" s="105"/>
      <c r="T916" s="105"/>
      <c r="U916" s="77"/>
      <c r="V916" s="77"/>
      <c r="W916" s="69"/>
      <c r="X916" s="69"/>
      <c r="Y916" s="69"/>
      <c r="Z916" s="61"/>
      <c r="AA916" s="67"/>
      <c r="AB916" s="61"/>
      <c r="AC916" s="67"/>
      <c r="AD916" s="67"/>
      <c r="AE916" s="67"/>
      <c r="AF916" s="57"/>
      <c r="AG916" s="107"/>
      <c r="AH916" s="108"/>
      <c r="AI916" s="30"/>
      <c r="AJ916" s="30"/>
      <c r="AK916" s="30"/>
      <c r="AL916" s="30"/>
      <c r="AM916" s="63"/>
      <c r="AN916" s="108"/>
      <c r="AO916" s="108"/>
      <c r="AP916" s="107"/>
      <c r="AQ916" s="107"/>
      <c r="AR916" s="31"/>
      <c r="AS916" s="68"/>
      <c r="AT916" s="68"/>
      <c r="AU916" s="63"/>
      <c r="AV916" s="62"/>
      <c r="AW916" s="62"/>
      <c r="AX916" s="62"/>
      <c r="AY916" s="62"/>
      <c r="AZ916" s="126"/>
      <c r="BA916" s="126"/>
      <c r="BB916" s="126"/>
      <c r="BC916" s="126"/>
      <c r="BD916" s="126"/>
      <c r="BE916" s="62"/>
    </row>
    <row r="917" spans="1:57" ht="25.5" customHeight="1" x14ac:dyDescent="0.3">
      <c r="A917" s="31"/>
      <c r="B917" s="31"/>
      <c r="C917" s="31"/>
      <c r="D917" s="33"/>
      <c r="E917" s="92"/>
      <c r="F917" s="31"/>
      <c r="G917" s="77"/>
      <c r="H917" s="77"/>
      <c r="I917" s="57"/>
      <c r="J917" s="31"/>
      <c r="K917" s="31"/>
      <c r="L917" s="77"/>
      <c r="M917" s="64"/>
      <c r="N917" s="64"/>
      <c r="O917" s="69"/>
      <c r="P917" s="69"/>
      <c r="Q917" s="70"/>
      <c r="R917" s="34"/>
      <c r="S917" s="105"/>
      <c r="T917" s="105"/>
      <c r="U917" s="77"/>
      <c r="V917" s="77"/>
      <c r="W917" s="69"/>
      <c r="X917" s="69"/>
      <c r="Y917" s="69"/>
      <c r="Z917" s="61"/>
      <c r="AA917" s="67"/>
      <c r="AB917" s="61"/>
      <c r="AC917" s="67"/>
      <c r="AD917" s="67"/>
      <c r="AE917" s="67"/>
      <c r="AF917" s="57"/>
      <c r="AG917" s="107"/>
      <c r="AH917" s="108"/>
      <c r="AI917" s="30"/>
      <c r="AJ917" s="30"/>
      <c r="AK917" s="30"/>
      <c r="AL917" s="30"/>
      <c r="AM917" s="63"/>
      <c r="AN917" s="108"/>
      <c r="AO917" s="108"/>
      <c r="AP917" s="107"/>
      <c r="AQ917" s="107"/>
      <c r="AR917" s="31"/>
      <c r="AS917" s="68"/>
      <c r="AT917" s="68"/>
      <c r="AU917" s="63"/>
      <c r="AV917" s="62"/>
      <c r="AW917" s="62"/>
      <c r="AX917" s="62"/>
      <c r="AY917" s="62"/>
      <c r="AZ917" s="126"/>
      <c r="BA917" s="126"/>
      <c r="BB917" s="126"/>
      <c r="BC917" s="126"/>
      <c r="BD917" s="126"/>
      <c r="BE917" s="62"/>
    </row>
    <row r="918" spans="1:57" ht="25.5" customHeight="1" x14ac:dyDescent="0.3">
      <c r="A918" s="31"/>
      <c r="B918" s="31"/>
      <c r="C918" s="31"/>
      <c r="D918" s="33"/>
      <c r="E918" s="92"/>
      <c r="F918" s="31"/>
      <c r="G918" s="77"/>
      <c r="H918" s="77"/>
      <c r="I918" s="57"/>
      <c r="J918" s="31"/>
      <c r="K918" s="31"/>
      <c r="L918" s="77"/>
      <c r="M918" s="64"/>
      <c r="N918" s="64"/>
      <c r="O918" s="69"/>
      <c r="P918" s="69"/>
      <c r="Q918" s="70"/>
      <c r="R918" s="34"/>
      <c r="S918" s="105"/>
      <c r="T918" s="105"/>
      <c r="U918" s="77"/>
      <c r="V918" s="77"/>
      <c r="W918" s="69"/>
      <c r="X918" s="69"/>
      <c r="Y918" s="69"/>
      <c r="Z918" s="61"/>
      <c r="AA918" s="67"/>
      <c r="AB918" s="61"/>
      <c r="AC918" s="67"/>
      <c r="AD918" s="67"/>
      <c r="AE918" s="67"/>
      <c r="AF918" s="57"/>
      <c r="AG918" s="107"/>
      <c r="AH918" s="108"/>
      <c r="AI918" s="30"/>
      <c r="AJ918" s="30"/>
      <c r="AK918" s="30"/>
      <c r="AL918" s="30"/>
      <c r="AM918" s="63"/>
      <c r="AN918" s="108"/>
      <c r="AO918" s="108"/>
      <c r="AP918" s="107"/>
      <c r="AQ918" s="107"/>
      <c r="AR918" s="31"/>
      <c r="AS918" s="68"/>
      <c r="AT918" s="68"/>
      <c r="AU918" s="63"/>
      <c r="AV918" s="62"/>
      <c r="AW918" s="62"/>
      <c r="AX918" s="62"/>
      <c r="AY918" s="62"/>
      <c r="AZ918" s="126"/>
      <c r="BA918" s="126"/>
      <c r="BB918" s="126"/>
      <c r="BC918" s="126"/>
      <c r="BD918" s="126"/>
      <c r="BE918" s="62"/>
    </row>
    <row r="919" spans="1:57" ht="25.5" customHeight="1" x14ac:dyDescent="0.3">
      <c r="A919" s="31"/>
      <c r="B919" s="31"/>
      <c r="C919" s="31"/>
      <c r="D919" s="33"/>
      <c r="E919" s="92"/>
      <c r="F919" s="31"/>
      <c r="G919" s="77"/>
      <c r="H919" s="77"/>
      <c r="I919" s="57"/>
      <c r="J919" s="31"/>
      <c r="K919" s="31"/>
      <c r="L919" s="77"/>
      <c r="M919" s="64"/>
      <c r="N919" s="64"/>
      <c r="O919" s="69"/>
      <c r="P919" s="69"/>
      <c r="Q919" s="70"/>
      <c r="R919" s="34"/>
      <c r="S919" s="105"/>
      <c r="T919" s="105"/>
      <c r="U919" s="77"/>
      <c r="V919" s="77"/>
      <c r="W919" s="69"/>
      <c r="X919" s="69"/>
      <c r="Y919" s="69"/>
      <c r="Z919" s="61"/>
      <c r="AA919" s="67"/>
      <c r="AB919" s="61"/>
      <c r="AC919" s="67"/>
      <c r="AD919" s="67"/>
      <c r="AE919" s="67"/>
      <c r="AF919" s="57"/>
      <c r="AG919" s="107"/>
      <c r="AH919" s="108"/>
      <c r="AI919" s="30"/>
      <c r="AJ919" s="30"/>
      <c r="AK919" s="30"/>
      <c r="AL919" s="30"/>
      <c r="AM919" s="63"/>
      <c r="AN919" s="108"/>
      <c r="AO919" s="108"/>
      <c r="AP919" s="107"/>
      <c r="AQ919" s="107"/>
      <c r="AR919" s="31"/>
      <c r="AS919" s="68"/>
      <c r="AT919" s="68"/>
      <c r="AU919" s="63"/>
      <c r="AV919" s="62"/>
      <c r="AW919" s="62"/>
      <c r="AX919" s="62"/>
      <c r="AY919" s="62"/>
      <c r="AZ919" s="126"/>
      <c r="BA919" s="126"/>
      <c r="BB919" s="126"/>
      <c r="BC919" s="126"/>
      <c r="BD919" s="126"/>
      <c r="BE919" s="62"/>
    </row>
    <row r="920" spans="1:57" ht="25.5" customHeight="1" x14ac:dyDescent="0.3">
      <c r="A920" s="31"/>
      <c r="B920" s="31"/>
      <c r="C920" s="31"/>
      <c r="D920" s="33"/>
      <c r="E920" s="92"/>
      <c r="F920" s="31"/>
      <c r="G920" s="77"/>
      <c r="H920" s="77"/>
      <c r="I920" s="57"/>
      <c r="J920" s="31"/>
      <c r="K920" s="31"/>
      <c r="L920" s="77"/>
      <c r="M920" s="64"/>
      <c r="N920" s="64"/>
      <c r="O920" s="69"/>
      <c r="P920" s="69"/>
      <c r="Q920" s="70"/>
      <c r="R920" s="34"/>
      <c r="S920" s="105"/>
      <c r="T920" s="105"/>
      <c r="U920" s="77"/>
      <c r="V920" s="77"/>
      <c r="W920" s="69"/>
      <c r="X920" s="69"/>
      <c r="Y920" s="69"/>
      <c r="Z920" s="61"/>
      <c r="AA920" s="67"/>
      <c r="AB920" s="61"/>
      <c r="AC920" s="67"/>
      <c r="AD920" s="67"/>
      <c r="AE920" s="67"/>
      <c r="AF920" s="57"/>
      <c r="AG920" s="107"/>
      <c r="AH920" s="108"/>
      <c r="AI920" s="30"/>
      <c r="AJ920" s="30"/>
      <c r="AK920" s="30"/>
      <c r="AL920" s="30"/>
      <c r="AM920" s="63"/>
      <c r="AN920" s="108"/>
      <c r="AO920" s="108"/>
      <c r="AP920" s="107"/>
      <c r="AQ920" s="107"/>
      <c r="AR920" s="31"/>
      <c r="AS920" s="68"/>
      <c r="AT920" s="68"/>
      <c r="AU920" s="63"/>
      <c r="AV920" s="62"/>
      <c r="AW920" s="62"/>
      <c r="AX920" s="62"/>
      <c r="AY920" s="62"/>
      <c r="AZ920" s="126"/>
      <c r="BA920" s="126"/>
      <c r="BB920" s="126"/>
      <c r="BC920" s="126"/>
      <c r="BD920" s="126"/>
      <c r="BE920" s="62"/>
    </row>
    <row r="921" spans="1:57" ht="25.5" customHeight="1" x14ac:dyDescent="0.3">
      <c r="A921" s="31"/>
      <c r="B921" s="31"/>
      <c r="C921" s="31"/>
      <c r="D921" s="33"/>
      <c r="E921" s="92"/>
      <c r="F921" s="31"/>
      <c r="G921" s="77"/>
      <c r="H921" s="77"/>
      <c r="I921" s="57"/>
      <c r="J921" s="31"/>
      <c r="K921" s="31"/>
      <c r="L921" s="77"/>
      <c r="M921" s="64"/>
      <c r="N921" s="64"/>
      <c r="O921" s="69"/>
      <c r="P921" s="69"/>
      <c r="Q921" s="70"/>
      <c r="R921" s="34"/>
      <c r="S921" s="105"/>
      <c r="T921" s="105"/>
      <c r="U921" s="77"/>
      <c r="V921" s="77"/>
      <c r="W921" s="69"/>
      <c r="X921" s="69"/>
      <c r="Y921" s="69"/>
      <c r="Z921" s="61"/>
      <c r="AA921" s="67"/>
      <c r="AB921" s="61"/>
      <c r="AC921" s="67"/>
      <c r="AD921" s="67"/>
      <c r="AE921" s="67"/>
      <c r="AF921" s="57"/>
      <c r="AG921" s="107"/>
      <c r="AH921" s="108"/>
      <c r="AI921" s="30"/>
      <c r="AJ921" s="30"/>
      <c r="AK921" s="30"/>
      <c r="AL921" s="30"/>
      <c r="AM921" s="63"/>
      <c r="AN921" s="108"/>
      <c r="AO921" s="108"/>
      <c r="AP921" s="107"/>
      <c r="AQ921" s="107"/>
      <c r="AR921" s="31"/>
      <c r="AS921" s="68"/>
      <c r="AT921" s="68"/>
      <c r="AU921" s="63"/>
      <c r="AV921" s="62"/>
      <c r="AW921" s="62"/>
      <c r="AX921" s="62"/>
      <c r="AY921" s="62"/>
      <c r="AZ921" s="126"/>
      <c r="BA921" s="126"/>
      <c r="BB921" s="126"/>
      <c r="BC921" s="126"/>
      <c r="BD921" s="126"/>
      <c r="BE921" s="62"/>
    </row>
    <row r="922" spans="1:57" ht="25.5" customHeight="1" x14ac:dyDescent="0.3">
      <c r="A922" s="31"/>
      <c r="B922" s="31"/>
      <c r="C922" s="31"/>
      <c r="D922" s="33"/>
      <c r="E922" s="92"/>
      <c r="F922" s="31"/>
      <c r="G922" s="77"/>
      <c r="H922" s="77"/>
      <c r="I922" s="57"/>
      <c r="J922" s="31"/>
      <c r="K922" s="31"/>
      <c r="L922" s="77"/>
      <c r="M922" s="64"/>
      <c r="N922" s="64"/>
      <c r="O922" s="69"/>
      <c r="P922" s="69"/>
      <c r="Q922" s="70"/>
      <c r="R922" s="34"/>
      <c r="S922" s="105"/>
      <c r="T922" s="105"/>
      <c r="U922" s="77"/>
      <c r="V922" s="77"/>
      <c r="W922" s="69"/>
      <c r="X922" s="69"/>
      <c r="Y922" s="69"/>
      <c r="Z922" s="61"/>
      <c r="AA922" s="67"/>
      <c r="AB922" s="61"/>
      <c r="AC922" s="67"/>
      <c r="AD922" s="67"/>
      <c r="AE922" s="67"/>
      <c r="AF922" s="57"/>
      <c r="AG922" s="107"/>
      <c r="AH922" s="108"/>
      <c r="AI922" s="30"/>
      <c r="AJ922" s="30"/>
      <c r="AK922" s="30"/>
      <c r="AL922" s="30"/>
      <c r="AM922" s="63"/>
      <c r="AN922" s="108"/>
      <c r="AO922" s="108"/>
      <c r="AP922" s="107"/>
      <c r="AQ922" s="107"/>
      <c r="AR922" s="31"/>
      <c r="AS922" s="68"/>
      <c r="AT922" s="68"/>
      <c r="AU922" s="63"/>
      <c r="AV922" s="62"/>
      <c r="AW922" s="62"/>
      <c r="AX922" s="62"/>
      <c r="AY922" s="62"/>
      <c r="AZ922" s="126"/>
      <c r="BA922" s="126"/>
      <c r="BB922" s="126"/>
      <c r="BC922" s="126"/>
      <c r="BD922" s="126"/>
      <c r="BE922" s="62"/>
    </row>
    <row r="923" spans="1:57" ht="25.5" customHeight="1" x14ac:dyDescent="0.3">
      <c r="A923" s="31"/>
      <c r="B923" s="31"/>
      <c r="C923" s="31"/>
      <c r="D923" s="33"/>
      <c r="E923" s="92"/>
      <c r="F923" s="31"/>
      <c r="G923" s="77"/>
      <c r="H923" s="77"/>
      <c r="I923" s="57"/>
      <c r="J923" s="31"/>
      <c r="K923" s="31"/>
      <c r="L923" s="77"/>
      <c r="M923" s="64"/>
      <c r="N923" s="64"/>
      <c r="O923" s="69"/>
      <c r="P923" s="69"/>
      <c r="Q923" s="70"/>
      <c r="R923" s="34"/>
      <c r="S923" s="105"/>
      <c r="T923" s="105"/>
      <c r="U923" s="77"/>
      <c r="V923" s="77"/>
      <c r="W923" s="69"/>
      <c r="X923" s="69"/>
      <c r="Y923" s="69"/>
      <c r="Z923" s="61"/>
      <c r="AA923" s="67"/>
      <c r="AB923" s="61"/>
      <c r="AC923" s="67"/>
      <c r="AD923" s="67"/>
      <c r="AE923" s="67"/>
      <c r="AF923" s="57"/>
      <c r="AG923" s="107"/>
      <c r="AH923" s="108"/>
      <c r="AI923" s="30"/>
      <c r="AJ923" s="30"/>
      <c r="AK923" s="30"/>
      <c r="AL923" s="30"/>
      <c r="AM923" s="63"/>
      <c r="AN923" s="108"/>
      <c r="AO923" s="108"/>
      <c r="AP923" s="107"/>
      <c r="AQ923" s="107"/>
      <c r="AR923" s="31"/>
      <c r="AS923" s="68"/>
      <c r="AT923" s="68"/>
      <c r="AU923" s="63"/>
      <c r="AV923" s="62"/>
      <c r="AW923" s="62"/>
      <c r="AX923" s="62"/>
      <c r="AY923" s="62"/>
      <c r="AZ923" s="126"/>
      <c r="BA923" s="126"/>
      <c r="BB923" s="126"/>
      <c r="BC923" s="126"/>
      <c r="BD923" s="126"/>
      <c r="BE923" s="62"/>
    </row>
    <row r="924" spans="1:57" ht="25.5" customHeight="1" x14ac:dyDescent="0.3">
      <c r="A924" s="31"/>
      <c r="B924" s="31"/>
      <c r="C924" s="31"/>
      <c r="D924" s="33"/>
      <c r="E924" s="92"/>
      <c r="F924" s="31"/>
      <c r="G924" s="77"/>
      <c r="H924" s="77"/>
      <c r="I924" s="57"/>
      <c r="J924" s="31"/>
      <c r="K924" s="31"/>
      <c r="L924" s="77"/>
      <c r="M924" s="64"/>
      <c r="N924" s="64"/>
      <c r="O924" s="69"/>
      <c r="P924" s="69"/>
      <c r="Q924" s="70"/>
      <c r="R924" s="34"/>
      <c r="S924" s="105"/>
      <c r="T924" s="105"/>
      <c r="U924" s="77"/>
      <c r="V924" s="77"/>
      <c r="W924" s="69"/>
      <c r="X924" s="69"/>
      <c r="Y924" s="69"/>
      <c r="Z924" s="61"/>
      <c r="AA924" s="67"/>
      <c r="AB924" s="61"/>
      <c r="AC924" s="67"/>
      <c r="AD924" s="67"/>
      <c r="AE924" s="67"/>
      <c r="AF924" s="57"/>
      <c r="AG924" s="107"/>
      <c r="AH924" s="108"/>
      <c r="AI924" s="30"/>
      <c r="AJ924" s="30"/>
      <c r="AK924" s="30"/>
      <c r="AL924" s="30"/>
      <c r="AM924" s="63"/>
      <c r="AN924" s="108"/>
      <c r="AO924" s="108"/>
      <c r="AP924" s="107"/>
      <c r="AQ924" s="107"/>
      <c r="AR924" s="31"/>
      <c r="AS924" s="68"/>
      <c r="AT924" s="68"/>
      <c r="AU924" s="63"/>
      <c r="AV924" s="62"/>
      <c r="AW924" s="62"/>
      <c r="AX924" s="62"/>
      <c r="AY924" s="62"/>
      <c r="AZ924" s="126"/>
      <c r="BA924" s="126"/>
      <c r="BB924" s="126"/>
      <c r="BC924" s="126"/>
      <c r="BD924" s="126"/>
      <c r="BE924" s="62"/>
    </row>
    <row r="925" spans="1:57" ht="25.5" customHeight="1" x14ac:dyDescent="0.3">
      <c r="A925" s="31"/>
      <c r="B925" s="31"/>
      <c r="C925" s="31"/>
      <c r="D925" s="33"/>
      <c r="E925" s="92"/>
      <c r="F925" s="31"/>
      <c r="G925" s="77"/>
      <c r="H925" s="77"/>
      <c r="I925" s="57"/>
      <c r="J925" s="31"/>
      <c r="K925" s="31"/>
      <c r="L925" s="77"/>
      <c r="M925" s="64"/>
      <c r="N925" s="64"/>
      <c r="O925" s="69"/>
      <c r="P925" s="69"/>
      <c r="Q925" s="70"/>
      <c r="R925" s="34"/>
      <c r="S925" s="105"/>
      <c r="T925" s="105"/>
      <c r="U925" s="77"/>
      <c r="V925" s="77"/>
      <c r="W925" s="69"/>
      <c r="X925" s="69"/>
      <c r="Y925" s="69"/>
      <c r="Z925" s="61"/>
      <c r="AA925" s="67"/>
      <c r="AB925" s="61"/>
      <c r="AC925" s="67"/>
      <c r="AD925" s="67"/>
      <c r="AE925" s="67"/>
      <c r="AF925" s="57"/>
      <c r="AG925" s="107"/>
      <c r="AH925" s="108"/>
      <c r="AI925" s="30"/>
      <c r="AJ925" s="30"/>
      <c r="AK925" s="30"/>
      <c r="AL925" s="30"/>
      <c r="AM925" s="63"/>
      <c r="AN925" s="108"/>
      <c r="AO925" s="108"/>
      <c r="AP925" s="107"/>
      <c r="AQ925" s="107"/>
      <c r="AR925" s="31"/>
      <c r="AS925" s="68"/>
      <c r="AT925" s="68"/>
      <c r="AU925" s="63"/>
      <c r="AV925" s="62"/>
      <c r="AW925" s="62"/>
      <c r="AX925" s="62"/>
      <c r="AY925" s="62"/>
      <c r="AZ925" s="126"/>
      <c r="BA925" s="126"/>
      <c r="BB925" s="126"/>
      <c r="BC925" s="126"/>
      <c r="BD925" s="126"/>
      <c r="BE925" s="62"/>
    </row>
    <row r="926" spans="1:57" ht="25.5" customHeight="1" x14ac:dyDescent="0.3">
      <c r="A926" s="31"/>
      <c r="B926" s="31"/>
      <c r="C926" s="31"/>
      <c r="D926" s="33"/>
      <c r="E926" s="92"/>
      <c r="F926" s="31"/>
      <c r="G926" s="77"/>
      <c r="H926" s="77"/>
      <c r="I926" s="57"/>
      <c r="J926" s="31"/>
      <c r="K926" s="31"/>
      <c r="L926" s="77"/>
      <c r="M926" s="64"/>
      <c r="N926" s="64"/>
      <c r="O926" s="69"/>
      <c r="P926" s="69"/>
      <c r="Q926" s="70"/>
      <c r="R926" s="34"/>
      <c r="S926" s="105"/>
      <c r="T926" s="105"/>
      <c r="U926" s="77"/>
      <c r="V926" s="77"/>
      <c r="W926" s="69"/>
      <c r="X926" s="69"/>
      <c r="Y926" s="69"/>
      <c r="Z926" s="61"/>
      <c r="AA926" s="67"/>
      <c r="AB926" s="61"/>
      <c r="AC926" s="67"/>
      <c r="AD926" s="67"/>
      <c r="AE926" s="67"/>
      <c r="AF926" s="57"/>
      <c r="AG926" s="107"/>
      <c r="AH926" s="108"/>
      <c r="AI926" s="30"/>
      <c r="AJ926" s="30"/>
      <c r="AK926" s="30"/>
      <c r="AL926" s="30"/>
      <c r="AM926" s="63"/>
      <c r="AN926" s="108"/>
      <c r="AO926" s="108"/>
      <c r="AP926" s="107"/>
      <c r="AQ926" s="107"/>
      <c r="AR926" s="31"/>
      <c r="AS926" s="68"/>
      <c r="AT926" s="68"/>
      <c r="AU926" s="63"/>
      <c r="AV926" s="62"/>
      <c r="AW926" s="62"/>
      <c r="AX926" s="62"/>
      <c r="AY926" s="62"/>
      <c r="AZ926" s="126"/>
      <c r="BA926" s="126"/>
      <c r="BB926" s="126"/>
      <c r="BC926" s="126"/>
      <c r="BD926" s="126"/>
      <c r="BE926" s="62"/>
    </row>
    <row r="927" spans="1:57" ht="25.5" customHeight="1" x14ac:dyDescent="0.3">
      <c r="A927" s="31"/>
      <c r="B927" s="31"/>
      <c r="C927" s="31"/>
      <c r="D927" s="33"/>
      <c r="E927" s="92"/>
      <c r="F927" s="31"/>
      <c r="G927" s="77"/>
      <c r="H927" s="77"/>
      <c r="I927" s="57"/>
      <c r="J927" s="31"/>
      <c r="K927" s="31"/>
      <c r="L927" s="77"/>
      <c r="M927" s="64"/>
      <c r="N927" s="64"/>
      <c r="O927" s="69"/>
      <c r="P927" s="69"/>
      <c r="Q927" s="70"/>
      <c r="R927" s="34"/>
      <c r="S927" s="105"/>
      <c r="T927" s="105"/>
      <c r="U927" s="77"/>
      <c r="V927" s="77"/>
      <c r="W927" s="69"/>
      <c r="X927" s="69"/>
      <c r="Y927" s="69"/>
      <c r="Z927" s="61"/>
      <c r="AA927" s="67"/>
      <c r="AB927" s="61"/>
      <c r="AC927" s="67"/>
      <c r="AD927" s="67"/>
      <c r="AE927" s="67"/>
      <c r="AF927" s="57"/>
      <c r="AG927" s="107"/>
      <c r="AH927" s="108"/>
      <c r="AI927" s="30"/>
      <c r="AJ927" s="30"/>
      <c r="AK927" s="30"/>
      <c r="AL927" s="30"/>
      <c r="AM927" s="63"/>
      <c r="AN927" s="108"/>
      <c r="AO927" s="108"/>
      <c r="AP927" s="107"/>
      <c r="AQ927" s="107"/>
      <c r="AR927" s="31"/>
      <c r="AS927" s="68"/>
      <c r="AT927" s="68"/>
      <c r="AU927" s="63"/>
      <c r="AV927" s="62"/>
      <c r="AW927" s="62"/>
      <c r="AX927" s="62"/>
      <c r="AY927" s="62"/>
      <c r="AZ927" s="126"/>
      <c r="BA927" s="126"/>
      <c r="BB927" s="126"/>
      <c r="BC927" s="126"/>
      <c r="BD927" s="126"/>
      <c r="BE927" s="62"/>
    </row>
    <row r="928" spans="1:57" ht="25.5" customHeight="1" x14ac:dyDescent="0.3">
      <c r="A928" s="31"/>
      <c r="B928" s="31"/>
      <c r="C928" s="31"/>
      <c r="D928" s="33"/>
      <c r="E928" s="92"/>
      <c r="F928" s="31"/>
      <c r="G928" s="77"/>
      <c r="H928" s="77"/>
      <c r="I928" s="57"/>
      <c r="J928" s="31"/>
      <c r="K928" s="31"/>
      <c r="L928" s="77"/>
      <c r="M928" s="64"/>
      <c r="N928" s="64"/>
      <c r="O928" s="69"/>
      <c r="P928" s="69"/>
      <c r="Q928" s="70"/>
      <c r="R928" s="34"/>
      <c r="S928" s="105"/>
      <c r="T928" s="105"/>
      <c r="U928" s="77"/>
      <c r="V928" s="77"/>
      <c r="W928" s="69"/>
      <c r="X928" s="69"/>
      <c r="Y928" s="69"/>
      <c r="Z928" s="61"/>
      <c r="AA928" s="67"/>
      <c r="AB928" s="61"/>
      <c r="AC928" s="67"/>
      <c r="AD928" s="67"/>
      <c r="AE928" s="67"/>
      <c r="AF928" s="57"/>
      <c r="AG928" s="107"/>
      <c r="AH928" s="108"/>
      <c r="AI928" s="30"/>
      <c r="AJ928" s="30"/>
      <c r="AK928" s="30"/>
      <c r="AL928" s="30"/>
      <c r="AM928" s="63"/>
      <c r="AN928" s="108"/>
      <c r="AO928" s="108"/>
      <c r="AP928" s="107"/>
      <c r="AQ928" s="107"/>
      <c r="AR928" s="31"/>
      <c r="AS928" s="68"/>
      <c r="AT928" s="68"/>
      <c r="AU928" s="63"/>
      <c r="AV928" s="62"/>
      <c r="AW928" s="62"/>
      <c r="AX928" s="62"/>
      <c r="AY928" s="62"/>
      <c r="AZ928" s="126"/>
      <c r="BA928" s="126"/>
      <c r="BB928" s="126"/>
      <c r="BC928" s="126"/>
      <c r="BD928" s="126"/>
      <c r="BE928" s="62"/>
    </row>
    <row r="929" spans="1:57" ht="25.5" customHeight="1" x14ac:dyDescent="0.3">
      <c r="A929" s="31"/>
      <c r="B929" s="31"/>
      <c r="C929" s="31"/>
      <c r="D929" s="33"/>
      <c r="E929" s="92"/>
      <c r="F929" s="31"/>
      <c r="G929" s="77"/>
      <c r="H929" s="77"/>
      <c r="I929" s="57"/>
      <c r="J929" s="31"/>
      <c r="K929" s="31"/>
      <c r="L929" s="77"/>
      <c r="M929" s="64"/>
      <c r="N929" s="64"/>
      <c r="O929" s="69"/>
      <c r="P929" s="69"/>
      <c r="Q929" s="70"/>
      <c r="R929" s="34"/>
      <c r="S929" s="105"/>
      <c r="T929" s="105"/>
      <c r="U929" s="77"/>
      <c r="V929" s="77"/>
      <c r="W929" s="69"/>
      <c r="X929" s="69"/>
      <c r="Y929" s="69"/>
      <c r="Z929" s="61"/>
      <c r="AA929" s="67"/>
      <c r="AB929" s="61"/>
      <c r="AC929" s="67"/>
      <c r="AD929" s="67"/>
      <c r="AE929" s="67"/>
      <c r="AF929" s="57"/>
      <c r="AG929" s="107"/>
      <c r="AH929" s="108"/>
      <c r="AI929" s="30"/>
      <c r="AJ929" s="30"/>
      <c r="AK929" s="30"/>
      <c r="AL929" s="30"/>
      <c r="AM929" s="63"/>
      <c r="AN929" s="108"/>
      <c r="AO929" s="108"/>
      <c r="AP929" s="107"/>
      <c r="AQ929" s="107"/>
      <c r="AR929" s="31"/>
      <c r="AS929" s="68"/>
      <c r="AT929" s="68"/>
      <c r="AU929" s="63"/>
      <c r="AV929" s="62"/>
      <c r="AW929" s="62"/>
      <c r="AX929" s="62"/>
      <c r="AY929" s="62"/>
      <c r="AZ929" s="126"/>
      <c r="BA929" s="126"/>
      <c r="BB929" s="126"/>
      <c r="BC929" s="126"/>
      <c r="BD929" s="126"/>
      <c r="BE929" s="62"/>
    </row>
    <row r="930" spans="1:57" ht="25.5" customHeight="1" x14ac:dyDescent="0.3">
      <c r="A930" s="31"/>
      <c r="B930" s="31"/>
      <c r="C930" s="31"/>
      <c r="D930" s="33"/>
      <c r="E930" s="92"/>
      <c r="F930" s="31"/>
      <c r="G930" s="77"/>
      <c r="H930" s="77"/>
      <c r="I930" s="57"/>
      <c r="J930" s="31"/>
      <c r="K930" s="31"/>
      <c r="L930" s="77"/>
      <c r="M930" s="64"/>
      <c r="N930" s="64"/>
      <c r="O930" s="69"/>
      <c r="P930" s="69"/>
      <c r="Q930" s="70"/>
      <c r="R930" s="34"/>
      <c r="S930" s="105"/>
      <c r="T930" s="105"/>
      <c r="U930" s="77"/>
      <c r="V930" s="77"/>
      <c r="W930" s="69"/>
      <c r="X930" s="69"/>
      <c r="Y930" s="69"/>
      <c r="Z930" s="61"/>
      <c r="AA930" s="67"/>
      <c r="AB930" s="61"/>
      <c r="AC930" s="67"/>
      <c r="AD930" s="67"/>
      <c r="AE930" s="67"/>
      <c r="AF930" s="57"/>
      <c r="AG930" s="107"/>
      <c r="AH930" s="108"/>
      <c r="AI930" s="30"/>
      <c r="AJ930" s="30"/>
      <c r="AK930" s="30"/>
      <c r="AL930" s="30"/>
      <c r="AM930" s="63"/>
      <c r="AN930" s="108"/>
      <c r="AO930" s="108"/>
      <c r="AP930" s="107"/>
      <c r="AQ930" s="107"/>
      <c r="AR930" s="31"/>
      <c r="AS930" s="68"/>
      <c r="AT930" s="68"/>
      <c r="AU930" s="63"/>
      <c r="AV930" s="62"/>
      <c r="AW930" s="62"/>
      <c r="AX930" s="62"/>
      <c r="AY930" s="62"/>
      <c r="AZ930" s="126"/>
      <c r="BA930" s="126"/>
      <c r="BB930" s="126"/>
      <c r="BC930" s="126"/>
      <c r="BD930" s="126"/>
      <c r="BE930" s="62"/>
    </row>
    <row r="931" spans="1:57" ht="25.5" customHeight="1" x14ac:dyDescent="0.3">
      <c r="A931" s="31"/>
      <c r="B931" s="31"/>
      <c r="C931" s="31"/>
      <c r="D931" s="33"/>
      <c r="E931" s="92"/>
      <c r="F931" s="31"/>
      <c r="G931" s="77"/>
      <c r="H931" s="77"/>
      <c r="I931" s="57"/>
      <c r="J931" s="31"/>
      <c r="K931" s="31"/>
      <c r="L931" s="77"/>
      <c r="M931" s="64"/>
      <c r="N931" s="64"/>
      <c r="O931" s="69"/>
      <c r="P931" s="69"/>
      <c r="Q931" s="70"/>
      <c r="R931" s="34"/>
      <c r="S931" s="105"/>
      <c r="T931" s="105"/>
      <c r="U931" s="77"/>
      <c r="V931" s="77"/>
      <c r="W931" s="69"/>
      <c r="X931" s="69"/>
      <c r="Y931" s="69"/>
      <c r="Z931" s="61"/>
      <c r="AA931" s="67"/>
      <c r="AB931" s="61"/>
      <c r="AC931" s="67"/>
      <c r="AD931" s="67"/>
      <c r="AE931" s="67"/>
      <c r="AF931" s="57"/>
      <c r="AG931" s="107"/>
      <c r="AH931" s="108"/>
      <c r="AI931" s="30"/>
      <c r="AJ931" s="30"/>
      <c r="AK931" s="30"/>
      <c r="AL931" s="30"/>
      <c r="AM931" s="63"/>
      <c r="AN931" s="108"/>
      <c r="AO931" s="108"/>
      <c r="AP931" s="107"/>
      <c r="AQ931" s="107"/>
      <c r="AR931" s="31"/>
      <c r="AS931" s="68"/>
      <c r="AT931" s="68"/>
      <c r="AU931" s="63"/>
      <c r="AV931" s="62"/>
      <c r="AW931" s="62"/>
      <c r="AX931" s="62"/>
      <c r="AY931" s="62"/>
      <c r="AZ931" s="126"/>
      <c r="BA931" s="126"/>
      <c r="BB931" s="126"/>
      <c r="BC931" s="126"/>
      <c r="BD931" s="126"/>
      <c r="BE931" s="62"/>
    </row>
    <row r="932" spans="1:57" ht="25.5" customHeight="1" x14ac:dyDescent="0.3">
      <c r="A932" s="31"/>
      <c r="B932" s="31"/>
      <c r="C932" s="31"/>
      <c r="D932" s="33"/>
      <c r="E932" s="92"/>
      <c r="F932" s="31"/>
      <c r="G932" s="77"/>
      <c r="H932" s="77"/>
      <c r="I932" s="57"/>
      <c r="J932" s="31"/>
      <c r="K932" s="31"/>
      <c r="L932" s="77"/>
      <c r="M932" s="64"/>
      <c r="N932" s="64"/>
      <c r="O932" s="69"/>
      <c r="P932" s="69"/>
      <c r="Q932" s="70"/>
      <c r="R932" s="34"/>
      <c r="S932" s="105"/>
      <c r="T932" s="105"/>
      <c r="U932" s="77"/>
      <c r="V932" s="77"/>
      <c r="W932" s="69"/>
      <c r="X932" s="69"/>
      <c r="Y932" s="69"/>
      <c r="Z932" s="61"/>
      <c r="AA932" s="67"/>
      <c r="AB932" s="61"/>
      <c r="AC932" s="67"/>
      <c r="AD932" s="67"/>
      <c r="AE932" s="67"/>
      <c r="AF932" s="57"/>
      <c r="AG932" s="107"/>
      <c r="AH932" s="108"/>
      <c r="AI932" s="30"/>
      <c r="AJ932" s="30"/>
      <c r="AK932" s="30"/>
      <c r="AL932" s="30"/>
      <c r="AM932" s="63"/>
      <c r="AN932" s="108"/>
      <c r="AO932" s="108"/>
      <c r="AP932" s="107"/>
      <c r="AQ932" s="107"/>
      <c r="AR932" s="31"/>
      <c r="AS932" s="68"/>
      <c r="AT932" s="68"/>
      <c r="AU932" s="63"/>
      <c r="AV932" s="62"/>
      <c r="AW932" s="62"/>
      <c r="AX932" s="62"/>
      <c r="AY932" s="62"/>
      <c r="AZ932" s="126"/>
      <c r="BA932" s="126"/>
      <c r="BB932" s="126"/>
      <c r="BC932" s="126"/>
      <c r="BD932" s="126"/>
      <c r="BE932" s="62"/>
    </row>
    <row r="933" spans="1:57" ht="25.5" customHeight="1" x14ac:dyDescent="0.3">
      <c r="A933" s="31"/>
      <c r="B933" s="31"/>
      <c r="C933" s="31"/>
      <c r="D933" s="33"/>
      <c r="E933" s="92"/>
      <c r="F933" s="31"/>
      <c r="G933" s="77"/>
      <c r="H933" s="77"/>
      <c r="I933" s="57"/>
      <c r="J933" s="31"/>
      <c r="K933" s="31"/>
      <c r="L933" s="77"/>
      <c r="M933" s="64"/>
      <c r="N933" s="64"/>
      <c r="O933" s="69"/>
      <c r="P933" s="69"/>
      <c r="Q933" s="70"/>
      <c r="R933" s="34"/>
      <c r="S933" s="105"/>
      <c r="T933" s="105"/>
      <c r="U933" s="77"/>
      <c r="V933" s="77"/>
      <c r="W933" s="69"/>
      <c r="X933" s="69"/>
      <c r="Y933" s="69"/>
      <c r="Z933" s="61"/>
      <c r="AA933" s="67"/>
      <c r="AB933" s="61"/>
      <c r="AC933" s="67"/>
      <c r="AD933" s="67"/>
      <c r="AE933" s="67"/>
      <c r="AF933" s="57"/>
      <c r="AG933" s="107"/>
      <c r="AH933" s="108"/>
      <c r="AI933" s="30"/>
      <c r="AJ933" s="30"/>
      <c r="AK933" s="30"/>
      <c r="AL933" s="30"/>
      <c r="AM933" s="63"/>
      <c r="AN933" s="108"/>
      <c r="AO933" s="108"/>
      <c r="AP933" s="107"/>
      <c r="AQ933" s="107"/>
      <c r="AR933" s="31"/>
      <c r="AS933" s="68"/>
      <c r="AT933" s="68"/>
      <c r="AU933" s="63"/>
      <c r="AV933" s="62"/>
      <c r="AW933" s="62"/>
      <c r="AX933" s="62"/>
      <c r="AY933" s="62"/>
      <c r="AZ933" s="126"/>
      <c r="BA933" s="126"/>
      <c r="BB933" s="126"/>
      <c r="BC933" s="126"/>
      <c r="BD933" s="126"/>
      <c r="BE933" s="62"/>
    </row>
    <row r="934" spans="1:57" ht="25.5" customHeight="1" x14ac:dyDescent="0.3">
      <c r="A934" s="31"/>
      <c r="B934" s="31"/>
      <c r="C934" s="31"/>
      <c r="D934" s="33"/>
      <c r="E934" s="92"/>
      <c r="F934" s="31"/>
      <c r="G934" s="77"/>
      <c r="H934" s="77"/>
      <c r="I934" s="57"/>
      <c r="J934" s="31"/>
      <c r="K934" s="31"/>
      <c r="L934" s="77"/>
      <c r="M934" s="64"/>
      <c r="N934" s="64"/>
      <c r="O934" s="69"/>
      <c r="P934" s="69"/>
      <c r="Q934" s="70"/>
      <c r="R934" s="34"/>
      <c r="S934" s="105"/>
      <c r="T934" s="105"/>
      <c r="U934" s="77"/>
      <c r="V934" s="77"/>
      <c r="W934" s="69"/>
      <c r="X934" s="69"/>
      <c r="Y934" s="69"/>
      <c r="Z934" s="61"/>
      <c r="AA934" s="67"/>
      <c r="AB934" s="61"/>
      <c r="AC934" s="67"/>
      <c r="AD934" s="67"/>
      <c r="AE934" s="67"/>
      <c r="AF934" s="57"/>
      <c r="AG934" s="107"/>
      <c r="AH934" s="108"/>
      <c r="AI934" s="30"/>
      <c r="AJ934" s="30"/>
      <c r="AK934" s="30"/>
      <c r="AL934" s="30"/>
      <c r="AM934" s="63"/>
      <c r="AN934" s="108"/>
      <c r="AO934" s="108"/>
      <c r="AP934" s="107"/>
      <c r="AQ934" s="107"/>
      <c r="AR934" s="31"/>
      <c r="AS934" s="68"/>
      <c r="AT934" s="68"/>
      <c r="AU934" s="63"/>
      <c r="AV934" s="62"/>
      <c r="AW934" s="62"/>
      <c r="AX934" s="62"/>
      <c r="AY934" s="62"/>
      <c r="AZ934" s="126"/>
      <c r="BA934" s="126"/>
      <c r="BB934" s="126"/>
      <c r="BC934" s="126"/>
      <c r="BD934" s="126"/>
      <c r="BE934" s="62"/>
    </row>
    <row r="935" spans="1:57" ht="25.5" customHeight="1" x14ac:dyDescent="0.3">
      <c r="A935" s="31"/>
      <c r="B935" s="31"/>
      <c r="C935" s="31"/>
      <c r="D935" s="33"/>
      <c r="E935" s="92"/>
      <c r="F935" s="31"/>
      <c r="G935" s="77"/>
      <c r="H935" s="77"/>
      <c r="I935" s="57"/>
      <c r="J935" s="31"/>
      <c r="K935" s="31"/>
      <c r="L935" s="77"/>
      <c r="M935" s="64"/>
      <c r="N935" s="64"/>
      <c r="O935" s="69"/>
      <c r="P935" s="69"/>
      <c r="Q935" s="70"/>
      <c r="R935" s="34"/>
      <c r="S935" s="105"/>
      <c r="T935" s="105"/>
      <c r="U935" s="77"/>
      <c r="V935" s="77"/>
      <c r="W935" s="69"/>
      <c r="X935" s="69"/>
      <c r="Y935" s="69"/>
      <c r="Z935" s="61"/>
      <c r="AA935" s="67"/>
      <c r="AB935" s="61"/>
      <c r="AC935" s="67"/>
      <c r="AD935" s="67"/>
      <c r="AE935" s="67"/>
      <c r="AF935" s="57"/>
      <c r="AG935" s="107"/>
      <c r="AH935" s="108"/>
      <c r="AI935" s="30"/>
      <c r="AJ935" s="30"/>
      <c r="AK935" s="30"/>
      <c r="AL935" s="30"/>
      <c r="AM935" s="63"/>
      <c r="AN935" s="108"/>
      <c r="AO935" s="108"/>
      <c r="AP935" s="107"/>
      <c r="AQ935" s="107"/>
      <c r="AR935" s="31"/>
      <c r="AS935" s="68"/>
      <c r="AT935" s="68"/>
      <c r="AU935" s="63"/>
      <c r="AV935" s="62"/>
      <c r="AW935" s="62"/>
      <c r="AX935" s="62"/>
      <c r="AY935" s="62"/>
      <c r="AZ935" s="126"/>
      <c r="BA935" s="126"/>
      <c r="BB935" s="126"/>
      <c r="BC935" s="126"/>
      <c r="BD935" s="126"/>
      <c r="BE935" s="62"/>
    </row>
    <row r="936" spans="1:57" ht="25.5" customHeight="1" x14ac:dyDescent="0.3">
      <c r="A936" s="31"/>
      <c r="B936" s="31"/>
      <c r="C936" s="31"/>
      <c r="D936" s="33"/>
      <c r="E936" s="92"/>
      <c r="F936" s="31"/>
      <c r="G936" s="77"/>
      <c r="H936" s="77"/>
      <c r="I936" s="57"/>
      <c r="J936" s="31"/>
      <c r="K936" s="31"/>
      <c r="L936" s="77"/>
      <c r="M936" s="64"/>
      <c r="N936" s="64"/>
      <c r="O936" s="69"/>
      <c r="P936" s="69"/>
      <c r="Q936" s="70"/>
      <c r="R936" s="34"/>
      <c r="S936" s="105"/>
      <c r="T936" s="105"/>
      <c r="U936" s="77"/>
      <c r="V936" s="77"/>
      <c r="W936" s="69"/>
      <c r="X936" s="69"/>
      <c r="Y936" s="69"/>
      <c r="Z936" s="61"/>
      <c r="AA936" s="67"/>
      <c r="AB936" s="61"/>
      <c r="AC936" s="67"/>
      <c r="AD936" s="67"/>
      <c r="AE936" s="67"/>
      <c r="AF936" s="57"/>
      <c r="AG936" s="107"/>
      <c r="AH936" s="108"/>
      <c r="AI936" s="30"/>
      <c r="AJ936" s="30"/>
      <c r="AK936" s="30"/>
      <c r="AL936" s="30"/>
      <c r="AM936" s="63"/>
      <c r="AN936" s="108"/>
      <c r="AO936" s="108"/>
      <c r="AP936" s="107"/>
      <c r="AQ936" s="107"/>
      <c r="AR936" s="31"/>
      <c r="AS936" s="68"/>
      <c r="AT936" s="68"/>
      <c r="AU936" s="63"/>
      <c r="AV936" s="62"/>
      <c r="AW936" s="62"/>
      <c r="AX936" s="62"/>
      <c r="AY936" s="62"/>
      <c r="AZ936" s="126"/>
      <c r="BA936" s="126"/>
      <c r="BB936" s="126"/>
      <c r="BC936" s="126"/>
      <c r="BD936" s="126"/>
      <c r="BE936" s="62"/>
    </row>
    <row r="937" spans="1:57" ht="25.5" customHeight="1" x14ac:dyDescent="0.3">
      <c r="A937" s="31"/>
      <c r="B937" s="31"/>
      <c r="C937" s="31"/>
      <c r="D937" s="33"/>
      <c r="E937" s="92"/>
      <c r="F937" s="31"/>
      <c r="G937" s="77"/>
      <c r="H937" s="77"/>
      <c r="I937" s="57"/>
      <c r="J937" s="31"/>
      <c r="K937" s="31"/>
      <c r="L937" s="77"/>
      <c r="M937" s="64"/>
      <c r="N937" s="64"/>
      <c r="O937" s="69"/>
      <c r="P937" s="69"/>
      <c r="Q937" s="70"/>
      <c r="R937" s="34"/>
      <c r="S937" s="105"/>
      <c r="T937" s="105"/>
      <c r="U937" s="77"/>
      <c r="V937" s="77"/>
      <c r="W937" s="69"/>
      <c r="X937" s="69"/>
      <c r="Y937" s="69"/>
      <c r="Z937" s="61"/>
      <c r="AA937" s="67"/>
      <c r="AB937" s="61"/>
      <c r="AC937" s="67"/>
      <c r="AD937" s="67"/>
      <c r="AE937" s="67"/>
      <c r="AF937" s="57"/>
      <c r="AG937" s="107"/>
      <c r="AH937" s="108"/>
      <c r="AI937" s="30"/>
      <c r="AJ937" s="30"/>
      <c r="AK937" s="30"/>
      <c r="AL937" s="30"/>
      <c r="AM937" s="63"/>
      <c r="AN937" s="108"/>
      <c r="AO937" s="108"/>
      <c r="AP937" s="107"/>
      <c r="AQ937" s="107"/>
      <c r="AR937" s="31"/>
      <c r="AS937" s="68"/>
      <c r="AT937" s="68"/>
      <c r="AU937" s="63"/>
      <c r="AV937" s="62"/>
      <c r="AW937" s="62"/>
      <c r="AX937" s="62"/>
      <c r="AY937" s="62"/>
      <c r="AZ937" s="126"/>
      <c r="BA937" s="126"/>
      <c r="BB937" s="126"/>
      <c r="BC937" s="126"/>
      <c r="BD937" s="126"/>
      <c r="BE937" s="62"/>
    </row>
    <row r="938" spans="1:57" ht="25.5" customHeight="1" x14ac:dyDescent="0.3">
      <c r="A938" s="31"/>
      <c r="B938" s="31"/>
      <c r="C938" s="31"/>
      <c r="D938" s="33"/>
      <c r="E938" s="92"/>
      <c r="F938" s="31"/>
      <c r="G938" s="77"/>
      <c r="H938" s="77"/>
      <c r="I938" s="57"/>
      <c r="J938" s="31"/>
      <c r="K938" s="31"/>
      <c r="L938" s="77"/>
      <c r="M938" s="64"/>
      <c r="N938" s="64"/>
      <c r="O938" s="69"/>
      <c r="P938" s="69"/>
      <c r="Q938" s="70"/>
      <c r="R938" s="34"/>
      <c r="S938" s="105"/>
      <c r="T938" s="105"/>
      <c r="U938" s="77"/>
      <c r="V938" s="77"/>
      <c r="W938" s="69"/>
      <c r="X938" s="69"/>
      <c r="Y938" s="69"/>
      <c r="Z938" s="61"/>
      <c r="AA938" s="67"/>
      <c r="AB938" s="61"/>
      <c r="AC938" s="67"/>
      <c r="AD938" s="67"/>
      <c r="AE938" s="67"/>
      <c r="AF938" s="57"/>
      <c r="AG938" s="107"/>
      <c r="AH938" s="108"/>
      <c r="AI938" s="30"/>
      <c r="AJ938" s="30"/>
      <c r="AK938" s="30"/>
      <c r="AL938" s="30"/>
      <c r="AM938" s="63"/>
      <c r="AN938" s="108"/>
      <c r="AO938" s="108"/>
      <c r="AP938" s="107"/>
      <c r="AQ938" s="107"/>
      <c r="AR938" s="31"/>
      <c r="AS938" s="68"/>
      <c r="AT938" s="68"/>
      <c r="AU938" s="63"/>
      <c r="AV938" s="62"/>
      <c r="AW938" s="62"/>
      <c r="AX938" s="62"/>
      <c r="AY938" s="62"/>
      <c r="AZ938" s="126"/>
      <c r="BA938" s="126"/>
      <c r="BB938" s="126"/>
      <c r="BC938" s="126"/>
      <c r="BD938" s="126"/>
      <c r="BE938" s="62"/>
    </row>
    <row r="939" spans="1:57" ht="25.5" customHeight="1" x14ac:dyDescent="0.3">
      <c r="A939" s="31"/>
      <c r="B939" s="31"/>
      <c r="C939" s="31"/>
      <c r="D939" s="33"/>
      <c r="E939" s="92"/>
      <c r="F939" s="31"/>
      <c r="G939" s="77"/>
      <c r="H939" s="77"/>
      <c r="I939" s="57"/>
      <c r="J939" s="31"/>
      <c r="K939" s="31"/>
      <c r="L939" s="77"/>
      <c r="M939" s="64"/>
      <c r="N939" s="64"/>
      <c r="O939" s="69"/>
      <c r="P939" s="69"/>
      <c r="Q939" s="70"/>
      <c r="R939" s="34"/>
      <c r="S939" s="105"/>
      <c r="T939" s="105"/>
      <c r="U939" s="77"/>
      <c r="V939" s="77"/>
      <c r="W939" s="69"/>
      <c r="X939" s="69"/>
      <c r="Y939" s="69"/>
      <c r="Z939" s="61"/>
      <c r="AA939" s="67"/>
      <c r="AB939" s="61"/>
      <c r="AC939" s="67"/>
      <c r="AD939" s="67"/>
      <c r="AE939" s="67"/>
      <c r="AF939" s="57"/>
      <c r="AG939" s="107"/>
      <c r="AH939" s="108"/>
      <c r="AI939" s="30"/>
      <c r="AJ939" s="30"/>
      <c r="AK939" s="30"/>
      <c r="AL939" s="30"/>
      <c r="AM939" s="63"/>
      <c r="AN939" s="108"/>
      <c r="AO939" s="108"/>
      <c r="AP939" s="107"/>
      <c r="AQ939" s="107"/>
      <c r="AR939" s="31"/>
      <c r="AS939" s="68"/>
      <c r="AT939" s="68"/>
      <c r="AU939" s="63"/>
      <c r="AV939" s="62"/>
      <c r="AW939" s="62"/>
      <c r="AX939" s="62"/>
      <c r="AY939" s="62"/>
      <c r="AZ939" s="126"/>
      <c r="BA939" s="126"/>
      <c r="BB939" s="126"/>
      <c r="BC939" s="126"/>
      <c r="BD939" s="126"/>
      <c r="BE939" s="62"/>
    </row>
    <row r="940" spans="1:57" ht="25.5" customHeight="1" x14ac:dyDescent="0.3">
      <c r="A940" s="31"/>
      <c r="B940" s="31"/>
      <c r="C940" s="31"/>
      <c r="D940" s="33"/>
      <c r="E940" s="92"/>
      <c r="F940" s="31"/>
      <c r="G940" s="77"/>
      <c r="H940" s="77"/>
      <c r="I940" s="57"/>
      <c r="J940" s="31"/>
      <c r="K940" s="31"/>
      <c r="L940" s="77"/>
      <c r="M940" s="64"/>
      <c r="N940" s="64"/>
      <c r="O940" s="69"/>
      <c r="P940" s="69"/>
      <c r="Q940" s="70"/>
      <c r="R940" s="34"/>
      <c r="S940" s="105"/>
      <c r="T940" s="105"/>
      <c r="U940" s="77"/>
      <c r="V940" s="77"/>
      <c r="W940" s="69"/>
      <c r="X940" s="69"/>
      <c r="Y940" s="69"/>
      <c r="Z940" s="61"/>
      <c r="AA940" s="67"/>
      <c r="AB940" s="61"/>
      <c r="AC940" s="67"/>
      <c r="AD940" s="67"/>
      <c r="AE940" s="67"/>
      <c r="AF940" s="57"/>
      <c r="AG940" s="107"/>
      <c r="AH940" s="108"/>
      <c r="AI940" s="30"/>
      <c r="AJ940" s="30"/>
      <c r="AK940" s="30"/>
      <c r="AL940" s="30"/>
      <c r="AM940" s="63"/>
      <c r="AN940" s="108"/>
      <c r="AO940" s="108"/>
      <c r="AP940" s="107"/>
      <c r="AQ940" s="107"/>
      <c r="AR940" s="31"/>
      <c r="AS940" s="68"/>
      <c r="AT940" s="68"/>
      <c r="AU940" s="63"/>
      <c r="AV940" s="62"/>
      <c r="AW940" s="62"/>
      <c r="AX940" s="62"/>
      <c r="AY940" s="62"/>
      <c r="AZ940" s="126"/>
      <c r="BA940" s="126"/>
      <c r="BB940" s="126"/>
      <c r="BC940" s="126"/>
      <c r="BD940" s="126"/>
      <c r="BE940" s="62"/>
    </row>
    <row r="941" spans="1:57" ht="25.5" customHeight="1" x14ac:dyDescent="0.3">
      <c r="A941" s="31"/>
      <c r="B941" s="31"/>
      <c r="C941" s="31"/>
      <c r="D941" s="33"/>
      <c r="E941" s="92"/>
      <c r="F941" s="31"/>
      <c r="G941" s="77"/>
      <c r="H941" s="77"/>
      <c r="I941" s="57"/>
      <c r="J941" s="31"/>
      <c r="K941" s="31"/>
      <c r="L941" s="77"/>
      <c r="M941" s="64"/>
      <c r="N941" s="64"/>
      <c r="O941" s="69"/>
      <c r="P941" s="69"/>
      <c r="Q941" s="70"/>
      <c r="R941" s="34"/>
      <c r="S941" s="105"/>
      <c r="T941" s="105"/>
      <c r="U941" s="77"/>
      <c r="V941" s="77"/>
      <c r="W941" s="69"/>
      <c r="X941" s="69"/>
      <c r="Y941" s="69"/>
      <c r="Z941" s="61"/>
      <c r="AA941" s="67"/>
      <c r="AB941" s="61"/>
      <c r="AC941" s="67"/>
      <c r="AD941" s="67"/>
      <c r="AE941" s="67"/>
      <c r="AF941" s="57"/>
      <c r="AG941" s="107"/>
      <c r="AH941" s="108"/>
      <c r="AI941" s="30"/>
      <c r="AJ941" s="30"/>
      <c r="AK941" s="30"/>
      <c r="AL941" s="30"/>
      <c r="AM941" s="63"/>
      <c r="AN941" s="108"/>
      <c r="AO941" s="108"/>
      <c r="AP941" s="107"/>
      <c r="AQ941" s="107"/>
      <c r="AR941" s="31"/>
      <c r="AS941" s="68"/>
      <c r="AT941" s="68"/>
      <c r="AU941" s="63"/>
      <c r="AV941" s="62"/>
      <c r="AW941" s="62"/>
      <c r="AX941" s="62"/>
      <c r="AY941" s="62"/>
      <c r="AZ941" s="126"/>
      <c r="BA941" s="126"/>
      <c r="BB941" s="126"/>
      <c r="BC941" s="126"/>
      <c r="BD941" s="126"/>
      <c r="BE941" s="62"/>
    </row>
    <row r="942" spans="1:57" ht="25.5" customHeight="1" x14ac:dyDescent="0.3">
      <c r="A942" s="31"/>
      <c r="B942" s="31"/>
      <c r="C942" s="31"/>
      <c r="D942" s="33"/>
      <c r="E942" s="92"/>
      <c r="F942" s="31"/>
      <c r="G942" s="77"/>
      <c r="H942" s="77"/>
      <c r="I942" s="57"/>
      <c r="J942" s="31"/>
      <c r="K942" s="31"/>
      <c r="L942" s="77"/>
      <c r="M942" s="64"/>
      <c r="N942" s="64"/>
      <c r="O942" s="69"/>
      <c r="P942" s="69"/>
      <c r="Q942" s="70"/>
      <c r="R942" s="34"/>
      <c r="S942" s="105"/>
      <c r="T942" s="105"/>
      <c r="U942" s="77"/>
      <c r="V942" s="77"/>
      <c r="W942" s="69"/>
      <c r="X942" s="69"/>
      <c r="Y942" s="69"/>
      <c r="Z942" s="61"/>
      <c r="AA942" s="67"/>
      <c r="AB942" s="61"/>
      <c r="AC942" s="67"/>
      <c r="AD942" s="67"/>
      <c r="AE942" s="67"/>
      <c r="AF942" s="57"/>
      <c r="AG942" s="107"/>
      <c r="AH942" s="108"/>
      <c r="AI942" s="30"/>
      <c r="AJ942" s="30"/>
      <c r="AK942" s="30"/>
      <c r="AL942" s="30"/>
      <c r="AM942" s="63"/>
      <c r="AN942" s="108"/>
      <c r="AO942" s="108"/>
      <c r="AP942" s="107"/>
      <c r="AQ942" s="107"/>
      <c r="AR942" s="31"/>
      <c r="AS942" s="68"/>
      <c r="AT942" s="68"/>
      <c r="AU942" s="63"/>
      <c r="AV942" s="62"/>
      <c r="AW942" s="62"/>
      <c r="AX942" s="62"/>
      <c r="AY942" s="62"/>
      <c r="AZ942" s="126"/>
      <c r="BA942" s="126"/>
      <c r="BB942" s="126"/>
      <c r="BC942" s="126"/>
      <c r="BD942" s="126"/>
      <c r="BE942" s="62"/>
    </row>
    <row r="943" spans="1:57" ht="25.5" customHeight="1" x14ac:dyDescent="0.3">
      <c r="A943" s="31"/>
      <c r="B943" s="31"/>
      <c r="C943" s="31"/>
      <c r="D943" s="33"/>
      <c r="E943" s="92"/>
      <c r="F943" s="31"/>
      <c r="G943" s="77"/>
      <c r="H943" s="77"/>
      <c r="I943" s="57"/>
      <c r="J943" s="31"/>
      <c r="K943" s="31"/>
      <c r="L943" s="77"/>
      <c r="M943" s="64"/>
      <c r="N943" s="64"/>
      <c r="O943" s="69"/>
      <c r="P943" s="69"/>
      <c r="Q943" s="70"/>
      <c r="R943" s="34"/>
      <c r="S943" s="105"/>
      <c r="T943" s="105"/>
      <c r="U943" s="77"/>
      <c r="V943" s="77"/>
      <c r="W943" s="69"/>
      <c r="X943" s="69"/>
      <c r="Y943" s="69"/>
      <c r="Z943" s="61"/>
      <c r="AA943" s="67"/>
      <c r="AB943" s="61"/>
      <c r="AC943" s="67"/>
      <c r="AD943" s="67"/>
      <c r="AE943" s="67"/>
      <c r="AF943" s="57"/>
      <c r="AG943" s="107"/>
      <c r="AH943" s="108"/>
      <c r="AI943" s="30"/>
      <c r="AJ943" s="30"/>
      <c r="AK943" s="30"/>
      <c r="AL943" s="30"/>
      <c r="AM943" s="63"/>
      <c r="AN943" s="108"/>
      <c r="AO943" s="108"/>
      <c r="AP943" s="107"/>
      <c r="AQ943" s="107"/>
      <c r="AR943" s="31"/>
      <c r="AS943" s="68"/>
      <c r="AT943" s="68"/>
      <c r="AU943" s="63"/>
      <c r="AV943" s="62"/>
      <c r="AW943" s="62"/>
      <c r="AX943" s="62"/>
      <c r="AY943" s="62"/>
      <c r="AZ943" s="126"/>
      <c r="BA943" s="126"/>
      <c r="BB943" s="126"/>
      <c r="BC943" s="126"/>
      <c r="BD943" s="126"/>
      <c r="BE943" s="62"/>
    </row>
    <row r="944" spans="1:57" ht="25.5" customHeight="1" x14ac:dyDescent="0.3">
      <c r="A944" s="31"/>
      <c r="B944" s="31"/>
      <c r="C944" s="31"/>
      <c r="D944" s="33"/>
      <c r="E944" s="92"/>
      <c r="F944" s="31"/>
      <c r="G944" s="77"/>
      <c r="H944" s="77"/>
      <c r="I944" s="57"/>
      <c r="J944" s="31"/>
      <c r="K944" s="31"/>
      <c r="L944" s="77"/>
      <c r="M944" s="64"/>
      <c r="N944" s="64"/>
      <c r="O944" s="69"/>
      <c r="P944" s="69"/>
      <c r="Q944" s="70"/>
      <c r="R944" s="34"/>
      <c r="S944" s="105"/>
      <c r="T944" s="105"/>
      <c r="U944" s="77"/>
      <c r="V944" s="77"/>
      <c r="W944" s="69"/>
      <c r="X944" s="69"/>
      <c r="Y944" s="69"/>
      <c r="Z944" s="61"/>
      <c r="AA944" s="67"/>
      <c r="AB944" s="61"/>
      <c r="AC944" s="67"/>
      <c r="AD944" s="67"/>
      <c r="AE944" s="67"/>
      <c r="AF944" s="57"/>
      <c r="AG944" s="107"/>
      <c r="AH944" s="108"/>
      <c r="AI944" s="30"/>
      <c r="AJ944" s="30"/>
      <c r="AK944" s="30"/>
      <c r="AL944" s="30"/>
      <c r="AM944" s="63"/>
      <c r="AN944" s="108"/>
      <c r="AO944" s="108"/>
      <c r="AP944" s="107"/>
      <c r="AQ944" s="107"/>
      <c r="AR944" s="31"/>
      <c r="AS944" s="68"/>
      <c r="AT944" s="68"/>
      <c r="AU944" s="63"/>
      <c r="AV944" s="62"/>
      <c r="AW944" s="62"/>
      <c r="AX944" s="62"/>
      <c r="AY944" s="62"/>
      <c r="AZ944" s="126"/>
      <c r="BA944" s="126"/>
      <c r="BB944" s="126"/>
      <c r="BC944" s="126"/>
      <c r="BD944" s="126"/>
      <c r="BE944" s="62"/>
    </row>
    <row r="945" spans="1:57" ht="25.5" customHeight="1" x14ac:dyDescent="0.3">
      <c r="A945" s="31"/>
      <c r="B945" s="31"/>
      <c r="C945" s="31"/>
      <c r="D945" s="33"/>
      <c r="E945" s="92"/>
      <c r="F945" s="31"/>
      <c r="G945" s="77"/>
      <c r="H945" s="77"/>
      <c r="I945" s="57"/>
      <c r="J945" s="31"/>
      <c r="K945" s="31"/>
      <c r="L945" s="77"/>
      <c r="M945" s="64"/>
      <c r="N945" s="64"/>
      <c r="O945" s="69"/>
      <c r="P945" s="69"/>
      <c r="Q945" s="70"/>
      <c r="R945" s="34"/>
      <c r="S945" s="105"/>
      <c r="T945" s="105"/>
      <c r="U945" s="77"/>
      <c r="V945" s="77"/>
      <c r="W945" s="69"/>
      <c r="X945" s="69"/>
      <c r="Y945" s="69"/>
      <c r="Z945" s="61"/>
      <c r="AA945" s="67"/>
      <c r="AB945" s="61"/>
      <c r="AC945" s="67"/>
      <c r="AD945" s="67"/>
      <c r="AE945" s="67"/>
      <c r="AF945" s="57"/>
      <c r="AG945" s="107"/>
      <c r="AH945" s="108"/>
      <c r="AI945" s="30"/>
      <c r="AJ945" s="30"/>
      <c r="AK945" s="30"/>
      <c r="AL945" s="30"/>
      <c r="AM945" s="63"/>
      <c r="AN945" s="108"/>
      <c r="AO945" s="108"/>
      <c r="AP945" s="107"/>
      <c r="AQ945" s="107"/>
      <c r="AR945" s="31"/>
      <c r="AS945" s="68"/>
      <c r="AT945" s="68"/>
      <c r="AU945" s="63"/>
      <c r="AV945" s="62"/>
      <c r="AW945" s="62"/>
      <c r="AX945" s="62"/>
      <c r="AY945" s="62"/>
      <c r="AZ945" s="126"/>
      <c r="BA945" s="126"/>
      <c r="BB945" s="126"/>
      <c r="BC945" s="126"/>
      <c r="BD945" s="126"/>
      <c r="BE945" s="62"/>
    </row>
    <row r="946" spans="1:57" ht="25.5" customHeight="1" x14ac:dyDescent="0.3">
      <c r="A946" s="31"/>
      <c r="B946" s="31"/>
      <c r="C946" s="31"/>
      <c r="D946" s="33"/>
      <c r="E946" s="92"/>
      <c r="F946" s="31"/>
      <c r="G946" s="77"/>
      <c r="H946" s="77"/>
      <c r="I946" s="57"/>
      <c r="J946" s="31"/>
      <c r="K946" s="31"/>
      <c r="L946" s="77"/>
      <c r="M946" s="64"/>
      <c r="N946" s="64"/>
      <c r="O946" s="69"/>
      <c r="P946" s="69"/>
      <c r="Q946" s="70"/>
      <c r="R946" s="34"/>
      <c r="S946" s="105"/>
      <c r="T946" s="105"/>
      <c r="U946" s="77"/>
      <c r="V946" s="77"/>
      <c r="W946" s="69"/>
      <c r="X946" s="69"/>
      <c r="Y946" s="69"/>
      <c r="Z946" s="61"/>
      <c r="AA946" s="67"/>
      <c r="AB946" s="61"/>
      <c r="AC946" s="67"/>
      <c r="AD946" s="67"/>
      <c r="AE946" s="67"/>
      <c r="AF946" s="57"/>
      <c r="AG946" s="107"/>
      <c r="AH946" s="108"/>
      <c r="AI946" s="30"/>
      <c r="AJ946" s="30"/>
      <c r="AK946" s="30"/>
      <c r="AL946" s="30"/>
      <c r="AM946" s="63"/>
      <c r="AN946" s="108"/>
      <c r="AO946" s="108"/>
      <c r="AP946" s="107"/>
      <c r="AQ946" s="107"/>
      <c r="AR946" s="31"/>
      <c r="AS946" s="68"/>
      <c r="AT946" s="68"/>
      <c r="AU946" s="63"/>
      <c r="AV946" s="62"/>
      <c r="AW946" s="62"/>
      <c r="AX946" s="62"/>
      <c r="AY946" s="62"/>
      <c r="AZ946" s="126"/>
      <c r="BA946" s="126"/>
      <c r="BB946" s="126"/>
      <c r="BC946" s="126"/>
      <c r="BD946" s="126"/>
      <c r="BE946" s="62"/>
    </row>
    <row r="947" spans="1:57" ht="25.5" customHeight="1" x14ac:dyDescent="0.3">
      <c r="A947" s="31"/>
      <c r="B947" s="31"/>
      <c r="C947" s="31"/>
      <c r="D947" s="33"/>
      <c r="E947" s="92"/>
      <c r="F947" s="31"/>
      <c r="G947" s="77"/>
      <c r="H947" s="77"/>
      <c r="I947" s="57"/>
      <c r="J947" s="31"/>
      <c r="K947" s="31"/>
      <c r="L947" s="77"/>
      <c r="M947" s="64"/>
      <c r="N947" s="64"/>
      <c r="O947" s="69"/>
      <c r="P947" s="69"/>
      <c r="Q947" s="70"/>
      <c r="R947" s="34"/>
      <c r="S947" s="105"/>
      <c r="T947" s="105"/>
      <c r="U947" s="77"/>
      <c r="V947" s="77"/>
      <c r="W947" s="69"/>
      <c r="X947" s="69"/>
      <c r="Y947" s="69"/>
      <c r="Z947" s="61"/>
      <c r="AA947" s="67"/>
      <c r="AB947" s="61"/>
      <c r="AC947" s="67"/>
      <c r="AD947" s="67"/>
      <c r="AE947" s="67"/>
      <c r="AF947" s="57"/>
      <c r="AG947" s="107"/>
      <c r="AH947" s="108"/>
      <c r="AI947" s="30"/>
      <c r="AJ947" s="30"/>
      <c r="AK947" s="30"/>
      <c r="AL947" s="30"/>
      <c r="AM947" s="63"/>
      <c r="AN947" s="108"/>
      <c r="AO947" s="108"/>
      <c r="AP947" s="107"/>
      <c r="AQ947" s="107"/>
      <c r="AR947" s="31"/>
      <c r="AS947" s="68"/>
      <c r="AT947" s="68"/>
      <c r="AU947" s="63"/>
      <c r="AV947" s="62"/>
      <c r="AW947" s="62"/>
      <c r="AX947" s="62"/>
      <c r="AY947" s="62"/>
      <c r="AZ947" s="126"/>
      <c r="BA947" s="126"/>
      <c r="BB947" s="126"/>
      <c r="BC947" s="126"/>
      <c r="BD947" s="126"/>
      <c r="BE947" s="62"/>
    </row>
    <row r="948" spans="1:57" ht="25.5" customHeight="1" x14ac:dyDescent="0.3">
      <c r="A948" s="31"/>
      <c r="B948" s="31"/>
      <c r="C948" s="31"/>
      <c r="D948" s="33"/>
      <c r="E948" s="92"/>
      <c r="F948" s="31"/>
      <c r="G948" s="77"/>
      <c r="H948" s="77"/>
      <c r="I948" s="57"/>
      <c r="J948" s="31"/>
      <c r="K948" s="31"/>
      <c r="L948" s="77"/>
      <c r="M948" s="64"/>
      <c r="N948" s="64"/>
      <c r="O948" s="69"/>
      <c r="P948" s="69"/>
      <c r="Q948" s="70"/>
      <c r="R948" s="34"/>
      <c r="S948" s="105"/>
      <c r="T948" s="105"/>
      <c r="U948" s="77"/>
      <c r="V948" s="77"/>
      <c r="W948" s="69"/>
      <c r="X948" s="69"/>
      <c r="Y948" s="69"/>
      <c r="Z948" s="61"/>
      <c r="AA948" s="67"/>
      <c r="AB948" s="61"/>
      <c r="AC948" s="67"/>
      <c r="AD948" s="67"/>
      <c r="AE948" s="67"/>
      <c r="AF948" s="57"/>
      <c r="AG948" s="107"/>
      <c r="AH948" s="108"/>
      <c r="AI948" s="30"/>
      <c r="AJ948" s="30"/>
      <c r="AK948" s="30"/>
      <c r="AL948" s="30"/>
      <c r="AM948" s="63"/>
      <c r="AN948" s="108"/>
      <c r="AO948" s="108"/>
      <c r="AP948" s="107"/>
      <c r="AQ948" s="107"/>
      <c r="AR948" s="31"/>
      <c r="AS948" s="68"/>
      <c r="AT948" s="68"/>
      <c r="AU948" s="63"/>
      <c r="AV948" s="62"/>
      <c r="AW948" s="62"/>
      <c r="AX948" s="62"/>
      <c r="AY948" s="62"/>
      <c r="AZ948" s="126"/>
      <c r="BA948" s="126"/>
      <c r="BB948" s="126"/>
      <c r="BC948" s="126"/>
      <c r="BD948" s="126"/>
      <c r="BE948" s="62"/>
    </row>
    <row r="949" spans="1:57" ht="25.5" customHeight="1" x14ac:dyDescent="0.3">
      <c r="A949" s="31"/>
      <c r="B949" s="31"/>
      <c r="C949" s="31"/>
      <c r="D949" s="33"/>
      <c r="E949" s="92"/>
      <c r="F949" s="31"/>
      <c r="G949" s="77"/>
      <c r="H949" s="77"/>
      <c r="I949" s="57"/>
      <c r="J949" s="31"/>
      <c r="K949" s="31"/>
      <c r="L949" s="77"/>
      <c r="M949" s="64"/>
      <c r="N949" s="64"/>
      <c r="O949" s="69"/>
      <c r="P949" s="69"/>
      <c r="Q949" s="70"/>
      <c r="R949" s="34"/>
      <c r="S949" s="105"/>
      <c r="T949" s="105"/>
      <c r="U949" s="77"/>
      <c r="V949" s="77"/>
      <c r="W949" s="69"/>
      <c r="X949" s="69"/>
      <c r="Y949" s="69"/>
      <c r="Z949" s="61"/>
      <c r="AA949" s="67"/>
      <c r="AB949" s="61"/>
      <c r="AC949" s="67"/>
      <c r="AD949" s="67"/>
      <c r="AE949" s="67"/>
      <c r="AF949" s="57"/>
      <c r="AG949" s="107"/>
      <c r="AH949" s="108"/>
      <c r="AI949" s="30"/>
      <c r="AJ949" s="30"/>
      <c r="AK949" s="30"/>
      <c r="AL949" s="30"/>
      <c r="AM949" s="63"/>
      <c r="AN949" s="108"/>
      <c r="AO949" s="108"/>
      <c r="AP949" s="107"/>
      <c r="AQ949" s="107"/>
      <c r="AR949" s="31"/>
      <c r="AS949" s="68"/>
      <c r="AT949" s="68"/>
      <c r="AU949" s="63"/>
      <c r="AV949" s="62"/>
      <c r="AW949" s="62"/>
      <c r="AX949" s="62"/>
      <c r="AY949" s="62"/>
      <c r="AZ949" s="126"/>
      <c r="BA949" s="126"/>
      <c r="BB949" s="126"/>
      <c r="BC949" s="126"/>
      <c r="BD949" s="126"/>
      <c r="BE949" s="62"/>
    </row>
    <row r="950" spans="1:57" ht="25.5" customHeight="1" x14ac:dyDescent="0.3">
      <c r="A950" s="31"/>
      <c r="B950" s="31"/>
      <c r="C950" s="31"/>
      <c r="D950" s="33"/>
      <c r="E950" s="92"/>
      <c r="F950" s="31"/>
      <c r="G950" s="77"/>
      <c r="H950" s="77"/>
      <c r="I950" s="57"/>
      <c r="J950" s="31"/>
      <c r="K950" s="31"/>
      <c r="L950" s="77"/>
      <c r="M950" s="64"/>
      <c r="N950" s="64"/>
      <c r="O950" s="69"/>
      <c r="P950" s="69"/>
      <c r="Q950" s="70"/>
      <c r="R950" s="34"/>
      <c r="S950" s="105"/>
      <c r="T950" s="105"/>
      <c r="U950" s="77"/>
      <c r="V950" s="77"/>
      <c r="W950" s="69"/>
      <c r="X950" s="69"/>
      <c r="Y950" s="69"/>
      <c r="Z950" s="61"/>
      <c r="AA950" s="67"/>
      <c r="AB950" s="61"/>
      <c r="AC950" s="67"/>
      <c r="AD950" s="67"/>
      <c r="AE950" s="67"/>
      <c r="AF950" s="57"/>
      <c r="AG950" s="107"/>
      <c r="AH950" s="108"/>
      <c r="AI950" s="30"/>
      <c r="AJ950" s="30"/>
      <c r="AK950" s="30"/>
      <c r="AL950" s="30"/>
      <c r="AM950" s="63"/>
      <c r="AN950" s="108"/>
      <c r="AO950" s="108"/>
      <c r="AP950" s="107"/>
      <c r="AQ950" s="107"/>
      <c r="AR950" s="31"/>
      <c r="AS950" s="68"/>
      <c r="AT950" s="68"/>
      <c r="AU950" s="63"/>
      <c r="AV950" s="62"/>
      <c r="AW950" s="62"/>
      <c r="AX950" s="62"/>
      <c r="AY950" s="62"/>
      <c r="AZ950" s="126"/>
      <c r="BA950" s="126"/>
      <c r="BB950" s="126"/>
      <c r="BC950" s="126"/>
      <c r="BD950" s="126"/>
      <c r="BE950" s="62"/>
    </row>
    <row r="951" spans="1:57" ht="25.5" customHeight="1" x14ac:dyDescent="0.3">
      <c r="A951" s="31"/>
      <c r="B951" s="31"/>
      <c r="C951" s="31"/>
      <c r="D951" s="33"/>
      <c r="E951" s="92"/>
      <c r="F951" s="31"/>
      <c r="G951" s="77"/>
      <c r="H951" s="77"/>
      <c r="I951" s="57"/>
      <c r="J951" s="31"/>
      <c r="K951" s="31"/>
      <c r="L951" s="77"/>
      <c r="M951" s="64"/>
      <c r="N951" s="64"/>
      <c r="O951" s="69"/>
      <c r="P951" s="69"/>
      <c r="Q951" s="70"/>
      <c r="R951" s="34"/>
      <c r="S951" s="105"/>
      <c r="T951" s="105"/>
      <c r="U951" s="77"/>
      <c r="V951" s="77"/>
      <c r="W951" s="69"/>
      <c r="X951" s="69"/>
      <c r="Y951" s="69"/>
      <c r="Z951" s="61"/>
      <c r="AA951" s="67"/>
      <c r="AB951" s="61"/>
      <c r="AC951" s="67"/>
      <c r="AD951" s="67"/>
      <c r="AE951" s="67"/>
      <c r="AF951" s="57"/>
      <c r="AG951" s="107"/>
      <c r="AH951" s="108"/>
      <c r="AI951" s="30"/>
      <c r="AJ951" s="30"/>
      <c r="AK951" s="30"/>
      <c r="AL951" s="30"/>
      <c r="AM951" s="63"/>
      <c r="AN951" s="108"/>
      <c r="AO951" s="108"/>
      <c r="AP951" s="107"/>
      <c r="AQ951" s="107"/>
      <c r="AR951" s="31"/>
      <c r="AS951" s="68"/>
      <c r="AT951" s="68"/>
      <c r="AU951" s="63"/>
      <c r="AV951" s="62"/>
      <c r="AW951" s="62"/>
      <c r="AX951" s="62"/>
      <c r="AY951" s="62"/>
      <c r="AZ951" s="126"/>
      <c r="BA951" s="126"/>
      <c r="BB951" s="126"/>
      <c r="BC951" s="126"/>
      <c r="BD951" s="126"/>
      <c r="BE951" s="62"/>
    </row>
    <row r="952" spans="1:57" ht="25.5" customHeight="1" x14ac:dyDescent="0.3">
      <c r="A952" s="31"/>
      <c r="B952" s="31"/>
      <c r="C952" s="31"/>
      <c r="D952" s="33"/>
      <c r="E952" s="92"/>
      <c r="F952" s="31"/>
      <c r="G952" s="77"/>
      <c r="H952" s="77"/>
      <c r="I952" s="57"/>
      <c r="J952" s="31"/>
      <c r="K952" s="31"/>
      <c r="L952" s="77"/>
      <c r="M952" s="64"/>
      <c r="N952" s="64"/>
      <c r="O952" s="69"/>
      <c r="P952" s="69"/>
      <c r="Q952" s="70"/>
      <c r="R952" s="34"/>
      <c r="S952" s="105"/>
      <c r="T952" s="105"/>
      <c r="U952" s="77"/>
      <c r="V952" s="77"/>
      <c r="W952" s="69"/>
      <c r="X952" s="69"/>
      <c r="Y952" s="69"/>
      <c r="Z952" s="61"/>
      <c r="AA952" s="67"/>
      <c r="AB952" s="61"/>
      <c r="AC952" s="67"/>
      <c r="AD952" s="67"/>
      <c r="AE952" s="67"/>
      <c r="AF952" s="57"/>
      <c r="AG952" s="107"/>
      <c r="AH952" s="108"/>
      <c r="AI952" s="30"/>
      <c r="AJ952" s="30"/>
      <c r="AK952" s="30"/>
      <c r="AL952" s="30"/>
      <c r="AM952" s="63"/>
      <c r="AN952" s="108"/>
      <c r="AO952" s="108"/>
      <c r="AP952" s="107"/>
      <c r="AQ952" s="107"/>
      <c r="AR952" s="31"/>
      <c r="AS952" s="68"/>
      <c r="AT952" s="68"/>
      <c r="AU952" s="63"/>
      <c r="AV952" s="62"/>
      <c r="AW952" s="62"/>
      <c r="AX952" s="62"/>
      <c r="AY952" s="62"/>
      <c r="AZ952" s="126"/>
      <c r="BA952" s="126"/>
      <c r="BB952" s="126"/>
      <c r="BC952" s="126"/>
      <c r="BD952" s="126"/>
      <c r="BE952" s="62"/>
    </row>
    <row r="953" spans="1:57" ht="25.5" customHeight="1" x14ac:dyDescent="0.3">
      <c r="A953" s="31"/>
      <c r="B953" s="31"/>
      <c r="C953" s="31"/>
      <c r="D953" s="33"/>
      <c r="E953" s="92"/>
      <c r="F953" s="31"/>
      <c r="G953" s="77"/>
      <c r="H953" s="77"/>
      <c r="I953" s="57"/>
      <c r="J953" s="31"/>
      <c r="K953" s="31"/>
      <c r="L953" s="77"/>
      <c r="M953" s="64"/>
      <c r="N953" s="64"/>
      <c r="O953" s="69"/>
      <c r="P953" s="69"/>
      <c r="Q953" s="70"/>
      <c r="R953" s="34"/>
      <c r="S953" s="105"/>
      <c r="T953" s="105"/>
      <c r="U953" s="77"/>
      <c r="V953" s="77"/>
      <c r="W953" s="69"/>
      <c r="X953" s="69"/>
      <c r="Y953" s="69"/>
      <c r="Z953" s="61"/>
      <c r="AA953" s="67"/>
      <c r="AB953" s="61"/>
      <c r="AC953" s="67"/>
      <c r="AD953" s="67"/>
      <c r="AE953" s="67"/>
      <c r="AF953" s="57"/>
      <c r="AG953" s="107"/>
      <c r="AH953" s="108"/>
      <c r="AI953" s="30"/>
      <c r="AJ953" s="30"/>
      <c r="AK953" s="30"/>
      <c r="AL953" s="30"/>
      <c r="AM953" s="63"/>
      <c r="AN953" s="108"/>
      <c r="AO953" s="108"/>
      <c r="AP953" s="107"/>
      <c r="AQ953" s="107"/>
      <c r="AR953" s="31"/>
      <c r="AS953" s="68"/>
      <c r="AT953" s="68"/>
      <c r="AU953" s="63"/>
      <c r="AV953" s="62"/>
      <c r="AW953" s="62"/>
      <c r="AX953" s="62"/>
      <c r="AY953" s="62"/>
      <c r="AZ953" s="126"/>
      <c r="BA953" s="126"/>
      <c r="BB953" s="126"/>
      <c r="BC953" s="126"/>
      <c r="BD953" s="126"/>
      <c r="BE953" s="62"/>
    </row>
    <row r="954" spans="1:57" ht="25.5" customHeight="1" x14ac:dyDescent="0.3">
      <c r="A954" s="31"/>
      <c r="B954" s="31"/>
      <c r="C954" s="31"/>
      <c r="D954" s="33"/>
      <c r="E954" s="92"/>
      <c r="F954" s="31"/>
      <c r="G954" s="77"/>
      <c r="H954" s="77"/>
      <c r="I954" s="57"/>
      <c r="J954" s="31"/>
      <c r="K954" s="31"/>
      <c r="L954" s="77"/>
      <c r="M954" s="64"/>
      <c r="N954" s="64"/>
      <c r="O954" s="69"/>
      <c r="P954" s="69"/>
      <c r="Q954" s="70"/>
      <c r="R954" s="34"/>
      <c r="S954" s="105"/>
      <c r="T954" s="105"/>
      <c r="U954" s="77"/>
      <c r="V954" s="77"/>
      <c r="W954" s="69"/>
      <c r="X954" s="69"/>
      <c r="Y954" s="69"/>
      <c r="Z954" s="61"/>
      <c r="AA954" s="67"/>
      <c r="AB954" s="61"/>
      <c r="AC954" s="67"/>
      <c r="AD954" s="67"/>
      <c r="AE954" s="67"/>
      <c r="AF954" s="57"/>
      <c r="AG954" s="107"/>
      <c r="AH954" s="108"/>
      <c r="AI954" s="30"/>
      <c r="AJ954" s="30"/>
      <c r="AK954" s="30"/>
      <c r="AL954" s="30"/>
      <c r="AM954" s="63"/>
      <c r="AN954" s="108"/>
      <c r="AO954" s="108"/>
      <c r="AP954" s="107"/>
      <c r="AQ954" s="107"/>
      <c r="AR954" s="31"/>
      <c r="AS954" s="68"/>
      <c r="AT954" s="68"/>
      <c r="AU954" s="63"/>
      <c r="AV954" s="62"/>
      <c r="AW954" s="62"/>
      <c r="AX954" s="62"/>
      <c r="AY954" s="62"/>
      <c r="AZ954" s="126"/>
      <c r="BA954" s="126"/>
      <c r="BB954" s="126"/>
      <c r="BC954" s="126"/>
      <c r="BD954" s="126"/>
      <c r="BE954" s="62"/>
    </row>
    <row r="955" spans="1:57" ht="25.5" customHeight="1" x14ac:dyDescent="0.3">
      <c r="A955" s="31"/>
      <c r="B955" s="31"/>
      <c r="C955" s="31"/>
      <c r="D955" s="33"/>
      <c r="E955" s="92"/>
      <c r="F955" s="31"/>
      <c r="G955" s="77"/>
      <c r="H955" s="77"/>
      <c r="I955" s="57"/>
      <c r="J955" s="31"/>
      <c r="K955" s="31"/>
      <c r="L955" s="77"/>
      <c r="M955" s="64"/>
      <c r="N955" s="64"/>
      <c r="O955" s="69"/>
      <c r="P955" s="69"/>
      <c r="Q955" s="70"/>
      <c r="R955" s="34"/>
      <c r="S955" s="105"/>
      <c r="T955" s="105"/>
      <c r="U955" s="77"/>
      <c r="V955" s="77"/>
      <c r="W955" s="69"/>
      <c r="X955" s="69"/>
      <c r="Y955" s="69"/>
      <c r="Z955" s="61"/>
      <c r="AA955" s="67"/>
      <c r="AB955" s="61"/>
      <c r="AC955" s="67"/>
      <c r="AD955" s="67"/>
      <c r="AE955" s="67"/>
      <c r="AF955" s="57"/>
      <c r="AG955" s="107"/>
      <c r="AH955" s="108"/>
      <c r="AI955" s="30"/>
      <c r="AJ955" s="30"/>
      <c r="AK955" s="30"/>
      <c r="AL955" s="30"/>
      <c r="AM955" s="63"/>
      <c r="AN955" s="108"/>
      <c r="AO955" s="108"/>
      <c r="AP955" s="107"/>
      <c r="AQ955" s="107"/>
      <c r="AR955" s="31"/>
      <c r="AS955" s="68"/>
      <c r="AT955" s="68"/>
      <c r="AU955" s="63"/>
      <c r="AV955" s="62"/>
      <c r="AW955" s="62"/>
      <c r="AX955" s="62"/>
      <c r="AY955" s="62"/>
      <c r="AZ955" s="126"/>
      <c r="BA955" s="126"/>
      <c r="BB955" s="126"/>
      <c r="BC955" s="126"/>
      <c r="BD955" s="126"/>
      <c r="BE955" s="62"/>
    </row>
    <row r="956" spans="1:57" ht="25.5" customHeight="1" x14ac:dyDescent="0.3">
      <c r="A956" s="31"/>
      <c r="B956" s="31"/>
      <c r="C956" s="31"/>
      <c r="D956" s="33"/>
      <c r="E956" s="92"/>
      <c r="F956" s="31"/>
      <c r="G956" s="77"/>
      <c r="H956" s="77"/>
      <c r="I956" s="57"/>
      <c r="J956" s="31"/>
      <c r="K956" s="31"/>
      <c r="L956" s="77"/>
      <c r="M956" s="64"/>
      <c r="N956" s="64"/>
      <c r="O956" s="69"/>
      <c r="P956" s="69"/>
      <c r="Q956" s="70"/>
      <c r="R956" s="34"/>
      <c r="S956" s="105"/>
      <c r="T956" s="105"/>
      <c r="U956" s="77"/>
      <c r="V956" s="77"/>
      <c r="W956" s="69"/>
      <c r="X956" s="69"/>
      <c r="Y956" s="69"/>
      <c r="Z956" s="61"/>
      <c r="AA956" s="67"/>
      <c r="AB956" s="61"/>
      <c r="AC956" s="67"/>
      <c r="AD956" s="67"/>
      <c r="AE956" s="67"/>
      <c r="AF956" s="57"/>
      <c r="AG956" s="107"/>
      <c r="AH956" s="108"/>
      <c r="AI956" s="30"/>
      <c r="AJ956" s="30"/>
      <c r="AK956" s="30"/>
      <c r="AL956" s="30"/>
      <c r="AM956" s="63"/>
      <c r="AN956" s="108"/>
      <c r="AO956" s="108"/>
      <c r="AP956" s="107"/>
      <c r="AQ956" s="107"/>
      <c r="AR956" s="31"/>
      <c r="AS956" s="68"/>
      <c r="AT956" s="68"/>
      <c r="AU956" s="63"/>
      <c r="AV956" s="62"/>
      <c r="AW956" s="62"/>
      <c r="AX956" s="62"/>
      <c r="AY956" s="62"/>
      <c r="AZ956" s="126"/>
      <c r="BA956" s="126"/>
      <c r="BB956" s="126"/>
      <c r="BC956" s="126"/>
      <c r="BD956" s="126"/>
      <c r="BE956" s="62"/>
    </row>
    <row r="957" spans="1:57" ht="25.5" customHeight="1" x14ac:dyDescent="0.3">
      <c r="A957" s="31"/>
      <c r="B957" s="31"/>
      <c r="C957" s="31"/>
      <c r="D957" s="33"/>
      <c r="E957" s="92"/>
      <c r="F957" s="31"/>
      <c r="G957" s="77"/>
      <c r="H957" s="77"/>
      <c r="I957" s="57"/>
      <c r="J957" s="31"/>
      <c r="K957" s="31"/>
      <c r="L957" s="77"/>
      <c r="M957" s="64"/>
      <c r="N957" s="64"/>
      <c r="O957" s="69"/>
      <c r="P957" s="69"/>
      <c r="Q957" s="70"/>
      <c r="R957" s="34"/>
      <c r="S957" s="105"/>
      <c r="T957" s="105"/>
      <c r="U957" s="77"/>
      <c r="V957" s="77"/>
      <c r="W957" s="69"/>
      <c r="X957" s="69"/>
      <c r="Y957" s="69"/>
      <c r="Z957" s="61"/>
      <c r="AA957" s="67"/>
      <c r="AB957" s="61"/>
      <c r="AC957" s="67"/>
      <c r="AD957" s="67"/>
      <c r="AE957" s="67"/>
      <c r="AF957" s="57"/>
      <c r="AG957" s="107"/>
      <c r="AH957" s="108"/>
      <c r="AI957" s="30"/>
      <c r="AJ957" s="30"/>
      <c r="AK957" s="30"/>
      <c r="AL957" s="30"/>
      <c r="AM957" s="63"/>
      <c r="AN957" s="108"/>
      <c r="AO957" s="108"/>
      <c r="AP957" s="107"/>
      <c r="AQ957" s="107"/>
      <c r="AR957" s="31"/>
      <c r="AS957" s="68"/>
      <c r="AT957" s="68"/>
      <c r="AU957" s="63"/>
      <c r="AV957" s="62"/>
      <c r="AW957" s="62"/>
      <c r="AX957" s="62"/>
      <c r="AY957" s="62"/>
      <c r="AZ957" s="126"/>
      <c r="BA957" s="126"/>
      <c r="BB957" s="126"/>
      <c r="BC957" s="126"/>
      <c r="BD957" s="126"/>
      <c r="BE957" s="62"/>
    </row>
    <row r="958" spans="1:57" ht="25.5" customHeight="1" x14ac:dyDescent="0.3">
      <c r="A958" s="31"/>
      <c r="B958" s="31"/>
      <c r="C958" s="31"/>
      <c r="D958" s="33"/>
      <c r="E958" s="92"/>
      <c r="F958" s="31"/>
      <c r="G958" s="77"/>
      <c r="H958" s="77"/>
      <c r="I958" s="57"/>
      <c r="J958" s="31"/>
      <c r="K958" s="31"/>
      <c r="L958" s="77"/>
      <c r="M958" s="64"/>
      <c r="N958" s="64"/>
      <c r="O958" s="69"/>
      <c r="P958" s="69"/>
      <c r="Q958" s="70"/>
      <c r="R958" s="34"/>
      <c r="S958" s="105"/>
      <c r="T958" s="105"/>
      <c r="U958" s="77"/>
      <c r="V958" s="77"/>
      <c r="W958" s="69"/>
      <c r="X958" s="69"/>
      <c r="Y958" s="69"/>
      <c r="Z958" s="61"/>
      <c r="AA958" s="67"/>
      <c r="AB958" s="61"/>
      <c r="AC958" s="67"/>
      <c r="AD958" s="67"/>
      <c r="AE958" s="67"/>
      <c r="AF958" s="57"/>
      <c r="AG958" s="107"/>
      <c r="AH958" s="108"/>
      <c r="AI958" s="30"/>
      <c r="AJ958" s="30"/>
      <c r="AK958" s="30"/>
      <c r="AL958" s="30"/>
      <c r="AM958" s="63"/>
      <c r="AN958" s="108"/>
      <c r="AO958" s="108"/>
      <c r="AP958" s="107"/>
      <c r="AQ958" s="107"/>
      <c r="AR958" s="31"/>
      <c r="AS958" s="68"/>
      <c r="AT958" s="68"/>
      <c r="AU958" s="63"/>
      <c r="AV958" s="62"/>
      <c r="AW958" s="62"/>
      <c r="AX958" s="62"/>
      <c r="AY958" s="62"/>
      <c r="AZ958" s="126"/>
      <c r="BA958" s="126"/>
      <c r="BB958" s="126"/>
      <c r="BC958" s="126"/>
      <c r="BD958" s="126"/>
      <c r="BE958" s="62"/>
    </row>
    <row r="959" spans="1:57" ht="25.5" customHeight="1" x14ac:dyDescent="0.3">
      <c r="A959" s="31"/>
      <c r="B959" s="31"/>
      <c r="C959" s="31"/>
      <c r="D959" s="33"/>
      <c r="E959" s="92"/>
      <c r="F959" s="31"/>
      <c r="G959" s="77"/>
      <c r="H959" s="77"/>
      <c r="I959" s="57"/>
      <c r="J959" s="31"/>
      <c r="K959" s="31"/>
      <c r="L959" s="77"/>
      <c r="M959" s="64"/>
      <c r="N959" s="64"/>
      <c r="O959" s="69"/>
      <c r="P959" s="69"/>
      <c r="Q959" s="70"/>
      <c r="R959" s="34"/>
      <c r="S959" s="105"/>
      <c r="T959" s="105"/>
      <c r="U959" s="77"/>
      <c r="V959" s="77"/>
      <c r="W959" s="69"/>
      <c r="X959" s="69"/>
      <c r="Y959" s="69"/>
      <c r="Z959" s="61"/>
      <c r="AA959" s="67"/>
      <c r="AB959" s="61"/>
      <c r="AC959" s="67"/>
      <c r="AD959" s="67"/>
      <c r="AE959" s="67"/>
      <c r="AF959" s="57"/>
      <c r="AG959" s="107"/>
      <c r="AH959" s="108"/>
      <c r="AI959" s="30"/>
      <c r="AJ959" s="30"/>
      <c r="AK959" s="30"/>
      <c r="AL959" s="30"/>
      <c r="AM959" s="63"/>
      <c r="AN959" s="108"/>
      <c r="AO959" s="108"/>
      <c r="AP959" s="107"/>
      <c r="AQ959" s="107"/>
      <c r="AR959" s="31"/>
      <c r="AS959" s="68"/>
      <c r="AT959" s="68"/>
      <c r="AU959" s="63"/>
      <c r="AV959" s="62"/>
      <c r="AW959" s="62"/>
      <c r="AX959" s="62"/>
      <c r="AY959" s="62"/>
      <c r="AZ959" s="126"/>
      <c r="BA959" s="126"/>
      <c r="BB959" s="126"/>
      <c r="BC959" s="126"/>
      <c r="BD959" s="126"/>
      <c r="BE959" s="62"/>
    </row>
    <row r="960" spans="1:57" ht="25.5" customHeight="1" x14ac:dyDescent="0.3">
      <c r="A960" s="31"/>
      <c r="B960" s="31"/>
      <c r="C960" s="31"/>
      <c r="D960" s="33"/>
      <c r="E960" s="92"/>
      <c r="F960" s="31"/>
      <c r="G960" s="77"/>
      <c r="H960" s="77"/>
      <c r="I960" s="57"/>
      <c r="J960" s="31"/>
      <c r="K960" s="31"/>
      <c r="L960" s="77"/>
      <c r="M960" s="64"/>
      <c r="N960" s="64"/>
      <c r="O960" s="69"/>
      <c r="P960" s="69"/>
      <c r="Q960" s="70"/>
      <c r="R960" s="34"/>
      <c r="S960" s="105"/>
      <c r="T960" s="105"/>
      <c r="U960" s="77"/>
      <c r="V960" s="77"/>
      <c r="W960" s="69"/>
      <c r="X960" s="69"/>
      <c r="Y960" s="69"/>
      <c r="Z960" s="61"/>
      <c r="AA960" s="67"/>
      <c r="AB960" s="61"/>
      <c r="AC960" s="67"/>
      <c r="AD960" s="67"/>
      <c r="AE960" s="67"/>
      <c r="AF960" s="57"/>
      <c r="AG960" s="107"/>
      <c r="AH960" s="108"/>
      <c r="AI960" s="30"/>
      <c r="AJ960" s="30"/>
      <c r="AK960" s="30"/>
      <c r="AL960" s="30"/>
      <c r="AM960" s="63"/>
      <c r="AN960" s="108"/>
      <c r="AO960" s="108"/>
      <c r="AP960" s="107"/>
      <c r="AQ960" s="107"/>
      <c r="AR960" s="31"/>
      <c r="AS960" s="68"/>
      <c r="AT960" s="68"/>
      <c r="AU960" s="63"/>
      <c r="AV960" s="62"/>
      <c r="AW960" s="62"/>
      <c r="AX960" s="62"/>
      <c r="AY960" s="62"/>
      <c r="AZ960" s="126"/>
      <c r="BA960" s="126"/>
      <c r="BB960" s="126"/>
      <c r="BC960" s="126"/>
      <c r="BD960" s="126"/>
      <c r="BE960" s="62"/>
    </row>
    <row r="961" spans="1:57" ht="25.5" customHeight="1" x14ac:dyDescent="0.3">
      <c r="A961" s="31"/>
      <c r="B961" s="31"/>
      <c r="C961" s="31"/>
      <c r="D961" s="33"/>
      <c r="E961" s="92"/>
      <c r="F961" s="31"/>
      <c r="G961" s="77"/>
      <c r="H961" s="77"/>
      <c r="I961" s="57"/>
      <c r="J961" s="31"/>
      <c r="K961" s="31"/>
      <c r="L961" s="77"/>
      <c r="M961" s="64"/>
      <c r="N961" s="64"/>
      <c r="O961" s="69"/>
      <c r="P961" s="69"/>
      <c r="Q961" s="70"/>
      <c r="R961" s="34"/>
      <c r="S961" s="105"/>
      <c r="T961" s="105"/>
      <c r="U961" s="77"/>
      <c r="V961" s="77"/>
      <c r="W961" s="69"/>
      <c r="X961" s="69"/>
      <c r="Y961" s="69"/>
      <c r="Z961" s="61"/>
      <c r="AA961" s="67"/>
      <c r="AB961" s="61"/>
      <c r="AC961" s="67"/>
      <c r="AD961" s="67"/>
      <c r="AE961" s="67"/>
      <c r="AF961" s="57"/>
      <c r="AG961" s="107"/>
      <c r="AH961" s="108"/>
      <c r="AI961" s="30"/>
      <c r="AJ961" s="30"/>
      <c r="AK961" s="30"/>
      <c r="AL961" s="30"/>
      <c r="AM961" s="63"/>
      <c r="AN961" s="108"/>
      <c r="AO961" s="108"/>
      <c r="AP961" s="107"/>
      <c r="AQ961" s="107"/>
      <c r="AR961" s="31"/>
      <c r="AS961" s="68"/>
      <c r="AT961" s="68"/>
      <c r="AU961" s="63"/>
      <c r="AV961" s="62"/>
      <c r="AW961" s="62"/>
      <c r="AX961" s="62"/>
      <c r="AY961" s="62"/>
      <c r="AZ961" s="126"/>
      <c r="BA961" s="126"/>
      <c r="BB961" s="126"/>
      <c r="BC961" s="126"/>
      <c r="BD961" s="126"/>
      <c r="BE961" s="62"/>
    </row>
    <row r="962" spans="1:57" ht="25.5" customHeight="1" x14ac:dyDescent="0.3">
      <c r="A962" s="31"/>
      <c r="B962" s="31"/>
      <c r="C962" s="31"/>
      <c r="D962" s="33"/>
      <c r="E962" s="92"/>
      <c r="F962" s="31"/>
      <c r="G962" s="77"/>
      <c r="H962" s="77"/>
      <c r="I962" s="57"/>
      <c r="J962" s="31"/>
      <c r="K962" s="31"/>
      <c r="L962" s="77"/>
      <c r="M962" s="64"/>
      <c r="N962" s="64"/>
      <c r="O962" s="69"/>
      <c r="P962" s="69"/>
      <c r="Q962" s="70"/>
      <c r="R962" s="34"/>
      <c r="S962" s="105"/>
      <c r="T962" s="105"/>
      <c r="U962" s="77"/>
      <c r="V962" s="77"/>
      <c r="W962" s="69"/>
      <c r="X962" s="69"/>
      <c r="Y962" s="69"/>
      <c r="Z962" s="61"/>
      <c r="AA962" s="67"/>
      <c r="AB962" s="61"/>
      <c r="AC962" s="67"/>
      <c r="AD962" s="67"/>
      <c r="AE962" s="67"/>
      <c r="AF962" s="57"/>
      <c r="AG962" s="107"/>
      <c r="AH962" s="108"/>
      <c r="AI962" s="30"/>
      <c r="AJ962" s="30"/>
      <c r="AK962" s="30"/>
      <c r="AL962" s="30"/>
      <c r="AM962" s="63"/>
      <c r="AN962" s="108"/>
      <c r="AO962" s="108"/>
      <c r="AP962" s="107"/>
      <c r="AQ962" s="107"/>
      <c r="AR962" s="31"/>
      <c r="AS962" s="68"/>
      <c r="AT962" s="68"/>
      <c r="AU962" s="63"/>
      <c r="AV962" s="62"/>
      <c r="AW962" s="62"/>
      <c r="AX962" s="62"/>
      <c r="AY962" s="62"/>
      <c r="AZ962" s="126"/>
      <c r="BA962" s="126"/>
      <c r="BB962" s="126"/>
      <c r="BC962" s="126"/>
      <c r="BD962" s="126"/>
      <c r="BE962" s="62"/>
    </row>
    <row r="963" spans="1:57" ht="25.5" customHeight="1" x14ac:dyDescent="0.3">
      <c r="A963" s="31"/>
      <c r="B963" s="31"/>
      <c r="C963" s="31"/>
      <c r="D963" s="33"/>
      <c r="E963" s="92"/>
      <c r="F963" s="31"/>
      <c r="G963" s="77"/>
      <c r="H963" s="77"/>
      <c r="I963" s="57"/>
      <c r="J963" s="31"/>
      <c r="K963" s="31"/>
      <c r="L963" s="77"/>
      <c r="M963" s="64"/>
      <c r="N963" s="64"/>
      <c r="O963" s="69"/>
      <c r="P963" s="69"/>
      <c r="Q963" s="70"/>
      <c r="R963" s="34"/>
      <c r="S963" s="105"/>
      <c r="T963" s="105"/>
      <c r="U963" s="77"/>
      <c r="V963" s="77"/>
      <c r="W963" s="69"/>
      <c r="X963" s="69"/>
      <c r="Y963" s="69"/>
      <c r="Z963" s="61"/>
      <c r="AA963" s="67"/>
      <c r="AB963" s="61"/>
      <c r="AC963" s="67"/>
      <c r="AD963" s="67"/>
      <c r="AE963" s="67"/>
      <c r="AF963" s="57"/>
      <c r="AG963" s="107"/>
      <c r="AH963" s="108"/>
      <c r="AI963" s="30"/>
      <c r="AJ963" s="30"/>
      <c r="AK963" s="30"/>
      <c r="AL963" s="30"/>
      <c r="AM963" s="63"/>
      <c r="AN963" s="108"/>
      <c r="AO963" s="108"/>
      <c r="AP963" s="107"/>
      <c r="AQ963" s="107"/>
      <c r="AR963" s="31"/>
      <c r="AS963" s="68"/>
      <c r="AT963" s="68"/>
      <c r="AU963" s="63"/>
      <c r="AV963" s="62"/>
      <c r="AW963" s="62"/>
      <c r="AX963" s="62"/>
      <c r="AY963" s="62"/>
      <c r="AZ963" s="126"/>
      <c r="BA963" s="126"/>
      <c r="BB963" s="126"/>
      <c r="BC963" s="126"/>
      <c r="BD963" s="126"/>
      <c r="BE963" s="62"/>
    </row>
    <row r="964" spans="1:57" ht="25.5" customHeight="1" x14ac:dyDescent="0.3">
      <c r="A964" s="31"/>
      <c r="B964" s="31"/>
      <c r="C964" s="31"/>
      <c r="D964" s="33"/>
      <c r="E964" s="92"/>
      <c r="F964" s="31"/>
      <c r="G964" s="77"/>
      <c r="H964" s="77"/>
      <c r="I964" s="57"/>
      <c r="J964" s="31"/>
      <c r="K964" s="31"/>
      <c r="L964" s="77"/>
      <c r="M964" s="64"/>
      <c r="N964" s="64"/>
      <c r="O964" s="69"/>
      <c r="P964" s="69"/>
      <c r="Q964" s="70"/>
      <c r="R964" s="34"/>
      <c r="S964" s="105"/>
      <c r="T964" s="105"/>
      <c r="U964" s="77"/>
      <c r="V964" s="77"/>
      <c r="W964" s="69"/>
      <c r="X964" s="69"/>
      <c r="Y964" s="69"/>
      <c r="Z964" s="61"/>
      <c r="AA964" s="67"/>
      <c r="AB964" s="61"/>
      <c r="AC964" s="67"/>
      <c r="AD964" s="67"/>
      <c r="AE964" s="67"/>
      <c r="AF964" s="57"/>
      <c r="AG964" s="107"/>
      <c r="AH964" s="108"/>
      <c r="AI964" s="30"/>
      <c r="AJ964" s="30"/>
      <c r="AK964" s="30"/>
      <c r="AL964" s="30"/>
      <c r="AM964" s="63"/>
      <c r="AN964" s="108"/>
      <c r="AO964" s="108"/>
      <c r="AP964" s="107"/>
      <c r="AQ964" s="107"/>
      <c r="AR964" s="31"/>
      <c r="AS964" s="68"/>
      <c r="AT964" s="68"/>
      <c r="AU964" s="63"/>
      <c r="AV964" s="62"/>
      <c r="AW964" s="62"/>
      <c r="AX964" s="62"/>
      <c r="AY964" s="62"/>
      <c r="AZ964" s="126"/>
      <c r="BA964" s="126"/>
      <c r="BB964" s="126"/>
      <c r="BC964" s="126"/>
      <c r="BD964" s="126"/>
      <c r="BE964" s="62"/>
    </row>
    <row r="965" spans="1:57" ht="25.5" customHeight="1" x14ac:dyDescent="0.3">
      <c r="A965" s="31"/>
      <c r="B965" s="31"/>
      <c r="C965" s="31"/>
      <c r="D965" s="33"/>
      <c r="E965" s="92"/>
      <c r="F965" s="31"/>
      <c r="G965" s="77"/>
      <c r="H965" s="77"/>
      <c r="I965" s="57"/>
      <c r="J965" s="31"/>
      <c r="K965" s="31"/>
      <c r="L965" s="77"/>
      <c r="M965" s="64"/>
      <c r="N965" s="64"/>
      <c r="O965" s="69"/>
      <c r="P965" s="69"/>
      <c r="Q965" s="70"/>
      <c r="R965" s="34"/>
      <c r="S965" s="105"/>
      <c r="T965" s="105"/>
      <c r="U965" s="77"/>
      <c r="V965" s="77"/>
      <c r="W965" s="69"/>
      <c r="X965" s="69"/>
      <c r="Y965" s="69"/>
      <c r="Z965" s="61"/>
      <c r="AA965" s="67"/>
      <c r="AB965" s="61"/>
      <c r="AC965" s="67"/>
      <c r="AD965" s="67"/>
      <c r="AE965" s="67"/>
      <c r="AF965" s="57"/>
      <c r="AG965" s="107"/>
      <c r="AH965" s="108"/>
      <c r="AI965" s="30"/>
      <c r="AJ965" s="30"/>
      <c r="AK965" s="30"/>
      <c r="AL965" s="30"/>
      <c r="AM965" s="63"/>
      <c r="AN965" s="108"/>
      <c r="AO965" s="108"/>
      <c r="AP965" s="107"/>
      <c r="AQ965" s="107"/>
      <c r="AR965" s="31"/>
      <c r="AS965" s="68"/>
      <c r="AT965" s="68"/>
      <c r="AU965" s="63"/>
      <c r="AV965" s="62"/>
      <c r="AW965" s="62"/>
      <c r="AX965" s="62"/>
      <c r="AY965" s="62"/>
      <c r="AZ965" s="126"/>
      <c r="BA965" s="126"/>
      <c r="BB965" s="126"/>
      <c r="BC965" s="126"/>
      <c r="BD965" s="126"/>
      <c r="BE965" s="62"/>
    </row>
    <row r="966" spans="1:57" ht="25.5" customHeight="1" x14ac:dyDescent="0.3">
      <c r="A966" s="31"/>
      <c r="B966" s="31"/>
      <c r="C966" s="31"/>
      <c r="D966" s="33"/>
      <c r="E966" s="92"/>
      <c r="F966" s="31"/>
      <c r="G966" s="77"/>
      <c r="H966" s="77"/>
      <c r="I966" s="57"/>
      <c r="J966" s="31"/>
      <c r="K966" s="31"/>
      <c r="L966" s="77"/>
      <c r="M966" s="64"/>
      <c r="N966" s="64"/>
      <c r="O966" s="69"/>
      <c r="P966" s="69"/>
      <c r="Q966" s="70"/>
      <c r="R966" s="34"/>
      <c r="S966" s="105"/>
      <c r="T966" s="105"/>
      <c r="U966" s="77"/>
      <c r="V966" s="77"/>
      <c r="W966" s="69"/>
      <c r="X966" s="69"/>
      <c r="Y966" s="69"/>
      <c r="Z966" s="61"/>
      <c r="AA966" s="67"/>
      <c r="AB966" s="61"/>
      <c r="AC966" s="67"/>
      <c r="AD966" s="67"/>
      <c r="AE966" s="67"/>
      <c r="AF966" s="57"/>
      <c r="AG966" s="107"/>
      <c r="AH966" s="108"/>
      <c r="AI966" s="30"/>
      <c r="AJ966" s="30"/>
      <c r="AK966" s="30"/>
      <c r="AL966" s="30"/>
      <c r="AM966" s="63"/>
      <c r="AN966" s="108"/>
      <c r="AO966" s="108"/>
      <c r="AP966" s="107"/>
      <c r="AQ966" s="107"/>
      <c r="AR966" s="31"/>
      <c r="AS966" s="68"/>
      <c r="AT966" s="68"/>
      <c r="AU966" s="63"/>
      <c r="AV966" s="62"/>
      <c r="AW966" s="62"/>
      <c r="AX966" s="62"/>
      <c r="AY966" s="62"/>
      <c r="AZ966" s="126"/>
      <c r="BA966" s="126"/>
      <c r="BB966" s="126"/>
      <c r="BC966" s="126"/>
      <c r="BD966" s="126"/>
      <c r="BE966" s="62"/>
    </row>
    <row r="967" spans="1:57" ht="25.5" customHeight="1" x14ac:dyDescent="0.3">
      <c r="A967" s="31"/>
      <c r="B967" s="31"/>
      <c r="C967" s="31"/>
      <c r="D967" s="33"/>
      <c r="E967" s="92"/>
      <c r="F967" s="31"/>
      <c r="G967" s="77"/>
      <c r="H967" s="77"/>
      <c r="I967" s="57"/>
      <c r="J967" s="31"/>
      <c r="K967" s="31"/>
      <c r="L967" s="77"/>
      <c r="M967" s="64"/>
      <c r="N967" s="64"/>
      <c r="O967" s="69"/>
      <c r="P967" s="69"/>
      <c r="Q967" s="70"/>
      <c r="R967" s="34"/>
      <c r="S967" s="105"/>
      <c r="T967" s="105"/>
      <c r="U967" s="77"/>
      <c r="V967" s="77"/>
      <c r="W967" s="69"/>
      <c r="X967" s="69"/>
      <c r="Y967" s="69"/>
      <c r="Z967" s="61"/>
      <c r="AA967" s="67"/>
      <c r="AB967" s="61"/>
      <c r="AC967" s="67"/>
      <c r="AD967" s="67"/>
      <c r="AE967" s="67"/>
      <c r="AF967" s="57"/>
      <c r="AG967" s="107"/>
      <c r="AH967" s="108"/>
      <c r="AI967" s="30"/>
      <c r="AJ967" s="30"/>
      <c r="AK967" s="30"/>
      <c r="AL967" s="30"/>
      <c r="AM967" s="63"/>
      <c r="AN967" s="108"/>
      <c r="AO967" s="108"/>
      <c r="AP967" s="107"/>
      <c r="AQ967" s="107"/>
      <c r="AR967" s="31"/>
      <c r="AS967" s="68"/>
      <c r="AT967" s="68"/>
      <c r="AU967" s="63"/>
      <c r="AV967" s="62"/>
      <c r="AW967" s="62"/>
      <c r="AX967" s="62"/>
      <c r="AY967" s="62"/>
      <c r="AZ967" s="126"/>
      <c r="BA967" s="126"/>
      <c r="BB967" s="126"/>
      <c r="BC967" s="126"/>
      <c r="BD967" s="126"/>
      <c r="BE967" s="62"/>
    </row>
    <row r="968" spans="1:57" ht="25.5" customHeight="1" x14ac:dyDescent="0.3">
      <c r="A968" s="31"/>
      <c r="B968" s="31"/>
      <c r="C968" s="31"/>
      <c r="D968" s="33"/>
      <c r="E968" s="92"/>
      <c r="F968" s="31"/>
      <c r="G968" s="77"/>
      <c r="H968" s="77"/>
      <c r="I968" s="57"/>
      <c r="J968" s="31"/>
      <c r="K968" s="31"/>
      <c r="L968" s="77"/>
      <c r="M968" s="64"/>
      <c r="N968" s="64"/>
      <c r="O968" s="69"/>
      <c r="P968" s="69"/>
      <c r="Q968" s="70"/>
      <c r="R968" s="34"/>
      <c r="S968" s="105"/>
      <c r="T968" s="105"/>
      <c r="U968" s="77"/>
      <c r="V968" s="77"/>
      <c r="W968" s="69"/>
      <c r="X968" s="69"/>
      <c r="Y968" s="69"/>
      <c r="Z968" s="61"/>
      <c r="AA968" s="67"/>
      <c r="AB968" s="61"/>
      <c r="AC968" s="67"/>
      <c r="AD968" s="67"/>
      <c r="AE968" s="67"/>
      <c r="AF968" s="57"/>
      <c r="AG968" s="107"/>
      <c r="AH968" s="108"/>
      <c r="AI968" s="30"/>
      <c r="AJ968" s="30"/>
      <c r="AK968" s="30"/>
      <c r="AL968" s="30"/>
      <c r="AM968" s="63"/>
      <c r="AN968" s="108"/>
      <c r="AO968" s="108"/>
      <c r="AP968" s="107"/>
      <c r="AQ968" s="107"/>
      <c r="AR968" s="31"/>
      <c r="AS968" s="68"/>
      <c r="AT968" s="68"/>
      <c r="AU968" s="63"/>
      <c r="AV968" s="62"/>
      <c r="AW968" s="62"/>
      <c r="AX968" s="62"/>
      <c r="AY968" s="62"/>
      <c r="AZ968" s="126"/>
      <c r="BA968" s="126"/>
      <c r="BB968" s="126"/>
      <c r="BC968" s="126"/>
      <c r="BD968" s="126"/>
      <c r="BE968" s="62"/>
    </row>
    <row r="969" spans="1:57" ht="25.5" customHeight="1" x14ac:dyDescent="0.3">
      <c r="A969" s="31"/>
      <c r="B969" s="31"/>
      <c r="C969" s="31"/>
      <c r="D969" s="33"/>
      <c r="E969" s="92"/>
      <c r="F969" s="31"/>
      <c r="G969" s="77"/>
      <c r="H969" s="77"/>
      <c r="I969" s="57"/>
      <c r="J969" s="31"/>
      <c r="K969" s="31"/>
      <c r="L969" s="77"/>
      <c r="M969" s="64"/>
      <c r="N969" s="64"/>
      <c r="O969" s="69"/>
      <c r="P969" s="69"/>
      <c r="Q969" s="70"/>
      <c r="R969" s="34"/>
      <c r="S969" s="105"/>
      <c r="T969" s="105"/>
      <c r="U969" s="77"/>
      <c r="V969" s="77"/>
      <c r="W969" s="69"/>
      <c r="X969" s="69"/>
      <c r="Y969" s="69"/>
      <c r="Z969" s="61"/>
      <c r="AA969" s="67"/>
      <c r="AB969" s="61"/>
      <c r="AC969" s="67"/>
      <c r="AD969" s="67"/>
      <c r="AE969" s="67"/>
      <c r="AF969" s="57"/>
      <c r="AG969" s="107"/>
      <c r="AH969" s="108"/>
      <c r="AI969" s="30"/>
      <c r="AJ969" s="30"/>
      <c r="AK969" s="30"/>
      <c r="AL969" s="30"/>
      <c r="AM969" s="63"/>
      <c r="AN969" s="108"/>
      <c r="AO969" s="108"/>
      <c r="AP969" s="107"/>
      <c r="AQ969" s="107"/>
      <c r="AR969" s="31"/>
      <c r="AS969" s="68"/>
      <c r="AT969" s="68"/>
      <c r="AU969" s="63"/>
      <c r="AV969" s="62"/>
      <c r="AW969" s="62"/>
      <c r="AX969" s="62"/>
      <c r="AY969" s="62"/>
      <c r="AZ969" s="126"/>
      <c r="BA969" s="126"/>
      <c r="BB969" s="126"/>
      <c r="BC969" s="126"/>
      <c r="BD969" s="126"/>
      <c r="BE969" s="62"/>
    </row>
    <row r="970" spans="1:57" ht="25.5" customHeight="1" x14ac:dyDescent="0.3">
      <c r="A970" s="31"/>
      <c r="B970" s="31"/>
      <c r="C970" s="31"/>
      <c r="D970" s="33"/>
      <c r="E970" s="92"/>
      <c r="F970" s="31"/>
      <c r="G970" s="77"/>
      <c r="H970" s="77"/>
      <c r="I970" s="57"/>
      <c r="J970" s="31"/>
      <c r="K970" s="31"/>
      <c r="L970" s="77"/>
      <c r="M970" s="64"/>
      <c r="N970" s="64"/>
      <c r="O970" s="69"/>
      <c r="P970" s="69"/>
      <c r="Q970" s="70"/>
      <c r="R970" s="34"/>
      <c r="S970" s="105"/>
      <c r="T970" s="105"/>
      <c r="U970" s="77"/>
      <c r="V970" s="77"/>
      <c r="W970" s="69"/>
      <c r="X970" s="69"/>
      <c r="Y970" s="69"/>
      <c r="Z970" s="61"/>
      <c r="AA970" s="67"/>
      <c r="AB970" s="61"/>
      <c r="AC970" s="67"/>
      <c r="AD970" s="67"/>
      <c r="AE970" s="67"/>
      <c r="AF970" s="57"/>
      <c r="AG970" s="107"/>
      <c r="AH970" s="108"/>
      <c r="AI970" s="30"/>
      <c r="AJ970" s="30"/>
      <c r="AK970" s="30"/>
      <c r="AL970" s="30"/>
      <c r="AM970" s="63"/>
      <c r="AN970" s="108"/>
      <c r="AO970" s="108"/>
      <c r="AP970" s="107"/>
      <c r="AQ970" s="107"/>
      <c r="AR970" s="31"/>
      <c r="AS970" s="68"/>
      <c r="AT970" s="68"/>
      <c r="AU970" s="63"/>
      <c r="AV970" s="62"/>
      <c r="AW970" s="62"/>
      <c r="AX970" s="62"/>
      <c r="AY970" s="62"/>
      <c r="AZ970" s="126"/>
      <c r="BA970" s="126"/>
      <c r="BB970" s="126"/>
      <c r="BC970" s="126"/>
      <c r="BD970" s="126"/>
      <c r="BE970" s="62"/>
    </row>
    <row r="971" spans="1:57" ht="25.5" customHeight="1" x14ac:dyDescent="0.3">
      <c r="A971" s="31"/>
      <c r="B971" s="31"/>
      <c r="C971" s="31"/>
      <c r="D971" s="33"/>
      <c r="E971" s="92"/>
      <c r="F971" s="31"/>
      <c r="G971" s="77"/>
      <c r="H971" s="77"/>
      <c r="I971" s="57"/>
      <c r="J971" s="31"/>
      <c r="K971" s="31"/>
      <c r="L971" s="77"/>
      <c r="M971" s="64"/>
      <c r="N971" s="64"/>
      <c r="O971" s="69"/>
      <c r="P971" s="69"/>
      <c r="Q971" s="70"/>
      <c r="R971" s="34"/>
      <c r="S971" s="105"/>
      <c r="T971" s="105"/>
      <c r="U971" s="77"/>
      <c r="V971" s="77"/>
      <c r="W971" s="69"/>
      <c r="X971" s="69"/>
      <c r="Y971" s="69"/>
      <c r="Z971" s="61"/>
      <c r="AA971" s="67"/>
      <c r="AB971" s="61"/>
      <c r="AC971" s="67"/>
      <c r="AD971" s="67"/>
      <c r="AE971" s="67"/>
      <c r="AF971" s="57"/>
      <c r="AG971" s="107"/>
      <c r="AH971" s="108"/>
      <c r="AI971" s="30"/>
      <c r="AJ971" s="30"/>
      <c r="AK971" s="30"/>
      <c r="AL971" s="30"/>
      <c r="AM971" s="63"/>
      <c r="AN971" s="108"/>
      <c r="AO971" s="108"/>
      <c r="AP971" s="107"/>
      <c r="AQ971" s="107"/>
      <c r="AR971" s="31"/>
      <c r="AS971" s="68"/>
      <c r="AT971" s="68"/>
      <c r="AU971" s="63"/>
      <c r="AV971" s="62"/>
      <c r="AW971" s="62"/>
      <c r="AX971" s="62"/>
      <c r="AY971" s="62"/>
      <c r="AZ971" s="126"/>
      <c r="BA971" s="126"/>
      <c r="BB971" s="126"/>
      <c r="BC971" s="126"/>
      <c r="BD971" s="126"/>
      <c r="BE971" s="62"/>
    </row>
    <row r="972" spans="1:57" ht="25.5" customHeight="1" x14ac:dyDescent="0.3">
      <c r="A972" s="31"/>
      <c r="B972" s="31"/>
      <c r="C972" s="31"/>
      <c r="D972" s="33"/>
      <c r="E972" s="92"/>
      <c r="F972" s="31"/>
      <c r="G972" s="77"/>
      <c r="H972" s="77"/>
      <c r="I972" s="57"/>
      <c r="J972" s="31"/>
      <c r="K972" s="31"/>
      <c r="L972" s="77"/>
      <c r="M972" s="64"/>
      <c r="N972" s="64"/>
      <c r="O972" s="69"/>
      <c r="P972" s="69"/>
      <c r="Q972" s="70"/>
      <c r="R972" s="34"/>
      <c r="S972" s="105"/>
      <c r="T972" s="105"/>
      <c r="U972" s="77"/>
      <c r="V972" s="77"/>
      <c r="W972" s="69"/>
      <c r="X972" s="69"/>
      <c r="Y972" s="69"/>
      <c r="Z972" s="61"/>
      <c r="AA972" s="67"/>
      <c r="AB972" s="61"/>
      <c r="AC972" s="67"/>
      <c r="AD972" s="67"/>
      <c r="AE972" s="67"/>
      <c r="AF972" s="57"/>
      <c r="AG972" s="107"/>
      <c r="AH972" s="108"/>
      <c r="AI972" s="30"/>
      <c r="AJ972" s="30"/>
      <c r="AK972" s="30"/>
      <c r="AL972" s="30"/>
      <c r="AM972" s="63"/>
      <c r="AN972" s="108"/>
      <c r="AO972" s="108"/>
      <c r="AP972" s="107"/>
      <c r="AQ972" s="107"/>
      <c r="AR972" s="31"/>
      <c r="AS972" s="68"/>
      <c r="AT972" s="68"/>
      <c r="AU972" s="63"/>
      <c r="AV972" s="62"/>
      <c r="AW972" s="62"/>
      <c r="AX972" s="62"/>
      <c r="AY972" s="62"/>
      <c r="AZ972" s="126"/>
      <c r="BA972" s="126"/>
      <c r="BB972" s="126"/>
      <c r="BC972" s="126"/>
      <c r="BD972" s="126"/>
      <c r="BE972" s="62"/>
    </row>
    <row r="973" spans="1:57" ht="25.5" customHeight="1" x14ac:dyDescent="0.3">
      <c r="A973" s="31"/>
      <c r="B973" s="31"/>
      <c r="C973" s="31"/>
      <c r="D973" s="33"/>
      <c r="E973" s="92"/>
      <c r="F973" s="31"/>
      <c r="G973" s="77"/>
      <c r="H973" s="77"/>
      <c r="I973" s="57"/>
      <c r="J973" s="31"/>
      <c r="K973" s="31"/>
      <c r="L973" s="77"/>
      <c r="M973" s="64"/>
      <c r="N973" s="64"/>
      <c r="O973" s="69"/>
      <c r="P973" s="69"/>
      <c r="Q973" s="70"/>
      <c r="R973" s="34"/>
      <c r="S973" s="105"/>
      <c r="T973" s="105"/>
      <c r="U973" s="77"/>
      <c r="V973" s="77"/>
      <c r="W973" s="69"/>
      <c r="X973" s="69"/>
      <c r="Y973" s="69"/>
      <c r="Z973" s="61"/>
      <c r="AA973" s="67"/>
      <c r="AB973" s="61"/>
      <c r="AC973" s="67"/>
      <c r="AD973" s="67"/>
      <c r="AE973" s="67"/>
      <c r="AF973" s="57"/>
      <c r="AG973" s="107"/>
      <c r="AH973" s="108"/>
      <c r="AI973" s="30"/>
      <c r="AJ973" s="30"/>
      <c r="AK973" s="30"/>
      <c r="AL973" s="30"/>
      <c r="AM973" s="63"/>
      <c r="AN973" s="108"/>
      <c r="AO973" s="108"/>
      <c r="AP973" s="107"/>
      <c r="AQ973" s="107"/>
      <c r="AR973" s="31"/>
      <c r="AS973" s="68"/>
      <c r="AT973" s="68"/>
      <c r="AU973" s="63"/>
      <c r="AV973" s="62"/>
      <c r="AW973" s="62"/>
      <c r="AX973" s="62"/>
      <c r="AY973" s="62"/>
      <c r="AZ973" s="126"/>
      <c r="BA973" s="126"/>
      <c r="BB973" s="126"/>
      <c r="BC973" s="126"/>
      <c r="BD973" s="126"/>
      <c r="BE973" s="62"/>
    </row>
    <row r="974" spans="1:57" ht="25.5" customHeight="1" x14ac:dyDescent="0.3">
      <c r="A974" s="31"/>
      <c r="B974" s="31"/>
      <c r="C974" s="31"/>
      <c r="D974" s="33"/>
      <c r="E974" s="92"/>
      <c r="F974" s="31"/>
      <c r="G974" s="77"/>
      <c r="H974" s="77"/>
      <c r="I974" s="57"/>
      <c r="J974" s="31"/>
      <c r="K974" s="31"/>
      <c r="L974" s="77"/>
      <c r="M974" s="64"/>
      <c r="N974" s="64"/>
      <c r="O974" s="69"/>
      <c r="P974" s="69"/>
      <c r="Q974" s="70"/>
      <c r="R974" s="34"/>
      <c r="S974" s="105"/>
      <c r="T974" s="105"/>
      <c r="U974" s="77"/>
      <c r="V974" s="77"/>
      <c r="W974" s="69"/>
      <c r="X974" s="69"/>
      <c r="Y974" s="69"/>
      <c r="Z974" s="61"/>
      <c r="AA974" s="67"/>
      <c r="AB974" s="61"/>
      <c r="AC974" s="67"/>
      <c r="AD974" s="67"/>
      <c r="AE974" s="67"/>
      <c r="AF974" s="57"/>
      <c r="AG974" s="107"/>
      <c r="AH974" s="108"/>
      <c r="AI974" s="30"/>
      <c r="AJ974" s="30"/>
      <c r="AK974" s="30"/>
      <c r="AL974" s="30"/>
      <c r="AM974" s="63"/>
      <c r="AN974" s="108"/>
      <c r="AO974" s="108"/>
      <c r="AP974" s="107"/>
      <c r="AQ974" s="107"/>
      <c r="AR974" s="31"/>
      <c r="AS974" s="68"/>
      <c r="AT974" s="68"/>
      <c r="AU974" s="63"/>
      <c r="AV974" s="62"/>
      <c r="AW974" s="62"/>
      <c r="AX974" s="62"/>
      <c r="AY974" s="62"/>
      <c r="AZ974" s="126"/>
      <c r="BA974" s="126"/>
      <c r="BB974" s="126"/>
      <c r="BC974" s="126"/>
      <c r="BD974" s="126"/>
      <c r="BE974" s="62"/>
    </row>
    <row r="975" spans="1:57" ht="25.5" customHeight="1" x14ac:dyDescent="0.3">
      <c r="A975" s="31"/>
      <c r="B975" s="31"/>
      <c r="C975" s="31"/>
      <c r="D975" s="33"/>
      <c r="E975" s="92"/>
      <c r="F975" s="31"/>
      <c r="G975" s="77"/>
      <c r="H975" s="77"/>
      <c r="I975" s="57"/>
      <c r="J975" s="31"/>
      <c r="K975" s="31"/>
      <c r="L975" s="77"/>
      <c r="M975" s="64"/>
      <c r="N975" s="64"/>
      <c r="O975" s="69"/>
      <c r="P975" s="69"/>
      <c r="Q975" s="70"/>
      <c r="R975" s="34"/>
      <c r="S975" s="105"/>
      <c r="T975" s="105"/>
      <c r="U975" s="77"/>
      <c r="V975" s="77"/>
      <c r="W975" s="69"/>
      <c r="X975" s="69"/>
      <c r="Y975" s="69"/>
      <c r="Z975" s="61"/>
      <c r="AA975" s="67"/>
      <c r="AB975" s="61"/>
      <c r="AC975" s="67"/>
      <c r="AD975" s="67"/>
      <c r="AE975" s="67"/>
      <c r="AF975" s="57"/>
      <c r="AG975" s="107"/>
      <c r="AH975" s="108"/>
      <c r="AI975" s="30"/>
      <c r="AJ975" s="30"/>
      <c r="AK975" s="30"/>
      <c r="AL975" s="30"/>
      <c r="AM975" s="63"/>
      <c r="AN975" s="108"/>
      <c r="AO975" s="108"/>
      <c r="AP975" s="107"/>
      <c r="AQ975" s="107"/>
      <c r="AR975" s="31"/>
      <c r="AS975" s="68"/>
      <c r="AT975" s="68"/>
      <c r="AU975" s="63"/>
      <c r="AV975" s="62"/>
      <c r="AW975" s="62"/>
      <c r="AX975" s="62"/>
      <c r="AY975" s="62"/>
      <c r="AZ975" s="126"/>
      <c r="BA975" s="126"/>
      <c r="BB975" s="126"/>
      <c r="BC975" s="126"/>
      <c r="BD975" s="126"/>
      <c r="BE975" s="62"/>
    </row>
    <row r="976" spans="1:57" ht="25.5" customHeight="1" x14ac:dyDescent="0.3">
      <c r="A976" s="31"/>
      <c r="B976" s="31"/>
      <c r="C976" s="31"/>
      <c r="D976" s="33"/>
      <c r="E976" s="92"/>
      <c r="F976" s="31"/>
      <c r="G976" s="77"/>
      <c r="H976" s="77"/>
      <c r="I976" s="57"/>
      <c r="J976" s="31"/>
      <c r="K976" s="31"/>
      <c r="L976" s="77"/>
      <c r="M976" s="64"/>
      <c r="N976" s="64"/>
      <c r="O976" s="69"/>
      <c r="P976" s="69"/>
      <c r="Q976" s="70"/>
      <c r="R976" s="34"/>
      <c r="S976" s="105"/>
      <c r="T976" s="105"/>
      <c r="U976" s="77"/>
      <c r="V976" s="77"/>
      <c r="W976" s="69"/>
      <c r="X976" s="69"/>
      <c r="Y976" s="69"/>
      <c r="Z976" s="61"/>
      <c r="AA976" s="67"/>
      <c r="AB976" s="61"/>
      <c r="AC976" s="67"/>
      <c r="AD976" s="67"/>
      <c r="AE976" s="67"/>
      <c r="AF976" s="57"/>
      <c r="AG976" s="107"/>
      <c r="AH976" s="108"/>
      <c r="AI976" s="30"/>
      <c r="AJ976" s="30"/>
      <c r="AK976" s="30"/>
      <c r="AL976" s="30"/>
      <c r="AM976" s="63"/>
      <c r="AN976" s="108"/>
      <c r="AO976" s="108"/>
      <c r="AP976" s="107"/>
      <c r="AQ976" s="107"/>
      <c r="AR976" s="31"/>
      <c r="AS976" s="68"/>
      <c r="AT976" s="68"/>
      <c r="AU976" s="63"/>
      <c r="AV976" s="62"/>
      <c r="AW976" s="62"/>
      <c r="AX976" s="62"/>
      <c r="AY976" s="62"/>
      <c r="AZ976" s="126"/>
      <c r="BA976" s="126"/>
      <c r="BB976" s="126"/>
      <c r="BC976" s="126"/>
      <c r="BD976" s="126"/>
      <c r="BE976" s="62"/>
    </row>
    <row r="977" spans="1:57" ht="25.5" customHeight="1" x14ac:dyDescent="0.3">
      <c r="A977" s="31"/>
      <c r="B977" s="31"/>
      <c r="C977" s="31"/>
      <c r="D977" s="33"/>
      <c r="E977" s="92"/>
      <c r="F977" s="31"/>
      <c r="G977" s="77"/>
      <c r="H977" s="77"/>
      <c r="I977" s="57"/>
      <c r="J977" s="31"/>
      <c r="K977" s="31"/>
      <c r="L977" s="77"/>
      <c r="M977" s="64"/>
      <c r="N977" s="64"/>
      <c r="O977" s="69"/>
      <c r="P977" s="69"/>
      <c r="Q977" s="70"/>
      <c r="R977" s="34"/>
      <c r="S977" s="105"/>
      <c r="T977" s="105"/>
      <c r="U977" s="77"/>
      <c r="V977" s="77"/>
      <c r="W977" s="69"/>
      <c r="X977" s="69"/>
      <c r="Y977" s="69"/>
      <c r="Z977" s="61"/>
      <c r="AA977" s="67"/>
      <c r="AB977" s="61"/>
      <c r="AC977" s="67"/>
      <c r="AD977" s="67"/>
      <c r="AE977" s="67"/>
      <c r="AF977" s="57"/>
      <c r="AG977" s="107"/>
      <c r="AH977" s="108"/>
      <c r="AI977" s="30"/>
      <c r="AJ977" s="30"/>
      <c r="AK977" s="30"/>
      <c r="AL977" s="30"/>
      <c r="AM977" s="63"/>
      <c r="AN977" s="108"/>
      <c r="AO977" s="108"/>
      <c r="AP977" s="107"/>
      <c r="AQ977" s="107"/>
      <c r="AR977" s="31"/>
      <c r="AS977" s="68"/>
      <c r="AT977" s="68"/>
      <c r="AU977" s="63"/>
      <c r="AV977" s="62"/>
      <c r="AW977" s="62"/>
      <c r="AX977" s="62"/>
      <c r="AY977" s="62"/>
      <c r="AZ977" s="126"/>
      <c r="BA977" s="126"/>
      <c r="BB977" s="126"/>
      <c r="BC977" s="126"/>
      <c r="BD977" s="126"/>
      <c r="BE977" s="62"/>
    </row>
    <row r="978" spans="1:57" ht="25.5" customHeight="1" x14ac:dyDescent="0.3">
      <c r="A978" s="31"/>
      <c r="B978" s="31"/>
      <c r="C978" s="31"/>
      <c r="D978" s="33"/>
      <c r="E978" s="92"/>
      <c r="F978" s="31"/>
      <c r="G978" s="77"/>
      <c r="H978" s="77"/>
      <c r="I978" s="57"/>
      <c r="J978" s="31"/>
      <c r="K978" s="31"/>
      <c r="L978" s="77"/>
      <c r="M978" s="64"/>
      <c r="N978" s="64"/>
      <c r="O978" s="69"/>
      <c r="P978" s="69"/>
      <c r="Q978" s="70"/>
      <c r="R978" s="34"/>
      <c r="S978" s="105"/>
      <c r="T978" s="105"/>
      <c r="U978" s="77"/>
      <c r="V978" s="77"/>
      <c r="W978" s="69"/>
      <c r="X978" s="69"/>
      <c r="Y978" s="69"/>
      <c r="Z978" s="61"/>
      <c r="AA978" s="67"/>
      <c r="AB978" s="61"/>
      <c r="AC978" s="67"/>
      <c r="AD978" s="67"/>
      <c r="AE978" s="67"/>
      <c r="AF978" s="57"/>
      <c r="AG978" s="107"/>
      <c r="AH978" s="108"/>
      <c r="AI978" s="30"/>
      <c r="AJ978" s="30"/>
      <c r="AK978" s="30"/>
      <c r="AL978" s="30"/>
      <c r="AM978" s="63"/>
      <c r="AN978" s="108"/>
      <c r="AO978" s="108"/>
      <c r="AP978" s="107"/>
      <c r="AQ978" s="107"/>
      <c r="AR978" s="31"/>
      <c r="AS978" s="68"/>
      <c r="AT978" s="68"/>
      <c r="AU978" s="63"/>
      <c r="AV978" s="62"/>
      <c r="AW978" s="62"/>
      <c r="AX978" s="62"/>
      <c r="AY978" s="62"/>
      <c r="AZ978" s="126"/>
      <c r="BA978" s="126"/>
      <c r="BB978" s="126"/>
      <c r="BC978" s="126"/>
      <c r="BD978" s="126"/>
      <c r="BE978" s="62"/>
    </row>
    <row r="979" spans="1:57" ht="25.5" customHeight="1" x14ac:dyDescent="0.3">
      <c r="A979" s="31"/>
      <c r="B979" s="31"/>
      <c r="C979" s="31"/>
      <c r="D979" s="33"/>
      <c r="E979" s="92"/>
      <c r="F979" s="31"/>
      <c r="G979" s="77"/>
      <c r="H979" s="77"/>
      <c r="I979" s="57"/>
      <c r="J979" s="31"/>
      <c r="K979" s="31"/>
      <c r="L979" s="77"/>
      <c r="M979" s="64"/>
      <c r="N979" s="64"/>
      <c r="O979" s="69"/>
      <c r="P979" s="69"/>
      <c r="Q979" s="70"/>
      <c r="R979" s="34"/>
      <c r="S979" s="105"/>
      <c r="T979" s="105"/>
      <c r="U979" s="77"/>
      <c r="V979" s="77"/>
      <c r="W979" s="69"/>
      <c r="X979" s="69"/>
      <c r="Y979" s="69"/>
      <c r="Z979" s="61"/>
      <c r="AA979" s="67"/>
      <c r="AB979" s="61"/>
      <c r="AC979" s="67"/>
      <c r="AD979" s="67"/>
      <c r="AE979" s="67"/>
      <c r="AF979" s="57"/>
      <c r="AG979" s="107"/>
      <c r="AH979" s="108"/>
      <c r="AI979" s="30"/>
      <c r="AJ979" s="30"/>
      <c r="AK979" s="30"/>
      <c r="AL979" s="30"/>
      <c r="AM979" s="63"/>
      <c r="AN979" s="108"/>
      <c r="AO979" s="108"/>
      <c r="AP979" s="107"/>
      <c r="AQ979" s="107"/>
      <c r="AR979" s="31"/>
      <c r="AS979" s="68"/>
      <c r="AT979" s="68"/>
      <c r="AU979" s="63"/>
      <c r="AV979" s="62"/>
      <c r="AW979" s="62"/>
      <c r="AX979" s="62"/>
      <c r="AY979" s="62"/>
      <c r="AZ979" s="126"/>
      <c r="BA979" s="126"/>
      <c r="BB979" s="126"/>
      <c r="BC979" s="126"/>
      <c r="BD979" s="126"/>
      <c r="BE979" s="62"/>
    </row>
    <row r="980" spans="1:57" ht="25.5" customHeight="1" x14ac:dyDescent="0.3">
      <c r="A980" s="31"/>
      <c r="B980" s="31"/>
      <c r="C980" s="31"/>
      <c r="D980" s="33"/>
      <c r="E980" s="92"/>
      <c r="F980" s="31"/>
      <c r="G980" s="77"/>
      <c r="H980" s="77"/>
      <c r="I980" s="57"/>
      <c r="J980" s="31"/>
      <c r="K980" s="31"/>
      <c r="L980" s="77"/>
      <c r="M980" s="64"/>
      <c r="N980" s="64"/>
      <c r="O980" s="69"/>
      <c r="P980" s="69"/>
      <c r="Q980" s="70"/>
      <c r="R980" s="34"/>
      <c r="S980" s="105"/>
      <c r="T980" s="105"/>
      <c r="U980" s="77"/>
      <c r="V980" s="77"/>
      <c r="W980" s="69"/>
      <c r="X980" s="69"/>
      <c r="Y980" s="69"/>
      <c r="Z980" s="61"/>
      <c r="AA980" s="67"/>
      <c r="AB980" s="61"/>
      <c r="AC980" s="67"/>
      <c r="AD980" s="67"/>
      <c r="AE980" s="67"/>
      <c r="AF980" s="57"/>
      <c r="AG980" s="107"/>
      <c r="AH980" s="108"/>
      <c r="AI980" s="30"/>
      <c r="AJ980" s="30"/>
      <c r="AK980" s="30"/>
      <c r="AL980" s="30"/>
      <c r="AM980" s="63"/>
      <c r="AN980" s="108"/>
      <c r="AO980" s="108"/>
      <c r="AP980" s="107"/>
      <c r="AQ980" s="107"/>
      <c r="AR980" s="31"/>
      <c r="AS980" s="68"/>
      <c r="AT980" s="68"/>
      <c r="AU980" s="63"/>
      <c r="AV980" s="62"/>
      <c r="AW980" s="62"/>
      <c r="AX980" s="62"/>
      <c r="AY980" s="62"/>
      <c r="AZ980" s="126"/>
      <c r="BA980" s="126"/>
      <c r="BB980" s="126"/>
      <c r="BC980" s="126"/>
      <c r="BD980" s="126"/>
      <c r="BE980" s="62"/>
    </row>
    <row r="981" spans="1:57" ht="25.5" customHeight="1" x14ac:dyDescent="0.3">
      <c r="A981" s="31"/>
      <c r="B981" s="31"/>
      <c r="C981" s="31"/>
      <c r="D981" s="33"/>
      <c r="E981" s="92"/>
      <c r="F981" s="31"/>
      <c r="G981" s="77"/>
      <c r="H981" s="77"/>
      <c r="I981" s="57"/>
      <c r="J981" s="31"/>
      <c r="K981" s="31"/>
      <c r="L981" s="77"/>
      <c r="M981" s="64"/>
      <c r="N981" s="64"/>
      <c r="O981" s="69"/>
      <c r="P981" s="69"/>
      <c r="Q981" s="70"/>
      <c r="R981" s="34"/>
      <c r="S981" s="105"/>
      <c r="T981" s="105"/>
      <c r="U981" s="77"/>
      <c r="V981" s="77"/>
      <c r="W981" s="69"/>
      <c r="X981" s="69"/>
      <c r="Y981" s="69"/>
      <c r="Z981" s="61"/>
      <c r="AA981" s="67"/>
      <c r="AB981" s="61"/>
      <c r="AC981" s="67"/>
      <c r="AD981" s="67"/>
      <c r="AE981" s="67"/>
      <c r="AF981" s="57"/>
      <c r="AG981" s="107"/>
      <c r="AH981" s="108"/>
      <c r="AI981" s="30"/>
      <c r="AJ981" s="30"/>
      <c r="AK981" s="30"/>
      <c r="AL981" s="30"/>
      <c r="AM981" s="63"/>
      <c r="AN981" s="108"/>
      <c r="AO981" s="108"/>
      <c r="AP981" s="107"/>
      <c r="AQ981" s="107"/>
      <c r="AR981" s="31"/>
      <c r="AS981" s="68"/>
      <c r="AT981" s="68"/>
      <c r="AU981" s="63"/>
      <c r="AV981" s="62"/>
      <c r="AW981" s="62"/>
      <c r="AX981" s="62"/>
      <c r="AY981" s="62"/>
      <c r="AZ981" s="126"/>
      <c r="BA981" s="126"/>
      <c r="BB981" s="126"/>
      <c r="BC981" s="126"/>
      <c r="BD981" s="126"/>
      <c r="BE981" s="62"/>
    </row>
    <row r="982" spans="1:57" ht="25.5" customHeight="1" x14ac:dyDescent="0.3">
      <c r="A982" s="31"/>
      <c r="B982" s="31"/>
      <c r="C982" s="31"/>
      <c r="D982" s="33"/>
      <c r="E982" s="92"/>
      <c r="F982" s="31"/>
      <c r="G982" s="77"/>
      <c r="H982" s="77"/>
      <c r="I982" s="57"/>
      <c r="J982" s="31"/>
      <c r="K982" s="31"/>
      <c r="L982" s="77"/>
      <c r="M982" s="64"/>
      <c r="N982" s="64"/>
      <c r="O982" s="69"/>
      <c r="P982" s="69"/>
      <c r="Q982" s="70"/>
      <c r="R982" s="34"/>
      <c r="S982" s="105"/>
      <c r="T982" s="105"/>
      <c r="U982" s="77"/>
      <c r="V982" s="77"/>
      <c r="W982" s="69"/>
      <c r="X982" s="69"/>
      <c r="Y982" s="69"/>
      <c r="Z982" s="61"/>
      <c r="AA982" s="67"/>
      <c r="AB982" s="61"/>
      <c r="AC982" s="67"/>
      <c r="AD982" s="67"/>
      <c r="AE982" s="67"/>
      <c r="AF982" s="57"/>
      <c r="AG982" s="107"/>
      <c r="AH982" s="108"/>
      <c r="AI982" s="30"/>
      <c r="AJ982" s="30"/>
      <c r="AK982" s="30"/>
      <c r="AL982" s="30"/>
      <c r="AM982" s="63"/>
      <c r="AN982" s="108"/>
      <c r="AO982" s="108"/>
      <c r="AP982" s="107"/>
      <c r="AQ982" s="107"/>
      <c r="AR982" s="31"/>
      <c r="AS982" s="68"/>
      <c r="AT982" s="68"/>
      <c r="AU982" s="63"/>
      <c r="AV982" s="62"/>
      <c r="AW982" s="62"/>
      <c r="AX982" s="62"/>
      <c r="AY982" s="62"/>
      <c r="AZ982" s="126"/>
      <c r="BA982" s="126"/>
      <c r="BB982" s="126"/>
      <c r="BC982" s="126"/>
      <c r="BD982" s="126"/>
      <c r="BE982" s="62"/>
    </row>
    <row r="983" spans="1:57" ht="25.5" customHeight="1" x14ac:dyDescent="0.3">
      <c r="A983" s="31"/>
      <c r="B983" s="31"/>
      <c r="C983" s="31"/>
      <c r="D983" s="33"/>
      <c r="E983" s="92"/>
      <c r="F983" s="31"/>
      <c r="G983" s="77"/>
      <c r="H983" s="77"/>
      <c r="I983" s="57"/>
      <c r="J983" s="31"/>
      <c r="K983" s="31"/>
      <c r="L983" s="77"/>
      <c r="M983" s="64"/>
      <c r="N983" s="64"/>
      <c r="O983" s="69"/>
      <c r="P983" s="69"/>
      <c r="Q983" s="70"/>
      <c r="R983" s="34"/>
      <c r="S983" s="105"/>
      <c r="T983" s="105"/>
      <c r="U983" s="77"/>
      <c r="V983" s="77"/>
      <c r="W983" s="69"/>
      <c r="X983" s="69"/>
      <c r="Y983" s="69"/>
      <c r="Z983" s="61"/>
      <c r="AA983" s="67"/>
      <c r="AB983" s="61"/>
      <c r="AC983" s="67"/>
      <c r="AD983" s="67"/>
      <c r="AE983" s="67"/>
      <c r="AF983" s="57"/>
      <c r="AG983" s="107"/>
      <c r="AH983" s="108"/>
      <c r="AI983" s="30"/>
      <c r="AJ983" s="30"/>
      <c r="AK983" s="30"/>
      <c r="AL983" s="30"/>
      <c r="AM983" s="63"/>
      <c r="AN983" s="108"/>
      <c r="AO983" s="108"/>
      <c r="AP983" s="107"/>
      <c r="AQ983" s="107"/>
      <c r="AR983" s="31"/>
      <c r="AS983" s="68"/>
      <c r="AT983" s="68"/>
      <c r="AU983" s="63"/>
      <c r="AV983" s="62"/>
      <c r="AW983" s="62"/>
      <c r="AX983" s="62"/>
      <c r="AY983" s="62"/>
      <c r="AZ983" s="126"/>
      <c r="BA983" s="126"/>
      <c r="BB983" s="126"/>
      <c r="BC983" s="126"/>
      <c r="BD983" s="126"/>
      <c r="BE983" s="62"/>
    </row>
    <row r="984" spans="1:57" ht="25.5" customHeight="1" x14ac:dyDescent="0.3">
      <c r="A984" s="31"/>
      <c r="B984" s="31"/>
      <c r="C984" s="31"/>
      <c r="D984" s="33"/>
      <c r="E984" s="92"/>
      <c r="F984" s="31"/>
      <c r="G984" s="77"/>
      <c r="H984" s="77"/>
      <c r="I984" s="57"/>
      <c r="J984" s="31"/>
      <c r="K984" s="31"/>
      <c r="L984" s="77"/>
      <c r="M984" s="64"/>
      <c r="N984" s="64"/>
      <c r="O984" s="69"/>
      <c r="P984" s="69"/>
      <c r="Q984" s="70"/>
      <c r="R984" s="34"/>
      <c r="S984" s="105"/>
      <c r="T984" s="105"/>
      <c r="U984" s="77"/>
      <c r="V984" s="77"/>
      <c r="W984" s="69"/>
      <c r="X984" s="69"/>
      <c r="Y984" s="69"/>
      <c r="Z984" s="61"/>
      <c r="AA984" s="67"/>
      <c r="AB984" s="61"/>
      <c r="AC984" s="67"/>
      <c r="AD984" s="67"/>
      <c r="AE984" s="67"/>
      <c r="AF984" s="57"/>
      <c r="AG984" s="107"/>
      <c r="AH984" s="108"/>
      <c r="AI984" s="30"/>
      <c r="AJ984" s="30"/>
      <c r="AK984" s="30"/>
      <c r="AL984" s="30"/>
      <c r="AM984" s="63"/>
      <c r="AN984" s="108"/>
      <c r="AO984" s="108"/>
      <c r="AP984" s="107"/>
      <c r="AQ984" s="107"/>
      <c r="AR984" s="31"/>
      <c r="AS984" s="68"/>
      <c r="AT984" s="68"/>
      <c r="AU984" s="63"/>
      <c r="AV984" s="62"/>
      <c r="AW984" s="62"/>
      <c r="AX984" s="62"/>
      <c r="AY984" s="62"/>
      <c r="AZ984" s="126"/>
      <c r="BA984" s="126"/>
      <c r="BB984" s="126"/>
      <c r="BC984" s="126"/>
      <c r="BD984" s="126"/>
      <c r="BE984" s="62"/>
    </row>
    <row r="985" spans="1:57" ht="25.5" customHeight="1" x14ac:dyDescent="0.3">
      <c r="A985" s="31"/>
      <c r="B985" s="31"/>
      <c r="C985" s="31"/>
      <c r="D985" s="33"/>
      <c r="E985" s="92"/>
      <c r="F985" s="31"/>
      <c r="G985" s="77"/>
      <c r="H985" s="77"/>
      <c r="I985" s="57"/>
      <c r="J985" s="31"/>
      <c r="K985" s="31"/>
      <c r="L985" s="77"/>
      <c r="M985" s="64"/>
      <c r="N985" s="64"/>
      <c r="O985" s="69"/>
      <c r="P985" s="69"/>
      <c r="Q985" s="70"/>
      <c r="R985" s="34"/>
      <c r="S985" s="105"/>
      <c r="T985" s="105"/>
      <c r="U985" s="77"/>
      <c r="V985" s="77"/>
      <c r="W985" s="69"/>
      <c r="X985" s="69"/>
      <c r="Y985" s="69"/>
      <c r="Z985" s="61"/>
      <c r="AA985" s="67"/>
      <c r="AB985" s="61"/>
      <c r="AC985" s="67"/>
      <c r="AD985" s="67"/>
      <c r="AE985" s="67"/>
      <c r="AF985" s="57"/>
      <c r="AG985" s="107"/>
      <c r="AH985" s="108"/>
      <c r="AI985" s="30"/>
      <c r="AJ985" s="30"/>
      <c r="AK985" s="30"/>
      <c r="AL985" s="30"/>
      <c r="AM985" s="63"/>
      <c r="AN985" s="108"/>
      <c r="AO985" s="108"/>
      <c r="AP985" s="107"/>
      <c r="AQ985" s="107"/>
      <c r="AR985" s="31"/>
      <c r="AS985" s="68"/>
      <c r="AT985" s="68"/>
      <c r="AU985" s="63"/>
      <c r="AV985" s="62"/>
      <c r="AW985" s="62"/>
      <c r="AX985" s="62"/>
      <c r="AY985" s="62"/>
      <c r="AZ985" s="126"/>
      <c r="BA985" s="126"/>
      <c r="BB985" s="126"/>
      <c r="BC985" s="126"/>
      <c r="BD985" s="126"/>
      <c r="BE985" s="62"/>
    </row>
    <row r="986" spans="1:57" ht="25.5" customHeight="1" x14ac:dyDescent="0.3">
      <c r="A986" s="31"/>
      <c r="B986" s="31"/>
      <c r="C986" s="31"/>
      <c r="D986" s="33"/>
      <c r="E986" s="92"/>
      <c r="F986" s="31"/>
      <c r="G986" s="77"/>
      <c r="H986" s="77"/>
      <c r="I986" s="57"/>
      <c r="J986" s="31"/>
      <c r="K986" s="31"/>
      <c r="L986" s="77"/>
      <c r="M986" s="64"/>
      <c r="N986" s="64"/>
      <c r="O986" s="69"/>
      <c r="P986" s="69"/>
      <c r="Q986" s="70"/>
      <c r="R986" s="34"/>
      <c r="S986" s="105"/>
      <c r="T986" s="105"/>
      <c r="U986" s="77"/>
      <c r="V986" s="77"/>
      <c r="W986" s="69"/>
      <c r="X986" s="69"/>
      <c r="Y986" s="69"/>
      <c r="Z986" s="61"/>
      <c r="AA986" s="67"/>
      <c r="AB986" s="61"/>
      <c r="AC986" s="67"/>
      <c r="AD986" s="67"/>
      <c r="AE986" s="67"/>
      <c r="AF986" s="57"/>
      <c r="AG986" s="107"/>
      <c r="AH986" s="108"/>
      <c r="AI986" s="30"/>
      <c r="AJ986" s="30"/>
      <c r="AK986" s="30"/>
      <c r="AL986" s="30"/>
      <c r="AM986" s="63"/>
      <c r="AN986" s="108"/>
      <c r="AO986" s="108"/>
      <c r="AP986" s="107"/>
      <c r="AQ986" s="107"/>
      <c r="AR986" s="31"/>
      <c r="AS986" s="68"/>
      <c r="AT986" s="68"/>
      <c r="AU986" s="63"/>
      <c r="AV986" s="62"/>
      <c r="AW986" s="62"/>
      <c r="AX986" s="62"/>
      <c r="AY986" s="62"/>
      <c r="AZ986" s="126"/>
      <c r="BA986" s="126"/>
      <c r="BB986" s="126"/>
      <c r="BC986" s="126"/>
      <c r="BD986" s="126"/>
      <c r="BE986" s="62"/>
    </row>
    <row r="987" spans="1:57" ht="25.5" customHeight="1" x14ac:dyDescent="0.3">
      <c r="A987" s="31"/>
      <c r="B987" s="31"/>
      <c r="C987" s="31"/>
      <c r="D987" s="33"/>
      <c r="E987" s="92"/>
      <c r="F987" s="31"/>
      <c r="G987" s="77"/>
      <c r="H987" s="77"/>
      <c r="I987" s="57"/>
      <c r="J987" s="31"/>
      <c r="K987" s="31"/>
      <c r="L987" s="77"/>
      <c r="M987" s="64"/>
      <c r="N987" s="64"/>
      <c r="O987" s="69"/>
      <c r="P987" s="69"/>
      <c r="Q987" s="70"/>
      <c r="R987" s="34"/>
      <c r="S987" s="105"/>
      <c r="T987" s="105"/>
      <c r="U987" s="77"/>
      <c r="V987" s="77"/>
      <c r="W987" s="69"/>
      <c r="X987" s="69"/>
      <c r="Y987" s="69"/>
      <c r="Z987" s="61"/>
      <c r="AA987" s="67"/>
      <c r="AB987" s="61"/>
      <c r="AC987" s="67"/>
      <c r="AD987" s="67"/>
      <c r="AE987" s="67"/>
      <c r="AF987" s="57"/>
      <c r="AG987" s="107"/>
      <c r="AH987" s="108"/>
      <c r="AI987" s="30"/>
      <c r="AJ987" s="30"/>
      <c r="AK987" s="30"/>
      <c r="AL987" s="30"/>
      <c r="AM987" s="63"/>
      <c r="AN987" s="108"/>
      <c r="AO987" s="108"/>
      <c r="AP987" s="107"/>
      <c r="AQ987" s="107"/>
      <c r="AR987" s="31"/>
      <c r="AS987" s="68"/>
      <c r="AT987" s="68"/>
      <c r="AU987" s="63"/>
      <c r="AV987" s="62"/>
      <c r="AW987" s="62"/>
      <c r="AX987" s="62"/>
      <c r="AY987" s="62"/>
      <c r="AZ987" s="126"/>
      <c r="BA987" s="126"/>
      <c r="BB987" s="126"/>
      <c r="BC987" s="126"/>
      <c r="BD987" s="126"/>
      <c r="BE987" s="62"/>
    </row>
    <row r="988" spans="1:57" ht="25.5" customHeight="1" x14ac:dyDescent="0.3">
      <c r="A988" s="31"/>
      <c r="B988" s="31"/>
      <c r="C988" s="31"/>
      <c r="D988" s="33"/>
      <c r="E988" s="92"/>
      <c r="F988" s="31"/>
      <c r="G988" s="77"/>
      <c r="H988" s="77"/>
      <c r="I988" s="57"/>
      <c r="J988" s="31"/>
      <c r="K988" s="31"/>
      <c r="L988" s="77"/>
      <c r="M988" s="64"/>
      <c r="N988" s="64"/>
      <c r="O988" s="69"/>
      <c r="P988" s="69"/>
      <c r="Q988" s="70"/>
      <c r="R988" s="34"/>
      <c r="S988" s="105"/>
      <c r="T988" s="105"/>
      <c r="U988" s="77"/>
      <c r="V988" s="77"/>
      <c r="W988" s="69"/>
      <c r="X988" s="69"/>
      <c r="Y988" s="69"/>
      <c r="Z988" s="61"/>
      <c r="AA988" s="67"/>
      <c r="AB988" s="61"/>
      <c r="AC988" s="67"/>
      <c r="AD988" s="67"/>
      <c r="AE988" s="67"/>
      <c r="AF988" s="57"/>
      <c r="AG988" s="107"/>
      <c r="AH988" s="108"/>
      <c r="AI988" s="30"/>
      <c r="AJ988" s="30"/>
      <c r="AK988" s="30"/>
      <c r="AL988" s="30"/>
      <c r="AM988" s="63"/>
      <c r="AN988" s="108"/>
      <c r="AO988" s="108"/>
      <c r="AP988" s="107"/>
      <c r="AQ988" s="107"/>
      <c r="AR988" s="31"/>
      <c r="AS988" s="68"/>
      <c r="AT988" s="68"/>
      <c r="AU988" s="63"/>
      <c r="AV988" s="62"/>
      <c r="AW988" s="62"/>
      <c r="AX988" s="62"/>
      <c r="AY988" s="62"/>
      <c r="AZ988" s="126"/>
      <c r="BA988" s="126"/>
      <c r="BB988" s="126"/>
      <c r="BC988" s="126"/>
      <c r="BD988" s="126"/>
      <c r="BE988" s="62"/>
    </row>
    <row r="989" spans="1:57" ht="25.5" customHeight="1" x14ac:dyDescent="0.3">
      <c r="A989" s="31"/>
      <c r="B989" s="31"/>
      <c r="C989" s="31"/>
      <c r="D989" s="33"/>
      <c r="E989" s="92"/>
      <c r="F989" s="31"/>
      <c r="G989" s="77"/>
      <c r="H989" s="77"/>
      <c r="I989" s="57"/>
      <c r="J989" s="31"/>
      <c r="K989" s="31"/>
      <c r="L989" s="77"/>
      <c r="M989" s="64"/>
      <c r="N989" s="64"/>
      <c r="O989" s="69"/>
      <c r="P989" s="69"/>
      <c r="Q989" s="70"/>
      <c r="R989" s="34"/>
      <c r="S989" s="105"/>
      <c r="T989" s="105"/>
      <c r="U989" s="77"/>
      <c r="V989" s="77"/>
      <c r="W989" s="69"/>
      <c r="X989" s="69"/>
      <c r="Y989" s="69"/>
      <c r="Z989" s="61"/>
      <c r="AA989" s="67"/>
      <c r="AB989" s="61"/>
      <c r="AC989" s="67"/>
      <c r="AD989" s="67"/>
      <c r="AE989" s="67"/>
      <c r="AF989" s="57"/>
      <c r="AG989" s="107"/>
      <c r="AH989" s="108"/>
      <c r="AI989" s="30"/>
      <c r="AJ989" s="30"/>
      <c r="AK989" s="30"/>
      <c r="AL989" s="30"/>
      <c r="AM989" s="63"/>
      <c r="AN989" s="108"/>
      <c r="AO989" s="108"/>
      <c r="AP989" s="107"/>
      <c r="AQ989" s="107"/>
      <c r="AR989" s="31"/>
      <c r="AS989" s="68"/>
      <c r="AT989" s="68"/>
      <c r="AU989" s="63"/>
      <c r="AV989" s="62"/>
      <c r="AW989" s="62"/>
      <c r="AX989" s="62"/>
      <c r="AY989" s="62"/>
      <c r="AZ989" s="126"/>
      <c r="BA989" s="126"/>
      <c r="BB989" s="126"/>
      <c r="BC989" s="126"/>
      <c r="BD989" s="126"/>
      <c r="BE989" s="62"/>
    </row>
    <row r="990" spans="1:57" ht="25.5" customHeight="1" x14ac:dyDescent="0.3">
      <c r="A990" s="31"/>
      <c r="B990" s="31"/>
      <c r="C990" s="31"/>
      <c r="D990" s="33"/>
      <c r="E990" s="92"/>
      <c r="F990" s="31"/>
      <c r="G990" s="77"/>
      <c r="H990" s="77"/>
      <c r="I990" s="57"/>
      <c r="J990" s="31"/>
      <c r="K990" s="31"/>
      <c r="L990" s="77"/>
      <c r="M990" s="64"/>
      <c r="N990" s="64"/>
      <c r="O990" s="69"/>
      <c r="P990" s="69"/>
      <c r="Q990" s="70"/>
      <c r="R990" s="34"/>
      <c r="S990" s="105"/>
      <c r="T990" s="105"/>
      <c r="U990" s="77"/>
      <c r="V990" s="77"/>
      <c r="W990" s="69"/>
      <c r="X990" s="69"/>
      <c r="Y990" s="69"/>
      <c r="Z990" s="61"/>
      <c r="AA990" s="67"/>
      <c r="AB990" s="61"/>
      <c r="AC990" s="67"/>
      <c r="AD990" s="67"/>
      <c r="AE990" s="67"/>
      <c r="AF990" s="57"/>
      <c r="AG990" s="107"/>
      <c r="AH990" s="108"/>
      <c r="AI990" s="30"/>
      <c r="AJ990" s="30"/>
      <c r="AK990" s="30"/>
      <c r="AL990" s="30"/>
      <c r="AM990" s="63"/>
      <c r="AN990" s="108"/>
      <c r="AO990" s="108"/>
      <c r="AP990" s="107"/>
      <c r="AQ990" s="107"/>
      <c r="AR990" s="31"/>
      <c r="AS990" s="68"/>
      <c r="AT990" s="68"/>
      <c r="AU990" s="63"/>
      <c r="AV990" s="62"/>
      <c r="AW990" s="62"/>
      <c r="AX990" s="62"/>
      <c r="AY990" s="62"/>
      <c r="AZ990" s="126"/>
      <c r="BA990" s="126"/>
      <c r="BB990" s="126"/>
      <c r="BC990" s="126"/>
      <c r="BD990" s="126"/>
      <c r="BE990" s="62"/>
    </row>
    <row r="991" spans="1:57" ht="25.5" customHeight="1" x14ac:dyDescent="0.3">
      <c r="A991" s="31"/>
      <c r="B991" s="31"/>
      <c r="C991" s="31"/>
      <c r="D991" s="33"/>
      <c r="E991" s="92"/>
      <c r="F991" s="31"/>
      <c r="G991" s="77"/>
      <c r="H991" s="77"/>
      <c r="I991" s="57"/>
      <c r="J991" s="31"/>
      <c r="K991" s="31"/>
      <c r="L991" s="77"/>
      <c r="M991" s="64"/>
      <c r="N991" s="64"/>
      <c r="O991" s="69"/>
      <c r="P991" s="69"/>
      <c r="Q991" s="70"/>
      <c r="R991" s="34"/>
      <c r="S991" s="105"/>
      <c r="T991" s="105"/>
      <c r="U991" s="77"/>
      <c r="V991" s="77"/>
      <c r="W991" s="69"/>
      <c r="X991" s="69"/>
      <c r="Y991" s="69"/>
      <c r="Z991" s="61"/>
      <c r="AA991" s="67"/>
      <c r="AB991" s="61"/>
      <c r="AC991" s="67"/>
      <c r="AD991" s="67"/>
      <c r="AE991" s="67"/>
      <c r="AF991" s="57"/>
      <c r="AG991" s="107"/>
      <c r="AH991" s="108"/>
      <c r="AI991" s="30"/>
      <c r="AJ991" s="30"/>
      <c r="AK991" s="30"/>
      <c r="AL991" s="30"/>
      <c r="AM991" s="63"/>
      <c r="AN991" s="108"/>
      <c r="AO991" s="108"/>
      <c r="AP991" s="107"/>
      <c r="AQ991" s="107"/>
      <c r="AR991" s="31"/>
      <c r="AS991" s="68"/>
      <c r="AT991" s="68"/>
      <c r="AU991" s="63"/>
      <c r="AV991" s="62"/>
      <c r="AW991" s="62"/>
      <c r="AX991" s="62"/>
      <c r="AY991" s="62"/>
      <c r="AZ991" s="126"/>
      <c r="BA991" s="126"/>
      <c r="BB991" s="126"/>
      <c r="BC991" s="126"/>
      <c r="BD991" s="126"/>
      <c r="BE991" s="62"/>
    </row>
    <row r="992" spans="1:57" ht="25.5" customHeight="1" x14ac:dyDescent="0.3">
      <c r="A992" s="31"/>
      <c r="B992" s="31"/>
      <c r="C992" s="31"/>
      <c r="D992" s="33"/>
      <c r="E992" s="92"/>
      <c r="F992" s="31"/>
      <c r="G992" s="77"/>
      <c r="H992" s="77"/>
      <c r="I992" s="57"/>
      <c r="J992" s="31"/>
      <c r="K992" s="31"/>
      <c r="L992" s="77"/>
      <c r="M992" s="64"/>
      <c r="N992" s="64"/>
      <c r="O992" s="69"/>
      <c r="P992" s="69"/>
      <c r="Q992" s="70"/>
      <c r="R992" s="34"/>
      <c r="S992" s="105"/>
      <c r="T992" s="105"/>
      <c r="U992" s="77"/>
      <c r="V992" s="77"/>
      <c r="W992" s="69"/>
      <c r="X992" s="69"/>
      <c r="Y992" s="69"/>
      <c r="Z992" s="61"/>
      <c r="AA992" s="67"/>
      <c r="AB992" s="61"/>
      <c r="AC992" s="67"/>
      <c r="AD992" s="67"/>
      <c r="AE992" s="67"/>
      <c r="AF992" s="57"/>
      <c r="AG992" s="107"/>
      <c r="AH992" s="108"/>
      <c r="AI992" s="30"/>
      <c r="AJ992" s="30"/>
      <c r="AK992" s="30"/>
      <c r="AL992" s="30"/>
      <c r="AM992" s="63"/>
      <c r="AN992" s="108"/>
      <c r="AO992" s="108"/>
      <c r="AP992" s="107"/>
      <c r="AQ992" s="107"/>
      <c r="AR992" s="31"/>
      <c r="AS992" s="68"/>
      <c r="AT992" s="68"/>
      <c r="AU992" s="63"/>
      <c r="AV992" s="62"/>
      <c r="AW992" s="62"/>
      <c r="AX992" s="62"/>
      <c r="AY992" s="62"/>
      <c r="AZ992" s="126"/>
      <c r="BA992" s="126"/>
      <c r="BB992" s="126"/>
      <c r="BC992" s="126"/>
      <c r="BD992" s="126"/>
      <c r="BE992" s="62"/>
    </row>
    <row r="993" spans="1:57" ht="25.5" customHeight="1" x14ac:dyDescent="0.3">
      <c r="A993" s="31"/>
      <c r="B993" s="31"/>
      <c r="C993" s="31"/>
      <c r="D993" s="33"/>
      <c r="E993" s="92"/>
      <c r="F993" s="31"/>
      <c r="G993" s="77"/>
      <c r="H993" s="77"/>
      <c r="I993" s="57"/>
      <c r="J993" s="31"/>
      <c r="K993" s="31"/>
      <c r="L993" s="77"/>
      <c r="M993" s="64"/>
      <c r="N993" s="64"/>
      <c r="O993" s="69"/>
      <c r="P993" s="69"/>
      <c r="Q993" s="70"/>
      <c r="R993" s="34"/>
      <c r="S993" s="105"/>
      <c r="T993" s="105"/>
      <c r="U993" s="77"/>
      <c r="V993" s="77"/>
      <c r="W993" s="69"/>
      <c r="X993" s="69"/>
      <c r="Y993" s="69"/>
      <c r="Z993" s="61"/>
      <c r="AA993" s="67"/>
      <c r="AB993" s="61"/>
      <c r="AC993" s="67"/>
      <c r="AD993" s="67"/>
      <c r="AE993" s="67"/>
      <c r="AF993" s="57"/>
      <c r="AG993" s="107"/>
      <c r="AH993" s="108"/>
      <c r="AI993" s="30"/>
      <c r="AJ993" s="30"/>
      <c r="AK993" s="30"/>
      <c r="AL993" s="30"/>
      <c r="AM993" s="63"/>
      <c r="AN993" s="108"/>
      <c r="AO993" s="108"/>
      <c r="AP993" s="107"/>
      <c r="AQ993" s="107"/>
      <c r="AR993" s="31"/>
      <c r="AS993" s="68"/>
      <c r="AT993" s="68"/>
      <c r="AU993" s="63"/>
      <c r="AV993" s="62"/>
      <c r="AW993" s="62"/>
      <c r="AX993" s="62"/>
      <c r="AY993" s="62"/>
      <c r="AZ993" s="126"/>
      <c r="BA993" s="126"/>
      <c r="BB993" s="126"/>
      <c r="BC993" s="126"/>
      <c r="BD993" s="126"/>
      <c r="BE993" s="62"/>
    </row>
    <row r="994" spans="1:57" ht="25.5" customHeight="1" x14ac:dyDescent="0.3">
      <c r="A994" s="31"/>
      <c r="B994" s="31"/>
      <c r="C994" s="31"/>
      <c r="D994" s="33"/>
      <c r="E994" s="92"/>
      <c r="F994" s="31"/>
      <c r="G994" s="77"/>
      <c r="H994" s="77"/>
      <c r="I994" s="57"/>
      <c r="J994" s="31"/>
      <c r="K994" s="31"/>
      <c r="L994" s="77"/>
      <c r="M994" s="64"/>
      <c r="N994" s="64"/>
      <c r="O994" s="69"/>
      <c r="P994" s="69"/>
      <c r="Q994" s="70"/>
      <c r="R994" s="34"/>
      <c r="S994" s="105"/>
      <c r="T994" s="105"/>
      <c r="U994" s="77"/>
      <c r="V994" s="77"/>
      <c r="W994" s="69"/>
      <c r="X994" s="69"/>
      <c r="Y994" s="69"/>
      <c r="Z994" s="61"/>
      <c r="AA994" s="67"/>
      <c r="AB994" s="61"/>
      <c r="AC994" s="67"/>
      <c r="AD994" s="67"/>
      <c r="AE994" s="67"/>
      <c r="AF994" s="57"/>
      <c r="AG994" s="107"/>
      <c r="AH994" s="108"/>
      <c r="AI994" s="30"/>
      <c r="AJ994" s="30"/>
      <c r="AK994" s="30"/>
      <c r="AL994" s="30"/>
      <c r="AM994" s="63"/>
      <c r="AN994" s="108"/>
      <c r="AO994" s="108"/>
      <c r="AP994" s="107"/>
      <c r="AQ994" s="107"/>
      <c r="AR994" s="31"/>
      <c r="AS994" s="68"/>
      <c r="AT994" s="68"/>
      <c r="AU994" s="63"/>
      <c r="AV994" s="62"/>
      <c r="AW994" s="62"/>
      <c r="AX994" s="62"/>
      <c r="AY994" s="62"/>
      <c r="AZ994" s="126"/>
      <c r="BA994" s="126"/>
      <c r="BB994" s="126"/>
      <c r="BC994" s="126"/>
      <c r="BD994" s="126"/>
      <c r="BE994" s="62"/>
    </row>
    <row r="995" spans="1:57" ht="25.5" customHeight="1" x14ac:dyDescent="0.3">
      <c r="A995" s="31"/>
      <c r="B995" s="31"/>
      <c r="C995" s="31"/>
      <c r="D995" s="33"/>
      <c r="E995" s="92"/>
      <c r="F995" s="31"/>
      <c r="G995" s="77"/>
      <c r="H995" s="77"/>
      <c r="I995" s="57"/>
      <c r="J995" s="31"/>
      <c r="K995" s="31"/>
      <c r="L995" s="77"/>
      <c r="M995" s="64"/>
      <c r="N995" s="64"/>
      <c r="O995" s="69"/>
      <c r="P995" s="69"/>
      <c r="Q995" s="70"/>
      <c r="R995" s="34"/>
      <c r="S995" s="105"/>
      <c r="T995" s="105"/>
      <c r="U995" s="77"/>
      <c r="V995" s="77"/>
      <c r="W995" s="69"/>
      <c r="X995" s="69"/>
      <c r="Y995" s="69"/>
      <c r="Z995" s="61"/>
      <c r="AA995" s="67"/>
      <c r="AB995" s="61"/>
      <c r="AC995" s="67"/>
      <c r="AD995" s="67"/>
      <c r="AE995" s="67"/>
      <c r="AF995" s="57"/>
      <c r="AG995" s="107"/>
      <c r="AH995" s="108"/>
      <c r="AI995" s="30"/>
      <c r="AJ995" s="30"/>
      <c r="AK995" s="30"/>
      <c r="AL995" s="30"/>
      <c r="AM995" s="63"/>
      <c r="AN995" s="108"/>
      <c r="AO995" s="108"/>
      <c r="AP995" s="107"/>
      <c r="AQ995" s="107"/>
      <c r="AR995" s="31"/>
      <c r="AS995" s="68"/>
      <c r="AT995" s="68"/>
      <c r="AU995" s="63"/>
      <c r="AV995" s="62"/>
      <c r="AW995" s="62"/>
      <c r="AX995" s="62"/>
      <c r="AY995" s="62"/>
      <c r="AZ995" s="126"/>
      <c r="BA995" s="126"/>
      <c r="BB995" s="126"/>
      <c r="BC995" s="126"/>
      <c r="BD995" s="126"/>
      <c r="BE995" s="62"/>
    </row>
    <row r="996" spans="1:57" ht="25.5" customHeight="1" x14ac:dyDescent="0.3">
      <c r="A996" s="31"/>
      <c r="B996" s="31"/>
      <c r="C996" s="31"/>
      <c r="D996" s="33"/>
      <c r="E996" s="92"/>
      <c r="F996" s="31"/>
      <c r="G996" s="77"/>
      <c r="H996" s="77"/>
      <c r="I996" s="57"/>
      <c r="J996" s="31"/>
      <c r="K996" s="31"/>
      <c r="L996" s="77"/>
      <c r="M996" s="64"/>
      <c r="N996" s="64"/>
      <c r="O996" s="69"/>
      <c r="P996" s="69"/>
      <c r="Q996" s="70"/>
      <c r="R996" s="34"/>
      <c r="S996" s="105"/>
      <c r="T996" s="105"/>
      <c r="U996" s="77"/>
      <c r="V996" s="77"/>
      <c r="W996" s="69"/>
      <c r="X996" s="69"/>
      <c r="Y996" s="69"/>
      <c r="Z996" s="61"/>
      <c r="AA996" s="67"/>
      <c r="AB996" s="61"/>
      <c r="AC996" s="67"/>
      <c r="AD996" s="67"/>
      <c r="AE996" s="67"/>
      <c r="AF996" s="57"/>
      <c r="AG996" s="107"/>
      <c r="AH996" s="108"/>
      <c r="AI996" s="30"/>
      <c r="AJ996" s="30"/>
      <c r="AK996" s="30"/>
      <c r="AL996" s="30"/>
      <c r="AM996" s="63"/>
      <c r="AN996" s="108"/>
      <c r="AO996" s="108"/>
      <c r="AP996" s="107"/>
      <c r="AQ996" s="107"/>
      <c r="AR996" s="31"/>
      <c r="AS996" s="68"/>
      <c r="AT996" s="68"/>
      <c r="AU996" s="63"/>
      <c r="AV996" s="62"/>
      <c r="AW996" s="62"/>
      <c r="AX996" s="62"/>
      <c r="AY996" s="62"/>
      <c r="AZ996" s="126"/>
      <c r="BA996" s="126"/>
      <c r="BB996" s="126"/>
      <c r="BC996" s="126"/>
      <c r="BD996" s="126"/>
      <c r="BE996" s="62"/>
    </row>
    <row r="997" spans="1:57" ht="25.5" customHeight="1" x14ac:dyDescent="0.3">
      <c r="A997" s="31"/>
      <c r="B997" s="31"/>
      <c r="C997" s="31"/>
      <c r="D997" s="33"/>
      <c r="E997" s="92"/>
      <c r="F997" s="31"/>
      <c r="G997" s="77"/>
      <c r="H997" s="77"/>
      <c r="I997" s="57"/>
      <c r="J997" s="31"/>
      <c r="K997" s="31"/>
      <c r="L997" s="77"/>
      <c r="M997" s="64"/>
      <c r="N997" s="64"/>
      <c r="O997" s="69"/>
      <c r="P997" s="69"/>
      <c r="Q997" s="70"/>
      <c r="R997" s="34"/>
      <c r="S997" s="105"/>
      <c r="T997" s="105"/>
      <c r="U997" s="77"/>
      <c r="V997" s="77"/>
      <c r="W997" s="69"/>
      <c r="X997" s="69"/>
      <c r="Y997" s="69"/>
      <c r="Z997" s="61"/>
      <c r="AA997" s="67"/>
      <c r="AB997" s="61"/>
      <c r="AC997" s="67"/>
      <c r="AD997" s="67"/>
      <c r="AE997" s="67"/>
      <c r="AF997" s="57"/>
      <c r="AG997" s="107"/>
      <c r="AH997" s="108"/>
      <c r="AI997" s="30"/>
      <c r="AJ997" s="30"/>
      <c r="AK997" s="30"/>
      <c r="AL997" s="30"/>
      <c r="AM997" s="63"/>
      <c r="AN997" s="108"/>
      <c r="AO997" s="108"/>
      <c r="AP997" s="107"/>
      <c r="AQ997" s="107"/>
      <c r="AR997" s="31"/>
      <c r="AS997" s="68"/>
      <c r="AT997" s="68"/>
      <c r="AU997" s="63"/>
      <c r="AV997" s="62"/>
      <c r="AW997" s="62"/>
      <c r="AX997" s="62"/>
      <c r="AY997" s="62"/>
      <c r="AZ997" s="126"/>
      <c r="BA997" s="126"/>
      <c r="BB997" s="126"/>
      <c r="BC997" s="126"/>
      <c r="BD997" s="126"/>
      <c r="BE997" s="62"/>
    </row>
    <row r="998" spans="1:57" ht="25.5" customHeight="1" x14ac:dyDescent="0.3">
      <c r="A998" s="31"/>
      <c r="B998" s="31"/>
      <c r="C998" s="31"/>
      <c r="D998" s="33"/>
      <c r="E998" s="92"/>
      <c r="F998" s="31"/>
      <c r="G998" s="77"/>
      <c r="H998" s="77"/>
      <c r="I998" s="57"/>
      <c r="J998" s="31"/>
      <c r="K998" s="31"/>
      <c r="L998" s="77"/>
      <c r="M998" s="64"/>
      <c r="N998" s="64"/>
      <c r="O998" s="69"/>
      <c r="P998" s="69"/>
      <c r="Q998" s="70"/>
      <c r="R998" s="34"/>
      <c r="S998" s="105"/>
      <c r="T998" s="105"/>
      <c r="U998" s="77"/>
      <c r="V998" s="77"/>
      <c r="W998" s="69"/>
      <c r="X998" s="69"/>
      <c r="Y998" s="69"/>
      <c r="Z998" s="61"/>
      <c r="AA998" s="67"/>
      <c r="AB998" s="61"/>
      <c r="AC998" s="67"/>
      <c r="AD998" s="67"/>
      <c r="AE998" s="67"/>
      <c r="AF998" s="57"/>
      <c r="AG998" s="107"/>
      <c r="AH998" s="108"/>
      <c r="AI998" s="30"/>
      <c r="AJ998" s="30"/>
      <c r="AK998" s="30"/>
      <c r="AL998" s="30"/>
      <c r="AM998" s="63"/>
      <c r="AN998" s="108"/>
      <c r="AO998" s="108"/>
      <c r="AP998" s="107"/>
      <c r="AQ998" s="107"/>
      <c r="AR998" s="31"/>
      <c r="AS998" s="68"/>
      <c r="AT998" s="68"/>
      <c r="AU998" s="63"/>
      <c r="AV998" s="62"/>
      <c r="AW998" s="62"/>
      <c r="AX998" s="62"/>
      <c r="AY998" s="62"/>
      <c r="AZ998" s="126"/>
      <c r="BA998" s="126"/>
      <c r="BB998" s="126"/>
      <c r="BC998" s="126"/>
      <c r="BD998" s="126"/>
      <c r="BE998" s="62"/>
    </row>
    <row r="999" spans="1:57" ht="25.5" customHeight="1" x14ac:dyDescent="0.3">
      <c r="A999" s="31"/>
      <c r="B999" s="31"/>
      <c r="C999" s="31"/>
      <c r="D999" s="33"/>
      <c r="E999" s="92"/>
      <c r="F999" s="31"/>
      <c r="G999" s="77"/>
      <c r="H999" s="77"/>
      <c r="I999" s="57"/>
      <c r="J999" s="31"/>
      <c r="K999" s="31"/>
      <c r="L999" s="77"/>
      <c r="M999" s="64"/>
      <c r="N999" s="64"/>
      <c r="O999" s="69"/>
      <c r="P999" s="69"/>
      <c r="Q999" s="70"/>
      <c r="R999" s="34"/>
      <c r="S999" s="105"/>
      <c r="T999" s="105"/>
      <c r="U999" s="77"/>
      <c r="V999" s="77"/>
      <c r="W999" s="69"/>
      <c r="X999" s="69"/>
      <c r="Y999" s="69"/>
      <c r="Z999" s="61"/>
      <c r="AA999" s="67"/>
      <c r="AB999" s="61"/>
      <c r="AC999" s="67"/>
      <c r="AD999" s="67"/>
      <c r="AE999" s="67"/>
      <c r="AF999" s="57"/>
      <c r="AG999" s="107"/>
      <c r="AH999" s="108"/>
      <c r="AI999" s="30"/>
      <c r="AJ999" s="30"/>
      <c r="AK999" s="30"/>
      <c r="AL999" s="30"/>
      <c r="AM999" s="63"/>
      <c r="AN999" s="108"/>
      <c r="AO999" s="108"/>
      <c r="AP999" s="107"/>
      <c r="AQ999" s="107"/>
      <c r="AR999" s="31"/>
      <c r="AS999" s="68"/>
      <c r="AT999" s="68"/>
      <c r="AU999" s="63"/>
      <c r="AV999" s="62"/>
      <c r="AW999" s="62"/>
      <c r="AX999" s="62"/>
      <c r="AY999" s="62"/>
      <c r="AZ999" s="126"/>
      <c r="BA999" s="126"/>
      <c r="BB999" s="126"/>
      <c r="BC999" s="126"/>
      <c r="BD999" s="126"/>
      <c r="BE999" s="62"/>
    </row>
    <row r="1000" spans="1:57" ht="25.5" customHeight="1" x14ac:dyDescent="0.3">
      <c r="A1000" s="31"/>
      <c r="B1000" s="31"/>
      <c r="C1000" s="31"/>
      <c r="D1000" s="33"/>
      <c r="E1000" s="92"/>
      <c r="F1000" s="31"/>
      <c r="G1000" s="77"/>
      <c r="H1000" s="77"/>
      <c r="I1000" s="57"/>
      <c r="J1000" s="31"/>
      <c r="K1000" s="31"/>
      <c r="L1000" s="77"/>
      <c r="M1000" s="64"/>
      <c r="N1000" s="64"/>
      <c r="O1000" s="69"/>
      <c r="P1000" s="69"/>
      <c r="Q1000" s="70"/>
      <c r="R1000" s="34"/>
      <c r="S1000" s="105"/>
      <c r="T1000" s="105"/>
      <c r="U1000" s="77"/>
      <c r="V1000" s="77"/>
      <c r="W1000" s="69"/>
      <c r="X1000" s="69"/>
      <c r="Y1000" s="69"/>
      <c r="Z1000" s="61"/>
      <c r="AA1000" s="67"/>
      <c r="AB1000" s="61"/>
      <c r="AC1000" s="67"/>
      <c r="AD1000" s="67"/>
      <c r="AE1000" s="67"/>
      <c r="AF1000" s="57"/>
      <c r="AG1000" s="107"/>
      <c r="AH1000" s="108"/>
      <c r="AI1000" s="30"/>
      <c r="AJ1000" s="30"/>
      <c r="AK1000" s="30"/>
      <c r="AL1000" s="30"/>
      <c r="AM1000" s="63"/>
      <c r="AN1000" s="108"/>
      <c r="AO1000" s="108"/>
      <c r="AP1000" s="107"/>
      <c r="AQ1000" s="107"/>
      <c r="AR1000" s="31"/>
      <c r="AS1000" s="68"/>
      <c r="AT1000" s="68"/>
      <c r="AU1000" s="63"/>
      <c r="AV1000" s="62"/>
      <c r="AW1000" s="62"/>
      <c r="AX1000" s="62"/>
      <c r="AY1000" s="62"/>
      <c r="AZ1000" s="126"/>
      <c r="BA1000" s="126"/>
      <c r="BB1000" s="126"/>
      <c r="BC1000" s="126"/>
      <c r="BD1000" s="126"/>
      <c r="BE1000" s="62"/>
    </row>
    <row r="1001" spans="1:57" ht="25.5" customHeight="1" x14ac:dyDescent="0.3">
      <c r="A1001" s="31"/>
      <c r="B1001" s="31"/>
      <c r="C1001" s="31"/>
      <c r="D1001" s="33"/>
      <c r="E1001" s="92"/>
      <c r="F1001" s="31"/>
      <c r="G1001" s="77"/>
      <c r="H1001" s="77"/>
      <c r="I1001" s="57"/>
      <c r="J1001" s="31"/>
      <c r="K1001" s="31"/>
      <c r="L1001" s="77"/>
      <c r="M1001" s="64"/>
      <c r="N1001" s="64"/>
      <c r="O1001" s="69"/>
      <c r="P1001" s="69"/>
      <c r="Q1001" s="70"/>
      <c r="R1001" s="34"/>
      <c r="S1001" s="105"/>
      <c r="T1001" s="105"/>
      <c r="U1001" s="77"/>
      <c r="V1001" s="77"/>
      <c r="W1001" s="69"/>
      <c r="X1001" s="69"/>
      <c r="Y1001" s="69"/>
      <c r="Z1001" s="61"/>
      <c r="AA1001" s="67"/>
      <c r="AB1001" s="61"/>
      <c r="AC1001" s="67"/>
      <c r="AD1001" s="67"/>
      <c r="AE1001" s="67"/>
      <c r="AF1001" s="57"/>
      <c r="AG1001" s="107"/>
      <c r="AH1001" s="108"/>
      <c r="AI1001" s="30"/>
      <c r="AJ1001" s="30"/>
      <c r="AK1001" s="30"/>
      <c r="AL1001" s="30"/>
      <c r="AM1001" s="63"/>
      <c r="AN1001" s="108"/>
      <c r="AO1001" s="108"/>
      <c r="AP1001" s="107"/>
      <c r="AQ1001" s="107"/>
      <c r="AR1001" s="31"/>
      <c r="AS1001" s="68"/>
      <c r="AT1001" s="68"/>
      <c r="AU1001" s="63"/>
      <c r="AV1001" s="62"/>
      <c r="AW1001" s="62"/>
      <c r="AX1001" s="62"/>
      <c r="AY1001" s="62"/>
      <c r="AZ1001" s="126"/>
      <c r="BA1001" s="126"/>
      <c r="BB1001" s="126"/>
      <c r="BC1001" s="126"/>
      <c r="BD1001" s="126"/>
      <c r="BE1001" s="62"/>
    </row>
    <row r="1002" spans="1:57" ht="25.5" customHeight="1" x14ac:dyDescent="0.3">
      <c r="A1002" s="31"/>
      <c r="B1002" s="31"/>
      <c r="C1002" s="31"/>
      <c r="D1002" s="33"/>
      <c r="E1002" s="92"/>
      <c r="F1002" s="31"/>
      <c r="G1002" s="77"/>
      <c r="H1002" s="77"/>
      <c r="I1002" s="57"/>
      <c r="J1002" s="31"/>
      <c r="K1002" s="31"/>
      <c r="L1002" s="77"/>
      <c r="M1002" s="64"/>
      <c r="N1002" s="64"/>
      <c r="O1002" s="69"/>
      <c r="P1002" s="69"/>
      <c r="Q1002" s="70"/>
      <c r="R1002" s="34"/>
      <c r="S1002" s="105"/>
      <c r="T1002" s="105"/>
      <c r="U1002" s="77"/>
      <c r="V1002" s="77"/>
      <c r="W1002" s="69"/>
      <c r="X1002" s="69"/>
      <c r="Y1002" s="69"/>
      <c r="Z1002" s="61"/>
      <c r="AA1002" s="67"/>
      <c r="AB1002" s="61"/>
      <c r="AC1002" s="67"/>
      <c r="AD1002" s="67"/>
      <c r="AE1002" s="67"/>
      <c r="AF1002" s="57"/>
      <c r="AG1002" s="107"/>
      <c r="AH1002" s="108"/>
      <c r="AI1002" s="30"/>
      <c r="AJ1002" s="30"/>
      <c r="AK1002" s="30"/>
      <c r="AL1002" s="30"/>
      <c r="AM1002" s="63"/>
      <c r="AN1002" s="108"/>
      <c r="AO1002" s="108"/>
      <c r="AP1002" s="107"/>
      <c r="AQ1002" s="107"/>
      <c r="AR1002" s="31"/>
      <c r="AS1002" s="68"/>
      <c r="AT1002" s="68"/>
      <c r="AU1002" s="63"/>
      <c r="AV1002" s="62"/>
      <c r="AW1002" s="62"/>
      <c r="AX1002" s="62"/>
      <c r="AY1002" s="62"/>
      <c r="AZ1002" s="126"/>
      <c r="BA1002" s="126"/>
      <c r="BB1002" s="126"/>
      <c r="BC1002" s="126"/>
      <c r="BD1002" s="126"/>
      <c r="BE1002" s="62"/>
    </row>
    <row r="1003" spans="1:57" ht="25.5" customHeight="1" x14ac:dyDescent="0.3">
      <c r="A1003" s="31"/>
      <c r="B1003" s="31"/>
      <c r="C1003" s="31"/>
      <c r="D1003" s="33"/>
      <c r="E1003" s="92"/>
      <c r="F1003" s="31"/>
      <c r="G1003" s="77"/>
      <c r="H1003" s="77"/>
      <c r="I1003" s="57"/>
      <c r="J1003" s="31"/>
      <c r="K1003" s="31"/>
      <c r="L1003" s="77"/>
      <c r="M1003" s="64"/>
      <c r="N1003" s="64"/>
      <c r="O1003" s="69"/>
      <c r="P1003" s="69"/>
      <c r="Q1003" s="70"/>
      <c r="R1003" s="34"/>
      <c r="S1003" s="105"/>
      <c r="T1003" s="105"/>
      <c r="U1003" s="77"/>
      <c r="V1003" s="77"/>
      <c r="W1003" s="69"/>
      <c r="X1003" s="69"/>
      <c r="Y1003" s="69"/>
      <c r="Z1003" s="61"/>
      <c r="AA1003" s="67"/>
      <c r="AB1003" s="61"/>
      <c r="AC1003" s="67"/>
      <c r="AD1003" s="67"/>
      <c r="AE1003" s="67"/>
      <c r="AF1003" s="57"/>
      <c r="AG1003" s="107"/>
      <c r="AH1003" s="108"/>
      <c r="AI1003" s="30"/>
      <c r="AJ1003" s="30"/>
      <c r="AK1003" s="30"/>
      <c r="AL1003" s="30"/>
      <c r="AM1003" s="63"/>
      <c r="AN1003" s="108"/>
      <c r="AO1003" s="108"/>
      <c r="AP1003" s="107"/>
      <c r="AQ1003" s="107"/>
      <c r="AR1003" s="31"/>
      <c r="AS1003" s="68"/>
      <c r="AT1003" s="68"/>
      <c r="AU1003" s="63"/>
      <c r="AV1003" s="62"/>
      <c r="AW1003" s="62"/>
      <c r="AX1003" s="62"/>
      <c r="AY1003" s="62"/>
      <c r="AZ1003" s="126"/>
      <c r="BA1003" s="126"/>
      <c r="BB1003" s="126"/>
      <c r="BC1003" s="126"/>
      <c r="BD1003" s="126"/>
      <c r="BE1003" s="62"/>
    </row>
    <row r="1004" spans="1:57" ht="25.5" customHeight="1" x14ac:dyDescent="0.3">
      <c r="A1004" s="31"/>
      <c r="B1004" s="31"/>
      <c r="C1004" s="31"/>
      <c r="D1004" s="33"/>
      <c r="E1004" s="92"/>
      <c r="F1004" s="31"/>
      <c r="G1004" s="77"/>
      <c r="H1004" s="77"/>
      <c r="I1004" s="57"/>
      <c r="J1004" s="31"/>
      <c r="K1004" s="31"/>
      <c r="L1004" s="77"/>
      <c r="M1004" s="64"/>
      <c r="N1004" s="64"/>
      <c r="O1004" s="69"/>
      <c r="P1004" s="69"/>
      <c r="Q1004" s="70"/>
      <c r="R1004" s="34"/>
      <c r="S1004" s="105"/>
      <c r="T1004" s="105"/>
      <c r="U1004" s="77"/>
      <c r="V1004" s="77"/>
      <c r="W1004" s="69"/>
      <c r="X1004" s="69"/>
      <c r="Y1004" s="69"/>
      <c r="Z1004" s="61"/>
      <c r="AA1004" s="67"/>
      <c r="AB1004" s="61"/>
      <c r="AC1004" s="67"/>
      <c r="AD1004" s="67"/>
      <c r="AE1004" s="67"/>
      <c r="AF1004" s="57"/>
      <c r="AG1004" s="107"/>
      <c r="AH1004" s="108"/>
      <c r="AI1004" s="30"/>
      <c r="AJ1004" s="30"/>
      <c r="AK1004" s="30"/>
      <c r="AL1004" s="30"/>
      <c r="AM1004" s="63"/>
      <c r="AN1004" s="108"/>
      <c r="AO1004" s="108"/>
      <c r="AP1004" s="107"/>
      <c r="AQ1004" s="107"/>
      <c r="AR1004" s="31"/>
      <c r="AS1004" s="68"/>
      <c r="AT1004" s="68"/>
      <c r="AU1004" s="63"/>
      <c r="AV1004" s="62"/>
      <c r="AW1004" s="62"/>
      <c r="AX1004" s="62"/>
      <c r="AY1004" s="62"/>
      <c r="AZ1004" s="126"/>
      <c r="BA1004" s="126"/>
      <c r="BB1004" s="126"/>
      <c r="BC1004" s="126"/>
      <c r="BD1004" s="126"/>
      <c r="BE1004" s="62"/>
    </row>
    <row r="1005" spans="1:57" ht="25.5" customHeight="1" x14ac:dyDescent="0.3">
      <c r="A1005" s="31"/>
      <c r="B1005" s="31"/>
      <c r="C1005" s="31"/>
      <c r="D1005" s="33"/>
      <c r="E1005" s="92"/>
      <c r="F1005" s="31"/>
      <c r="G1005" s="77"/>
      <c r="H1005" s="77"/>
      <c r="I1005" s="57"/>
      <c r="J1005" s="31"/>
      <c r="K1005" s="31"/>
      <c r="L1005" s="77"/>
      <c r="M1005" s="64"/>
      <c r="N1005" s="64"/>
      <c r="O1005" s="69"/>
      <c r="P1005" s="69"/>
      <c r="Q1005" s="70"/>
      <c r="R1005" s="34"/>
      <c r="S1005" s="105"/>
      <c r="T1005" s="105"/>
      <c r="U1005" s="77"/>
      <c r="V1005" s="77"/>
      <c r="W1005" s="69"/>
      <c r="X1005" s="69"/>
      <c r="Y1005" s="69"/>
      <c r="Z1005" s="61"/>
      <c r="AA1005" s="67"/>
      <c r="AB1005" s="61"/>
      <c r="AC1005" s="67"/>
      <c r="AD1005" s="67"/>
      <c r="AE1005" s="67"/>
      <c r="AF1005" s="57"/>
      <c r="AG1005" s="107"/>
      <c r="AH1005" s="108"/>
      <c r="AI1005" s="30"/>
      <c r="AJ1005" s="30"/>
      <c r="AK1005" s="30"/>
      <c r="AL1005" s="30"/>
      <c r="AM1005" s="63"/>
      <c r="AN1005" s="108"/>
      <c r="AO1005" s="108"/>
      <c r="AP1005" s="107"/>
      <c r="AQ1005" s="107"/>
      <c r="AR1005" s="31"/>
      <c r="AS1005" s="68"/>
      <c r="AT1005" s="68"/>
      <c r="AU1005" s="63"/>
      <c r="AV1005" s="62"/>
      <c r="AW1005" s="62"/>
      <c r="AX1005" s="62"/>
      <c r="AY1005" s="62"/>
      <c r="AZ1005" s="126"/>
      <c r="BA1005" s="126"/>
      <c r="BB1005" s="126"/>
      <c r="BC1005" s="126"/>
      <c r="BD1005" s="126"/>
      <c r="BE1005" s="62"/>
    </row>
    <row r="1006" spans="1:57" ht="25.5" customHeight="1" x14ac:dyDescent="0.3">
      <c r="A1006" s="31"/>
      <c r="B1006" s="31"/>
      <c r="C1006" s="31"/>
      <c r="D1006" s="33"/>
      <c r="E1006" s="92"/>
      <c r="F1006" s="31"/>
      <c r="G1006" s="77"/>
      <c r="H1006" s="77"/>
      <c r="I1006" s="57"/>
      <c r="J1006" s="31"/>
      <c r="K1006" s="31"/>
      <c r="L1006" s="77"/>
      <c r="M1006" s="64"/>
      <c r="N1006" s="64"/>
      <c r="O1006" s="69"/>
      <c r="P1006" s="69"/>
      <c r="Q1006" s="70"/>
      <c r="R1006" s="34"/>
      <c r="S1006" s="105"/>
      <c r="T1006" s="105"/>
      <c r="U1006" s="77"/>
      <c r="V1006" s="77"/>
      <c r="W1006" s="69"/>
      <c r="X1006" s="69"/>
      <c r="Y1006" s="69"/>
      <c r="Z1006" s="61"/>
      <c r="AA1006" s="67"/>
      <c r="AB1006" s="61"/>
      <c r="AC1006" s="67"/>
      <c r="AD1006" s="67"/>
      <c r="AE1006" s="67"/>
      <c r="AF1006" s="57"/>
      <c r="AG1006" s="107"/>
      <c r="AH1006" s="108"/>
      <c r="AI1006" s="30"/>
      <c r="AJ1006" s="30"/>
      <c r="AK1006" s="30"/>
      <c r="AL1006" s="30"/>
      <c r="AM1006" s="63"/>
      <c r="AN1006" s="108"/>
      <c r="AO1006" s="108"/>
      <c r="AP1006" s="107"/>
      <c r="AQ1006" s="107"/>
      <c r="AR1006" s="31"/>
      <c r="AS1006" s="68"/>
      <c r="AT1006" s="68"/>
      <c r="AU1006" s="63"/>
      <c r="AV1006" s="62"/>
      <c r="AW1006" s="62"/>
      <c r="AX1006" s="62"/>
      <c r="AY1006" s="62"/>
      <c r="AZ1006" s="126"/>
      <c r="BA1006" s="126"/>
      <c r="BB1006" s="126"/>
      <c r="BC1006" s="126"/>
      <c r="BD1006" s="126"/>
      <c r="BE1006" s="62"/>
    </row>
    <row r="1007" spans="1:57" ht="25.5" customHeight="1" x14ac:dyDescent="0.3">
      <c r="A1007" s="31"/>
      <c r="B1007" s="31"/>
      <c r="C1007" s="31"/>
      <c r="D1007" s="33"/>
      <c r="E1007" s="92"/>
      <c r="F1007" s="31"/>
      <c r="G1007" s="77"/>
      <c r="H1007" s="77"/>
      <c r="I1007" s="57"/>
      <c r="J1007" s="31"/>
      <c r="K1007" s="31"/>
      <c r="L1007" s="77"/>
      <c r="M1007" s="64"/>
      <c r="N1007" s="64"/>
      <c r="O1007" s="69"/>
      <c r="P1007" s="69"/>
      <c r="Q1007" s="70"/>
      <c r="R1007" s="34"/>
      <c r="S1007" s="105"/>
      <c r="T1007" s="105"/>
      <c r="U1007" s="77"/>
      <c r="V1007" s="77"/>
      <c r="W1007" s="69"/>
      <c r="X1007" s="69"/>
      <c r="Y1007" s="69"/>
      <c r="Z1007" s="61"/>
      <c r="AA1007" s="67"/>
      <c r="AB1007" s="61"/>
      <c r="AC1007" s="67"/>
      <c r="AD1007" s="67"/>
      <c r="AE1007" s="67"/>
      <c r="AF1007" s="57"/>
      <c r="AG1007" s="107"/>
      <c r="AH1007" s="108"/>
      <c r="AI1007" s="30"/>
      <c r="AJ1007" s="30"/>
      <c r="AK1007" s="30"/>
      <c r="AL1007" s="30"/>
      <c r="AM1007" s="63"/>
      <c r="AN1007" s="108"/>
      <c r="AO1007" s="108"/>
      <c r="AP1007" s="107"/>
      <c r="AQ1007" s="107"/>
      <c r="AR1007" s="31"/>
      <c r="AS1007" s="68"/>
      <c r="AT1007" s="68"/>
      <c r="AU1007" s="63"/>
      <c r="AV1007" s="62"/>
      <c r="AW1007" s="62"/>
      <c r="AX1007" s="62"/>
      <c r="AY1007" s="62"/>
      <c r="AZ1007" s="126"/>
      <c r="BA1007" s="126"/>
      <c r="BB1007" s="126"/>
      <c r="BC1007" s="126"/>
      <c r="BD1007" s="126"/>
      <c r="BE1007" s="62"/>
    </row>
    <row r="1008" spans="1:57" ht="25.5" customHeight="1" x14ac:dyDescent="0.3">
      <c r="A1008" s="31"/>
      <c r="B1008" s="31"/>
      <c r="C1008" s="31"/>
      <c r="D1008" s="33"/>
      <c r="E1008" s="92"/>
      <c r="F1008" s="31"/>
      <c r="G1008" s="77"/>
      <c r="H1008" s="77"/>
      <c r="I1008" s="57"/>
      <c r="J1008" s="31"/>
      <c r="K1008" s="31"/>
      <c r="L1008" s="77"/>
      <c r="M1008" s="64"/>
      <c r="N1008" s="64"/>
      <c r="O1008" s="69"/>
      <c r="P1008" s="69"/>
      <c r="Q1008" s="70"/>
      <c r="R1008" s="34"/>
      <c r="S1008" s="105"/>
      <c r="T1008" s="105"/>
      <c r="U1008" s="77"/>
      <c r="V1008" s="77"/>
      <c r="W1008" s="69"/>
      <c r="X1008" s="69"/>
      <c r="Y1008" s="69"/>
      <c r="Z1008" s="61"/>
      <c r="AA1008" s="67"/>
      <c r="AB1008" s="61"/>
      <c r="AC1008" s="67"/>
      <c r="AD1008" s="67"/>
      <c r="AE1008" s="67"/>
      <c r="AF1008" s="57"/>
      <c r="AG1008" s="107"/>
      <c r="AH1008" s="108"/>
      <c r="AI1008" s="30"/>
      <c r="AJ1008" s="30"/>
      <c r="AK1008" s="30"/>
      <c r="AL1008" s="30"/>
      <c r="AM1008" s="63"/>
      <c r="AN1008" s="108"/>
      <c r="AO1008" s="108"/>
      <c r="AP1008" s="107"/>
      <c r="AQ1008" s="107"/>
      <c r="AR1008" s="31"/>
      <c r="AS1008" s="68"/>
      <c r="AT1008" s="68"/>
      <c r="AU1008" s="63"/>
      <c r="AV1008" s="62"/>
      <c r="AW1008" s="62"/>
      <c r="AX1008" s="62"/>
      <c r="AY1008" s="62"/>
      <c r="AZ1008" s="126"/>
      <c r="BA1008" s="126"/>
      <c r="BB1008" s="126"/>
      <c r="BC1008" s="126"/>
      <c r="BD1008" s="126"/>
      <c r="BE1008" s="62"/>
    </row>
    <row r="1009" spans="1:57" ht="25.5" customHeight="1" x14ac:dyDescent="0.3">
      <c r="A1009" s="31"/>
      <c r="B1009" s="31"/>
      <c r="C1009" s="31"/>
      <c r="D1009" s="33"/>
      <c r="E1009" s="92"/>
      <c r="F1009" s="31"/>
      <c r="G1009" s="77"/>
      <c r="H1009" s="77"/>
      <c r="I1009" s="57"/>
      <c r="J1009" s="31"/>
      <c r="K1009" s="31"/>
      <c r="L1009" s="77"/>
      <c r="M1009" s="64"/>
      <c r="N1009" s="64"/>
      <c r="O1009" s="69"/>
      <c r="P1009" s="69"/>
      <c r="Q1009" s="70"/>
      <c r="R1009" s="34"/>
      <c r="S1009" s="105"/>
      <c r="T1009" s="105"/>
      <c r="U1009" s="77"/>
      <c r="V1009" s="77"/>
      <c r="W1009" s="69"/>
      <c r="X1009" s="69"/>
      <c r="Y1009" s="69"/>
      <c r="Z1009" s="61"/>
      <c r="AA1009" s="67"/>
      <c r="AB1009" s="61"/>
      <c r="AC1009" s="67"/>
      <c r="AD1009" s="67"/>
      <c r="AE1009" s="67"/>
      <c r="AF1009" s="57"/>
      <c r="AG1009" s="107"/>
      <c r="AH1009" s="108"/>
      <c r="AI1009" s="30"/>
      <c r="AJ1009" s="30"/>
      <c r="AK1009" s="30"/>
      <c r="AL1009" s="30"/>
      <c r="AM1009" s="63"/>
      <c r="AN1009" s="108"/>
      <c r="AO1009" s="108"/>
      <c r="AP1009" s="107"/>
      <c r="AQ1009" s="107"/>
      <c r="AR1009" s="31"/>
      <c r="AS1009" s="68"/>
      <c r="AT1009" s="68"/>
      <c r="AU1009" s="63"/>
      <c r="AV1009" s="62"/>
      <c r="AW1009" s="62"/>
      <c r="AX1009" s="62"/>
      <c r="AY1009" s="62"/>
      <c r="AZ1009" s="126"/>
      <c r="BA1009" s="126"/>
      <c r="BB1009" s="126"/>
      <c r="BC1009" s="126"/>
      <c r="BD1009" s="126"/>
      <c r="BE1009" s="62"/>
    </row>
    <row r="1010" spans="1:57" ht="25.5" customHeight="1" x14ac:dyDescent="0.3">
      <c r="A1010" s="31"/>
      <c r="B1010" s="31"/>
      <c r="C1010" s="31"/>
      <c r="D1010" s="33"/>
      <c r="E1010" s="92"/>
      <c r="F1010" s="31"/>
      <c r="G1010" s="77"/>
      <c r="H1010" s="77"/>
      <c r="I1010" s="57"/>
      <c r="J1010" s="31"/>
      <c r="K1010" s="31"/>
      <c r="L1010" s="77"/>
      <c r="M1010" s="64"/>
      <c r="N1010" s="64"/>
      <c r="O1010" s="69"/>
      <c r="P1010" s="69"/>
      <c r="Q1010" s="70"/>
      <c r="R1010" s="34"/>
      <c r="S1010" s="105"/>
      <c r="T1010" s="105"/>
      <c r="U1010" s="77"/>
      <c r="V1010" s="77"/>
      <c r="W1010" s="69"/>
      <c r="X1010" s="69"/>
      <c r="Y1010" s="69"/>
      <c r="Z1010" s="61"/>
      <c r="AA1010" s="67"/>
      <c r="AB1010" s="61"/>
      <c r="AC1010" s="67"/>
      <c r="AD1010" s="67"/>
      <c r="AE1010" s="67"/>
      <c r="AF1010" s="57"/>
      <c r="AG1010" s="107"/>
      <c r="AH1010" s="108"/>
      <c r="AI1010" s="30"/>
      <c r="AJ1010" s="30"/>
      <c r="AK1010" s="30"/>
      <c r="AL1010" s="30"/>
      <c r="AM1010" s="63"/>
      <c r="AN1010" s="108"/>
      <c r="AO1010" s="108"/>
      <c r="AP1010" s="107"/>
      <c r="AQ1010" s="107"/>
      <c r="AR1010" s="31"/>
      <c r="AS1010" s="68"/>
      <c r="AT1010" s="68"/>
      <c r="AU1010" s="63"/>
      <c r="AV1010" s="62"/>
      <c r="AW1010" s="62"/>
      <c r="AX1010" s="62"/>
      <c r="AY1010" s="62"/>
      <c r="AZ1010" s="126"/>
      <c r="BA1010" s="126"/>
      <c r="BB1010" s="126"/>
      <c r="BC1010" s="126"/>
      <c r="BD1010" s="126"/>
      <c r="BE1010" s="62"/>
    </row>
    <row r="1011" spans="1:57" ht="25.5" customHeight="1" x14ac:dyDescent="0.3">
      <c r="A1011" s="31"/>
      <c r="B1011" s="31"/>
      <c r="C1011" s="31"/>
      <c r="D1011" s="33"/>
      <c r="E1011" s="92"/>
      <c r="F1011" s="31"/>
      <c r="G1011" s="77"/>
      <c r="H1011" s="77"/>
      <c r="I1011" s="57"/>
      <c r="J1011" s="31"/>
      <c r="K1011" s="31"/>
      <c r="L1011" s="77"/>
      <c r="M1011" s="64"/>
      <c r="N1011" s="64"/>
      <c r="O1011" s="69"/>
      <c r="P1011" s="69"/>
      <c r="Q1011" s="70"/>
      <c r="R1011" s="34"/>
      <c r="S1011" s="105"/>
      <c r="T1011" s="105"/>
      <c r="U1011" s="77"/>
      <c r="V1011" s="77"/>
      <c r="W1011" s="69"/>
      <c r="X1011" s="69"/>
      <c r="Y1011" s="69"/>
      <c r="Z1011" s="61"/>
      <c r="AA1011" s="67"/>
      <c r="AB1011" s="61"/>
      <c r="AC1011" s="67"/>
      <c r="AD1011" s="67"/>
      <c r="AE1011" s="67"/>
      <c r="AF1011" s="57"/>
      <c r="AG1011" s="107"/>
      <c r="AH1011" s="108"/>
      <c r="AI1011" s="30"/>
      <c r="AJ1011" s="30"/>
      <c r="AK1011" s="30"/>
      <c r="AL1011" s="30"/>
      <c r="AM1011" s="63"/>
      <c r="AN1011" s="108"/>
      <c r="AO1011" s="108"/>
      <c r="AP1011" s="107"/>
      <c r="AQ1011" s="107"/>
      <c r="AR1011" s="31"/>
      <c r="AS1011" s="68"/>
      <c r="AT1011" s="68"/>
      <c r="AU1011" s="63"/>
      <c r="AV1011" s="62"/>
      <c r="AW1011" s="62"/>
      <c r="AX1011" s="62"/>
      <c r="AY1011" s="62"/>
      <c r="AZ1011" s="126"/>
      <c r="BA1011" s="126"/>
      <c r="BB1011" s="126"/>
      <c r="BC1011" s="126"/>
      <c r="BD1011" s="126"/>
      <c r="BE1011" s="62"/>
    </row>
    <row r="1012" spans="1:57" ht="25.5" customHeight="1" x14ac:dyDescent="0.3">
      <c r="A1012" s="31"/>
      <c r="B1012" s="31"/>
      <c r="C1012" s="31"/>
      <c r="D1012" s="33"/>
      <c r="E1012" s="92"/>
      <c r="F1012" s="31"/>
      <c r="G1012" s="77"/>
      <c r="H1012" s="77"/>
      <c r="I1012" s="57"/>
      <c r="J1012" s="31"/>
      <c r="K1012" s="31"/>
      <c r="L1012" s="77"/>
      <c r="M1012" s="64"/>
      <c r="N1012" s="64"/>
      <c r="O1012" s="69"/>
      <c r="P1012" s="69"/>
      <c r="Q1012" s="70"/>
      <c r="R1012" s="34"/>
      <c r="S1012" s="105"/>
      <c r="T1012" s="105"/>
      <c r="U1012" s="77"/>
      <c r="V1012" s="77"/>
      <c r="W1012" s="69"/>
      <c r="X1012" s="69"/>
      <c r="Y1012" s="69"/>
      <c r="Z1012" s="61"/>
      <c r="AA1012" s="67"/>
      <c r="AB1012" s="61"/>
      <c r="AC1012" s="67"/>
      <c r="AD1012" s="67"/>
      <c r="AE1012" s="67"/>
      <c r="AF1012" s="57"/>
      <c r="AG1012" s="107"/>
      <c r="AH1012" s="108"/>
      <c r="AI1012" s="30"/>
      <c r="AJ1012" s="30"/>
      <c r="AK1012" s="30"/>
      <c r="AL1012" s="30"/>
      <c r="AM1012" s="63"/>
      <c r="AN1012" s="108"/>
      <c r="AO1012" s="108"/>
      <c r="AP1012" s="107"/>
      <c r="AQ1012" s="107"/>
      <c r="AR1012" s="31"/>
      <c r="AS1012" s="68"/>
      <c r="AT1012" s="68"/>
      <c r="AU1012" s="63"/>
      <c r="AV1012" s="62"/>
      <c r="AW1012" s="62"/>
      <c r="AX1012" s="62"/>
      <c r="AY1012" s="62"/>
      <c r="AZ1012" s="126"/>
      <c r="BA1012" s="126"/>
      <c r="BB1012" s="126"/>
      <c r="BC1012" s="126"/>
      <c r="BD1012" s="126"/>
      <c r="BE1012" s="62"/>
    </row>
    <row r="1013" spans="1:57" ht="25.5" customHeight="1" x14ac:dyDescent="0.3">
      <c r="A1013" s="31"/>
      <c r="B1013" s="31"/>
      <c r="C1013" s="31"/>
      <c r="D1013" s="33"/>
      <c r="E1013" s="92"/>
      <c r="F1013" s="31"/>
      <c r="G1013" s="77"/>
      <c r="H1013" s="77"/>
      <c r="I1013" s="57"/>
      <c r="J1013" s="31"/>
      <c r="K1013" s="31"/>
      <c r="L1013" s="77"/>
      <c r="M1013" s="64"/>
      <c r="N1013" s="64"/>
      <c r="O1013" s="69"/>
      <c r="P1013" s="69"/>
      <c r="Q1013" s="70"/>
      <c r="R1013" s="34"/>
      <c r="S1013" s="105"/>
      <c r="T1013" s="105"/>
      <c r="U1013" s="77"/>
      <c r="V1013" s="77"/>
      <c r="W1013" s="69"/>
      <c r="X1013" s="69"/>
      <c r="Y1013" s="69"/>
      <c r="Z1013" s="61"/>
      <c r="AA1013" s="67"/>
      <c r="AB1013" s="61"/>
      <c r="AC1013" s="67"/>
      <c r="AD1013" s="67"/>
      <c r="AE1013" s="67"/>
      <c r="AF1013" s="57"/>
      <c r="AG1013" s="107"/>
      <c r="AH1013" s="108"/>
      <c r="AI1013" s="30"/>
      <c r="AJ1013" s="30"/>
      <c r="AK1013" s="30"/>
      <c r="AL1013" s="30"/>
      <c r="AM1013" s="63"/>
      <c r="AN1013" s="108"/>
      <c r="AO1013" s="108"/>
      <c r="AP1013" s="107"/>
      <c r="AQ1013" s="107"/>
      <c r="AR1013" s="31"/>
      <c r="AS1013" s="68"/>
      <c r="AT1013" s="68"/>
      <c r="AU1013" s="63"/>
      <c r="AV1013" s="62"/>
      <c r="AW1013" s="62"/>
      <c r="AX1013" s="62"/>
      <c r="AY1013" s="62"/>
      <c r="AZ1013" s="126"/>
      <c r="BA1013" s="126"/>
      <c r="BB1013" s="126"/>
      <c r="BC1013" s="126"/>
      <c r="BD1013" s="126"/>
      <c r="BE1013" s="62"/>
    </row>
    <row r="1014" spans="1:57" ht="25.5" customHeight="1" x14ac:dyDescent="0.3">
      <c r="A1014" s="31"/>
      <c r="B1014" s="31"/>
      <c r="C1014" s="31"/>
      <c r="D1014" s="33"/>
      <c r="E1014" s="92"/>
      <c r="F1014" s="31"/>
      <c r="G1014" s="77"/>
      <c r="H1014" s="77"/>
      <c r="I1014" s="57"/>
      <c r="J1014" s="31"/>
      <c r="K1014" s="31"/>
      <c r="L1014" s="77"/>
      <c r="M1014" s="64"/>
      <c r="N1014" s="64"/>
      <c r="O1014" s="69"/>
      <c r="P1014" s="69"/>
      <c r="Q1014" s="70"/>
      <c r="R1014" s="34"/>
      <c r="S1014" s="105"/>
      <c r="T1014" s="105"/>
      <c r="U1014" s="77"/>
      <c r="V1014" s="77"/>
      <c r="W1014" s="69"/>
      <c r="X1014" s="69"/>
      <c r="Y1014" s="69"/>
      <c r="Z1014" s="61"/>
      <c r="AA1014" s="67"/>
      <c r="AB1014" s="61"/>
      <c r="AC1014" s="67"/>
      <c r="AD1014" s="67"/>
      <c r="AE1014" s="67"/>
      <c r="AF1014" s="57"/>
      <c r="AG1014" s="107"/>
      <c r="AH1014" s="108"/>
      <c r="AI1014" s="30"/>
      <c r="AJ1014" s="30"/>
      <c r="AK1014" s="30"/>
      <c r="AL1014" s="30"/>
      <c r="AM1014" s="63"/>
      <c r="AN1014" s="108"/>
      <c r="AO1014" s="108"/>
      <c r="AP1014" s="107"/>
      <c r="AQ1014" s="107"/>
      <c r="AR1014" s="31"/>
      <c r="AS1014" s="68"/>
      <c r="AT1014" s="68"/>
      <c r="AU1014" s="63"/>
      <c r="AV1014" s="62"/>
      <c r="AW1014" s="62"/>
      <c r="AX1014" s="62"/>
      <c r="AY1014" s="62"/>
      <c r="AZ1014" s="126"/>
      <c r="BA1014" s="126"/>
      <c r="BB1014" s="126"/>
      <c r="BC1014" s="126"/>
      <c r="BD1014" s="126"/>
      <c r="BE1014" s="62"/>
    </row>
    <row r="1015" spans="1:57" ht="25.5" customHeight="1" x14ac:dyDescent="0.3">
      <c r="A1015" s="31"/>
      <c r="B1015" s="31"/>
      <c r="C1015" s="31"/>
      <c r="D1015" s="33"/>
      <c r="E1015" s="92"/>
      <c r="F1015" s="31"/>
      <c r="G1015" s="77"/>
      <c r="H1015" s="77"/>
      <c r="I1015" s="57"/>
      <c r="J1015" s="31"/>
      <c r="K1015" s="31"/>
      <c r="L1015" s="77"/>
      <c r="M1015" s="64"/>
      <c r="N1015" s="64"/>
      <c r="O1015" s="69"/>
      <c r="P1015" s="69"/>
      <c r="Q1015" s="70"/>
      <c r="R1015" s="34"/>
      <c r="S1015" s="105"/>
      <c r="T1015" s="105"/>
      <c r="U1015" s="77"/>
      <c r="V1015" s="77"/>
      <c r="W1015" s="69"/>
      <c r="X1015" s="69"/>
      <c r="Y1015" s="69"/>
      <c r="Z1015" s="61"/>
      <c r="AA1015" s="67"/>
      <c r="AB1015" s="61"/>
      <c r="AC1015" s="67"/>
      <c r="AD1015" s="67"/>
      <c r="AE1015" s="67"/>
      <c r="AF1015" s="57"/>
      <c r="AG1015" s="107"/>
      <c r="AH1015" s="108"/>
      <c r="AI1015" s="30"/>
      <c r="AJ1015" s="30"/>
      <c r="AK1015" s="30"/>
      <c r="AL1015" s="30"/>
      <c r="AM1015" s="63"/>
      <c r="AN1015" s="108"/>
      <c r="AO1015" s="108"/>
      <c r="AP1015" s="107"/>
      <c r="AQ1015" s="107"/>
      <c r="AR1015" s="31"/>
      <c r="AS1015" s="68"/>
      <c r="AT1015" s="68"/>
      <c r="AU1015" s="63"/>
      <c r="AV1015" s="62"/>
      <c r="AW1015" s="62"/>
      <c r="AX1015" s="62"/>
      <c r="AY1015" s="62"/>
      <c r="AZ1015" s="126"/>
      <c r="BA1015" s="126"/>
      <c r="BB1015" s="126"/>
      <c r="BC1015" s="126"/>
      <c r="BD1015" s="126"/>
      <c r="BE1015" s="62"/>
    </row>
    <row r="1016" spans="1:57" ht="25.5" customHeight="1" x14ac:dyDescent="0.3">
      <c r="A1016" s="31"/>
      <c r="B1016" s="31"/>
      <c r="C1016" s="31"/>
      <c r="D1016" s="33"/>
      <c r="E1016" s="92"/>
      <c r="F1016" s="31"/>
      <c r="G1016" s="77"/>
      <c r="H1016" s="77"/>
      <c r="I1016" s="57"/>
      <c r="J1016" s="31"/>
      <c r="K1016" s="31"/>
      <c r="L1016" s="77"/>
      <c r="M1016" s="64"/>
      <c r="N1016" s="64"/>
      <c r="O1016" s="69"/>
      <c r="P1016" s="69"/>
      <c r="Q1016" s="70"/>
      <c r="R1016" s="34"/>
      <c r="S1016" s="105"/>
      <c r="T1016" s="105"/>
      <c r="U1016" s="77"/>
      <c r="V1016" s="77"/>
      <c r="W1016" s="69"/>
      <c r="X1016" s="69"/>
      <c r="Y1016" s="69"/>
      <c r="Z1016" s="61"/>
      <c r="AA1016" s="67"/>
      <c r="AB1016" s="61"/>
      <c r="AC1016" s="67"/>
      <c r="AD1016" s="67"/>
      <c r="AE1016" s="67"/>
      <c r="AF1016" s="57"/>
      <c r="AG1016" s="107"/>
      <c r="AH1016" s="108"/>
      <c r="AI1016" s="30"/>
      <c r="AJ1016" s="30"/>
      <c r="AK1016" s="30"/>
      <c r="AL1016" s="30"/>
      <c r="AM1016" s="63"/>
      <c r="AN1016" s="108"/>
      <c r="AO1016" s="108"/>
      <c r="AP1016" s="107"/>
      <c r="AQ1016" s="107"/>
      <c r="AR1016" s="31"/>
      <c r="AS1016" s="68"/>
      <c r="AT1016" s="68"/>
      <c r="AU1016" s="63"/>
      <c r="AV1016" s="62"/>
      <c r="AW1016" s="62"/>
      <c r="AX1016" s="62"/>
      <c r="AY1016" s="62"/>
      <c r="AZ1016" s="126"/>
      <c r="BA1016" s="126"/>
      <c r="BB1016" s="126"/>
      <c r="BC1016" s="126"/>
      <c r="BD1016" s="126"/>
      <c r="BE1016" s="62"/>
    </row>
    <row r="1017" spans="1:57" ht="25.5" customHeight="1" x14ac:dyDescent="0.3">
      <c r="A1017" s="31"/>
      <c r="B1017" s="31"/>
      <c r="C1017" s="31"/>
      <c r="D1017" s="33"/>
      <c r="E1017" s="92"/>
      <c r="F1017" s="31"/>
      <c r="G1017" s="77"/>
      <c r="H1017" s="77"/>
      <c r="I1017" s="57"/>
      <c r="J1017" s="31"/>
      <c r="K1017" s="31"/>
      <c r="L1017" s="77"/>
      <c r="M1017" s="64"/>
      <c r="N1017" s="64"/>
      <c r="O1017" s="69"/>
      <c r="P1017" s="69"/>
      <c r="Q1017" s="70"/>
      <c r="R1017" s="34"/>
      <c r="S1017" s="105"/>
      <c r="T1017" s="105"/>
      <c r="U1017" s="77"/>
      <c r="V1017" s="77"/>
      <c r="W1017" s="69"/>
      <c r="X1017" s="69"/>
      <c r="Y1017" s="69"/>
      <c r="Z1017" s="61"/>
      <c r="AA1017" s="67"/>
      <c r="AB1017" s="61"/>
      <c r="AC1017" s="67"/>
      <c r="AD1017" s="67"/>
      <c r="AE1017" s="67"/>
      <c r="AF1017" s="57"/>
      <c r="AG1017" s="107"/>
      <c r="AH1017" s="108"/>
      <c r="AI1017" s="30"/>
      <c r="AJ1017" s="30"/>
      <c r="AK1017" s="30"/>
      <c r="AL1017" s="30"/>
      <c r="AM1017" s="63"/>
      <c r="AN1017" s="108"/>
      <c r="AO1017" s="108"/>
      <c r="AP1017" s="107"/>
      <c r="AQ1017" s="107"/>
      <c r="AR1017" s="31"/>
      <c r="AS1017" s="68"/>
      <c r="AT1017" s="68"/>
      <c r="AU1017" s="63"/>
      <c r="AV1017" s="62"/>
      <c r="AW1017" s="62"/>
      <c r="AX1017" s="62"/>
      <c r="AY1017" s="62"/>
      <c r="AZ1017" s="126"/>
      <c r="BA1017" s="126"/>
      <c r="BB1017" s="126"/>
      <c r="BC1017" s="126"/>
      <c r="BD1017" s="126"/>
      <c r="BE1017" s="62"/>
    </row>
    <row r="1018" spans="1:57" ht="25.5" customHeight="1" x14ac:dyDescent="0.3">
      <c r="A1018" s="31"/>
      <c r="B1018" s="31"/>
      <c r="C1018" s="31"/>
      <c r="D1018" s="33"/>
      <c r="E1018" s="92"/>
      <c r="F1018" s="31"/>
      <c r="G1018" s="77"/>
      <c r="H1018" s="77"/>
      <c r="I1018" s="57"/>
      <c r="J1018" s="31"/>
      <c r="K1018" s="31"/>
      <c r="L1018" s="77"/>
      <c r="M1018" s="64"/>
      <c r="N1018" s="64"/>
      <c r="O1018" s="69"/>
      <c r="P1018" s="69"/>
      <c r="Q1018" s="70"/>
      <c r="R1018" s="34"/>
      <c r="S1018" s="105"/>
      <c r="T1018" s="105"/>
      <c r="U1018" s="77"/>
      <c r="V1018" s="77"/>
      <c r="W1018" s="69"/>
      <c r="X1018" s="69"/>
      <c r="Y1018" s="69"/>
      <c r="Z1018" s="61"/>
      <c r="AA1018" s="67"/>
      <c r="AB1018" s="61"/>
      <c r="AC1018" s="67"/>
      <c r="AD1018" s="67"/>
      <c r="AE1018" s="67"/>
      <c r="AF1018" s="57"/>
      <c r="AG1018" s="107"/>
      <c r="AH1018" s="108"/>
      <c r="AI1018" s="30"/>
      <c r="AJ1018" s="30"/>
      <c r="AK1018" s="30"/>
      <c r="AL1018" s="30"/>
      <c r="AM1018" s="63"/>
      <c r="AN1018" s="108"/>
      <c r="AO1018" s="108"/>
      <c r="AP1018" s="107"/>
      <c r="AQ1018" s="107"/>
      <c r="AR1018" s="31"/>
      <c r="AS1018" s="68"/>
      <c r="AT1018" s="68"/>
      <c r="AU1018" s="63"/>
      <c r="AV1018" s="62"/>
      <c r="AW1018" s="62"/>
      <c r="AX1018" s="62"/>
      <c r="AY1018" s="62"/>
      <c r="AZ1018" s="126"/>
      <c r="BA1018" s="126"/>
      <c r="BB1018" s="126"/>
      <c r="BC1018" s="126"/>
      <c r="BD1018" s="126"/>
      <c r="BE1018" s="62"/>
    </row>
    <row r="1019" spans="1:57" ht="25.5" customHeight="1" x14ac:dyDescent="0.3">
      <c r="A1019" s="31"/>
      <c r="B1019" s="31"/>
      <c r="C1019" s="31"/>
      <c r="D1019" s="33"/>
      <c r="E1019" s="92"/>
      <c r="F1019" s="31"/>
      <c r="G1019" s="77"/>
      <c r="H1019" s="77"/>
      <c r="I1019" s="57"/>
      <c r="J1019" s="31"/>
      <c r="K1019" s="31"/>
      <c r="L1019" s="77"/>
      <c r="M1019" s="64"/>
      <c r="N1019" s="64"/>
      <c r="O1019" s="69"/>
      <c r="P1019" s="69"/>
      <c r="Q1019" s="70"/>
      <c r="R1019" s="34"/>
      <c r="S1019" s="105"/>
      <c r="T1019" s="105"/>
      <c r="U1019" s="77"/>
      <c r="V1019" s="77"/>
      <c r="W1019" s="69"/>
      <c r="X1019" s="69"/>
      <c r="Y1019" s="69"/>
      <c r="Z1019" s="61"/>
      <c r="AA1019" s="67"/>
      <c r="AB1019" s="61"/>
      <c r="AC1019" s="67"/>
      <c r="AD1019" s="67"/>
      <c r="AE1019" s="67"/>
      <c r="AF1019" s="57"/>
      <c r="AG1019" s="107"/>
      <c r="AH1019" s="108"/>
      <c r="AI1019" s="30"/>
      <c r="AJ1019" s="30"/>
      <c r="AK1019" s="30"/>
      <c r="AL1019" s="30"/>
      <c r="AM1019" s="63"/>
      <c r="AN1019" s="108"/>
      <c r="AO1019" s="108"/>
      <c r="AP1019" s="107"/>
      <c r="AQ1019" s="107"/>
      <c r="AR1019" s="31"/>
      <c r="AS1019" s="68"/>
      <c r="AT1019" s="68"/>
      <c r="AU1019" s="63"/>
      <c r="AV1019" s="62"/>
      <c r="AW1019" s="62"/>
      <c r="AX1019" s="62"/>
      <c r="AY1019" s="62"/>
      <c r="AZ1019" s="126"/>
      <c r="BA1019" s="126"/>
      <c r="BB1019" s="126"/>
      <c r="BC1019" s="126"/>
      <c r="BD1019" s="126"/>
      <c r="BE1019" s="62"/>
    </row>
    <row r="1020" spans="1:57" ht="25.5" customHeight="1" x14ac:dyDescent="0.3">
      <c r="A1020" s="31"/>
      <c r="B1020" s="31"/>
      <c r="C1020" s="31"/>
      <c r="D1020" s="33"/>
      <c r="E1020" s="92"/>
      <c r="F1020" s="31"/>
      <c r="G1020" s="77"/>
      <c r="H1020" s="77"/>
      <c r="I1020" s="57"/>
      <c r="J1020" s="31"/>
      <c r="K1020" s="31"/>
      <c r="L1020" s="77"/>
      <c r="M1020" s="64"/>
      <c r="N1020" s="64"/>
      <c r="O1020" s="69"/>
      <c r="P1020" s="69"/>
      <c r="Q1020" s="70"/>
      <c r="R1020" s="34"/>
      <c r="S1020" s="105"/>
      <c r="T1020" s="105"/>
      <c r="U1020" s="77"/>
      <c r="V1020" s="77"/>
      <c r="W1020" s="69"/>
      <c r="X1020" s="69"/>
      <c r="Y1020" s="69"/>
      <c r="Z1020" s="61"/>
      <c r="AA1020" s="67"/>
      <c r="AB1020" s="61"/>
      <c r="AC1020" s="67"/>
      <c r="AD1020" s="67"/>
      <c r="AE1020" s="67"/>
      <c r="AF1020" s="57"/>
      <c r="AG1020" s="107"/>
      <c r="AH1020" s="108"/>
      <c r="AI1020" s="30"/>
      <c r="AJ1020" s="30"/>
      <c r="AK1020" s="30"/>
      <c r="AL1020" s="30"/>
      <c r="AM1020" s="63"/>
      <c r="AN1020" s="108"/>
      <c r="AO1020" s="108"/>
      <c r="AP1020" s="107"/>
      <c r="AQ1020" s="107"/>
      <c r="AR1020" s="31"/>
      <c r="AS1020" s="68"/>
      <c r="AT1020" s="68"/>
      <c r="AU1020" s="63"/>
      <c r="AV1020" s="62"/>
      <c r="AW1020" s="62"/>
      <c r="AX1020" s="62"/>
      <c r="AY1020" s="62"/>
      <c r="AZ1020" s="126"/>
      <c r="BA1020" s="126"/>
      <c r="BB1020" s="126"/>
      <c r="BC1020" s="126"/>
      <c r="BD1020" s="126"/>
      <c r="BE1020" s="62"/>
    </row>
    <row r="1021" spans="1:57" ht="25.5" customHeight="1" x14ac:dyDescent="0.3">
      <c r="A1021" s="31"/>
      <c r="B1021" s="31"/>
      <c r="C1021" s="31"/>
      <c r="D1021" s="33"/>
      <c r="E1021" s="92"/>
      <c r="F1021" s="31"/>
      <c r="G1021" s="77"/>
      <c r="H1021" s="77"/>
      <c r="I1021" s="57"/>
      <c r="J1021" s="31"/>
      <c r="K1021" s="31"/>
      <c r="L1021" s="77"/>
      <c r="M1021" s="64"/>
      <c r="N1021" s="64"/>
      <c r="O1021" s="69"/>
      <c r="P1021" s="69"/>
      <c r="Q1021" s="70"/>
      <c r="R1021" s="34"/>
      <c r="S1021" s="105"/>
      <c r="T1021" s="105"/>
      <c r="U1021" s="77"/>
      <c r="V1021" s="77"/>
      <c r="W1021" s="69"/>
      <c r="X1021" s="69"/>
      <c r="Y1021" s="69"/>
      <c r="Z1021" s="61"/>
      <c r="AA1021" s="67"/>
      <c r="AB1021" s="61"/>
      <c r="AC1021" s="67"/>
      <c r="AD1021" s="67"/>
      <c r="AE1021" s="67"/>
      <c r="AF1021" s="57"/>
      <c r="AG1021" s="107"/>
      <c r="AH1021" s="108"/>
      <c r="AI1021" s="30"/>
      <c r="AJ1021" s="30"/>
      <c r="AK1021" s="30"/>
      <c r="AL1021" s="30"/>
      <c r="AM1021" s="63"/>
      <c r="AN1021" s="108"/>
      <c r="AO1021" s="108"/>
      <c r="AP1021" s="107"/>
      <c r="AQ1021" s="107"/>
      <c r="AR1021" s="31"/>
      <c r="AS1021" s="68"/>
      <c r="AT1021" s="68"/>
      <c r="AU1021" s="63"/>
      <c r="AV1021" s="62"/>
      <c r="AW1021" s="62"/>
      <c r="AX1021" s="62"/>
      <c r="AY1021" s="62"/>
      <c r="AZ1021" s="126"/>
      <c r="BA1021" s="126"/>
      <c r="BB1021" s="126"/>
      <c r="BC1021" s="126"/>
      <c r="BD1021" s="126"/>
      <c r="BE1021" s="62"/>
    </row>
    <row r="1022" spans="1:57" ht="25.5" customHeight="1" x14ac:dyDescent="0.3">
      <c r="A1022" s="31"/>
      <c r="B1022" s="31"/>
      <c r="C1022" s="31"/>
      <c r="D1022" s="33"/>
      <c r="E1022" s="92"/>
      <c r="F1022" s="31"/>
      <c r="G1022" s="77"/>
      <c r="H1022" s="77"/>
      <c r="I1022" s="57"/>
      <c r="J1022" s="31"/>
      <c r="K1022" s="31"/>
      <c r="L1022" s="77"/>
      <c r="M1022" s="64"/>
      <c r="N1022" s="64"/>
      <c r="O1022" s="69"/>
      <c r="P1022" s="69"/>
      <c r="Q1022" s="70"/>
      <c r="R1022" s="34"/>
      <c r="S1022" s="105"/>
      <c r="T1022" s="105"/>
      <c r="U1022" s="77"/>
      <c r="V1022" s="77"/>
      <c r="W1022" s="69"/>
      <c r="X1022" s="69"/>
      <c r="Y1022" s="69"/>
      <c r="Z1022" s="61"/>
      <c r="AA1022" s="67"/>
      <c r="AB1022" s="61"/>
      <c r="AC1022" s="67"/>
      <c r="AD1022" s="67"/>
      <c r="AE1022" s="67"/>
      <c r="AF1022" s="57"/>
      <c r="AG1022" s="107"/>
      <c r="AH1022" s="108"/>
      <c r="AI1022" s="30"/>
      <c r="AJ1022" s="30"/>
      <c r="AK1022" s="30"/>
      <c r="AL1022" s="30"/>
      <c r="AM1022" s="63"/>
      <c r="AN1022" s="108"/>
      <c r="AO1022" s="108"/>
      <c r="AP1022" s="107"/>
      <c r="AQ1022" s="107"/>
      <c r="AR1022" s="31"/>
      <c r="AS1022" s="68"/>
      <c r="AT1022" s="68"/>
      <c r="AU1022" s="63"/>
      <c r="AV1022" s="62"/>
      <c r="AW1022" s="62"/>
      <c r="AX1022" s="62"/>
      <c r="AY1022" s="62"/>
      <c r="AZ1022" s="126"/>
      <c r="BA1022" s="126"/>
      <c r="BB1022" s="126"/>
      <c r="BC1022" s="126"/>
      <c r="BD1022" s="126"/>
      <c r="BE1022" s="62"/>
    </row>
    <row r="1023" spans="1:57" ht="25.5" customHeight="1" x14ac:dyDescent="0.3">
      <c r="A1023" s="31"/>
      <c r="B1023" s="31"/>
      <c r="C1023" s="31"/>
      <c r="D1023" s="33"/>
      <c r="E1023" s="92"/>
      <c r="F1023" s="31"/>
      <c r="G1023" s="77"/>
      <c r="H1023" s="77"/>
      <c r="I1023" s="57"/>
      <c r="J1023" s="31"/>
      <c r="K1023" s="31"/>
      <c r="L1023" s="77"/>
      <c r="M1023" s="64"/>
      <c r="N1023" s="64"/>
      <c r="O1023" s="69"/>
      <c r="P1023" s="69"/>
      <c r="Q1023" s="70"/>
      <c r="R1023" s="34"/>
      <c r="S1023" s="105"/>
      <c r="T1023" s="105"/>
      <c r="U1023" s="77"/>
      <c r="V1023" s="77"/>
      <c r="W1023" s="69"/>
      <c r="X1023" s="69"/>
      <c r="Y1023" s="69"/>
      <c r="Z1023" s="61"/>
      <c r="AA1023" s="67"/>
      <c r="AB1023" s="61"/>
      <c r="AC1023" s="67"/>
      <c r="AD1023" s="67"/>
      <c r="AE1023" s="67"/>
      <c r="AF1023" s="57"/>
      <c r="AG1023" s="107"/>
      <c r="AH1023" s="108"/>
      <c r="AI1023" s="30"/>
      <c r="AJ1023" s="30"/>
      <c r="AK1023" s="30"/>
      <c r="AL1023" s="30"/>
      <c r="AM1023" s="63"/>
      <c r="AN1023" s="108"/>
      <c r="AO1023" s="108"/>
      <c r="AP1023" s="107"/>
      <c r="AQ1023" s="107"/>
      <c r="AR1023" s="31"/>
      <c r="AS1023" s="68"/>
      <c r="AT1023" s="68"/>
      <c r="AU1023" s="63"/>
      <c r="AV1023" s="62"/>
      <c r="AW1023" s="62"/>
      <c r="AX1023" s="62"/>
      <c r="AY1023" s="62"/>
      <c r="AZ1023" s="126"/>
      <c r="BA1023" s="126"/>
      <c r="BB1023" s="126"/>
      <c r="BC1023" s="126"/>
      <c r="BD1023" s="126"/>
      <c r="BE1023" s="62"/>
    </row>
    <row r="1024" spans="1:57" ht="25.5" customHeight="1" x14ac:dyDescent="0.3">
      <c r="A1024" s="31"/>
      <c r="B1024" s="31"/>
      <c r="C1024" s="31"/>
      <c r="D1024" s="33"/>
      <c r="E1024" s="92"/>
      <c r="F1024" s="31"/>
      <c r="G1024" s="77"/>
      <c r="H1024" s="77"/>
      <c r="I1024" s="57"/>
      <c r="J1024" s="31"/>
      <c r="K1024" s="31"/>
      <c r="L1024" s="77"/>
      <c r="M1024" s="64"/>
      <c r="N1024" s="64"/>
      <c r="O1024" s="69"/>
      <c r="P1024" s="69"/>
      <c r="Q1024" s="70"/>
      <c r="R1024" s="34"/>
      <c r="S1024" s="105"/>
      <c r="T1024" s="105"/>
      <c r="U1024" s="77"/>
      <c r="V1024" s="77"/>
      <c r="W1024" s="69"/>
      <c r="X1024" s="69"/>
      <c r="Y1024" s="69"/>
      <c r="Z1024" s="61"/>
      <c r="AA1024" s="67"/>
      <c r="AB1024" s="61"/>
      <c r="AC1024" s="67"/>
      <c r="AD1024" s="67"/>
      <c r="AE1024" s="67"/>
      <c r="AF1024" s="57"/>
      <c r="AG1024" s="107"/>
      <c r="AH1024" s="108"/>
      <c r="AI1024" s="30"/>
      <c r="AJ1024" s="30"/>
      <c r="AK1024" s="30"/>
      <c r="AL1024" s="30"/>
      <c r="AM1024" s="63"/>
      <c r="AN1024" s="108"/>
      <c r="AO1024" s="108"/>
      <c r="AP1024" s="107"/>
      <c r="AQ1024" s="107"/>
      <c r="AR1024" s="31"/>
      <c r="AS1024" s="68"/>
      <c r="AT1024" s="68"/>
      <c r="AU1024" s="63"/>
      <c r="AV1024" s="62"/>
      <c r="AW1024" s="62"/>
      <c r="AX1024" s="62"/>
      <c r="AY1024" s="62"/>
      <c r="AZ1024" s="126"/>
      <c r="BA1024" s="126"/>
      <c r="BB1024" s="126"/>
      <c r="BC1024" s="126"/>
      <c r="BD1024" s="126"/>
      <c r="BE1024" s="62"/>
    </row>
    <row r="1025" spans="1:57" ht="25.5" customHeight="1" x14ac:dyDescent="0.3">
      <c r="A1025" s="31"/>
      <c r="B1025" s="31"/>
      <c r="C1025" s="31"/>
      <c r="D1025" s="33"/>
      <c r="E1025" s="92"/>
      <c r="F1025" s="31"/>
      <c r="G1025" s="77"/>
      <c r="H1025" s="77"/>
      <c r="I1025" s="57"/>
      <c r="J1025" s="31"/>
      <c r="K1025" s="31"/>
      <c r="L1025" s="77"/>
      <c r="M1025" s="64"/>
      <c r="N1025" s="64"/>
      <c r="O1025" s="69"/>
      <c r="P1025" s="69"/>
      <c r="Q1025" s="70"/>
      <c r="R1025" s="34"/>
      <c r="S1025" s="105"/>
      <c r="T1025" s="105"/>
      <c r="U1025" s="77"/>
      <c r="V1025" s="77"/>
      <c r="W1025" s="69"/>
      <c r="X1025" s="69"/>
      <c r="Y1025" s="69"/>
      <c r="Z1025" s="61"/>
      <c r="AA1025" s="67"/>
      <c r="AB1025" s="61"/>
      <c r="AC1025" s="67"/>
      <c r="AD1025" s="67"/>
      <c r="AE1025" s="67"/>
      <c r="AF1025" s="57"/>
      <c r="AG1025" s="107"/>
      <c r="AH1025" s="108"/>
      <c r="AI1025" s="30"/>
      <c r="AJ1025" s="30"/>
      <c r="AK1025" s="30"/>
      <c r="AL1025" s="30"/>
      <c r="AM1025" s="63"/>
      <c r="AN1025" s="108"/>
      <c r="AO1025" s="108"/>
      <c r="AP1025" s="107"/>
      <c r="AQ1025" s="107"/>
      <c r="AR1025" s="31"/>
      <c r="AS1025" s="68"/>
      <c r="AT1025" s="68"/>
      <c r="AU1025" s="63"/>
      <c r="AV1025" s="62"/>
      <c r="AW1025" s="62"/>
      <c r="AX1025" s="62"/>
      <c r="AY1025" s="62"/>
      <c r="AZ1025" s="126"/>
      <c r="BA1025" s="126"/>
      <c r="BB1025" s="126"/>
      <c r="BC1025" s="126"/>
      <c r="BD1025" s="126"/>
      <c r="BE1025" s="62"/>
    </row>
    <row r="1026" spans="1:57" ht="25.5" customHeight="1" x14ac:dyDescent="0.3">
      <c r="A1026" s="31"/>
      <c r="B1026" s="31"/>
      <c r="C1026" s="31"/>
      <c r="D1026" s="33"/>
      <c r="E1026" s="92"/>
      <c r="F1026" s="31"/>
      <c r="G1026" s="77"/>
      <c r="H1026" s="77"/>
      <c r="I1026" s="57"/>
      <c r="J1026" s="31"/>
      <c r="K1026" s="31"/>
      <c r="L1026" s="77"/>
      <c r="M1026" s="64"/>
      <c r="N1026" s="64"/>
      <c r="O1026" s="69"/>
      <c r="P1026" s="69"/>
      <c r="Q1026" s="70"/>
      <c r="R1026" s="34"/>
      <c r="S1026" s="105"/>
      <c r="T1026" s="105"/>
      <c r="U1026" s="77"/>
      <c r="V1026" s="77"/>
      <c r="W1026" s="69"/>
      <c r="X1026" s="69"/>
      <c r="Y1026" s="69"/>
      <c r="Z1026" s="61"/>
      <c r="AA1026" s="67"/>
      <c r="AB1026" s="61"/>
      <c r="AC1026" s="67"/>
      <c r="AD1026" s="67"/>
      <c r="AE1026" s="67"/>
      <c r="AF1026" s="57"/>
      <c r="AG1026" s="107"/>
      <c r="AH1026" s="108"/>
      <c r="AI1026" s="30"/>
      <c r="AJ1026" s="30"/>
      <c r="AK1026" s="30"/>
      <c r="AL1026" s="30"/>
      <c r="AM1026" s="63"/>
      <c r="AN1026" s="108"/>
      <c r="AO1026" s="108"/>
      <c r="AP1026" s="107"/>
      <c r="AQ1026" s="107"/>
      <c r="AR1026" s="31"/>
      <c r="AS1026" s="68"/>
      <c r="AT1026" s="68"/>
      <c r="AU1026" s="63"/>
      <c r="AV1026" s="62"/>
      <c r="AW1026" s="62"/>
      <c r="AX1026" s="62"/>
      <c r="AY1026" s="62"/>
      <c r="AZ1026" s="126"/>
      <c r="BA1026" s="126"/>
      <c r="BB1026" s="126"/>
      <c r="BC1026" s="126"/>
      <c r="BD1026" s="126"/>
      <c r="BE1026" s="62"/>
    </row>
    <row r="1027" spans="1:57" ht="25.5" customHeight="1" x14ac:dyDescent="0.3">
      <c r="A1027" s="31"/>
      <c r="B1027" s="31"/>
      <c r="C1027" s="31"/>
      <c r="D1027" s="33"/>
      <c r="E1027" s="92"/>
      <c r="F1027" s="31"/>
      <c r="G1027" s="77"/>
      <c r="H1027" s="77"/>
      <c r="I1027" s="57"/>
      <c r="J1027" s="31"/>
      <c r="K1027" s="31"/>
      <c r="L1027" s="77"/>
      <c r="M1027" s="64"/>
      <c r="N1027" s="64"/>
      <c r="O1027" s="69"/>
      <c r="P1027" s="69"/>
      <c r="Q1027" s="70"/>
      <c r="R1027" s="34"/>
      <c r="S1027" s="105"/>
      <c r="T1027" s="105"/>
      <c r="U1027" s="77"/>
      <c r="V1027" s="77"/>
      <c r="W1027" s="69"/>
      <c r="X1027" s="69"/>
      <c r="Y1027" s="69"/>
      <c r="Z1027" s="61"/>
      <c r="AA1027" s="67"/>
      <c r="AB1027" s="61"/>
      <c r="AC1027" s="67"/>
      <c r="AD1027" s="67"/>
      <c r="AE1027" s="67"/>
      <c r="AF1027" s="57"/>
      <c r="AG1027" s="107"/>
      <c r="AH1027" s="108"/>
      <c r="AI1027" s="30"/>
      <c r="AJ1027" s="30"/>
      <c r="AK1027" s="30"/>
      <c r="AL1027" s="30"/>
      <c r="AM1027" s="63"/>
      <c r="AN1027" s="108"/>
      <c r="AO1027" s="108"/>
      <c r="AP1027" s="107"/>
      <c r="AQ1027" s="107"/>
      <c r="AR1027" s="31"/>
      <c r="AS1027" s="68"/>
      <c r="AT1027" s="68"/>
      <c r="AU1027" s="63"/>
      <c r="AV1027" s="62"/>
      <c r="AW1027" s="62"/>
      <c r="AX1027" s="62"/>
      <c r="AY1027" s="62"/>
      <c r="AZ1027" s="126"/>
      <c r="BA1027" s="126"/>
      <c r="BB1027" s="126"/>
      <c r="BC1027" s="126"/>
      <c r="BD1027" s="126"/>
      <c r="BE1027" s="62"/>
    </row>
    <row r="1028" spans="1:57" ht="25.5" customHeight="1" x14ac:dyDescent="0.3">
      <c r="A1028" s="31"/>
      <c r="B1028" s="31"/>
      <c r="C1028" s="31"/>
      <c r="D1028" s="33"/>
      <c r="E1028" s="92"/>
      <c r="F1028" s="31"/>
      <c r="G1028" s="77"/>
      <c r="H1028" s="77"/>
      <c r="I1028" s="57"/>
      <c r="J1028" s="31"/>
      <c r="K1028" s="31"/>
      <c r="L1028" s="77"/>
      <c r="M1028" s="64"/>
      <c r="N1028" s="64"/>
      <c r="O1028" s="69"/>
      <c r="P1028" s="69"/>
      <c r="Q1028" s="70"/>
      <c r="R1028" s="34"/>
      <c r="S1028" s="105"/>
      <c r="T1028" s="105"/>
      <c r="U1028" s="77"/>
      <c r="V1028" s="77"/>
      <c r="W1028" s="69"/>
      <c r="X1028" s="69"/>
      <c r="Y1028" s="69"/>
      <c r="Z1028" s="61"/>
      <c r="AA1028" s="67"/>
      <c r="AB1028" s="61"/>
      <c r="AC1028" s="67"/>
      <c r="AD1028" s="67"/>
      <c r="AE1028" s="67"/>
      <c r="AF1028" s="57"/>
      <c r="AG1028" s="107"/>
      <c r="AH1028" s="108"/>
      <c r="AI1028" s="30"/>
      <c r="AJ1028" s="30"/>
      <c r="AK1028" s="30"/>
      <c r="AL1028" s="30"/>
      <c r="AM1028" s="63"/>
      <c r="AN1028" s="108"/>
      <c r="AO1028" s="108"/>
      <c r="AP1028" s="107"/>
      <c r="AQ1028" s="107"/>
      <c r="AR1028" s="31"/>
      <c r="AS1028" s="68"/>
      <c r="AT1028" s="68"/>
      <c r="AU1028" s="63"/>
      <c r="AV1028" s="62"/>
      <c r="AW1028" s="62"/>
      <c r="AX1028" s="62"/>
      <c r="AY1028" s="62"/>
      <c r="AZ1028" s="126"/>
      <c r="BA1028" s="126"/>
      <c r="BB1028" s="126"/>
      <c r="BC1028" s="126"/>
      <c r="BD1028" s="126"/>
      <c r="BE1028" s="62"/>
    </row>
    <row r="1029" spans="1:57" ht="25.5" customHeight="1" x14ac:dyDescent="0.3">
      <c r="A1029" s="31"/>
      <c r="B1029" s="31"/>
      <c r="C1029" s="31"/>
      <c r="D1029" s="33"/>
      <c r="E1029" s="92"/>
      <c r="F1029" s="31"/>
      <c r="G1029" s="77"/>
      <c r="H1029" s="77"/>
      <c r="I1029" s="57"/>
      <c r="J1029" s="31"/>
      <c r="K1029" s="31"/>
      <c r="L1029" s="77"/>
      <c r="M1029" s="64"/>
      <c r="N1029" s="64"/>
      <c r="O1029" s="69"/>
      <c r="P1029" s="69"/>
      <c r="Q1029" s="70"/>
      <c r="R1029" s="34"/>
      <c r="S1029" s="105"/>
      <c r="T1029" s="105"/>
      <c r="U1029" s="77"/>
      <c r="V1029" s="77"/>
      <c r="W1029" s="69"/>
      <c r="X1029" s="69"/>
      <c r="Y1029" s="69"/>
      <c r="Z1029" s="61"/>
      <c r="AA1029" s="67"/>
      <c r="AB1029" s="61"/>
      <c r="AC1029" s="67"/>
      <c r="AD1029" s="67"/>
      <c r="AE1029" s="67"/>
      <c r="AF1029" s="57"/>
      <c r="AG1029" s="107"/>
      <c r="AH1029" s="108"/>
      <c r="AI1029" s="30"/>
      <c r="AJ1029" s="30"/>
      <c r="AK1029" s="30"/>
      <c r="AL1029" s="30"/>
      <c r="AM1029" s="63"/>
      <c r="AN1029" s="108"/>
      <c r="AO1029" s="108"/>
      <c r="AP1029" s="107"/>
      <c r="AQ1029" s="107"/>
      <c r="AR1029" s="31"/>
      <c r="AS1029" s="68"/>
      <c r="AT1029" s="68"/>
      <c r="AU1029" s="63"/>
      <c r="AV1029" s="62"/>
      <c r="AW1029" s="62"/>
      <c r="AX1029" s="62"/>
      <c r="AY1029" s="62"/>
      <c r="AZ1029" s="126"/>
      <c r="BA1029" s="126"/>
      <c r="BB1029" s="126"/>
      <c r="BC1029" s="126"/>
      <c r="BD1029" s="126"/>
      <c r="BE1029" s="62"/>
    </row>
    <row r="1030" spans="1:57" ht="25.5" customHeight="1" x14ac:dyDescent="0.3">
      <c r="A1030" s="31"/>
      <c r="B1030" s="31"/>
      <c r="C1030" s="31"/>
      <c r="D1030" s="33"/>
      <c r="E1030" s="92"/>
      <c r="F1030" s="31"/>
      <c r="G1030" s="77"/>
      <c r="H1030" s="77"/>
      <c r="I1030" s="57"/>
      <c r="J1030" s="31"/>
      <c r="K1030" s="31"/>
      <c r="L1030" s="77"/>
      <c r="M1030" s="64"/>
      <c r="N1030" s="64"/>
      <c r="O1030" s="69"/>
      <c r="P1030" s="69"/>
      <c r="Q1030" s="70"/>
      <c r="R1030" s="34"/>
      <c r="S1030" s="105"/>
      <c r="T1030" s="105"/>
      <c r="U1030" s="77"/>
      <c r="V1030" s="77"/>
      <c r="W1030" s="69"/>
      <c r="X1030" s="69"/>
      <c r="Y1030" s="69"/>
      <c r="Z1030" s="61"/>
      <c r="AA1030" s="67"/>
      <c r="AB1030" s="61"/>
      <c r="AC1030" s="67"/>
      <c r="AD1030" s="67"/>
      <c r="AE1030" s="67"/>
      <c r="AF1030" s="57"/>
      <c r="AG1030" s="107"/>
      <c r="AH1030" s="108"/>
      <c r="AI1030" s="30"/>
      <c r="AJ1030" s="30"/>
      <c r="AK1030" s="30"/>
      <c r="AL1030" s="30"/>
      <c r="AM1030" s="63"/>
      <c r="AN1030" s="108"/>
      <c r="AO1030" s="108"/>
      <c r="AP1030" s="107"/>
      <c r="AQ1030" s="107"/>
      <c r="AR1030" s="31"/>
      <c r="AS1030" s="68"/>
      <c r="AT1030" s="68"/>
      <c r="AU1030" s="63"/>
      <c r="AV1030" s="62"/>
      <c r="AW1030" s="62"/>
      <c r="AX1030" s="62"/>
      <c r="AY1030" s="62"/>
      <c r="AZ1030" s="126"/>
      <c r="BA1030" s="126"/>
      <c r="BB1030" s="126"/>
      <c r="BC1030" s="126"/>
      <c r="BD1030" s="126"/>
      <c r="BE1030" s="62"/>
    </row>
    <row r="1031" spans="1:57" ht="25.5" customHeight="1" x14ac:dyDescent="0.3">
      <c r="A1031" s="31"/>
      <c r="B1031" s="31"/>
      <c r="C1031" s="31"/>
      <c r="D1031" s="33"/>
      <c r="E1031" s="92"/>
      <c r="F1031" s="31"/>
      <c r="G1031" s="77"/>
      <c r="H1031" s="77"/>
      <c r="I1031" s="57"/>
      <c r="J1031" s="31"/>
      <c r="K1031" s="31"/>
      <c r="L1031" s="77"/>
      <c r="M1031" s="64"/>
      <c r="N1031" s="64"/>
      <c r="O1031" s="69"/>
      <c r="P1031" s="69"/>
      <c r="Q1031" s="70"/>
      <c r="R1031" s="34"/>
      <c r="S1031" s="105"/>
      <c r="T1031" s="105"/>
      <c r="U1031" s="77"/>
      <c r="V1031" s="77"/>
      <c r="W1031" s="69"/>
      <c r="X1031" s="69"/>
      <c r="Y1031" s="69"/>
      <c r="Z1031" s="61"/>
      <c r="AA1031" s="67"/>
      <c r="AB1031" s="61"/>
      <c r="AC1031" s="67"/>
      <c r="AD1031" s="67"/>
      <c r="AE1031" s="67"/>
      <c r="AF1031" s="57"/>
      <c r="AG1031" s="107"/>
      <c r="AH1031" s="108"/>
      <c r="AI1031" s="30"/>
      <c r="AJ1031" s="30"/>
      <c r="AK1031" s="30"/>
      <c r="AL1031" s="30"/>
      <c r="AM1031" s="63"/>
      <c r="AN1031" s="108"/>
      <c r="AO1031" s="108"/>
      <c r="AP1031" s="107"/>
      <c r="AQ1031" s="107"/>
      <c r="AR1031" s="31"/>
      <c r="AS1031" s="68"/>
      <c r="AT1031" s="68"/>
      <c r="AU1031" s="63"/>
      <c r="AV1031" s="62"/>
      <c r="AW1031" s="62"/>
      <c r="AX1031" s="62"/>
      <c r="AY1031" s="62"/>
      <c r="AZ1031" s="126"/>
      <c r="BA1031" s="126"/>
      <c r="BB1031" s="126"/>
      <c r="BC1031" s="126"/>
      <c r="BD1031" s="126"/>
      <c r="BE1031" s="62"/>
    </row>
    <row r="1032" spans="1:57" ht="25.5" customHeight="1" x14ac:dyDescent="0.3">
      <c r="A1032" s="31"/>
      <c r="B1032" s="31"/>
      <c r="C1032" s="31"/>
      <c r="D1032" s="33"/>
      <c r="E1032" s="92"/>
      <c r="F1032" s="31"/>
      <c r="G1032" s="77"/>
      <c r="H1032" s="77"/>
      <c r="I1032" s="57"/>
      <c r="J1032" s="31"/>
      <c r="K1032" s="31"/>
      <c r="L1032" s="77"/>
      <c r="M1032" s="64"/>
      <c r="N1032" s="64"/>
      <c r="O1032" s="69"/>
      <c r="P1032" s="69"/>
      <c r="Q1032" s="70"/>
      <c r="R1032" s="34"/>
      <c r="S1032" s="105"/>
      <c r="T1032" s="105"/>
      <c r="U1032" s="77"/>
      <c r="V1032" s="77"/>
      <c r="W1032" s="69"/>
      <c r="X1032" s="69"/>
      <c r="Y1032" s="69"/>
      <c r="Z1032" s="61"/>
      <c r="AA1032" s="67"/>
      <c r="AB1032" s="61"/>
      <c r="AC1032" s="67"/>
      <c r="AD1032" s="67"/>
      <c r="AE1032" s="67"/>
      <c r="AF1032" s="57"/>
      <c r="AG1032" s="107"/>
      <c r="AH1032" s="108"/>
      <c r="AI1032" s="30"/>
      <c r="AJ1032" s="30"/>
      <c r="AK1032" s="30"/>
      <c r="AL1032" s="30"/>
      <c r="AM1032" s="63"/>
      <c r="AN1032" s="108"/>
      <c r="AO1032" s="108"/>
      <c r="AP1032" s="107"/>
      <c r="AQ1032" s="107"/>
      <c r="AR1032" s="31"/>
      <c r="AS1032" s="68"/>
      <c r="AT1032" s="68"/>
      <c r="AU1032" s="63"/>
      <c r="AV1032" s="62"/>
      <c r="AW1032" s="62"/>
      <c r="AX1032" s="62"/>
      <c r="AY1032" s="62"/>
      <c r="AZ1032" s="126"/>
      <c r="BA1032" s="126"/>
      <c r="BB1032" s="126"/>
      <c r="BC1032" s="126"/>
      <c r="BD1032" s="126"/>
      <c r="BE1032" s="62"/>
    </row>
    <row r="1033" spans="1:57" ht="25.5" customHeight="1" x14ac:dyDescent="0.3">
      <c r="A1033" s="31"/>
      <c r="B1033" s="31"/>
      <c r="C1033" s="31"/>
      <c r="D1033" s="33"/>
      <c r="E1033" s="92"/>
      <c r="F1033" s="31"/>
      <c r="G1033" s="77"/>
      <c r="H1033" s="77"/>
      <c r="I1033" s="57"/>
      <c r="J1033" s="31"/>
      <c r="K1033" s="31"/>
      <c r="L1033" s="77"/>
      <c r="M1033" s="64"/>
      <c r="N1033" s="64"/>
      <c r="O1033" s="69"/>
      <c r="P1033" s="69"/>
      <c r="Q1033" s="70"/>
      <c r="R1033" s="34"/>
      <c r="S1033" s="105"/>
      <c r="T1033" s="105"/>
      <c r="U1033" s="77"/>
      <c r="V1033" s="77"/>
      <c r="W1033" s="69"/>
      <c r="X1033" s="69"/>
      <c r="Y1033" s="69"/>
      <c r="Z1033" s="61"/>
      <c r="AA1033" s="67"/>
      <c r="AB1033" s="61"/>
      <c r="AC1033" s="67"/>
      <c r="AD1033" s="67"/>
      <c r="AE1033" s="67"/>
      <c r="AF1033" s="57"/>
      <c r="AG1033" s="107"/>
      <c r="AH1033" s="108"/>
      <c r="AI1033" s="30"/>
      <c r="AJ1033" s="30"/>
      <c r="AK1033" s="30"/>
      <c r="AL1033" s="30"/>
      <c r="AM1033" s="63"/>
      <c r="AN1033" s="108"/>
      <c r="AO1033" s="108"/>
      <c r="AP1033" s="107"/>
      <c r="AQ1033" s="107"/>
      <c r="AR1033" s="31"/>
      <c r="AS1033" s="68"/>
      <c r="AT1033" s="68"/>
      <c r="AU1033" s="63"/>
      <c r="AV1033" s="62"/>
      <c r="AW1033" s="62"/>
      <c r="AX1033" s="62"/>
      <c r="AY1033" s="62"/>
      <c r="AZ1033" s="126"/>
      <c r="BA1033" s="126"/>
      <c r="BB1033" s="126"/>
      <c r="BC1033" s="126"/>
      <c r="BD1033" s="126"/>
      <c r="BE1033" s="62"/>
    </row>
    <row r="1034" spans="1:57" ht="25.5" customHeight="1" x14ac:dyDescent="0.3">
      <c r="A1034" s="31"/>
      <c r="B1034" s="31"/>
      <c r="C1034" s="31"/>
      <c r="D1034" s="33"/>
      <c r="E1034" s="92"/>
      <c r="F1034" s="31"/>
      <c r="G1034" s="77"/>
      <c r="H1034" s="77"/>
      <c r="I1034" s="57"/>
      <c r="J1034" s="31"/>
      <c r="K1034" s="31"/>
      <c r="L1034" s="77"/>
      <c r="M1034" s="64"/>
      <c r="N1034" s="64"/>
      <c r="O1034" s="69"/>
      <c r="P1034" s="69"/>
      <c r="Q1034" s="70"/>
      <c r="R1034" s="34"/>
      <c r="S1034" s="105"/>
      <c r="T1034" s="105"/>
      <c r="U1034" s="77"/>
      <c r="V1034" s="77"/>
      <c r="W1034" s="69"/>
      <c r="X1034" s="69"/>
      <c r="Y1034" s="69"/>
      <c r="Z1034" s="61"/>
      <c r="AA1034" s="67"/>
      <c r="AB1034" s="61"/>
      <c r="AC1034" s="67"/>
      <c r="AD1034" s="67"/>
      <c r="AE1034" s="67"/>
      <c r="AF1034" s="57"/>
      <c r="AG1034" s="107"/>
      <c r="AH1034" s="108"/>
      <c r="AI1034" s="30"/>
      <c r="AJ1034" s="30"/>
      <c r="AK1034" s="30"/>
      <c r="AL1034" s="30"/>
      <c r="AM1034" s="63"/>
      <c r="AN1034" s="108"/>
      <c r="AO1034" s="108"/>
      <c r="AP1034" s="107"/>
      <c r="AQ1034" s="107"/>
      <c r="AR1034" s="31"/>
      <c r="AS1034" s="68"/>
      <c r="AT1034" s="68"/>
      <c r="AU1034" s="63"/>
      <c r="AV1034" s="62"/>
      <c r="AW1034" s="62"/>
      <c r="AX1034" s="62"/>
      <c r="AY1034" s="62"/>
      <c r="AZ1034" s="126"/>
      <c r="BA1034" s="126"/>
      <c r="BB1034" s="126"/>
      <c r="BC1034" s="126"/>
      <c r="BD1034" s="126"/>
      <c r="BE1034" s="62"/>
    </row>
    <row r="1035" spans="1:57" ht="25.5" customHeight="1" x14ac:dyDescent="0.3">
      <c r="A1035" s="31"/>
      <c r="B1035" s="31"/>
      <c r="C1035" s="31"/>
      <c r="D1035" s="33"/>
      <c r="E1035" s="92"/>
      <c r="F1035" s="31"/>
      <c r="G1035" s="77"/>
      <c r="H1035" s="77"/>
      <c r="I1035" s="57"/>
      <c r="J1035" s="31"/>
      <c r="K1035" s="31"/>
      <c r="L1035" s="77"/>
      <c r="M1035" s="64"/>
      <c r="N1035" s="64"/>
      <c r="O1035" s="69"/>
      <c r="P1035" s="69"/>
      <c r="Q1035" s="70"/>
      <c r="R1035" s="34"/>
      <c r="S1035" s="105"/>
      <c r="T1035" s="105"/>
      <c r="U1035" s="77"/>
      <c r="V1035" s="77"/>
      <c r="W1035" s="69"/>
      <c r="X1035" s="69"/>
      <c r="Y1035" s="69"/>
      <c r="Z1035" s="61"/>
      <c r="AA1035" s="67"/>
      <c r="AB1035" s="61"/>
      <c r="AC1035" s="67"/>
      <c r="AD1035" s="67"/>
      <c r="AE1035" s="67"/>
      <c r="AF1035" s="57"/>
      <c r="AG1035" s="107"/>
      <c r="AH1035" s="108"/>
      <c r="AI1035" s="30"/>
      <c r="AJ1035" s="30"/>
      <c r="AK1035" s="30"/>
      <c r="AL1035" s="30"/>
      <c r="AM1035" s="63"/>
      <c r="AN1035" s="108"/>
      <c r="AO1035" s="108"/>
      <c r="AP1035" s="107"/>
      <c r="AQ1035" s="107"/>
      <c r="AR1035" s="31"/>
      <c r="AS1035" s="68"/>
      <c r="AT1035" s="68"/>
      <c r="AU1035" s="63"/>
      <c r="AV1035" s="62"/>
      <c r="AW1035" s="62"/>
      <c r="AX1035" s="62"/>
      <c r="AY1035" s="62"/>
      <c r="AZ1035" s="126"/>
      <c r="BA1035" s="126"/>
      <c r="BB1035" s="126"/>
      <c r="BC1035" s="126"/>
      <c r="BD1035" s="126"/>
      <c r="BE1035" s="62"/>
    </row>
    <row r="1036" spans="1:57" ht="25.5" customHeight="1" x14ac:dyDescent="0.3">
      <c r="A1036" s="31"/>
      <c r="B1036" s="31"/>
      <c r="C1036" s="31"/>
      <c r="D1036" s="33"/>
      <c r="E1036" s="92"/>
      <c r="F1036" s="31"/>
      <c r="G1036" s="77"/>
      <c r="H1036" s="77"/>
      <c r="I1036" s="57"/>
      <c r="J1036" s="31"/>
      <c r="K1036" s="31"/>
      <c r="L1036" s="77"/>
      <c r="M1036" s="64"/>
      <c r="N1036" s="64"/>
      <c r="O1036" s="69"/>
      <c r="P1036" s="69"/>
      <c r="Q1036" s="70"/>
      <c r="R1036" s="34"/>
      <c r="S1036" s="105"/>
      <c r="T1036" s="105"/>
      <c r="U1036" s="77"/>
      <c r="V1036" s="77"/>
      <c r="W1036" s="69"/>
      <c r="X1036" s="69"/>
      <c r="Y1036" s="69"/>
      <c r="Z1036" s="61"/>
      <c r="AA1036" s="67"/>
      <c r="AB1036" s="61"/>
      <c r="AC1036" s="67"/>
      <c r="AD1036" s="67"/>
      <c r="AE1036" s="67"/>
      <c r="AF1036" s="57"/>
      <c r="AG1036" s="107"/>
      <c r="AH1036" s="108"/>
      <c r="AI1036" s="30"/>
      <c r="AJ1036" s="30"/>
      <c r="AK1036" s="30"/>
      <c r="AL1036" s="30"/>
      <c r="AM1036" s="63"/>
      <c r="AN1036" s="108"/>
      <c r="AO1036" s="108"/>
      <c r="AP1036" s="107"/>
      <c r="AQ1036" s="107"/>
      <c r="AR1036" s="31"/>
      <c r="AS1036" s="68"/>
      <c r="AT1036" s="68"/>
      <c r="AU1036" s="63"/>
      <c r="AV1036" s="62"/>
      <c r="AW1036" s="62"/>
      <c r="AX1036" s="62"/>
      <c r="AY1036" s="62"/>
      <c r="AZ1036" s="126"/>
      <c r="BA1036" s="126"/>
      <c r="BB1036" s="126"/>
      <c r="BC1036" s="126"/>
      <c r="BD1036" s="126"/>
      <c r="BE1036" s="62"/>
    </row>
    <row r="1037" spans="1:57" ht="25.5" customHeight="1" x14ac:dyDescent="0.3">
      <c r="A1037" s="31"/>
      <c r="B1037" s="31"/>
      <c r="C1037" s="31"/>
      <c r="D1037" s="33"/>
      <c r="E1037" s="92"/>
      <c r="F1037" s="31"/>
      <c r="G1037" s="77"/>
      <c r="H1037" s="77"/>
      <c r="I1037" s="57"/>
      <c r="J1037" s="31"/>
      <c r="K1037" s="31"/>
      <c r="L1037" s="77"/>
      <c r="M1037" s="64"/>
      <c r="N1037" s="64"/>
      <c r="O1037" s="69"/>
      <c r="P1037" s="69"/>
      <c r="Q1037" s="70"/>
      <c r="R1037" s="34"/>
      <c r="S1037" s="105"/>
      <c r="T1037" s="105"/>
      <c r="U1037" s="77"/>
      <c r="V1037" s="77"/>
      <c r="W1037" s="69"/>
      <c r="X1037" s="69"/>
      <c r="Y1037" s="69"/>
      <c r="Z1037" s="61"/>
      <c r="AA1037" s="67"/>
      <c r="AB1037" s="61"/>
      <c r="AC1037" s="67"/>
      <c r="AD1037" s="67"/>
      <c r="AE1037" s="67"/>
      <c r="AF1037" s="57"/>
      <c r="AG1037" s="107"/>
      <c r="AH1037" s="108"/>
      <c r="AI1037" s="30"/>
      <c r="AJ1037" s="30"/>
      <c r="AK1037" s="30"/>
      <c r="AL1037" s="30"/>
      <c r="AM1037" s="63"/>
      <c r="AN1037" s="108"/>
      <c r="AO1037" s="108"/>
      <c r="AP1037" s="107"/>
      <c r="AQ1037" s="107"/>
      <c r="AR1037" s="31"/>
      <c r="AS1037" s="68"/>
      <c r="AT1037" s="68"/>
      <c r="AU1037" s="63"/>
      <c r="AV1037" s="62"/>
      <c r="AW1037" s="62"/>
      <c r="AX1037" s="62"/>
      <c r="AY1037" s="62"/>
      <c r="AZ1037" s="126"/>
      <c r="BA1037" s="126"/>
      <c r="BB1037" s="126"/>
      <c r="BC1037" s="126"/>
      <c r="BD1037" s="126"/>
      <c r="BE1037" s="62"/>
    </row>
    <row r="1038" spans="1:57" ht="25.5" customHeight="1" x14ac:dyDescent="0.3">
      <c r="A1038" s="31"/>
      <c r="B1038" s="31"/>
      <c r="C1038" s="31"/>
      <c r="D1038" s="33"/>
      <c r="E1038" s="92"/>
      <c r="F1038" s="31"/>
      <c r="G1038" s="77"/>
      <c r="H1038" s="77"/>
      <c r="I1038" s="57"/>
      <c r="J1038" s="31"/>
      <c r="K1038" s="31"/>
      <c r="L1038" s="77"/>
      <c r="M1038" s="64"/>
      <c r="N1038" s="64"/>
      <c r="O1038" s="69"/>
      <c r="P1038" s="69"/>
      <c r="Q1038" s="70"/>
      <c r="R1038" s="34"/>
      <c r="S1038" s="105"/>
      <c r="T1038" s="105"/>
      <c r="U1038" s="77"/>
      <c r="V1038" s="77"/>
      <c r="W1038" s="69"/>
      <c r="X1038" s="69"/>
      <c r="Y1038" s="69"/>
      <c r="Z1038" s="61"/>
      <c r="AA1038" s="67"/>
      <c r="AB1038" s="61"/>
      <c r="AC1038" s="67"/>
      <c r="AD1038" s="67"/>
      <c r="AE1038" s="67"/>
      <c r="AF1038" s="57"/>
      <c r="AG1038" s="107"/>
      <c r="AH1038" s="108"/>
      <c r="AI1038" s="30"/>
      <c r="AJ1038" s="30"/>
      <c r="AK1038" s="30"/>
      <c r="AL1038" s="30"/>
      <c r="AM1038" s="63"/>
      <c r="AN1038" s="108"/>
      <c r="AO1038" s="108"/>
      <c r="AP1038" s="107"/>
      <c r="AQ1038" s="107"/>
      <c r="AR1038" s="31"/>
      <c r="AS1038" s="68"/>
      <c r="AT1038" s="68"/>
      <c r="AU1038" s="63"/>
      <c r="AV1038" s="62"/>
      <c r="AW1038" s="62"/>
      <c r="AX1038" s="62"/>
      <c r="AY1038" s="62"/>
      <c r="AZ1038" s="126"/>
      <c r="BA1038" s="126"/>
      <c r="BB1038" s="126"/>
      <c r="BC1038" s="126"/>
      <c r="BD1038" s="126"/>
      <c r="BE1038" s="62"/>
    </row>
    <row r="1039" spans="1:57" ht="25.5" customHeight="1" x14ac:dyDescent="0.3">
      <c r="A1039" s="31"/>
      <c r="B1039" s="31"/>
      <c r="C1039" s="31"/>
      <c r="D1039" s="33"/>
      <c r="E1039" s="92"/>
      <c r="F1039" s="31"/>
      <c r="G1039" s="77"/>
      <c r="H1039" s="77"/>
      <c r="I1039" s="57"/>
      <c r="J1039" s="31"/>
      <c r="K1039" s="31"/>
      <c r="L1039" s="77"/>
      <c r="M1039" s="64"/>
      <c r="N1039" s="64"/>
      <c r="O1039" s="69"/>
      <c r="P1039" s="69"/>
      <c r="Q1039" s="70"/>
      <c r="R1039" s="34"/>
      <c r="S1039" s="105"/>
      <c r="T1039" s="105"/>
      <c r="U1039" s="77"/>
      <c r="V1039" s="77"/>
      <c r="W1039" s="69"/>
      <c r="X1039" s="69"/>
      <c r="Y1039" s="69"/>
      <c r="Z1039" s="61"/>
      <c r="AA1039" s="67"/>
      <c r="AB1039" s="61"/>
      <c r="AC1039" s="67"/>
      <c r="AD1039" s="67"/>
      <c r="AE1039" s="67"/>
      <c r="AF1039" s="57"/>
      <c r="AG1039" s="107"/>
      <c r="AH1039" s="108"/>
      <c r="AI1039" s="30"/>
      <c r="AJ1039" s="30"/>
      <c r="AK1039" s="30"/>
      <c r="AL1039" s="30"/>
      <c r="AM1039" s="63"/>
      <c r="AN1039" s="108"/>
      <c r="AO1039" s="108"/>
      <c r="AP1039" s="107"/>
      <c r="AQ1039" s="107"/>
      <c r="AR1039" s="31"/>
      <c r="AS1039" s="68"/>
      <c r="AT1039" s="68"/>
      <c r="AU1039" s="63"/>
      <c r="AV1039" s="62"/>
      <c r="AW1039" s="62"/>
      <c r="AX1039" s="62"/>
      <c r="AY1039" s="62"/>
      <c r="AZ1039" s="126"/>
      <c r="BA1039" s="126"/>
      <c r="BB1039" s="126"/>
      <c r="BC1039" s="126"/>
      <c r="BD1039" s="126"/>
      <c r="BE1039" s="62"/>
    </row>
    <row r="1040" spans="1:57" ht="25.5" customHeight="1" x14ac:dyDescent="0.3">
      <c r="A1040" s="31"/>
      <c r="B1040" s="31"/>
      <c r="C1040" s="31"/>
      <c r="D1040" s="33"/>
      <c r="E1040" s="92"/>
      <c r="F1040" s="31"/>
      <c r="G1040" s="77"/>
      <c r="H1040" s="77"/>
      <c r="I1040" s="57"/>
      <c r="J1040" s="31"/>
      <c r="K1040" s="31"/>
      <c r="L1040" s="77"/>
      <c r="M1040" s="64"/>
      <c r="N1040" s="64"/>
      <c r="O1040" s="69"/>
      <c r="P1040" s="69"/>
      <c r="Q1040" s="70"/>
      <c r="R1040" s="34"/>
      <c r="S1040" s="105"/>
      <c r="T1040" s="105"/>
      <c r="U1040" s="77"/>
      <c r="V1040" s="77"/>
      <c r="W1040" s="69"/>
      <c r="X1040" s="69"/>
      <c r="Y1040" s="69"/>
      <c r="Z1040" s="61"/>
      <c r="AA1040" s="67"/>
      <c r="AB1040" s="61"/>
      <c r="AC1040" s="67"/>
      <c r="AD1040" s="67"/>
      <c r="AE1040" s="67"/>
      <c r="AF1040" s="57"/>
      <c r="AG1040" s="107"/>
      <c r="AH1040" s="108"/>
      <c r="AI1040" s="30"/>
      <c r="AJ1040" s="30"/>
      <c r="AK1040" s="30"/>
      <c r="AL1040" s="30"/>
      <c r="AM1040" s="63"/>
      <c r="AN1040" s="108"/>
      <c r="AO1040" s="108"/>
      <c r="AP1040" s="107"/>
      <c r="AQ1040" s="107"/>
      <c r="AR1040" s="31"/>
      <c r="AS1040" s="68"/>
      <c r="AT1040" s="68"/>
      <c r="AU1040" s="63"/>
      <c r="AV1040" s="62"/>
      <c r="AW1040" s="62"/>
      <c r="AX1040" s="62"/>
      <c r="AY1040" s="62"/>
      <c r="AZ1040" s="126"/>
      <c r="BA1040" s="126"/>
      <c r="BB1040" s="126"/>
      <c r="BC1040" s="126"/>
      <c r="BD1040" s="126"/>
      <c r="BE1040" s="62"/>
    </row>
    <row r="1041" spans="1:57" ht="25.5" customHeight="1" x14ac:dyDescent="0.3">
      <c r="A1041" s="31"/>
      <c r="B1041" s="31"/>
      <c r="C1041" s="31"/>
      <c r="D1041" s="33"/>
      <c r="E1041" s="92"/>
      <c r="F1041" s="31"/>
      <c r="G1041" s="77"/>
      <c r="H1041" s="77"/>
      <c r="I1041" s="57"/>
      <c r="J1041" s="31"/>
      <c r="K1041" s="31"/>
      <c r="L1041" s="77"/>
      <c r="M1041" s="64"/>
      <c r="N1041" s="64"/>
      <c r="O1041" s="69"/>
      <c r="P1041" s="69"/>
      <c r="Q1041" s="70"/>
      <c r="R1041" s="34"/>
      <c r="S1041" s="105"/>
      <c r="T1041" s="105"/>
      <c r="U1041" s="77"/>
      <c r="V1041" s="77"/>
      <c r="W1041" s="69"/>
      <c r="X1041" s="69"/>
      <c r="Y1041" s="69"/>
      <c r="Z1041" s="61"/>
      <c r="AA1041" s="67"/>
      <c r="AB1041" s="61"/>
      <c r="AC1041" s="67"/>
      <c r="AD1041" s="67"/>
      <c r="AE1041" s="67"/>
      <c r="AF1041" s="57"/>
      <c r="AG1041" s="107"/>
      <c r="AH1041" s="108"/>
      <c r="AI1041" s="30"/>
      <c r="AJ1041" s="30"/>
      <c r="AK1041" s="30"/>
      <c r="AL1041" s="30"/>
      <c r="AM1041" s="63"/>
      <c r="AN1041" s="108"/>
      <c r="AO1041" s="108"/>
      <c r="AP1041" s="107"/>
      <c r="AQ1041" s="107"/>
      <c r="AR1041" s="31"/>
      <c r="AS1041" s="68"/>
      <c r="AT1041" s="68"/>
      <c r="AU1041" s="63"/>
      <c r="AV1041" s="62"/>
      <c r="AW1041" s="62"/>
      <c r="AX1041" s="62"/>
      <c r="AY1041" s="62"/>
      <c r="AZ1041" s="126"/>
      <c r="BA1041" s="126"/>
      <c r="BB1041" s="126"/>
      <c r="BC1041" s="126"/>
      <c r="BD1041" s="126"/>
      <c r="BE1041" s="62"/>
    </row>
    <row r="1042" spans="1:57" ht="25.5" customHeight="1" x14ac:dyDescent="0.3">
      <c r="A1042" s="31"/>
      <c r="B1042" s="31"/>
      <c r="C1042" s="31"/>
      <c r="D1042" s="33"/>
      <c r="E1042" s="92"/>
      <c r="F1042" s="31"/>
      <c r="G1042" s="77"/>
      <c r="H1042" s="77"/>
      <c r="I1042" s="57"/>
      <c r="J1042" s="31"/>
      <c r="K1042" s="31"/>
      <c r="L1042" s="77"/>
      <c r="M1042" s="64"/>
      <c r="N1042" s="64"/>
      <c r="O1042" s="69"/>
      <c r="P1042" s="69"/>
      <c r="Q1042" s="70"/>
      <c r="R1042" s="34"/>
      <c r="S1042" s="105"/>
      <c r="T1042" s="105"/>
      <c r="U1042" s="77"/>
      <c r="V1042" s="77"/>
      <c r="W1042" s="69"/>
      <c r="X1042" s="69"/>
      <c r="Y1042" s="69"/>
      <c r="Z1042" s="61"/>
      <c r="AA1042" s="67"/>
      <c r="AB1042" s="61"/>
      <c r="AC1042" s="67"/>
      <c r="AD1042" s="67"/>
      <c r="AE1042" s="67"/>
      <c r="AF1042" s="57"/>
      <c r="AG1042" s="107"/>
      <c r="AH1042" s="108"/>
      <c r="AI1042" s="30"/>
      <c r="AJ1042" s="30"/>
      <c r="AK1042" s="30"/>
      <c r="AL1042" s="30"/>
      <c r="AM1042" s="63"/>
      <c r="AN1042" s="108"/>
      <c r="AO1042" s="108"/>
      <c r="AP1042" s="107"/>
      <c r="AQ1042" s="107"/>
      <c r="AR1042" s="31"/>
      <c r="AS1042" s="68"/>
      <c r="AT1042" s="68"/>
      <c r="AU1042" s="63"/>
      <c r="AV1042" s="62"/>
      <c r="AW1042" s="62"/>
      <c r="AX1042" s="62"/>
      <c r="AY1042" s="62"/>
      <c r="AZ1042" s="126"/>
      <c r="BA1042" s="126"/>
      <c r="BB1042" s="126"/>
      <c r="BC1042" s="126"/>
      <c r="BD1042" s="126"/>
      <c r="BE1042" s="62"/>
    </row>
    <row r="1043" spans="1:57" ht="25.5" customHeight="1" x14ac:dyDescent="0.3">
      <c r="A1043" s="31"/>
      <c r="B1043" s="31"/>
      <c r="C1043" s="31"/>
      <c r="D1043" s="33"/>
      <c r="E1043" s="92"/>
      <c r="F1043" s="31"/>
      <c r="G1043" s="77"/>
      <c r="H1043" s="77"/>
      <c r="I1043" s="57"/>
      <c r="J1043" s="31"/>
      <c r="K1043" s="31"/>
      <c r="L1043" s="77"/>
      <c r="M1043" s="64"/>
      <c r="N1043" s="64"/>
      <c r="O1043" s="69"/>
      <c r="P1043" s="69"/>
      <c r="Q1043" s="70"/>
      <c r="R1043" s="34"/>
      <c r="S1043" s="105"/>
      <c r="T1043" s="105"/>
      <c r="U1043" s="77"/>
      <c r="V1043" s="77"/>
      <c r="W1043" s="69"/>
      <c r="X1043" s="69"/>
      <c r="Y1043" s="69"/>
      <c r="Z1043" s="61"/>
      <c r="AA1043" s="67"/>
      <c r="AB1043" s="61"/>
      <c r="AC1043" s="67"/>
      <c r="AD1043" s="67"/>
      <c r="AE1043" s="67"/>
      <c r="AF1043" s="57"/>
      <c r="AG1043" s="107"/>
      <c r="AH1043" s="108"/>
      <c r="AI1043" s="30"/>
      <c r="AJ1043" s="30"/>
      <c r="AK1043" s="30"/>
      <c r="AL1043" s="30"/>
      <c r="AM1043" s="63"/>
      <c r="AN1043" s="108"/>
      <c r="AO1043" s="108"/>
      <c r="AP1043" s="107"/>
      <c r="AQ1043" s="107"/>
      <c r="AR1043" s="31"/>
      <c r="AS1043" s="68"/>
      <c r="AT1043" s="68"/>
      <c r="AU1043" s="63"/>
      <c r="AV1043" s="62"/>
      <c r="AW1043" s="62"/>
      <c r="AX1043" s="62"/>
      <c r="AY1043" s="62"/>
      <c r="AZ1043" s="126"/>
      <c r="BA1043" s="126"/>
      <c r="BB1043" s="126"/>
      <c r="BC1043" s="126"/>
      <c r="BD1043" s="126"/>
      <c r="BE1043" s="62"/>
    </row>
    <row r="1044" spans="1:57" ht="25.5" customHeight="1" x14ac:dyDescent="0.3">
      <c r="A1044" s="31"/>
      <c r="B1044" s="31"/>
      <c r="C1044" s="31"/>
      <c r="D1044" s="33"/>
      <c r="E1044" s="92"/>
      <c r="F1044" s="31"/>
      <c r="G1044" s="77"/>
      <c r="H1044" s="77"/>
      <c r="I1044" s="57"/>
      <c r="J1044" s="31"/>
      <c r="K1044" s="31"/>
      <c r="L1044" s="77"/>
      <c r="M1044" s="64"/>
      <c r="N1044" s="64"/>
      <c r="O1044" s="69"/>
      <c r="P1044" s="69"/>
      <c r="Q1044" s="70"/>
      <c r="R1044" s="34"/>
      <c r="S1044" s="105"/>
      <c r="T1044" s="105"/>
      <c r="U1044" s="77"/>
      <c r="V1044" s="77"/>
      <c r="W1044" s="69"/>
      <c r="X1044" s="69"/>
      <c r="Y1044" s="69"/>
      <c r="Z1044" s="61"/>
      <c r="AA1044" s="67"/>
      <c r="AB1044" s="61"/>
      <c r="AC1044" s="67"/>
      <c r="AD1044" s="67"/>
      <c r="AE1044" s="67"/>
      <c r="AF1044" s="57"/>
      <c r="AG1044" s="107"/>
      <c r="AH1044" s="108"/>
      <c r="AI1044" s="30"/>
      <c r="AJ1044" s="30"/>
      <c r="AK1044" s="30"/>
      <c r="AL1044" s="30"/>
      <c r="AM1044" s="63"/>
      <c r="AN1044" s="108"/>
      <c r="AO1044" s="108"/>
      <c r="AP1044" s="107"/>
      <c r="AQ1044" s="107"/>
      <c r="AR1044" s="31"/>
      <c r="AS1044" s="68"/>
      <c r="AT1044" s="68"/>
      <c r="AU1044" s="63"/>
      <c r="AV1044" s="62"/>
      <c r="AW1044" s="62"/>
      <c r="AX1044" s="62"/>
      <c r="AY1044" s="62"/>
      <c r="AZ1044" s="126"/>
      <c r="BA1044" s="126"/>
      <c r="BB1044" s="126"/>
      <c r="BC1044" s="126"/>
      <c r="BD1044" s="126"/>
      <c r="BE1044" s="62"/>
    </row>
    <row r="1045" spans="1:57" ht="25.5" customHeight="1" x14ac:dyDescent="0.3">
      <c r="A1045" s="31"/>
      <c r="B1045" s="31"/>
      <c r="C1045" s="31"/>
      <c r="D1045" s="33"/>
      <c r="E1045" s="92"/>
      <c r="F1045" s="31"/>
      <c r="G1045" s="77"/>
      <c r="H1045" s="77"/>
      <c r="I1045" s="57"/>
      <c r="J1045" s="31"/>
      <c r="K1045" s="31"/>
      <c r="L1045" s="77"/>
      <c r="M1045" s="64"/>
      <c r="N1045" s="64"/>
      <c r="O1045" s="69"/>
      <c r="P1045" s="69"/>
      <c r="Q1045" s="70"/>
      <c r="R1045" s="34"/>
      <c r="S1045" s="105"/>
      <c r="T1045" s="105"/>
      <c r="U1045" s="77"/>
      <c r="V1045" s="77"/>
      <c r="W1045" s="69"/>
      <c r="X1045" s="69"/>
      <c r="Y1045" s="69"/>
      <c r="Z1045" s="61"/>
      <c r="AA1045" s="67"/>
      <c r="AB1045" s="61"/>
      <c r="AC1045" s="67"/>
      <c r="AD1045" s="67"/>
      <c r="AE1045" s="67"/>
      <c r="AF1045" s="57"/>
      <c r="AG1045" s="107"/>
      <c r="AH1045" s="108"/>
      <c r="AI1045" s="30"/>
      <c r="AJ1045" s="30"/>
      <c r="AK1045" s="30"/>
      <c r="AL1045" s="30"/>
      <c r="AM1045" s="63"/>
      <c r="AN1045" s="108"/>
      <c r="AO1045" s="108"/>
      <c r="AP1045" s="107"/>
      <c r="AQ1045" s="107"/>
      <c r="AR1045" s="31"/>
      <c r="AS1045" s="68"/>
      <c r="AT1045" s="68"/>
      <c r="AU1045" s="63"/>
      <c r="AV1045" s="62"/>
      <c r="AW1045" s="62"/>
      <c r="AX1045" s="62"/>
      <c r="AY1045" s="62"/>
      <c r="AZ1045" s="126"/>
      <c r="BA1045" s="126"/>
      <c r="BB1045" s="126"/>
      <c r="BC1045" s="126"/>
      <c r="BD1045" s="126"/>
      <c r="BE1045" s="62"/>
    </row>
    <row r="1046" spans="1:57" ht="25.5" customHeight="1" x14ac:dyDescent="0.3">
      <c r="A1046" s="31"/>
      <c r="B1046" s="31"/>
      <c r="C1046" s="31"/>
      <c r="D1046" s="33"/>
      <c r="E1046" s="92"/>
      <c r="F1046" s="31"/>
      <c r="G1046" s="77"/>
      <c r="H1046" s="77"/>
      <c r="I1046" s="57"/>
      <c r="J1046" s="31"/>
      <c r="K1046" s="31"/>
      <c r="L1046" s="77"/>
      <c r="M1046" s="64"/>
      <c r="N1046" s="64"/>
      <c r="O1046" s="69"/>
      <c r="P1046" s="69"/>
      <c r="Q1046" s="70"/>
      <c r="R1046" s="34"/>
      <c r="S1046" s="105"/>
      <c r="T1046" s="105"/>
      <c r="U1046" s="77"/>
      <c r="V1046" s="77"/>
      <c r="W1046" s="69"/>
      <c r="X1046" s="69"/>
      <c r="Y1046" s="69"/>
      <c r="Z1046" s="61"/>
      <c r="AA1046" s="67"/>
      <c r="AB1046" s="61"/>
      <c r="AC1046" s="67"/>
      <c r="AD1046" s="67"/>
      <c r="AE1046" s="67"/>
      <c r="AF1046" s="57"/>
      <c r="AG1046" s="107"/>
      <c r="AH1046" s="108"/>
      <c r="AI1046" s="30"/>
      <c r="AJ1046" s="30"/>
      <c r="AK1046" s="30"/>
      <c r="AL1046" s="30"/>
      <c r="AM1046" s="63"/>
      <c r="AN1046" s="108"/>
      <c r="AO1046" s="108"/>
      <c r="AP1046" s="107"/>
      <c r="AQ1046" s="107"/>
      <c r="AR1046" s="31"/>
      <c r="AS1046" s="68"/>
      <c r="AT1046" s="68"/>
      <c r="AU1046" s="63"/>
      <c r="AV1046" s="62"/>
      <c r="AW1046" s="62"/>
      <c r="AX1046" s="62"/>
      <c r="AY1046" s="62"/>
      <c r="AZ1046" s="126"/>
      <c r="BA1046" s="126"/>
      <c r="BB1046" s="126"/>
      <c r="BC1046" s="126"/>
      <c r="BD1046" s="126"/>
      <c r="BE1046" s="62"/>
    </row>
    <row r="1047" spans="1:57" ht="25.5" customHeight="1" x14ac:dyDescent="0.3">
      <c r="A1047" s="31"/>
      <c r="B1047" s="31"/>
      <c r="C1047" s="31"/>
      <c r="D1047" s="33"/>
      <c r="E1047" s="92"/>
      <c r="F1047" s="31"/>
      <c r="G1047" s="77"/>
      <c r="H1047" s="77"/>
      <c r="I1047" s="57"/>
      <c r="J1047" s="31"/>
      <c r="K1047" s="31"/>
      <c r="L1047" s="77"/>
      <c r="M1047" s="64"/>
      <c r="N1047" s="64"/>
      <c r="O1047" s="69"/>
      <c r="P1047" s="69"/>
      <c r="Q1047" s="70"/>
      <c r="R1047" s="34"/>
      <c r="S1047" s="105"/>
      <c r="T1047" s="105"/>
      <c r="U1047" s="77"/>
      <c r="V1047" s="77"/>
      <c r="W1047" s="69"/>
      <c r="X1047" s="69"/>
      <c r="Y1047" s="69"/>
      <c r="Z1047" s="61"/>
      <c r="AA1047" s="67"/>
      <c r="AB1047" s="61"/>
      <c r="AC1047" s="67"/>
      <c r="AD1047" s="67"/>
      <c r="AE1047" s="67"/>
      <c r="AF1047" s="57"/>
      <c r="AG1047" s="107"/>
      <c r="AH1047" s="108"/>
      <c r="AI1047" s="30"/>
      <c r="AJ1047" s="30"/>
      <c r="AK1047" s="30"/>
      <c r="AL1047" s="30"/>
      <c r="AM1047" s="63"/>
      <c r="AN1047" s="108"/>
      <c r="AO1047" s="108"/>
      <c r="AP1047" s="107"/>
      <c r="AQ1047" s="107"/>
      <c r="AR1047" s="31"/>
      <c r="AS1047" s="68"/>
      <c r="AT1047" s="68"/>
      <c r="AU1047" s="63"/>
      <c r="AV1047" s="62"/>
      <c r="AW1047" s="62"/>
      <c r="AX1047" s="62"/>
      <c r="AY1047" s="62"/>
      <c r="AZ1047" s="126"/>
      <c r="BA1047" s="126"/>
      <c r="BB1047" s="126"/>
      <c r="BC1047" s="126"/>
      <c r="BD1047" s="126"/>
      <c r="BE1047" s="62"/>
    </row>
    <row r="1048" spans="1:57" ht="25.5" customHeight="1" x14ac:dyDescent="0.3">
      <c r="A1048" s="31"/>
      <c r="B1048" s="31"/>
      <c r="C1048" s="31"/>
      <c r="D1048" s="33"/>
      <c r="E1048" s="92"/>
      <c r="F1048" s="31"/>
      <c r="G1048" s="77"/>
      <c r="H1048" s="77"/>
      <c r="I1048" s="57"/>
      <c r="J1048" s="31"/>
      <c r="K1048" s="31"/>
      <c r="L1048" s="77"/>
      <c r="M1048" s="64"/>
      <c r="N1048" s="64"/>
      <c r="O1048" s="69"/>
      <c r="P1048" s="69"/>
      <c r="Q1048" s="70"/>
      <c r="R1048" s="34"/>
      <c r="S1048" s="105"/>
      <c r="T1048" s="105"/>
      <c r="U1048" s="77"/>
      <c r="V1048" s="77"/>
      <c r="W1048" s="69"/>
      <c r="X1048" s="69"/>
      <c r="Y1048" s="69"/>
      <c r="Z1048" s="61"/>
      <c r="AA1048" s="67"/>
      <c r="AB1048" s="61"/>
      <c r="AC1048" s="67"/>
      <c r="AD1048" s="67"/>
      <c r="AE1048" s="67"/>
      <c r="AF1048" s="57"/>
      <c r="AG1048" s="107"/>
      <c r="AH1048" s="108"/>
      <c r="AI1048" s="30"/>
      <c r="AJ1048" s="30"/>
      <c r="AK1048" s="30"/>
      <c r="AL1048" s="30"/>
      <c r="AM1048" s="63"/>
      <c r="AN1048" s="108"/>
      <c r="AO1048" s="108"/>
      <c r="AP1048" s="107"/>
      <c r="AQ1048" s="107"/>
      <c r="AR1048" s="31"/>
      <c r="AS1048" s="68"/>
      <c r="AT1048" s="68"/>
      <c r="AU1048" s="63"/>
      <c r="AV1048" s="62"/>
      <c r="AW1048" s="62"/>
      <c r="AX1048" s="62"/>
      <c r="AY1048" s="62"/>
      <c r="AZ1048" s="126"/>
      <c r="BA1048" s="126"/>
      <c r="BB1048" s="126"/>
      <c r="BC1048" s="126"/>
      <c r="BD1048" s="126"/>
      <c r="BE1048" s="62"/>
    </row>
    <row r="1049" spans="1:57" ht="25.5" customHeight="1" x14ac:dyDescent="0.3">
      <c r="A1049" s="31"/>
      <c r="B1049" s="31"/>
      <c r="C1049" s="31"/>
      <c r="D1049" s="33"/>
      <c r="E1049" s="92"/>
      <c r="F1049" s="31"/>
      <c r="G1049" s="77"/>
      <c r="H1049" s="77"/>
      <c r="I1049" s="57"/>
      <c r="J1049" s="31"/>
      <c r="K1049" s="31"/>
      <c r="L1049" s="77"/>
      <c r="M1049" s="64"/>
      <c r="N1049" s="64"/>
      <c r="O1049" s="69"/>
      <c r="P1049" s="69"/>
      <c r="Q1049" s="70"/>
      <c r="R1049" s="34"/>
      <c r="S1049" s="105"/>
      <c r="T1049" s="105"/>
      <c r="U1049" s="77"/>
      <c r="V1049" s="77"/>
      <c r="W1049" s="69"/>
      <c r="X1049" s="69"/>
      <c r="Y1049" s="69"/>
      <c r="Z1049" s="61"/>
      <c r="AA1049" s="67"/>
      <c r="AB1049" s="61"/>
      <c r="AC1049" s="67"/>
      <c r="AD1049" s="67"/>
      <c r="AE1049" s="67"/>
      <c r="AF1049" s="57"/>
      <c r="AG1049" s="107"/>
      <c r="AH1049" s="108"/>
      <c r="AI1049" s="30"/>
      <c r="AJ1049" s="30"/>
      <c r="AK1049" s="30"/>
      <c r="AL1049" s="30"/>
      <c r="AM1049" s="63"/>
      <c r="AN1049" s="108"/>
      <c r="AO1049" s="108"/>
      <c r="AP1049" s="107"/>
      <c r="AQ1049" s="107"/>
      <c r="AR1049" s="31"/>
      <c r="AS1049" s="68"/>
      <c r="AT1049" s="68"/>
      <c r="AU1049" s="63"/>
      <c r="AV1049" s="62"/>
      <c r="AW1049" s="62"/>
      <c r="AX1049" s="62"/>
      <c r="AY1049" s="62"/>
      <c r="AZ1049" s="126"/>
      <c r="BA1049" s="126"/>
      <c r="BB1049" s="126"/>
      <c r="BC1049" s="126"/>
      <c r="BD1049" s="126"/>
      <c r="BE1049" s="62"/>
    </row>
    <row r="1050" spans="1:57" ht="25.5" customHeight="1" x14ac:dyDescent="0.3">
      <c r="A1050" s="31"/>
      <c r="B1050" s="31"/>
      <c r="C1050" s="31"/>
      <c r="D1050" s="33"/>
      <c r="E1050" s="92"/>
      <c r="F1050" s="31"/>
      <c r="G1050" s="77"/>
      <c r="H1050" s="77"/>
      <c r="I1050" s="57"/>
      <c r="J1050" s="31"/>
      <c r="K1050" s="31"/>
      <c r="L1050" s="77"/>
      <c r="M1050" s="64"/>
      <c r="N1050" s="64"/>
      <c r="O1050" s="69"/>
      <c r="P1050" s="69"/>
      <c r="Q1050" s="70"/>
      <c r="R1050" s="34"/>
      <c r="S1050" s="105"/>
      <c r="T1050" s="105"/>
      <c r="U1050" s="77"/>
      <c r="V1050" s="77"/>
      <c r="W1050" s="69"/>
      <c r="X1050" s="69"/>
      <c r="Y1050" s="69"/>
      <c r="Z1050" s="61"/>
      <c r="AA1050" s="67"/>
      <c r="AB1050" s="61"/>
      <c r="AC1050" s="67"/>
      <c r="AD1050" s="67"/>
      <c r="AE1050" s="67"/>
      <c r="AF1050" s="57"/>
      <c r="AG1050" s="107"/>
      <c r="AH1050" s="108"/>
      <c r="AI1050" s="30"/>
      <c r="AJ1050" s="30"/>
      <c r="AK1050" s="30"/>
      <c r="AL1050" s="30"/>
      <c r="AM1050" s="63"/>
      <c r="AN1050" s="108"/>
      <c r="AO1050" s="108"/>
      <c r="AP1050" s="107"/>
      <c r="AQ1050" s="107"/>
      <c r="AR1050" s="31"/>
      <c r="AS1050" s="68"/>
      <c r="AT1050" s="68"/>
      <c r="AU1050" s="63"/>
      <c r="AV1050" s="62"/>
      <c r="AW1050" s="62"/>
      <c r="AX1050" s="62"/>
      <c r="AY1050" s="62"/>
      <c r="AZ1050" s="126"/>
      <c r="BA1050" s="126"/>
      <c r="BB1050" s="126"/>
      <c r="BC1050" s="126"/>
      <c r="BD1050" s="126"/>
      <c r="BE1050" s="62"/>
    </row>
    <row r="1051" spans="1:57" ht="25.5" customHeight="1" x14ac:dyDescent="0.3">
      <c r="A1051" s="31"/>
      <c r="B1051" s="31"/>
      <c r="C1051" s="31"/>
      <c r="D1051" s="33"/>
      <c r="E1051" s="92"/>
      <c r="F1051" s="31"/>
      <c r="G1051" s="77"/>
      <c r="H1051" s="77"/>
      <c r="I1051" s="57"/>
      <c r="J1051" s="31"/>
      <c r="K1051" s="31"/>
      <c r="L1051" s="77"/>
      <c r="M1051" s="64"/>
      <c r="N1051" s="64"/>
      <c r="O1051" s="69"/>
      <c r="P1051" s="69"/>
      <c r="Q1051" s="70"/>
      <c r="R1051" s="34"/>
      <c r="S1051" s="105"/>
      <c r="T1051" s="105"/>
      <c r="U1051" s="77"/>
      <c r="V1051" s="77"/>
      <c r="W1051" s="69"/>
      <c r="X1051" s="69"/>
      <c r="Y1051" s="69"/>
      <c r="Z1051" s="61"/>
      <c r="AA1051" s="67"/>
      <c r="AB1051" s="61"/>
      <c r="AC1051" s="67"/>
      <c r="AD1051" s="67"/>
      <c r="AE1051" s="67"/>
      <c r="AF1051" s="57"/>
      <c r="AG1051" s="107"/>
      <c r="AH1051" s="108"/>
      <c r="AI1051" s="30"/>
      <c r="AJ1051" s="30"/>
      <c r="AK1051" s="30"/>
      <c r="AL1051" s="30"/>
      <c r="AM1051" s="63"/>
      <c r="AN1051" s="108"/>
      <c r="AO1051" s="108"/>
      <c r="AP1051" s="107"/>
      <c r="AQ1051" s="107"/>
      <c r="AR1051" s="31"/>
      <c r="AS1051" s="68"/>
      <c r="AT1051" s="68"/>
      <c r="AU1051" s="63"/>
      <c r="AV1051" s="62"/>
      <c r="AW1051" s="62"/>
      <c r="AX1051" s="62"/>
      <c r="AY1051" s="62"/>
      <c r="AZ1051" s="126"/>
      <c r="BA1051" s="126"/>
      <c r="BB1051" s="126"/>
      <c r="BC1051" s="126"/>
      <c r="BD1051" s="126"/>
      <c r="BE1051" s="62"/>
    </row>
    <row r="1052" spans="1:57" ht="25.5" customHeight="1" x14ac:dyDescent="0.3">
      <c r="A1052" s="31"/>
      <c r="B1052" s="31"/>
      <c r="C1052" s="31"/>
      <c r="D1052" s="33"/>
      <c r="E1052" s="92"/>
      <c r="F1052" s="31"/>
      <c r="G1052" s="77"/>
      <c r="H1052" s="77"/>
      <c r="I1052" s="57"/>
      <c r="J1052" s="31"/>
      <c r="K1052" s="31"/>
      <c r="L1052" s="77"/>
      <c r="M1052" s="64"/>
      <c r="N1052" s="64"/>
      <c r="O1052" s="69"/>
      <c r="P1052" s="69"/>
      <c r="Q1052" s="70"/>
      <c r="R1052" s="34"/>
      <c r="S1052" s="105"/>
      <c r="T1052" s="105"/>
      <c r="U1052" s="77"/>
      <c r="V1052" s="77"/>
      <c r="W1052" s="69"/>
      <c r="X1052" s="69"/>
      <c r="Y1052" s="69"/>
      <c r="Z1052" s="61"/>
      <c r="AA1052" s="67"/>
      <c r="AB1052" s="61"/>
      <c r="AC1052" s="67"/>
      <c r="AD1052" s="67"/>
      <c r="AE1052" s="67"/>
      <c r="AF1052" s="57"/>
      <c r="AG1052" s="107"/>
      <c r="AH1052" s="108"/>
      <c r="AI1052" s="30"/>
      <c r="AJ1052" s="30"/>
      <c r="AK1052" s="30"/>
      <c r="AL1052" s="30"/>
      <c r="AM1052" s="63"/>
      <c r="AN1052" s="108"/>
      <c r="AO1052" s="108"/>
      <c r="AP1052" s="107"/>
      <c r="AQ1052" s="107"/>
      <c r="AR1052" s="31"/>
      <c r="AS1052" s="68"/>
      <c r="AT1052" s="68"/>
      <c r="AU1052" s="63"/>
      <c r="AV1052" s="62"/>
      <c r="AW1052" s="62"/>
      <c r="AX1052" s="62"/>
      <c r="AY1052" s="62"/>
      <c r="AZ1052" s="126"/>
      <c r="BA1052" s="126"/>
      <c r="BB1052" s="126"/>
      <c r="BC1052" s="126"/>
      <c r="BD1052" s="126"/>
      <c r="BE1052" s="62"/>
    </row>
    <row r="1053" spans="1:57" ht="25.5" customHeight="1" x14ac:dyDescent="0.3">
      <c r="A1053" s="31"/>
      <c r="B1053" s="31"/>
      <c r="C1053" s="31"/>
      <c r="D1053" s="33"/>
      <c r="E1053" s="92"/>
      <c r="F1053" s="31"/>
      <c r="G1053" s="77"/>
      <c r="H1053" s="77"/>
      <c r="I1053" s="57"/>
      <c r="J1053" s="31"/>
      <c r="K1053" s="31"/>
      <c r="L1053" s="77"/>
      <c r="M1053" s="64"/>
      <c r="N1053" s="64"/>
      <c r="O1053" s="69"/>
      <c r="P1053" s="69"/>
      <c r="Q1053" s="70"/>
      <c r="R1053" s="34"/>
      <c r="S1053" s="105"/>
      <c r="T1053" s="105"/>
      <c r="U1053" s="77"/>
      <c r="V1053" s="77"/>
      <c r="W1053" s="69"/>
      <c r="X1053" s="69"/>
      <c r="Y1053" s="69"/>
      <c r="Z1053" s="61"/>
      <c r="AA1053" s="67"/>
      <c r="AB1053" s="61"/>
      <c r="AC1053" s="67"/>
      <c r="AD1053" s="67"/>
      <c r="AE1053" s="67"/>
      <c r="AF1053" s="57"/>
      <c r="AG1053" s="107"/>
      <c r="AH1053" s="108"/>
      <c r="AI1053" s="30"/>
      <c r="AJ1053" s="30"/>
      <c r="AK1053" s="30"/>
      <c r="AL1053" s="30"/>
      <c r="AM1053" s="63"/>
      <c r="AN1053" s="108"/>
      <c r="AO1053" s="108"/>
      <c r="AP1053" s="107"/>
      <c r="AQ1053" s="107"/>
      <c r="AR1053" s="31"/>
      <c r="AS1053" s="68"/>
      <c r="AT1053" s="68"/>
      <c r="AU1053" s="63"/>
      <c r="AV1053" s="62"/>
      <c r="AW1053" s="62"/>
      <c r="AX1053" s="62"/>
      <c r="AY1053" s="62"/>
      <c r="AZ1053" s="126"/>
      <c r="BA1053" s="126"/>
      <c r="BB1053" s="126"/>
      <c r="BC1053" s="126"/>
      <c r="BD1053" s="126"/>
      <c r="BE1053" s="62"/>
    </row>
    <row r="1054" spans="1:57" ht="25.5" customHeight="1" x14ac:dyDescent="0.3">
      <c r="A1054" s="31"/>
      <c r="B1054" s="31"/>
      <c r="C1054" s="31"/>
      <c r="D1054" s="33"/>
      <c r="E1054" s="92"/>
      <c r="F1054" s="31"/>
      <c r="G1054" s="77"/>
      <c r="H1054" s="77"/>
      <c r="I1054" s="57"/>
      <c r="J1054" s="31"/>
      <c r="K1054" s="31"/>
      <c r="L1054" s="77"/>
      <c r="M1054" s="64"/>
      <c r="N1054" s="64"/>
      <c r="O1054" s="69"/>
      <c r="P1054" s="69"/>
      <c r="Q1054" s="70"/>
      <c r="R1054" s="34"/>
      <c r="S1054" s="105"/>
      <c r="T1054" s="105"/>
      <c r="U1054" s="77"/>
      <c r="V1054" s="77"/>
      <c r="W1054" s="69"/>
      <c r="X1054" s="69"/>
      <c r="Y1054" s="69"/>
      <c r="Z1054" s="61"/>
      <c r="AA1054" s="67"/>
      <c r="AB1054" s="61"/>
      <c r="AC1054" s="67"/>
      <c r="AD1054" s="67"/>
      <c r="AE1054" s="67"/>
      <c r="AF1054" s="57"/>
      <c r="AG1054" s="107"/>
      <c r="AH1054" s="108"/>
      <c r="AI1054" s="30"/>
      <c r="AJ1054" s="30"/>
      <c r="AK1054" s="30"/>
      <c r="AL1054" s="30"/>
      <c r="AM1054" s="63"/>
      <c r="AN1054" s="108"/>
      <c r="AO1054" s="108"/>
      <c r="AP1054" s="107"/>
      <c r="AQ1054" s="107"/>
      <c r="AR1054" s="31"/>
      <c r="AS1054" s="68"/>
      <c r="AT1054" s="68"/>
      <c r="AU1054" s="63"/>
      <c r="AV1054" s="62"/>
      <c r="AW1054" s="62"/>
      <c r="AX1054" s="62"/>
      <c r="AY1054" s="62"/>
      <c r="AZ1054" s="126"/>
      <c r="BA1054" s="126"/>
      <c r="BB1054" s="126"/>
      <c r="BC1054" s="126"/>
      <c r="BD1054" s="126"/>
      <c r="BE1054" s="62"/>
    </row>
    <row r="1055" spans="1:57" ht="25.5" customHeight="1" x14ac:dyDescent="0.3">
      <c r="A1055" s="31"/>
      <c r="B1055" s="31"/>
      <c r="C1055" s="31"/>
      <c r="D1055" s="33"/>
      <c r="E1055" s="92"/>
      <c r="F1055" s="31"/>
      <c r="G1055" s="77"/>
      <c r="H1055" s="77"/>
      <c r="I1055" s="57"/>
      <c r="J1055" s="31"/>
      <c r="K1055" s="31"/>
      <c r="L1055" s="77"/>
      <c r="M1055" s="64"/>
      <c r="N1055" s="64"/>
      <c r="O1055" s="69"/>
      <c r="P1055" s="69"/>
      <c r="Q1055" s="70"/>
      <c r="R1055" s="34"/>
      <c r="S1055" s="105"/>
      <c r="T1055" s="105"/>
      <c r="U1055" s="77"/>
      <c r="V1055" s="77"/>
      <c r="W1055" s="69"/>
      <c r="X1055" s="69"/>
      <c r="Y1055" s="69"/>
      <c r="Z1055" s="61"/>
      <c r="AA1055" s="67"/>
      <c r="AB1055" s="61"/>
      <c r="AC1055" s="67"/>
      <c r="AD1055" s="67"/>
      <c r="AE1055" s="67"/>
      <c r="AF1055" s="57"/>
      <c r="AG1055" s="107"/>
      <c r="AH1055" s="108"/>
      <c r="AI1055" s="30"/>
      <c r="AJ1055" s="30"/>
      <c r="AK1055" s="30"/>
      <c r="AL1055" s="30"/>
      <c r="AM1055" s="63"/>
      <c r="AN1055" s="108"/>
      <c r="AO1055" s="108"/>
      <c r="AP1055" s="107"/>
      <c r="AQ1055" s="107"/>
      <c r="AR1055" s="31"/>
      <c r="AS1055" s="68"/>
      <c r="AT1055" s="68"/>
      <c r="AU1055" s="63"/>
      <c r="AV1055" s="62"/>
      <c r="AW1055" s="62"/>
      <c r="AX1055" s="62"/>
      <c r="AY1055" s="62"/>
      <c r="AZ1055" s="126"/>
      <c r="BA1055" s="126"/>
      <c r="BB1055" s="126"/>
      <c r="BC1055" s="126"/>
      <c r="BD1055" s="126"/>
      <c r="BE1055" s="62"/>
    </row>
    <row r="1056" spans="1:57" ht="25.5" customHeight="1" x14ac:dyDescent="0.3">
      <c r="A1056" s="31"/>
      <c r="B1056" s="31"/>
      <c r="C1056" s="31"/>
      <c r="D1056" s="33"/>
      <c r="E1056" s="92"/>
      <c r="F1056" s="31"/>
      <c r="G1056" s="77"/>
      <c r="H1056" s="77"/>
      <c r="I1056" s="57"/>
      <c r="J1056" s="31"/>
      <c r="K1056" s="31"/>
      <c r="L1056" s="77"/>
      <c r="M1056" s="64"/>
      <c r="N1056" s="64"/>
      <c r="O1056" s="69"/>
      <c r="P1056" s="69"/>
      <c r="Q1056" s="70"/>
      <c r="R1056" s="34"/>
      <c r="S1056" s="105"/>
      <c r="T1056" s="105"/>
      <c r="U1056" s="77"/>
      <c r="V1056" s="77"/>
      <c r="W1056" s="69"/>
      <c r="X1056" s="69"/>
      <c r="Y1056" s="69"/>
      <c r="Z1056" s="61"/>
      <c r="AA1056" s="67"/>
      <c r="AB1056" s="61"/>
      <c r="AC1056" s="67"/>
      <c r="AD1056" s="67"/>
      <c r="AE1056" s="67"/>
      <c r="AF1056" s="57"/>
      <c r="AG1056" s="107"/>
      <c r="AH1056" s="108"/>
      <c r="AI1056" s="30"/>
      <c r="AJ1056" s="30"/>
      <c r="AK1056" s="30"/>
      <c r="AL1056" s="30"/>
      <c r="AM1056" s="63"/>
      <c r="AN1056" s="108"/>
      <c r="AO1056" s="108"/>
      <c r="AP1056" s="107"/>
      <c r="AQ1056" s="107"/>
      <c r="AR1056" s="31"/>
      <c r="AS1056" s="68"/>
      <c r="AT1056" s="68"/>
      <c r="AU1056" s="63"/>
      <c r="AV1056" s="62"/>
      <c r="AW1056" s="62"/>
      <c r="AX1056" s="62"/>
      <c r="AY1056" s="62"/>
      <c r="AZ1056" s="126"/>
      <c r="BA1056" s="126"/>
      <c r="BB1056" s="126"/>
      <c r="BC1056" s="126"/>
      <c r="BD1056" s="126"/>
      <c r="BE1056" s="62"/>
    </row>
    <row r="1057" spans="1:57" ht="25.5" customHeight="1" x14ac:dyDescent="0.3">
      <c r="A1057" s="31"/>
      <c r="B1057" s="31"/>
      <c r="C1057" s="31"/>
      <c r="D1057" s="33"/>
      <c r="E1057" s="92"/>
      <c r="F1057" s="31"/>
      <c r="G1057" s="77"/>
      <c r="H1057" s="77"/>
      <c r="I1057" s="57"/>
      <c r="J1057" s="31"/>
      <c r="K1057" s="31"/>
      <c r="L1057" s="77"/>
      <c r="M1057" s="64"/>
      <c r="N1057" s="64"/>
      <c r="O1057" s="69"/>
      <c r="P1057" s="69"/>
      <c r="Q1057" s="70"/>
      <c r="R1057" s="34"/>
      <c r="S1057" s="105"/>
      <c r="T1057" s="105"/>
      <c r="U1057" s="77"/>
      <c r="V1057" s="77"/>
      <c r="W1057" s="69"/>
      <c r="X1057" s="69"/>
      <c r="Y1057" s="69"/>
      <c r="Z1057" s="61"/>
      <c r="AA1057" s="67"/>
      <c r="AB1057" s="61"/>
      <c r="AC1057" s="67"/>
      <c r="AD1057" s="67"/>
      <c r="AE1057" s="67"/>
      <c r="AF1057" s="57"/>
      <c r="AG1057" s="107"/>
      <c r="AH1057" s="108"/>
      <c r="AI1057" s="30"/>
      <c r="AJ1057" s="30"/>
      <c r="AK1057" s="30"/>
      <c r="AL1057" s="30"/>
      <c r="AM1057" s="63"/>
      <c r="AN1057" s="108"/>
      <c r="AO1057" s="108"/>
      <c r="AP1057" s="107"/>
      <c r="AQ1057" s="107"/>
      <c r="AR1057" s="31"/>
      <c r="AS1057" s="68"/>
      <c r="AT1057" s="68"/>
      <c r="AU1057" s="63"/>
      <c r="AV1057" s="62"/>
      <c r="AW1057" s="62"/>
      <c r="AX1057" s="62"/>
      <c r="AY1057" s="62"/>
      <c r="AZ1057" s="126"/>
      <c r="BA1057" s="126"/>
      <c r="BB1057" s="126"/>
      <c r="BC1057" s="126"/>
      <c r="BD1057" s="126"/>
      <c r="BE1057" s="62"/>
    </row>
    <row r="1058" spans="1:57" ht="25.5" customHeight="1" x14ac:dyDescent="0.3">
      <c r="A1058" s="31"/>
      <c r="B1058" s="31"/>
      <c r="C1058" s="31"/>
      <c r="D1058" s="33"/>
      <c r="E1058" s="92"/>
      <c r="F1058" s="31"/>
      <c r="G1058" s="77"/>
      <c r="H1058" s="77"/>
      <c r="I1058" s="57"/>
      <c r="J1058" s="31"/>
      <c r="K1058" s="31"/>
      <c r="L1058" s="77"/>
      <c r="M1058" s="64"/>
      <c r="N1058" s="64"/>
      <c r="O1058" s="69"/>
      <c r="P1058" s="69"/>
      <c r="Q1058" s="70"/>
      <c r="R1058" s="34"/>
      <c r="S1058" s="105"/>
      <c r="T1058" s="105"/>
      <c r="U1058" s="77"/>
      <c r="V1058" s="77"/>
      <c r="W1058" s="69"/>
      <c r="X1058" s="69"/>
      <c r="Y1058" s="69"/>
      <c r="Z1058" s="61"/>
      <c r="AA1058" s="67"/>
      <c r="AB1058" s="61"/>
      <c r="AC1058" s="67"/>
      <c r="AD1058" s="67"/>
      <c r="AE1058" s="67"/>
      <c r="AF1058" s="57"/>
      <c r="AG1058" s="107"/>
      <c r="AH1058" s="108"/>
      <c r="AI1058" s="30"/>
      <c r="AJ1058" s="30"/>
      <c r="AK1058" s="30"/>
      <c r="AL1058" s="30"/>
      <c r="AM1058" s="63"/>
      <c r="AN1058" s="108"/>
      <c r="AO1058" s="108"/>
      <c r="AP1058" s="107"/>
      <c r="AQ1058" s="107"/>
      <c r="AR1058" s="31"/>
      <c r="AS1058" s="68"/>
      <c r="AT1058" s="68"/>
      <c r="AU1058" s="63"/>
      <c r="AV1058" s="62"/>
      <c r="AW1058" s="62"/>
      <c r="AX1058" s="62"/>
      <c r="AY1058" s="62"/>
      <c r="AZ1058" s="126"/>
      <c r="BA1058" s="126"/>
      <c r="BB1058" s="126"/>
      <c r="BC1058" s="126"/>
      <c r="BD1058" s="126"/>
      <c r="BE1058" s="62"/>
    </row>
    <row r="1059" spans="1:57" ht="25.5" customHeight="1" x14ac:dyDescent="0.3">
      <c r="A1059" s="31"/>
      <c r="B1059" s="31"/>
      <c r="C1059" s="31"/>
      <c r="D1059" s="33"/>
      <c r="E1059" s="92"/>
      <c r="F1059" s="31"/>
      <c r="G1059" s="77"/>
      <c r="H1059" s="77"/>
      <c r="I1059" s="57"/>
      <c r="J1059" s="31"/>
      <c r="K1059" s="31"/>
      <c r="L1059" s="77"/>
      <c r="M1059" s="64"/>
      <c r="N1059" s="64"/>
      <c r="O1059" s="69"/>
      <c r="P1059" s="69"/>
      <c r="Q1059" s="70"/>
      <c r="R1059" s="34"/>
      <c r="S1059" s="105"/>
      <c r="T1059" s="105"/>
      <c r="U1059" s="77"/>
      <c r="V1059" s="77"/>
      <c r="W1059" s="69"/>
      <c r="X1059" s="69"/>
      <c r="Y1059" s="69"/>
      <c r="Z1059" s="61"/>
      <c r="AA1059" s="67"/>
      <c r="AB1059" s="61"/>
      <c r="AC1059" s="67"/>
      <c r="AD1059" s="67"/>
      <c r="AE1059" s="67"/>
      <c r="AF1059" s="57"/>
      <c r="AG1059" s="107"/>
      <c r="AH1059" s="108"/>
      <c r="AI1059" s="30"/>
      <c r="AJ1059" s="30"/>
      <c r="AK1059" s="30"/>
      <c r="AL1059" s="30"/>
      <c r="AM1059" s="63"/>
      <c r="AN1059" s="108"/>
      <c r="AO1059" s="108"/>
      <c r="AP1059" s="107"/>
      <c r="AQ1059" s="107"/>
      <c r="AR1059" s="31"/>
      <c r="AS1059" s="68"/>
      <c r="AT1059" s="68"/>
      <c r="AU1059" s="63"/>
      <c r="AV1059" s="62"/>
      <c r="AW1059" s="62"/>
      <c r="AX1059" s="62"/>
      <c r="AY1059" s="62"/>
      <c r="AZ1059" s="126"/>
      <c r="BA1059" s="126"/>
      <c r="BB1059" s="126"/>
      <c r="BC1059" s="126"/>
      <c r="BD1059" s="126"/>
      <c r="BE1059" s="62"/>
    </row>
    <row r="1060" spans="1:57" ht="25.5" customHeight="1" x14ac:dyDescent="0.3">
      <c r="A1060" s="31"/>
      <c r="B1060" s="31"/>
      <c r="C1060" s="31"/>
      <c r="D1060" s="33"/>
      <c r="E1060" s="92"/>
      <c r="F1060" s="31"/>
      <c r="G1060" s="77"/>
      <c r="H1060" s="77"/>
      <c r="I1060" s="57"/>
      <c r="J1060" s="31"/>
      <c r="K1060" s="31"/>
      <c r="L1060" s="77"/>
      <c r="M1060" s="64"/>
      <c r="N1060" s="64"/>
      <c r="O1060" s="69"/>
      <c r="P1060" s="69"/>
      <c r="Q1060" s="70"/>
      <c r="R1060" s="34"/>
      <c r="S1060" s="105"/>
      <c r="T1060" s="105"/>
      <c r="U1060" s="77"/>
      <c r="V1060" s="77"/>
      <c r="W1060" s="69"/>
      <c r="X1060" s="69"/>
      <c r="Y1060" s="69"/>
      <c r="Z1060" s="61"/>
      <c r="AA1060" s="67"/>
      <c r="AB1060" s="61"/>
      <c r="AC1060" s="67"/>
      <c r="AD1060" s="67"/>
      <c r="AE1060" s="67"/>
      <c r="AF1060" s="57"/>
      <c r="AG1060" s="107"/>
      <c r="AH1060" s="108"/>
      <c r="AI1060" s="30"/>
      <c r="AJ1060" s="30"/>
      <c r="AK1060" s="30"/>
      <c r="AL1060" s="30"/>
      <c r="AM1060" s="63"/>
      <c r="AN1060" s="108"/>
      <c r="AO1060" s="108"/>
      <c r="AP1060" s="107"/>
      <c r="AQ1060" s="107"/>
      <c r="AR1060" s="31"/>
      <c r="AS1060" s="68"/>
      <c r="AT1060" s="68"/>
      <c r="AU1060" s="63"/>
      <c r="AV1060" s="62"/>
      <c r="AW1060" s="62"/>
      <c r="AX1060" s="62"/>
      <c r="AY1060" s="62"/>
      <c r="AZ1060" s="126"/>
      <c r="BA1060" s="126"/>
      <c r="BB1060" s="126"/>
      <c r="BC1060" s="126"/>
      <c r="BD1060" s="126"/>
      <c r="BE1060" s="62"/>
    </row>
    <row r="1061" spans="1:57" ht="25.5" customHeight="1" x14ac:dyDescent="0.3">
      <c r="A1061" s="31"/>
      <c r="B1061" s="31"/>
      <c r="C1061" s="31"/>
      <c r="D1061" s="33"/>
      <c r="E1061" s="92"/>
      <c r="F1061" s="31"/>
      <c r="G1061" s="77"/>
      <c r="H1061" s="77"/>
      <c r="I1061" s="57"/>
      <c r="J1061" s="31"/>
      <c r="K1061" s="31"/>
      <c r="L1061" s="77"/>
      <c r="M1061" s="64"/>
      <c r="N1061" s="64"/>
      <c r="O1061" s="69"/>
      <c r="P1061" s="69"/>
      <c r="Q1061" s="70"/>
      <c r="R1061" s="34"/>
      <c r="S1061" s="105"/>
      <c r="T1061" s="105"/>
      <c r="U1061" s="77"/>
      <c r="V1061" s="77"/>
      <c r="W1061" s="69"/>
      <c r="X1061" s="69"/>
      <c r="Y1061" s="69"/>
      <c r="Z1061" s="61"/>
      <c r="AA1061" s="67"/>
      <c r="AB1061" s="61"/>
      <c r="AC1061" s="67"/>
      <c r="AD1061" s="67"/>
      <c r="AE1061" s="67"/>
      <c r="AF1061" s="57"/>
      <c r="AG1061" s="107"/>
      <c r="AH1061" s="108"/>
      <c r="AI1061" s="30"/>
      <c r="AJ1061" s="30"/>
      <c r="AK1061" s="30"/>
      <c r="AL1061" s="30"/>
      <c r="AM1061" s="63"/>
      <c r="AN1061" s="108"/>
      <c r="AO1061" s="108"/>
      <c r="AP1061" s="107"/>
      <c r="AQ1061" s="107"/>
      <c r="AR1061" s="31"/>
      <c r="AS1061" s="68"/>
      <c r="AT1061" s="68"/>
      <c r="AU1061" s="63"/>
      <c r="AV1061" s="62"/>
      <c r="AW1061" s="62"/>
      <c r="AX1061" s="62"/>
      <c r="AY1061" s="62"/>
      <c r="AZ1061" s="126"/>
      <c r="BA1061" s="126"/>
      <c r="BB1061" s="126"/>
      <c r="BC1061" s="126"/>
      <c r="BD1061" s="126"/>
      <c r="BE1061" s="62"/>
    </row>
    <row r="1062" spans="1:57" ht="25.5" customHeight="1" x14ac:dyDescent="0.3">
      <c r="A1062" s="31"/>
      <c r="B1062" s="31"/>
      <c r="C1062" s="31"/>
      <c r="D1062" s="33"/>
      <c r="E1062" s="92"/>
      <c r="F1062" s="31"/>
      <c r="G1062" s="77"/>
      <c r="H1062" s="77"/>
      <c r="I1062" s="57"/>
      <c r="J1062" s="31"/>
      <c r="K1062" s="31"/>
      <c r="L1062" s="77"/>
      <c r="M1062" s="64"/>
      <c r="N1062" s="64"/>
      <c r="O1062" s="69"/>
      <c r="P1062" s="69"/>
      <c r="Q1062" s="70"/>
      <c r="R1062" s="34"/>
      <c r="S1062" s="105"/>
      <c r="T1062" s="105"/>
      <c r="U1062" s="77"/>
      <c r="V1062" s="77"/>
      <c r="W1062" s="69"/>
      <c r="X1062" s="69"/>
      <c r="Y1062" s="69"/>
      <c r="Z1062" s="61"/>
      <c r="AA1062" s="67"/>
      <c r="AB1062" s="61"/>
      <c r="AC1062" s="67"/>
      <c r="AD1062" s="67"/>
      <c r="AE1062" s="67"/>
      <c r="AF1062" s="57"/>
      <c r="AG1062" s="107"/>
      <c r="AH1062" s="108"/>
      <c r="AI1062" s="30"/>
      <c r="AJ1062" s="30"/>
      <c r="AK1062" s="30"/>
      <c r="AL1062" s="30"/>
      <c r="AM1062" s="63"/>
      <c r="AN1062" s="108"/>
      <c r="AO1062" s="108"/>
      <c r="AP1062" s="107"/>
      <c r="AQ1062" s="107"/>
      <c r="AR1062" s="31"/>
      <c r="AS1062" s="68"/>
      <c r="AT1062" s="68"/>
      <c r="AU1062" s="63"/>
      <c r="AV1062" s="62"/>
      <c r="AW1062" s="62"/>
      <c r="AX1062" s="62"/>
      <c r="AY1062" s="62"/>
      <c r="AZ1062" s="126"/>
      <c r="BA1062" s="126"/>
      <c r="BB1062" s="126"/>
      <c r="BC1062" s="126"/>
      <c r="BD1062" s="126"/>
      <c r="BE1062" s="62"/>
    </row>
    <row r="1063" spans="1:57" ht="25.5" customHeight="1" x14ac:dyDescent="0.3">
      <c r="A1063" s="31"/>
      <c r="B1063" s="31"/>
      <c r="C1063" s="31"/>
      <c r="D1063" s="33"/>
      <c r="E1063" s="92"/>
      <c r="F1063" s="31"/>
      <c r="G1063" s="77"/>
      <c r="H1063" s="77"/>
      <c r="I1063" s="57"/>
      <c r="J1063" s="31"/>
      <c r="K1063" s="31"/>
      <c r="L1063" s="77"/>
      <c r="M1063" s="64"/>
      <c r="N1063" s="64"/>
      <c r="O1063" s="69"/>
      <c r="P1063" s="69"/>
      <c r="Q1063" s="70"/>
      <c r="R1063" s="34"/>
      <c r="S1063" s="105"/>
      <c r="T1063" s="105"/>
      <c r="U1063" s="77"/>
      <c r="V1063" s="77"/>
      <c r="W1063" s="69"/>
      <c r="X1063" s="69"/>
      <c r="Y1063" s="69"/>
      <c r="Z1063" s="61"/>
      <c r="AA1063" s="67"/>
      <c r="AB1063" s="61"/>
      <c r="AC1063" s="67"/>
      <c r="AD1063" s="67"/>
      <c r="AE1063" s="67"/>
      <c r="AF1063" s="57"/>
      <c r="AG1063" s="107"/>
      <c r="AH1063" s="108"/>
      <c r="AI1063" s="30"/>
      <c r="AJ1063" s="30"/>
      <c r="AK1063" s="30"/>
      <c r="AL1063" s="30"/>
      <c r="AM1063" s="63"/>
      <c r="AN1063" s="108"/>
      <c r="AO1063" s="108"/>
      <c r="AP1063" s="107"/>
      <c r="AQ1063" s="107"/>
      <c r="AR1063" s="31"/>
      <c r="AS1063" s="68"/>
      <c r="AT1063" s="68"/>
      <c r="AU1063" s="63"/>
      <c r="AV1063" s="62"/>
      <c r="AW1063" s="62"/>
      <c r="AX1063" s="62"/>
      <c r="AY1063" s="62"/>
      <c r="AZ1063" s="126"/>
      <c r="BA1063" s="126"/>
      <c r="BB1063" s="126"/>
      <c r="BC1063" s="126"/>
      <c r="BD1063" s="126"/>
      <c r="BE1063" s="62"/>
    </row>
    <row r="1064" spans="1:57" ht="25.5" customHeight="1" x14ac:dyDescent="0.3">
      <c r="A1064" s="31"/>
      <c r="B1064" s="31"/>
      <c r="C1064" s="31"/>
      <c r="D1064" s="33"/>
      <c r="E1064" s="92"/>
      <c r="F1064" s="31"/>
      <c r="G1064" s="77"/>
      <c r="H1064" s="77"/>
      <c r="I1064" s="57"/>
      <c r="J1064" s="31"/>
      <c r="K1064" s="31"/>
      <c r="L1064" s="77"/>
      <c r="M1064" s="64"/>
      <c r="N1064" s="64"/>
      <c r="O1064" s="69"/>
      <c r="P1064" s="69"/>
      <c r="Q1064" s="70"/>
      <c r="R1064" s="34"/>
      <c r="S1064" s="105"/>
      <c r="T1064" s="105"/>
      <c r="U1064" s="77"/>
      <c r="V1064" s="77"/>
      <c r="W1064" s="69"/>
      <c r="X1064" s="69"/>
      <c r="Y1064" s="69"/>
      <c r="Z1064" s="61"/>
      <c r="AA1064" s="67"/>
      <c r="AB1064" s="61"/>
      <c r="AC1064" s="67"/>
      <c r="AD1064" s="67"/>
      <c r="AE1064" s="67"/>
      <c r="AF1064" s="57"/>
      <c r="AG1064" s="107"/>
      <c r="AH1064" s="108"/>
      <c r="AI1064" s="30"/>
      <c r="AJ1064" s="30"/>
      <c r="AK1064" s="30"/>
      <c r="AL1064" s="30"/>
      <c r="AM1064" s="63"/>
      <c r="AN1064" s="108"/>
      <c r="AO1064" s="108"/>
      <c r="AP1064" s="107"/>
      <c r="AQ1064" s="107"/>
      <c r="AR1064" s="31"/>
      <c r="AS1064" s="68"/>
      <c r="AT1064" s="68"/>
      <c r="AU1064" s="63"/>
      <c r="AV1064" s="62"/>
      <c r="AW1064" s="62"/>
      <c r="AX1064" s="62"/>
      <c r="AY1064" s="62"/>
      <c r="AZ1064" s="126"/>
      <c r="BA1064" s="126"/>
      <c r="BB1064" s="126"/>
      <c r="BC1064" s="126"/>
      <c r="BD1064" s="126"/>
      <c r="BE1064" s="62"/>
    </row>
    <row r="1065" spans="1:57" ht="25.5" customHeight="1" x14ac:dyDescent="0.3">
      <c r="A1065" s="31"/>
      <c r="B1065" s="31"/>
      <c r="C1065" s="31"/>
      <c r="D1065" s="33"/>
      <c r="E1065" s="92"/>
      <c r="F1065" s="31"/>
      <c r="G1065" s="77"/>
      <c r="H1065" s="77"/>
      <c r="I1065" s="57"/>
      <c r="J1065" s="31"/>
      <c r="K1065" s="31"/>
      <c r="L1065" s="77"/>
      <c r="M1065" s="64"/>
      <c r="N1065" s="64"/>
      <c r="O1065" s="69"/>
      <c r="P1065" s="69"/>
      <c r="Q1065" s="70"/>
      <c r="R1065" s="34"/>
      <c r="S1065" s="105"/>
      <c r="T1065" s="105"/>
      <c r="U1065" s="77"/>
      <c r="V1065" s="77"/>
      <c r="W1065" s="69"/>
      <c r="X1065" s="69"/>
      <c r="Y1065" s="69"/>
      <c r="Z1065" s="61"/>
      <c r="AA1065" s="67"/>
      <c r="AB1065" s="61"/>
      <c r="AC1065" s="67"/>
      <c r="AD1065" s="67"/>
      <c r="AE1065" s="67"/>
      <c r="AF1065" s="57"/>
      <c r="AG1065" s="107"/>
      <c r="AH1065" s="108"/>
      <c r="AI1065" s="30"/>
      <c r="AJ1065" s="30"/>
      <c r="AK1065" s="30"/>
      <c r="AL1065" s="30"/>
      <c r="AM1065" s="63"/>
      <c r="AN1065" s="108"/>
      <c r="AO1065" s="108"/>
      <c r="AP1065" s="107"/>
      <c r="AQ1065" s="107"/>
      <c r="AR1065" s="31"/>
      <c r="AS1065" s="68"/>
      <c r="AT1065" s="68"/>
      <c r="AU1065" s="63"/>
      <c r="AV1065" s="62"/>
      <c r="AW1065" s="62"/>
      <c r="AX1065" s="62"/>
      <c r="AY1065" s="62"/>
      <c r="AZ1065" s="126"/>
      <c r="BA1065" s="126"/>
      <c r="BB1065" s="126"/>
      <c r="BC1065" s="126"/>
      <c r="BD1065" s="126"/>
      <c r="BE1065" s="62"/>
    </row>
    <row r="1066" spans="1:57" ht="25.5" customHeight="1" x14ac:dyDescent="0.3">
      <c r="A1066" s="31"/>
      <c r="B1066" s="31"/>
      <c r="C1066" s="31"/>
      <c r="D1066" s="33"/>
      <c r="E1066" s="92"/>
      <c r="F1066" s="31"/>
      <c r="G1066" s="77"/>
      <c r="H1066" s="77"/>
      <c r="I1066" s="57"/>
      <c r="J1066" s="31"/>
      <c r="K1066" s="31"/>
      <c r="L1066" s="77"/>
      <c r="M1066" s="64"/>
      <c r="N1066" s="64"/>
      <c r="O1066" s="69"/>
      <c r="P1066" s="69"/>
      <c r="Q1066" s="70"/>
      <c r="R1066" s="34"/>
      <c r="S1066" s="105"/>
      <c r="T1066" s="105"/>
      <c r="U1066" s="77"/>
      <c r="V1066" s="77"/>
      <c r="W1066" s="69"/>
      <c r="X1066" s="69"/>
      <c r="Y1066" s="69"/>
      <c r="Z1066" s="61"/>
      <c r="AA1066" s="67"/>
      <c r="AB1066" s="61"/>
      <c r="AC1066" s="67"/>
      <c r="AD1066" s="67"/>
      <c r="AE1066" s="67"/>
      <c r="AF1066" s="57"/>
      <c r="AG1066" s="107"/>
      <c r="AH1066" s="108"/>
      <c r="AI1066" s="30"/>
      <c r="AJ1066" s="30"/>
      <c r="AK1066" s="30"/>
      <c r="AL1066" s="30"/>
      <c r="AM1066" s="63"/>
      <c r="AN1066" s="108"/>
      <c r="AO1066" s="108"/>
      <c r="AP1066" s="107"/>
      <c r="AQ1066" s="107"/>
      <c r="AR1066" s="31"/>
      <c r="AS1066" s="68"/>
      <c r="AT1066" s="68"/>
      <c r="AU1066" s="63"/>
      <c r="AV1066" s="62"/>
      <c r="AW1066" s="62"/>
      <c r="AX1066" s="62"/>
      <c r="AY1066" s="62"/>
      <c r="AZ1066" s="126"/>
      <c r="BA1066" s="126"/>
      <c r="BB1066" s="126"/>
      <c r="BC1066" s="126"/>
      <c r="BD1066" s="126"/>
      <c r="BE1066" s="62"/>
    </row>
    <row r="1067" spans="1:57" ht="25.5" customHeight="1" x14ac:dyDescent="0.3">
      <c r="A1067" s="31"/>
      <c r="B1067" s="31"/>
      <c r="C1067" s="31"/>
      <c r="D1067" s="33"/>
      <c r="E1067" s="92"/>
      <c r="F1067" s="31"/>
      <c r="G1067" s="77"/>
      <c r="H1067" s="77"/>
      <c r="I1067" s="57"/>
      <c r="J1067" s="31"/>
      <c r="K1067" s="31"/>
      <c r="L1067" s="77"/>
      <c r="M1067" s="64"/>
      <c r="N1067" s="64"/>
      <c r="O1067" s="69"/>
      <c r="P1067" s="69"/>
      <c r="Q1067" s="70"/>
      <c r="R1067" s="34"/>
      <c r="S1067" s="105"/>
      <c r="T1067" s="105"/>
      <c r="U1067" s="77"/>
      <c r="V1067" s="77"/>
      <c r="W1067" s="69"/>
      <c r="X1067" s="69"/>
      <c r="Y1067" s="69"/>
      <c r="Z1067" s="61"/>
      <c r="AA1067" s="67"/>
      <c r="AB1067" s="61"/>
      <c r="AC1067" s="67"/>
      <c r="AD1067" s="67"/>
      <c r="AE1067" s="67"/>
      <c r="AF1067" s="57"/>
      <c r="AG1067" s="107"/>
      <c r="AH1067" s="108"/>
      <c r="AI1067" s="30"/>
      <c r="AJ1067" s="30"/>
      <c r="AK1067" s="30"/>
      <c r="AL1067" s="30"/>
      <c r="AM1067" s="63"/>
      <c r="AN1067" s="108"/>
      <c r="AO1067" s="108"/>
      <c r="AP1067" s="107"/>
      <c r="AQ1067" s="107"/>
      <c r="AR1067" s="31"/>
      <c r="AS1067" s="68"/>
      <c r="AT1067" s="68"/>
      <c r="AU1067" s="63"/>
      <c r="AV1067" s="62"/>
      <c r="AW1067" s="62"/>
      <c r="AX1067" s="62"/>
      <c r="AY1067" s="62"/>
      <c r="AZ1067" s="126"/>
      <c r="BA1067" s="126"/>
      <c r="BB1067" s="126"/>
      <c r="BC1067" s="126"/>
      <c r="BD1067" s="126"/>
      <c r="BE1067" s="62"/>
    </row>
    <row r="1068" spans="1:57" ht="25.5" customHeight="1" x14ac:dyDescent="0.3">
      <c r="A1068" s="31"/>
      <c r="B1068" s="31"/>
      <c r="C1068" s="31"/>
      <c r="D1068" s="33"/>
      <c r="E1068" s="92"/>
      <c r="F1068" s="31"/>
      <c r="G1068" s="77"/>
      <c r="H1068" s="77"/>
      <c r="I1068" s="57"/>
      <c r="J1068" s="31"/>
      <c r="K1068" s="31"/>
      <c r="L1068" s="77"/>
      <c r="M1068" s="64"/>
      <c r="N1068" s="64"/>
      <c r="O1068" s="69"/>
      <c r="P1068" s="69"/>
      <c r="Q1068" s="70"/>
      <c r="R1068" s="34"/>
      <c r="S1068" s="105"/>
      <c r="T1068" s="105"/>
      <c r="U1068" s="77"/>
      <c r="V1068" s="77"/>
      <c r="W1068" s="69"/>
      <c r="X1068" s="69"/>
      <c r="Y1068" s="69"/>
      <c r="Z1068" s="61"/>
      <c r="AA1068" s="67"/>
      <c r="AB1068" s="61"/>
      <c r="AC1068" s="67"/>
      <c r="AD1068" s="67"/>
      <c r="AE1068" s="67"/>
      <c r="AF1068" s="57"/>
      <c r="AG1068" s="107"/>
      <c r="AH1068" s="108"/>
      <c r="AI1068" s="30"/>
      <c r="AJ1068" s="30"/>
      <c r="AK1068" s="30"/>
      <c r="AL1068" s="30"/>
      <c r="AM1068" s="63"/>
      <c r="AN1068" s="108"/>
      <c r="AO1068" s="108"/>
      <c r="AP1068" s="107"/>
      <c r="AQ1068" s="107"/>
      <c r="AR1068" s="31"/>
      <c r="AS1068" s="68"/>
      <c r="AT1068" s="68"/>
      <c r="AU1068" s="63"/>
      <c r="AV1068" s="62"/>
      <c r="AW1068" s="62"/>
      <c r="AX1068" s="62"/>
      <c r="AY1068" s="62"/>
      <c r="AZ1068" s="126"/>
      <c r="BA1068" s="126"/>
      <c r="BB1068" s="126"/>
      <c r="BC1068" s="126"/>
      <c r="BD1068" s="126"/>
      <c r="BE1068" s="62"/>
    </row>
    <row r="1069" spans="1:57" ht="25.5" customHeight="1" x14ac:dyDescent="0.3">
      <c r="A1069" s="31"/>
      <c r="B1069" s="31"/>
      <c r="C1069" s="31"/>
      <c r="D1069" s="33"/>
      <c r="E1069" s="92"/>
      <c r="F1069" s="31"/>
      <c r="G1069" s="77"/>
      <c r="H1069" s="77"/>
      <c r="I1069" s="57"/>
      <c r="J1069" s="31"/>
      <c r="K1069" s="31"/>
      <c r="L1069" s="77"/>
      <c r="M1069" s="64"/>
      <c r="N1069" s="64"/>
      <c r="O1069" s="69"/>
      <c r="P1069" s="69"/>
      <c r="Q1069" s="70"/>
      <c r="R1069" s="34"/>
      <c r="S1069" s="105"/>
      <c r="T1069" s="105"/>
      <c r="U1069" s="77"/>
      <c r="V1069" s="77"/>
      <c r="W1069" s="69"/>
      <c r="X1069" s="69"/>
      <c r="Y1069" s="69"/>
      <c r="Z1069" s="61"/>
      <c r="AA1069" s="67"/>
      <c r="AB1069" s="61"/>
      <c r="AC1069" s="67"/>
      <c r="AD1069" s="67"/>
      <c r="AE1069" s="67"/>
      <c r="AF1069" s="57"/>
      <c r="AG1069" s="107"/>
      <c r="AH1069" s="108"/>
      <c r="AI1069" s="30"/>
      <c r="AJ1069" s="30"/>
      <c r="AK1069" s="30"/>
      <c r="AL1069" s="30"/>
      <c r="AM1069" s="63"/>
      <c r="AN1069" s="108"/>
      <c r="AO1069" s="108"/>
      <c r="AP1069" s="107"/>
      <c r="AQ1069" s="107"/>
      <c r="AR1069" s="31"/>
      <c r="AS1069" s="68"/>
      <c r="AT1069" s="68"/>
      <c r="AU1069" s="63"/>
      <c r="AV1069" s="62"/>
      <c r="AW1069" s="62"/>
      <c r="AX1069" s="62"/>
      <c r="AY1069" s="62"/>
      <c r="AZ1069" s="126"/>
      <c r="BA1069" s="126"/>
      <c r="BB1069" s="126"/>
      <c r="BC1069" s="126"/>
      <c r="BD1069" s="126"/>
      <c r="BE1069" s="62"/>
    </row>
    <row r="1070" spans="1:57" ht="25.5" customHeight="1" x14ac:dyDescent="0.3">
      <c r="A1070" s="31"/>
      <c r="B1070" s="31"/>
      <c r="C1070" s="31"/>
      <c r="D1070" s="33"/>
      <c r="E1070" s="92"/>
      <c r="F1070" s="31"/>
      <c r="G1070" s="77"/>
      <c r="H1070" s="77"/>
      <c r="I1070" s="57"/>
      <c r="J1070" s="31"/>
      <c r="K1070" s="31"/>
      <c r="L1070" s="77"/>
      <c r="M1070" s="64"/>
      <c r="N1070" s="64"/>
      <c r="O1070" s="69"/>
      <c r="P1070" s="69"/>
      <c r="Q1070" s="70"/>
      <c r="R1070" s="34"/>
      <c r="S1070" s="105"/>
      <c r="T1070" s="105"/>
      <c r="U1070" s="77"/>
      <c r="V1070" s="77"/>
      <c r="W1070" s="69"/>
      <c r="X1070" s="69"/>
      <c r="Y1070" s="69"/>
      <c r="Z1070" s="61"/>
      <c r="AA1070" s="67"/>
      <c r="AB1070" s="61"/>
      <c r="AC1070" s="67"/>
      <c r="AD1070" s="67"/>
      <c r="AE1070" s="67"/>
      <c r="AF1070" s="57"/>
      <c r="AG1070" s="107"/>
      <c r="AH1070" s="108"/>
      <c r="AI1070" s="30"/>
      <c r="AJ1070" s="30"/>
      <c r="AK1070" s="30"/>
      <c r="AL1070" s="30"/>
      <c r="AM1070" s="63"/>
      <c r="AN1070" s="108"/>
      <c r="AO1070" s="108"/>
      <c r="AP1070" s="107"/>
      <c r="AQ1070" s="107"/>
      <c r="AR1070" s="31"/>
      <c r="AS1070" s="68"/>
      <c r="AT1070" s="68"/>
      <c r="AU1070" s="63"/>
      <c r="AV1070" s="62"/>
      <c r="AW1070" s="62"/>
      <c r="AX1070" s="62"/>
      <c r="AY1070" s="62"/>
      <c r="AZ1070" s="126"/>
      <c r="BA1070" s="126"/>
      <c r="BB1070" s="126"/>
      <c r="BC1070" s="126"/>
      <c r="BD1070" s="126"/>
      <c r="BE1070" s="62"/>
    </row>
    <row r="1071" spans="1:57" ht="25.5" customHeight="1" x14ac:dyDescent="0.3">
      <c r="A1071" s="31"/>
      <c r="B1071" s="31"/>
      <c r="C1071" s="31"/>
      <c r="D1071" s="33"/>
      <c r="E1071" s="92"/>
      <c r="F1071" s="31"/>
      <c r="G1071" s="77"/>
      <c r="H1071" s="77"/>
      <c r="I1071" s="57"/>
      <c r="J1071" s="31"/>
      <c r="K1071" s="31"/>
      <c r="L1071" s="77"/>
      <c r="M1071" s="64"/>
      <c r="N1071" s="64"/>
      <c r="O1071" s="69"/>
      <c r="P1071" s="69"/>
      <c r="Q1071" s="70"/>
      <c r="R1071" s="34"/>
      <c r="S1071" s="105"/>
      <c r="T1071" s="105"/>
      <c r="U1071" s="77"/>
      <c r="V1071" s="77"/>
      <c r="W1071" s="69"/>
      <c r="X1071" s="69"/>
      <c r="Y1071" s="69"/>
      <c r="Z1071" s="61"/>
      <c r="AA1071" s="67"/>
      <c r="AB1071" s="61"/>
      <c r="AC1071" s="67"/>
      <c r="AD1071" s="67"/>
      <c r="AE1071" s="67"/>
      <c r="AF1071" s="57"/>
      <c r="AG1071" s="107"/>
      <c r="AH1071" s="108"/>
      <c r="AI1071" s="30"/>
      <c r="AJ1071" s="30"/>
      <c r="AK1071" s="30"/>
      <c r="AL1071" s="30"/>
      <c r="AM1071" s="63"/>
      <c r="AN1071" s="108"/>
      <c r="AO1071" s="108"/>
      <c r="AP1071" s="107"/>
      <c r="AQ1071" s="107"/>
      <c r="AR1071" s="31"/>
      <c r="AS1071" s="68"/>
      <c r="AT1071" s="68"/>
      <c r="AU1071" s="63"/>
      <c r="AV1071" s="62"/>
      <c r="AW1071" s="62"/>
      <c r="AX1071" s="62"/>
      <c r="AY1071" s="62"/>
      <c r="AZ1071" s="126"/>
      <c r="BA1071" s="126"/>
      <c r="BB1071" s="126"/>
      <c r="BC1071" s="126"/>
      <c r="BD1071" s="126"/>
      <c r="BE1071" s="62"/>
    </row>
    <row r="1072" spans="1:57" ht="25.5" customHeight="1" x14ac:dyDescent="0.3">
      <c r="A1072" s="31"/>
      <c r="B1072" s="31"/>
      <c r="C1072" s="31"/>
      <c r="D1072" s="33"/>
      <c r="E1072" s="92"/>
      <c r="F1072" s="31"/>
      <c r="G1072" s="77"/>
      <c r="H1072" s="77"/>
      <c r="I1072" s="57"/>
      <c r="J1072" s="31"/>
      <c r="K1072" s="31"/>
      <c r="L1072" s="77"/>
      <c r="M1072" s="64"/>
      <c r="N1072" s="64"/>
      <c r="O1072" s="69"/>
      <c r="P1072" s="69"/>
      <c r="Q1072" s="70"/>
      <c r="R1072" s="34"/>
      <c r="S1072" s="105"/>
      <c r="T1072" s="105"/>
      <c r="U1072" s="77"/>
      <c r="V1072" s="77"/>
      <c r="W1072" s="69"/>
      <c r="X1072" s="69"/>
      <c r="Y1072" s="69"/>
      <c r="Z1072" s="61"/>
      <c r="AA1072" s="67"/>
      <c r="AB1072" s="61"/>
      <c r="AC1072" s="67"/>
      <c r="AD1072" s="67"/>
      <c r="AE1072" s="67"/>
      <c r="AF1072" s="57"/>
      <c r="AG1072" s="107"/>
      <c r="AH1072" s="108"/>
      <c r="AI1072" s="30"/>
      <c r="AJ1072" s="30"/>
      <c r="AK1072" s="30"/>
      <c r="AL1072" s="30"/>
      <c r="AM1072" s="63"/>
      <c r="AN1072" s="108"/>
      <c r="AO1072" s="108"/>
      <c r="AP1072" s="107"/>
      <c r="AQ1072" s="107"/>
      <c r="AR1072" s="31"/>
      <c r="AS1072" s="68"/>
      <c r="AT1072" s="68"/>
      <c r="AU1072" s="63"/>
      <c r="AV1072" s="62"/>
      <c r="AW1072" s="62"/>
      <c r="AX1072" s="62"/>
      <c r="AY1072" s="62"/>
      <c r="AZ1072" s="126"/>
      <c r="BA1072" s="126"/>
      <c r="BB1072" s="126"/>
      <c r="BC1072" s="126"/>
      <c r="BD1072" s="126"/>
      <c r="BE1072" s="62"/>
    </row>
    <row r="1073" spans="1:57" ht="25.5" customHeight="1" x14ac:dyDescent="0.3">
      <c r="A1073" s="31"/>
      <c r="B1073" s="31"/>
      <c r="C1073" s="31"/>
      <c r="D1073" s="33"/>
      <c r="E1073" s="92"/>
      <c r="F1073" s="31"/>
      <c r="G1073" s="77"/>
      <c r="H1073" s="77"/>
      <c r="I1073" s="57"/>
      <c r="J1073" s="31"/>
      <c r="K1073" s="31"/>
      <c r="L1073" s="77"/>
      <c r="M1073" s="64"/>
      <c r="N1073" s="64"/>
      <c r="O1073" s="69"/>
      <c r="P1073" s="69"/>
      <c r="Q1073" s="70"/>
      <c r="R1073" s="34"/>
      <c r="S1073" s="105"/>
      <c r="T1073" s="105"/>
      <c r="U1073" s="77"/>
      <c r="V1073" s="77"/>
      <c r="W1073" s="69"/>
      <c r="X1073" s="69"/>
      <c r="Y1073" s="69"/>
      <c r="Z1073" s="61"/>
      <c r="AA1073" s="67"/>
      <c r="AB1073" s="61"/>
      <c r="AC1073" s="67"/>
      <c r="AD1073" s="67"/>
      <c r="AE1073" s="67"/>
      <c r="AF1073" s="57"/>
      <c r="AG1073" s="107"/>
      <c r="AH1073" s="108"/>
      <c r="AI1073" s="30"/>
      <c r="AJ1073" s="30"/>
      <c r="AK1073" s="30"/>
      <c r="AL1073" s="30"/>
      <c r="AM1073" s="63"/>
      <c r="AN1073" s="108"/>
      <c r="AO1073" s="108"/>
      <c r="AP1073" s="107"/>
      <c r="AQ1073" s="107"/>
      <c r="AR1073" s="31"/>
      <c r="AS1073" s="68"/>
      <c r="AT1073" s="68"/>
      <c r="AU1073" s="63"/>
      <c r="AV1073" s="62"/>
      <c r="AW1073" s="62"/>
      <c r="AX1073" s="62"/>
      <c r="AY1073" s="62"/>
      <c r="AZ1073" s="126"/>
      <c r="BA1073" s="126"/>
      <c r="BB1073" s="126"/>
      <c r="BC1073" s="126"/>
      <c r="BD1073" s="126"/>
      <c r="BE1073" s="62"/>
    </row>
    <row r="1074" spans="1:57" ht="25.5" customHeight="1" x14ac:dyDescent="0.3">
      <c r="A1074" s="31"/>
      <c r="B1074" s="31"/>
      <c r="C1074" s="31"/>
      <c r="D1074" s="33"/>
      <c r="E1074" s="92"/>
      <c r="F1074" s="31"/>
      <c r="G1074" s="77"/>
      <c r="H1074" s="77"/>
      <c r="I1074" s="57"/>
      <c r="J1074" s="31"/>
      <c r="K1074" s="31"/>
      <c r="L1074" s="77"/>
      <c r="M1074" s="64"/>
      <c r="N1074" s="64"/>
      <c r="O1074" s="69"/>
      <c r="P1074" s="69"/>
      <c r="Q1074" s="70"/>
      <c r="R1074" s="34"/>
      <c r="S1074" s="105"/>
      <c r="T1074" s="105"/>
      <c r="U1074" s="77"/>
      <c r="V1074" s="77"/>
      <c r="W1074" s="69"/>
      <c r="X1074" s="69"/>
      <c r="Y1074" s="69"/>
      <c r="Z1074" s="61"/>
      <c r="AA1074" s="67"/>
      <c r="AB1074" s="61"/>
      <c r="AC1074" s="67"/>
      <c r="AD1074" s="67"/>
      <c r="AE1074" s="67"/>
      <c r="AF1074" s="57"/>
      <c r="AG1074" s="107"/>
      <c r="AH1074" s="108"/>
      <c r="AI1074" s="30"/>
      <c r="AJ1074" s="30"/>
      <c r="AK1074" s="30"/>
      <c r="AL1074" s="30"/>
      <c r="AM1074" s="63"/>
      <c r="AN1074" s="108"/>
      <c r="AO1074" s="108"/>
      <c r="AP1074" s="107"/>
      <c r="AQ1074" s="107"/>
      <c r="AR1074" s="31"/>
      <c r="AS1074" s="68"/>
      <c r="AT1074" s="68"/>
      <c r="AU1074" s="63"/>
      <c r="AV1074" s="62"/>
      <c r="AW1074" s="62"/>
      <c r="AX1074" s="62"/>
      <c r="AY1074" s="62"/>
      <c r="AZ1074" s="126"/>
      <c r="BA1074" s="126"/>
      <c r="BB1074" s="126"/>
      <c r="BC1074" s="126"/>
      <c r="BD1074" s="126"/>
      <c r="BE1074" s="62"/>
    </row>
    <row r="1075" spans="1:57" ht="25.5" customHeight="1" x14ac:dyDescent="0.3">
      <c r="A1075" s="31"/>
      <c r="B1075" s="31"/>
      <c r="C1075" s="31"/>
      <c r="D1075" s="33"/>
      <c r="E1075" s="92"/>
      <c r="F1075" s="31"/>
      <c r="G1075" s="77"/>
      <c r="H1075" s="77"/>
      <c r="I1075" s="57"/>
      <c r="J1075" s="31"/>
      <c r="K1075" s="31"/>
      <c r="L1075" s="77"/>
      <c r="M1075" s="64"/>
      <c r="N1075" s="64"/>
      <c r="O1075" s="69"/>
      <c r="P1075" s="69"/>
      <c r="Q1075" s="70"/>
      <c r="R1075" s="34"/>
      <c r="S1075" s="105"/>
      <c r="T1075" s="105"/>
      <c r="U1075" s="77"/>
      <c r="V1075" s="77"/>
      <c r="W1075" s="69"/>
      <c r="X1075" s="69"/>
      <c r="Y1075" s="69"/>
      <c r="Z1075" s="61"/>
      <c r="AA1075" s="67"/>
      <c r="AB1075" s="61"/>
      <c r="AC1075" s="67"/>
      <c r="AD1075" s="67"/>
      <c r="AE1075" s="67"/>
      <c r="AF1075" s="57"/>
      <c r="AG1075" s="107"/>
      <c r="AH1075" s="108"/>
      <c r="AI1075" s="30"/>
      <c r="AJ1075" s="30"/>
      <c r="AK1075" s="30"/>
      <c r="AL1075" s="30"/>
      <c r="AM1075" s="63"/>
      <c r="AN1075" s="108"/>
      <c r="AO1075" s="108"/>
      <c r="AP1075" s="107"/>
      <c r="AQ1075" s="107"/>
      <c r="AR1075" s="31"/>
      <c r="AS1075" s="68"/>
      <c r="AT1075" s="68"/>
      <c r="AU1075" s="63"/>
      <c r="AV1075" s="62"/>
      <c r="AW1075" s="62"/>
      <c r="AX1075" s="62"/>
      <c r="AY1075" s="62"/>
      <c r="AZ1075" s="126"/>
      <c r="BA1075" s="126"/>
      <c r="BB1075" s="126"/>
      <c r="BC1075" s="126"/>
      <c r="BD1075" s="126"/>
      <c r="BE1075" s="62"/>
    </row>
    <row r="1076" spans="1:57" ht="25.5" customHeight="1" x14ac:dyDescent="0.3">
      <c r="A1076" s="31"/>
      <c r="B1076" s="31"/>
      <c r="C1076" s="31"/>
      <c r="D1076" s="33"/>
      <c r="E1076" s="92"/>
      <c r="F1076" s="31"/>
      <c r="G1076" s="77"/>
      <c r="H1076" s="77"/>
      <c r="I1076" s="57"/>
      <c r="J1076" s="31"/>
      <c r="K1076" s="31"/>
      <c r="L1076" s="77"/>
      <c r="M1076" s="64"/>
      <c r="N1076" s="64"/>
      <c r="O1076" s="69"/>
      <c r="P1076" s="69"/>
      <c r="Q1076" s="70"/>
      <c r="R1076" s="34"/>
      <c r="S1076" s="105"/>
      <c r="T1076" s="105"/>
      <c r="U1076" s="77"/>
      <c r="V1076" s="77"/>
      <c r="W1076" s="69"/>
      <c r="X1076" s="69"/>
      <c r="Y1076" s="69"/>
      <c r="Z1076" s="61"/>
      <c r="AA1076" s="67"/>
      <c r="AB1076" s="61"/>
      <c r="AC1076" s="67"/>
      <c r="AD1076" s="67"/>
      <c r="AE1076" s="67"/>
      <c r="AF1076" s="57"/>
      <c r="AG1076" s="107"/>
      <c r="AH1076" s="108"/>
      <c r="AI1076" s="30"/>
      <c r="AJ1076" s="30"/>
      <c r="AK1076" s="30"/>
      <c r="AL1076" s="30"/>
      <c r="AM1076" s="63"/>
      <c r="AN1076" s="108"/>
      <c r="AO1076" s="108"/>
      <c r="AP1076" s="107"/>
      <c r="AQ1076" s="107"/>
      <c r="AR1076" s="31"/>
      <c r="AS1076" s="68"/>
      <c r="AT1076" s="68"/>
      <c r="AU1076" s="63"/>
      <c r="AV1076" s="62"/>
      <c r="AW1076" s="62"/>
      <c r="AX1076" s="62"/>
      <c r="AY1076" s="62"/>
      <c r="AZ1076" s="126"/>
      <c r="BA1076" s="126"/>
      <c r="BB1076" s="126"/>
      <c r="BC1076" s="126"/>
      <c r="BD1076" s="126"/>
      <c r="BE1076" s="62"/>
    </row>
    <row r="1077" spans="1:57" ht="25.5" customHeight="1" x14ac:dyDescent="0.3">
      <c r="A1077" s="31"/>
      <c r="B1077" s="31"/>
      <c r="C1077" s="31"/>
      <c r="D1077" s="33"/>
      <c r="E1077" s="92"/>
      <c r="F1077" s="31"/>
      <c r="G1077" s="77"/>
      <c r="H1077" s="77"/>
      <c r="I1077" s="57"/>
      <c r="J1077" s="31"/>
      <c r="K1077" s="31"/>
      <c r="L1077" s="77"/>
      <c r="M1077" s="64"/>
      <c r="N1077" s="64"/>
      <c r="O1077" s="69"/>
      <c r="P1077" s="69"/>
      <c r="Q1077" s="70"/>
      <c r="R1077" s="34"/>
      <c r="S1077" s="105"/>
      <c r="T1077" s="105"/>
      <c r="U1077" s="77"/>
      <c r="V1077" s="77"/>
      <c r="W1077" s="69"/>
      <c r="X1077" s="69"/>
      <c r="Y1077" s="69"/>
      <c r="Z1077" s="61"/>
      <c r="AA1077" s="67"/>
      <c r="AB1077" s="61"/>
      <c r="AC1077" s="67"/>
      <c r="AD1077" s="67"/>
      <c r="AE1077" s="67"/>
      <c r="AF1077" s="57"/>
      <c r="AG1077" s="107"/>
      <c r="AH1077" s="108"/>
      <c r="AI1077" s="30"/>
      <c r="AJ1077" s="30"/>
      <c r="AK1077" s="30"/>
      <c r="AL1077" s="30"/>
      <c r="AM1077" s="63"/>
      <c r="AN1077" s="108"/>
      <c r="AO1077" s="108"/>
      <c r="AP1077" s="107"/>
      <c r="AQ1077" s="107"/>
      <c r="AR1077" s="31"/>
      <c r="AS1077" s="68"/>
      <c r="AT1077" s="68"/>
      <c r="AU1077" s="63"/>
      <c r="AV1077" s="62"/>
      <c r="AW1077" s="62"/>
      <c r="AX1077" s="62"/>
      <c r="AY1077" s="62"/>
      <c r="AZ1077" s="126"/>
      <c r="BA1077" s="126"/>
      <c r="BB1077" s="126"/>
      <c r="BC1077" s="126"/>
      <c r="BD1077" s="126"/>
      <c r="BE1077" s="62"/>
    </row>
    <row r="1078" spans="1:57" ht="25.5" customHeight="1" x14ac:dyDescent="0.3">
      <c r="A1078" s="31"/>
      <c r="B1078" s="31"/>
      <c r="C1078" s="31"/>
      <c r="D1078" s="33"/>
      <c r="E1078" s="92"/>
      <c r="F1078" s="31"/>
      <c r="G1078" s="77"/>
      <c r="H1078" s="77"/>
      <c r="I1078" s="57"/>
      <c r="J1078" s="31"/>
      <c r="K1078" s="31"/>
      <c r="L1078" s="77"/>
      <c r="M1078" s="64"/>
      <c r="N1078" s="64"/>
      <c r="O1078" s="69"/>
      <c r="P1078" s="69"/>
      <c r="Q1078" s="70"/>
      <c r="R1078" s="34"/>
      <c r="S1078" s="105"/>
      <c r="T1078" s="105"/>
      <c r="U1078" s="77"/>
      <c r="V1078" s="77"/>
      <c r="W1078" s="69"/>
      <c r="X1078" s="69"/>
      <c r="Y1078" s="69"/>
      <c r="Z1078" s="61"/>
      <c r="AA1078" s="67"/>
      <c r="AB1078" s="61"/>
      <c r="AC1078" s="67"/>
      <c r="AD1078" s="67"/>
      <c r="AE1078" s="67"/>
      <c r="AF1078" s="57"/>
      <c r="AG1078" s="107"/>
      <c r="AH1078" s="108"/>
      <c r="AI1078" s="30"/>
      <c r="AJ1078" s="30"/>
      <c r="AK1078" s="30"/>
      <c r="AL1078" s="30"/>
      <c r="AM1078" s="63"/>
      <c r="AN1078" s="108"/>
      <c r="AO1078" s="108"/>
      <c r="AP1078" s="107"/>
      <c r="AQ1078" s="107"/>
      <c r="AR1078" s="31"/>
      <c r="AS1078" s="68"/>
      <c r="AT1078" s="68"/>
      <c r="AU1078" s="63"/>
      <c r="AV1078" s="62"/>
      <c r="AW1078" s="62"/>
      <c r="AX1078" s="62"/>
      <c r="AY1078" s="62"/>
      <c r="AZ1078" s="126"/>
      <c r="BA1078" s="126"/>
      <c r="BB1078" s="126"/>
      <c r="BC1078" s="126"/>
      <c r="BD1078" s="126"/>
      <c r="BE1078" s="62"/>
    </row>
    <row r="1079" spans="1:57" ht="25.5" customHeight="1" x14ac:dyDescent="0.3">
      <c r="A1079" s="31"/>
      <c r="B1079" s="31"/>
      <c r="C1079" s="31"/>
      <c r="D1079" s="33"/>
      <c r="E1079" s="92"/>
      <c r="F1079" s="31"/>
      <c r="G1079" s="77"/>
      <c r="H1079" s="77"/>
      <c r="I1079" s="57"/>
      <c r="J1079" s="31"/>
      <c r="K1079" s="31"/>
      <c r="L1079" s="77"/>
      <c r="M1079" s="64"/>
      <c r="N1079" s="64"/>
      <c r="O1079" s="69"/>
      <c r="P1079" s="69"/>
      <c r="Q1079" s="70"/>
      <c r="R1079" s="34"/>
      <c r="S1079" s="105"/>
      <c r="T1079" s="105"/>
      <c r="U1079" s="77"/>
      <c r="V1079" s="77"/>
      <c r="W1079" s="69"/>
      <c r="X1079" s="69"/>
      <c r="Y1079" s="69"/>
      <c r="Z1079" s="61"/>
      <c r="AA1079" s="67"/>
      <c r="AB1079" s="61"/>
      <c r="AC1079" s="67"/>
      <c r="AD1079" s="67"/>
      <c r="AE1079" s="67"/>
      <c r="AF1079" s="57"/>
      <c r="AG1079" s="107"/>
      <c r="AH1079" s="108"/>
      <c r="AI1079" s="30"/>
      <c r="AJ1079" s="30"/>
      <c r="AK1079" s="30"/>
      <c r="AL1079" s="30"/>
      <c r="AM1079" s="63"/>
      <c r="AN1079" s="108"/>
      <c r="AO1079" s="108"/>
      <c r="AP1079" s="107"/>
      <c r="AQ1079" s="107"/>
      <c r="AR1079" s="31"/>
      <c r="AS1079" s="68"/>
      <c r="AT1079" s="68"/>
      <c r="AU1079" s="63"/>
      <c r="AV1079" s="62"/>
      <c r="AW1079" s="62"/>
      <c r="AX1079" s="62"/>
      <c r="AY1079" s="62"/>
      <c r="AZ1079" s="126"/>
      <c r="BA1079" s="126"/>
      <c r="BB1079" s="126"/>
      <c r="BC1079" s="126"/>
      <c r="BD1079" s="126"/>
      <c r="BE1079" s="62"/>
    </row>
    <row r="1080" spans="1:57" ht="25.5" customHeight="1" x14ac:dyDescent="0.3">
      <c r="A1080" s="31"/>
      <c r="B1080" s="31"/>
      <c r="C1080" s="31"/>
      <c r="D1080" s="33"/>
      <c r="E1080" s="92"/>
      <c r="F1080" s="31"/>
      <c r="G1080" s="77"/>
      <c r="H1080" s="77"/>
      <c r="I1080" s="57"/>
      <c r="J1080" s="31"/>
      <c r="K1080" s="31"/>
      <c r="L1080" s="77"/>
      <c r="M1080" s="64"/>
      <c r="N1080" s="64"/>
      <c r="O1080" s="69"/>
      <c r="P1080" s="69"/>
      <c r="Q1080" s="70"/>
      <c r="R1080" s="34"/>
      <c r="S1080" s="105"/>
      <c r="T1080" s="105"/>
      <c r="U1080" s="77"/>
      <c r="V1080" s="77"/>
      <c r="W1080" s="69"/>
      <c r="X1080" s="69"/>
      <c r="Y1080" s="69"/>
      <c r="Z1080" s="61"/>
      <c r="AA1080" s="67"/>
      <c r="AB1080" s="61"/>
      <c r="AC1080" s="67"/>
      <c r="AD1080" s="67"/>
      <c r="AE1080" s="67"/>
      <c r="AF1080" s="57"/>
      <c r="AG1080" s="107"/>
      <c r="AH1080" s="108"/>
      <c r="AI1080" s="30"/>
      <c r="AJ1080" s="30"/>
      <c r="AK1080" s="30"/>
      <c r="AL1080" s="30"/>
      <c r="AM1080" s="63"/>
      <c r="AN1080" s="108"/>
      <c r="AO1080" s="108"/>
      <c r="AP1080" s="107"/>
      <c r="AQ1080" s="107"/>
      <c r="AR1080" s="31"/>
      <c r="AS1080" s="68"/>
      <c r="AT1080" s="68"/>
      <c r="AU1080" s="63"/>
      <c r="AV1080" s="62"/>
      <c r="AW1080" s="62"/>
      <c r="AX1080" s="62"/>
      <c r="AY1080" s="62"/>
      <c r="AZ1080" s="126"/>
      <c r="BA1080" s="126"/>
      <c r="BB1080" s="126"/>
      <c r="BC1080" s="126"/>
      <c r="BD1080" s="126"/>
      <c r="BE1080" s="62"/>
    </row>
    <row r="1081" spans="1:57" ht="25.5" customHeight="1" x14ac:dyDescent="0.3">
      <c r="A1081" s="31"/>
      <c r="B1081" s="31"/>
      <c r="C1081" s="31"/>
      <c r="D1081" s="33"/>
      <c r="E1081" s="92"/>
      <c r="F1081" s="31"/>
      <c r="G1081" s="77"/>
      <c r="H1081" s="77"/>
      <c r="I1081" s="57"/>
      <c r="J1081" s="31"/>
      <c r="K1081" s="31"/>
      <c r="L1081" s="77"/>
      <c r="M1081" s="64"/>
      <c r="N1081" s="64"/>
      <c r="O1081" s="69"/>
      <c r="P1081" s="69"/>
      <c r="Q1081" s="70"/>
      <c r="R1081" s="34"/>
      <c r="S1081" s="105"/>
      <c r="T1081" s="105"/>
      <c r="U1081" s="77"/>
      <c r="V1081" s="77"/>
      <c r="W1081" s="69"/>
      <c r="X1081" s="69"/>
      <c r="Y1081" s="69"/>
      <c r="Z1081" s="61"/>
      <c r="AA1081" s="67"/>
      <c r="AB1081" s="61"/>
      <c r="AC1081" s="67"/>
      <c r="AD1081" s="67"/>
      <c r="AE1081" s="67"/>
      <c r="AF1081" s="57"/>
      <c r="AG1081" s="107"/>
      <c r="AH1081" s="108"/>
      <c r="AI1081" s="30"/>
      <c r="AJ1081" s="30"/>
      <c r="AK1081" s="30"/>
      <c r="AL1081" s="30"/>
      <c r="AM1081" s="63"/>
      <c r="AN1081" s="108"/>
      <c r="AO1081" s="108"/>
      <c r="AP1081" s="107"/>
      <c r="AQ1081" s="107"/>
      <c r="AR1081" s="31"/>
      <c r="AS1081" s="68"/>
      <c r="AT1081" s="68"/>
      <c r="AU1081" s="63"/>
      <c r="AV1081" s="62"/>
      <c r="AW1081" s="62"/>
      <c r="AX1081" s="62"/>
      <c r="AY1081" s="62"/>
      <c r="AZ1081" s="126"/>
      <c r="BA1081" s="126"/>
      <c r="BB1081" s="126"/>
      <c r="BC1081" s="126"/>
      <c r="BD1081" s="126"/>
      <c r="BE1081" s="62"/>
    </row>
    <row r="1082" spans="1:57" ht="25.5" customHeight="1" x14ac:dyDescent="0.3">
      <c r="A1082" s="31"/>
      <c r="B1082" s="31"/>
      <c r="C1082" s="31"/>
      <c r="D1082" s="33"/>
      <c r="E1082" s="92"/>
      <c r="F1082" s="31"/>
      <c r="G1082" s="77"/>
      <c r="H1082" s="77"/>
      <c r="I1082" s="57"/>
      <c r="J1082" s="31"/>
      <c r="K1082" s="31"/>
      <c r="L1082" s="77"/>
      <c r="M1082" s="64"/>
      <c r="N1082" s="64"/>
      <c r="O1082" s="69"/>
      <c r="P1082" s="69"/>
      <c r="Q1082" s="70"/>
      <c r="R1082" s="34"/>
      <c r="S1082" s="105"/>
      <c r="T1082" s="105"/>
      <c r="U1082" s="77"/>
      <c r="V1082" s="77"/>
      <c r="W1082" s="69"/>
      <c r="X1082" s="69"/>
      <c r="Y1082" s="69"/>
      <c r="Z1082" s="61"/>
      <c r="AA1082" s="67"/>
      <c r="AB1082" s="61"/>
      <c r="AC1082" s="67"/>
      <c r="AD1082" s="67"/>
      <c r="AE1082" s="67"/>
      <c r="AF1082" s="57"/>
      <c r="AG1082" s="107"/>
      <c r="AH1082" s="108"/>
      <c r="AI1082" s="30"/>
      <c r="AJ1082" s="30"/>
      <c r="AK1082" s="30"/>
      <c r="AL1082" s="30"/>
      <c r="AM1082" s="63"/>
      <c r="AN1082" s="108"/>
      <c r="AO1082" s="108"/>
      <c r="AP1082" s="107"/>
      <c r="AQ1082" s="107"/>
      <c r="AR1082" s="31"/>
      <c r="AS1082" s="68"/>
      <c r="AT1082" s="68"/>
      <c r="AU1082" s="63"/>
      <c r="AV1082" s="62"/>
      <c r="AW1082" s="62"/>
      <c r="AX1082" s="62"/>
      <c r="AY1082" s="62"/>
      <c r="AZ1082" s="126"/>
      <c r="BA1082" s="126"/>
      <c r="BB1082" s="126"/>
      <c r="BC1082" s="126"/>
      <c r="BD1082" s="126"/>
      <c r="BE1082" s="62"/>
    </row>
    <row r="1083" spans="1:57" ht="25.5" customHeight="1" x14ac:dyDescent="0.3">
      <c r="A1083" s="31"/>
      <c r="B1083" s="31"/>
      <c r="C1083" s="31"/>
      <c r="D1083" s="33"/>
      <c r="E1083" s="92"/>
      <c r="F1083" s="31"/>
      <c r="G1083" s="77"/>
      <c r="H1083" s="77"/>
      <c r="I1083" s="57"/>
      <c r="J1083" s="31"/>
      <c r="K1083" s="31"/>
      <c r="L1083" s="77"/>
      <c r="M1083" s="64"/>
      <c r="N1083" s="64"/>
      <c r="O1083" s="69"/>
      <c r="P1083" s="69"/>
      <c r="Q1083" s="70"/>
      <c r="R1083" s="34"/>
      <c r="S1083" s="105"/>
      <c r="T1083" s="105"/>
      <c r="U1083" s="77"/>
      <c r="V1083" s="77"/>
      <c r="W1083" s="69"/>
      <c r="X1083" s="69"/>
      <c r="Y1083" s="69"/>
      <c r="Z1083" s="61"/>
      <c r="AA1083" s="67"/>
      <c r="AB1083" s="61"/>
      <c r="AC1083" s="67"/>
      <c r="AD1083" s="67"/>
      <c r="AE1083" s="67"/>
      <c r="AF1083" s="57"/>
      <c r="AG1083" s="107"/>
      <c r="AH1083" s="108"/>
      <c r="AI1083" s="30"/>
      <c r="AJ1083" s="30"/>
      <c r="AK1083" s="30"/>
      <c r="AL1083" s="30"/>
      <c r="AM1083" s="63"/>
      <c r="AN1083" s="108"/>
      <c r="AO1083" s="108"/>
      <c r="AP1083" s="107"/>
      <c r="AQ1083" s="107"/>
      <c r="AR1083" s="31"/>
      <c r="AS1083" s="68"/>
      <c r="AT1083" s="68"/>
      <c r="AU1083" s="63"/>
      <c r="AV1083" s="62"/>
      <c r="AW1083" s="62"/>
      <c r="AX1083" s="62"/>
      <c r="AY1083" s="62"/>
      <c r="AZ1083" s="126"/>
      <c r="BA1083" s="126"/>
      <c r="BB1083" s="126"/>
      <c r="BC1083" s="126"/>
      <c r="BD1083" s="126"/>
      <c r="BE1083" s="62"/>
    </row>
    <row r="1084" spans="1:57" ht="25.5" customHeight="1" x14ac:dyDescent="0.3">
      <c r="A1084" s="31"/>
      <c r="B1084" s="31"/>
      <c r="C1084" s="31"/>
      <c r="D1084" s="33"/>
      <c r="E1084" s="92"/>
      <c r="F1084" s="31"/>
      <c r="G1084" s="77"/>
      <c r="H1084" s="77"/>
      <c r="I1084" s="57"/>
      <c r="J1084" s="31"/>
      <c r="K1084" s="31"/>
      <c r="L1084" s="77"/>
      <c r="M1084" s="64"/>
      <c r="N1084" s="64"/>
      <c r="O1084" s="69"/>
      <c r="P1084" s="69"/>
      <c r="Q1084" s="70"/>
      <c r="R1084" s="34"/>
      <c r="S1084" s="105"/>
      <c r="T1084" s="105"/>
      <c r="U1084" s="77"/>
      <c r="V1084" s="77"/>
      <c r="W1084" s="69"/>
      <c r="X1084" s="69"/>
      <c r="Y1084" s="69"/>
      <c r="Z1084" s="61"/>
      <c r="AA1084" s="67"/>
      <c r="AB1084" s="61"/>
      <c r="AC1084" s="67"/>
      <c r="AD1084" s="67"/>
      <c r="AE1084" s="67"/>
      <c r="AF1084" s="57"/>
      <c r="AG1084" s="107"/>
      <c r="AH1084" s="108"/>
      <c r="AI1084" s="30"/>
      <c r="AJ1084" s="30"/>
      <c r="AK1084" s="30"/>
      <c r="AL1084" s="30"/>
      <c r="AM1084" s="63"/>
      <c r="AN1084" s="108"/>
      <c r="AO1084" s="108"/>
      <c r="AP1084" s="107"/>
      <c r="AQ1084" s="107"/>
      <c r="AR1084" s="31"/>
      <c r="AS1084" s="68"/>
      <c r="AT1084" s="68"/>
      <c r="AU1084" s="63"/>
      <c r="AV1084" s="62"/>
      <c r="AW1084" s="62"/>
      <c r="AX1084" s="62"/>
      <c r="AY1084" s="62"/>
      <c r="AZ1084" s="126"/>
      <c r="BA1084" s="126"/>
      <c r="BB1084" s="126"/>
      <c r="BC1084" s="126"/>
      <c r="BD1084" s="126"/>
      <c r="BE1084" s="62"/>
    </row>
    <row r="1085" spans="1:57" ht="25.5" customHeight="1" x14ac:dyDescent="0.3">
      <c r="A1085" s="31"/>
      <c r="B1085" s="31"/>
      <c r="C1085" s="31"/>
      <c r="D1085" s="33"/>
      <c r="E1085" s="92"/>
      <c r="F1085" s="31"/>
      <c r="G1085" s="77"/>
      <c r="H1085" s="77"/>
      <c r="I1085" s="57"/>
      <c r="J1085" s="31"/>
      <c r="K1085" s="31"/>
      <c r="L1085" s="77"/>
      <c r="M1085" s="64"/>
      <c r="N1085" s="64"/>
      <c r="O1085" s="69"/>
      <c r="P1085" s="69"/>
      <c r="Q1085" s="70"/>
      <c r="R1085" s="34"/>
      <c r="S1085" s="105"/>
      <c r="T1085" s="105"/>
      <c r="U1085" s="77"/>
      <c r="V1085" s="77"/>
      <c r="W1085" s="69"/>
      <c r="X1085" s="69"/>
      <c r="Y1085" s="69"/>
      <c r="Z1085" s="61"/>
      <c r="AA1085" s="67"/>
      <c r="AB1085" s="61"/>
      <c r="AC1085" s="67"/>
      <c r="AD1085" s="67"/>
      <c r="AE1085" s="67"/>
      <c r="AF1085" s="57"/>
      <c r="AG1085" s="107"/>
      <c r="AH1085" s="108"/>
      <c r="AI1085" s="30"/>
      <c r="AJ1085" s="30"/>
      <c r="AK1085" s="30"/>
      <c r="AL1085" s="30"/>
      <c r="AM1085" s="63"/>
      <c r="AN1085" s="108"/>
      <c r="AO1085" s="108"/>
      <c r="AP1085" s="107"/>
      <c r="AQ1085" s="107"/>
      <c r="AR1085" s="31"/>
      <c r="AS1085" s="68"/>
      <c r="AT1085" s="68"/>
      <c r="AU1085" s="63"/>
      <c r="AV1085" s="62"/>
      <c r="AW1085" s="62"/>
      <c r="AX1085" s="62"/>
      <c r="AY1085" s="62"/>
      <c r="AZ1085" s="126"/>
      <c r="BA1085" s="126"/>
      <c r="BB1085" s="126"/>
      <c r="BC1085" s="126"/>
      <c r="BD1085" s="126"/>
      <c r="BE1085" s="62"/>
    </row>
    <row r="1086" spans="1:57" ht="25.5" customHeight="1" x14ac:dyDescent="0.3">
      <c r="A1086" s="31"/>
      <c r="B1086" s="31"/>
      <c r="C1086" s="31"/>
      <c r="D1086" s="33"/>
      <c r="E1086" s="92"/>
      <c r="F1086" s="31"/>
      <c r="G1086" s="77"/>
      <c r="H1086" s="77"/>
      <c r="I1086" s="57"/>
      <c r="J1086" s="31"/>
      <c r="K1086" s="31"/>
      <c r="L1086" s="77"/>
      <c r="M1086" s="64"/>
      <c r="N1086" s="64"/>
      <c r="O1086" s="69"/>
      <c r="P1086" s="69"/>
      <c r="Q1086" s="70"/>
      <c r="R1086" s="34"/>
      <c r="S1086" s="105"/>
      <c r="T1086" s="105"/>
      <c r="U1086" s="77"/>
      <c r="V1086" s="77"/>
      <c r="W1086" s="69"/>
      <c r="X1086" s="69"/>
      <c r="Y1086" s="69"/>
      <c r="Z1086" s="61"/>
      <c r="AA1086" s="67"/>
      <c r="AB1086" s="61"/>
      <c r="AC1086" s="67"/>
      <c r="AD1086" s="67"/>
      <c r="AE1086" s="67"/>
      <c r="AF1086" s="57"/>
      <c r="AG1086" s="107"/>
      <c r="AH1086" s="108"/>
      <c r="AI1086" s="30"/>
      <c r="AJ1086" s="30"/>
      <c r="AK1086" s="30"/>
      <c r="AL1086" s="30"/>
      <c r="AM1086" s="63"/>
      <c r="AN1086" s="108"/>
      <c r="AO1086" s="108"/>
      <c r="AP1086" s="107"/>
      <c r="AQ1086" s="107"/>
      <c r="AR1086" s="31"/>
      <c r="AS1086" s="68"/>
      <c r="AT1086" s="68"/>
      <c r="AU1086" s="63"/>
      <c r="AV1086" s="62"/>
      <c r="AW1086" s="62"/>
      <c r="AX1086" s="62"/>
      <c r="AY1086" s="62"/>
      <c r="AZ1086" s="126"/>
      <c r="BA1086" s="126"/>
      <c r="BB1086" s="126"/>
      <c r="BC1086" s="126"/>
      <c r="BD1086" s="126"/>
      <c r="BE1086" s="62"/>
    </row>
    <row r="1087" spans="1:57" ht="25.5" customHeight="1" x14ac:dyDescent="0.3">
      <c r="A1087" s="31"/>
      <c r="B1087" s="31"/>
      <c r="C1087" s="31"/>
      <c r="D1087" s="33"/>
      <c r="E1087" s="92"/>
      <c r="F1087" s="31"/>
      <c r="G1087" s="77"/>
      <c r="H1087" s="77"/>
      <c r="I1087" s="57"/>
      <c r="J1087" s="31"/>
      <c r="K1087" s="31"/>
      <c r="L1087" s="77"/>
      <c r="M1087" s="64"/>
      <c r="N1087" s="64"/>
      <c r="O1087" s="69"/>
      <c r="P1087" s="69"/>
      <c r="Q1087" s="70"/>
      <c r="R1087" s="34"/>
      <c r="S1087" s="105"/>
      <c r="T1087" s="105"/>
      <c r="U1087" s="77"/>
      <c r="V1087" s="77"/>
      <c r="W1087" s="69"/>
      <c r="X1087" s="69"/>
      <c r="Y1087" s="69"/>
      <c r="Z1087" s="61"/>
      <c r="AA1087" s="67"/>
      <c r="AB1087" s="61"/>
      <c r="AC1087" s="67"/>
      <c r="AD1087" s="67"/>
      <c r="AE1087" s="67"/>
      <c r="AF1087" s="57"/>
      <c r="AG1087" s="107"/>
      <c r="AH1087" s="108"/>
      <c r="AI1087" s="30"/>
      <c r="AJ1087" s="30"/>
      <c r="AK1087" s="30"/>
      <c r="AL1087" s="30"/>
      <c r="AM1087" s="63"/>
      <c r="AN1087" s="108"/>
      <c r="AO1087" s="108"/>
      <c r="AP1087" s="107"/>
      <c r="AQ1087" s="107"/>
      <c r="AR1087" s="31"/>
      <c r="AS1087" s="68"/>
      <c r="AT1087" s="68"/>
      <c r="AU1087" s="63"/>
      <c r="AV1087" s="62"/>
      <c r="AW1087" s="62"/>
      <c r="AX1087" s="62"/>
      <c r="AY1087" s="62"/>
      <c r="AZ1087" s="126"/>
      <c r="BA1087" s="126"/>
      <c r="BB1087" s="126"/>
      <c r="BC1087" s="126"/>
      <c r="BD1087" s="126"/>
      <c r="BE1087" s="62"/>
    </row>
    <row r="1088" spans="1:57" ht="25.5" customHeight="1" x14ac:dyDescent="0.3">
      <c r="A1088" s="31"/>
      <c r="B1088" s="31"/>
      <c r="C1088" s="31"/>
      <c r="D1088" s="33"/>
      <c r="E1088" s="92"/>
      <c r="F1088" s="31"/>
      <c r="G1088" s="77"/>
      <c r="H1088" s="77"/>
      <c r="I1088" s="57"/>
      <c r="J1088" s="31"/>
      <c r="K1088" s="31"/>
      <c r="L1088" s="77"/>
      <c r="M1088" s="64"/>
      <c r="N1088" s="64"/>
      <c r="O1088" s="69"/>
      <c r="P1088" s="69"/>
      <c r="Q1088" s="70"/>
      <c r="R1088" s="34"/>
      <c r="S1088" s="105"/>
      <c r="T1088" s="105"/>
      <c r="U1088" s="77"/>
      <c r="V1088" s="77"/>
      <c r="W1088" s="69"/>
      <c r="X1088" s="69"/>
      <c r="Y1088" s="69"/>
      <c r="Z1088" s="61"/>
      <c r="AA1088" s="67"/>
      <c r="AB1088" s="61"/>
      <c r="AC1088" s="67"/>
      <c r="AD1088" s="67"/>
      <c r="AE1088" s="67"/>
      <c r="AF1088" s="57"/>
      <c r="AG1088" s="107"/>
      <c r="AH1088" s="108"/>
      <c r="AI1088" s="30"/>
      <c r="AJ1088" s="30"/>
      <c r="AK1088" s="30"/>
      <c r="AL1088" s="30"/>
      <c r="AM1088" s="63"/>
      <c r="AN1088" s="108"/>
      <c r="AO1088" s="108"/>
      <c r="AP1088" s="107"/>
      <c r="AQ1088" s="107"/>
      <c r="AR1088" s="31"/>
      <c r="AS1088" s="68"/>
      <c r="AT1088" s="68"/>
      <c r="AU1088" s="63"/>
      <c r="AV1088" s="62"/>
      <c r="AW1088" s="62"/>
      <c r="AX1088" s="62"/>
      <c r="AY1088" s="62"/>
      <c r="AZ1088" s="126"/>
      <c r="BA1088" s="126"/>
      <c r="BB1088" s="126"/>
      <c r="BC1088" s="126"/>
      <c r="BD1088" s="126"/>
      <c r="BE1088" s="62"/>
    </row>
    <row r="1089" spans="1:57" ht="25.5" customHeight="1" x14ac:dyDescent="0.3">
      <c r="A1089" s="31"/>
      <c r="B1089" s="31"/>
      <c r="C1089" s="31"/>
      <c r="D1089" s="33"/>
      <c r="E1089" s="92"/>
      <c r="F1089" s="31"/>
      <c r="G1089" s="77"/>
      <c r="H1089" s="77"/>
      <c r="I1089" s="57"/>
      <c r="J1089" s="31"/>
      <c r="K1089" s="31"/>
      <c r="L1089" s="77"/>
      <c r="M1089" s="64"/>
      <c r="N1089" s="64"/>
      <c r="O1089" s="69"/>
      <c r="P1089" s="69"/>
      <c r="Q1089" s="70"/>
      <c r="R1089" s="34"/>
      <c r="S1089" s="105"/>
      <c r="T1089" s="105"/>
      <c r="U1089" s="77"/>
      <c r="V1089" s="77"/>
      <c r="W1089" s="69"/>
      <c r="X1089" s="69"/>
      <c r="Y1089" s="69"/>
      <c r="Z1089" s="61"/>
      <c r="AA1089" s="67"/>
      <c r="AB1089" s="61"/>
      <c r="AC1089" s="67"/>
      <c r="AD1089" s="67"/>
      <c r="AE1089" s="67"/>
      <c r="AF1089" s="57"/>
      <c r="AG1089" s="107"/>
      <c r="AH1089" s="108"/>
      <c r="AI1089" s="30"/>
      <c r="AJ1089" s="30"/>
      <c r="AK1089" s="30"/>
      <c r="AL1089" s="30"/>
      <c r="AM1089" s="63"/>
      <c r="AN1089" s="108"/>
      <c r="AO1089" s="108"/>
      <c r="AP1089" s="107"/>
      <c r="AQ1089" s="107"/>
      <c r="AR1089" s="31"/>
      <c r="AS1089" s="68"/>
      <c r="AT1089" s="68"/>
      <c r="AU1089" s="63"/>
      <c r="AV1089" s="62"/>
      <c r="AW1089" s="62"/>
      <c r="AX1089" s="62"/>
      <c r="AY1089" s="62"/>
      <c r="AZ1089" s="126"/>
      <c r="BA1089" s="126"/>
      <c r="BB1089" s="126"/>
      <c r="BC1089" s="126"/>
      <c r="BD1089" s="126"/>
      <c r="BE1089" s="62"/>
    </row>
    <row r="1090" spans="1:57" ht="25.5" customHeight="1" x14ac:dyDescent="0.3">
      <c r="A1090" s="31"/>
      <c r="B1090" s="31"/>
      <c r="C1090" s="31"/>
      <c r="D1090" s="33"/>
      <c r="E1090" s="92"/>
      <c r="F1090" s="31"/>
      <c r="G1090" s="77"/>
      <c r="H1090" s="77"/>
      <c r="I1090" s="57"/>
      <c r="J1090" s="31"/>
      <c r="K1090" s="31"/>
      <c r="L1090" s="77"/>
      <c r="M1090" s="64"/>
      <c r="N1090" s="64"/>
      <c r="O1090" s="69"/>
      <c r="P1090" s="69"/>
      <c r="Q1090" s="70"/>
      <c r="R1090" s="34"/>
      <c r="S1090" s="105"/>
      <c r="T1090" s="105"/>
      <c r="U1090" s="77"/>
      <c r="V1090" s="77"/>
      <c r="W1090" s="69"/>
      <c r="X1090" s="69"/>
      <c r="Y1090" s="69"/>
      <c r="Z1090" s="61"/>
      <c r="AA1090" s="67"/>
      <c r="AB1090" s="61"/>
      <c r="AC1090" s="67"/>
      <c r="AD1090" s="67"/>
      <c r="AE1090" s="67"/>
      <c r="AF1090" s="57"/>
      <c r="AG1090" s="107"/>
      <c r="AH1090" s="108"/>
      <c r="AI1090" s="30"/>
      <c r="AJ1090" s="30"/>
      <c r="AK1090" s="30"/>
      <c r="AL1090" s="30"/>
      <c r="AM1090" s="63"/>
      <c r="AN1090" s="108"/>
      <c r="AO1090" s="108"/>
      <c r="AP1090" s="107"/>
      <c r="AQ1090" s="107"/>
      <c r="AR1090" s="31"/>
      <c r="AS1090" s="68"/>
      <c r="AT1090" s="68"/>
      <c r="AU1090" s="63"/>
      <c r="AV1090" s="62"/>
      <c r="AW1090" s="62"/>
      <c r="AX1090" s="62"/>
      <c r="AY1090" s="62"/>
      <c r="AZ1090" s="126"/>
      <c r="BA1090" s="126"/>
      <c r="BB1090" s="126"/>
      <c r="BC1090" s="126"/>
      <c r="BD1090" s="126"/>
      <c r="BE1090" s="62"/>
    </row>
    <row r="1091" spans="1:57" ht="25.5" customHeight="1" x14ac:dyDescent="0.3">
      <c r="A1091" s="31"/>
      <c r="B1091" s="31"/>
      <c r="C1091" s="31"/>
      <c r="D1091" s="33"/>
      <c r="E1091" s="92"/>
      <c r="F1091" s="31"/>
      <c r="G1091" s="77"/>
      <c r="H1091" s="77"/>
      <c r="I1091" s="57"/>
      <c r="J1091" s="31"/>
      <c r="K1091" s="31"/>
      <c r="L1091" s="77"/>
      <c r="M1091" s="64"/>
      <c r="N1091" s="64"/>
      <c r="O1091" s="69"/>
      <c r="P1091" s="69"/>
      <c r="Q1091" s="70"/>
      <c r="R1091" s="34"/>
      <c r="S1091" s="105"/>
      <c r="T1091" s="105"/>
      <c r="U1091" s="77"/>
      <c r="V1091" s="77"/>
      <c r="W1091" s="69"/>
      <c r="X1091" s="69"/>
      <c r="Y1091" s="69"/>
      <c r="Z1091" s="61"/>
      <c r="AA1091" s="67"/>
      <c r="AB1091" s="61"/>
      <c r="AC1091" s="67"/>
      <c r="AD1091" s="67"/>
      <c r="AE1091" s="67"/>
      <c r="AF1091" s="57"/>
      <c r="AG1091" s="107"/>
      <c r="AH1091" s="108"/>
      <c r="AI1091" s="30"/>
      <c r="AJ1091" s="30"/>
      <c r="AK1091" s="30"/>
      <c r="AL1091" s="30"/>
      <c r="AM1091" s="63"/>
      <c r="AN1091" s="108"/>
      <c r="AO1091" s="108"/>
      <c r="AP1091" s="107"/>
      <c r="AQ1091" s="107"/>
      <c r="AR1091" s="31"/>
      <c r="AS1091" s="68"/>
      <c r="AT1091" s="68"/>
      <c r="AU1091" s="63"/>
      <c r="AV1091" s="62"/>
      <c r="AW1091" s="62"/>
      <c r="AX1091" s="62"/>
      <c r="AY1091" s="62"/>
      <c r="AZ1091" s="126"/>
      <c r="BA1091" s="126"/>
      <c r="BB1091" s="126"/>
      <c r="BC1091" s="126"/>
      <c r="BD1091" s="126"/>
      <c r="BE1091" s="62"/>
    </row>
    <row r="1092" spans="1:57" ht="25.5" customHeight="1" x14ac:dyDescent="0.3">
      <c r="A1092" s="31"/>
      <c r="B1092" s="31"/>
      <c r="C1092" s="31"/>
      <c r="D1092" s="33"/>
      <c r="E1092" s="92"/>
      <c r="F1092" s="31"/>
      <c r="G1092" s="77"/>
      <c r="H1092" s="77"/>
      <c r="I1092" s="57"/>
      <c r="J1092" s="31"/>
      <c r="K1092" s="31"/>
      <c r="L1092" s="77"/>
      <c r="M1092" s="64"/>
      <c r="N1092" s="64"/>
      <c r="O1092" s="69"/>
      <c r="P1092" s="69"/>
      <c r="Q1092" s="70"/>
      <c r="R1092" s="34"/>
      <c r="S1092" s="105"/>
      <c r="T1092" s="105"/>
      <c r="U1092" s="77"/>
      <c r="V1092" s="77"/>
      <c r="W1092" s="69"/>
      <c r="X1092" s="69"/>
      <c r="Y1092" s="69"/>
      <c r="Z1092" s="61"/>
      <c r="AA1092" s="67"/>
      <c r="AB1092" s="61"/>
      <c r="AC1092" s="67"/>
      <c r="AD1092" s="67"/>
      <c r="AE1092" s="67"/>
      <c r="AF1092" s="57"/>
      <c r="AG1092" s="107"/>
      <c r="AH1092" s="108"/>
      <c r="AI1092" s="30"/>
      <c r="AJ1092" s="30"/>
      <c r="AK1092" s="30"/>
      <c r="AL1092" s="30"/>
      <c r="AM1092" s="63"/>
      <c r="AN1092" s="108"/>
      <c r="AO1092" s="108"/>
      <c r="AP1092" s="107"/>
      <c r="AQ1092" s="107"/>
      <c r="AR1092" s="31"/>
      <c r="AS1092" s="68"/>
      <c r="AT1092" s="68"/>
      <c r="AU1092" s="63"/>
      <c r="AV1092" s="62"/>
      <c r="AW1092" s="62"/>
      <c r="AX1092" s="62"/>
      <c r="AY1092" s="62"/>
      <c r="AZ1092" s="126"/>
      <c r="BA1092" s="126"/>
      <c r="BB1092" s="126"/>
      <c r="BC1092" s="126"/>
      <c r="BD1092" s="126"/>
      <c r="BE1092" s="62"/>
    </row>
    <row r="1093" spans="1:57" ht="25.5" customHeight="1" x14ac:dyDescent="0.3">
      <c r="A1093" s="31"/>
      <c r="B1093" s="31"/>
      <c r="C1093" s="31"/>
      <c r="D1093" s="33"/>
      <c r="E1093" s="92"/>
      <c r="F1093" s="31"/>
      <c r="G1093" s="77"/>
      <c r="H1093" s="77"/>
      <c r="I1093" s="57"/>
      <c r="J1093" s="31"/>
      <c r="K1093" s="31"/>
      <c r="L1093" s="77"/>
      <c r="M1093" s="64"/>
      <c r="N1093" s="64"/>
      <c r="O1093" s="69"/>
      <c r="P1093" s="69"/>
      <c r="Q1093" s="70"/>
      <c r="R1093" s="34"/>
      <c r="S1093" s="105"/>
      <c r="T1093" s="105"/>
      <c r="U1093" s="77"/>
      <c r="V1093" s="77"/>
      <c r="W1093" s="69"/>
      <c r="X1093" s="69"/>
      <c r="Y1093" s="69"/>
      <c r="Z1093" s="61"/>
      <c r="AA1093" s="67"/>
      <c r="AB1093" s="61"/>
      <c r="AC1093" s="67"/>
      <c r="AD1093" s="67"/>
      <c r="AE1093" s="67"/>
      <c r="AF1093" s="57"/>
      <c r="AG1093" s="107"/>
      <c r="AH1093" s="108"/>
      <c r="AI1093" s="30"/>
      <c r="AJ1093" s="30"/>
      <c r="AK1093" s="30"/>
      <c r="AL1093" s="30"/>
      <c r="AM1093" s="63"/>
      <c r="AN1093" s="108"/>
      <c r="AO1093" s="108"/>
      <c r="AP1093" s="107"/>
      <c r="AQ1093" s="107"/>
      <c r="AR1093" s="31"/>
      <c r="AS1093" s="68"/>
      <c r="AT1093" s="68"/>
      <c r="AU1093" s="63"/>
      <c r="AV1093" s="62"/>
      <c r="AW1093" s="62"/>
      <c r="AX1093" s="62"/>
      <c r="AY1093" s="62"/>
      <c r="AZ1093" s="126"/>
      <c r="BA1093" s="126"/>
      <c r="BB1093" s="126"/>
      <c r="BC1093" s="126"/>
      <c r="BD1093" s="126"/>
      <c r="BE1093" s="62"/>
    </row>
    <row r="1094" spans="1:57" ht="25.5" customHeight="1" x14ac:dyDescent="0.3">
      <c r="A1094" s="31"/>
      <c r="B1094" s="31"/>
      <c r="C1094" s="31"/>
      <c r="D1094" s="33"/>
      <c r="E1094" s="92"/>
      <c r="F1094" s="31"/>
      <c r="G1094" s="77"/>
      <c r="H1094" s="77"/>
      <c r="I1094" s="57"/>
      <c r="J1094" s="31"/>
      <c r="K1094" s="31"/>
      <c r="L1094" s="77"/>
      <c r="M1094" s="64"/>
      <c r="N1094" s="64"/>
      <c r="O1094" s="69"/>
      <c r="P1094" s="69"/>
      <c r="Q1094" s="70"/>
      <c r="R1094" s="34"/>
      <c r="S1094" s="105"/>
      <c r="T1094" s="105"/>
      <c r="U1094" s="77"/>
      <c r="V1094" s="77"/>
      <c r="W1094" s="69"/>
      <c r="X1094" s="69"/>
      <c r="Y1094" s="69"/>
      <c r="Z1094" s="61"/>
      <c r="AA1094" s="67"/>
      <c r="AB1094" s="61"/>
      <c r="AC1094" s="67"/>
      <c r="AD1094" s="67"/>
      <c r="AE1094" s="67"/>
      <c r="AF1094" s="57"/>
      <c r="AG1094" s="107"/>
      <c r="AH1094" s="108"/>
      <c r="AI1094" s="30"/>
      <c r="AJ1094" s="30"/>
      <c r="AK1094" s="30"/>
      <c r="AL1094" s="30"/>
      <c r="AM1094" s="63"/>
      <c r="AN1094" s="108"/>
      <c r="AO1094" s="108"/>
      <c r="AP1094" s="107"/>
      <c r="AQ1094" s="107"/>
      <c r="AR1094" s="31"/>
      <c r="AS1094" s="68"/>
      <c r="AT1094" s="68"/>
      <c r="AU1094" s="63"/>
      <c r="AV1094" s="62"/>
      <c r="AW1094" s="62"/>
      <c r="AX1094" s="62"/>
      <c r="AY1094" s="62"/>
      <c r="AZ1094" s="126"/>
      <c r="BA1094" s="126"/>
      <c r="BB1094" s="126"/>
      <c r="BC1094" s="126"/>
      <c r="BD1094" s="126"/>
      <c r="BE1094" s="62"/>
    </row>
    <row r="1095" spans="1:57" ht="25.5" customHeight="1" x14ac:dyDescent="0.3">
      <c r="A1095" s="31"/>
      <c r="B1095" s="31"/>
      <c r="C1095" s="31"/>
      <c r="D1095" s="33"/>
      <c r="E1095" s="92"/>
      <c r="F1095" s="31"/>
      <c r="G1095" s="77"/>
      <c r="H1095" s="77"/>
      <c r="I1095" s="57"/>
      <c r="J1095" s="31"/>
      <c r="K1095" s="31"/>
      <c r="L1095" s="77"/>
      <c r="M1095" s="64"/>
      <c r="N1095" s="64"/>
      <c r="O1095" s="69"/>
      <c r="P1095" s="69"/>
      <c r="Q1095" s="70"/>
      <c r="R1095" s="34"/>
      <c r="S1095" s="105"/>
      <c r="T1095" s="105"/>
      <c r="U1095" s="77"/>
      <c r="V1095" s="77"/>
      <c r="W1095" s="69"/>
      <c r="X1095" s="69"/>
      <c r="Y1095" s="69"/>
      <c r="Z1095" s="61"/>
      <c r="AA1095" s="67"/>
      <c r="AB1095" s="61"/>
      <c r="AC1095" s="67"/>
      <c r="AD1095" s="67"/>
      <c r="AE1095" s="67"/>
      <c r="AF1095" s="57"/>
      <c r="AG1095" s="107"/>
      <c r="AH1095" s="108"/>
      <c r="AI1095" s="30"/>
      <c r="AJ1095" s="30"/>
      <c r="AK1095" s="30"/>
      <c r="AL1095" s="30"/>
      <c r="AM1095" s="63"/>
      <c r="AN1095" s="108"/>
      <c r="AO1095" s="108"/>
      <c r="AP1095" s="107"/>
      <c r="AQ1095" s="107"/>
      <c r="AR1095" s="31"/>
      <c r="AS1095" s="68"/>
      <c r="AT1095" s="68"/>
      <c r="AU1095" s="63"/>
      <c r="AV1095" s="62"/>
      <c r="AW1095" s="62"/>
      <c r="AX1095" s="62"/>
      <c r="AY1095" s="62"/>
      <c r="AZ1095" s="126"/>
      <c r="BA1095" s="126"/>
      <c r="BB1095" s="126"/>
      <c r="BC1095" s="126"/>
      <c r="BD1095" s="126"/>
      <c r="BE1095" s="62"/>
    </row>
    <row r="1096" spans="1:57" ht="25.5" customHeight="1" x14ac:dyDescent="0.3">
      <c r="A1096" s="31"/>
      <c r="B1096" s="31"/>
      <c r="C1096" s="31"/>
      <c r="D1096" s="33"/>
      <c r="E1096" s="92"/>
      <c r="F1096" s="31"/>
      <c r="G1096" s="77"/>
      <c r="H1096" s="77"/>
      <c r="I1096" s="57"/>
      <c r="J1096" s="31"/>
      <c r="K1096" s="31"/>
      <c r="L1096" s="77"/>
      <c r="M1096" s="64"/>
      <c r="N1096" s="64"/>
      <c r="O1096" s="69"/>
      <c r="P1096" s="69"/>
      <c r="Q1096" s="70"/>
      <c r="R1096" s="34"/>
      <c r="S1096" s="105"/>
      <c r="T1096" s="105"/>
      <c r="U1096" s="77"/>
      <c r="V1096" s="77"/>
      <c r="W1096" s="69"/>
      <c r="X1096" s="69"/>
      <c r="Y1096" s="69"/>
      <c r="Z1096" s="61"/>
      <c r="AA1096" s="67"/>
      <c r="AB1096" s="61"/>
      <c r="AC1096" s="67"/>
      <c r="AD1096" s="67"/>
      <c r="AE1096" s="67"/>
      <c r="AF1096" s="57"/>
      <c r="AG1096" s="107"/>
      <c r="AH1096" s="108"/>
      <c r="AI1096" s="30"/>
      <c r="AJ1096" s="30"/>
      <c r="AK1096" s="30"/>
      <c r="AL1096" s="30"/>
      <c r="AM1096" s="63"/>
      <c r="AN1096" s="108"/>
      <c r="AO1096" s="108"/>
      <c r="AP1096" s="107"/>
      <c r="AQ1096" s="107"/>
      <c r="AR1096" s="31"/>
      <c r="AS1096" s="68"/>
      <c r="AT1096" s="68"/>
      <c r="AU1096" s="63"/>
      <c r="AV1096" s="62"/>
      <c r="AW1096" s="62"/>
      <c r="AX1096" s="62"/>
      <c r="AY1096" s="62"/>
      <c r="AZ1096" s="126"/>
      <c r="BA1096" s="126"/>
      <c r="BB1096" s="126"/>
      <c r="BC1096" s="126"/>
      <c r="BD1096" s="126"/>
      <c r="BE1096" s="62"/>
    </row>
    <row r="1097" spans="1:57" ht="25.5" customHeight="1" x14ac:dyDescent="0.3">
      <c r="A1097" s="31"/>
      <c r="B1097" s="31"/>
      <c r="C1097" s="31"/>
      <c r="D1097" s="33"/>
      <c r="E1097" s="92"/>
      <c r="F1097" s="31"/>
      <c r="G1097" s="77"/>
      <c r="H1097" s="77"/>
      <c r="I1097" s="57"/>
      <c r="J1097" s="31"/>
      <c r="K1097" s="31"/>
      <c r="L1097" s="77"/>
      <c r="M1097" s="64"/>
      <c r="N1097" s="64"/>
      <c r="O1097" s="69"/>
      <c r="P1097" s="69"/>
      <c r="Q1097" s="70"/>
      <c r="R1097" s="34"/>
      <c r="S1097" s="105"/>
      <c r="T1097" s="105"/>
      <c r="U1097" s="77"/>
      <c r="V1097" s="77"/>
      <c r="W1097" s="69"/>
      <c r="X1097" s="69"/>
      <c r="Y1097" s="69"/>
      <c r="Z1097" s="61"/>
      <c r="AA1097" s="67"/>
      <c r="AB1097" s="61"/>
      <c r="AC1097" s="67"/>
      <c r="AD1097" s="67"/>
      <c r="AE1097" s="67"/>
      <c r="AF1097" s="57"/>
      <c r="AG1097" s="107"/>
      <c r="AH1097" s="108"/>
      <c r="AI1097" s="30"/>
      <c r="AJ1097" s="30"/>
      <c r="AK1097" s="30"/>
      <c r="AL1097" s="30"/>
      <c r="AM1097" s="63"/>
      <c r="AN1097" s="108"/>
      <c r="AO1097" s="108"/>
      <c r="AP1097" s="107"/>
      <c r="AQ1097" s="107"/>
      <c r="AR1097" s="31"/>
      <c r="AS1097" s="68"/>
      <c r="AT1097" s="68"/>
      <c r="AU1097" s="63"/>
      <c r="AV1097" s="62"/>
      <c r="AW1097" s="62"/>
      <c r="AX1097" s="62"/>
      <c r="AY1097" s="62"/>
      <c r="AZ1097" s="126"/>
      <c r="BA1097" s="126"/>
      <c r="BB1097" s="126"/>
      <c r="BC1097" s="126"/>
      <c r="BD1097" s="126"/>
      <c r="BE1097" s="62"/>
    </row>
    <row r="1098" spans="1:57" ht="25.5" customHeight="1" x14ac:dyDescent="0.3">
      <c r="A1098" s="31"/>
      <c r="B1098" s="31"/>
      <c r="C1098" s="31"/>
      <c r="D1098" s="33"/>
      <c r="E1098" s="92"/>
      <c r="F1098" s="31"/>
      <c r="G1098" s="77"/>
      <c r="H1098" s="77"/>
      <c r="I1098" s="57"/>
      <c r="J1098" s="31"/>
      <c r="K1098" s="31"/>
      <c r="L1098" s="77"/>
      <c r="M1098" s="64"/>
      <c r="N1098" s="64"/>
      <c r="O1098" s="69"/>
      <c r="P1098" s="69"/>
      <c r="Q1098" s="70"/>
      <c r="R1098" s="34"/>
      <c r="S1098" s="105"/>
      <c r="T1098" s="105"/>
      <c r="U1098" s="77"/>
      <c r="V1098" s="77"/>
      <c r="W1098" s="69"/>
      <c r="X1098" s="69"/>
      <c r="Y1098" s="69"/>
      <c r="Z1098" s="61"/>
      <c r="AA1098" s="67"/>
      <c r="AB1098" s="61"/>
      <c r="AC1098" s="67"/>
      <c r="AD1098" s="67"/>
      <c r="AE1098" s="67"/>
      <c r="AF1098" s="57"/>
      <c r="AG1098" s="107"/>
      <c r="AH1098" s="108"/>
      <c r="AI1098" s="30"/>
      <c r="AJ1098" s="30"/>
      <c r="AK1098" s="30"/>
      <c r="AL1098" s="30"/>
      <c r="AM1098" s="63"/>
      <c r="AN1098" s="108"/>
      <c r="AO1098" s="108"/>
      <c r="AP1098" s="107"/>
      <c r="AQ1098" s="107"/>
      <c r="AR1098" s="31"/>
      <c r="AS1098" s="68"/>
      <c r="AT1098" s="68"/>
      <c r="AU1098" s="63"/>
      <c r="AV1098" s="62"/>
      <c r="AW1098" s="62"/>
      <c r="AX1098" s="62"/>
      <c r="AY1098" s="62"/>
      <c r="AZ1098" s="126"/>
      <c r="BA1098" s="126"/>
      <c r="BB1098" s="126"/>
      <c r="BC1098" s="126"/>
      <c r="BD1098" s="126"/>
      <c r="BE1098" s="62"/>
    </row>
    <row r="1099" spans="1:57" ht="25.5" customHeight="1" x14ac:dyDescent="0.3">
      <c r="A1099" s="31"/>
      <c r="B1099" s="31"/>
      <c r="C1099" s="31"/>
      <c r="D1099" s="33"/>
      <c r="E1099" s="92"/>
      <c r="F1099" s="31"/>
      <c r="G1099" s="77"/>
      <c r="H1099" s="77"/>
      <c r="I1099" s="57"/>
      <c r="J1099" s="31"/>
      <c r="K1099" s="31"/>
      <c r="L1099" s="77"/>
      <c r="M1099" s="64"/>
      <c r="N1099" s="64"/>
      <c r="O1099" s="69"/>
      <c r="P1099" s="69"/>
      <c r="Q1099" s="70"/>
      <c r="R1099" s="34"/>
      <c r="S1099" s="105"/>
      <c r="T1099" s="105"/>
      <c r="U1099" s="77"/>
      <c r="V1099" s="77"/>
      <c r="W1099" s="69"/>
      <c r="X1099" s="69"/>
      <c r="Y1099" s="69"/>
      <c r="Z1099" s="61"/>
      <c r="AA1099" s="67"/>
      <c r="AB1099" s="61"/>
      <c r="AC1099" s="67"/>
      <c r="AD1099" s="67"/>
      <c r="AE1099" s="67"/>
      <c r="AF1099" s="57"/>
      <c r="AG1099" s="107"/>
      <c r="AH1099" s="108"/>
      <c r="AI1099" s="30"/>
      <c r="AJ1099" s="30"/>
      <c r="AK1099" s="30"/>
      <c r="AL1099" s="30"/>
      <c r="AM1099" s="63"/>
      <c r="AN1099" s="108"/>
      <c r="AO1099" s="108"/>
      <c r="AP1099" s="107"/>
      <c r="AQ1099" s="107"/>
      <c r="AR1099" s="31"/>
      <c r="AS1099" s="68"/>
      <c r="AT1099" s="68"/>
      <c r="AU1099" s="63"/>
      <c r="AV1099" s="62"/>
      <c r="AW1099" s="62"/>
      <c r="AX1099" s="62"/>
      <c r="AY1099" s="62"/>
      <c r="AZ1099" s="126"/>
      <c r="BA1099" s="126"/>
      <c r="BB1099" s="126"/>
      <c r="BC1099" s="126"/>
      <c r="BD1099" s="126"/>
      <c r="BE1099" s="62"/>
    </row>
    <row r="1100" spans="1:57" ht="25.5" customHeight="1" x14ac:dyDescent="0.3">
      <c r="A1100" s="31"/>
      <c r="B1100" s="31"/>
      <c r="C1100" s="31"/>
      <c r="D1100" s="33"/>
      <c r="E1100" s="92"/>
      <c r="F1100" s="31"/>
      <c r="G1100" s="77"/>
      <c r="H1100" s="77"/>
      <c r="I1100" s="57"/>
      <c r="J1100" s="31"/>
      <c r="K1100" s="31"/>
      <c r="L1100" s="77"/>
      <c r="M1100" s="64"/>
      <c r="N1100" s="64"/>
      <c r="O1100" s="69"/>
      <c r="P1100" s="69"/>
      <c r="Q1100" s="70"/>
      <c r="R1100" s="34"/>
      <c r="S1100" s="105"/>
      <c r="T1100" s="105"/>
      <c r="U1100" s="77"/>
      <c r="V1100" s="77"/>
      <c r="W1100" s="69"/>
      <c r="X1100" s="69"/>
      <c r="Y1100" s="69"/>
      <c r="Z1100" s="61"/>
      <c r="AA1100" s="67"/>
      <c r="AB1100" s="61"/>
      <c r="AC1100" s="67"/>
      <c r="AD1100" s="67"/>
      <c r="AE1100" s="67"/>
      <c r="AF1100" s="57"/>
      <c r="AG1100" s="107"/>
      <c r="AH1100" s="108"/>
      <c r="AI1100" s="30"/>
      <c r="AJ1100" s="30"/>
      <c r="AK1100" s="30"/>
      <c r="AL1100" s="30"/>
      <c r="AM1100" s="63"/>
      <c r="AN1100" s="108"/>
      <c r="AO1100" s="108"/>
      <c r="AP1100" s="107"/>
      <c r="AQ1100" s="107"/>
      <c r="AR1100" s="31"/>
      <c r="AS1100" s="68"/>
      <c r="AT1100" s="68"/>
      <c r="AU1100" s="63"/>
      <c r="AV1100" s="62"/>
      <c r="AW1100" s="62"/>
      <c r="AX1100" s="62"/>
      <c r="AY1100" s="62"/>
      <c r="AZ1100" s="126"/>
      <c r="BA1100" s="126"/>
      <c r="BB1100" s="126"/>
      <c r="BC1100" s="126"/>
      <c r="BD1100" s="126"/>
      <c r="BE1100" s="62"/>
    </row>
    <row r="1101" spans="1:57" ht="25.5" customHeight="1" x14ac:dyDescent="0.3">
      <c r="A1101" s="31"/>
      <c r="B1101" s="31"/>
      <c r="C1101" s="31"/>
      <c r="D1101" s="33"/>
      <c r="E1101" s="92"/>
      <c r="F1101" s="31"/>
      <c r="G1101" s="77"/>
      <c r="H1101" s="77"/>
      <c r="I1101" s="57"/>
      <c r="J1101" s="31"/>
      <c r="K1101" s="31"/>
      <c r="L1101" s="77"/>
      <c r="M1101" s="64"/>
      <c r="N1101" s="64"/>
      <c r="O1101" s="69"/>
      <c r="P1101" s="69"/>
      <c r="Q1101" s="70"/>
      <c r="R1101" s="34"/>
      <c r="S1101" s="105"/>
      <c r="T1101" s="105"/>
      <c r="U1101" s="77"/>
      <c r="V1101" s="77"/>
      <c r="W1101" s="69"/>
      <c r="X1101" s="69"/>
      <c r="Y1101" s="69"/>
      <c r="Z1101" s="61"/>
      <c r="AA1101" s="67"/>
      <c r="AB1101" s="61"/>
      <c r="AC1101" s="67"/>
      <c r="AD1101" s="67"/>
      <c r="AE1101" s="67"/>
      <c r="AF1101" s="57"/>
      <c r="AG1101" s="107"/>
      <c r="AH1101" s="108"/>
      <c r="AI1101" s="30"/>
      <c r="AJ1101" s="30"/>
      <c r="AK1101" s="30"/>
      <c r="AL1101" s="30"/>
      <c r="AM1101" s="63"/>
      <c r="AN1101" s="108"/>
      <c r="AO1101" s="108"/>
      <c r="AP1101" s="107"/>
      <c r="AQ1101" s="107"/>
      <c r="AR1101" s="31"/>
      <c r="AS1101" s="68"/>
      <c r="AT1101" s="68"/>
      <c r="AU1101" s="63"/>
      <c r="AV1101" s="62"/>
      <c r="AW1101" s="62"/>
      <c r="AX1101" s="62"/>
      <c r="AY1101" s="62"/>
      <c r="AZ1101" s="126"/>
      <c r="BA1101" s="126"/>
      <c r="BB1101" s="126"/>
      <c r="BC1101" s="126"/>
      <c r="BD1101" s="126"/>
      <c r="BE1101" s="62"/>
    </row>
    <row r="1102" spans="1:57" ht="25.5" customHeight="1" x14ac:dyDescent="0.3">
      <c r="A1102" s="31"/>
      <c r="B1102" s="31"/>
      <c r="C1102" s="31"/>
      <c r="D1102" s="33"/>
      <c r="E1102" s="92"/>
      <c r="F1102" s="31"/>
      <c r="G1102" s="77"/>
      <c r="H1102" s="77"/>
      <c r="I1102" s="57"/>
      <c r="J1102" s="31"/>
      <c r="K1102" s="31"/>
      <c r="L1102" s="77"/>
      <c r="M1102" s="64"/>
      <c r="N1102" s="64"/>
      <c r="O1102" s="69"/>
      <c r="P1102" s="69"/>
      <c r="Q1102" s="70"/>
      <c r="R1102" s="34"/>
      <c r="S1102" s="105"/>
      <c r="T1102" s="105"/>
      <c r="U1102" s="77"/>
      <c r="V1102" s="77"/>
      <c r="W1102" s="69"/>
      <c r="X1102" s="69"/>
      <c r="Y1102" s="69"/>
      <c r="Z1102" s="61"/>
      <c r="AA1102" s="67"/>
      <c r="AB1102" s="61"/>
      <c r="AC1102" s="67"/>
      <c r="AD1102" s="67"/>
      <c r="AE1102" s="67"/>
      <c r="AF1102" s="57"/>
      <c r="AG1102" s="107"/>
      <c r="AH1102" s="108"/>
      <c r="AI1102" s="30"/>
      <c r="AJ1102" s="30"/>
      <c r="AK1102" s="30"/>
      <c r="AL1102" s="30"/>
      <c r="AM1102" s="63"/>
      <c r="AN1102" s="108"/>
      <c r="AO1102" s="108"/>
      <c r="AP1102" s="107"/>
      <c r="AQ1102" s="107"/>
      <c r="AR1102" s="31"/>
      <c r="AS1102" s="68"/>
      <c r="AT1102" s="68"/>
      <c r="AU1102" s="63"/>
      <c r="AV1102" s="62"/>
      <c r="AW1102" s="62"/>
      <c r="AX1102" s="62"/>
      <c r="AY1102" s="62"/>
      <c r="AZ1102" s="126"/>
      <c r="BA1102" s="126"/>
      <c r="BB1102" s="126"/>
      <c r="BC1102" s="126"/>
      <c r="BD1102" s="126"/>
      <c r="BE1102" s="62"/>
    </row>
    <row r="1103" spans="1:57" ht="25.5" customHeight="1" x14ac:dyDescent="0.3">
      <c r="A1103" s="31"/>
      <c r="B1103" s="31"/>
      <c r="C1103" s="31"/>
      <c r="D1103" s="33"/>
      <c r="E1103" s="92"/>
      <c r="F1103" s="31"/>
      <c r="G1103" s="77"/>
      <c r="H1103" s="77"/>
      <c r="I1103" s="57"/>
      <c r="J1103" s="31"/>
      <c r="K1103" s="31"/>
      <c r="L1103" s="77"/>
      <c r="M1103" s="64"/>
      <c r="N1103" s="64"/>
      <c r="O1103" s="69"/>
      <c r="P1103" s="69"/>
      <c r="Q1103" s="70"/>
      <c r="R1103" s="34"/>
      <c r="S1103" s="105"/>
      <c r="T1103" s="105"/>
      <c r="U1103" s="77"/>
      <c r="V1103" s="77"/>
      <c r="W1103" s="69"/>
      <c r="X1103" s="69"/>
      <c r="Y1103" s="69"/>
      <c r="Z1103" s="61"/>
      <c r="AA1103" s="67"/>
      <c r="AB1103" s="61"/>
      <c r="AC1103" s="67"/>
      <c r="AD1103" s="67"/>
      <c r="AE1103" s="67"/>
      <c r="AF1103" s="57"/>
      <c r="AG1103" s="107"/>
      <c r="AH1103" s="108"/>
      <c r="AI1103" s="30"/>
      <c r="AJ1103" s="30"/>
      <c r="AK1103" s="30"/>
      <c r="AL1103" s="30"/>
      <c r="AM1103" s="63"/>
      <c r="AN1103" s="108"/>
      <c r="AO1103" s="108"/>
      <c r="AP1103" s="107"/>
      <c r="AQ1103" s="107"/>
      <c r="AR1103" s="31"/>
      <c r="AS1103" s="68"/>
      <c r="AT1103" s="68"/>
      <c r="AU1103" s="63"/>
      <c r="AV1103" s="62"/>
      <c r="AW1103" s="62"/>
      <c r="AX1103" s="62"/>
      <c r="AY1103" s="62"/>
      <c r="AZ1103" s="126"/>
      <c r="BA1103" s="126"/>
      <c r="BB1103" s="126"/>
      <c r="BC1103" s="126"/>
      <c r="BD1103" s="126"/>
      <c r="BE1103" s="62"/>
    </row>
    <row r="1104" spans="1:57" ht="25.5" customHeight="1" x14ac:dyDescent="0.3">
      <c r="A1104" s="31"/>
      <c r="B1104" s="31"/>
      <c r="C1104" s="31"/>
      <c r="D1104" s="33"/>
      <c r="E1104" s="92"/>
      <c r="F1104" s="31"/>
      <c r="G1104" s="77"/>
      <c r="H1104" s="77"/>
      <c r="I1104" s="57"/>
      <c r="J1104" s="31"/>
      <c r="K1104" s="31"/>
      <c r="L1104" s="77"/>
      <c r="M1104" s="64"/>
      <c r="N1104" s="64"/>
      <c r="O1104" s="69"/>
      <c r="P1104" s="69"/>
      <c r="Q1104" s="70"/>
      <c r="R1104" s="34"/>
      <c r="S1104" s="105"/>
      <c r="T1104" s="105"/>
      <c r="U1104" s="77"/>
      <c r="V1104" s="77"/>
      <c r="W1104" s="69"/>
      <c r="X1104" s="69"/>
      <c r="Y1104" s="69"/>
      <c r="Z1104" s="61"/>
      <c r="AA1104" s="67"/>
      <c r="AB1104" s="61"/>
      <c r="AC1104" s="67"/>
      <c r="AD1104" s="67"/>
      <c r="AE1104" s="67"/>
      <c r="AF1104" s="57"/>
      <c r="AG1104" s="107"/>
      <c r="AH1104" s="108"/>
      <c r="AI1104" s="30"/>
      <c r="AJ1104" s="30"/>
      <c r="AK1104" s="30"/>
      <c r="AL1104" s="30"/>
      <c r="AM1104" s="63"/>
      <c r="AN1104" s="108"/>
      <c r="AO1104" s="108"/>
      <c r="AP1104" s="107"/>
      <c r="AQ1104" s="107"/>
      <c r="AR1104" s="31"/>
      <c r="AS1104" s="68"/>
      <c r="AT1104" s="68"/>
      <c r="AU1104" s="63"/>
      <c r="AV1104" s="62"/>
      <c r="AW1104" s="62"/>
      <c r="AX1104" s="62"/>
      <c r="AY1104" s="62"/>
      <c r="AZ1104" s="126"/>
      <c r="BA1104" s="126"/>
      <c r="BB1104" s="126"/>
      <c r="BC1104" s="126"/>
      <c r="BD1104" s="126"/>
      <c r="BE1104" s="62"/>
    </row>
    <row r="1105" spans="1:57" ht="25.5" customHeight="1" x14ac:dyDescent="0.3">
      <c r="A1105" s="31"/>
      <c r="B1105" s="31"/>
      <c r="C1105" s="31"/>
      <c r="D1105" s="33"/>
      <c r="E1105" s="92"/>
      <c r="F1105" s="31"/>
      <c r="G1105" s="77"/>
      <c r="H1105" s="77"/>
      <c r="I1105" s="57"/>
      <c r="J1105" s="31"/>
      <c r="K1105" s="31"/>
      <c r="L1105" s="77"/>
      <c r="M1105" s="64"/>
      <c r="N1105" s="64"/>
      <c r="O1105" s="69"/>
      <c r="P1105" s="69"/>
      <c r="Q1105" s="70"/>
      <c r="R1105" s="34"/>
      <c r="S1105" s="105"/>
      <c r="T1105" s="105"/>
      <c r="U1105" s="77"/>
      <c r="V1105" s="77"/>
      <c r="W1105" s="69"/>
      <c r="X1105" s="69"/>
      <c r="Y1105" s="69"/>
      <c r="Z1105" s="61"/>
      <c r="AA1105" s="67"/>
      <c r="AB1105" s="61"/>
      <c r="AC1105" s="67"/>
      <c r="AD1105" s="67"/>
      <c r="AE1105" s="67"/>
      <c r="AF1105" s="57"/>
      <c r="AG1105" s="107"/>
      <c r="AH1105" s="108"/>
      <c r="AI1105" s="30"/>
      <c r="AJ1105" s="30"/>
      <c r="AK1105" s="30"/>
      <c r="AL1105" s="30"/>
      <c r="AM1105" s="63"/>
      <c r="AN1105" s="108"/>
      <c r="AO1105" s="108"/>
      <c r="AP1105" s="107"/>
      <c r="AQ1105" s="107"/>
      <c r="AR1105" s="31"/>
      <c r="AS1105" s="68"/>
      <c r="AT1105" s="68"/>
      <c r="AU1105" s="63"/>
      <c r="AV1105" s="62"/>
      <c r="AW1105" s="62"/>
      <c r="AX1105" s="62"/>
      <c r="AY1105" s="62"/>
      <c r="AZ1105" s="126"/>
      <c r="BA1105" s="126"/>
      <c r="BB1105" s="126"/>
      <c r="BC1105" s="126"/>
      <c r="BD1105" s="126"/>
      <c r="BE1105" s="62"/>
    </row>
    <row r="1106" spans="1:57" ht="25.5" customHeight="1" x14ac:dyDescent="0.3">
      <c r="A1106" s="31"/>
      <c r="B1106" s="31"/>
      <c r="C1106" s="31"/>
      <c r="D1106" s="33"/>
      <c r="E1106" s="92"/>
      <c r="F1106" s="31"/>
      <c r="G1106" s="77"/>
      <c r="H1106" s="77"/>
      <c r="I1106" s="57"/>
      <c r="J1106" s="31"/>
      <c r="K1106" s="31"/>
      <c r="L1106" s="77"/>
      <c r="M1106" s="64"/>
      <c r="N1106" s="64"/>
      <c r="O1106" s="69"/>
      <c r="P1106" s="69"/>
      <c r="Q1106" s="70"/>
      <c r="R1106" s="34"/>
      <c r="S1106" s="105"/>
      <c r="T1106" s="105"/>
      <c r="U1106" s="77"/>
      <c r="V1106" s="77"/>
      <c r="W1106" s="69"/>
      <c r="X1106" s="69"/>
      <c r="Y1106" s="69"/>
      <c r="Z1106" s="61"/>
      <c r="AA1106" s="67"/>
      <c r="AB1106" s="61"/>
      <c r="AC1106" s="67"/>
      <c r="AD1106" s="67"/>
      <c r="AE1106" s="67"/>
      <c r="AF1106" s="57"/>
      <c r="AG1106" s="107"/>
      <c r="AH1106" s="108"/>
      <c r="AI1106" s="30"/>
      <c r="AJ1106" s="30"/>
      <c r="AK1106" s="30"/>
      <c r="AL1106" s="30"/>
      <c r="AM1106" s="63"/>
      <c r="AN1106" s="108"/>
      <c r="AO1106" s="108"/>
      <c r="AP1106" s="107"/>
      <c r="AQ1106" s="107"/>
      <c r="AR1106" s="31"/>
      <c r="AS1106" s="68"/>
      <c r="AT1106" s="68"/>
      <c r="AU1106" s="63"/>
      <c r="AV1106" s="62"/>
      <c r="AW1106" s="62"/>
      <c r="AX1106" s="62"/>
      <c r="AY1106" s="62"/>
      <c r="AZ1106" s="126"/>
      <c r="BA1106" s="126"/>
      <c r="BB1106" s="126"/>
      <c r="BC1106" s="126"/>
      <c r="BD1106" s="126"/>
      <c r="BE1106" s="62"/>
    </row>
    <row r="1107" spans="1:57" ht="25.5" customHeight="1" x14ac:dyDescent="0.3">
      <c r="A1107" s="31"/>
      <c r="B1107" s="31"/>
      <c r="C1107" s="31"/>
      <c r="D1107" s="33"/>
      <c r="E1107" s="92"/>
      <c r="F1107" s="31"/>
      <c r="G1107" s="77"/>
      <c r="H1107" s="77"/>
      <c r="I1107" s="57"/>
      <c r="J1107" s="31"/>
      <c r="K1107" s="31"/>
      <c r="L1107" s="77"/>
      <c r="M1107" s="64"/>
      <c r="N1107" s="64"/>
      <c r="O1107" s="69"/>
      <c r="P1107" s="69"/>
      <c r="Q1107" s="70"/>
      <c r="R1107" s="34"/>
      <c r="S1107" s="105"/>
      <c r="T1107" s="105"/>
      <c r="U1107" s="77"/>
      <c r="V1107" s="77"/>
      <c r="W1107" s="69"/>
      <c r="X1107" s="69"/>
      <c r="Y1107" s="69"/>
      <c r="Z1107" s="61"/>
      <c r="AA1107" s="67"/>
      <c r="AB1107" s="61"/>
      <c r="AC1107" s="67"/>
      <c r="AD1107" s="67"/>
      <c r="AE1107" s="67"/>
      <c r="AF1107" s="57"/>
      <c r="AG1107" s="107"/>
      <c r="AH1107" s="108"/>
      <c r="AI1107" s="30"/>
      <c r="AJ1107" s="30"/>
      <c r="AK1107" s="30"/>
      <c r="AL1107" s="30"/>
      <c r="AM1107" s="63"/>
      <c r="AN1107" s="108"/>
      <c r="AO1107" s="108"/>
      <c r="AP1107" s="107"/>
      <c r="AQ1107" s="107"/>
      <c r="AR1107" s="31"/>
      <c r="AS1107" s="68"/>
      <c r="AT1107" s="68"/>
      <c r="AU1107" s="63"/>
      <c r="AV1107" s="62"/>
      <c r="AW1107" s="62"/>
      <c r="AX1107" s="62"/>
      <c r="AY1107" s="62"/>
      <c r="AZ1107" s="126"/>
      <c r="BA1107" s="126"/>
      <c r="BB1107" s="126"/>
      <c r="BC1107" s="126"/>
      <c r="BD1107" s="126"/>
      <c r="BE1107" s="62"/>
    </row>
    <row r="1108" spans="1:57" ht="25.5" customHeight="1" x14ac:dyDescent="0.3">
      <c r="A1108" s="31"/>
      <c r="B1108" s="31"/>
      <c r="C1108" s="31"/>
      <c r="D1108" s="33"/>
      <c r="E1108" s="92"/>
      <c r="F1108" s="31"/>
      <c r="G1108" s="77"/>
      <c r="H1108" s="77"/>
      <c r="I1108" s="57"/>
      <c r="J1108" s="31"/>
      <c r="K1108" s="31"/>
      <c r="L1108" s="77"/>
      <c r="M1108" s="64"/>
      <c r="N1108" s="64"/>
      <c r="O1108" s="69"/>
      <c r="P1108" s="69"/>
      <c r="Q1108" s="70"/>
      <c r="R1108" s="34"/>
      <c r="S1108" s="105"/>
      <c r="T1108" s="105"/>
      <c r="U1108" s="77"/>
      <c r="V1108" s="77"/>
      <c r="W1108" s="69"/>
      <c r="X1108" s="69"/>
      <c r="Y1108" s="69"/>
      <c r="Z1108" s="61"/>
      <c r="AA1108" s="67"/>
      <c r="AB1108" s="61"/>
      <c r="AC1108" s="67"/>
      <c r="AD1108" s="67"/>
      <c r="AE1108" s="67"/>
      <c r="AF1108" s="57"/>
      <c r="AG1108" s="107"/>
      <c r="AH1108" s="108"/>
      <c r="AI1108" s="30"/>
      <c r="AJ1108" s="30"/>
      <c r="AK1108" s="30"/>
      <c r="AL1108" s="30"/>
      <c r="AM1108" s="63"/>
      <c r="AN1108" s="108"/>
      <c r="AO1108" s="108"/>
      <c r="AP1108" s="107"/>
      <c r="AQ1108" s="107"/>
      <c r="AR1108" s="31"/>
      <c r="AS1108" s="68"/>
      <c r="AT1108" s="68"/>
      <c r="AU1108" s="63"/>
      <c r="AV1108" s="62"/>
      <c r="AW1108" s="62"/>
      <c r="AX1108" s="62"/>
      <c r="AY1108" s="62"/>
      <c r="AZ1108" s="126"/>
      <c r="BA1108" s="126"/>
      <c r="BB1108" s="126"/>
      <c r="BC1108" s="126"/>
      <c r="BD1108" s="126"/>
      <c r="BE1108" s="62"/>
    </row>
    <row r="1109" spans="1:57" ht="25.5" customHeight="1" x14ac:dyDescent="0.3">
      <c r="A1109" s="31"/>
      <c r="B1109" s="31"/>
      <c r="C1109" s="31"/>
      <c r="D1109" s="33"/>
      <c r="E1109" s="92"/>
      <c r="F1109" s="31"/>
      <c r="G1109" s="77"/>
      <c r="H1109" s="77"/>
      <c r="I1109" s="57"/>
      <c r="J1109" s="31"/>
      <c r="K1109" s="31"/>
      <c r="L1109" s="77"/>
      <c r="M1109" s="64"/>
      <c r="N1109" s="64"/>
      <c r="O1109" s="69"/>
      <c r="P1109" s="69"/>
      <c r="Q1109" s="70"/>
      <c r="R1109" s="34"/>
      <c r="S1109" s="105"/>
      <c r="T1109" s="105"/>
      <c r="U1109" s="77"/>
      <c r="V1109" s="77"/>
      <c r="W1109" s="69"/>
      <c r="X1109" s="69"/>
      <c r="Y1109" s="69"/>
      <c r="Z1109" s="61"/>
      <c r="AA1109" s="67"/>
      <c r="AB1109" s="61"/>
      <c r="AC1109" s="67"/>
      <c r="AD1109" s="67"/>
      <c r="AE1109" s="67"/>
      <c r="AF1109" s="57"/>
      <c r="AG1109" s="107"/>
      <c r="AH1109" s="108"/>
      <c r="AI1109" s="30"/>
      <c r="AJ1109" s="30"/>
      <c r="AK1109" s="30"/>
      <c r="AL1109" s="30"/>
      <c r="AM1109" s="63"/>
      <c r="AN1109" s="108"/>
      <c r="AO1109" s="108"/>
      <c r="AP1109" s="107"/>
      <c r="AQ1109" s="107"/>
      <c r="AR1109" s="31"/>
      <c r="AS1109" s="68"/>
      <c r="AT1109" s="68"/>
      <c r="AU1109" s="63"/>
      <c r="AV1109" s="62"/>
      <c r="AW1109" s="62"/>
      <c r="AX1109" s="62"/>
      <c r="AY1109" s="62"/>
      <c r="AZ1109" s="126"/>
      <c r="BA1109" s="126"/>
      <c r="BB1109" s="126"/>
      <c r="BC1109" s="126"/>
      <c r="BD1109" s="126"/>
      <c r="BE1109" s="62"/>
    </row>
    <row r="1110" spans="1:57" ht="25.5" customHeight="1" x14ac:dyDescent="0.3">
      <c r="A1110" s="31"/>
      <c r="B1110" s="31"/>
      <c r="C1110" s="31"/>
      <c r="D1110" s="33"/>
      <c r="E1110" s="92"/>
      <c r="F1110" s="31"/>
      <c r="G1110" s="77"/>
      <c r="H1110" s="77"/>
      <c r="I1110" s="57"/>
      <c r="J1110" s="31"/>
      <c r="K1110" s="31"/>
      <c r="L1110" s="77"/>
      <c r="M1110" s="64"/>
      <c r="N1110" s="64"/>
      <c r="O1110" s="69"/>
      <c r="P1110" s="69"/>
      <c r="Q1110" s="70"/>
      <c r="R1110" s="34"/>
      <c r="S1110" s="105"/>
      <c r="T1110" s="105"/>
      <c r="U1110" s="77"/>
      <c r="V1110" s="77"/>
      <c r="W1110" s="69"/>
      <c r="X1110" s="69"/>
      <c r="Y1110" s="69"/>
      <c r="Z1110" s="61"/>
      <c r="AA1110" s="67"/>
      <c r="AB1110" s="61"/>
      <c r="AC1110" s="67"/>
      <c r="AD1110" s="67"/>
      <c r="AE1110" s="67"/>
      <c r="AF1110" s="57"/>
      <c r="AG1110" s="107"/>
      <c r="AH1110" s="108"/>
      <c r="AI1110" s="30"/>
      <c r="AJ1110" s="30"/>
      <c r="AK1110" s="30"/>
      <c r="AL1110" s="30"/>
      <c r="AM1110" s="63"/>
      <c r="AN1110" s="108"/>
      <c r="AO1110" s="108"/>
      <c r="AP1110" s="107"/>
      <c r="AQ1110" s="107"/>
      <c r="AR1110" s="31"/>
      <c r="AS1110" s="68"/>
      <c r="AT1110" s="68"/>
      <c r="AU1110" s="63"/>
      <c r="AV1110" s="62"/>
      <c r="AW1110" s="62"/>
      <c r="AX1110" s="62"/>
      <c r="AY1110" s="62"/>
      <c r="AZ1110" s="126"/>
      <c r="BA1110" s="126"/>
      <c r="BB1110" s="126"/>
      <c r="BC1110" s="126"/>
      <c r="BD1110" s="126"/>
      <c r="BE1110" s="62"/>
    </row>
    <row r="1111" spans="1:57" ht="25.5" customHeight="1" x14ac:dyDescent="0.3">
      <c r="A1111" s="31"/>
      <c r="B1111" s="31"/>
      <c r="C1111" s="31"/>
      <c r="D1111" s="33"/>
      <c r="E1111" s="92"/>
      <c r="F1111" s="31"/>
      <c r="G1111" s="77"/>
      <c r="H1111" s="77"/>
      <c r="I1111" s="57"/>
      <c r="J1111" s="31"/>
      <c r="K1111" s="31"/>
      <c r="L1111" s="77"/>
      <c r="M1111" s="64"/>
      <c r="N1111" s="64"/>
      <c r="O1111" s="69"/>
      <c r="P1111" s="69"/>
      <c r="Q1111" s="70"/>
      <c r="R1111" s="34"/>
      <c r="S1111" s="105"/>
      <c r="T1111" s="105"/>
      <c r="U1111" s="77"/>
      <c r="V1111" s="77"/>
      <c r="W1111" s="69"/>
      <c r="X1111" s="69"/>
      <c r="Y1111" s="69"/>
      <c r="Z1111" s="61"/>
      <c r="AA1111" s="67"/>
      <c r="AB1111" s="61"/>
      <c r="AC1111" s="67"/>
      <c r="AD1111" s="67"/>
      <c r="AE1111" s="67"/>
      <c r="AF1111" s="57"/>
      <c r="AG1111" s="107"/>
      <c r="AH1111" s="108"/>
      <c r="AI1111" s="30"/>
      <c r="AJ1111" s="30"/>
      <c r="AK1111" s="30"/>
      <c r="AL1111" s="30"/>
      <c r="AM1111" s="63"/>
      <c r="AN1111" s="108"/>
      <c r="AO1111" s="108"/>
      <c r="AP1111" s="107"/>
      <c r="AQ1111" s="107"/>
      <c r="AR1111" s="31"/>
      <c r="AS1111" s="68"/>
      <c r="AT1111" s="68"/>
      <c r="AU1111" s="63"/>
      <c r="AV1111" s="62"/>
      <c r="AW1111" s="62"/>
      <c r="AX1111" s="62"/>
      <c r="AY1111" s="62"/>
      <c r="AZ1111" s="126"/>
      <c r="BA1111" s="126"/>
      <c r="BB1111" s="126"/>
      <c r="BC1111" s="126"/>
      <c r="BD1111" s="126"/>
      <c r="BE1111" s="62"/>
    </row>
    <row r="1112" spans="1:57" ht="25.5" customHeight="1" x14ac:dyDescent="0.3">
      <c r="A1112" s="31"/>
      <c r="B1112" s="31"/>
      <c r="C1112" s="31"/>
      <c r="D1112" s="33"/>
      <c r="E1112" s="92"/>
      <c r="F1112" s="31"/>
      <c r="G1112" s="77"/>
      <c r="H1112" s="77"/>
      <c r="I1112" s="57"/>
      <c r="J1112" s="31"/>
      <c r="K1112" s="31"/>
      <c r="L1112" s="77"/>
      <c r="M1112" s="64"/>
      <c r="N1112" s="64"/>
      <c r="O1112" s="69"/>
      <c r="P1112" s="69"/>
      <c r="Q1112" s="70"/>
      <c r="R1112" s="34"/>
      <c r="S1112" s="105"/>
      <c r="T1112" s="105"/>
      <c r="U1112" s="77"/>
      <c r="V1112" s="77"/>
      <c r="W1112" s="69"/>
      <c r="X1112" s="69"/>
      <c r="Y1112" s="69"/>
      <c r="Z1112" s="61"/>
      <c r="AA1112" s="67"/>
      <c r="AB1112" s="61"/>
      <c r="AC1112" s="67"/>
      <c r="AD1112" s="67"/>
      <c r="AE1112" s="67"/>
      <c r="AF1112" s="57"/>
      <c r="AG1112" s="107"/>
      <c r="AH1112" s="108"/>
      <c r="AI1112" s="30"/>
      <c r="AJ1112" s="30"/>
      <c r="AK1112" s="30"/>
      <c r="AL1112" s="30"/>
      <c r="AM1112" s="63"/>
      <c r="AN1112" s="108"/>
      <c r="AO1112" s="108"/>
      <c r="AP1112" s="107"/>
      <c r="AQ1112" s="107"/>
      <c r="AR1112" s="31"/>
      <c r="AS1112" s="68"/>
      <c r="AT1112" s="68"/>
      <c r="AU1112" s="63"/>
      <c r="AV1112" s="62"/>
      <c r="AW1112" s="62"/>
      <c r="AX1112" s="62"/>
      <c r="AY1112" s="62"/>
      <c r="AZ1112" s="126"/>
      <c r="BA1112" s="126"/>
      <c r="BB1112" s="126"/>
      <c r="BC1112" s="126"/>
      <c r="BD1112" s="126"/>
      <c r="BE1112" s="62"/>
    </row>
    <row r="1113" spans="1:57" ht="25.5" customHeight="1" x14ac:dyDescent="0.3">
      <c r="A1113" s="31"/>
      <c r="B1113" s="31"/>
      <c r="C1113" s="31"/>
      <c r="D1113" s="33"/>
      <c r="E1113" s="92"/>
      <c r="F1113" s="31"/>
      <c r="G1113" s="77"/>
      <c r="H1113" s="77"/>
      <c r="I1113" s="57"/>
      <c r="J1113" s="31"/>
      <c r="K1113" s="31"/>
      <c r="L1113" s="77"/>
      <c r="M1113" s="64"/>
      <c r="N1113" s="64"/>
      <c r="O1113" s="69"/>
      <c r="P1113" s="69"/>
      <c r="Q1113" s="70"/>
      <c r="R1113" s="34"/>
      <c r="S1113" s="105"/>
      <c r="T1113" s="105"/>
      <c r="U1113" s="77"/>
      <c r="V1113" s="77"/>
      <c r="W1113" s="69"/>
      <c r="X1113" s="69"/>
      <c r="Y1113" s="69"/>
      <c r="Z1113" s="61"/>
      <c r="AA1113" s="67"/>
      <c r="AB1113" s="61"/>
      <c r="AC1113" s="67"/>
      <c r="AD1113" s="67"/>
      <c r="AE1113" s="67"/>
      <c r="AF1113" s="57"/>
      <c r="AG1113" s="107"/>
      <c r="AH1113" s="108"/>
      <c r="AI1113" s="30"/>
      <c r="AJ1113" s="30"/>
      <c r="AK1113" s="30"/>
      <c r="AL1113" s="30"/>
      <c r="AM1113" s="63"/>
      <c r="AN1113" s="108"/>
      <c r="AO1113" s="108"/>
      <c r="AP1113" s="107"/>
      <c r="AQ1113" s="107"/>
      <c r="AR1113" s="31"/>
      <c r="AS1113" s="68"/>
      <c r="AT1113" s="68"/>
      <c r="AU1113" s="63"/>
      <c r="AV1113" s="62"/>
      <c r="AW1113" s="62"/>
      <c r="AX1113" s="62"/>
      <c r="AY1113" s="62"/>
      <c r="AZ1113" s="126"/>
      <c r="BA1113" s="126"/>
      <c r="BB1113" s="126"/>
      <c r="BC1113" s="126"/>
      <c r="BD1113" s="126"/>
      <c r="BE1113" s="62"/>
    </row>
    <row r="1114" spans="1:57" ht="25.5" customHeight="1" x14ac:dyDescent="0.3">
      <c r="A1114" s="31"/>
      <c r="B1114" s="31"/>
      <c r="C1114" s="31"/>
      <c r="D1114" s="33"/>
      <c r="E1114" s="92"/>
      <c r="F1114" s="31"/>
      <c r="G1114" s="77"/>
      <c r="H1114" s="77"/>
      <c r="I1114" s="57"/>
      <c r="J1114" s="31"/>
      <c r="K1114" s="31"/>
      <c r="L1114" s="77"/>
      <c r="M1114" s="64"/>
      <c r="N1114" s="64"/>
      <c r="O1114" s="69"/>
      <c r="P1114" s="69"/>
      <c r="Q1114" s="70"/>
      <c r="R1114" s="34"/>
      <c r="S1114" s="105"/>
      <c r="T1114" s="105"/>
      <c r="U1114" s="77"/>
      <c r="V1114" s="77"/>
      <c r="W1114" s="69"/>
      <c r="X1114" s="69"/>
      <c r="Y1114" s="69"/>
      <c r="Z1114" s="61"/>
      <c r="AA1114" s="67"/>
      <c r="AB1114" s="61"/>
      <c r="AC1114" s="67"/>
      <c r="AD1114" s="67"/>
      <c r="AE1114" s="67"/>
      <c r="AF1114" s="57"/>
      <c r="AG1114" s="107"/>
      <c r="AH1114" s="108"/>
      <c r="AI1114" s="30"/>
      <c r="AJ1114" s="30"/>
      <c r="AK1114" s="30"/>
      <c r="AL1114" s="30"/>
      <c r="AM1114" s="63"/>
      <c r="AN1114" s="108"/>
      <c r="AO1114" s="108"/>
      <c r="AP1114" s="107"/>
      <c r="AQ1114" s="107"/>
      <c r="AR1114" s="31"/>
      <c r="AS1114" s="68"/>
      <c r="AT1114" s="68"/>
      <c r="AU1114" s="63"/>
      <c r="AV1114" s="62"/>
      <c r="AW1114" s="62"/>
      <c r="AX1114" s="62"/>
      <c r="AY1114" s="62"/>
      <c r="AZ1114" s="126"/>
      <c r="BA1114" s="126"/>
      <c r="BB1114" s="126"/>
      <c r="BC1114" s="126"/>
      <c r="BD1114" s="126"/>
      <c r="BE1114" s="62"/>
    </row>
    <row r="1115" spans="1:57" ht="25.5" customHeight="1" x14ac:dyDescent="0.3">
      <c r="A1115" s="31"/>
      <c r="B1115" s="31"/>
      <c r="C1115" s="31"/>
      <c r="D1115" s="33"/>
      <c r="E1115" s="92"/>
      <c r="F1115" s="31"/>
      <c r="G1115" s="77"/>
      <c r="H1115" s="77"/>
      <c r="I1115" s="57"/>
      <c r="J1115" s="31"/>
      <c r="K1115" s="31"/>
      <c r="L1115" s="77"/>
      <c r="M1115" s="64"/>
      <c r="N1115" s="64"/>
      <c r="O1115" s="69"/>
      <c r="P1115" s="69"/>
      <c r="Q1115" s="70"/>
      <c r="R1115" s="34"/>
      <c r="S1115" s="105"/>
      <c r="T1115" s="105"/>
      <c r="U1115" s="77"/>
      <c r="V1115" s="77"/>
      <c r="W1115" s="69"/>
      <c r="X1115" s="69"/>
      <c r="Y1115" s="69"/>
      <c r="Z1115" s="61"/>
      <c r="AA1115" s="67"/>
      <c r="AB1115" s="61"/>
      <c r="AC1115" s="67"/>
      <c r="AD1115" s="67"/>
      <c r="AE1115" s="67"/>
      <c r="AF1115" s="57"/>
      <c r="AG1115" s="107"/>
      <c r="AH1115" s="108"/>
      <c r="AI1115" s="30"/>
      <c r="AJ1115" s="30"/>
      <c r="AK1115" s="30"/>
      <c r="AL1115" s="30"/>
      <c r="AM1115" s="63"/>
      <c r="AN1115" s="108"/>
      <c r="AO1115" s="108"/>
      <c r="AP1115" s="107"/>
      <c r="AQ1115" s="107"/>
      <c r="AR1115" s="31"/>
      <c r="AS1115" s="68"/>
      <c r="AT1115" s="68"/>
      <c r="AU1115" s="63"/>
      <c r="AV1115" s="62"/>
      <c r="AW1115" s="62"/>
      <c r="AX1115" s="62"/>
      <c r="AY1115" s="62"/>
      <c r="AZ1115" s="126"/>
      <c r="BA1115" s="126"/>
      <c r="BB1115" s="126"/>
      <c r="BC1115" s="126"/>
      <c r="BD1115" s="126"/>
      <c r="BE1115" s="62"/>
    </row>
    <row r="1116" spans="1:57" ht="25.5" customHeight="1" x14ac:dyDescent="0.3">
      <c r="A1116" s="31"/>
      <c r="B1116" s="31"/>
      <c r="C1116" s="31"/>
      <c r="D1116" s="33"/>
      <c r="E1116" s="92"/>
      <c r="F1116" s="31"/>
      <c r="G1116" s="77"/>
      <c r="H1116" s="77"/>
      <c r="I1116" s="57"/>
      <c r="J1116" s="31"/>
      <c r="K1116" s="31"/>
      <c r="L1116" s="77"/>
      <c r="M1116" s="64"/>
      <c r="N1116" s="64"/>
      <c r="O1116" s="69"/>
      <c r="P1116" s="69"/>
      <c r="Q1116" s="70"/>
      <c r="R1116" s="34"/>
      <c r="S1116" s="105"/>
      <c r="T1116" s="105"/>
      <c r="U1116" s="77"/>
      <c r="V1116" s="77"/>
      <c r="W1116" s="69"/>
      <c r="X1116" s="69"/>
      <c r="Y1116" s="69"/>
      <c r="Z1116" s="61"/>
      <c r="AA1116" s="67"/>
      <c r="AB1116" s="61"/>
      <c r="AC1116" s="67"/>
      <c r="AD1116" s="67"/>
      <c r="AE1116" s="67"/>
      <c r="AF1116" s="57"/>
      <c r="AG1116" s="107"/>
      <c r="AH1116" s="108"/>
      <c r="AI1116" s="30"/>
      <c r="AJ1116" s="30"/>
      <c r="AK1116" s="30"/>
      <c r="AL1116" s="30"/>
      <c r="AM1116" s="63"/>
      <c r="AN1116" s="108"/>
      <c r="AO1116" s="108"/>
      <c r="AP1116" s="107"/>
      <c r="AQ1116" s="107"/>
      <c r="AR1116" s="31"/>
      <c r="AS1116" s="68"/>
      <c r="AT1116" s="68"/>
      <c r="AU1116" s="63"/>
      <c r="AV1116" s="62"/>
      <c r="AW1116" s="62"/>
      <c r="AX1116" s="62"/>
      <c r="AY1116" s="62"/>
      <c r="AZ1116" s="126"/>
      <c r="BA1116" s="126"/>
      <c r="BB1116" s="126"/>
      <c r="BC1116" s="126"/>
      <c r="BD1116" s="126"/>
      <c r="BE1116" s="62"/>
    </row>
    <row r="1117" spans="1:57" ht="25.5" customHeight="1" x14ac:dyDescent="0.3">
      <c r="A1117" s="31"/>
      <c r="B1117" s="31"/>
      <c r="C1117" s="31"/>
      <c r="D1117" s="33"/>
      <c r="E1117" s="92"/>
      <c r="F1117" s="31"/>
      <c r="G1117" s="77"/>
      <c r="H1117" s="77"/>
      <c r="I1117" s="57"/>
      <c r="J1117" s="31"/>
      <c r="K1117" s="31"/>
      <c r="L1117" s="77"/>
      <c r="M1117" s="64"/>
      <c r="N1117" s="64"/>
      <c r="O1117" s="69"/>
      <c r="P1117" s="69"/>
      <c r="Q1117" s="70"/>
      <c r="R1117" s="34"/>
      <c r="S1117" s="105"/>
      <c r="T1117" s="105"/>
      <c r="U1117" s="77"/>
      <c r="V1117" s="77"/>
      <c r="W1117" s="69"/>
      <c r="X1117" s="69"/>
      <c r="Y1117" s="69"/>
      <c r="Z1117" s="61"/>
      <c r="AA1117" s="67"/>
      <c r="AB1117" s="61"/>
      <c r="AC1117" s="67"/>
      <c r="AD1117" s="67"/>
      <c r="AE1117" s="67"/>
      <c r="AF1117" s="57"/>
      <c r="AG1117" s="107"/>
      <c r="AH1117" s="108"/>
      <c r="AI1117" s="30"/>
      <c r="AJ1117" s="30"/>
      <c r="AK1117" s="30"/>
      <c r="AL1117" s="30"/>
      <c r="AM1117" s="63"/>
      <c r="AN1117" s="108"/>
      <c r="AO1117" s="108"/>
      <c r="AP1117" s="107"/>
      <c r="AQ1117" s="107"/>
      <c r="AR1117" s="31"/>
      <c r="AS1117" s="68"/>
      <c r="AT1117" s="68"/>
      <c r="AU1117" s="63"/>
      <c r="AV1117" s="62"/>
      <c r="AW1117" s="62"/>
      <c r="AX1117" s="62"/>
      <c r="AY1117" s="62"/>
      <c r="AZ1117" s="126"/>
      <c r="BA1117" s="126"/>
      <c r="BB1117" s="126"/>
      <c r="BC1117" s="126"/>
      <c r="BD1117" s="126"/>
      <c r="BE1117" s="62"/>
    </row>
    <row r="1118" spans="1:57" ht="25.5" customHeight="1" x14ac:dyDescent="0.3">
      <c r="A1118" s="31"/>
      <c r="B1118" s="31"/>
      <c r="C1118" s="31"/>
      <c r="D1118" s="33"/>
      <c r="E1118" s="92"/>
      <c r="F1118" s="31"/>
      <c r="G1118" s="77"/>
      <c r="H1118" s="77"/>
      <c r="I1118" s="57"/>
      <c r="J1118" s="31"/>
      <c r="K1118" s="31"/>
      <c r="L1118" s="77"/>
      <c r="M1118" s="64"/>
      <c r="N1118" s="64"/>
      <c r="O1118" s="69"/>
      <c r="P1118" s="69"/>
      <c r="Q1118" s="70"/>
      <c r="R1118" s="34"/>
      <c r="S1118" s="105"/>
      <c r="T1118" s="105"/>
      <c r="U1118" s="77"/>
      <c r="V1118" s="77"/>
      <c r="W1118" s="69"/>
      <c r="X1118" s="69"/>
      <c r="Y1118" s="69"/>
      <c r="Z1118" s="61"/>
      <c r="AA1118" s="67"/>
      <c r="AB1118" s="61"/>
      <c r="AC1118" s="67"/>
      <c r="AD1118" s="67"/>
      <c r="AE1118" s="67"/>
      <c r="AF1118" s="57"/>
      <c r="AG1118" s="107"/>
      <c r="AH1118" s="108"/>
      <c r="AI1118" s="30"/>
      <c r="AJ1118" s="30"/>
      <c r="AK1118" s="30"/>
      <c r="AL1118" s="30"/>
      <c r="AM1118" s="63"/>
      <c r="AN1118" s="108"/>
      <c r="AO1118" s="108"/>
      <c r="AP1118" s="107"/>
      <c r="AQ1118" s="107"/>
      <c r="AR1118" s="31"/>
      <c r="AS1118" s="68"/>
      <c r="AT1118" s="68"/>
      <c r="AU1118" s="63"/>
      <c r="AV1118" s="62"/>
      <c r="AW1118" s="62"/>
      <c r="AX1118" s="62"/>
      <c r="AY1118" s="62"/>
      <c r="AZ1118" s="126"/>
      <c r="BA1118" s="126"/>
      <c r="BB1118" s="126"/>
      <c r="BC1118" s="126"/>
      <c r="BD1118" s="126"/>
      <c r="BE1118" s="62"/>
    </row>
    <row r="1119" spans="1:57" ht="25.5" customHeight="1" x14ac:dyDescent="0.3">
      <c r="A1119" s="31"/>
      <c r="B1119" s="31"/>
      <c r="C1119" s="31"/>
      <c r="D1119" s="33"/>
      <c r="E1119" s="92"/>
      <c r="F1119" s="31"/>
      <c r="G1119" s="77"/>
      <c r="H1119" s="77"/>
      <c r="I1119" s="57"/>
      <c r="J1119" s="31"/>
      <c r="K1119" s="31"/>
      <c r="L1119" s="77"/>
      <c r="M1119" s="64"/>
      <c r="N1119" s="64"/>
      <c r="O1119" s="69"/>
      <c r="P1119" s="69"/>
      <c r="Q1119" s="70"/>
      <c r="R1119" s="34"/>
      <c r="S1119" s="105"/>
      <c r="T1119" s="105"/>
      <c r="U1119" s="77"/>
      <c r="V1119" s="77"/>
      <c r="W1119" s="69"/>
      <c r="X1119" s="69"/>
      <c r="Y1119" s="69"/>
      <c r="Z1119" s="61"/>
      <c r="AA1119" s="67"/>
      <c r="AB1119" s="61"/>
      <c r="AC1119" s="67"/>
      <c r="AD1119" s="67"/>
      <c r="AE1119" s="67"/>
      <c r="AF1119" s="57"/>
      <c r="AG1119" s="107"/>
      <c r="AH1119" s="108"/>
      <c r="AI1119" s="30"/>
      <c r="AJ1119" s="30"/>
      <c r="AK1119" s="30"/>
      <c r="AL1119" s="30"/>
      <c r="AM1119" s="63"/>
      <c r="AN1119" s="108"/>
      <c r="AO1119" s="108"/>
      <c r="AP1119" s="107"/>
      <c r="AQ1119" s="107"/>
      <c r="AR1119" s="31"/>
      <c r="AS1119" s="68"/>
      <c r="AT1119" s="68"/>
      <c r="AU1119" s="63"/>
      <c r="AV1119" s="62"/>
      <c r="AW1119" s="62"/>
      <c r="AX1119" s="62"/>
      <c r="AY1119" s="62"/>
      <c r="AZ1119" s="126"/>
      <c r="BA1119" s="126"/>
      <c r="BB1119" s="126"/>
      <c r="BC1119" s="126"/>
      <c r="BD1119" s="126"/>
      <c r="BE1119" s="62"/>
    </row>
    <row r="1120" spans="1:57" ht="25.5" customHeight="1" x14ac:dyDescent="0.3">
      <c r="A1120" s="31"/>
      <c r="B1120" s="31"/>
      <c r="C1120" s="31"/>
      <c r="D1120" s="33"/>
      <c r="E1120" s="92"/>
      <c r="F1120" s="31"/>
      <c r="G1120" s="77"/>
      <c r="H1120" s="77"/>
      <c r="I1120" s="57"/>
      <c r="J1120" s="31"/>
      <c r="K1120" s="31"/>
      <c r="L1120" s="77"/>
      <c r="M1120" s="64"/>
      <c r="N1120" s="64"/>
      <c r="O1120" s="69"/>
      <c r="P1120" s="69"/>
      <c r="Q1120" s="70"/>
      <c r="R1120" s="34"/>
      <c r="S1120" s="105"/>
      <c r="T1120" s="105"/>
      <c r="U1120" s="77"/>
      <c r="V1120" s="77"/>
      <c r="W1120" s="69"/>
      <c r="X1120" s="69"/>
      <c r="Y1120" s="69"/>
      <c r="Z1120" s="61"/>
      <c r="AA1120" s="67"/>
      <c r="AB1120" s="61"/>
      <c r="AC1120" s="67"/>
      <c r="AD1120" s="67"/>
      <c r="AE1120" s="67"/>
      <c r="AF1120" s="57"/>
      <c r="AG1120" s="107"/>
      <c r="AH1120" s="108"/>
      <c r="AI1120" s="30"/>
      <c r="AJ1120" s="30"/>
      <c r="AK1120" s="30"/>
      <c r="AL1120" s="30"/>
      <c r="AM1120" s="63"/>
      <c r="AN1120" s="108"/>
      <c r="AO1120" s="108"/>
      <c r="AP1120" s="107"/>
      <c r="AQ1120" s="107"/>
      <c r="AR1120" s="31"/>
      <c r="AS1120" s="68"/>
      <c r="AT1120" s="68"/>
      <c r="AU1120" s="63"/>
      <c r="AV1120" s="62"/>
      <c r="AW1120" s="62"/>
      <c r="AX1120" s="62"/>
      <c r="AY1120" s="62"/>
      <c r="AZ1120" s="126"/>
      <c r="BA1120" s="126"/>
      <c r="BB1120" s="126"/>
      <c r="BC1120" s="126"/>
      <c r="BD1120" s="126"/>
      <c r="BE1120" s="62"/>
    </row>
    <row r="1121" spans="1:57" ht="25.5" customHeight="1" x14ac:dyDescent="0.3">
      <c r="A1121" s="31"/>
      <c r="B1121" s="31"/>
      <c r="C1121" s="31"/>
      <c r="D1121" s="33"/>
      <c r="E1121" s="92"/>
      <c r="F1121" s="31"/>
      <c r="G1121" s="77"/>
      <c r="H1121" s="77"/>
      <c r="I1121" s="57"/>
      <c r="J1121" s="31"/>
      <c r="K1121" s="31"/>
      <c r="L1121" s="77"/>
      <c r="M1121" s="64"/>
      <c r="N1121" s="64"/>
      <c r="O1121" s="69"/>
      <c r="P1121" s="69"/>
      <c r="Q1121" s="70"/>
      <c r="R1121" s="34"/>
      <c r="S1121" s="105"/>
      <c r="T1121" s="105"/>
      <c r="U1121" s="77"/>
      <c r="V1121" s="77"/>
      <c r="W1121" s="69"/>
      <c r="X1121" s="69"/>
      <c r="Y1121" s="69"/>
      <c r="Z1121" s="61"/>
      <c r="AA1121" s="67"/>
      <c r="AB1121" s="61"/>
      <c r="AC1121" s="67"/>
      <c r="AD1121" s="67"/>
      <c r="AE1121" s="67"/>
      <c r="AF1121" s="57"/>
      <c r="AG1121" s="107"/>
      <c r="AH1121" s="108"/>
      <c r="AI1121" s="30"/>
      <c r="AJ1121" s="30"/>
      <c r="AK1121" s="30"/>
      <c r="AL1121" s="30"/>
      <c r="AM1121" s="63"/>
      <c r="AN1121" s="108"/>
      <c r="AO1121" s="108"/>
      <c r="AP1121" s="107"/>
      <c r="AQ1121" s="107"/>
      <c r="AR1121" s="31"/>
      <c r="AS1121" s="68"/>
      <c r="AT1121" s="68"/>
      <c r="AU1121" s="63"/>
      <c r="AV1121" s="62"/>
      <c r="AW1121" s="62"/>
      <c r="AX1121" s="62"/>
      <c r="AY1121" s="62"/>
      <c r="AZ1121" s="126"/>
      <c r="BA1121" s="126"/>
      <c r="BB1121" s="126"/>
      <c r="BC1121" s="126"/>
      <c r="BD1121" s="126"/>
      <c r="BE1121" s="62"/>
    </row>
    <row r="1122" spans="1:57" ht="25.5" customHeight="1" x14ac:dyDescent="0.3">
      <c r="A1122" s="31"/>
      <c r="B1122" s="31"/>
      <c r="C1122" s="31"/>
      <c r="D1122" s="33"/>
      <c r="E1122" s="92"/>
      <c r="F1122" s="31"/>
      <c r="G1122" s="77"/>
      <c r="H1122" s="77"/>
      <c r="I1122" s="57"/>
      <c r="J1122" s="31"/>
      <c r="K1122" s="31"/>
      <c r="L1122" s="77"/>
      <c r="M1122" s="64"/>
      <c r="N1122" s="64"/>
      <c r="O1122" s="69"/>
      <c r="P1122" s="69"/>
      <c r="Q1122" s="70"/>
      <c r="R1122" s="34"/>
      <c r="S1122" s="105"/>
      <c r="T1122" s="105"/>
      <c r="U1122" s="77"/>
      <c r="V1122" s="77"/>
      <c r="W1122" s="69"/>
      <c r="X1122" s="69"/>
      <c r="Y1122" s="69"/>
      <c r="Z1122" s="61"/>
      <c r="AA1122" s="67"/>
      <c r="AB1122" s="61"/>
      <c r="AC1122" s="67"/>
      <c r="AD1122" s="67"/>
      <c r="AE1122" s="67"/>
      <c r="AF1122" s="57"/>
      <c r="AG1122" s="107"/>
      <c r="AH1122" s="108"/>
      <c r="AI1122" s="30"/>
      <c r="AJ1122" s="30"/>
      <c r="AK1122" s="30"/>
      <c r="AL1122" s="30"/>
      <c r="AM1122" s="63"/>
      <c r="AN1122" s="108"/>
      <c r="AO1122" s="108"/>
      <c r="AP1122" s="107"/>
      <c r="AQ1122" s="107"/>
      <c r="AR1122" s="31"/>
      <c r="AS1122" s="68"/>
      <c r="AT1122" s="68"/>
      <c r="AU1122" s="63"/>
      <c r="AV1122" s="62"/>
      <c r="AW1122" s="62"/>
      <c r="AX1122" s="62"/>
      <c r="AY1122" s="62"/>
      <c r="AZ1122" s="126"/>
      <c r="BA1122" s="126"/>
      <c r="BB1122" s="126"/>
      <c r="BC1122" s="126"/>
      <c r="BD1122" s="126"/>
      <c r="BE1122" s="62"/>
    </row>
    <row r="1123" spans="1:57" ht="25.5" customHeight="1" x14ac:dyDescent="0.3">
      <c r="A1123" s="31"/>
      <c r="B1123" s="31"/>
      <c r="C1123" s="31"/>
      <c r="D1123" s="33"/>
      <c r="E1123" s="92"/>
      <c r="F1123" s="31"/>
      <c r="G1123" s="77"/>
      <c r="H1123" s="77"/>
      <c r="I1123" s="57"/>
      <c r="J1123" s="31"/>
      <c r="K1123" s="31"/>
      <c r="L1123" s="77"/>
      <c r="M1123" s="64"/>
      <c r="N1123" s="64"/>
      <c r="O1123" s="69"/>
      <c r="P1123" s="69"/>
      <c r="Q1123" s="70"/>
      <c r="R1123" s="34"/>
      <c r="S1123" s="105"/>
      <c r="T1123" s="105"/>
      <c r="U1123" s="77"/>
      <c r="V1123" s="77"/>
      <c r="W1123" s="69"/>
      <c r="X1123" s="69"/>
      <c r="Y1123" s="69"/>
      <c r="Z1123" s="61"/>
      <c r="AA1123" s="67"/>
      <c r="AB1123" s="61"/>
      <c r="AC1123" s="67"/>
      <c r="AD1123" s="67"/>
      <c r="AE1123" s="67"/>
      <c r="AF1123" s="57"/>
      <c r="AG1123" s="107"/>
      <c r="AH1123" s="108"/>
      <c r="AI1123" s="30"/>
      <c r="AJ1123" s="30"/>
      <c r="AK1123" s="30"/>
      <c r="AL1123" s="30"/>
      <c r="AM1123" s="63"/>
      <c r="AN1123" s="108"/>
      <c r="AO1123" s="108"/>
      <c r="AP1123" s="107"/>
      <c r="AQ1123" s="107"/>
      <c r="AR1123" s="31"/>
      <c r="AS1123" s="68"/>
      <c r="AT1123" s="68"/>
      <c r="AU1123" s="63"/>
      <c r="AV1123" s="62"/>
      <c r="AW1123" s="62"/>
      <c r="AX1123" s="62"/>
      <c r="AY1123" s="62"/>
      <c r="AZ1123" s="126"/>
      <c r="BA1123" s="126"/>
      <c r="BB1123" s="126"/>
      <c r="BC1123" s="126"/>
      <c r="BD1123" s="126"/>
      <c r="BE1123" s="62"/>
    </row>
    <row r="1124" spans="1:57" ht="25.5" customHeight="1" x14ac:dyDescent="0.3">
      <c r="A1124" s="31"/>
      <c r="B1124" s="31"/>
      <c r="C1124" s="31"/>
      <c r="D1124" s="33"/>
      <c r="E1124" s="92"/>
      <c r="F1124" s="31"/>
      <c r="G1124" s="77"/>
      <c r="H1124" s="77"/>
      <c r="I1124" s="57"/>
      <c r="J1124" s="31"/>
      <c r="K1124" s="31"/>
      <c r="L1124" s="77"/>
      <c r="M1124" s="64"/>
      <c r="N1124" s="64"/>
      <c r="O1124" s="69"/>
      <c r="P1124" s="69"/>
      <c r="Q1124" s="70"/>
      <c r="R1124" s="34"/>
      <c r="S1124" s="105"/>
      <c r="T1124" s="105"/>
      <c r="U1124" s="77"/>
      <c r="V1124" s="77"/>
      <c r="W1124" s="69"/>
      <c r="X1124" s="69"/>
      <c r="Y1124" s="69"/>
      <c r="Z1124" s="61"/>
      <c r="AA1124" s="67"/>
      <c r="AB1124" s="61"/>
      <c r="AC1124" s="67"/>
      <c r="AD1124" s="67"/>
      <c r="AE1124" s="67"/>
      <c r="AF1124" s="57"/>
      <c r="AG1124" s="107"/>
      <c r="AH1124" s="108"/>
      <c r="AI1124" s="30"/>
      <c r="AJ1124" s="30"/>
      <c r="AK1124" s="30"/>
      <c r="AL1124" s="30"/>
      <c r="AM1124" s="63"/>
      <c r="AN1124" s="108"/>
      <c r="AO1124" s="108"/>
      <c r="AP1124" s="107"/>
      <c r="AQ1124" s="107"/>
      <c r="AR1124" s="31"/>
      <c r="AS1124" s="68"/>
      <c r="AT1124" s="68"/>
      <c r="AU1124" s="63"/>
      <c r="AV1124" s="62"/>
      <c r="AW1124" s="62"/>
      <c r="AX1124" s="62"/>
      <c r="AY1124" s="62"/>
      <c r="AZ1124" s="126"/>
      <c r="BA1124" s="126"/>
      <c r="BB1124" s="126"/>
      <c r="BC1124" s="126"/>
      <c r="BD1124" s="126"/>
      <c r="BE1124" s="62"/>
    </row>
    <row r="1125" spans="1:57" ht="25.5" customHeight="1" x14ac:dyDescent="0.3">
      <c r="A1125" s="31"/>
      <c r="B1125" s="31"/>
      <c r="C1125" s="31"/>
      <c r="D1125" s="33"/>
      <c r="E1125" s="92"/>
      <c r="F1125" s="31"/>
      <c r="G1125" s="77"/>
      <c r="H1125" s="77"/>
      <c r="I1125" s="57"/>
      <c r="J1125" s="31"/>
      <c r="K1125" s="31"/>
      <c r="L1125" s="77"/>
      <c r="M1125" s="64"/>
      <c r="N1125" s="64"/>
      <c r="O1125" s="69"/>
      <c r="P1125" s="69"/>
      <c r="Q1125" s="70"/>
      <c r="R1125" s="34"/>
      <c r="S1125" s="105"/>
      <c r="T1125" s="105"/>
      <c r="U1125" s="77"/>
      <c r="V1125" s="77"/>
      <c r="W1125" s="69"/>
      <c r="X1125" s="69"/>
      <c r="Y1125" s="69"/>
      <c r="Z1125" s="61"/>
      <c r="AA1125" s="67"/>
      <c r="AB1125" s="61"/>
      <c r="AC1125" s="67"/>
      <c r="AD1125" s="67"/>
      <c r="AE1125" s="67"/>
      <c r="AF1125" s="57"/>
      <c r="AG1125" s="107"/>
      <c r="AH1125" s="108"/>
      <c r="AI1125" s="30"/>
      <c r="AJ1125" s="30"/>
      <c r="AK1125" s="30"/>
      <c r="AL1125" s="30"/>
      <c r="AM1125" s="63"/>
      <c r="AN1125" s="108"/>
      <c r="AO1125" s="108"/>
      <c r="AP1125" s="107"/>
      <c r="AQ1125" s="107"/>
      <c r="AR1125" s="31"/>
      <c r="AS1125" s="68"/>
      <c r="AT1125" s="68"/>
      <c r="AU1125" s="63"/>
      <c r="AV1125" s="62"/>
      <c r="AW1125" s="62"/>
      <c r="AX1125" s="62"/>
      <c r="AY1125" s="62"/>
      <c r="AZ1125" s="126"/>
      <c r="BA1125" s="126"/>
      <c r="BB1125" s="126"/>
      <c r="BC1125" s="126"/>
      <c r="BD1125" s="126"/>
      <c r="BE1125" s="62"/>
    </row>
    <row r="1126" spans="1:57" ht="25.5" customHeight="1" x14ac:dyDescent="0.3">
      <c r="A1126" s="31"/>
      <c r="B1126" s="31"/>
      <c r="C1126" s="31"/>
      <c r="D1126" s="33"/>
      <c r="E1126" s="92"/>
      <c r="F1126" s="31"/>
      <c r="G1126" s="77"/>
      <c r="H1126" s="77"/>
      <c r="I1126" s="57"/>
      <c r="J1126" s="31"/>
      <c r="K1126" s="31"/>
      <c r="L1126" s="77"/>
      <c r="M1126" s="64"/>
      <c r="N1126" s="64"/>
      <c r="O1126" s="69"/>
      <c r="P1126" s="69"/>
      <c r="Q1126" s="70"/>
      <c r="R1126" s="34"/>
      <c r="S1126" s="105"/>
      <c r="T1126" s="105"/>
      <c r="U1126" s="77"/>
      <c r="V1126" s="77"/>
      <c r="W1126" s="69"/>
      <c r="X1126" s="69"/>
      <c r="Y1126" s="69"/>
      <c r="Z1126" s="61"/>
      <c r="AA1126" s="67"/>
      <c r="AB1126" s="61"/>
      <c r="AC1126" s="67"/>
      <c r="AD1126" s="67"/>
      <c r="AE1126" s="67"/>
      <c r="AF1126" s="57"/>
      <c r="AG1126" s="107"/>
      <c r="AH1126" s="108"/>
      <c r="AI1126" s="30"/>
      <c r="AJ1126" s="30"/>
      <c r="AK1126" s="30"/>
      <c r="AL1126" s="30"/>
      <c r="AM1126" s="63"/>
      <c r="AN1126" s="108"/>
      <c r="AO1126" s="108"/>
      <c r="AP1126" s="107"/>
      <c r="AQ1126" s="107"/>
      <c r="AR1126" s="31"/>
      <c r="AS1126" s="68"/>
      <c r="AT1126" s="68"/>
      <c r="AU1126" s="63"/>
      <c r="AV1126" s="62"/>
      <c r="AW1126" s="62"/>
      <c r="AX1126" s="62"/>
      <c r="AY1126" s="62"/>
      <c r="AZ1126" s="126"/>
      <c r="BA1126" s="126"/>
      <c r="BB1126" s="126"/>
      <c r="BC1126" s="126"/>
      <c r="BD1126" s="126"/>
      <c r="BE1126" s="62"/>
    </row>
    <row r="1127" spans="1:57" ht="25.5" customHeight="1" x14ac:dyDescent="0.3">
      <c r="A1127" s="31"/>
      <c r="B1127" s="31"/>
      <c r="C1127" s="31"/>
      <c r="D1127" s="33"/>
      <c r="E1127" s="92"/>
      <c r="F1127" s="31"/>
      <c r="G1127" s="77"/>
      <c r="H1127" s="77"/>
      <c r="I1127" s="57"/>
      <c r="J1127" s="31"/>
      <c r="K1127" s="31"/>
      <c r="L1127" s="77"/>
      <c r="M1127" s="64"/>
      <c r="N1127" s="64"/>
      <c r="O1127" s="69"/>
      <c r="P1127" s="69"/>
      <c r="Q1127" s="70"/>
      <c r="R1127" s="34"/>
      <c r="S1127" s="105"/>
      <c r="T1127" s="105"/>
      <c r="U1127" s="77"/>
      <c r="V1127" s="77"/>
      <c r="W1127" s="69"/>
      <c r="X1127" s="69"/>
      <c r="Y1127" s="69"/>
      <c r="Z1127" s="61"/>
      <c r="AA1127" s="67"/>
      <c r="AB1127" s="61"/>
      <c r="AC1127" s="67"/>
      <c r="AD1127" s="67"/>
      <c r="AE1127" s="67"/>
      <c r="AF1127" s="57"/>
      <c r="AG1127" s="107"/>
      <c r="AH1127" s="108"/>
      <c r="AI1127" s="30"/>
      <c r="AJ1127" s="30"/>
      <c r="AK1127" s="30"/>
      <c r="AL1127" s="30"/>
      <c r="AM1127" s="63"/>
      <c r="AN1127" s="108"/>
      <c r="AO1127" s="108"/>
      <c r="AP1127" s="107"/>
      <c r="AQ1127" s="107"/>
      <c r="AR1127" s="31"/>
      <c r="AS1127" s="68"/>
      <c r="AT1127" s="68"/>
      <c r="AU1127" s="63"/>
      <c r="AV1127" s="62"/>
      <c r="AW1127" s="62"/>
      <c r="AX1127" s="62"/>
      <c r="AY1127" s="62"/>
      <c r="AZ1127" s="126"/>
      <c r="BA1127" s="126"/>
      <c r="BB1127" s="126"/>
      <c r="BC1127" s="126"/>
      <c r="BD1127" s="126"/>
      <c r="BE1127" s="62"/>
    </row>
    <row r="1128" spans="1:57" ht="25.5" customHeight="1" x14ac:dyDescent="0.3">
      <c r="A1128" s="31"/>
      <c r="B1128" s="31"/>
      <c r="C1128" s="31"/>
      <c r="D1128" s="33"/>
      <c r="E1128" s="92"/>
      <c r="F1128" s="31"/>
      <c r="G1128" s="77"/>
      <c r="H1128" s="77"/>
      <c r="I1128" s="57"/>
      <c r="J1128" s="31"/>
      <c r="K1128" s="31"/>
      <c r="L1128" s="77"/>
      <c r="M1128" s="64"/>
      <c r="N1128" s="64"/>
      <c r="O1128" s="69"/>
      <c r="P1128" s="69"/>
      <c r="Q1128" s="70"/>
      <c r="R1128" s="34"/>
      <c r="S1128" s="105"/>
      <c r="T1128" s="105"/>
      <c r="U1128" s="77"/>
      <c r="V1128" s="77"/>
      <c r="W1128" s="69"/>
      <c r="X1128" s="69"/>
      <c r="Y1128" s="69"/>
      <c r="Z1128" s="61"/>
      <c r="AA1128" s="67"/>
      <c r="AB1128" s="61"/>
      <c r="AC1128" s="67"/>
      <c r="AD1128" s="67"/>
      <c r="AE1128" s="67"/>
      <c r="AF1128" s="57"/>
      <c r="AG1128" s="107"/>
      <c r="AH1128" s="108"/>
      <c r="AI1128" s="30"/>
      <c r="AJ1128" s="30"/>
      <c r="AK1128" s="30"/>
      <c r="AL1128" s="30"/>
      <c r="AM1128" s="63"/>
      <c r="AN1128" s="108"/>
      <c r="AO1128" s="108"/>
      <c r="AP1128" s="107"/>
      <c r="AQ1128" s="107"/>
      <c r="AR1128" s="31"/>
      <c r="AS1128" s="68"/>
      <c r="AT1128" s="68"/>
      <c r="AU1128" s="63"/>
      <c r="AV1128" s="62"/>
      <c r="AW1128" s="62"/>
      <c r="AX1128" s="62"/>
      <c r="AY1128" s="62"/>
      <c r="AZ1128" s="126"/>
      <c r="BA1128" s="126"/>
      <c r="BB1128" s="126"/>
      <c r="BC1128" s="126"/>
      <c r="BD1128" s="126"/>
      <c r="BE1128" s="62"/>
    </row>
    <row r="1129" spans="1:57" ht="25.5" customHeight="1" x14ac:dyDescent="0.3">
      <c r="A1129" s="31"/>
      <c r="B1129" s="31"/>
      <c r="C1129" s="31"/>
      <c r="D1129" s="33"/>
      <c r="E1129" s="92"/>
      <c r="F1129" s="31"/>
      <c r="G1129" s="77"/>
      <c r="H1129" s="77"/>
      <c r="I1129" s="57"/>
      <c r="J1129" s="31"/>
      <c r="K1129" s="31"/>
      <c r="L1129" s="77"/>
      <c r="M1129" s="64"/>
      <c r="N1129" s="64"/>
      <c r="O1129" s="69"/>
      <c r="P1129" s="69"/>
      <c r="Q1129" s="70"/>
      <c r="R1129" s="34"/>
      <c r="S1129" s="105"/>
      <c r="T1129" s="105"/>
      <c r="U1129" s="77"/>
      <c r="V1129" s="77"/>
      <c r="W1129" s="69"/>
      <c r="X1129" s="69"/>
      <c r="Y1129" s="69"/>
      <c r="Z1129" s="61"/>
      <c r="AA1129" s="67"/>
      <c r="AB1129" s="61"/>
      <c r="AC1129" s="67"/>
      <c r="AD1129" s="67"/>
      <c r="AE1129" s="67"/>
      <c r="AF1129" s="57"/>
      <c r="AG1129" s="107"/>
      <c r="AH1129" s="108"/>
      <c r="AI1129" s="30"/>
      <c r="AJ1129" s="30"/>
      <c r="AK1129" s="30"/>
      <c r="AL1129" s="30"/>
      <c r="AM1129" s="63"/>
      <c r="AN1129" s="108"/>
      <c r="AO1129" s="108"/>
      <c r="AP1129" s="107"/>
      <c r="AQ1129" s="107"/>
      <c r="AR1129" s="31"/>
      <c r="AS1129" s="68"/>
      <c r="AT1129" s="68"/>
      <c r="AU1129" s="63"/>
      <c r="AV1129" s="62"/>
      <c r="AW1129" s="62"/>
      <c r="AX1129" s="62"/>
      <c r="AY1129" s="62"/>
      <c r="AZ1129" s="126"/>
      <c r="BA1129" s="126"/>
      <c r="BB1129" s="126"/>
      <c r="BC1129" s="126"/>
      <c r="BD1129" s="126"/>
      <c r="BE1129" s="62"/>
    </row>
    <row r="1130" spans="1:57" ht="25.5" customHeight="1" x14ac:dyDescent="0.3">
      <c r="A1130" s="31"/>
      <c r="B1130" s="31"/>
      <c r="C1130" s="31"/>
      <c r="D1130" s="33"/>
      <c r="E1130" s="92"/>
      <c r="F1130" s="31"/>
      <c r="G1130" s="77"/>
      <c r="H1130" s="77"/>
      <c r="I1130" s="57"/>
      <c r="J1130" s="31"/>
      <c r="K1130" s="31"/>
      <c r="L1130" s="77"/>
      <c r="M1130" s="64"/>
      <c r="N1130" s="64"/>
      <c r="O1130" s="69"/>
      <c r="P1130" s="69"/>
      <c r="Q1130" s="70"/>
      <c r="R1130" s="34"/>
      <c r="S1130" s="105"/>
      <c r="T1130" s="105"/>
      <c r="U1130" s="77"/>
      <c r="V1130" s="77"/>
      <c r="W1130" s="69"/>
      <c r="X1130" s="69"/>
      <c r="Y1130" s="69"/>
      <c r="Z1130" s="61"/>
      <c r="AA1130" s="67"/>
      <c r="AB1130" s="61"/>
      <c r="AC1130" s="67"/>
      <c r="AD1130" s="67"/>
      <c r="AE1130" s="67"/>
      <c r="AF1130" s="57"/>
      <c r="AG1130" s="107"/>
      <c r="AH1130" s="108"/>
      <c r="AI1130" s="30"/>
      <c r="AJ1130" s="30"/>
      <c r="AK1130" s="30"/>
      <c r="AL1130" s="30"/>
      <c r="AM1130" s="63"/>
      <c r="AN1130" s="108"/>
      <c r="AO1130" s="108"/>
      <c r="AP1130" s="107"/>
      <c r="AQ1130" s="107"/>
      <c r="AR1130" s="31"/>
      <c r="AS1130" s="68"/>
      <c r="AT1130" s="68"/>
      <c r="AU1130" s="63"/>
      <c r="AV1130" s="62"/>
      <c r="AW1130" s="62"/>
      <c r="AX1130" s="62"/>
      <c r="AY1130" s="62"/>
      <c r="AZ1130" s="126"/>
      <c r="BA1130" s="126"/>
      <c r="BB1130" s="126"/>
      <c r="BC1130" s="126"/>
      <c r="BD1130" s="126"/>
      <c r="BE1130" s="62"/>
    </row>
    <row r="1131" spans="1:57" ht="25.5" customHeight="1" x14ac:dyDescent="0.3">
      <c r="A1131" s="31"/>
      <c r="B1131" s="31"/>
      <c r="C1131" s="31"/>
      <c r="D1131" s="33"/>
      <c r="E1131" s="92"/>
      <c r="F1131" s="31"/>
      <c r="G1131" s="77"/>
      <c r="H1131" s="77"/>
      <c r="I1131" s="57"/>
      <c r="J1131" s="31"/>
      <c r="K1131" s="31"/>
      <c r="L1131" s="77"/>
      <c r="M1131" s="64"/>
      <c r="N1131" s="64"/>
      <c r="O1131" s="69"/>
      <c r="P1131" s="69"/>
      <c r="Q1131" s="70"/>
      <c r="R1131" s="34"/>
      <c r="S1131" s="105"/>
      <c r="T1131" s="105"/>
      <c r="U1131" s="77"/>
      <c r="V1131" s="77"/>
      <c r="W1131" s="69"/>
      <c r="X1131" s="69"/>
      <c r="Y1131" s="69"/>
      <c r="Z1131" s="61"/>
      <c r="AA1131" s="67"/>
      <c r="AB1131" s="61"/>
      <c r="AC1131" s="67"/>
      <c r="AD1131" s="67"/>
      <c r="AE1131" s="67"/>
      <c r="AF1131" s="57"/>
      <c r="AG1131" s="107"/>
      <c r="AH1131" s="108"/>
      <c r="AI1131" s="30"/>
      <c r="AJ1131" s="30"/>
      <c r="AK1131" s="30"/>
      <c r="AL1131" s="30"/>
      <c r="AM1131" s="63"/>
      <c r="AN1131" s="108"/>
      <c r="AO1131" s="108"/>
      <c r="AP1131" s="107"/>
      <c r="AQ1131" s="107"/>
      <c r="AR1131" s="31"/>
      <c r="AS1131" s="68"/>
      <c r="AT1131" s="68"/>
      <c r="AU1131" s="63"/>
      <c r="AV1131" s="62"/>
      <c r="AW1131" s="62"/>
      <c r="AX1131" s="62"/>
      <c r="AY1131" s="62"/>
      <c r="AZ1131" s="126"/>
      <c r="BA1131" s="126"/>
      <c r="BB1131" s="126"/>
      <c r="BC1131" s="126"/>
      <c r="BD1131" s="126"/>
      <c r="BE1131" s="62"/>
    </row>
    <row r="1132" spans="1:57" ht="25.5" customHeight="1" x14ac:dyDescent="0.3">
      <c r="A1132" s="31"/>
      <c r="B1132" s="31"/>
      <c r="C1132" s="31"/>
      <c r="D1132" s="33"/>
      <c r="E1132" s="92"/>
      <c r="F1132" s="31"/>
      <c r="G1132" s="77"/>
      <c r="H1132" s="77"/>
      <c r="I1132" s="57"/>
      <c r="J1132" s="31"/>
      <c r="K1132" s="31"/>
      <c r="L1132" s="77"/>
      <c r="M1132" s="64"/>
      <c r="N1132" s="64"/>
      <c r="O1132" s="69"/>
      <c r="P1132" s="69"/>
      <c r="Q1132" s="70"/>
      <c r="R1132" s="34"/>
      <c r="S1132" s="105"/>
      <c r="T1132" s="105"/>
      <c r="U1132" s="77"/>
      <c r="V1132" s="77"/>
      <c r="W1132" s="69"/>
      <c r="X1132" s="69"/>
      <c r="Y1132" s="69"/>
      <c r="Z1132" s="61"/>
      <c r="AA1132" s="67"/>
      <c r="AB1132" s="61"/>
      <c r="AC1132" s="67"/>
      <c r="AD1132" s="67"/>
      <c r="AE1132" s="67"/>
      <c r="AF1132" s="57"/>
      <c r="AG1132" s="107"/>
      <c r="AH1132" s="108"/>
      <c r="AI1132" s="30"/>
      <c r="AJ1132" s="30"/>
      <c r="AK1132" s="30"/>
      <c r="AL1132" s="30"/>
      <c r="AM1132" s="63"/>
      <c r="AN1132" s="108"/>
      <c r="AO1132" s="108"/>
      <c r="AP1132" s="107"/>
      <c r="AQ1132" s="107"/>
      <c r="AR1132" s="31"/>
      <c r="AS1132" s="68"/>
      <c r="AT1132" s="68"/>
      <c r="AU1132" s="63"/>
      <c r="AV1132" s="62"/>
      <c r="AW1132" s="62"/>
      <c r="AX1132" s="62"/>
      <c r="AY1132" s="62"/>
      <c r="AZ1132" s="126"/>
      <c r="BA1132" s="126"/>
      <c r="BB1132" s="126"/>
      <c r="BC1132" s="126"/>
      <c r="BD1132" s="126"/>
      <c r="BE1132" s="62"/>
    </row>
    <row r="1133" spans="1:57" ht="25.5" customHeight="1" x14ac:dyDescent="0.3">
      <c r="A1133" s="31"/>
      <c r="B1133" s="31"/>
      <c r="C1133" s="31"/>
      <c r="D1133" s="33"/>
      <c r="E1133" s="92"/>
      <c r="F1133" s="31"/>
      <c r="G1133" s="77"/>
      <c r="H1133" s="77"/>
      <c r="I1133" s="57"/>
      <c r="J1133" s="31"/>
      <c r="K1133" s="31"/>
      <c r="L1133" s="77"/>
      <c r="M1133" s="64"/>
      <c r="N1133" s="64"/>
      <c r="O1133" s="69"/>
      <c r="P1133" s="69"/>
      <c r="Q1133" s="70"/>
      <c r="R1133" s="34"/>
      <c r="S1133" s="105"/>
      <c r="T1133" s="105"/>
      <c r="U1133" s="77"/>
      <c r="V1133" s="77"/>
      <c r="W1133" s="69"/>
      <c r="X1133" s="69"/>
      <c r="Y1133" s="69"/>
      <c r="Z1133" s="61"/>
      <c r="AA1133" s="67"/>
      <c r="AB1133" s="61"/>
      <c r="AC1133" s="67"/>
      <c r="AD1133" s="67"/>
      <c r="AE1133" s="67"/>
      <c r="AF1133" s="57"/>
      <c r="AG1133" s="107"/>
      <c r="AH1133" s="108"/>
      <c r="AI1133" s="30"/>
      <c r="AJ1133" s="30"/>
      <c r="AK1133" s="30"/>
      <c r="AL1133" s="30"/>
      <c r="AM1133" s="63"/>
      <c r="AN1133" s="108"/>
      <c r="AO1133" s="108"/>
      <c r="AP1133" s="107"/>
      <c r="AQ1133" s="107"/>
      <c r="AR1133" s="31"/>
      <c r="AS1133" s="68"/>
      <c r="AT1133" s="68"/>
      <c r="AU1133" s="63"/>
      <c r="AV1133" s="62"/>
      <c r="AW1133" s="62"/>
      <c r="AX1133" s="62"/>
      <c r="AY1133" s="62"/>
      <c r="AZ1133" s="126"/>
      <c r="BA1133" s="126"/>
      <c r="BB1133" s="126"/>
      <c r="BC1133" s="126"/>
      <c r="BD1133" s="126"/>
      <c r="BE1133" s="62"/>
    </row>
    <row r="1134" spans="1:57" ht="25.5" customHeight="1" x14ac:dyDescent="0.3">
      <c r="A1134" s="31"/>
      <c r="B1134" s="31"/>
      <c r="C1134" s="31"/>
      <c r="D1134" s="33"/>
      <c r="E1134" s="92"/>
      <c r="F1134" s="31"/>
      <c r="G1134" s="77"/>
      <c r="H1134" s="77"/>
      <c r="I1134" s="57"/>
      <c r="J1134" s="31"/>
      <c r="K1134" s="31"/>
      <c r="L1134" s="77"/>
      <c r="M1134" s="64"/>
      <c r="N1134" s="64"/>
      <c r="O1134" s="69"/>
      <c r="P1134" s="69"/>
      <c r="Q1134" s="70"/>
      <c r="R1134" s="34"/>
      <c r="S1134" s="105"/>
      <c r="T1134" s="105"/>
      <c r="U1134" s="77"/>
      <c r="V1134" s="77"/>
      <c r="W1134" s="69"/>
      <c r="X1134" s="69"/>
      <c r="Y1134" s="69"/>
      <c r="Z1134" s="61"/>
      <c r="AA1134" s="67"/>
      <c r="AB1134" s="61"/>
      <c r="AC1134" s="67"/>
      <c r="AD1134" s="67"/>
      <c r="AE1134" s="67"/>
      <c r="AF1134" s="57"/>
      <c r="AG1134" s="107"/>
      <c r="AH1134" s="108"/>
      <c r="AI1134" s="30"/>
      <c r="AJ1134" s="30"/>
      <c r="AK1134" s="30"/>
      <c r="AL1134" s="30"/>
      <c r="AM1134" s="63"/>
      <c r="AN1134" s="108"/>
      <c r="AO1134" s="108"/>
      <c r="AP1134" s="107"/>
      <c r="AQ1134" s="107"/>
      <c r="AR1134" s="31"/>
      <c r="AS1134" s="68"/>
      <c r="AT1134" s="68"/>
      <c r="AU1134" s="63"/>
      <c r="AV1134" s="62"/>
      <c r="AW1134" s="62"/>
      <c r="AX1134" s="62"/>
      <c r="AY1134" s="62"/>
      <c r="AZ1134" s="126"/>
      <c r="BA1134" s="126"/>
      <c r="BB1134" s="126"/>
      <c r="BC1134" s="126"/>
      <c r="BD1134" s="126"/>
      <c r="BE1134" s="62"/>
    </row>
    <row r="1135" spans="1:57" ht="25.5" customHeight="1" x14ac:dyDescent="0.3">
      <c r="A1135" s="31"/>
      <c r="B1135" s="31"/>
      <c r="C1135" s="31"/>
      <c r="D1135" s="33"/>
      <c r="E1135" s="92"/>
      <c r="F1135" s="31"/>
      <c r="G1135" s="77"/>
      <c r="H1135" s="77"/>
      <c r="I1135" s="57"/>
      <c r="J1135" s="31"/>
      <c r="K1135" s="31"/>
      <c r="L1135" s="77"/>
      <c r="M1135" s="64"/>
      <c r="N1135" s="64"/>
      <c r="O1135" s="69"/>
      <c r="P1135" s="69"/>
      <c r="Q1135" s="70"/>
      <c r="R1135" s="34"/>
      <c r="S1135" s="105"/>
      <c r="T1135" s="105"/>
      <c r="U1135" s="77"/>
      <c r="V1135" s="77"/>
      <c r="W1135" s="69"/>
      <c r="X1135" s="69"/>
      <c r="Y1135" s="69"/>
      <c r="Z1135" s="61"/>
      <c r="AA1135" s="67"/>
      <c r="AB1135" s="61"/>
      <c r="AC1135" s="67"/>
      <c r="AD1135" s="67"/>
      <c r="AE1135" s="67"/>
      <c r="AF1135" s="57"/>
      <c r="AG1135" s="107"/>
      <c r="AH1135" s="108"/>
      <c r="AI1135" s="30"/>
      <c r="AJ1135" s="30"/>
      <c r="AK1135" s="30"/>
      <c r="AL1135" s="30"/>
      <c r="AM1135" s="63"/>
      <c r="AN1135" s="108"/>
      <c r="AO1135" s="108"/>
      <c r="AP1135" s="107"/>
      <c r="AQ1135" s="107"/>
      <c r="AR1135" s="31"/>
      <c r="AS1135" s="68"/>
      <c r="AT1135" s="68"/>
      <c r="AU1135" s="63"/>
      <c r="AV1135" s="62"/>
      <c r="AW1135" s="62"/>
      <c r="AX1135" s="62"/>
      <c r="AY1135" s="62"/>
      <c r="AZ1135" s="126"/>
      <c r="BA1135" s="126"/>
      <c r="BB1135" s="126"/>
      <c r="BC1135" s="126"/>
      <c r="BD1135" s="126"/>
      <c r="BE1135" s="62"/>
    </row>
    <row r="1136" spans="1:57" ht="25.5" customHeight="1" x14ac:dyDescent="0.3">
      <c r="A1136" s="31"/>
      <c r="B1136" s="31"/>
      <c r="C1136" s="31"/>
      <c r="D1136" s="33"/>
      <c r="E1136" s="92"/>
      <c r="F1136" s="31"/>
      <c r="G1136" s="77"/>
      <c r="H1136" s="77"/>
      <c r="I1136" s="57"/>
      <c r="J1136" s="31"/>
      <c r="K1136" s="31"/>
      <c r="L1136" s="77"/>
      <c r="M1136" s="64"/>
      <c r="N1136" s="64"/>
      <c r="O1136" s="69"/>
      <c r="P1136" s="69"/>
      <c r="Q1136" s="70"/>
      <c r="R1136" s="34"/>
      <c r="S1136" s="105"/>
      <c r="T1136" s="105"/>
      <c r="U1136" s="77"/>
      <c r="V1136" s="77"/>
      <c r="W1136" s="69"/>
      <c r="X1136" s="69"/>
      <c r="Y1136" s="69"/>
      <c r="Z1136" s="61"/>
      <c r="AA1136" s="67"/>
      <c r="AB1136" s="61"/>
      <c r="AC1136" s="67"/>
      <c r="AD1136" s="67"/>
      <c r="AE1136" s="67"/>
      <c r="AF1136" s="57"/>
      <c r="AG1136" s="107"/>
      <c r="AH1136" s="108"/>
      <c r="AI1136" s="30"/>
      <c r="AJ1136" s="30"/>
      <c r="AK1136" s="30"/>
      <c r="AL1136" s="30"/>
      <c r="AM1136" s="63"/>
      <c r="AN1136" s="108"/>
      <c r="AO1136" s="108"/>
      <c r="AP1136" s="107"/>
      <c r="AQ1136" s="107"/>
      <c r="AR1136" s="31"/>
      <c r="AS1136" s="68"/>
      <c r="AT1136" s="68"/>
      <c r="AU1136" s="63"/>
      <c r="AV1136" s="62"/>
      <c r="AW1136" s="62"/>
      <c r="AX1136" s="62"/>
      <c r="AY1136" s="62"/>
      <c r="AZ1136" s="126"/>
      <c r="BA1136" s="126"/>
      <c r="BB1136" s="126"/>
      <c r="BC1136" s="126"/>
      <c r="BD1136" s="126"/>
      <c r="BE1136" s="62"/>
    </row>
    <row r="1137" spans="1:57" ht="25.5" customHeight="1" x14ac:dyDescent="0.3">
      <c r="A1137" s="31"/>
      <c r="B1137" s="31"/>
      <c r="C1137" s="31"/>
      <c r="D1137" s="33"/>
      <c r="E1137" s="92"/>
      <c r="F1137" s="31"/>
      <c r="G1137" s="77"/>
      <c r="H1137" s="77"/>
      <c r="I1137" s="57"/>
      <c r="J1137" s="31"/>
      <c r="K1137" s="31"/>
      <c r="L1137" s="77"/>
      <c r="M1137" s="64"/>
      <c r="N1137" s="64"/>
      <c r="O1137" s="69"/>
      <c r="P1137" s="69"/>
      <c r="Q1137" s="70"/>
      <c r="R1137" s="34"/>
      <c r="S1137" s="105"/>
      <c r="T1137" s="105"/>
      <c r="U1137" s="77"/>
      <c r="V1137" s="77"/>
      <c r="W1137" s="69"/>
      <c r="X1137" s="69"/>
      <c r="Y1137" s="69"/>
      <c r="Z1137" s="61"/>
      <c r="AA1137" s="67"/>
      <c r="AB1137" s="61"/>
      <c r="AC1137" s="67"/>
      <c r="AD1137" s="67"/>
      <c r="AE1137" s="67"/>
      <c r="AF1137" s="57"/>
      <c r="AG1137" s="107"/>
      <c r="AH1137" s="108"/>
      <c r="AI1137" s="30"/>
      <c r="AJ1137" s="30"/>
      <c r="AK1137" s="30"/>
      <c r="AL1137" s="30"/>
      <c r="AM1137" s="63"/>
      <c r="AN1137" s="108"/>
      <c r="AO1137" s="108"/>
      <c r="AP1137" s="107"/>
      <c r="AQ1137" s="107"/>
      <c r="AR1137" s="31"/>
      <c r="AS1137" s="68"/>
      <c r="AT1137" s="68"/>
      <c r="AU1137" s="63"/>
      <c r="AV1137" s="62"/>
      <c r="AW1137" s="62"/>
      <c r="AX1137" s="62"/>
      <c r="AY1137" s="62"/>
      <c r="AZ1137" s="126"/>
      <c r="BA1137" s="126"/>
      <c r="BB1137" s="126"/>
      <c r="BC1137" s="126"/>
      <c r="BD1137" s="126"/>
      <c r="BE1137" s="62"/>
    </row>
    <row r="1138" spans="1:57" ht="25.5" customHeight="1" x14ac:dyDescent="0.3">
      <c r="A1138" s="31"/>
      <c r="B1138" s="31"/>
      <c r="C1138" s="31"/>
      <c r="D1138" s="33"/>
      <c r="E1138" s="92"/>
      <c r="F1138" s="31"/>
      <c r="G1138" s="77"/>
      <c r="H1138" s="77"/>
      <c r="I1138" s="57"/>
      <c r="J1138" s="31"/>
      <c r="K1138" s="31"/>
      <c r="L1138" s="77"/>
      <c r="M1138" s="64"/>
      <c r="N1138" s="64"/>
      <c r="O1138" s="69"/>
      <c r="P1138" s="69"/>
      <c r="Q1138" s="70"/>
      <c r="R1138" s="34"/>
      <c r="S1138" s="105"/>
      <c r="T1138" s="105"/>
      <c r="U1138" s="77"/>
      <c r="V1138" s="77"/>
      <c r="W1138" s="69"/>
      <c r="X1138" s="69"/>
      <c r="Y1138" s="69"/>
      <c r="Z1138" s="61"/>
      <c r="AA1138" s="67"/>
      <c r="AB1138" s="61"/>
      <c r="AC1138" s="67"/>
      <c r="AD1138" s="67"/>
      <c r="AE1138" s="67"/>
      <c r="AF1138" s="57"/>
      <c r="AG1138" s="107"/>
      <c r="AH1138" s="108"/>
      <c r="AI1138" s="30"/>
      <c r="AJ1138" s="30"/>
      <c r="AK1138" s="30"/>
      <c r="AL1138" s="30"/>
      <c r="AM1138" s="63"/>
      <c r="AN1138" s="108"/>
      <c r="AO1138" s="108"/>
      <c r="AP1138" s="107"/>
      <c r="AQ1138" s="107"/>
      <c r="AR1138" s="31"/>
      <c r="AS1138" s="68"/>
      <c r="AT1138" s="68"/>
      <c r="AU1138" s="63"/>
      <c r="AV1138" s="62"/>
      <c r="AW1138" s="62"/>
      <c r="AX1138" s="62"/>
      <c r="AY1138" s="62"/>
      <c r="AZ1138" s="126"/>
      <c r="BA1138" s="126"/>
      <c r="BB1138" s="126"/>
      <c r="BC1138" s="126"/>
      <c r="BD1138" s="126"/>
      <c r="BE1138" s="62"/>
    </row>
    <row r="1139" spans="1:57" ht="25.5" customHeight="1" x14ac:dyDescent="0.3">
      <c r="A1139" s="31"/>
      <c r="B1139" s="31"/>
      <c r="C1139" s="31"/>
      <c r="D1139" s="33"/>
      <c r="E1139" s="92"/>
      <c r="F1139" s="31"/>
      <c r="G1139" s="77"/>
      <c r="H1139" s="77"/>
      <c r="I1139" s="57"/>
      <c r="J1139" s="31"/>
      <c r="K1139" s="31"/>
      <c r="L1139" s="77"/>
      <c r="M1139" s="64"/>
      <c r="N1139" s="64"/>
      <c r="O1139" s="69"/>
      <c r="P1139" s="69"/>
      <c r="Q1139" s="70"/>
      <c r="R1139" s="34"/>
      <c r="S1139" s="105"/>
      <c r="T1139" s="105"/>
      <c r="U1139" s="77"/>
      <c r="V1139" s="77"/>
      <c r="W1139" s="69"/>
      <c r="X1139" s="69"/>
      <c r="Y1139" s="69"/>
      <c r="Z1139" s="61"/>
      <c r="AA1139" s="67"/>
      <c r="AB1139" s="61"/>
      <c r="AC1139" s="67"/>
      <c r="AD1139" s="67"/>
      <c r="AE1139" s="67"/>
      <c r="AF1139" s="57"/>
      <c r="AG1139" s="107"/>
      <c r="AH1139" s="108"/>
      <c r="AI1139" s="30"/>
      <c r="AJ1139" s="30"/>
      <c r="AK1139" s="30"/>
      <c r="AL1139" s="30"/>
      <c r="AM1139" s="63"/>
      <c r="AN1139" s="108"/>
      <c r="AO1139" s="108"/>
      <c r="AP1139" s="107"/>
      <c r="AQ1139" s="107"/>
      <c r="AR1139" s="31"/>
      <c r="AS1139" s="68"/>
      <c r="AT1139" s="68"/>
      <c r="AU1139" s="63"/>
      <c r="AV1139" s="62"/>
      <c r="AW1139" s="62"/>
      <c r="AX1139" s="62"/>
      <c r="AY1139" s="62"/>
      <c r="AZ1139" s="126"/>
      <c r="BA1139" s="126"/>
      <c r="BB1139" s="126"/>
      <c r="BC1139" s="126"/>
      <c r="BD1139" s="126"/>
      <c r="BE1139" s="62"/>
    </row>
    <row r="1140" spans="1:57" ht="25.5" customHeight="1" x14ac:dyDescent="0.3">
      <c r="A1140" s="31"/>
      <c r="B1140" s="31"/>
      <c r="C1140" s="31"/>
      <c r="D1140" s="33"/>
      <c r="E1140" s="92"/>
      <c r="F1140" s="31"/>
      <c r="G1140" s="77"/>
      <c r="H1140" s="77"/>
      <c r="I1140" s="57"/>
      <c r="J1140" s="31"/>
      <c r="K1140" s="31"/>
      <c r="L1140" s="77"/>
      <c r="M1140" s="64"/>
      <c r="N1140" s="64"/>
      <c r="O1140" s="69"/>
      <c r="P1140" s="69"/>
      <c r="Q1140" s="70"/>
      <c r="R1140" s="34"/>
      <c r="S1140" s="105"/>
      <c r="T1140" s="105"/>
      <c r="U1140" s="77"/>
      <c r="V1140" s="77"/>
      <c r="W1140" s="69"/>
      <c r="X1140" s="69"/>
      <c r="Y1140" s="69"/>
      <c r="Z1140" s="61"/>
      <c r="AA1140" s="67"/>
      <c r="AB1140" s="61"/>
      <c r="AC1140" s="67"/>
      <c r="AD1140" s="67"/>
      <c r="AE1140" s="67"/>
      <c r="AF1140" s="57"/>
      <c r="AG1140" s="107"/>
      <c r="AH1140" s="108"/>
      <c r="AI1140" s="30"/>
      <c r="AJ1140" s="30"/>
      <c r="AK1140" s="30"/>
      <c r="AL1140" s="30"/>
      <c r="AM1140" s="63"/>
      <c r="AN1140" s="108"/>
      <c r="AO1140" s="108"/>
      <c r="AP1140" s="107"/>
      <c r="AQ1140" s="107"/>
      <c r="AR1140" s="31"/>
      <c r="AS1140" s="68"/>
      <c r="AT1140" s="68"/>
      <c r="AU1140" s="63"/>
      <c r="AV1140" s="62"/>
      <c r="AW1140" s="62"/>
      <c r="AX1140" s="62"/>
      <c r="AY1140" s="62"/>
      <c r="AZ1140" s="126"/>
      <c r="BA1140" s="126"/>
      <c r="BB1140" s="126"/>
      <c r="BC1140" s="126"/>
      <c r="BD1140" s="126"/>
      <c r="BE1140" s="62"/>
    </row>
    <row r="1141" spans="1:57" ht="25.5" customHeight="1" x14ac:dyDescent="0.3">
      <c r="A1141" s="31"/>
      <c r="B1141" s="31"/>
      <c r="C1141" s="31"/>
      <c r="D1141" s="33"/>
      <c r="E1141" s="92"/>
      <c r="F1141" s="31"/>
      <c r="G1141" s="77"/>
      <c r="H1141" s="77"/>
      <c r="I1141" s="57"/>
      <c r="J1141" s="31"/>
      <c r="K1141" s="31"/>
      <c r="L1141" s="77"/>
      <c r="M1141" s="64"/>
      <c r="N1141" s="64"/>
      <c r="O1141" s="69"/>
      <c r="P1141" s="69"/>
      <c r="Q1141" s="70"/>
      <c r="R1141" s="34"/>
      <c r="S1141" s="105"/>
      <c r="T1141" s="105"/>
      <c r="U1141" s="77"/>
      <c r="V1141" s="77"/>
      <c r="W1141" s="69"/>
      <c r="X1141" s="69"/>
      <c r="Y1141" s="69"/>
      <c r="Z1141" s="61"/>
      <c r="AA1141" s="67"/>
      <c r="AB1141" s="61"/>
      <c r="AC1141" s="67"/>
      <c r="AD1141" s="67"/>
      <c r="AE1141" s="67"/>
      <c r="AF1141" s="57"/>
      <c r="AG1141" s="107"/>
      <c r="AH1141" s="108"/>
      <c r="AI1141" s="30"/>
      <c r="AJ1141" s="30"/>
      <c r="AK1141" s="30"/>
      <c r="AL1141" s="30"/>
      <c r="AM1141" s="63"/>
      <c r="AN1141" s="108"/>
      <c r="AO1141" s="108"/>
      <c r="AP1141" s="107"/>
      <c r="AQ1141" s="107"/>
      <c r="AR1141" s="31"/>
      <c r="AS1141" s="68"/>
      <c r="AT1141" s="68"/>
      <c r="AU1141" s="63"/>
      <c r="AV1141" s="62"/>
      <c r="AW1141" s="62"/>
      <c r="AX1141" s="62"/>
      <c r="AY1141" s="62"/>
      <c r="AZ1141" s="126"/>
      <c r="BA1141" s="126"/>
      <c r="BB1141" s="126"/>
      <c r="BC1141" s="126"/>
      <c r="BD1141" s="126"/>
      <c r="BE1141" s="62"/>
    </row>
    <row r="1142" spans="1:57" ht="25.5" customHeight="1" x14ac:dyDescent="0.3">
      <c r="A1142" s="31"/>
      <c r="B1142" s="31"/>
      <c r="C1142" s="31"/>
      <c r="D1142" s="33"/>
      <c r="E1142" s="92"/>
      <c r="F1142" s="31"/>
      <c r="G1142" s="77"/>
      <c r="H1142" s="77"/>
      <c r="I1142" s="57"/>
      <c r="J1142" s="31"/>
      <c r="K1142" s="31"/>
      <c r="L1142" s="77"/>
      <c r="M1142" s="64"/>
      <c r="N1142" s="64"/>
      <c r="O1142" s="69"/>
      <c r="P1142" s="69"/>
      <c r="Q1142" s="70"/>
      <c r="R1142" s="34"/>
      <c r="S1142" s="105"/>
      <c r="T1142" s="105"/>
      <c r="U1142" s="77"/>
      <c r="V1142" s="77"/>
      <c r="W1142" s="69"/>
      <c r="X1142" s="69"/>
      <c r="Y1142" s="69"/>
      <c r="Z1142" s="61"/>
      <c r="AA1142" s="67"/>
      <c r="AB1142" s="61"/>
      <c r="AC1142" s="67"/>
      <c r="AD1142" s="67"/>
      <c r="AE1142" s="67"/>
      <c r="AF1142" s="57"/>
      <c r="AG1142" s="107"/>
      <c r="AH1142" s="108"/>
      <c r="AI1142" s="30"/>
      <c r="AJ1142" s="30"/>
      <c r="AK1142" s="30"/>
      <c r="AL1142" s="30"/>
      <c r="AM1142" s="63"/>
      <c r="AN1142" s="108"/>
      <c r="AO1142" s="108"/>
      <c r="AP1142" s="107"/>
      <c r="AQ1142" s="107"/>
      <c r="AR1142" s="31"/>
      <c r="AS1142" s="68"/>
      <c r="AT1142" s="68"/>
      <c r="AU1142" s="63"/>
      <c r="AV1142" s="62"/>
      <c r="AW1142" s="62"/>
      <c r="AX1142" s="62"/>
      <c r="AY1142" s="62"/>
      <c r="AZ1142" s="126"/>
      <c r="BA1142" s="126"/>
      <c r="BB1142" s="126"/>
      <c r="BC1142" s="126"/>
      <c r="BD1142" s="126"/>
      <c r="BE1142" s="62"/>
    </row>
    <row r="1143" spans="1:57" ht="25.5" customHeight="1" x14ac:dyDescent="0.3">
      <c r="A1143" s="31"/>
      <c r="B1143" s="31"/>
      <c r="C1143" s="31"/>
      <c r="D1143" s="33"/>
      <c r="E1143" s="92"/>
      <c r="F1143" s="31"/>
      <c r="G1143" s="77"/>
      <c r="H1143" s="77"/>
      <c r="I1143" s="57"/>
      <c r="J1143" s="31"/>
      <c r="K1143" s="31"/>
      <c r="L1143" s="77"/>
      <c r="M1143" s="64"/>
      <c r="N1143" s="64"/>
      <c r="O1143" s="69"/>
      <c r="P1143" s="69"/>
      <c r="Q1143" s="70"/>
      <c r="R1143" s="34"/>
      <c r="S1143" s="105"/>
      <c r="T1143" s="105"/>
      <c r="U1143" s="77"/>
      <c r="V1143" s="77"/>
      <c r="W1143" s="69"/>
      <c r="X1143" s="69"/>
      <c r="Y1143" s="69"/>
      <c r="Z1143" s="61"/>
      <c r="AA1143" s="67"/>
      <c r="AB1143" s="61"/>
      <c r="AC1143" s="67"/>
      <c r="AD1143" s="67"/>
      <c r="AE1143" s="67"/>
      <c r="AF1143" s="57"/>
      <c r="AG1143" s="107"/>
      <c r="AH1143" s="108"/>
      <c r="AI1143" s="30"/>
      <c r="AJ1143" s="30"/>
      <c r="AK1143" s="30"/>
      <c r="AL1143" s="30"/>
      <c r="AM1143" s="63"/>
      <c r="AN1143" s="108"/>
      <c r="AO1143" s="108"/>
      <c r="AP1143" s="107"/>
      <c r="AQ1143" s="107"/>
      <c r="AR1143" s="31"/>
      <c r="AS1143" s="68"/>
      <c r="AT1143" s="68"/>
      <c r="AU1143" s="63"/>
      <c r="AV1143" s="62"/>
      <c r="AW1143" s="62"/>
      <c r="AX1143" s="62"/>
      <c r="AY1143" s="62"/>
      <c r="AZ1143" s="126"/>
      <c r="BA1143" s="126"/>
      <c r="BB1143" s="126"/>
      <c r="BC1143" s="126"/>
      <c r="BD1143" s="126"/>
      <c r="BE1143" s="62"/>
    </row>
    <row r="1144" spans="1:57" ht="25.5" customHeight="1" x14ac:dyDescent="0.3">
      <c r="A1144" s="31"/>
      <c r="B1144" s="31"/>
      <c r="C1144" s="31"/>
      <c r="D1144" s="33"/>
      <c r="E1144" s="92"/>
      <c r="F1144" s="31"/>
      <c r="G1144" s="77"/>
      <c r="H1144" s="77"/>
      <c r="I1144" s="57"/>
      <c r="J1144" s="31"/>
      <c r="K1144" s="31"/>
      <c r="L1144" s="77"/>
      <c r="M1144" s="64"/>
      <c r="N1144" s="64"/>
      <c r="O1144" s="69"/>
      <c r="P1144" s="69"/>
      <c r="Q1144" s="70"/>
      <c r="R1144" s="34"/>
      <c r="S1144" s="105"/>
      <c r="T1144" s="105"/>
      <c r="U1144" s="77"/>
      <c r="V1144" s="77"/>
      <c r="W1144" s="69"/>
      <c r="X1144" s="69"/>
      <c r="Y1144" s="69"/>
      <c r="Z1144" s="61"/>
      <c r="AA1144" s="67"/>
      <c r="AB1144" s="61"/>
      <c r="AC1144" s="67"/>
      <c r="AD1144" s="67"/>
      <c r="AE1144" s="67"/>
      <c r="AF1144" s="57"/>
      <c r="AG1144" s="107"/>
      <c r="AH1144" s="108"/>
      <c r="AI1144" s="30"/>
      <c r="AJ1144" s="30"/>
      <c r="AK1144" s="30"/>
      <c r="AL1144" s="30"/>
      <c r="AM1144" s="63"/>
      <c r="AN1144" s="108"/>
      <c r="AO1144" s="108"/>
      <c r="AP1144" s="107"/>
      <c r="AQ1144" s="107"/>
      <c r="AR1144" s="31"/>
      <c r="AS1144" s="68"/>
      <c r="AT1144" s="68"/>
      <c r="AU1144" s="63"/>
      <c r="AV1144" s="62"/>
      <c r="AW1144" s="62"/>
      <c r="AX1144" s="62"/>
      <c r="AY1144" s="62"/>
      <c r="AZ1144" s="126"/>
      <c r="BA1144" s="126"/>
      <c r="BB1144" s="126"/>
      <c r="BC1144" s="126"/>
      <c r="BD1144" s="126"/>
      <c r="BE1144" s="62"/>
    </row>
    <row r="1145" spans="1:57" ht="25.5" customHeight="1" x14ac:dyDescent="0.3">
      <c r="A1145" s="31"/>
      <c r="B1145" s="31"/>
      <c r="C1145" s="31"/>
      <c r="D1145" s="33"/>
      <c r="E1145" s="92"/>
      <c r="F1145" s="31"/>
      <c r="G1145" s="77"/>
      <c r="H1145" s="77"/>
      <c r="I1145" s="57"/>
      <c r="J1145" s="31"/>
      <c r="K1145" s="31"/>
      <c r="L1145" s="77"/>
      <c r="M1145" s="64"/>
      <c r="N1145" s="64"/>
      <c r="O1145" s="69"/>
      <c r="P1145" s="69"/>
      <c r="Q1145" s="70"/>
      <c r="R1145" s="34"/>
      <c r="S1145" s="105"/>
      <c r="T1145" s="105"/>
      <c r="U1145" s="77"/>
      <c r="V1145" s="77"/>
      <c r="W1145" s="69"/>
      <c r="X1145" s="69"/>
      <c r="Y1145" s="69"/>
      <c r="Z1145" s="61"/>
      <c r="AA1145" s="67"/>
      <c r="AB1145" s="61"/>
      <c r="AC1145" s="67"/>
      <c r="AD1145" s="67"/>
      <c r="AE1145" s="67"/>
      <c r="AF1145" s="57"/>
      <c r="AG1145" s="107"/>
      <c r="AH1145" s="108"/>
      <c r="AI1145" s="30"/>
      <c r="AJ1145" s="30"/>
      <c r="AK1145" s="30"/>
      <c r="AL1145" s="30"/>
      <c r="AM1145" s="63"/>
      <c r="AN1145" s="108"/>
      <c r="AO1145" s="108"/>
      <c r="AP1145" s="107"/>
      <c r="AQ1145" s="107"/>
      <c r="AR1145" s="31"/>
      <c r="AS1145" s="68"/>
      <c r="AT1145" s="68"/>
      <c r="AU1145" s="63"/>
      <c r="AV1145" s="62"/>
      <c r="AW1145" s="62"/>
      <c r="AX1145" s="62"/>
      <c r="AY1145" s="62"/>
      <c r="AZ1145" s="126"/>
      <c r="BA1145" s="126"/>
      <c r="BB1145" s="126"/>
      <c r="BC1145" s="126"/>
      <c r="BD1145" s="126"/>
      <c r="BE1145" s="62"/>
    </row>
    <row r="1146" spans="1:57" ht="25.5" customHeight="1" x14ac:dyDescent="0.3">
      <c r="A1146" s="31"/>
      <c r="B1146" s="31"/>
      <c r="C1146" s="31"/>
      <c r="D1146" s="33"/>
      <c r="E1146" s="92"/>
      <c r="F1146" s="31"/>
      <c r="G1146" s="77"/>
      <c r="H1146" s="77"/>
      <c r="I1146" s="57"/>
      <c r="J1146" s="31"/>
      <c r="K1146" s="31"/>
      <c r="L1146" s="77"/>
      <c r="M1146" s="64"/>
      <c r="N1146" s="64"/>
      <c r="O1146" s="69"/>
      <c r="P1146" s="69"/>
      <c r="Q1146" s="70"/>
      <c r="R1146" s="34"/>
      <c r="S1146" s="105"/>
      <c r="T1146" s="105"/>
      <c r="U1146" s="77"/>
      <c r="V1146" s="77"/>
      <c r="W1146" s="69"/>
      <c r="X1146" s="69"/>
      <c r="Y1146" s="69"/>
      <c r="Z1146" s="61"/>
      <c r="AA1146" s="67"/>
      <c r="AB1146" s="61"/>
      <c r="AC1146" s="67"/>
      <c r="AD1146" s="67"/>
      <c r="AE1146" s="67"/>
      <c r="AF1146" s="57"/>
      <c r="AG1146" s="107"/>
      <c r="AH1146" s="108"/>
      <c r="AI1146" s="30"/>
      <c r="AJ1146" s="30"/>
      <c r="AK1146" s="30"/>
      <c r="AL1146" s="30"/>
      <c r="AM1146" s="63"/>
      <c r="AN1146" s="108"/>
      <c r="AO1146" s="108"/>
      <c r="AP1146" s="107"/>
      <c r="AQ1146" s="107"/>
      <c r="AR1146" s="31"/>
      <c r="AS1146" s="68"/>
      <c r="AT1146" s="68"/>
      <c r="AU1146" s="63"/>
      <c r="AV1146" s="62"/>
      <c r="AW1146" s="62"/>
      <c r="AX1146" s="62"/>
      <c r="AY1146" s="62"/>
      <c r="AZ1146" s="126"/>
      <c r="BA1146" s="126"/>
      <c r="BB1146" s="126"/>
      <c r="BC1146" s="126"/>
      <c r="BD1146" s="126"/>
      <c r="BE1146" s="62"/>
    </row>
    <row r="1147" spans="1:57" ht="25.5" customHeight="1" x14ac:dyDescent="0.3">
      <c r="A1147" s="31"/>
      <c r="B1147" s="31"/>
      <c r="C1147" s="31"/>
      <c r="D1147" s="33"/>
      <c r="E1147" s="92"/>
      <c r="F1147" s="31"/>
      <c r="G1147" s="77"/>
      <c r="H1147" s="77"/>
      <c r="I1147" s="57"/>
      <c r="J1147" s="31"/>
      <c r="K1147" s="31"/>
      <c r="L1147" s="77"/>
      <c r="M1147" s="64"/>
      <c r="N1147" s="64"/>
      <c r="O1147" s="69"/>
      <c r="P1147" s="69"/>
      <c r="Q1147" s="70"/>
      <c r="R1147" s="34"/>
      <c r="S1147" s="105"/>
      <c r="T1147" s="105"/>
      <c r="U1147" s="77"/>
      <c r="V1147" s="77"/>
      <c r="W1147" s="69"/>
      <c r="X1147" s="69"/>
      <c r="Y1147" s="69"/>
      <c r="Z1147" s="61"/>
      <c r="AA1147" s="67"/>
      <c r="AB1147" s="61"/>
      <c r="AC1147" s="67"/>
      <c r="AD1147" s="67"/>
      <c r="AE1147" s="67"/>
      <c r="AF1147" s="57"/>
      <c r="AG1147" s="107"/>
      <c r="AH1147" s="108"/>
      <c r="AI1147" s="30"/>
      <c r="AJ1147" s="30"/>
      <c r="AK1147" s="30"/>
      <c r="AL1147" s="30"/>
      <c r="AM1147" s="63"/>
      <c r="AN1147" s="108"/>
      <c r="AO1147" s="108"/>
      <c r="AP1147" s="107"/>
      <c r="AQ1147" s="107"/>
      <c r="AR1147" s="31"/>
      <c r="AS1147" s="68"/>
      <c r="AT1147" s="68"/>
      <c r="AU1147" s="63"/>
      <c r="AV1147" s="62"/>
      <c r="AW1147" s="62"/>
      <c r="AX1147" s="62"/>
      <c r="AY1147" s="62"/>
      <c r="AZ1147" s="126"/>
      <c r="BA1147" s="126"/>
      <c r="BB1147" s="126"/>
      <c r="BC1147" s="126"/>
      <c r="BD1147" s="126"/>
      <c r="BE1147" s="62"/>
    </row>
    <row r="1148" spans="1:57" ht="25.5" customHeight="1" x14ac:dyDescent="0.3">
      <c r="A1148" s="31"/>
      <c r="B1148" s="31"/>
      <c r="C1148" s="31"/>
      <c r="D1148" s="33"/>
      <c r="E1148" s="92"/>
      <c r="F1148" s="31"/>
      <c r="G1148" s="77"/>
      <c r="H1148" s="77"/>
      <c r="I1148" s="57"/>
      <c r="J1148" s="31"/>
      <c r="K1148" s="31"/>
      <c r="L1148" s="77"/>
      <c r="M1148" s="64"/>
      <c r="N1148" s="64"/>
      <c r="O1148" s="69"/>
      <c r="P1148" s="69"/>
      <c r="Q1148" s="70"/>
      <c r="R1148" s="34"/>
      <c r="S1148" s="105"/>
      <c r="T1148" s="105"/>
      <c r="U1148" s="77"/>
      <c r="V1148" s="77"/>
      <c r="W1148" s="69"/>
      <c r="X1148" s="69"/>
      <c r="Y1148" s="69"/>
      <c r="Z1148" s="61"/>
      <c r="AA1148" s="67"/>
      <c r="AB1148" s="61"/>
      <c r="AC1148" s="67"/>
      <c r="AD1148" s="67"/>
      <c r="AE1148" s="67"/>
      <c r="AF1148" s="57"/>
      <c r="AG1148" s="107"/>
      <c r="AH1148" s="108"/>
      <c r="AI1148" s="30"/>
      <c r="AJ1148" s="30"/>
      <c r="AK1148" s="30"/>
      <c r="AL1148" s="30"/>
      <c r="AM1148" s="63"/>
      <c r="AN1148" s="108"/>
      <c r="AO1148" s="108"/>
      <c r="AP1148" s="107"/>
      <c r="AQ1148" s="107"/>
      <c r="AR1148" s="31"/>
      <c r="AS1148" s="68"/>
      <c r="AT1148" s="68"/>
      <c r="AU1148" s="63"/>
      <c r="AV1148" s="62"/>
      <c r="AW1148" s="62"/>
      <c r="AX1148" s="62"/>
      <c r="AY1148" s="62"/>
      <c r="AZ1148" s="126"/>
      <c r="BA1148" s="126"/>
      <c r="BB1148" s="126"/>
      <c r="BC1148" s="126"/>
      <c r="BD1148" s="126"/>
      <c r="BE1148" s="62"/>
    </row>
    <row r="1149" spans="1:57" ht="25.5" customHeight="1" x14ac:dyDescent="0.3">
      <c r="A1149" s="31"/>
      <c r="B1149" s="31"/>
      <c r="C1149" s="31"/>
      <c r="D1149" s="33"/>
      <c r="E1149" s="92"/>
      <c r="F1149" s="31"/>
      <c r="G1149" s="77"/>
      <c r="H1149" s="77"/>
      <c r="I1149" s="57"/>
      <c r="J1149" s="31"/>
      <c r="K1149" s="31"/>
      <c r="L1149" s="77"/>
      <c r="M1149" s="64"/>
      <c r="N1149" s="64"/>
      <c r="O1149" s="69"/>
      <c r="P1149" s="69"/>
      <c r="Q1149" s="70"/>
      <c r="R1149" s="34"/>
      <c r="S1149" s="105"/>
      <c r="T1149" s="105"/>
      <c r="U1149" s="77"/>
      <c r="V1149" s="77"/>
      <c r="W1149" s="69"/>
      <c r="X1149" s="69"/>
      <c r="Y1149" s="69"/>
      <c r="Z1149" s="61"/>
      <c r="AA1149" s="67"/>
      <c r="AB1149" s="61"/>
      <c r="AC1149" s="67"/>
      <c r="AD1149" s="67"/>
      <c r="AE1149" s="67"/>
      <c r="AF1149" s="57"/>
      <c r="AG1149" s="107"/>
      <c r="AH1149" s="108"/>
      <c r="AI1149" s="30"/>
      <c r="AJ1149" s="30"/>
      <c r="AK1149" s="30"/>
      <c r="AL1149" s="30"/>
      <c r="AM1149" s="63"/>
      <c r="AN1149" s="108"/>
      <c r="AO1149" s="108"/>
      <c r="AP1149" s="107"/>
      <c r="AQ1149" s="107"/>
      <c r="AR1149" s="31"/>
      <c r="AS1149" s="68"/>
      <c r="AT1149" s="68"/>
      <c r="AU1149" s="63"/>
      <c r="AV1149" s="62"/>
      <c r="AW1149" s="62"/>
      <c r="AX1149" s="62"/>
      <c r="AY1149" s="62"/>
      <c r="AZ1149" s="126"/>
      <c r="BA1149" s="126"/>
      <c r="BB1149" s="126"/>
      <c r="BC1149" s="126"/>
      <c r="BD1149" s="126"/>
      <c r="BE1149" s="62"/>
    </row>
    <row r="1150" spans="1:57" ht="25.5" customHeight="1" x14ac:dyDescent="0.3">
      <c r="A1150" s="31"/>
      <c r="B1150" s="31"/>
      <c r="C1150" s="31"/>
      <c r="D1150" s="33"/>
      <c r="E1150" s="92"/>
      <c r="F1150" s="31"/>
      <c r="G1150" s="77"/>
      <c r="H1150" s="77"/>
      <c r="I1150" s="57"/>
      <c r="J1150" s="31"/>
      <c r="K1150" s="31"/>
      <c r="L1150" s="77"/>
      <c r="M1150" s="64"/>
      <c r="N1150" s="64"/>
      <c r="O1150" s="69"/>
      <c r="P1150" s="69"/>
      <c r="Q1150" s="70"/>
      <c r="R1150" s="34"/>
      <c r="S1150" s="105"/>
      <c r="T1150" s="105"/>
      <c r="U1150" s="77"/>
      <c r="V1150" s="77"/>
      <c r="W1150" s="69"/>
      <c r="X1150" s="69"/>
      <c r="Y1150" s="69"/>
      <c r="Z1150" s="61"/>
      <c r="AA1150" s="67"/>
      <c r="AB1150" s="61"/>
      <c r="AC1150" s="67"/>
      <c r="AD1150" s="67"/>
      <c r="AE1150" s="67"/>
      <c r="AF1150" s="57"/>
      <c r="AG1150" s="107"/>
      <c r="AH1150" s="108"/>
      <c r="AI1150" s="30"/>
      <c r="AJ1150" s="30"/>
      <c r="AK1150" s="30"/>
      <c r="AL1150" s="30"/>
      <c r="AM1150" s="63"/>
      <c r="AN1150" s="108"/>
      <c r="AO1150" s="108"/>
      <c r="AP1150" s="107"/>
      <c r="AQ1150" s="107"/>
      <c r="AR1150" s="31"/>
      <c r="AS1150" s="68"/>
      <c r="AT1150" s="68"/>
      <c r="AU1150" s="63"/>
      <c r="AV1150" s="62"/>
      <c r="AW1150" s="62"/>
      <c r="AX1150" s="62"/>
      <c r="AY1150" s="62"/>
      <c r="AZ1150" s="126"/>
      <c r="BA1150" s="126"/>
      <c r="BB1150" s="126"/>
      <c r="BC1150" s="126"/>
      <c r="BD1150" s="126"/>
      <c r="BE1150" s="62"/>
    </row>
    <row r="1151" spans="1:57" ht="25.5" customHeight="1" x14ac:dyDescent="0.3">
      <c r="A1151" s="31"/>
      <c r="B1151" s="31"/>
      <c r="C1151" s="31"/>
      <c r="D1151" s="33"/>
      <c r="E1151" s="92"/>
      <c r="F1151" s="31"/>
      <c r="G1151" s="77"/>
      <c r="H1151" s="77"/>
      <c r="I1151" s="57"/>
      <c r="J1151" s="31"/>
      <c r="K1151" s="31"/>
      <c r="L1151" s="77"/>
      <c r="M1151" s="64"/>
      <c r="N1151" s="64"/>
      <c r="O1151" s="69"/>
      <c r="P1151" s="69"/>
      <c r="Q1151" s="70"/>
      <c r="R1151" s="34"/>
      <c r="S1151" s="105"/>
      <c r="T1151" s="105"/>
      <c r="U1151" s="77"/>
      <c r="V1151" s="77"/>
      <c r="W1151" s="69"/>
      <c r="X1151" s="69"/>
      <c r="Y1151" s="69"/>
      <c r="Z1151" s="61"/>
      <c r="AA1151" s="67"/>
      <c r="AB1151" s="61"/>
      <c r="AC1151" s="67"/>
      <c r="AD1151" s="67"/>
      <c r="AE1151" s="67"/>
      <c r="AF1151" s="57"/>
      <c r="AG1151" s="107"/>
      <c r="AH1151" s="108"/>
      <c r="AI1151" s="30"/>
      <c r="AJ1151" s="30"/>
      <c r="AK1151" s="30"/>
      <c r="AL1151" s="30"/>
      <c r="AM1151" s="63"/>
      <c r="AN1151" s="108"/>
      <c r="AO1151" s="108"/>
      <c r="AP1151" s="107"/>
      <c r="AQ1151" s="107"/>
      <c r="AR1151" s="31"/>
      <c r="AS1151" s="68"/>
      <c r="AT1151" s="68"/>
      <c r="AU1151" s="63"/>
      <c r="AV1151" s="62"/>
      <c r="AW1151" s="62"/>
      <c r="AX1151" s="62"/>
      <c r="AY1151" s="62"/>
      <c r="AZ1151" s="126"/>
      <c r="BA1151" s="126"/>
      <c r="BB1151" s="126"/>
      <c r="BC1151" s="126"/>
      <c r="BD1151" s="126"/>
      <c r="BE1151" s="62"/>
    </row>
    <row r="1152" spans="1:57" ht="25.5" customHeight="1" x14ac:dyDescent="0.3">
      <c r="A1152" s="31"/>
      <c r="B1152" s="31"/>
      <c r="C1152" s="31"/>
      <c r="D1152" s="33"/>
      <c r="E1152" s="92"/>
      <c r="F1152" s="31"/>
      <c r="G1152" s="77"/>
      <c r="H1152" s="77"/>
      <c r="I1152" s="57"/>
      <c r="J1152" s="31"/>
      <c r="K1152" s="31"/>
      <c r="L1152" s="77"/>
      <c r="M1152" s="64"/>
      <c r="N1152" s="64"/>
      <c r="O1152" s="69"/>
      <c r="P1152" s="69"/>
      <c r="Q1152" s="70"/>
      <c r="R1152" s="34"/>
      <c r="S1152" s="105"/>
      <c r="T1152" s="105"/>
      <c r="U1152" s="77"/>
      <c r="V1152" s="77"/>
      <c r="W1152" s="69"/>
      <c r="X1152" s="69"/>
      <c r="Y1152" s="69"/>
      <c r="Z1152" s="61"/>
      <c r="AA1152" s="67"/>
      <c r="AB1152" s="61"/>
      <c r="AC1152" s="67"/>
      <c r="AD1152" s="67"/>
      <c r="AE1152" s="67"/>
      <c r="AF1152" s="57"/>
      <c r="AG1152" s="107"/>
      <c r="AH1152" s="108"/>
      <c r="AI1152" s="30"/>
      <c r="AJ1152" s="30"/>
      <c r="AK1152" s="30"/>
      <c r="AL1152" s="30"/>
      <c r="AM1152" s="63"/>
      <c r="AN1152" s="108"/>
      <c r="AO1152" s="108"/>
      <c r="AP1152" s="107"/>
      <c r="AQ1152" s="107"/>
      <c r="AR1152" s="31"/>
      <c r="AS1152" s="68"/>
      <c r="AT1152" s="68"/>
      <c r="AU1152" s="63"/>
      <c r="AV1152" s="62"/>
      <c r="AW1152" s="62"/>
      <c r="AX1152" s="62"/>
      <c r="AY1152" s="62"/>
      <c r="AZ1152" s="126"/>
      <c r="BA1152" s="126"/>
      <c r="BB1152" s="126"/>
      <c r="BC1152" s="126"/>
      <c r="BD1152" s="126"/>
      <c r="BE1152" s="62"/>
    </row>
    <row r="1153" spans="1:57" ht="25.5" customHeight="1" x14ac:dyDescent="0.3">
      <c r="A1153" s="31"/>
      <c r="B1153" s="31"/>
      <c r="C1153" s="31"/>
      <c r="D1153" s="33"/>
      <c r="E1153" s="92"/>
      <c r="F1153" s="31"/>
      <c r="G1153" s="77"/>
      <c r="H1153" s="77"/>
      <c r="I1153" s="57"/>
      <c r="J1153" s="31"/>
      <c r="K1153" s="31"/>
      <c r="L1153" s="77"/>
      <c r="M1153" s="64"/>
      <c r="N1153" s="64"/>
      <c r="O1153" s="69"/>
      <c r="P1153" s="69"/>
      <c r="Q1153" s="70"/>
      <c r="R1153" s="34"/>
      <c r="S1153" s="105"/>
      <c r="T1153" s="105"/>
      <c r="U1153" s="77"/>
      <c r="V1153" s="77"/>
      <c r="W1153" s="69"/>
      <c r="X1153" s="69"/>
      <c r="Y1153" s="69"/>
      <c r="Z1153" s="61"/>
      <c r="AA1153" s="67"/>
      <c r="AB1153" s="61"/>
      <c r="AC1153" s="67"/>
      <c r="AD1153" s="67"/>
      <c r="AE1153" s="67"/>
      <c r="AF1153" s="57"/>
      <c r="AG1153" s="107"/>
      <c r="AH1153" s="108"/>
      <c r="AI1153" s="30"/>
      <c r="AJ1153" s="30"/>
      <c r="AK1153" s="30"/>
      <c r="AL1153" s="30"/>
      <c r="AM1153" s="63"/>
      <c r="AN1153" s="108"/>
      <c r="AO1153" s="108"/>
      <c r="AP1153" s="107"/>
      <c r="AQ1153" s="107"/>
      <c r="AR1153" s="31"/>
      <c r="AS1153" s="68"/>
      <c r="AT1153" s="68"/>
      <c r="AU1153" s="63"/>
      <c r="AV1153" s="62"/>
      <c r="AW1153" s="62"/>
      <c r="AX1153" s="62"/>
      <c r="AY1153" s="62"/>
      <c r="AZ1153" s="126"/>
      <c r="BA1153" s="126"/>
      <c r="BB1153" s="126"/>
      <c r="BC1153" s="126"/>
      <c r="BD1153" s="126"/>
      <c r="BE1153" s="62"/>
    </row>
    <row r="1154" spans="1:57" ht="25.5" customHeight="1" x14ac:dyDescent="0.3">
      <c r="A1154" s="31"/>
      <c r="B1154" s="31"/>
      <c r="C1154" s="31"/>
      <c r="D1154" s="33"/>
      <c r="E1154" s="92"/>
      <c r="F1154" s="31"/>
      <c r="G1154" s="77"/>
      <c r="H1154" s="77"/>
      <c r="I1154" s="57"/>
      <c r="J1154" s="31"/>
      <c r="K1154" s="31"/>
      <c r="L1154" s="77"/>
      <c r="M1154" s="64"/>
      <c r="N1154" s="64"/>
      <c r="O1154" s="69"/>
      <c r="P1154" s="69"/>
      <c r="Q1154" s="70"/>
      <c r="R1154" s="34"/>
      <c r="S1154" s="105"/>
      <c r="T1154" s="105"/>
      <c r="U1154" s="77"/>
      <c r="V1154" s="77"/>
      <c r="W1154" s="69"/>
      <c r="X1154" s="69"/>
      <c r="Y1154" s="69"/>
      <c r="Z1154" s="61"/>
      <c r="AA1154" s="67"/>
      <c r="AB1154" s="61"/>
      <c r="AC1154" s="67"/>
      <c r="AD1154" s="67"/>
      <c r="AE1154" s="67"/>
      <c r="AF1154" s="57"/>
      <c r="AG1154" s="107"/>
      <c r="AH1154" s="108"/>
      <c r="AI1154" s="30"/>
      <c r="AJ1154" s="30"/>
      <c r="AK1154" s="30"/>
      <c r="AL1154" s="30"/>
      <c r="AM1154" s="63"/>
      <c r="AN1154" s="108"/>
      <c r="AO1154" s="108"/>
      <c r="AP1154" s="107"/>
      <c r="AQ1154" s="107"/>
      <c r="AR1154" s="31"/>
      <c r="AS1154" s="68"/>
      <c r="AT1154" s="68"/>
      <c r="AU1154" s="63"/>
      <c r="AV1154" s="62"/>
      <c r="AW1154" s="62"/>
      <c r="AX1154" s="62"/>
      <c r="AY1154" s="62"/>
      <c r="AZ1154" s="126"/>
      <c r="BA1154" s="126"/>
      <c r="BB1154" s="126"/>
      <c r="BC1154" s="126"/>
      <c r="BD1154" s="126"/>
      <c r="BE1154" s="62"/>
    </row>
    <row r="1155" spans="1:57" ht="25.5" customHeight="1" x14ac:dyDescent="0.3">
      <c r="A1155" s="31"/>
      <c r="B1155" s="31"/>
      <c r="C1155" s="31"/>
      <c r="D1155" s="33"/>
      <c r="E1155" s="92"/>
      <c r="F1155" s="31"/>
      <c r="G1155" s="77"/>
      <c r="H1155" s="77"/>
      <c r="I1155" s="57"/>
      <c r="J1155" s="31"/>
      <c r="K1155" s="31"/>
      <c r="L1155" s="77"/>
      <c r="M1155" s="64"/>
      <c r="N1155" s="64"/>
      <c r="O1155" s="69"/>
      <c r="P1155" s="69"/>
      <c r="Q1155" s="70"/>
      <c r="R1155" s="34"/>
      <c r="S1155" s="105"/>
      <c r="T1155" s="105"/>
      <c r="U1155" s="77"/>
      <c r="V1155" s="77"/>
      <c r="W1155" s="69"/>
      <c r="X1155" s="69"/>
      <c r="Y1155" s="69"/>
      <c r="Z1155" s="61"/>
      <c r="AA1155" s="67"/>
      <c r="AB1155" s="61"/>
      <c r="AC1155" s="67"/>
      <c r="AD1155" s="67"/>
      <c r="AE1155" s="67"/>
      <c r="AF1155" s="57"/>
      <c r="AG1155" s="107"/>
      <c r="AH1155" s="108"/>
      <c r="AI1155" s="30"/>
      <c r="AJ1155" s="30"/>
      <c r="AK1155" s="30"/>
      <c r="AL1155" s="30"/>
      <c r="AM1155" s="63"/>
      <c r="AN1155" s="108"/>
      <c r="AO1155" s="108"/>
      <c r="AP1155" s="107"/>
      <c r="AQ1155" s="107"/>
      <c r="AR1155" s="31"/>
      <c r="AS1155" s="68"/>
      <c r="AT1155" s="68"/>
      <c r="AU1155" s="63"/>
      <c r="AV1155" s="62"/>
      <c r="AW1155" s="62"/>
      <c r="AX1155" s="62"/>
      <c r="AY1155" s="62"/>
      <c r="AZ1155" s="126"/>
      <c r="BA1155" s="126"/>
      <c r="BB1155" s="126"/>
      <c r="BC1155" s="126"/>
      <c r="BD1155" s="126"/>
      <c r="BE1155" s="62"/>
    </row>
    <row r="1156" spans="1:57" ht="25.5" customHeight="1" x14ac:dyDescent="0.3">
      <c r="A1156" s="31"/>
      <c r="B1156" s="31"/>
      <c r="C1156" s="31"/>
      <c r="D1156" s="33"/>
      <c r="E1156" s="92"/>
      <c r="F1156" s="31"/>
      <c r="G1156" s="77"/>
      <c r="H1156" s="77"/>
      <c r="I1156" s="57"/>
      <c r="J1156" s="31"/>
      <c r="K1156" s="31"/>
      <c r="L1156" s="77"/>
      <c r="M1156" s="64"/>
      <c r="N1156" s="64"/>
      <c r="O1156" s="69"/>
      <c r="P1156" s="69"/>
      <c r="Q1156" s="70"/>
      <c r="R1156" s="34"/>
      <c r="S1156" s="105"/>
      <c r="T1156" s="105"/>
      <c r="U1156" s="77"/>
      <c r="V1156" s="77"/>
      <c r="W1156" s="69"/>
      <c r="X1156" s="69"/>
      <c r="Y1156" s="69"/>
      <c r="Z1156" s="61"/>
      <c r="AA1156" s="67"/>
      <c r="AB1156" s="61"/>
      <c r="AC1156" s="67"/>
      <c r="AD1156" s="67"/>
      <c r="AE1156" s="67"/>
      <c r="AF1156" s="57"/>
      <c r="AG1156" s="107"/>
      <c r="AH1156" s="108"/>
      <c r="AI1156" s="30"/>
      <c r="AJ1156" s="30"/>
      <c r="AK1156" s="30"/>
      <c r="AL1156" s="30"/>
      <c r="AM1156" s="63"/>
      <c r="AN1156" s="108"/>
      <c r="AO1156" s="108"/>
      <c r="AP1156" s="107"/>
      <c r="AQ1156" s="107"/>
      <c r="AR1156" s="31"/>
      <c r="AS1156" s="68"/>
      <c r="AT1156" s="68"/>
      <c r="AU1156" s="63"/>
      <c r="AV1156" s="62"/>
      <c r="AW1156" s="62"/>
      <c r="AX1156" s="62"/>
      <c r="AY1156" s="62"/>
      <c r="AZ1156" s="126"/>
      <c r="BA1156" s="126"/>
      <c r="BB1156" s="126"/>
      <c r="BC1156" s="126"/>
      <c r="BD1156" s="126"/>
      <c r="BE1156" s="62"/>
    </row>
    <row r="1157" spans="1:57" ht="25.5" customHeight="1" x14ac:dyDescent="0.3">
      <c r="A1157" s="31"/>
      <c r="B1157" s="31"/>
      <c r="C1157" s="31"/>
      <c r="D1157" s="33"/>
      <c r="E1157" s="92"/>
      <c r="F1157" s="31"/>
      <c r="G1157" s="77"/>
      <c r="H1157" s="77"/>
      <c r="I1157" s="57"/>
      <c r="J1157" s="31"/>
      <c r="K1157" s="31"/>
      <c r="L1157" s="77"/>
      <c r="M1157" s="64"/>
      <c r="N1157" s="64"/>
      <c r="O1157" s="69"/>
      <c r="P1157" s="69"/>
      <c r="Q1157" s="70"/>
      <c r="R1157" s="34"/>
      <c r="S1157" s="105"/>
      <c r="T1157" s="105"/>
      <c r="U1157" s="77"/>
      <c r="V1157" s="77"/>
      <c r="W1157" s="69"/>
      <c r="X1157" s="69"/>
      <c r="Y1157" s="69"/>
      <c r="Z1157" s="61"/>
      <c r="AA1157" s="67"/>
      <c r="AB1157" s="61"/>
      <c r="AC1157" s="67"/>
      <c r="AD1157" s="67"/>
      <c r="AE1157" s="67"/>
      <c r="AF1157" s="57"/>
      <c r="AG1157" s="107"/>
      <c r="AH1157" s="108"/>
      <c r="AI1157" s="30"/>
      <c r="AJ1157" s="30"/>
      <c r="AK1157" s="30"/>
      <c r="AL1157" s="30"/>
      <c r="AM1157" s="63"/>
      <c r="AN1157" s="108"/>
      <c r="AO1157" s="108"/>
      <c r="AP1157" s="107"/>
      <c r="AQ1157" s="107"/>
      <c r="AR1157" s="31"/>
      <c r="AS1157" s="68"/>
      <c r="AT1157" s="68"/>
      <c r="AU1157" s="63"/>
      <c r="AV1157" s="62"/>
      <c r="AW1157" s="62"/>
      <c r="AX1157" s="62"/>
      <c r="AY1157" s="62"/>
      <c r="AZ1157" s="126"/>
      <c r="BA1157" s="126"/>
      <c r="BB1157" s="126"/>
      <c r="BC1157" s="126"/>
      <c r="BD1157" s="126"/>
      <c r="BE1157" s="62"/>
    </row>
    <row r="1158" spans="1:57" ht="25.5" customHeight="1" x14ac:dyDescent="0.3">
      <c r="A1158" s="31"/>
      <c r="B1158" s="31"/>
      <c r="C1158" s="31"/>
      <c r="D1158" s="33"/>
      <c r="E1158" s="92"/>
      <c r="F1158" s="31"/>
      <c r="G1158" s="77"/>
      <c r="H1158" s="77"/>
      <c r="I1158" s="57"/>
      <c r="J1158" s="31"/>
      <c r="K1158" s="31"/>
      <c r="L1158" s="77"/>
      <c r="M1158" s="64"/>
      <c r="N1158" s="64"/>
      <c r="O1158" s="69"/>
      <c r="P1158" s="69"/>
      <c r="Q1158" s="70"/>
      <c r="R1158" s="34"/>
      <c r="S1158" s="105"/>
      <c r="T1158" s="105"/>
      <c r="U1158" s="77"/>
      <c r="V1158" s="77"/>
      <c r="W1158" s="69"/>
      <c r="X1158" s="69"/>
      <c r="Y1158" s="69"/>
      <c r="Z1158" s="61"/>
      <c r="AA1158" s="67"/>
      <c r="AB1158" s="61"/>
      <c r="AC1158" s="67"/>
      <c r="AD1158" s="67"/>
      <c r="AE1158" s="67"/>
      <c r="AF1158" s="57"/>
      <c r="AG1158" s="107"/>
      <c r="AH1158" s="108"/>
      <c r="AI1158" s="30"/>
      <c r="AJ1158" s="30"/>
      <c r="AK1158" s="30"/>
      <c r="AL1158" s="30"/>
      <c r="AM1158" s="63"/>
      <c r="AN1158" s="108"/>
      <c r="AO1158" s="108"/>
      <c r="AP1158" s="107"/>
      <c r="AQ1158" s="107"/>
      <c r="AR1158" s="31"/>
      <c r="AS1158" s="68"/>
      <c r="AT1158" s="68"/>
      <c r="AU1158" s="63"/>
      <c r="AV1158" s="62"/>
      <c r="AW1158" s="62"/>
      <c r="AX1158" s="62"/>
      <c r="AY1158" s="62"/>
      <c r="AZ1158" s="126"/>
      <c r="BA1158" s="126"/>
      <c r="BB1158" s="126"/>
      <c r="BC1158" s="126"/>
      <c r="BD1158" s="126"/>
      <c r="BE1158" s="62"/>
    </row>
    <row r="1159" spans="1:57" ht="25.5" customHeight="1" x14ac:dyDescent="0.3">
      <c r="A1159" s="31"/>
      <c r="B1159" s="31"/>
      <c r="C1159" s="31"/>
      <c r="D1159" s="33"/>
      <c r="E1159" s="92"/>
      <c r="F1159" s="31"/>
      <c r="G1159" s="77"/>
      <c r="H1159" s="77"/>
      <c r="I1159" s="57"/>
      <c r="J1159" s="31"/>
      <c r="K1159" s="31"/>
      <c r="L1159" s="77"/>
      <c r="M1159" s="64"/>
      <c r="N1159" s="64"/>
      <c r="O1159" s="69"/>
      <c r="P1159" s="69"/>
      <c r="Q1159" s="70"/>
      <c r="R1159" s="34"/>
      <c r="S1159" s="105"/>
      <c r="T1159" s="105"/>
      <c r="U1159" s="77"/>
      <c r="V1159" s="77"/>
      <c r="W1159" s="69"/>
      <c r="X1159" s="69"/>
      <c r="Y1159" s="69"/>
      <c r="Z1159" s="61"/>
      <c r="AA1159" s="67"/>
      <c r="AB1159" s="61"/>
      <c r="AC1159" s="67"/>
      <c r="AD1159" s="67"/>
      <c r="AE1159" s="67"/>
      <c r="AF1159" s="57"/>
      <c r="AG1159" s="107"/>
      <c r="AH1159" s="108"/>
      <c r="AI1159" s="30"/>
      <c r="AJ1159" s="30"/>
      <c r="AK1159" s="30"/>
      <c r="AL1159" s="30"/>
      <c r="AM1159" s="63"/>
      <c r="AN1159" s="108"/>
      <c r="AO1159" s="108"/>
      <c r="AP1159" s="107"/>
      <c r="AQ1159" s="107"/>
      <c r="AR1159" s="31"/>
      <c r="AS1159" s="68"/>
      <c r="AT1159" s="68"/>
      <c r="AU1159" s="63"/>
      <c r="AV1159" s="62"/>
      <c r="AW1159" s="62"/>
      <c r="AX1159" s="62"/>
      <c r="AY1159" s="62"/>
      <c r="AZ1159" s="126"/>
      <c r="BA1159" s="126"/>
      <c r="BB1159" s="126"/>
      <c r="BC1159" s="126"/>
      <c r="BD1159" s="126"/>
      <c r="BE1159" s="62"/>
    </row>
    <row r="1160" spans="1:57" ht="25.5" customHeight="1" x14ac:dyDescent="0.3">
      <c r="A1160" s="31"/>
      <c r="B1160" s="31"/>
      <c r="C1160" s="31"/>
      <c r="D1160" s="33"/>
      <c r="E1160" s="92"/>
      <c r="F1160" s="31"/>
      <c r="G1160" s="77"/>
      <c r="H1160" s="77"/>
      <c r="I1160" s="57"/>
      <c r="J1160" s="31"/>
      <c r="K1160" s="31"/>
      <c r="L1160" s="77"/>
      <c r="M1160" s="64"/>
      <c r="N1160" s="64"/>
      <c r="O1160" s="69"/>
      <c r="P1160" s="69"/>
      <c r="Q1160" s="70"/>
      <c r="R1160" s="34"/>
      <c r="S1160" s="105"/>
      <c r="T1160" s="105"/>
      <c r="U1160" s="77"/>
      <c r="V1160" s="77"/>
      <c r="W1160" s="69"/>
      <c r="X1160" s="69"/>
      <c r="Y1160" s="69"/>
      <c r="Z1160" s="61"/>
      <c r="AA1160" s="67"/>
      <c r="AB1160" s="61"/>
      <c r="AC1160" s="67"/>
      <c r="AD1160" s="67"/>
      <c r="AE1160" s="67"/>
      <c r="AF1160" s="57"/>
      <c r="AG1160" s="107"/>
      <c r="AH1160" s="108"/>
      <c r="AI1160" s="30"/>
      <c r="AJ1160" s="30"/>
      <c r="AK1160" s="30"/>
      <c r="AL1160" s="30"/>
      <c r="AM1160" s="63"/>
      <c r="AN1160" s="108"/>
      <c r="AO1160" s="108"/>
      <c r="AP1160" s="107"/>
      <c r="AQ1160" s="107"/>
      <c r="AR1160" s="31"/>
      <c r="AS1160" s="68"/>
      <c r="AT1160" s="68"/>
      <c r="AU1160" s="63"/>
      <c r="AV1160" s="62"/>
      <c r="AW1160" s="62"/>
      <c r="AX1160" s="62"/>
      <c r="AY1160" s="62"/>
      <c r="AZ1160" s="126"/>
      <c r="BA1160" s="126"/>
      <c r="BB1160" s="126"/>
      <c r="BC1160" s="126"/>
      <c r="BD1160" s="126"/>
      <c r="BE1160" s="62"/>
    </row>
    <row r="1161" spans="1:57" ht="25.5" customHeight="1" x14ac:dyDescent="0.3">
      <c r="A1161" s="31"/>
      <c r="B1161" s="31"/>
      <c r="C1161" s="31"/>
      <c r="D1161" s="33"/>
      <c r="E1161" s="92"/>
      <c r="F1161" s="31"/>
      <c r="G1161" s="77"/>
      <c r="H1161" s="77"/>
      <c r="I1161" s="57"/>
      <c r="J1161" s="31"/>
      <c r="K1161" s="31"/>
      <c r="L1161" s="77"/>
      <c r="M1161" s="64"/>
      <c r="N1161" s="64"/>
      <c r="O1161" s="69"/>
      <c r="P1161" s="69"/>
      <c r="Q1161" s="70"/>
      <c r="R1161" s="34"/>
      <c r="S1161" s="105"/>
      <c r="T1161" s="105"/>
      <c r="U1161" s="77"/>
      <c r="V1161" s="77"/>
      <c r="W1161" s="69"/>
      <c r="X1161" s="69"/>
      <c r="Y1161" s="69"/>
      <c r="Z1161" s="61"/>
      <c r="AA1161" s="67"/>
      <c r="AB1161" s="61"/>
      <c r="AC1161" s="67"/>
      <c r="AD1161" s="67"/>
      <c r="AE1161" s="67"/>
      <c r="AF1161" s="57"/>
      <c r="AG1161" s="107"/>
      <c r="AH1161" s="108"/>
      <c r="AI1161" s="30"/>
      <c r="AJ1161" s="30"/>
      <c r="AK1161" s="30"/>
      <c r="AL1161" s="30"/>
      <c r="AM1161" s="63"/>
      <c r="AN1161" s="108"/>
      <c r="AO1161" s="108"/>
      <c r="AP1161" s="107"/>
      <c r="AQ1161" s="107"/>
      <c r="AR1161" s="31"/>
      <c r="AS1161" s="68"/>
      <c r="AT1161" s="68"/>
      <c r="AU1161" s="63"/>
      <c r="AV1161" s="62"/>
      <c r="AW1161" s="62"/>
      <c r="AX1161" s="62"/>
      <c r="AY1161" s="62"/>
      <c r="AZ1161" s="126"/>
      <c r="BA1161" s="126"/>
      <c r="BB1161" s="126"/>
      <c r="BC1161" s="126"/>
      <c r="BD1161" s="126"/>
      <c r="BE1161" s="62"/>
    </row>
    <row r="1162" spans="1:57" ht="25.5" customHeight="1" x14ac:dyDescent="0.3">
      <c r="A1162" s="31"/>
      <c r="B1162" s="31"/>
      <c r="C1162" s="31"/>
      <c r="D1162" s="33"/>
      <c r="E1162" s="92"/>
      <c r="F1162" s="31"/>
      <c r="G1162" s="77"/>
      <c r="H1162" s="77"/>
      <c r="I1162" s="57"/>
      <c r="J1162" s="31"/>
      <c r="K1162" s="31"/>
      <c r="L1162" s="77"/>
      <c r="M1162" s="64"/>
      <c r="N1162" s="64"/>
      <c r="O1162" s="69"/>
      <c r="P1162" s="69"/>
      <c r="Q1162" s="70"/>
      <c r="R1162" s="34"/>
      <c r="S1162" s="105"/>
      <c r="T1162" s="105"/>
      <c r="U1162" s="77"/>
      <c r="V1162" s="77"/>
      <c r="W1162" s="69"/>
      <c r="X1162" s="69"/>
      <c r="Y1162" s="69"/>
      <c r="Z1162" s="61"/>
      <c r="AA1162" s="67"/>
      <c r="AB1162" s="61"/>
      <c r="AC1162" s="67"/>
      <c r="AD1162" s="67"/>
      <c r="AE1162" s="67"/>
      <c r="AF1162" s="57"/>
      <c r="AG1162" s="107"/>
      <c r="AH1162" s="108"/>
      <c r="AI1162" s="30"/>
      <c r="AJ1162" s="30"/>
      <c r="AK1162" s="30"/>
      <c r="AL1162" s="30"/>
      <c r="AM1162" s="63"/>
      <c r="AN1162" s="108"/>
      <c r="AO1162" s="108"/>
      <c r="AP1162" s="107"/>
      <c r="AQ1162" s="107"/>
      <c r="AR1162" s="31"/>
      <c r="AS1162" s="68"/>
      <c r="AT1162" s="68"/>
      <c r="AU1162" s="63"/>
      <c r="AV1162" s="62"/>
      <c r="AW1162" s="62"/>
      <c r="AX1162" s="62"/>
      <c r="AY1162" s="62"/>
      <c r="AZ1162" s="126"/>
      <c r="BA1162" s="126"/>
      <c r="BB1162" s="126"/>
      <c r="BC1162" s="126"/>
      <c r="BD1162" s="126"/>
      <c r="BE1162" s="62"/>
    </row>
    <row r="1163" spans="1:57" ht="25.5" customHeight="1" x14ac:dyDescent="0.3">
      <c r="A1163" s="31"/>
      <c r="B1163" s="31"/>
      <c r="C1163" s="31"/>
      <c r="D1163" s="33"/>
      <c r="E1163" s="92"/>
      <c r="F1163" s="31"/>
      <c r="G1163" s="77"/>
      <c r="H1163" s="77"/>
      <c r="I1163" s="57"/>
      <c r="J1163" s="31"/>
      <c r="K1163" s="31"/>
      <c r="L1163" s="77"/>
      <c r="M1163" s="64"/>
      <c r="N1163" s="64"/>
      <c r="O1163" s="69"/>
      <c r="P1163" s="69"/>
      <c r="Q1163" s="70"/>
      <c r="R1163" s="34"/>
      <c r="S1163" s="105"/>
      <c r="T1163" s="105"/>
      <c r="U1163" s="77"/>
      <c r="V1163" s="77"/>
      <c r="W1163" s="69"/>
      <c r="X1163" s="69"/>
      <c r="Y1163" s="69"/>
      <c r="Z1163" s="61"/>
      <c r="AA1163" s="67"/>
      <c r="AB1163" s="61"/>
      <c r="AC1163" s="67"/>
      <c r="AD1163" s="67"/>
      <c r="AE1163" s="67"/>
      <c r="AF1163" s="57"/>
      <c r="AG1163" s="107"/>
      <c r="AH1163" s="108"/>
      <c r="AI1163" s="30"/>
      <c r="AJ1163" s="30"/>
      <c r="AK1163" s="30"/>
      <c r="AL1163" s="30"/>
      <c r="AM1163" s="63"/>
      <c r="AN1163" s="108"/>
      <c r="AO1163" s="108"/>
      <c r="AP1163" s="107"/>
      <c r="AQ1163" s="107"/>
      <c r="AR1163" s="31"/>
      <c r="AS1163" s="68"/>
      <c r="AT1163" s="68"/>
      <c r="AU1163" s="63"/>
      <c r="AV1163" s="62"/>
      <c r="AW1163" s="62"/>
      <c r="AX1163" s="62"/>
      <c r="AY1163" s="62"/>
      <c r="AZ1163" s="126"/>
      <c r="BA1163" s="126"/>
      <c r="BB1163" s="126"/>
      <c r="BC1163" s="126"/>
      <c r="BD1163" s="126"/>
      <c r="BE1163" s="62"/>
    </row>
    <row r="1164" spans="1:57" ht="25.5" customHeight="1" x14ac:dyDescent="0.3">
      <c r="A1164" s="31"/>
      <c r="B1164" s="31"/>
      <c r="C1164" s="31"/>
      <c r="D1164" s="33"/>
      <c r="E1164" s="92"/>
      <c r="F1164" s="31"/>
      <c r="G1164" s="77"/>
      <c r="H1164" s="77"/>
      <c r="I1164" s="57"/>
      <c r="J1164" s="31"/>
      <c r="K1164" s="31"/>
      <c r="L1164" s="77"/>
      <c r="M1164" s="64"/>
      <c r="N1164" s="64"/>
      <c r="O1164" s="69"/>
      <c r="P1164" s="69"/>
      <c r="Q1164" s="70"/>
      <c r="R1164" s="34"/>
      <c r="S1164" s="105"/>
      <c r="T1164" s="105"/>
      <c r="U1164" s="77"/>
      <c r="V1164" s="77"/>
      <c r="W1164" s="69"/>
      <c r="X1164" s="69"/>
      <c r="Y1164" s="69"/>
      <c r="Z1164" s="61"/>
      <c r="AA1164" s="67"/>
      <c r="AB1164" s="61"/>
      <c r="AC1164" s="67"/>
      <c r="AD1164" s="67"/>
      <c r="AE1164" s="67"/>
      <c r="AF1164" s="57"/>
      <c r="AG1164" s="107"/>
      <c r="AH1164" s="108"/>
      <c r="AI1164" s="30"/>
      <c r="AJ1164" s="30"/>
      <c r="AK1164" s="30"/>
      <c r="AL1164" s="30"/>
      <c r="AM1164" s="63"/>
      <c r="AN1164" s="108"/>
      <c r="AO1164" s="108"/>
      <c r="AP1164" s="107"/>
      <c r="AQ1164" s="107"/>
      <c r="AR1164" s="31"/>
      <c r="AS1164" s="68"/>
      <c r="AT1164" s="68"/>
      <c r="AU1164" s="63"/>
      <c r="AV1164" s="62"/>
      <c r="AW1164" s="62"/>
      <c r="AX1164" s="62"/>
      <c r="AY1164" s="62"/>
      <c r="AZ1164" s="126"/>
      <c r="BA1164" s="126"/>
      <c r="BB1164" s="126"/>
      <c r="BC1164" s="126"/>
      <c r="BD1164" s="126"/>
      <c r="BE1164" s="62"/>
    </row>
    <row r="1165" spans="1:57" ht="25.5" customHeight="1" x14ac:dyDescent="0.3">
      <c r="A1165" s="31"/>
      <c r="B1165" s="31"/>
      <c r="C1165" s="31"/>
      <c r="D1165" s="33"/>
      <c r="E1165" s="92"/>
      <c r="F1165" s="31"/>
      <c r="G1165" s="77"/>
      <c r="H1165" s="77"/>
      <c r="I1165" s="57"/>
      <c r="J1165" s="31"/>
      <c r="K1165" s="31"/>
      <c r="L1165" s="77"/>
      <c r="M1165" s="64"/>
      <c r="N1165" s="64"/>
      <c r="O1165" s="69"/>
      <c r="P1165" s="69"/>
      <c r="Q1165" s="70"/>
      <c r="R1165" s="34"/>
      <c r="S1165" s="105"/>
      <c r="T1165" s="105"/>
      <c r="U1165" s="77"/>
      <c r="V1165" s="77"/>
      <c r="W1165" s="69"/>
      <c r="X1165" s="69"/>
      <c r="Y1165" s="69"/>
      <c r="Z1165" s="61"/>
      <c r="AA1165" s="67"/>
      <c r="AB1165" s="61"/>
      <c r="AC1165" s="67"/>
      <c r="AD1165" s="67"/>
      <c r="AE1165" s="67"/>
      <c r="AF1165" s="57"/>
      <c r="AG1165" s="107"/>
      <c r="AH1165" s="108"/>
      <c r="AI1165" s="30"/>
      <c r="AJ1165" s="30"/>
      <c r="AK1165" s="30"/>
      <c r="AL1165" s="30"/>
      <c r="AM1165" s="63"/>
      <c r="AN1165" s="108"/>
      <c r="AO1165" s="108"/>
      <c r="AP1165" s="107"/>
      <c r="AQ1165" s="107"/>
      <c r="AR1165" s="31"/>
      <c r="AS1165" s="68"/>
      <c r="AT1165" s="68"/>
      <c r="AU1165" s="63"/>
      <c r="AV1165" s="62"/>
      <c r="AW1165" s="62"/>
      <c r="AX1165" s="62"/>
      <c r="AY1165" s="62"/>
      <c r="AZ1165" s="126"/>
      <c r="BA1165" s="126"/>
      <c r="BB1165" s="126"/>
      <c r="BC1165" s="126"/>
      <c r="BD1165" s="126"/>
      <c r="BE1165" s="62"/>
    </row>
    <row r="1166" spans="1:57" ht="25.5" customHeight="1" x14ac:dyDescent="0.3">
      <c r="A1166" s="31"/>
      <c r="B1166" s="31"/>
      <c r="C1166" s="31"/>
      <c r="D1166" s="33"/>
      <c r="E1166" s="92"/>
      <c r="F1166" s="31"/>
      <c r="G1166" s="77"/>
      <c r="H1166" s="77"/>
      <c r="I1166" s="57"/>
      <c r="J1166" s="31"/>
      <c r="K1166" s="31"/>
      <c r="L1166" s="77"/>
      <c r="M1166" s="64"/>
      <c r="N1166" s="64"/>
      <c r="O1166" s="69"/>
      <c r="P1166" s="69"/>
      <c r="Q1166" s="70"/>
      <c r="R1166" s="34"/>
      <c r="S1166" s="105"/>
      <c r="T1166" s="105"/>
      <c r="U1166" s="77"/>
      <c r="V1166" s="77"/>
      <c r="W1166" s="69"/>
      <c r="X1166" s="69"/>
      <c r="Y1166" s="69"/>
      <c r="Z1166" s="61"/>
      <c r="AA1166" s="67"/>
      <c r="AB1166" s="61"/>
      <c r="AC1166" s="67"/>
      <c r="AD1166" s="67"/>
      <c r="AE1166" s="67"/>
      <c r="AF1166" s="57"/>
      <c r="AG1166" s="107"/>
      <c r="AH1166" s="108"/>
      <c r="AI1166" s="30"/>
      <c r="AJ1166" s="30"/>
      <c r="AK1166" s="30"/>
      <c r="AL1166" s="30"/>
      <c r="AM1166" s="63"/>
      <c r="AN1166" s="108"/>
      <c r="AO1166" s="108"/>
      <c r="AP1166" s="107"/>
      <c r="AQ1166" s="107"/>
      <c r="AR1166" s="31"/>
      <c r="AS1166" s="68"/>
      <c r="AT1166" s="68"/>
      <c r="AU1166" s="63"/>
      <c r="AV1166" s="62"/>
      <c r="AW1166" s="62"/>
      <c r="AX1166" s="62"/>
      <c r="AY1166" s="62"/>
      <c r="AZ1166" s="126"/>
      <c r="BA1166" s="126"/>
      <c r="BB1166" s="126"/>
      <c r="BC1166" s="126"/>
      <c r="BD1166" s="126"/>
      <c r="BE1166" s="62"/>
    </row>
    <row r="1167" spans="1:57" ht="25.5" customHeight="1" x14ac:dyDescent="0.3">
      <c r="A1167" s="31"/>
      <c r="B1167" s="31"/>
      <c r="C1167" s="31"/>
      <c r="D1167" s="33"/>
      <c r="E1167" s="92"/>
      <c r="F1167" s="31"/>
      <c r="G1167" s="77"/>
      <c r="H1167" s="77"/>
      <c r="I1167" s="57"/>
      <c r="J1167" s="31"/>
      <c r="K1167" s="31"/>
      <c r="L1167" s="77"/>
      <c r="M1167" s="64"/>
      <c r="N1167" s="64"/>
      <c r="O1167" s="69"/>
      <c r="P1167" s="69"/>
      <c r="Q1167" s="70"/>
      <c r="R1167" s="34"/>
      <c r="S1167" s="105"/>
      <c r="T1167" s="105"/>
      <c r="U1167" s="77"/>
      <c r="V1167" s="77"/>
      <c r="W1167" s="69"/>
      <c r="X1167" s="69"/>
      <c r="Y1167" s="69"/>
      <c r="Z1167" s="61"/>
      <c r="AA1167" s="67"/>
      <c r="AB1167" s="61"/>
      <c r="AC1167" s="67"/>
      <c r="AD1167" s="67"/>
      <c r="AE1167" s="67"/>
      <c r="AF1167" s="57"/>
      <c r="AG1167" s="107"/>
      <c r="AH1167" s="108"/>
      <c r="AI1167" s="30"/>
      <c r="AJ1167" s="30"/>
      <c r="AK1167" s="30"/>
      <c r="AL1167" s="30"/>
      <c r="AM1167" s="63"/>
      <c r="AN1167" s="108"/>
      <c r="AO1167" s="108"/>
      <c r="AP1167" s="107"/>
      <c r="AQ1167" s="107"/>
      <c r="AR1167" s="31"/>
      <c r="AS1167" s="68"/>
      <c r="AT1167" s="68"/>
      <c r="AU1167" s="63"/>
      <c r="AV1167" s="62"/>
      <c r="AW1167" s="62"/>
      <c r="AX1167" s="62"/>
      <c r="AY1167" s="62"/>
      <c r="AZ1167" s="126"/>
      <c r="BA1167" s="126"/>
      <c r="BB1167" s="126"/>
      <c r="BC1167" s="126"/>
      <c r="BD1167" s="126"/>
      <c r="BE1167" s="62"/>
    </row>
    <row r="1168" spans="1:57" ht="25.5" customHeight="1" x14ac:dyDescent="0.3">
      <c r="A1168" s="31"/>
      <c r="B1168" s="31"/>
      <c r="C1168" s="31"/>
      <c r="D1168" s="33"/>
      <c r="E1168" s="92"/>
      <c r="F1168" s="31"/>
      <c r="G1168" s="77"/>
      <c r="H1168" s="77"/>
      <c r="I1168" s="57"/>
      <c r="J1168" s="31"/>
      <c r="K1168" s="31"/>
      <c r="L1168" s="77"/>
      <c r="M1168" s="64"/>
      <c r="N1168" s="64"/>
      <c r="O1168" s="69"/>
      <c r="P1168" s="69"/>
      <c r="Q1168" s="70"/>
      <c r="R1168" s="34"/>
      <c r="S1168" s="105"/>
      <c r="T1168" s="105"/>
      <c r="U1168" s="77"/>
      <c r="V1168" s="77"/>
      <c r="W1168" s="69"/>
      <c r="X1168" s="69"/>
      <c r="Y1168" s="69"/>
      <c r="Z1168" s="61"/>
      <c r="AA1168" s="67"/>
      <c r="AB1168" s="61"/>
      <c r="AC1168" s="67"/>
      <c r="AD1168" s="67"/>
      <c r="AE1168" s="67"/>
      <c r="AF1168" s="57"/>
      <c r="AG1168" s="107"/>
      <c r="AH1168" s="108"/>
      <c r="AI1168" s="30"/>
      <c r="AJ1168" s="30"/>
      <c r="AK1168" s="30"/>
      <c r="AL1168" s="30"/>
      <c r="AM1168" s="63"/>
      <c r="AN1168" s="108"/>
      <c r="AO1168" s="108"/>
      <c r="AP1168" s="107"/>
      <c r="AQ1168" s="107"/>
      <c r="AR1168" s="31"/>
      <c r="AS1168" s="68"/>
      <c r="AT1168" s="68"/>
      <c r="AU1168" s="63"/>
      <c r="AV1168" s="62"/>
      <c r="AW1168" s="62"/>
      <c r="AX1168" s="62"/>
      <c r="AY1168" s="62"/>
      <c r="AZ1168" s="126"/>
      <c r="BA1168" s="126"/>
      <c r="BB1168" s="126"/>
      <c r="BC1168" s="126"/>
      <c r="BD1168" s="126"/>
      <c r="BE1168" s="62"/>
    </row>
    <row r="1169" spans="1:57" ht="25.5" customHeight="1" x14ac:dyDescent="0.3">
      <c r="A1169" s="31"/>
      <c r="B1169" s="31"/>
      <c r="C1169" s="31"/>
      <c r="D1169" s="33"/>
      <c r="E1169" s="92"/>
      <c r="F1169" s="31"/>
      <c r="G1169" s="77"/>
      <c r="H1169" s="77"/>
      <c r="I1169" s="57"/>
      <c r="J1169" s="31"/>
      <c r="K1169" s="31"/>
      <c r="L1169" s="77"/>
      <c r="M1169" s="64"/>
      <c r="N1169" s="64"/>
      <c r="O1169" s="69"/>
      <c r="P1169" s="69"/>
      <c r="Q1169" s="70"/>
      <c r="R1169" s="34"/>
      <c r="S1169" s="105"/>
      <c r="T1169" s="105"/>
      <c r="U1169" s="77"/>
      <c r="V1169" s="77"/>
      <c r="W1169" s="69"/>
      <c r="X1169" s="69"/>
      <c r="Y1169" s="69"/>
      <c r="Z1169" s="61"/>
      <c r="AA1169" s="67"/>
      <c r="AB1169" s="61"/>
      <c r="AC1169" s="67"/>
      <c r="AD1169" s="67"/>
      <c r="AE1169" s="67"/>
      <c r="AF1169" s="57"/>
      <c r="AG1169" s="107"/>
      <c r="AH1169" s="108"/>
      <c r="AI1169" s="30"/>
      <c r="AJ1169" s="30"/>
      <c r="AK1169" s="30"/>
      <c r="AL1169" s="30"/>
      <c r="AM1169" s="63"/>
      <c r="AN1169" s="108"/>
      <c r="AO1169" s="108"/>
      <c r="AP1169" s="107"/>
      <c r="AQ1169" s="107"/>
      <c r="AR1169" s="31"/>
      <c r="AS1169" s="68"/>
      <c r="AT1169" s="68"/>
      <c r="AU1169" s="63"/>
      <c r="AV1169" s="62"/>
      <c r="AW1169" s="62"/>
      <c r="AX1169" s="62"/>
      <c r="AY1169" s="62"/>
      <c r="AZ1169" s="126"/>
      <c r="BA1169" s="126"/>
      <c r="BB1169" s="126"/>
      <c r="BC1169" s="126"/>
      <c r="BD1169" s="126"/>
      <c r="BE1169" s="62"/>
    </row>
    <row r="1170" spans="1:57" ht="25.5" customHeight="1" x14ac:dyDescent="0.3">
      <c r="A1170" s="31"/>
      <c r="B1170" s="31"/>
      <c r="C1170" s="31"/>
      <c r="D1170" s="33"/>
      <c r="E1170" s="92"/>
      <c r="F1170" s="31"/>
      <c r="G1170" s="77"/>
      <c r="H1170" s="77"/>
      <c r="I1170" s="57"/>
      <c r="J1170" s="31"/>
      <c r="K1170" s="31"/>
      <c r="L1170" s="77"/>
      <c r="M1170" s="64"/>
      <c r="N1170" s="64"/>
      <c r="O1170" s="69"/>
      <c r="P1170" s="69"/>
      <c r="Q1170" s="70"/>
      <c r="R1170" s="34"/>
      <c r="S1170" s="105"/>
      <c r="T1170" s="105"/>
      <c r="U1170" s="77"/>
      <c r="V1170" s="77"/>
      <c r="W1170" s="69"/>
      <c r="X1170" s="69"/>
      <c r="Y1170" s="69"/>
      <c r="Z1170" s="61"/>
      <c r="AA1170" s="67"/>
      <c r="AB1170" s="61"/>
      <c r="AC1170" s="67"/>
      <c r="AD1170" s="67"/>
      <c r="AE1170" s="67"/>
      <c r="AF1170" s="57"/>
      <c r="AG1170" s="107"/>
      <c r="AH1170" s="108"/>
      <c r="AI1170" s="30"/>
      <c r="AJ1170" s="30"/>
      <c r="AK1170" s="30"/>
      <c r="AL1170" s="30"/>
      <c r="AM1170" s="63"/>
      <c r="AN1170" s="108"/>
      <c r="AO1170" s="108"/>
      <c r="AP1170" s="107"/>
      <c r="AQ1170" s="107"/>
      <c r="AR1170" s="31"/>
      <c r="AS1170" s="68"/>
      <c r="AT1170" s="68"/>
      <c r="AU1170" s="63"/>
      <c r="AV1170" s="62"/>
      <c r="AW1170" s="62"/>
      <c r="AX1170" s="62"/>
      <c r="AY1170" s="62"/>
      <c r="AZ1170" s="126"/>
      <c r="BA1170" s="126"/>
      <c r="BB1170" s="126"/>
      <c r="BC1170" s="126"/>
      <c r="BD1170" s="126"/>
      <c r="BE1170" s="62"/>
    </row>
    <row r="1171" spans="1:57" ht="25.5" customHeight="1" x14ac:dyDescent="0.3">
      <c r="A1171" s="31"/>
      <c r="B1171" s="31"/>
      <c r="C1171" s="31"/>
      <c r="D1171" s="33"/>
      <c r="E1171" s="92"/>
      <c r="F1171" s="31"/>
      <c r="G1171" s="77"/>
      <c r="H1171" s="77"/>
      <c r="I1171" s="57"/>
      <c r="J1171" s="31"/>
      <c r="K1171" s="31"/>
      <c r="L1171" s="77"/>
      <c r="M1171" s="64"/>
      <c r="N1171" s="64"/>
      <c r="O1171" s="69"/>
      <c r="P1171" s="69"/>
      <c r="Q1171" s="70"/>
      <c r="R1171" s="34"/>
      <c r="S1171" s="105"/>
      <c r="T1171" s="105"/>
      <c r="U1171" s="77"/>
      <c r="V1171" s="77"/>
      <c r="W1171" s="69"/>
      <c r="X1171" s="69"/>
      <c r="Y1171" s="69"/>
      <c r="Z1171" s="61"/>
      <c r="AA1171" s="67"/>
      <c r="AB1171" s="61"/>
      <c r="AC1171" s="67"/>
      <c r="AD1171" s="67"/>
      <c r="AE1171" s="67"/>
      <c r="AF1171" s="57"/>
      <c r="AG1171" s="107"/>
      <c r="AH1171" s="108"/>
      <c r="AI1171" s="30"/>
      <c r="AJ1171" s="30"/>
      <c r="AK1171" s="30"/>
      <c r="AL1171" s="30"/>
      <c r="AM1171" s="63"/>
      <c r="AN1171" s="108"/>
      <c r="AO1171" s="108"/>
      <c r="AP1171" s="107"/>
      <c r="AQ1171" s="107"/>
      <c r="AR1171" s="31"/>
      <c r="AS1171" s="68"/>
      <c r="AT1171" s="68"/>
      <c r="AU1171" s="63"/>
      <c r="AV1171" s="62"/>
      <c r="AW1171" s="62"/>
      <c r="AX1171" s="62"/>
      <c r="AY1171" s="62"/>
      <c r="AZ1171" s="126"/>
      <c r="BA1171" s="126"/>
      <c r="BB1171" s="126"/>
      <c r="BC1171" s="126"/>
      <c r="BD1171" s="126"/>
      <c r="BE1171" s="62"/>
    </row>
    <row r="1172" spans="1:57" ht="25.5" customHeight="1" x14ac:dyDescent="0.3">
      <c r="A1172" s="31"/>
      <c r="B1172" s="31"/>
      <c r="C1172" s="31"/>
      <c r="D1172" s="33"/>
      <c r="E1172" s="92"/>
      <c r="F1172" s="31"/>
      <c r="G1172" s="77"/>
      <c r="H1172" s="77"/>
      <c r="I1172" s="57"/>
      <c r="J1172" s="31"/>
      <c r="K1172" s="31"/>
      <c r="L1172" s="77"/>
      <c r="M1172" s="64"/>
      <c r="N1172" s="64"/>
      <c r="O1172" s="69"/>
      <c r="P1172" s="69"/>
      <c r="Q1172" s="70"/>
      <c r="R1172" s="34"/>
      <c r="S1172" s="105"/>
      <c r="T1172" s="105"/>
      <c r="U1172" s="77"/>
      <c r="V1172" s="77"/>
      <c r="W1172" s="69"/>
      <c r="X1172" s="69"/>
      <c r="Y1172" s="69"/>
      <c r="Z1172" s="61"/>
      <c r="AA1172" s="67"/>
      <c r="AB1172" s="61"/>
      <c r="AC1172" s="67"/>
      <c r="AD1172" s="67"/>
      <c r="AE1172" s="67"/>
      <c r="AF1172" s="57"/>
      <c r="AG1172" s="107"/>
      <c r="AH1172" s="108"/>
      <c r="AI1172" s="30"/>
      <c r="AJ1172" s="30"/>
      <c r="AK1172" s="30"/>
      <c r="AL1172" s="30"/>
      <c r="AM1172" s="63"/>
      <c r="AN1172" s="108"/>
      <c r="AO1172" s="108"/>
      <c r="AP1172" s="107"/>
      <c r="AQ1172" s="107"/>
      <c r="AR1172" s="31"/>
      <c r="AS1172" s="68"/>
      <c r="AT1172" s="68"/>
      <c r="AU1172" s="63"/>
      <c r="AV1172" s="62"/>
      <c r="AW1172" s="62"/>
      <c r="AX1172" s="62"/>
      <c r="AY1172" s="62"/>
      <c r="AZ1172" s="126"/>
      <c r="BA1172" s="126"/>
      <c r="BB1172" s="126"/>
      <c r="BC1172" s="126"/>
      <c r="BD1172" s="126"/>
      <c r="BE1172" s="62"/>
    </row>
    <row r="1173" spans="1:57" ht="25.5" customHeight="1" x14ac:dyDescent="0.3">
      <c r="A1173" s="31"/>
      <c r="B1173" s="31"/>
      <c r="C1173" s="31"/>
      <c r="D1173" s="33"/>
      <c r="E1173" s="92"/>
      <c r="F1173" s="31"/>
      <c r="G1173" s="77"/>
      <c r="H1173" s="77"/>
      <c r="I1173" s="57"/>
      <c r="J1173" s="31"/>
      <c r="K1173" s="31"/>
      <c r="L1173" s="77"/>
      <c r="M1173" s="64"/>
      <c r="N1173" s="64"/>
      <c r="O1173" s="69"/>
      <c r="P1173" s="69"/>
      <c r="Q1173" s="70"/>
      <c r="R1173" s="34"/>
      <c r="S1173" s="105"/>
      <c r="T1173" s="105"/>
      <c r="U1173" s="77"/>
      <c r="V1173" s="77"/>
      <c r="W1173" s="69"/>
      <c r="X1173" s="69"/>
      <c r="Y1173" s="69"/>
      <c r="Z1173" s="61"/>
      <c r="AA1173" s="67"/>
      <c r="AB1173" s="61"/>
      <c r="AC1173" s="67"/>
      <c r="AD1173" s="67"/>
      <c r="AE1173" s="67"/>
      <c r="AF1173" s="57"/>
      <c r="AG1173" s="107"/>
      <c r="AH1173" s="108"/>
      <c r="AI1173" s="30"/>
      <c r="AJ1173" s="30"/>
      <c r="AK1173" s="30"/>
      <c r="AL1173" s="30"/>
      <c r="AM1173" s="63"/>
      <c r="AN1173" s="108"/>
      <c r="AO1173" s="108"/>
      <c r="AP1173" s="107"/>
      <c r="AQ1173" s="107"/>
      <c r="AR1173" s="31"/>
      <c r="AS1173" s="68"/>
      <c r="AT1173" s="68"/>
      <c r="AU1173" s="63"/>
      <c r="AV1173" s="62"/>
      <c r="AW1173" s="62"/>
      <c r="AX1173" s="62"/>
      <c r="AY1173" s="62"/>
      <c r="AZ1173" s="126"/>
      <c r="BA1173" s="126"/>
      <c r="BB1173" s="126"/>
      <c r="BC1173" s="126"/>
      <c r="BD1173" s="126"/>
      <c r="BE1173" s="62"/>
    </row>
    <row r="1174" spans="1:57" ht="25.5" customHeight="1" x14ac:dyDescent="0.3">
      <c r="A1174" s="31"/>
      <c r="B1174" s="31"/>
      <c r="C1174" s="31"/>
      <c r="D1174" s="33"/>
      <c r="E1174" s="92"/>
      <c r="F1174" s="31"/>
      <c r="G1174" s="77"/>
      <c r="H1174" s="77"/>
      <c r="I1174" s="57"/>
      <c r="J1174" s="31"/>
      <c r="K1174" s="31"/>
      <c r="L1174" s="77"/>
      <c r="M1174" s="64"/>
      <c r="N1174" s="64"/>
      <c r="O1174" s="69"/>
      <c r="P1174" s="69"/>
      <c r="Q1174" s="70"/>
      <c r="R1174" s="34"/>
      <c r="S1174" s="105"/>
      <c r="T1174" s="105"/>
      <c r="U1174" s="77"/>
      <c r="V1174" s="77"/>
      <c r="W1174" s="69"/>
      <c r="X1174" s="69"/>
      <c r="Y1174" s="69"/>
      <c r="Z1174" s="61"/>
      <c r="AA1174" s="67"/>
      <c r="AB1174" s="61"/>
      <c r="AC1174" s="67"/>
      <c r="AD1174" s="67"/>
      <c r="AE1174" s="67"/>
      <c r="AF1174" s="57"/>
      <c r="AG1174" s="107"/>
      <c r="AH1174" s="108"/>
      <c r="AI1174" s="30"/>
      <c r="AJ1174" s="30"/>
      <c r="AK1174" s="30"/>
      <c r="AL1174" s="30"/>
      <c r="AM1174" s="63"/>
      <c r="AN1174" s="108"/>
      <c r="AO1174" s="108"/>
      <c r="AP1174" s="107"/>
      <c r="AQ1174" s="107"/>
      <c r="AR1174" s="31"/>
      <c r="AS1174" s="68"/>
      <c r="AT1174" s="68"/>
      <c r="AU1174" s="63"/>
      <c r="AV1174" s="62"/>
      <c r="AW1174" s="62"/>
      <c r="AX1174" s="62"/>
      <c r="AY1174" s="62"/>
      <c r="AZ1174" s="126"/>
      <c r="BA1174" s="126"/>
      <c r="BB1174" s="126"/>
      <c r="BC1174" s="126"/>
      <c r="BD1174" s="126"/>
      <c r="BE1174" s="62"/>
    </row>
    <row r="1175" spans="1:57" ht="25.5" customHeight="1" x14ac:dyDescent="0.3">
      <c r="A1175" s="31"/>
      <c r="B1175" s="31"/>
      <c r="C1175" s="31"/>
      <c r="D1175" s="33"/>
      <c r="E1175" s="92"/>
      <c r="F1175" s="31"/>
      <c r="G1175" s="77"/>
      <c r="H1175" s="77"/>
      <c r="I1175" s="57"/>
      <c r="J1175" s="31"/>
      <c r="K1175" s="31"/>
      <c r="L1175" s="77"/>
      <c r="M1175" s="64"/>
      <c r="N1175" s="64"/>
      <c r="O1175" s="69"/>
      <c r="P1175" s="69"/>
      <c r="Q1175" s="70"/>
      <c r="R1175" s="34"/>
      <c r="S1175" s="105"/>
      <c r="T1175" s="105"/>
      <c r="U1175" s="77"/>
      <c r="V1175" s="77"/>
      <c r="W1175" s="69"/>
      <c r="X1175" s="69"/>
      <c r="Y1175" s="69"/>
      <c r="Z1175" s="61"/>
      <c r="AA1175" s="67"/>
      <c r="AB1175" s="61"/>
      <c r="AC1175" s="67"/>
      <c r="AD1175" s="67"/>
      <c r="AE1175" s="67"/>
      <c r="AF1175" s="57"/>
      <c r="AG1175" s="107"/>
      <c r="AH1175" s="108"/>
      <c r="AI1175" s="30"/>
      <c r="AJ1175" s="30"/>
      <c r="AK1175" s="30"/>
      <c r="AL1175" s="30"/>
      <c r="AM1175" s="63"/>
      <c r="AN1175" s="108"/>
      <c r="AO1175" s="108"/>
      <c r="AP1175" s="107"/>
      <c r="AQ1175" s="107"/>
      <c r="AR1175" s="31"/>
      <c r="AS1175" s="68"/>
      <c r="AT1175" s="68"/>
      <c r="AU1175" s="63"/>
      <c r="AV1175" s="62"/>
      <c r="AW1175" s="62"/>
      <c r="AX1175" s="62"/>
      <c r="AY1175" s="62"/>
      <c r="AZ1175" s="126"/>
      <c r="BA1175" s="126"/>
      <c r="BB1175" s="126"/>
      <c r="BC1175" s="126"/>
      <c r="BD1175" s="126"/>
      <c r="BE1175" s="62"/>
    </row>
    <row r="1176" spans="1:57" ht="25.5" customHeight="1" x14ac:dyDescent="0.3">
      <c r="A1176" s="31"/>
      <c r="B1176" s="31"/>
      <c r="C1176" s="31"/>
      <c r="D1176" s="33"/>
      <c r="E1176" s="92"/>
      <c r="F1176" s="31"/>
      <c r="G1176" s="77"/>
      <c r="H1176" s="77"/>
      <c r="I1176" s="57"/>
      <c r="J1176" s="31"/>
      <c r="K1176" s="31"/>
      <c r="L1176" s="77"/>
      <c r="M1176" s="64"/>
      <c r="N1176" s="64"/>
      <c r="O1176" s="69"/>
      <c r="P1176" s="69"/>
      <c r="Q1176" s="70"/>
      <c r="R1176" s="34"/>
      <c r="S1176" s="105"/>
      <c r="T1176" s="105"/>
      <c r="U1176" s="77"/>
      <c r="V1176" s="77"/>
      <c r="W1176" s="69"/>
      <c r="X1176" s="69"/>
      <c r="Y1176" s="69"/>
      <c r="Z1176" s="61"/>
      <c r="AA1176" s="67"/>
      <c r="AB1176" s="61"/>
      <c r="AC1176" s="67"/>
      <c r="AD1176" s="67"/>
      <c r="AE1176" s="67"/>
      <c r="AF1176" s="57"/>
      <c r="AG1176" s="107"/>
      <c r="AH1176" s="108"/>
      <c r="AI1176" s="30"/>
      <c r="AJ1176" s="30"/>
      <c r="AK1176" s="30"/>
      <c r="AL1176" s="30"/>
      <c r="AM1176" s="63"/>
      <c r="AN1176" s="108"/>
      <c r="AO1176" s="108"/>
      <c r="AP1176" s="107"/>
      <c r="AQ1176" s="107"/>
      <c r="AR1176" s="31"/>
      <c r="AS1176" s="68"/>
      <c r="AT1176" s="68"/>
      <c r="AU1176" s="63"/>
      <c r="AV1176" s="62"/>
      <c r="AW1176" s="62"/>
      <c r="AX1176" s="62"/>
      <c r="AY1176" s="62"/>
      <c r="AZ1176" s="126"/>
      <c r="BA1176" s="126"/>
      <c r="BB1176" s="126"/>
      <c r="BC1176" s="126"/>
      <c r="BD1176" s="126"/>
      <c r="BE1176" s="62"/>
    </row>
    <row r="1177" spans="1:57" ht="25.5" customHeight="1" x14ac:dyDescent="0.3">
      <c r="A1177" s="31"/>
      <c r="B1177" s="31"/>
      <c r="C1177" s="31"/>
      <c r="D1177" s="33"/>
      <c r="E1177" s="92"/>
      <c r="F1177" s="31"/>
      <c r="G1177" s="77"/>
      <c r="H1177" s="77"/>
      <c r="I1177" s="57"/>
      <c r="J1177" s="31"/>
      <c r="K1177" s="31"/>
      <c r="L1177" s="77"/>
      <c r="M1177" s="64"/>
      <c r="N1177" s="64"/>
      <c r="O1177" s="69"/>
      <c r="P1177" s="69"/>
      <c r="Q1177" s="70"/>
      <c r="R1177" s="34"/>
      <c r="S1177" s="105"/>
      <c r="T1177" s="105"/>
      <c r="U1177" s="77"/>
      <c r="V1177" s="77"/>
      <c r="W1177" s="69"/>
      <c r="X1177" s="69"/>
      <c r="Y1177" s="69"/>
      <c r="Z1177" s="61"/>
      <c r="AA1177" s="67"/>
      <c r="AB1177" s="61"/>
      <c r="AC1177" s="67"/>
      <c r="AD1177" s="67"/>
      <c r="AE1177" s="67"/>
      <c r="AF1177" s="57"/>
      <c r="AG1177" s="107"/>
      <c r="AH1177" s="108"/>
      <c r="AI1177" s="30"/>
      <c r="AJ1177" s="30"/>
      <c r="AK1177" s="30"/>
      <c r="AL1177" s="30"/>
      <c r="AM1177" s="63"/>
      <c r="AN1177" s="108"/>
      <c r="AO1177" s="108"/>
      <c r="AP1177" s="107"/>
      <c r="AQ1177" s="107"/>
      <c r="AR1177" s="31"/>
      <c r="AS1177" s="68"/>
      <c r="AT1177" s="68"/>
      <c r="AU1177" s="63"/>
      <c r="AV1177" s="62"/>
      <c r="AW1177" s="62"/>
      <c r="AX1177" s="62"/>
      <c r="AY1177" s="62"/>
      <c r="AZ1177" s="126"/>
      <c r="BA1177" s="126"/>
      <c r="BB1177" s="126"/>
      <c r="BC1177" s="126"/>
      <c r="BD1177" s="126"/>
      <c r="BE1177" s="62"/>
    </row>
    <row r="1178" spans="1:57" ht="25.5" customHeight="1" x14ac:dyDescent="0.3">
      <c r="A1178" s="31"/>
      <c r="B1178" s="31"/>
      <c r="C1178" s="31"/>
      <c r="D1178" s="33"/>
      <c r="E1178" s="92"/>
      <c r="F1178" s="31"/>
      <c r="G1178" s="77"/>
      <c r="H1178" s="77"/>
      <c r="I1178" s="57"/>
      <c r="J1178" s="31"/>
      <c r="K1178" s="31"/>
      <c r="L1178" s="77"/>
      <c r="M1178" s="64"/>
      <c r="N1178" s="64"/>
      <c r="O1178" s="69"/>
      <c r="P1178" s="69"/>
      <c r="Q1178" s="70"/>
      <c r="R1178" s="34"/>
      <c r="S1178" s="105"/>
      <c r="T1178" s="105"/>
      <c r="U1178" s="77"/>
      <c r="V1178" s="77"/>
      <c r="W1178" s="69"/>
      <c r="X1178" s="69"/>
      <c r="Y1178" s="69"/>
      <c r="Z1178" s="61"/>
      <c r="AA1178" s="67"/>
      <c r="AB1178" s="61"/>
      <c r="AC1178" s="67"/>
      <c r="AD1178" s="67"/>
      <c r="AE1178" s="67"/>
      <c r="AF1178" s="57"/>
      <c r="AG1178" s="107"/>
      <c r="AH1178" s="108"/>
      <c r="AI1178" s="30"/>
      <c r="AJ1178" s="30"/>
      <c r="AK1178" s="30"/>
      <c r="AL1178" s="30"/>
      <c r="AM1178" s="63"/>
      <c r="AN1178" s="108"/>
      <c r="AO1178" s="108"/>
      <c r="AP1178" s="107"/>
      <c r="AQ1178" s="107"/>
      <c r="AR1178" s="31"/>
      <c r="AS1178" s="68"/>
      <c r="AT1178" s="68"/>
      <c r="AU1178" s="63"/>
      <c r="AV1178" s="62"/>
      <c r="AW1178" s="62"/>
      <c r="AX1178" s="62"/>
      <c r="AY1178" s="62"/>
      <c r="AZ1178" s="126"/>
      <c r="BA1178" s="126"/>
      <c r="BB1178" s="126"/>
      <c r="BC1178" s="126"/>
      <c r="BD1178" s="126"/>
      <c r="BE1178" s="62"/>
    </row>
    <row r="1179" spans="1:57" ht="25.5" customHeight="1" x14ac:dyDescent="0.3">
      <c r="A1179" s="31"/>
      <c r="B1179" s="31"/>
      <c r="C1179" s="31"/>
      <c r="D1179" s="33"/>
      <c r="E1179" s="92"/>
      <c r="F1179" s="31"/>
      <c r="G1179" s="77"/>
      <c r="H1179" s="77"/>
      <c r="I1179" s="57"/>
      <c r="J1179" s="31"/>
      <c r="K1179" s="31"/>
      <c r="L1179" s="77"/>
      <c r="M1179" s="64"/>
      <c r="N1179" s="64"/>
      <c r="O1179" s="69"/>
      <c r="P1179" s="69"/>
      <c r="Q1179" s="70"/>
      <c r="R1179" s="34"/>
      <c r="S1179" s="105"/>
      <c r="T1179" s="105"/>
      <c r="U1179" s="77"/>
      <c r="V1179" s="77"/>
      <c r="W1179" s="69"/>
      <c r="X1179" s="69"/>
      <c r="Y1179" s="69"/>
      <c r="Z1179" s="61"/>
      <c r="AA1179" s="67"/>
      <c r="AB1179" s="61"/>
      <c r="AC1179" s="67"/>
      <c r="AD1179" s="67"/>
      <c r="AE1179" s="67"/>
      <c r="AF1179" s="57"/>
      <c r="AG1179" s="107"/>
      <c r="AH1179" s="108"/>
      <c r="AI1179" s="30"/>
      <c r="AJ1179" s="30"/>
      <c r="AK1179" s="30"/>
      <c r="AL1179" s="30"/>
      <c r="AM1179" s="63"/>
      <c r="AN1179" s="108"/>
      <c r="AO1179" s="108"/>
      <c r="AP1179" s="107"/>
      <c r="AQ1179" s="107"/>
      <c r="AR1179" s="31"/>
      <c r="AS1179" s="68"/>
      <c r="AT1179" s="68"/>
      <c r="AU1179" s="63"/>
      <c r="AV1179" s="62"/>
      <c r="AW1179" s="62"/>
      <c r="AX1179" s="62"/>
      <c r="AY1179" s="62"/>
      <c r="AZ1179" s="126"/>
      <c r="BA1179" s="126"/>
      <c r="BB1179" s="126"/>
      <c r="BC1179" s="126"/>
      <c r="BD1179" s="126"/>
      <c r="BE1179" s="62"/>
    </row>
    <row r="1180" spans="1:57" ht="25.5" customHeight="1" x14ac:dyDescent="0.3">
      <c r="A1180" s="31"/>
      <c r="B1180" s="31"/>
      <c r="C1180" s="31"/>
      <c r="D1180" s="33"/>
      <c r="E1180" s="92"/>
      <c r="F1180" s="31"/>
      <c r="G1180" s="77"/>
      <c r="H1180" s="77"/>
      <c r="I1180" s="57"/>
      <c r="J1180" s="31"/>
      <c r="K1180" s="31"/>
      <c r="L1180" s="77"/>
      <c r="M1180" s="64"/>
      <c r="N1180" s="64"/>
      <c r="O1180" s="69"/>
      <c r="P1180" s="69"/>
      <c r="Q1180" s="70"/>
      <c r="R1180" s="34"/>
      <c r="S1180" s="105"/>
      <c r="T1180" s="105"/>
      <c r="U1180" s="77"/>
      <c r="V1180" s="77"/>
      <c r="W1180" s="69"/>
      <c r="X1180" s="69"/>
      <c r="Y1180" s="69"/>
      <c r="Z1180" s="61"/>
      <c r="AA1180" s="67"/>
      <c r="AB1180" s="61"/>
      <c r="AC1180" s="67"/>
      <c r="AD1180" s="67"/>
      <c r="AE1180" s="67"/>
      <c r="AF1180" s="57"/>
      <c r="AG1180" s="107"/>
      <c r="AH1180" s="108"/>
      <c r="AI1180" s="30"/>
      <c r="AJ1180" s="30"/>
      <c r="AK1180" s="30"/>
      <c r="AL1180" s="30"/>
      <c r="AM1180" s="63"/>
      <c r="AN1180" s="108"/>
      <c r="AO1180" s="108"/>
      <c r="AP1180" s="107"/>
      <c r="AQ1180" s="107"/>
      <c r="AR1180" s="31"/>
      <c r="AS1180" s="68"/>
      <c r="AT1180" s="68"/>
      <c r="AU1180" s="63"/>
      <c r="AV1180" s="62"/>
      <c r="AW1180" s="62"/>
      <c r="AX1180" s="62"/>
      <c r="AY1180" s="62"/>
      <c r="AZ1180" s="126"/>
      <c r="BA1180" s="126"/>
      <c r="BB1180" s="126"/>
      <c r="BC1180" s="126"/>
      <c r="BD1180" s="126"/>
      <c r="BE1180" s="62"/>
    </row>
    <row r="1181" spans="1:57" ht="25.5" customHeight="1" x14ac:dyDescent="0.3">
      <c r="A1181" s="31"/>
      <c r="B1181" s="31"/>
      <c r="C1181" s="31"/>
      <c r="D1181" s="33"/>
      <c r="E1181" s="92"/>
      <c r="F1181" s="31"/>
      <c r="G1181" s="77"/>
      <c r="H1181" s="77"/>
      <c r="I1181" s="57"/>
      <c r="J1181" s="31"/>
      <c r="K1181" s="31"/>
      <c r="L1181" s="77"/>
      <c r="M1181" s="64"/>
      <c r="N1181" s="64"/>
      <c r="O1181" s="69"/>
      <c r="P1181" s="69"/>
      <c r="Q1181" s="70"/>
      <c r="R1181" s="34"/>
      <c r="S1181" s="105"/>
      <c r="T1181" s="105"/>
      <c r="U1181" s="77"/>
      <c r="V1181" s="77"/>
      <c r="W1181" s="69"/>
      <c r="X1181" s="69"/>
      <c r="Y1181" s="69"/>
      <c r="Z1181" s="61"/>
      <c r="AA1181" s="67"/>
      <c r="AB1181" s="61"/>
      <c r="AC1181" s="67"/>
      <c r="AD1181" s="67"/>
      <c r="AE1181" s="67"/>
      <c r="AF1181" s="57"/>
      <c r="AG1181" s="107"/>
      <c r="AH1181" s="108"/>
      <c r="AI1181" s="30"/>
      <c r="AJ1181" s="30"/>
      <c r="AK1181" s="30"/>
      <c r="AL1181" s="30"/>
      <c r="AM1181" s="63"/>
      <c r="AN1181" s="108"/>
      <c r="AO1181" s="108"/>
      <c r="AP1181" s="107"/>
      <c r="AQ1181" s="107"/>
      <c r="AR1181" s="31"/>
      <c r="AS1181" s="68"/>
      <c r="AT1181" s="68"/>
      <c r="AU1181" s="63"/>
      <c r="AV1181" s="62"/>
      <c r="AW1181" s="62"/>
      <c r="AX1181" s="62"/>
      <c r="AY1181" s="62"/>
      <c r="AZ1181" s="126"/>
      <c r="BA1181" s="126"/>
      <c r="BB1181" s="126"/>
      <c r="BC1181" s="126"/>
      <c r="BD1181" s="126"/>
      <c r="BE1181" s="62"/>
    </row>
    <row r="1182" spans="1:57" ht="25.5" customHeight="1" x14ac:dyDescent="0.3">
      <c r="A1182" s="31"/>
      <c r="B1182" s="31"/>
      <c r="C1182" s="31"/>
      <c r="D1182" s="33"/>
      <c r="E1182" s="92"/>
      <c r="F1182" s="31"/>
      <c r="G1182" s="77"/>
      <c r="H1182" s="77"/>
      <c r="I1182" s="57"/>
      <c r="J1182" s="31"/>
      <c r="K1182" s="31"/>
      <c r="L1182" s="77"/>
      <c r="M1182" s="64"/>
      <c r="N1182" s="64"/>
      <c r="O1182" s="69"/>
      <c r="P1182" s="69"/>
      <c r="Q1182" s="70"/>
      <c r="R1182" s="34"/>
      <c r="S1182" s="105"/>
      <c r="T1182" s="105"/>
      <c r="U1182" s="77"/>
      <c r="V1182" s="77"/>
      <c r="W1182" s="69"/>
      <c r="X1182" s="69"/>
      <c r="Y1182" s="69"/>
      <c r="Z1182" s="61"/>
      <c r="AA1182" s="67"/>
      <c r="AB1182" s="61"/>
      <c r="AC1182" s="67"/>
      <c r="AD1182" s="67"/>
      <c r="AE1182" s="67"/>
      <c r="AF1182" s="57"/>
      <c r="AG1182" s="107"/>
      <c r="AH1182" s="108"/>
      <c r="AI1182" s="30"/>
      <c r="AJ1182" s="30"/>
      <c r="AK1182" s="30"/>
      <c r="AL1182" s="30"/>
      <c r="AM1182" s="63"/>
      <c r="AN1182" s="108"/>
      <c r="AO1182" s="108"/>
      <c r="AP1182" s="107"/>
      <c r="AQ1182" s="107"/>
      <c r="AR1182" s="31"/>
      <c r="AS1182" s="68"/>
      <c r="AT1182" s="68"/>
      <c r="AU1182" s="63"/>
      <c r="AV1182" s="62"/>
      <c r="AW1182" s="62"/>
      <c r="AX1182" s="62"/>
      <c r="AY1182" s="62"/>
      <c r="AZ1182" s="126"/>
      <c r="BA1182" s="126"/>
      <c r="BB1182" s="126"/>
      <c r="BC1182" s="126"/>
      <c r="BD1182" s="126"/>
      <c r="BE1182" s="62"/>
    </row>
    <row r="1183" spans="1:57" ht="25.5" customHeight="1" x14ac:dyDescent="0.3">
      <c r="A1183" s="31"/>
      <c r="B1183" s="31"/>
      <c r="C1183" s="31"/>
      <c r="D1183" s="33"/>
      <c r="E1183" s="92"/>
      <c r="F1183" s="31"/>
      <c r="G1183" s="77"/>
      <c r="H1183" s="77"/>
      <c r="I1183" s="57"/>
      <c r="J1183" s="31"/>
      <c r="K1183" s="31"/>
      <c r="L1183" s="77"/>
      <c r="M1183" s="64"/>
      <c r="N1183" s="64"/>
      <c r="O1183" s="69"/>
      <c r="P1183" s="69"/>
      <c r="Q1183" s="70"/>
      <c r="R1183" s="34"/>
      <c r="S1183" s="105"/>
      <c r="T1183" s="105"/>
      <c r="U1183" s="77"/>
      <c r="V1183" s="77"/>
      <c r="W1183" s="69"/>
      <c r="X1183" s="69"/>
      <c r="Y1183" s="69"/>
      <c r="Z1183" s="61"/>
      <c r="AA1183" s="67"/>
      <c r="AB1183" s="61"/>
      <c r="AC1183" s="67"/>
      <c r="AD1183" s="67"/>
      <c r="AE1183" s="67"/>
      <c r="AF1183" s="57"/>
      <c r="AG1183" s="107"/>
      <c r="AH1183" s="108"/>
      <c r="AI1183" s="30"/>
      <c r="AJ1183" s="30"/>
      <c r="AK1183" s="30"/>
      <c r="AL1183" s="30"/>
      <c r="AM1183" s="63"/>
      <c r="AN1183" s="108"/>
      <c r="AO1183" s="108"/>
      <c r="AP1183" s="107"/>
      <c r="AQ1183" s="107"/>
      <c r="AR1183" s="31"/>
      <c r="AS1183" s="68"/>
      <c r="AT1183" s="68"/>
      <c r="AU1183" s="63"/>
      <c r="AV1183" s="62"/>
      <c r="AW1183" s="62"/>
      <c r="AX1183" s="62"/>
      <c r="AY1183" s="62"/>
      <c r="AZ1183" s="126"/>
      <c r="BA1183" s="126"/>
      <c r="BB1183" s="126"/>
      <c r="BC1183" s="126"/>
      <c r="BD1183" s="126"/>
      <c r="BE1183" s="62"/>
    </row>
    <row r="1184" spans="1:57" ht="25.5" customHeight="1" x14ac:dyDescent="0.3">
      <c r="A1184" s="31"/>
      <c r="B1184" s="31"/>
      <c r="C1184" s="31"/>
      <c r="D1184" s="33"/>
      <c r="E1184" s="92"/>
      <c r="F1184" s="31"/>
      <c r="G1184" s="77"/>
      <c r="H1184" s="77"/>
      <c r="I1184" s="57"/>
      <c r="J1184" s="31"/>
      <c r="K1184" s="31"/>
      <c r="L1184" s="77"/>
      <c r="M1184" s="64"/>
      <c r="N1184" s="64"/>
      <c r="O1184" s="69"/>
      <c r="P1184" s="69"/>
      <c r="Q1184" s="70"/>
      <c r="R1184" s="34"/>
      <c r="S1184" s="105"/>
      <c r="T1184" s="105"/>
      <c r="U1184" s="77"/>
      <c r="V1184" s="77"/>
      <c r="W1184" s="69"/>
      <c r="X1184" s="69"/>
      <c r="Y1184" s="69"/>
      <c r="Z1184" s="61"/>
      <c r="AA1184" s="67"/>
      <c r="AB1184" s="61"/>
      <c r="AC1184" s="67"/>
      <c r="AD1184" s="67"/>
      <c r="AE1184" s="67"/>
      <c r="AF1184" s="57"/>
      <c r="AG1184" s="107"/>
      <c r="AH1184" s="108"/>
      <c r="AI1184" s="30"/>
      <c r="AJ1184" s="30"/>
      <c r="AK1184" s="30"/>
      <c r="AL1184" s="30"/>
      <c r="AM1184" s="63"/>
      <c r="AN1184" s="108"/>
      <c r="AO1184" s="108"/>
      <c r="AP1184" s="107"/>
      <c r="AQ1184" s="107"/>
      <c r="AR1184" s="31"/>
      <c r="AS1184" s="68"/>
      <c r="AT1184" s="68"/>
      <c r="AU1184" s="63"/>
      <c r="AV1184" s="62"/>
      <c r="AW1184" s="62"/>
      <c r="AX1184" s="62"/>
      <c r="AY1184" s="62"/>
      <c r="AZ1184" s="126"/>
      <c r="BA1184" s="126"/>
      <c r="BB1184" s="126"/>
      <c r="BC1184" s="126"/>
      <c r="BD1184" s="126"/>
      <c r="BE1184" s="62"/>
    </row>
    <row r="1185" spans="1:57" ht="25.5" customHeight="1" x14ac:dyDescent="0.3">
      <c r="A1185" s="31"/>
      <c r="B1185" s="31"/>
      <c r="C1185" s="31"/>
      <c r="D1185" s="33"/>
      <c r="E1185" s="92"/>
      <c r="F1185" s="31"/>
      <c r="G1185" s="77"/>
      <c r="H1185" s="77"/>
      <c r="I1185" s="57"/>
      <c r="J1185" s="31"/>
      <c r="K1185" s="31"/>
      <c r="L1185" s="77"/>
      <c r="M1185" s="64"/>
      <c r="N1185" s="64"/>
      <c r="O1185" s="69"/>
      <c r="P1185" s="69"/>
      <c r="Q1185" s="70"/>
      <c r="R1185" s="34"/>
      <c r="S1185" s="105"/>
      <c r="T1185" s="105"/>
      <c r="U1185" s="77"/>
      <c r="V1185" s="77"/>
      <c r="W1185" s="69"/>
      <c r="X1185" s="69"/>
      <c r="Y1185" s="69"/>
      <c r="Z1185" s="61"/>
      <c r="AA1185" s="67"/>
      <c r="AB1185" s="61"/>
      <c r="AC1185" s="67"/>
      <c r="AD1185" s="67"/>
      <c r="AE1185" s="67"/>
      <c r="AF1185" s="57"/>
      <c r="AG1185" s="107"/>
      <c r="AH1185" s="108"/>
      <c r="AI1185" s="30"/>
      <c r="AJ1185" s="30"/>
      <c r="AK1185" s="30"/>
      <c r="AL1185" s="30"/>
      <c r="AM1185" s="63"/>
      <c r="AN1185" s="108"/>
      <c r="AO1185" s="108"/>
      <c r="AP1185" s="107"/>
      <c r="AQ1185" s="107"/>
      <c r="AR1185" s="31"/>
      <c r="AS1185" s="68"/>
      <c r="AT1185" s="68"/>
      <c r="AU1185" s="63"/>
      <c r="AV1185" s="62"/>
      <c r="AW1185" s="62"/>
      <c r="AX1185" s="62"/>
      <c r="AY1185" s="62"/>
      <c r="AZ1185" s="126"/>
      <c r="BA1185" s="126"/>
      <c r="BB1185" s="126"/>
      <c r="BC1185" s="126"/>
      <c r="BD1185" s="126"/>
      <c r="BE1185" s="62"/>
    </row>
    <row r="1186" spans="1:57" ht="25.5" customHeight="1" x14ac:dyDescent="0.3">
      <c r="A1186" s="31"/>
      <c r="B1186" s="31"/>
      <c r="C1186" s="31"/>
      <c r="D1186" s="33"/>
      <c r="E1186" s="92"/>
      <c r="F1186" s="31"/>
      <c r="G1186" s="77"/>
      <c r="H1186" s="77"/>
      <c r="I1186" s="57"/>
      <c r="J1186" s="31"/>
      <c r="K1186" s="31"/>
      <c r="L1186" s="77"/>
      <c r="M1186" s="64"/>
      <c r="N1186" s="64"/>
      <c r="O1186" s="69"/>
      <c r="P1186" s="69"/>
      <c r="Q1186" s="70"/>
      <c r="R1186" s="34"/>
      <c r="S1186" s="105"/>
      <c r="T1186" s="105"/>
      <c r="U1186" s="77"/>
      <c r="V1186" s="77"/>
      <c r="W1186" s="69"/>
      <c r="X1186" s="69"/>
      <c r="Y1186" s="69"/>
      <c r="Z1186" s="61"/>
      <c r="AA1186" s="67"/>
      <c r="AB1186" s="61"/>
      <c r="AC1186" s="67"/>
      <c r="AD1186" s="67"/>
      <c r="AE1186" s="67"/>
      <c r="AF1186" s="57"/>
      <c r="AG1186" s="107"/>
      <c r="AH1186" s="108"/>
      <c r="AI1186" s="30"/>
      <c r="AJ1186" s="30"/>
      <c r="AK1186" s="30"/>
      <c r="AL1186" s="30"/>
      <c r="AM1186" s="63"/>
      <c r="AN1186" s="108"/>
      <c r="AO1186" s="108"/>
      <c r="AP1186" s="107"/>
      <c r="AQ1186" s="107"/>
      <c r="AR1186" s="31"/>
      <c r="AS1186" s="68"/>
      <c r="AT1186" s="68"/>
      <c r="AU1186" s="63"/>
      <c r="AV1186" s="62"/>
      <c r="AW1186" s="62"/>
      <c r="AX1186" s="62"/>
      <c r="AY1186" s="62"/>
      <c r="AZ1186" s="126"/>
      <c r="BA1186" s="126"/>
      <c r="BB1186" s="126"/>
      <c r="BC1186" s="126"/>
      <c r="BD1186" s="126"/>
      <c r="BE1186" s="62"/>
    </row>
    <row r="1187" spans="1:57" ht="25.5" customHeight="1" x14ac:dyDescent="0.3">
      <c r="A1187" s="31"/>
      <c r="B1187" s="31"/>
      <c r="C1187" s="31"/>
      <c r="D1187" s="33"/>
      <c r="E1187" s="92"/>
      <c r="F1187" s="31"/>
      <c r="G1187" s="77"/>
      <c r="H1187" s="77"/>
      <c r="I1187" s="57"/>
      <c r="J1187" s="31"/>
      <c r="K1187" s="31"/>
      <c r="L1187" s="77"/>
      <c r="M1187" s="64"/>
      <c r="N1187" s="64"/>
      <c r="O1187" s="69"/>
      <c r="P1187" s="69"/>
      <c r="Q1187" s="70"/>
      <c r="R1187" s="34"/>
      <c r="S1187" s="105"/>
      <c r="T1187" s="105"/>
      <c r="U1187" s="77"/>
      <c r="V1187" s="77"/>
      <c r="W1187" s="69"/>
      <c r="X1187" s="69"/>
      <c r="Y1187" s="69"/>
      <c r="Z1187" s="61"/>
      <c r="AA1187" s="67"/>
      <c r="AB1187" s="61"/>
      <c r="AC1187" s="67"/>
      <c r="AD1187" s="67"/>
      <c r="AE1187" s="67"/>
      <c r="AF1187" s="57"/>
      <c r="AG1187" s="107"/>
      <c r="AH1187" s="108"/>
      <c r="AI1187" s="30"/>
      <c r="AJ1187" s="30"/>
      <c r="AK1187" s="30"/>
      <c r="AL1187" s="30"/>
      <c r="AM1187" s="63"/>
      <c r="AN1187" s="108"/>
      <c r="AO1187" s="108"/>
      <c r="AP1187" s="107"/>
      <c r="AQ1187" s="107"/>
      <c r="AR1187" s="31"/>
      <c r="AS1187" s="68"/>
      <c r="AT1187" s="68"/>
      <c r="AU1187" s="63"/>
      <c r="AV1187" s="62"/>
      <c r="AW1187" s="62"/>
      <c r="AX1187" s="62"/>
      <c r="AY1187" s="62"/>
      <c r="AZ1187" s="126"/>
      <c r="BA1187" s="126"/>
      <c r="BB1187" s="126"/>
      <c r="BC1187" s="126"/>
      <c r="BD1187" s="126"/>
      <c r="BE1187" s="62"/>
    </row>
    <row r="1188" spans="1:57" ht="25.5" customHeight="1" x14ac:dyDescent="0.3">
      <c r="A1188" s="31"/>
      <c r="B1188" s="31"/>
      <c r="C1188" s="31"/>
      <c r="D1188" s="33"/>
      <c r="E1188" s="92"/>
      <c r="F1188" s="31"/>
      <c r="G1188" s="77"/>
      <c r="H1188" s="77"/>
      <c r="I1188" s="57"/>
      <c r="J1188" s="31"/>
      <c r="K1188" s="31"/>
      <c r="L1188" s="77"/>
      <c r="M1188" s="64"/>
      <c r="N1188" s="64"/>
      <c r="O1188" s="69"/>
      <c r="P1188" s="69"/>
      <c r="Q1188" s="70"/>
      <c r="R1188" s="34"/>
      <c r="S1188" s="105"/>
      <c r="T1188" s="105"/>
      <c r="U1188" s="77"/>
      <c r="V1188" s="77"/>
      <c r="W1188" s="69"/>
      <c r="X1188" s="69"/>
      <c r="Y1188" s="69"/>
      <c r="Z1188" s="61"/>
      <c r="AA1188" s="67"/>
      <c r="AB1188" s="61"/>
      <c r="AC1188" s="67"/>
      <c r="AD1188" s="67"/>
      <c r="AE1188" s="67"/>
      <c r="AF1188" s="57"/>
      <c r="AG1188" s="107"/>
      <c r="AH1188" s="108"/>
      <c r="AI1188" s="30"/>
      <c r="AJ1188" s="30"/>
      <c r="AK1188" s="30"/>
      <c r="AL1188" s="30"/>
      <c r="AM1188" s="63"/>
      <c r="AN1188" s="108"/>
      <c r="AO1188" s="108"/>
      <c r="AP1188" s="107"/>
      <c r="AQ1188" s="107"/>
      <c r="AR1188" s="31"/>
      <c r="AS1188" s="68"/>
      <c r="AT1188" s="68"/>
      <c r="AU1188" s="63"/>
      <c r="AV1188" s="62"/>
      <c r="AW1188" s="62"/>
      <c r="AX1188" s="62"/>
      <c r="AY1188" s="62"/>
      <c r="AZ1188" s="126"/>
      <c r="BA1188" s="126"/>
      <c r="BB1188" s="126"/>
      <c r="BC1188" s="126"/>
      <c r="BD1188" s="126"/>
      <c r="BE1188" s="62"/>
    </row>
    <row r="1189" spans="1:57" ht="25.5" customHeight="1" x14ac:dyDescent="0.3">
      <c r="A1189" s="31"/>
      <c r="B1189" s="31"/>
      <c r="C1189" s="31"/>
      <c r="D1189" s="33"/>
      <c r="E1189" s="92"/>
      <c r="F1189" s="31"/>
      <c r="G1189" s="77"/>
      <c r="H1189" s="77"/>
      <c r="I1189" s="57"/>
      <c r="J1189" s="31"/>
      <c r="K1189" s="31"/>
      <c r="L1189" s="77"/>
      <c r="M1189" s="64"/>
      <c r="N1189" s="64"/>
      <c r="O1189" s="69"/>
      <c r="P1189" s="69"/>
      <c r="Q1189" s="70"/>
      <c r="R1189" s="34"/>
      <c r="S1189" s="105"/>
      <c r="T1189" s="105"/>
      <c r="U1189" s="77"/>
      <c r="V1189" s="77"/>
      <c r="W1189" s="69"/>
      <c r="X1189" s="69"/>
      <c r="Y1189" s="69"/>
      <c r="Z1189" s="61"/>
      <c r="AA1189" s="67"/>
      <c r="AB1189" s="61"/>
      <c r="AC1189" s="67"/>
      <c r="AD1189" s="67"/>
      <c r="AE1189" s="67"/>
      <c r="AF1189" s="57"/>
      <c r="AG1189" s="107"/>
      <c r="AH1189" s="108"/>
      <c r="AI1189" s="30"/>
      <c r="AJ1189" s="30"/>
      <c r="AK1189" s="30"/>
      <c r="AL1189" s="30"/>
      <c r="AM1189" s="63"/>
      <c r="AN1189" s="108"/>
      <c r="AO1189" s="108"/>
      <c r="AP1189" s="107"/>
      <c r="AQ1189" s="107"/>
      <c r="AR1189" s="31"/>
      <c r="AS1189" s="68"/>
      <c r="AT1189" s="68"/>
      <c r="AU1189" s="63"/>
      <c r="AV1189" s="62"/>
      <c r="AW1189" s="62"/>
      <c r="AX1189" s="62"/>
      <c r="AY1189" s="62"/>
      <c r="AZ1189" s="126"/>
      <c r="BA1189" s="126"/>
      <c r="BB1189" s="126"/>
      <c r="BC1189" s="126"/>
      <c r="BD1189" s="126"/>
      <c r="BE1189" s="62"/>
    </row>
    <row r="1190" spans="1:57" ht="25.5" customHeight="1" x14ac:dyDescent="0.3">
      <c r="A1190" s="31"/>
      <c r="B1190" s="31"/>
      <c r="C1190" s="31"/>
      <c r="D1190" s="33"/>
      <c r="E1190" s="92"/>
      <c r="F1190" s="31"/>
      <c r="G1190" s="77"/>
      <c r="H1190" s="77"/>
      <c r="I1190" s="57"/>
      <c r="J1190" s="31"/>
      <c r="K1190" s="31"/>
      <c r="L1190" s="77"/>
      <c r="M1190" s="64"/>
      <c r="N1190" s="64"/>
      <c r="O1190" s="69"/>
      <c r="P1190" s="69"/>
      <c r="Q1190" s="70"/>
      <c r="R1190" s="34"/>
      <c r="S1190" s="105"/>
      <c r="T1190" s="105"/>
      <c r="U1190" s="77"/>
      <c r="V1190" s="77"/>
      <c r="W1190" s="69"/>
      <c r="X1190" s="69"/>
      <c r="Y1190" s="69"/>
      <c r="Z1190" s="61"/>
      <c r="AA1190" s="67"/>
      <c r="AB1190" s="61"/>
      <c r="AC1190" s="67"/>
      <c r="AD1190" s="67"/>
      <c r="AE1190" s="67"/>
      <c r="AF1190" s="57"/>
      <c r="AG1190" s="107"/>
      <c r="AH1190" s="108"/>
      <c r="AI1190" s="30"/>
      <c r="AJ1190" s="30"/>
      <c r="AK1190" s="30"/>
      <c r="AL1190" s="30"/>
      <c r="AM1190" s="63"/>
      <c r="AN1190" s="108"/>
      <c r="AO1190" s="108"/>
      <c r="AP1190" s="107"/>
      <c r="AQ1190" s="107"/>
      <c r="AR1190" s="31"/>
      <c r="AS1190" s="68"/>
      <c r="AT1190" s="68"/>
      <c r="AU1190" s="63"/>
      <c r="AV1190" s="62"/>
      <c r="AW1190" s="62"/>
      <c r="AX1190" s="62"/>
      <c r="AY1190" s="62"/>
      <c r="AZ1190" s="126"/>
      <c r="BA1190" s="126"/>
      <c r="BB1190" s="126"/>
      <c r="BC1190" s="126"/>
      <c r="BD1190" s="126"/>
      <c r="BE1190" s="62"/>
    </row>
    <row r="1191" spans="1:57" ht="25.5" customHeight="1" x14ac:dyDescent="0.3">
      <c r="A1191" s="31"/>
      <c r="B1191" s="31"/>
      <c r="C1191" s="31"/>
      <c r="D1191" s="33"/>
      <c r="E1191" s="92"/>
      <c r="F1191" s="31"/>
      <c r="G1191" s="77"/>
      <c r="H1191" s="77"/>
      <c r="I1191" s="57"/>
      <c r="J1191" s="31"/>
      <c r="K1191" s="31"/>
      <c r="L1191" s="77"/>
      <c r="M1191" s="64"/>
      <c r="N1191" s="64"/>
      <c r="O1191" s="69"/>
      <c r="P1191" s="69"/>
      <c r="Q1191" s="70"/>
      <c r="R1191" s="34"/>
      <c r="S1191" s="105"/>
      <c r="T1191" s="105"/>
      <c r="U1191" s="77"/>
      <c r="V1191" s="77"/>
      <c r="W1191" s="69"/>
      <c r="X1191" s="69"/>
      <c r="Y1191" s="69"/>
      <c r="Z1191" s="61"/>
      <c r="AA1191" s="67"/>
      <c r="AB1191" s="61"/>
      <c r="AC1191" s="67"/>
      <c r="AD1191" s="67"/>
      <c r="AE1191" s="67"/>
      <c r="AF1191" s="57"/>
      <c r="AG1191" s="107"/>
      <c r="AH1191" s="108"/>
      <c r="AI1191" s="30"/>
      <c r="AJ1191" s="30"/>
      <c r="AK1191" s="30"/>
      <c r="AL1191" s="30"/>
      <c r="AM1191" s="63"/>
      <c r="AN1191" s="108"/>
      <c r="AO1191" s="108"/>
      <c r="AP1191" s="107"/>
      <c r="AQ1191" s="107"/>
      <c r="AR1191" s="31"/>
      <c r="AS1191" s="68"/>
      <c r="AT1191" s="68"/>
      <c r="AU1191" s="63"/>
      <c r="AV1191" s="62"/>
      <c r="AW1191" s="62"/>
      <c r="AX1191" s="62"/>
      <c r="AY1191" s="62"/>
      <c r="AZ1191" s="126"/>
      <c r="BA1191" s="126"/>
      <c r="BB1191" s="126"/>
      <c r="BC1191" s="126"/>
      <c r="BD1191" s="126"/>
      <c r="BE1191" s="62"/>
    </row>
    <row r="1192" spans="1:57" ht="25.5" customHeight="1" x14ac:dyDescent="0.3">
      <c r="A1192" s="31"/>
      <c r="B1192" s="31"/>
      <c r="C1192" s="31"/>
      <c r="D1192" s="33"/>
      <c r="E1192" s="92"/>
      <c r="F1192" s="31"/>
      <c r="G1192" s="77"/>
      <c r="H1192" s="77"/>
      <c r="I1192" s="57"/>
      <c r="J1192" s="31"/>
      <c r="K1192" s="31"/>
      <c r="L1192" s="77"/>
      <c r="M1192" s="64"/>
      <c r="N1192" s="64"/>
      <c r="O1192" s="69"/>
      <c r="P1192" s="69"/>
      <c r="Q1192" s="70"/>
      <c r="R1192" s="34"/>
      <c r="S1192" s="105"/>
      <c r="T1192" s="105"/>
      <c r="U1192" s="77"/>
      <c r="V1192" s="77"/>
      <c r="W1192" s="69"/>
      <c r="X1192" s="69"/>
      <c r="Y1192" s="69"/>
      <c r="Z1192" s="61"/>
      <c r="AA1192" s="67"/>
      <c r="AB1192" s="61"/>
      <c r="AC1192" s="67"/>
      <c r="AD1192" s="67"/>
      <c r="AE1192" s="67"/>
      <c r="AF1192" s="57"/>
      <c r="AG1192" s="107"/>
      <c r="AH1192" s="108"/>
      <c r="AI1192" s="30"/>
      <c r="AJ1192" s="30"/>
      <c r="AK1192" s="30"/>
      <c r="AL1192" s="30"/>
      <c r="AM1192" s="63"/>
      <c r="AN1192" s="108"/>
      <c r="AO1192" s="108"/>
      <c r="AP1192" s="107"/>
      <c r="AQ1192" s="107"/>
      <c r="AR1192" s="31"/>
      <c r="AS1192" s="68"/>
      <c r="AT1192" s="68"/>
      <c r="AU1192" s="63"/>
      <c r="AV1192" s="62"/>
      <c r="AW1192" s="62"/>
      <c r="AX1192" s="62"/>
      <c r="AY1192" s="62"/>
      <c r="AZ1192" s="126"/>
      <c r="BA1192" s="126"/>
      <c r="BB1192" s="126"/>
      <c r="BC1192" s="126"/>
      <c r="BD1192" s="126"/>
      <c r="BE1192" s="62"/>
    </row>
    <row r="1193" spans="1:57" ht="25.5" customHeight="1" x14ac:dyDescent="0.3">
      <c r="A1193" s="31"/>
      <c r="B1193" s="31"/>
      <c r="C1193" s="31"/>
      <c r="D1193" s="33"/>
      <c r="E1193" s="92"/>
      <c r="F1193" s="31"/>
      <c r="G1193" s="77"/>
      <c r="H1193" s="77"/>
      <c r="I1193" s="57"/>
      <c r="J1193" s="31"/>
      <c r="K1193" s="31"/>
      <c r="L1193" s="77"/>
      <c r="M1193" s="64"/>
      <c r="N1193" s="64"/>
      <c r="O1193" s="69"/>
      <c r="P1193" s="69"/>
      <c r="Q1193" s="70"/>
      <c r="R1193" s="34"/>
      <c r="S1193" s="105"/>
      <c r="T1193" s="105"/>
      <c r="U1193" s="77"/>
      <c r="V1193" s="77"/>
      <c r="W1193" s="69"/>
      <c r="X1193" s="69"/>
      <c r="Y1193" s="69"/>
      <c r="Z1193" s="61"/>
      <c r="AA1193" s="67"/>
      <c r="AB1193" s="61"/>
      <c r="AC1193" s="67"/>
      <c r="AD1193" s="67"/>
      <c r="AE1193" s="67"/>
      <c r="AF1193" s="57"/>
      <c r="AG1193" s="107"/>
      <c r="AH1193" s="108"/>
      <c r="AI1193" s="30"/>
      <c r="AJ1193" s="30"/>
      <c r="AK1193" s="30"/>
      <c r="AL1193" s="30"/>
      <c r="AM1193" s="63"/>
      <c r="AN1193" s="108"/>
      <c r="AO1193" s="108"/>
      <c r="AP1193" s="107"/>
      <c r="AQ1193" s="107"/>
      <c r="AR1193" s="31"/>
      <c r="AS1193" s="68"/>
      <c r="AT1193" s="68"/>
      <c r="AU1193" s="63"/>
      <c r="AV1193" s="62"/>
      <c r="AW1193" s="62"/>
      <c r="AX1193" s="62"/>
      <c r="AY1193" s="62"/>
      <c r="AZ1193" s="126"/>
      <c r="BA1193" s="126"/>
      <c r="BB1193" s="126"/>
      <c r="BC1193" s="126"/>
      <c r="BD1193" s="126"/>
      <c r="BE1193" s="62"/>
    </row>
    <row r="1194" spans="1:57" ht="25.5" customHeight="1" x14ac:dyDescent="0.3">
      <c r="A1194" s="31"/>
      <c r="B1194" s="31"/>
      <c r="C1194" s="31"/>
      <c r="D1194" s="33"/>
      <c r="E1194" s="92"/>
      <c r="F1194" s="31"/>
      <c r="G1194" s="77"/>
      <c r="H1194" s="77"/>
      <c r="I1194" s="57"/>
      <c r="J1194" s="31"/>
      <c r="K1194" s="31"/>
      <c r="L1194" s="77"/>
      <c r="M1194" s="64"/>
      <c r="N1194" s="64"/>
      <c r="O1194" s="69"/>
      <c r="P1194" s="69"/>
      <c r="Q1194" s="70"/>
      <c r="R1194" s="34"/>
      <c r="S1194" s="105"/>
      <c r="T1194" s="105"/>
      <c r="U1194" s="77"/>
      <c r="V1194" s="77"/>
      <c r="W1194" s="69"/>
      <c r="X1194" s="69"/>
      <c r="Y1194" s="69"/>
      <c r="Z1194" s="61"/>
      <c r="AA1194" s="67"/>
      <c r="AB1194" s="61"/>
      <c r="AC1194" s="67"/>
      <c r="AD1194" s="67"/>
      <c r="AE1194" s="67"/>
      <c r="AF1194" s="57"/>
      <c r="AG1194" s="107"/>
      <c r="AH1194" s="108"/>
      <c r="AI1194" s="30"/>
      <c r="AJ1194" s="30"/>
      <c r="AK1194" s="30"/>
      <c r="AL1194" s="30"/>
      <c r="AM1194" s="63"/>
      <c r="AN1194" s="108"/>
      <c r="AO1194" s="108"/>
      <c r="AP1194" s="107"/>
      <c r="AQ1194" s="107"/>
      <c r="AR1194" s="31"/>
      <c r="AS1194" s="68"/>
      <c r="AT1194" s="68"/>
      <c r="AU1194" s="63"/>
      <c r="AV1194" s="62"/>
      <c r="AW1194" s="62"/>
      <c r="AX1194" s="62"/>
      <c r="AY1194" s="62"/>
      <c r="AZ1194" s="126"/>
      <c r="BA1194" s="126"/>
      <c r="BB1194" s="126"/>
      <c r="BC1194" s="126"/>
      <c r="BD1194" s="126"/>
      <c r="BE1194" s="62"/>
    </row>
    <row r="1195" spans="1:57" ht="25.5" customHeight="1" x14ac:dyDescent="0.3">
      <c r="A1195" s="31"/>
      <c r="B1195" s="31"/>
      <c r="C1195" s="31"/>
      <c r="D1195" s="33"/>
      <c r="E1195" s="92"/>
      <c r="F1195" s="31"/>
      <c r="G1195" s="77"/>
      <c r="H1195" s="77"/>
      <c r="I1195" s="57"/>
      <c r="J1195" s="31"/>
      <c r="K1195" s="31"/>
      <c r="L1195" s="77"/>
      <c r="M1195" s="64"/>
      <c r="N1195" s="64"/>
      <c r="O1195" s="69"/>
      <c r="P1195" s="69"/>
      <c r="Q1195" s="70"/>
      <c r="R1195" s="34"/>
      <c r="S1195" s="105"/>
      <c r="T1195" s="105"/>
      <c r="U1195" s="77"/>
      <c r="V1195" s="77"/>
      <c r="W1195" s="69"/>
      <c r="X1195" s="69"/>
      <c r="Y1195" s="69"/>
      <c r="Z1195" s="61"/>
      <c r="AA1195" s="67"/>
      <c r="AB1195" s="61"/>
      <c r="AC1195" s="67"/>
      <c r="AD1195" s="67"/>
      <c r="AE1195" s="67"/>
      <c r="AF1195" s="57"/>
      <c r="AG1195" s="107"/>
      <c r="AH1195" s="108"/>
      <c r="AI1195" s="30"/>
      <c r="AJ1195" s="30"/>
      <c r="AK1195" s="30"/>
      <c r="AL1195" s="30"/>
      <c r="AM1195" s="63"/>
      <c r="AN1195" s="108"/>
      <c r="AO1195" s="108"/>
      <c r="AP1195" s="107"/>
      <c r="AQ1195" s="107"/>
      <c r="AR1195" s="31"/>
      <c r="AS1195" s="68"/>
      <c r="AT1195" s="68"/>
      <c r="AU1195" s="63"/>
      <c r="AV1195" s="62"/>
      <c r="AW1195" s="62"/>
      <c r="AX1195" s="62"/>
      <c r="AY1195" s="62"/>
      <c r="AZ1195" s="126"/>
      <c r="BA1195" s="126"/>
      <c r="BB1195" s="126"/>
      <c r="BC1195" s="126"/>
      <c r="BD1195" s="126"/>
      <c r="BE1195" s="62"/>
    </row>
    <row r="1196" spans="1:57" ht="25.5" customHeight="1" x14ac:dyDescent="0.3">
      <c r="A1196" s="31"/>
      <c r="B1196" s="31"/>
      <c r="C1196" s="31"/>
      <c r="D1196" s="33"/>
      <c r="E1196" s="92"/>
      <c r="F1196" s="31"/>
      <c r="G1196" s="77"/>
      <c r="H1196" s="77"/>
      <c r="I1196" s="57"/>
      <c r="J1196" s="31"/>
      <c r="K1196" s="31"/>
      <c r="L1196" s="77"/>
      <c r="M1196" s="64"/>
      <c r="N1196" s="64"/>
      <c r="O1196" s="69"/>
      <c r="P1196" s="69"/>
      <c r="Q1196" s="70"/>
      <c r="R1196" s="34"/>
      <c r="S1196" s="105"/>
      <c r="T1196" s="105"/>
      <c r="U1196" s="77"/>
      <c r="V1196" s="77"/>
      <c r="W1196" s="69"/>
      <c r="X1196" s="69"/>
      <c r="Y1196" s="69"/>
      <c r="Z1196" s="61"/>
      <c r="AA1196" s="67"/>
      <c r="AB1196" s="61"/>
      <c r="AC1196" s="67"/>
      <c r="AD1196" s="67"/>
      <c r="AE1196" s="67"/>
      <c r="AF1196" s="57"/>
      <c r="AG1196" s="107"/>
      <c r="AH1196" s="108"/>
      <c r="AI1196" s="30"/>
      <c r="AJ1196" s="30"/>
      <c r="AK1196" s="30"/>
      <c r="AL1196" s="30"/>
      <c r="AM1196" s="63"/>
      <c r="AN1196" s="108"/>
      <c r="AO1196" s="108"/>
      <c r="AP1196" s="107"/>
      <c r="AQ1196" s="107"/>
      <c r="AR1196" s="31"/>
      <c r="AS1196" s="68"/>
      <c r="AT1196" s="68"/>
      <c r="AU1196" s="63"/>
      <c r="AV1196" s="62"/>
      <c r="AW1196" s="62"/>
      <c r="AX1196" s="62"/>
      <c r="AY1196" s="62"/>
      <c r="AZ1196" s="126"/>
      <c r="BA1196" s="126"/>
      <c r="BB1196" s="126"/>
      <c r="BC1196" s="126"/>
      <c r="BD1196" s="126"/>
      <c r="BE1196" s="62"/>
    </row>
    <row r="1197" spans="1:57" ht="25.5" customHeight="1" x14ac:dyDescent="0.3">
      <c r="A1197" s="31"/>
      <c r="B1197" s="31"/>
      <c r="C1197" s="31"/>
      <c r="D1197" s="33"/>
      <c r="E1197" s="92"/>
      <c r="F1197" s="31"/>
      <c r="G1197" s="77"/>
      <c r="H1197" s="77"/>
      <c r="I1197" s="57"/>
      <c r="J1197" s="31"/>
      <c r="K1197" s="31"/>
      <c r="L1197" s="77"/>
      <c r="M1197" s="64"/>
      <c r="N1197" s="64"/>
      <c r="O1197" s="69"/>
      <c r="P1197" s="69"/>
      <c r="Q1197" s="70"/>
      <c r="R1197" s="34"/>
      <c r="S1197" s="105"/>
      <c r="T1197" s="105"/>
      <c r="U1197" s="77"/>
      <c r="V1197" s="77"/>
      <c r="W1197" s="69"/>
      <c r="X1197" s="69"/>
      <c r="Y1197" s="69"/>
      <c r="Z1197" s="61"/>
      <c r="AA1197" s="67"/>
      <c r="AB1197" s="61"/>
      <c r="AC1197" s="67"/>
      <c r="AD1197" s="67"/>
      <c r="AE1197" s="67"/>
      <c r="AF1197" s="57"/>
      <c r="AG1197" s="107"/>
      <c r="AH1197" s="108"/>
      <c r="AI1197" s="30"/>
      <c r="AJ1197" s="30"/>
      <c r="AK1197" s="30"/>
      <c r="AL1197" s="30"/>
      <c r="AM1197" s="63"/>
      <c r="AN1197" s="108"/>
      <c r="AO1197" s="108"/>
      <c r="AP1197" s="107"/>
      <c r="AQ1197" s="107"/>
      <c r="AR1197" s="31"/>
      <c r="AS1197" s="68"/>
      <c r="AT1197" s="68"/>
      <c r="AU1197" s="63"/>
      <c r="AV1197" s="62"/>
      <c r="AW1197" s="62"/>
      <c r="AX1197" s="62"/>
      <c r="AY1197" s="62"/>
      <c r="AZ1197" s="126"/>
      <c r="BA1197" s="126"/>
      <c r="BB1197" s="126"/>
      <c r="BC1197" s="126"/>
      <c r="BD1197" s="126"/>
      <c r="BE1197" s="62"/>
    </row>
    <row r="1198" spans="1:57" ht="25.5" customHeight="1" x14ac:dyDescent="0.3">
      <c r="A1198" s="31"/>
      <c r="B1198" s="31"/>
      <c r="C1198" s="31"/>
      <c r="D1198" s="33"/>
      <c r="E1198" s="92"/>
      <c r="F1198" s="31"/>
      <c r="G1198" s="77"/>
      <c r="H1198" s="77"/>
      <c r="I1198" s="57"/>
      <c r="J1198" s="31"/>
      <c r="K1198" s="31"/>
      <c r="L1198" s="77"/>
      <c r="M1198" s="64"/>
      <c r="N1198" s="64"/>
      <c r="O1198" s="69"/>
      <c r="P1198" s="69"/>
      <c r="Q1198" s="70"/>
      <c r="R1198" s="34"/>
      <c r="S1198" s="105"/>
      <c r="T1198" s="105"/>
      <c r="U1198" s="77"/>
      <c r="V1198" s="77"/>
      <c r="W1198" s="69"/>
      <c r="X1198" s="69"/>
      <c r="Y1198" s="69"/>
      <c r="Z1198" s="61"/>
      <c r="AA1198" s="67"/>
      <c r="AB1198" s="61"/>
      <c r="AC1198" s="67"/>
      <c r="AD1198" s="67"/>
      <c r="AE1198" s="67"/>
      <c r="AF1198" s="57"/>
      <c r="AG1198" s="107"/>
      <c r="AH1198" s="108"/>
      <c r="AI1198" s="30"/>
      <c r="AJ1198" s="30"/>
      <c r="AK1198" s="30"/>
      <c r="AL1198" s="30"/>
      <c r="AM1198" s="63"/>
      <c r="AN1198" s="108"/>
      <c r="AO1198" s="108"/>
      <c r="AP1198" s="107"/>
      <c r="AQ1198" s="107"/>
      <c r="AR1198" s="31"/>
      <c r="AS1198" s="68"/>
      <c r="AT1198" s="68"/>
      <c r="AU1198" s="63"/>
      <c r="AV1198" s="62"/>
      <c r="AW1198" s="62"/>
      <c r="AX1198" s="62"/>
      <c r="AY1198" s="62"/>
      <c r="AZ1198" s="126"/>
      <c r="BA1198" s="126"/>
      <c r="BB1198" s="126"/>
      <c r="BC1198" s="126"/>
      <c r="BD1198" s="126"/>
      <c r="BE1198" s="62"/>
    </row>
    <row r="1199" spans="1:57" ht="25.5" customHeight="1" x14ac:dyDescent="0.3">
      <c r="A1199" s="31"/>
      <c r="B1199" s="31"/>
      <c r="C1199" s="31"/>
      <c r="D1199" s="33"/>
      <c r="E1199" s="92"/>
      <c r="F1199" s="31"/>
      <c r="G1199" s="77"/>
      <c r="H1199" s="77"/>
      <c r="I1199" s="57"/>
      <c r="J1199" s="31"/>
      <c r="K1199" s="31"/>
      <c r="L1199" s="77"/>
      <c r="M1199" s="64"/>
      <c r="N1199" s="64"/>
      <c r="O1199" s="69"/>
      <c r="P1199" s="69"/>
      <c r="Q1199" s="70"/>
      <c r="R1199" s="34"/>
      <c r="S1199" s="105"/>
      <c r="T1199" s="105"/>
      <c r="U1199" s="77"/>
      <c r="V1199" s="77"/>
      <c r="W1199" s="69"/>
      <c r="X1199" s="69"/>
      <c r="Y1199" s="69"/>
      <c r="Z1199" s="61"/>
      <c r="AA1199" s="67"/>
      <c r="AB1199" s="61"/>
      <c r="AC1199" s="67"/>
      <c r="AD1199" s="67"/>
      <c r="AE1199" s="67"/>
      <c r="AF1199" s="57"/>
      <c r="AG1199" s="107"/>
      <c r="AH1199" s="108"/>
      <c r="AI1199" s="30"/>
      <c r="AJ1199" s="30"/>
      <c r="AK1199" s="30"/>
      <c r="AL1199" s="30"/>
      <c r="AM1199" s="63"/>
      <c r="AN1199" s="108"/>
      <c r="AO1199" s="108"/>
      <c r="AP1199" s="107"/>
      <c r="AQ1199" s="107"/>
      <c r="AR1199" s="31"/>
      <c r="AS1199" s="68"/>
      <c r="AT1199" s="68"/>
      <c r="AU1199" s="63"/>
      <c r="AV1199" s="62"/>
      <c r="AW1199" s="62"/>
      <c r="AX1199" s="62"/>
      <c r="AY1199" s="62"/>
      <c r="AZ1199" s="126"/>
      <c r="BA1199" s="126"/>
      <c r="BB1199" s="126"/>
      <c r="BC1199" s="126"/>
      <c r="BD1199" s="126"/>
      <c r="BE1199" s="62"/>
    </row>
    <row r="1200" spans="1:57" ht="25.5" customHeight="1" x14ac:dyDescent="0.3">
      <c r="A1200" s="31"/>
      <c r="B1200" s="31"/>
      <c r="C1200" s="31"/>
      <c r="D1200" s="33"/>
      <c r="E1200" s="92"/>
      <c r="F1200" s="31"/>
      <c r="G1200" s="77"/>
      <c r="H1200" s="77"/>
      <c r="I1200" s="57"/>
      <c r="J1200" s="31"/>
      <c r="K1200" s="31"/>
      <c r="L1200" s="77"/>
      <c r="M1200" s="64"/>
      <c r="N1200" s="64"/>
      <c r="O1200" s="69"/>
      <c r="P1200" s="69"/>
      <c r="Q1200" s="70"/>
      <c r="R1200" s="34"/>
      <c r="S1200" s="105"/>
      <c r="T1200" s="105"/>
      <c r="U1200" s="77"/>
      <c r="V1200" s="77"/>
      <c r="W1200" s="69"/>
      <c r="X1200" s="69"/>
      <c r="Y1200" s="69"/>
      <c r="Z1200" s="61"/>
      <c r="AA1200" s="67"/>
      <c r="AB1200" s="61"/>
      <c r="AC1200" s="67"/>
      <c r="AD1200" s="67"/>
      <c r="AE1200" s="67"/>
      <c r="AF1200" s="57"/>
      <c r="AG1200" s="107"/>
      <c r="AH1200" s="108"/>
      <c r="AI1200" s="30"/>
      <c r="AJ1200" s="30"/>
      <c r="AK1200" s="30"/>
      <c r="AL1200" s="30"/>
      <c r="AM1200" s="63"/>
      <c r="AN1200" s="108"/>
      <c r="AO1200" s="108"/>
      <c r="AP1200" s="107"/>
      <c r="AQ1200" s="107"/>
      <c r="AR1200" s="31"/>
      <c r="AS1200" s="68"/>
      <c r="AT1200" s="68"/>
      <c r="AU1200" s="63"/>
      <c r="AV1200" s="62"/>
      <c r="AW1200" s="62"/>
      <c r="AX1200" s="62"/>
      <c r="AY1200" s="62"/>
      <c r="AZ1200" s="126"/>
      <c r="BA1200" s="126"/>
      <c r="BB1200" s="126"/>
      <c r="BC1200" s="126"/>
      <c r="BD1200" s="126"/>
      <c r="BE1200" s="62"/>
    </row>
    <row r="1201" spans="1:57" ht="25.5" customHeight="1" x14ac:dyDescent="0.3">
      <c r="A1201" s="31"/>
      <c r="B1201" s="31"/>
      <c r="C1201" s="31"/>
      <c r="D1201" s="33"/>
      <c r="E1201" s="92"/>
      <c r="F1201" s="31"/>
      <c r="G1201" s="77"/>
      <c r="H1201" s="77"/>
      <c r="I1201" s="57"/>
      <c r="J1201" s="31"/>
      <c r="K1201" s="31"/>
      <c r="L1201" s="77"/>
      <c r="M1201" s="64"/>
      <c r="N1201" s="64"/>
      <c r="O1201" s="69"/>
      <c r="P1201" s="69"/>
      <c r="Q1201" s="70"/>
      <c r="R1201" s="34"/>
      <c r="S1201" s="105"/>
      <c r="T1201" s="105"/>
      <c r="U1201" s="77"/>
      <c r="V1201" s="77"/>
      <c r="W1201" s="69"/>
      <c r="X1201" s="69"/>
      <c r="Y1201" s="69"/>
      <c r="Z1201" s="61"/>
      <c r="AA1201" s="67"/>
      <c r="AB1201" s="61"/>
      <c r="AC1201" s="67"/>
      <c r="AD1201" s="67"/>
      <c r="AE1201" s="67"/>
      <c r="AF1201" s="57"/>
      <c r="AG1201" s="107"/>
      <c r="AH1201" s="108"/>
      <c r="AI1201" s="30"/>
      <c r="AJ1201" s="30"/>
      <c r="AK1201" s="30"/>
      <c r="AL1201" s="30"/>
      <c r="AM1201" s="63"/>
      <c r="AN1201" s="108"/>
      <c r="AO1201" s="108"/>
      <c r="AP1201" s="107"/>
      <c r="AQ1201" s="107"/>
      <c r="AR1201" s="31"/>
      <c r="AS1201" s="68"/>
      <c r="AT1201" s="68"/>
      <c r="AU1201" s="63"/>
      <c r="AV1201" s="62"/>
      <c r="AW1201" s="62"/>
      <c r="AX1201" s="62"/>
      <c r="AY1201" s="62"/>
      <c r="AZ1201" s="126"/>
      <c r="BA1201" s="126"/>
      <c r="BB1201" s="126"/>
      <c r="BC1201" s="126"/>
      <c r="BD1201" s="126"/>
      <c r="BE1201" s="62"/>
    </row>
    <row r="1202" spans="1:57" ht="25.5" customHeight="1" x14ac:dyDescent="0.3">
      <c r="A1202" s="31"/>
      <c r="B1202" s="31"/>
      <c r="C1202" s="31"/>
      <c r="D1202" s="33"/>
      <c r="E1202" s="92"/>
      <c r="F1202" s="31"/>
      <c r="G1202" s="77"/>
      <c r="H1202" s="77"/>
      <c r="I1202" s="57"/>
      <c r="J1202" s="31"/>
      <c r="K1202" s="31"/>
      <c r="L1202" s="77"/>
      <c r="M1202" s="64"/>
      <c r="N1202" s="64"/>
      <c r="O1202" s="69"/>
      <c r="P1202" s="69"/>
      <c r="Q1202" s="70"/>
      <c r="R1202" s="34"/>
      <c r="S1202" s="105"/>
      <c r="T1202" s="105"/>
      <c r="U1202" s="77"/>
      <c r="V1202" s="77"/>
      <c r="W1202" s="69"/>
      <c r="X1202" s="69"/>
      <c r="Y1202" s="69"/>
      <c r="Z1202" s="61"/>
      <c r="AA1202" s="67"/>
      <c r="AB1202" s="61"/>
      <c r="AC1202" s="67"/>
      <c r="AD1202" s="67"/>
      <c r="AE1202" s="67"/>
      <c r="AF1202" s="57"/>
      <c r="AG1202" s="107"/>
      <c r="AH1202" s="108"/>
      <c r="AI1202" s="30"/>
      <c r="AJ1202" s="30"/>
      <c r="AK1202" s="30"/>
      <c r="AL1202" s="30"/>
      <c r="AM1202" s="63"/>
      <c r="AN1202" s="108"/>
      <c r="AO1202" s="108"/>
      <c r="AP1202" s="107"/>
      <c r="AQ1202" s="107"/>
      <c r="AR1202" s="31"/>
      <c r="AS1202" s="68"/>
      <c r="AT1202" s="68"/>
      <c r="AU1202" s="63"/>
      <c r="AV1202" s="62"/>
      <c r="AW1202" s="62"/>
      <c r="AX1202" s="62"/>
      <c r="AY1202" s="62"/>
      <c r="AZ1202" s="126"/>
      <c r="BA1202" s="126"/>
      <c r="BB1202" s="126"/>
      <c r="BC1202" s="126"/>
      <c r="BD1202" s="126"/>
      <c r="BE1202" s="62"/>
    </row>
    <row r="1203" spans="1:57" ht="25.5" customHeight="1" x14ac:dyDescent="0.3">
      <c r="A1203" s="31"/>
      <c r="B1203" s="31"/>
      <c r="C1203" s="31"/>
      <c r="D1203" s="33"/>
      <c r="E1203" s="92"/>
      <c r="F1203" s="31"/>
      <c r="G1203" s="77"/>
      <c r="H1203" s="77"/>
      <c r="I1203" s="57"/>
      <c r="J1203" s="31"/>
      <c r="K1203" s="31"/>
      <c r="L1203" s="77"/>
      <c r="M1203" s="64"/>
      <c r="N1203" s="64"/>
      <c r="O1203" s="69"/>
      <c r="P1203" s="69"/>
      <c r="Q1203" s="70"/>
      <c r="R1203" s="34"/>
      <c r="S1203" s="105"/>
      <c r="T1203" s="105"/>
      <c r="U1203" s="77"/>
      <c r="V1203" s="77"/>
      <c r="W1203" s="69"/>
      <c r="X1203" s="69"/>
      <c r="Y1203" s="69"/>
      <c r="Z1203" s="61"/>
      <c r="AA1203" s="67"/>
      <c r="AB1203" s="61"/>
      <c r="AC1203" s="67"/>
      <c r="AD1203" s="67"/>
      <c r="AE1203" s="67"/>
      <c r="AF1203" s="57"/>
      <c r="AG1203" s="107"/>
      <c r="AH1203" s="108"/>
      <c r="AI1203" s="30"/>
      <c r="AJ1203" s="30"/>
      <c r="AK1203" s="30"/>
      <c r="AL1203" s="30"/>
      <c r="AM1203" s="63"/>
      <c r="AN1203" s="108"/>
      <c r="AO1203" s="108"/>
      <c r="AP1203" s="107"/>
      <c r="AQ1203" s="107"/>
      <c r="AR1203" s="31"/>
      <c r="AS1203" s="68"/>
      <c r="AT1203" s="68"/>
      <c r="AU1203" s="63"/>
      <c r="AV1203" s="62"/>
      <c r="AW1203" s="62"/>
      <c r="AX1203" s="62"/>
      <c r="AY1203" s="62"/>
      <c r="AZ1203" s="126"/>
      <c r="BA1203" s="126"/>
      <c r="BB1203" s="126"/>
      <c r="BC1203" s="126"/>
      <c r="BD1203" s="126"/>
      <c r="BE1203" s="62"/>
    </row>
    <row r="1204" spans="1:57" ht="25.5" customHeight="1" x14ac:dyDescent="0.3">
      <c r="A1204" s="31"/>
      <c r="B1204" s="31"/>
      <c r="C1204" s="31"/>
      <c r="D1204" s="33"/>
      <c r="E1204" s="92"/>
      <c r="F1204" s="31"/>
      <c r="G1204" s="77"/>
      <c r="H1204" s="77"/>
      <c r="I1204" s="57"/>
      <c r="J1204" s="31"/>
      <c r="K1204" s="31"/>
      <c r="L1204" s="77"/>
      <c r="M1204" s="64"/>
      <c r="N1204" s="64"/>
      <c r="O1204" s="69"/>
      <c r="P1204" s="69"/>
      <c r="Q1204" s="70"/>
      <c r="R1204" s="34"/>
      <c r="S1204" s="105"/>
      <c r="T1204" s="105"/>
      <c r="U1204" s="77"/>
      <c r="V1204" s="77"/>
      <c r="W1204" s="69"/>
      <c r="X1204" s="69"/>
      <c r="Y1204" s="69"/>
      <c r="Z1204" s="61"/>
      <c r="AA1204" s="67"/>
      <c r="AB1204" s="61"/>
      <c r="AC1204" s="67"/>
      <c r="AD1204" s="67"/>
      <c r="AE1204" s="67"/>
      <c r="AF1204" s="57"/>
      <c r="AG1204" s="107"/>
      <c r="AH1204" s="108"/>
      <c r="AI1204" s="30"/>
      <c r="AJ1204" s="30"/>
      <c r="AK1204" s="30"/>
      <c r="AL1204" s="30"/>
      <c r="AM1204" s="63"/>
      <c r="AN1204" s="108"/>
      <c r="AO1204" s="108"/>
      <c r="AP1204" s="107"/>
      <c r="AQ1204" s="107"/>
      <c r="AR1204" s="31"/>
      <c r="AS1204" s="68"/>
      <c r="AT1204" s="68"/>
      <c r="AU1204" s="63"/>
      <c r="AV1204" s="62"/>
      <c r="AW1204" s="62"/>
      <c r="AX1204" s="62"/>
      <c r="AY1204" s="62"/>
      <c r="AZ1204" s="126"/>
      <c r="BA1204" s="126"/>
      <c r="BB1204" s="126"/>
      <c r="BC1204" s="126"/>
      <c r="BD1204" s="126"/>
      <c r="BE1204" s="62"/>
    </row>
    <row r="1205" spans="1:57" ht="25.5" customHeight="1" x14ac:dyDescent="0.3">
      <c r="A1205" s="31"/>
      <c r="B1205" s="31"/>
      <c r="C1205" s="31"/>
      <c r="D1205" s="33"/>
      <c r="E1205" s="92"/>
      <c r="F1205" s="31"/>
      <c r="G1205" s="77"/>
      <c r="H1205" s="77"/>
      <c r="I1205" s="57"/>
      <c r="J1205" s="31"/>
      <c r="K1205" s="31"/>
      <c r="L1205" s="77"/>
      <c r="M1205" s="64"/>
      <c r="N1205" s="64"/>
      <c r="O1205" s="69"/>
      <c r="P1205" s="69"/>
      <c r="Q1205" s="70"/>
      <c r="R1205" s="34"/>
      <c r="S1205" s="105"/>
      <c r="T1205" s="105"/>
      <c r="U1205" s="77"/>
      <c r="V1205" s="77"/>
      <c r="W1205" s="69"/>
      <c r="X1205" s="69"/>
      <c r="Y1205" s="69"/>
      <c r="Z1205" s="61"/>
      <c r="AA1205" s="67"/>
      <c r="AB1205" s="61"/>
      <c r="AC1205" s="67"/>
      <c r="AD1205" s="67"/>
      <c r="AE1205" s="67"/>
      <c r="AF1205" s="57"/>
      <c r="AG1205" s="107"/>
      <c r="AH1205" s="108"/>
      <c r="AI1205" s="30"/>
      <c r="AJ1205" s="30"/>
      <c r="AK1205" s="30"/>
      <c r="AL1205" s="30"/>
      <c r="AM1205" s="63"/>
      <c r="AN1205" s="108"/>
      <c r="AO1205" s="108"/>
      <c r="AP1205" s="107"/>
      <c r="AQ1205" s="107"/>
      <c r="AR1205" s="31"/>
      <c r="AS1205" s="68"/>
      <c r="AT1205" s="68"/>
      <c r="AU1205" s="63"/>
      <c r="AV1205" s="62"/>
      <c r="AW1205" s="62"/>
      <c r="AX1205" s="62"/>
      <c r="AY1205" s="62"/>
      <c r="AZ1205" s="126"/>
      <c r="BA1205" s="126"/>
      <c r="BB1205" s="126"/>
      <c r="BC1205" s="126"/>
      <c r="BD1205" s="126"/>
      <c r="BE1205" s="62"/>
    </row>
    <row r="1206" spans="1:57" ht="25.5" customHeight="1" x14ac:dyDescent="0.3">
      <c r="A1206" s="31"/>
      <c r="B1206" s="31"/>
      <c r="C1206" s="31"/>
      <c r="D1206" s="33"/>
      <c r="E1206" s="92"/>
      <c r="F1206" s="31"/>
      <c r="G1206" s="77"/>
      <c r="H1206" s="77"/>
      <c r="I1206" s="57"/>
      <c r="J1206" s="31"/>
      <c r="K1206" s="31"/>
      <c r="L1206" s="77"/>
      <c r="M1206" s="64"/>
      <c r="N1206" s="64"/>
      <c r="O1206" s="69"/>
      <c r="P1206" s="69"/>
      <c r="Q1206" s="70"/>
      <c r="R1206" s="34"/>
      <c r="S1206" s="105"/>
      <c r="T1206" s="105"/>
      <c r="U1206" s="77"/>
      <c r="V1206" s="77"/>
      <c r="W1206" s="69"/>
      <c r="X1206" s="69"/>
      <c r="Y1206" s="69"/>
      <c r="Z1206" s="61"/>
      <c r="AA1206" s="67"/>
      <c r="AB1206" s="61"/>
      <c r="AC1206" s="67"/>
      <c r="AD1206" s="67"/>
      <c r="AE1206" s="67"/>
      <c r="AF1206" s="57"/>
      <c r="AG1206" s="107"/>
      <c r="AH1206" s="108"/>
      <c r="AI1206" s="30"/>
      <c r="AJ1206" s="30"/>
      <c r="AK1206" s="30"/>
      <c r="AL1206" s="30"/>
      <c r="AM1206" s="63"/>
      <c r="AN1206" s="108"/>
      <c r="AO1206" s="108"/>
      <c r="AP1206" s="107"/>
      <c r="AQ1206" s="107"/>
      <c r="AR1206" s="31"/>
      <c r="AS1206" s="68"/>
      <c r="AT1206" s="68"/>
      <c r="AU1206" s="63"/>
      <c r="AV1206" s="62"/>
      <c r="AW1206" s="62"/>
      <c r="AX1206" s="62"/>
      <c r="AY1206" s="62"/>
      <c r="AZ1206" s="126"/>
      <c r="BA1206" s="126"/>
      <c r="BB1206" s="126"/>
      <c r="BC1206" s="126"/>
      <c r="BD1206" s="126"/>
      <c r="BE1206" s="62"/>
    </row>
    <row r="1207" spans="1:57" ht="25.5" customHeight="1" x14ac:dyDescent="0.3">
      <c r="A1207" s="31"/>
      <c r="B1207" s="31"/>
      <c r="C1207" s="31"/>
      <c r="D1207" s="33"/>
      <c r="E1207" s="92"/>
      <c r="F1207" s="31"/>
      <c r="G1207" s="77"/>
      <c r="H1207" s="77"/>
      <c r="I1207" s="57"/>
      <c r="J1207" s="31"/>
      <c r="K1207" s="31"/>
      <c r="L1207" s="77"/>
      <c r="M1207" s="64"/>
      <c r="N1207" s="64"/>
      <c r="O1207" s="69"/>
      <c r="P1207" s="69"/>
      <c r="Q1207" s="70"/>
      <c r="R1207" s="34"/>
      <c r="S1207" s="105"/>
      <c r="T1207" s="105"/>
      <c r="U1207" s="77"/>
      <c r="V1207" s="77"/>
      <c r="W1207" s="69"/>
      <c r="X1207" s="69"/>
      <c r="Y1207" s="69"/>
      <c r="Z1207" s="61"/>
      <c r="AA1207" s="67"/>
      <c r="AB1207" s="61"/>
      <c r="AC1207" s="67"/>
      <c r="AD1207" s="67"/>
      <c r="AE1207" s="67"/>
      <c r="AF1207" s="57"/>
      <c r="AG1207" s="107"/>
      <c r="AH1207" s="108"/>
      <c r="AI1207" s="30"/>
      <c r="AJ1207" s="30"/>
      <c r="AK1207" s="30"/>
      <c r="AL1207" s="30"/>
      <c r="AM1207" s="63"/>
      <c r="AN1207" s="108"/>
      <c r="AO1207" s="108"/>
      <c r="AP1207" s="107"/>
      <c r="AQ1207" s="107"/>
      <c r="AR1207" s="31"/>
      <c r="AS1207" s="68"/>
      <c r="AT1207" s="68"/>
      <c r="AU1207" s="63"/>
      <c r="AV1207" s="62"/>
      <c r="AW1207" s="62"/>
      <c r="AX1207" s="62"/>
      <c r="AY1207" s="62"/>
      <c r="AZ1207" s="126"/>
      <c r="BA1207" s="126"/>
      <c r="BB1207" s="126"/>
      <c r="BC1207" s="126"/>
      <c r="BD1207" s="126"/>
      <c r="BE1207" s="62"/>
    </row>
    <row r="1208" spans="1:57" ht="25.5" customHeight="1" x14ac:dyDescent="0.3">
      <c r="A1208" s="31"/>
      <c r="B1208" s="31"/>
      <c r="C1208" s="31"/>
      <c r="D1208" s="33"/>
      <c r="E1208" s="92"/>
      <c r="F1208" s="31"/>
      <c r="G1208" s="77"/>
      <c r="H1208" s="77"/>
      <c r="I1208" s="57"/>
      <c r="J1208" s="31"/>
      <c r="K1208" s="31"/>
      <c r="L1208" s="77"/>
      <c r="M1208" s="64"/>
      <c r="N1208" s="64"/>
      <c r="O1208" s="69"/>
      <c r="P1208" s="69"/>
      <c r="Q1208" s="70"/>
      <c r="R1208" s="34"/>
      <c r="S1208" s="105"/>
      <c r="T1208" s="105"/>
      <c r="U1208" s="77"/>
      <c r="V1208" s="77"/>
      <c r="W1208" s="69"/>
      <c r="X1208" s="69"/>
      <c r="Y1208" s="69"/>
      <c r="Z1208" s="61"/>
      <c r="AA1208" s="67"/>
      <c r="AB1208" s="61"/>
      <c r="AC1208" s="67"/>
      <c r="AD1208" s="67"/>
      <c r="AE1208" s="67"/>
      <c r="AF1208" s="57"/>
      <c r="AG1208" s="107"/>
      <c r="AH1208" s="108"/>
      <c r="AI1208" s="30"/>
      <c r="AJ1208" s="30"/>
      <c r="AK1208" s="30"/>
      <c r="AL1208" s="30"/>
      <c r="AM1208" s="63"/>
      <c r="AN1208" s="108"/>
      <c r="AO1208" s="108"/>
      <c r="AP1208" s="107"/>
      <c r="AQ1208" s="107"/>
      <c r="AR1208" s="31"/>
      <c r="AS1208" s="68"/>
      <c r="AT1208" s="68"/>
      <c r="AU1208" s="63"/>
      <c r="AV1208" s="62"/>
      <c r="AW1208" s="62"/>
      <c r="AX1208" s="62"/>
      <c r="AY1208" s="62"/>
      <c r="AZ1208" s="126"/>
      <c r="BA1208" s="126"/>
      <c r="BB1208" s="126"/>
      <c r="BC1208" s="126"/>
      <c r="BD1208" s="126"/>
      <c r="BE1208" s="62"/>
    </row>
    <row r="1209" spans="1:57" ht="25.5" customHeight="1" x14ac:dyDescent="0.3">
      <c r="A1209" s="31"/>
      <c r="B1209" s="31"/>
      <c r="C1209" s="31"/>
      <c r="D1209" s="33"/>
      <c r="E1209" s="92"/>
      <c r="F1209" s="31"/>
      <c r="G1209" s="77"/>
      <c r="H1209" s="77"/>
      <c r="I1209" s="57"/>
      <c r="J1209" s="31"/>
      <c r="K1209" s="31"/>
      <c r="L1209" s="77"/>
      <c r="M1209" s="64"/>
      <c r="N1209" s="64"/>
      <c r="O1209" s="69"/>
      <c r="P1209" s="69"/>
      <c r="Q1209" s="70"/>
      <c r="R1209" s="34"/>
      <c r="S1209" s="105"/>
      <c r="T1209" s="105"/>
      <c r="U1209" s="77"/>
      <c r="V1209" s="77"/>
      <c r="W1209" s="69"/>
      <c r="X1209" s="69"/>
      <c r="Y1209" s="69"/>
      <c r="Z1209" s="61"/>
      <c r="AA1209" s="67"/>
      <c r="AB1209" s="61"/>
      <c r="AC1209" s="67"/>
      <c r="AD1209" s="67"/>
      <c r="AE1209" s="67"/>
      <c r="AF1209" s="57"/>
      <c r="AG1209" s="107"/>
      <c r="AH1209" s="108"/>
      <c r="AI1209" s="30"/>
      <c r="AJ1209" s="30"/>
      <c r="AK1209" s="30"/>
      <c r="AL1209" s="30"/>
      <c r="AM1209" s="63"/>
      <c r="AN1209" s="108"/>
      <c r="AO1209" s="108"/>
      <c r="AP1209" s="107"/>
      <c r="AQ1209" s="107"/>
      <c r="AR1209" s="31"/>
      <c r="AS1209" s="68"/>
      <c r="AT1209" s="68"/>
      <c r="AU1209" s="63"/>
      <c r="AV1209" s="62"/>
      <c r="AW1209" s="62"/>
      <c r="AX1209" s="62"/>
      <c r="AY1209" s="62"/>
      <c r="AZ1209" s="126"/>
      <c r="BA1209" s="126"/>
      <c r="BB1209" s="126"/>
      <c r="BC1209" s="126"/>
      <c r="BD1209" s="126"/>
      <c r="BE1209" s="62"/>
    </row>
    <row r="1210" spans="1:57" ht="25.5" customHeight="1" x14ac:dyDescent="0.3">
      <c r="A1210" s="31"/>
      <c r="B1210" s="31"/>
      <c r="C1210" s="31"/>
      <c r="D1210" s="33"/>
      <c r="E1210" s="92"/>
      <c r="F1210" s="31"/>
      <c r="G1210" s="77"/>
      <c r="H1210" s="77"/>
      <c r="I1210" s="57"/>
      <c r="J1210" s="31"/>
      <c r="K1210" s="31"/>
      <c r="L1210" s="77"/>
      <c r="M1210" s="64"/>
      <c r="N1210" s="64"/>
      <c r="O1210" s="69"/>
      <c r="P1210" s="69"/>
      <c r="Q1210" s="70"/>
      <c r="R1210" s="34"/>
      <c r="S1210" s="105"/>
      <c r="T1210" s="105"/>
      <c r="U1210" s="77"/>
      <c r="V1210" s="77"/>
      <c r="W1210" s="69"/>
      <c r="X1210" s="69"/>
      <c r="Y1210" s="69"/>
      <c r="Z1210" s="61"/>
      <c r="AA1210" s="67"/>
      <c r="AB1210" s="61"/>
      <c r="AC1210" s="67"/>
      <c r="AD1210" s="67"/>
      <c r="AE1210" s="67"/>
      <c r="AF1210" s="57"/>
      <c r="AG1210" s="107"/>
      <c r="AH1210" s="108"/>
      <c r="AI1210" s="30"/>
      <c r="AJ1210" s="30"/>
      <c r="AK1210" s="30"/>
      <c r="AL1210" s="30"/>
      <c r="AM1210" s="63"/>
      <c r="AN1210" s="108"/>
      <c r="AO1210" s="108"/>
      <c r="AP1210" s="107"/>
      <c r="AQ1210" s="107"/>
      <c r="AR1210" s="31"/>
      <c r="AS1210" s="68"/>
      <c r="AT1210" s="68"/>
      <c r="AU1210" s="63"/>
      <c r="AV1210" s="62"/>
      <c r="AW1210" s="62"/>
      <c r="AX1210" s="62"/>
      <c r="AY1210" s="62"/>
      <c r="AZ1210" s="126"/>
      <c r="BA1210" s="126"/>
      <c r="BB1210" s="126"/>
      <c r="BC1210" s="126"/>
      <c r="BD1210" s="126"/>
      <c r="BE1210" s="62"/>
    </row>
    <row r="1211" spans="1:57" ht="25.5" customHeight="1" x14ac:dyDescent="0.3">
      <c r="A1211" s="31"/>
      <c r="B1211" s="31"/>
      <c r="C1211" s="31"/>
      <c r="D1211" s="33"/>
      <c r="E1211" s="92"/>
      <c r="F1211" s="31"/>
      <c r="G1211" s="77"/>
      <c r="H1211" s="77"/>
      <c r="I1211" s="57"/>
      <c r="J1211" s="31"/>
      <c r="K1211" s="31"/>
      <c r="L1211" s="77"/>
      <c r="M1211" s="64"/>
      <c r="N1211" s="64"/>
      <c r="O1211" s="69"/>
      <c r="P1211" s="69"/>
      <c r="Q1211" s="70"/>
      <c r="R1211" s="34"/>
      <c r="S1211" s="105"/>
      <c r="T1211" s="105"/>
      <c r="U1211" s="77"/>
      <c r="V1211" s="77"/>
      <c r="W1211" s="69"/>
      <c r="X1211" s="69"/>
      <c r="Y1211" s="69"/>
      <c r="Z1211" s="61"/>
      <c r="AA1211" s="67"/>
      <c r="AB1211" s="61"/>
      <c r="AC1211" s="67"/>
      <c r="AD1211" s="67"/>
      <c r="AE1211" s="67"/>
      <c r="AF1211" s="57"/>
      <c r="AG1211" s="107"/>
      <c r="AH1211" s="108"/>
      <c r="AI1211" s="30"/>
      <c r="AJ1211" s="30"/>
      <c r="AK1211" s="30"/>
      <c r="AL1211" s="30"/>
      <c r="AM1211" s="63"/>
      <c r="AN1211" s="108"/>
      <c r="AO1211" s="108"/>
      <c r="AP1211" s="107"/>
      <c r="AQ1211" s="107"/>
      <c r="AR1211" s="31"/>
      <c r="AS1211" s="68"/>
      <c r="AT1211" s="68"/>
      <c r="AU1211" s="63"/>
      <c r="AV1211" s="62"/>
      <c r="AW1211" s="62"/>
      <c r="AX1211" s="62"/>
      <c r="AY1211" s="62"/>
      <c r="AZ1211" s="126"/>
      <c r="BA1211" s="126"/>
      <c r="BB1211" s="126"/>
      <c r="BC1211" s="126"/>
      <c r="BD1211" s="126"/>
      <c r="BE1211" s="62"/>
    </row>
    <row r="1212" spans="1:57" ht="25.5" customHeight="1" x14ac:dyDescent="0.3">
      <c r="A1212" s="31"/>
      <c r="B1212" s="31"/>
      <c r="C1212" s="31"/>
      <c r="D1212" s="33"/>
      <c r="E1212" s="92"/>
      <c r="F1212" s="31"/>
      <c r="G1212" s="77"/>
      <c r="H1212" s="77"/>
      <c r="I1212" s="57"/>
      <c r="J1212" s="31"/>
      <c r="K1212" s="31"/>
      <c r="L1212" s="77"/>
      <c r="M1212" s="64"/>
      <c r="N1212" s="64"/>
      <c r="O1212" s="69"/>
      <c r="P1212" s="69"/>
      <c r="Q1212" s="70"/>
      <c r="R1212" s="34"/>
      <c r="S1212" s="105"/>
      <c r="T1212" s="105"/>
      <c r="U1212" s="77"/>
      <c r="V1212" s="77"/>
      <c r="W1212" s="69"/>
      <c r="X1212" s="69"/>
      <c r="Y1212" s="69"/>
      <c r="Z1212" s="61"/>
      <c r="AA1212" s="67"/>
      <c r="AB1212" s="61"/>
      <c r="AC1212" s="67"/>
      <c r="AD1212" s="67"/>
      <c r="AE1212" s="67"/>
      <c r="AF1212" s="57"/>
      <c r="AG1212" s="107"/>
      <c r="AH1212" s="108"/>
      <c r="AI1212" s="30"/>
      <c r="AJ1212" s="30"/>
      <c r="AK1212" s="30"/>
      <c r="AL1212" s="30"/>
      <c r="AM1212" s="63"/>
      <c r="AN1212" s="108"/>
      <c r="AO1212" s="108"/>
      <c r="AP1212" s="107"/>
      <c r="AQ1212" s="107"/>
      <c r="AR1212" s="31"/>
      <c r="AS1212" s="68"/>
      <c r="AT1212" s="68"/>
      <c r="AU1212" s="63"/>
      <c r="AV1212" s="62"/>
      <c r="AW1212" s="62"/>
      <c r="AX1212" s="62"/>
      <c r="AY1212" s="62"/>
      <c r="AZ1212" s="126"/>
      <c r="BA1212" s="126"/>
      <c r="BB1212" s="126"/>
      <c r="BC1212" s="126"/>
      <c r="BD1212" s="126"/>
      <c r="BE1212" s="62"/>
    </row>
    <row r="1213" spans="1:57" ht="25.5" customHeight="1" x14ac:dyDescent="0.3">
      <c r="A1213" s="31"/>
      <c r="B1213" s="31"/>
      <c r="C1213" s="31"/>
      <c r="D1213" s="33"/>
      <c r="E1213" s="92"/>
      <c r="F1213" s="31"/>
      <c r="G1213" s="77"/>
      <c r="H1213" s="77"/>
      <c r="I1213" s="57"/>
      <c r="J1213" s="31"/>
      <c r="K1213" s="31"/>
      <c r="L1213" s="77"/>
      <c r="M1213" s="64"/>
      <c r="N1213" s="64"/>
      <c r="O1213" s="69"/>
      <c r="P1213" s="69"/>
      <c r="Q1213" s="70"/>
      <c r="R1213" s="34"/>
      <c r="S1213" s="105"/>
      <c r="T1213" s="105"/>
      <c r="U1213" s="77"/>
      <c r="V1213" s="77"/>
      <c r="W1213" s="69"/>
      <c r="X1213" s="69"/>
      <c r="Y1213" s="69"/>
      <c r="Z1213" s="61"/>
      <c r="AA1213" s="67"/>
      <c r="AB1213" s="61"/>
      <c r="AC1213" s="67"/>
      <c r="AD1213" s="67"/>
      <c r="AE1213" s="67"/>
      <c r="AF1213" s="57"/>
      <c r="AG1213" s="107"/>
      <c r="AH1213" s="108"/>
      <c r="AI1213" s="30"/>
      <c r="AJ1213" s="30"/>
      <c r="AK1213" s="30"/>
      <c r="AL1213" s="30"/>
      <c r="AM1213" s="63"/>
      <c r="AN1213" s="108"/>
      <c r="AO1213" s="108"/>
      <c r="AP1213" s="107"/>
      <c r="AQ1213" s="107"/>
      <c r="AR1213" s="31"/>
      <c r="AS1213" s="68"/>
      <c r="AT1213" s="68"/>
      <c r="AU1213" s="63"/>
      <c r="AV1213" s="62"/>
      <c r="AW1213" s="62"/>
      <c r="AX1213" s="62"/>
      <c r="AY1213" s="62"/>
      <c r="AZ1213" s="126"/>
      <c r="BA1213" s="126"/>
      <c r="BB1213" s="126"/>
      <c r="BC1213" s="126"/>
      <c r="BD1213" s="126"/>
      <c r="BE1213" s="62"/>
    </row>
    <row r="1214" spans="1:57" ht="25.5" customHeight="1" x14ac:dyDescent="0.3">
      <c r="A1214" s="31"/>
      <c r="B1214" s="31"/>
      <c r="C1214" s="31"/>
      <c r="D1214" s="33"/>
      <c r="E1214" s="92"/>
      <c r="F1214" s="31"/>
      <c r="G1214" s="77"/>
      <c r="H1214" s="77"/>
      <c r="I1214" s="57"/>
      <c r="J1214" s="31"/>
      <c r="K1214" s="31"/>
      <c r="L1214" s="77"/>
      <c r="M1214" s="64"/>
      <c r="N1214" s="64"/>
      <c r="O1214" s="69"/>
      <c r="P1214" s="69"/>
      <c r="Q1214" s="70"/>
      <c r="R1214" s="34"/>
      <c r="S1214" s="105"/>
      <c r="T1214" s="105"/>
      <c r="U1214" s="77"/>
      <c r="V1214" s="77"/>
      <c r="W1214" s="69"/>
      <c r="X1214" s="69"/>
      <c r="Y1214" s="69"/>
      <c r="Z1214" s="61"/>
      <c r="AA1214" s="67"/>
      <c r="AB1214" s="61"/>
      <c r="AC1214" s="67"/>
      <c r="AD1214" s="67"/>
      <c r="AE1214" s="67"/>
      <c r="AF1214" s="57"/>
      <c r="AG1214" s="107"/>
      <c r="AH1214" s="108"/>
      <c r="AI1214" s="30"/>
      <c r="AJ1214" s="30"/>
      <c r="AK1214" s="30"/>
      <c r="AL1214" s="30"/>
      <c r="AM1214" s="63"/>
      <c r="AN1214" s="108"/>
      <c r="AO1214" s="108"/>
      <c r="AP1214" s="107"/>
      <c r="AQ1214" s="107"/>
      <c r="AR1214" s="31"/>
      <c r="AS1214" s="68"/>
      <c r="AT1214" s="68"/>
      <c r="AU1214" s="63"/>
      <c r="AV1214" s="62"/>
      <c r="AW1214" s="62"/>
      <c r="AX1214" s="62"/>
      <c r="AY1214" s="62"/>
      <c r="AZ1214" s="126"/>
      <c r="BA1214" s="126"/>
      <c r="BB1214" s="126"/>
      <c r="BC1214" s="126"/>
      <c r="BD1214" s="126"/>
      <c r="BE1214" s="62"/>
    </row>
    <row r="1215" spans="1:57" ht="25.5" customHeight="1" x14ac:dyDescent="0.3">
      <c r="A1215" s="31"/>
      <c r="B1215" s="31"/>
      <c r="C1215" s="31"/>
      <c r="D1215" s="33"/>
      <c r="E1215" s="92"/>
      <c r="F1215" s="31"/>
      <c r="G1215" s="77"/>
      <c r="H1215" s="77"/>
      <c r="I1215" s="57"/>
      <c r="J1215" s="31"/>
      <c r="K1215" s="31"/>
      <c r="L1215" s="77"/>
      <c r="M1215" s="64"/>
      <c r="N1215" s="64"/>
      <c r="O1215" s="69"/>
      <c r="P1215" s="69"/>
      <c r="Q1215" s="70"/>
      <c r="R1215" s="34"/>
      <c r="S1215" s="105"/>
      <c r="T1215" s="105"/>
      <c r="U1215" s="77"/>
      <c r="V1215" s="77"/>
      <c r="W1215" s="69"/>
      <c r="X1215" s="69"/>
      <c r="Y1215" s="69"/>
      <c r="Z1215" s="61"/>
      <c r="AA1215" s="67"/>
      <c r="AB1215" s="61"/>
      <c r="AC1215" s="67"/>
      <c r="AD1215" s="67"/>
      <c r="AE1215" s="67"/>
      <c r="AF1215" s="57"/>
      <c r="AG1215" s="107"/>
      <c r="AH1215" s="108"/>
      <c r="AI1215" s="30"/>
      <c r="AJ1215" s="30"/>
      <c r="AK1215" s="30"/>
      <c r="AL1215" s="30"/>
      <c r="AM1215" s="63"/>
      <c r="AN1215" s="108"/>
      <c r="AO1215" s="108"/>
      <c r="AP1215" s="107"/>
      <c r="AQ1215" s="107"/>
      <c r="AR1215" s="31"/>
      <c r="AS1215" s="68"/>
      <c r="AT1215" s="68"/>
      <c r="AU1215" s="63"/>
      <c r="AV1215" s="62"/>
      <c r="AW1215" s="62"/>
      <c r="AX1215" s="62"/>
      <c r="AY1215" s="62"/>
      <c r="AZ1215" s="126"/>
      <c r="BA1215" s="126"/>
      <c r="BB1215" s="126"/>
      <c r="BC1215" s="126"/>
      <c r="BD1215" s="126"/>
      <c r="BE1215" s="62"/>
    </row>
    <row r="1216" spans="1:57" ht="25.5" customHeight="1" x14ac:dyDescent="0.3">
      <c r="A1216" s="31"/>
      <c r="B1216" s="31"/>
      <c r="C1216" s="31"/>
      <c r="D1216" s="33"/>
      <c r="E1216" s="92"/>
      <c r="F1216" s="31"/>
      <c r="G1216" s="77"/>
      <c r="H1216" s="77"/>
      <c r="I1216" s="57"/>
      <c r="J1216" s="31"/>
      <c r="K1216" s="31"/>
      <c r="L1216" s="77"/>
      <c r="M1216" s="64"/>
      <c r="N1216" s="64"/>
      <c r="O1216" s="69"/>
      <c r="P1216" s="69"/>
      <c r="Q1216" s="70"/>
      <c r="R1216" s="34"/>
      <c r="S1216" s="105"/>
      <c r="T1216" s="105"/>
      <c r="U1216" s="77"/>
      <c r="V1216" s="77"/>
      <c r="W1216" s="69"/>
      <c r="X1216" s="69"/>
      <c r="Y1216" s="69"/>
      <c r="Z1216" s="61"/>
      <c r="AA1216" s="67"/>
      <c r="AB1216" s="61"/>
      <c r="AC1216" s="67"/>
      <c r="AD1216" s="67"/>
      <c r="AE1216" s="67"/>
      <c r="AF1216" s="57"/>
      <c r="AG1216" s="107"/>
      <c r="AH1216" s="108"/>
      <c r="AI1216" s="30"/>
      <c r="AJ1216" s="30"/>
      <c r="AK1216" s="30"/>
      <c r="AL1216" s="30"/>
      <c r="AM1216" s="63"/>
      <c r="AN1216" s="108"/>
      <c r="AO1216" s="108"/>
      <c r="AP1216" s="107"/>
      <c r="AQ1216" s="107"/>
      <c r="AR1216" s="31"/>
      <c r="AS1216" s="68"/>
      <c r="AT1216" s="68"/>
      <c r="AU1216" s="63"/>
      <c r="AV1216" s="62"/>
      <c r="AW1216" s="62"/>
      <c r="AX1216" s="62"/>
      <c r="AY1216" s="62"/>
      <c r="AZ1216" s="126"/>
      <c r="BA1216" s="126"/>
      <c r="BB1216" s="126"/>
      <c r="BC1216" s="126"/>
      <c r="BD1216" s="126"/>
      <c r="BE1216" s="62"/>
    </row>
    <row r="1217" spans="1:57" ht="25.5" customHeight="1" x14ac:dyDescent="0.3">
      <c r="A1217" s="31"/>
      <c r="B1217" s="31"/>
      <c r="C1217" s="31"/>
      <c r="D1217" s="33"/>
      <c r="E1217" s="92"/>
      <c r="F1217" s="31"/>
      <c r="G1217" s="77"/>
      <c r="H1217" s="77"/>
      <c r="I1217" s="57"/>
      <c r="J1217" s="31"/>
      <c r="K1217" s="31"/>
      <c r="L1217" s="77"/>
      <c r="M1217" s="64"/>
      <c r="N1217" s="64"/>
      <c r="O1217" s="69"/>
      <c r="P1217" s="69"/>
      <c r="Q1217" s="70"/>
      <c r="R1217" s="34"/>
      <c r="S1217" s="105"/>
      <c r="T1217" s="105"/>
      <c r="U1217" s="77"/>
      <c r="V1217" s="77"/>
      <c r="W1217" s="69"/>
      <c r="X1217" s="69"/>
      <c r="Y1217" s="69"/>
      <c r="Z1217" s="61"/>
      <c r="AA1217" s="67"/>
      <c r="AB1217" s="61"/>
      <c r="AC1217" s="67"/>
      <c r="AD1217" s="67"/>
      <c r="AE1217" s="67"/>
      <c r="AF1217" s="57"/>
      <c r="AG1217" s="107"/>
      <c r="AH1217" s="108"/>
      <c r="AI1217" s="30"/>
      <c r="AJ1217" s="30"/>
      <c r="AK1217" s="30"/>
      <c r="AL1217" s="30"/>
      <c r="AM1217" s="63"/>
      <c r="AN1217" s="108"/>
      <c r="AO1217" s="108"/>
      <c r="AP1217" s="107"/>
      <c r="AQ1217" s="107"/>
      <c r="AR1217" s="31"/>
      <c r="AS1217" s="68"/>
      <c r="AT1217" s="68"/>
      <c r="AU1217" s="63"/>
      <c r="AV1217" s="62"/>
      <c r="AW1217" s="62"/>
      <c r="AX1217" s="62"/>
      <c r="AY1217" s="62"/>
      <c r="AZ1217" s="126"/>
      <c r="BA1217" s="126"/>
      <c r="BB1217" s="126"/>
      <c r="BC1217" s="126"/>
      <c r="BD1217" s="126"/>
      <c r="BE1217" s="62"/>
    </row>
    <row r="1218" spans="1:57" ht="25.5" customHeight="1" x14ac:dyDescent="0.3">
      <c r="A1218" s="31"/>
      <c r="B1218" s="31"/>
      <c r="C1218" s="31"/>
      <c r="D1218" s="33"/>
      <c r="E1218" s="92"/>
      <c r="F1218" s="31"/>
      <c r="G1218" s="77"/>
      <c r="H1218" s="77"/>
      <c r="I1218" s="57"/>
      <c r="J1218" s="31"/>
      <c r="K1218" s="31"/>
      <c r="L1218" s="77"/>
      <c r="M1218" s="64"/>
      <c r="N1218" s="64"/>
      <c r="O1218" s="69"/>
      <c r="P1218" s="69"/>
      <c r="Q1218" s="70"/>
      <c r="R1218" s="34"/>
      <c r="S1218" s="105"/>
      <c r="T1218" s="105"/>
      <c r="U1218" s="77"/>
      <c r="V1218" s="77"/>
      <c r="W1218" s="69"/>
      <c r="X1218" s="69"/>
      <c r="Y1218" s="69"/>
      <c r="Z1218" s="61"/>
      <c r="AA1218" s="67"/>
      <c r="AB1218" s="61"/>
      <c r="AC1218" s="67"/>
      <c r="AD1218" s="67"/>
      <c r="AE1218" s="67"/>
      <c r="AF1218" s="57"/>
      <c r="AG1218" s="107"/>
      <c r="AH1218" s="108"/>
      <c r="AI1218" s="30"/>
      <c r="AJ1218" s="30"/>
      <c r="AK1218" s="30"/>
      <c r="AL1218" s="30"/>
      <c r="AM1218" s="63"/>
      <c r="AN1218" s="108"/>
      <c r="AO1218" s="108"/>
      <c r="AP1218" s="107"/>
      <c r="AQ1218" s="107"/>
      <c r="AR1218" s="31"/>
      <c r="AS1218" s="68"/>
      <c r="AT1218" s="68"/>
      <c r="AU1218" s="63"/>
      <c r="AV1218" s="62"/>
      <c r="AW1218" s="62"/>
      <c r="AX1218" s="62"/>
      <c r="AY1218" s="62"/>
      <c r="AZ1218" s="126"/>
      <c r="BA1218" s="126"/>
      <c r="BB1218" s="126"/>
      <c r="BC1218" s="126"/>
      <c r="BD1218" s="126"/>
      <c r="BE1218" s="62"/>
    </row>
    <row r="1219" spans="1:57" ht="25.5" customHeight="1" x14ac:dyDescent="0.3">
      <c r="A1219" s="31"/>
      <c r="B1219" s="31"/>
      <c r="C1219" s="31"/>
      <c r="D1219" s="33"/>
      <c r="E1219" s="92"/>
      <c r="F1219" s="31"/>
      <c r="G1219" s="77"/>
      <c r="H1219" s="77"/>
      <c r="I1219" s="57"/>
      <c r="J1219" s="31"/>
      <c r="K1219" s="31"/>
      <c r="L1219" s="77"/>
      <c r="M1219" s="64"/>
      <c r="N1219" s="64"/>
      <c r="O1219" s="69"/>
      <c r="P1219" s="69"/>
      <c r="Q1219" s="70"/>
      <c r="R1219" s="34"/>
      <c r="S1219" s="105"/>
      <c r="T1219" s="105"/>
      <c r="U1219" s="77"/>
      <c r="V1219" s="77"/>
      <c r="W1219" s="69"/>
      <c r="X1219" s="69"/>
      <c r="Y1219" s="69"/>
      <c r="Z1219" s="61"/>
      <c r="AA1219" s="67"/>
      <c r="AB1219" s="61"/>
      <c r="AC1219" s="67"/>
      <c r="AD1219" s="67"/>
      <c r="AE1219" s="67"/>
      <c r="AF1219" s="57"/>
      <c r="AG1219" s="107"/>
      <c r="AH1219" s="108"/>
      <c r="AI1219" s="30"/>
      <c r="AJ1219" s="30"/>
      <c r="AK1219" s="30"/>
      <c r="AL1219" s="30"/>
      <c r="AM1219" s="63"/>
      <c r="AN1219" s="108"/>
      <c r="AO1219" s="108"/>
      <c r="AP1219" s="107"/>
      <c r="AQ1219" s="107"/>
      <c r="AR1219" s="31"/>
      <c r="AS1219" s="68"/>
      <c r="AT1219" s="68"/>
      <c r="AU1219" s="63"/>
      <c r="AV1219" s="62"/>
      <c r="AW1219" s="62"/>
      <c r="AX1219" s="62"/>
      <c r="AY1219" s="62"/>
      <c r="AZ1219" s="126"/>
      <c r="BA1219" s="126"/>
      <c r="BB1219" s="126"/>
      <c r="BC1219" s="126"/>
      <c r="BD1219" s="126"/>
      <c r="BE1219" s="62"/>
    </row>
    <row r="1220" spans="1:57" ht="25.5" customHeight="1" x14ac:dyDescent="0.3">
      <c r="A1220" s="31"/>
      <c r="B1220" s="31"/>
      <c r="C1220" s="31"/>
      <c r="D1220" s="33"/>
      <c r="E1220" s="92"/>
      <c r="F1220" s="31"/>
      <c r="G1220" s="77"/>
      <c r="H1220" s="77"/>
      <c r="I1220" s="57"/>
      <c r="J1220" s="31"/>
      <c r="K1220" s="31"/>
      <c r="L1220" s="77"/>
      <c r="M1220" s="64"/>
      <c r="N1220" s="64"/>
      <c r="O1220" s="69"/>
      <c r="P1220" s="69"/>
      <c r="Q1220" s="70"/>
      <c r="R1220" s="34"/>
      <c r="S1220" s="105"/>
      <c r="T1220" s="105"/>
      <c r="U1220" s="77"/>
      <c r="V1220" s="77"/>
      <c r="W1220" s="69"/>
      <c r="X1220" s="69"/>
      <c r="Y1220" s="69"/>
      <c r="Z1220" s="61"/>
      <c r="AA1220" s="67"/>
      <c r="AB1220" s="61"/>
      <c r="AC1220" s="67"/>
      <c r="AD1220" s="67"/>
      <c r="AE1220" s="67"/>
      <c r="AF1220" s="57"/>
      <c r="AG1220" s="107"/>
      <c r="AH1220" s="108"/>
      <c r="AI1220" s="30"/>
      <c r="AJ1220" s="30"/>
      <c r="AK1220" s="30"/>
      <c r="AL1220" s="30"/>
      <c r="AM1220" s="63"/>
      <c r="AN1220" s="108"/>
      <c r="AO1220" s="108"/>
      <c r="AP1220" s="107"/>
      <c r="AQ1220" s="107"/>
      <c r="AR1220" s="31"/>
      <c r="AS1220" s="68"/>
      <c r="AT1220" s="68"/>
      <c r="AU1220" s="63"/>
      <c r="AV1220" s="62"/>
      <c r="AW1220" s="62"/>
      <c r="AX1220" s="62"/>
      <c r="AY1220" s="62"/>
      <c r="AZ1220" s="126"/>
      <c r="BA1220" s="126"/>
      <c r="BB1220" s="126"/>
      <c r="BC1220" s="126"/>
      <c r="BD1220" s="126"/>
      <c r="BE1220" s="62"/>
    </row>
    <row r="1221" spans="1:57" ht="25.5" customHeight="1" x14ac:dyDescent="0.3">
      <c r="A1221" s="31"/>
      <c r="B1221" s="31"/>
      <c r="C1221" s="31"/>
      <c r="D1221" s="33"/>
      <c r="E1221" s="92"/>
      <c r="F1221" s="31"/>
      <c r="G1221" s="77"/>
      <c r="H1221" s="77"/>
      <c r="I1221" s="57"/>
      <c r="J1221" s="31"/>
      <c r="K1221" s="31"/>
      <c r="L1221" s="77"/>
      <c r="M1221" s="64"/>
      <c r="N1221" s="64"/>
      <c r="O1221" s="69"/>
      <c r="P1221" s="69"/>
      <c r="Q1221" s="70"/>
      <c r="R1221" s="34"/>
      <c r="S1221" s="105"/>
      <c r="T1221" s="105"/>
      <c r="U1221" s="77"/>
      <c r="V1221" s="77"/>
      <c r="W1221" s="69"/>
      <c r="X1221" s="69"/>
      <c r="Y1221" s="69"/>
      <c r="Z1221" s="61"/>
      <c r="AA1221" s="67"/>
      <c r="AB1221" s="61"/>
      <c r="AC1221" s="67"/>
      <c r="AD1221" s="67"/>
      <c r="AE1221" s="67"/>
      <c r="AF1221" s="57"/>
      <c r="AG1221" s="107"/>
      <c r="AH1221" s="108"/>
      <c r="AI1221" s="30"/>
      <c r="AJ1221" s="30"/>
      <c r="AK1221" s="30"/>
      <c r="AL1221" s="30"/>
      <c r="AM1221" s="63"/>
      <c r="AN1221" s="108"/>
      <c r="AO1221" s="108"/>
      <c r="AP1221" s="107"/>
      <c r="AQ1221" s="107"/>
      <c r="AR1221" s="31"/>
      <c r="AS1221" s="68"/>
      <c r="AT1221" s="68"/>
      <c r="AU1221" s="63"/>
      <c r="AV1221" s="62"/>
      <c r="AW1221" s="62"/>
      <c r="AX1221" s="62"/>
      <c r="AY1221" s="62"/>
      <c r="AZ1221" s="126"/>
      <c r="BA1221" s="126"/>
      <c r="BB1221" s="126"/>
      <c r="BC1221" s="126"/>
      <c r="BD1221" s="126"/>
      <c r="BE1221" s="62"/>
    </row>
    <row r="1222" spans="1:57" ht="25.5" customHeight="1" x14ac:dyDescent="0.3">
      <c r="A1222" s="31"/>
      <c r="B1222" s="31"/>
      <c r="C1222" s="31"/>
      <c r="D1222" s="33"/>
      <c r="E1222" s="92"/>
      <c r="F1222" s="31"/>
      <c r="G1222" s="77"/>
      <c r="H1222" s="77"/>
      <c r="I1222" s="57"/>
      <c r="J1222" s="31"/>
      <c r="K1222" s="31"/>
      <c r="L1222" s="77"/>
      <c r="M1222" s="64"/>
      <c r="N1222" s="64"/>
      <c r="O1222" s="69"/>
      <c r="P1222" s="69"/>
      <c r="Q1222" s="70"/>
      <c r="R1222" s="34"/>
      <c r="S1222" s="105"/>
      <c r="T1222" s="105"/>
      <c r="U1222" s="77"/>
      <c r="V1222" s="77"/>
      <c r="W1222" s="69"/>
      <c r="X1222" s="69"/>
      <c r="Y1222" s="69"/>
      <c r="Z1222" s="61"/>
      <c r="AA1222" s="67"/>
      <c r="AB1222" s="61"/>
      <c r="AC1222" s="67"/>
      <c r="AD1222" s="67"/>
      <c r="AE1222" s="67"/>
      <c r="AF1222" s="57"/>
      <c r="AG1222" s="107"/>
      <c r="AH1222" s="108"/>
      <c r="AI1222" s="30"/>
      <c r="AJ1222" s="30"/>
      <c r="AK1222" s="30"/>
      <c r="AL1222" s="30"/>
      <c r="AM1222" s="63"/>
      <c r="AN1222" s="108"/>
      <c r="AO1222" s="108"/>
      <c r="AP1222" s="107"/>
      <c r="AQ1222" s="107"/>
      <c r="AR1222" s="31"/>
      <c r="AS1222" s="68"/>
      <c r="AT1222" s="68"/>
      <c r="AU1222" s="63"/>
      <c r="AV1222" s="62"/>
      <c r="AW1222" s="62"/>
      <c r="AX1222" s="62"/>
      <c r="AY1222" s="62"/>
      <c r="AZ1222" s="126"/>
      <c r="BA1222" s="126"/>
      <c r="BB1222" s="126"/>
      <c r="BC1222" s="126"/>
      <c r="BD1222" s="126"/>
      <c r="BE1222" s="62"/>
    </row>
    <row r="1223" spans="1:57" ht="25.5" customHeight="1" x14ac:dyDescent="0.3">
      <c r="A1223" s="31"/>
      <c r="B1223" s="31"/>
      <c r="C1223" s="31"/>
      <c r="D1223" s="33"/>
      <c r="E1223" s="92"/>
      <c r="F1223" s="31"/>
      <c r="G1223" s="77"/>
      <c r="H1223" s="77"/>
      <c r="I1223" s="57"/>
      <c r="J1223" s="31"/>
      <c r="K1223" s="31"/>
      <c r="L1223" s="77"/>
      <c r="M1223" s="64"/>
      <c r="N1223" s="64"/>
      <c r="O1223" s="69"/>
      <c r="P1223" s="69"/>
      <c r="Q1223" s="70"/>
      <c r="R1223" s="34"/>
      <c r="S1223" s="105"/>
      <c r="T1223" s="105"/>
      <c r="U1223" s="77"/>
      <c r="V1223" s="77"/>
      <c r="W1223" s="69"/>
      <c r="X1223" s="69"/>
      <c r="Y1223" s="69"/>
      <c r="Z1223" s="61"/>
      <c r="AA1223" s="67"/>
      <c r="AB1223" s="61"/>
      <c r="AC1223" s="67"/>
      <c r="AD1223" s="67"/>
      <c r="AE1223" s="67"/>
      <c r="AF1223" s="57"/>
      <c r="AG1223" s="107"/>
      <c r="AH1223" s="108"/>
      <c r="AI1223" s="30"/>
      <c r="AJ1223" s="30"/>
      <c r="AK1223" s="30"/>
      <c r="AL1223" s="30"/>
      <c r="AM1223" s="63"/>
      <c r="AN1223" s="108"/>
      <c r="AO1223" s="108"/>
      <c r="AP1223" s="107"/>
      <c r="AQ1223" s="107"/>
      <c r="AR1223" s="31"/>
      <c r="AS1223" s="68"/>
      <c r="AT1223" s="68"/>
      <c r="AU1223" s="63"/>
      <c r="AV1223" s="62"/>
      <c r="AW1223" s="62"/>
      <c r="AX1223" s="62"/>
      <c r="AY1223" s="62"/>
      <c r="AZ1223" s="126"/>
      <c r="BA1223" s="126"/>
      <c r="BB1223" s="126"/>
      <c r="BC1223" s="126"/>
      <c r="BD1223" s="126"/>
      <c r="BE1223" s="62"/>
    </row>
    <row r="1224" spans="1:57" ht="25.5" customHeight="1" x14ac:dyDescent="0.3">
      <c r="A1224" s="31"/>
      <c r="B1224" s="31"/>
      <c r="C1224" s="31"/>
      <c r="D1224" s="33"/>
      <c r="E1224" s="92"/>
      <c r="F1224" s="31"/>
      <c r="G1224" s="77"/>
      <c r="H1224" s="77"/>
      <c r="I1224" s="57"/>
      <c r="J1224" s="31"/>
      <c r="K1224" s="31"/>
      <c r="L1224" s="77"/>
      <c r="M1224" s="64"/>
      <c r="N1224" s="64"/>
      <c r="O1224" s="69"/>
      <c r="P1224" s="69"/>
      <c r="Q1224" s="70"/>
      <c r="R1224" s="34"/>
      <c r="S1224" s="105"/>
      <c r="T1224" s="105"/>
      <c r="U1224" s="77"/>
      <c r="V1224" s="77"/>
      <c r="W1224" s="69"/>
      <c r="X1224" s="69"/>
      <c r="Y1224" s="69"/>
      <c r="Z1224" s="61"/>
      <c r="AA1224" s="67"/>
      <c r="AB1224" s="61"/>
      <c r="AC1224" s="67"/>
      <c r="AD1224" s="67"/>
      <c r="AE1224" s="67"/>
      <c r="AF1224" s="57"/>
      <c r="AG1224" s="107"/>
      <c r="AH1224" s="108"/>
      <c r="AI1224" s="30"/>
      <c r="AJ1224" s="30"/>
      <c r="AK1224" s="30"/>
      <c r="AL1224" s="30"/>
      <c r="AM1224" s="63"/>
      <c r="AN1224" s="108"/>
      <c r="AO1224" s="108"/>
      <c r="AP1224" s="107"/>
      <c r="AQ1224" s="107"/>
      <c r="AR1224" s="31"/>
      <c r="AS1224" s="68"/>
      <c r="AT1224" s="68"/>
      <c r="AU1224" s="63"/>
      <c r="AV1224" s="62"/>
      <c r="AW1224" s="62"/>
      <c r="AX1224" s="62"/>
      <c r="AY1224" s="62"/>
      <c r="AZ1224" s="126"/>
      <c r="BA1224" s="126"/>
      <c r="BB1224" s="126"/>
      <c r="BC1224" s="126"/>
      <c r="BD1224" s="126"/>
      <c r="BE1224" s="62"/>
    </row>
    <row r="1225" spans="1:57" ht="25.5" customHeight="1" x14ac:dyDescent="0.3">
      <c r="A1225" s="31"/>
      <c r="B1225" s="31"/>
      <c r="C1225" s="31"/>
      <c r="D1225" s="33"/>
      <c r="E1225" s="92"/>
      <c r="F1225" s="31"/>
      <c r="G1225" s="77"/>
      <c r="H1225" s="77"/>
      <c r="I1225" s="57"/>
      <c r="J1225" s="31"/>
      <c r="K1225" s="31"/>
      <c r="L1225" s="77"/>
      <c r="M1225" s="64"/>
      <c r="N1225" s="64"/>
      <c r="O1225" s="69"/>
      <c r="P1225" s="69"/>
      <c r="Q1225" s="70"/>
      <c r="R1225" s="34"/>
      <c r="S1225" s="105"/>
      <c r="T1225" s="105"/>
      <c r="U1225" s="77"/>
      <c r="V1225" s="77"/>
      <c r="W1225" s="69"/>
      <c r="X1225" s="69"/>
      <c r="Y1225" s="69"/>
      <c r="Z1225" s="61"/>
      <c r="AA1225" s="67"/>
      <c r="AB1225" s="61"/>
      <c r="AC1225" s="67"/>
      <c r="AD1225" s="67"/>
      <c r="AE1225" s="67"/>
      <c r="AF1225" s="57"/>
      <c r="AG1225" s="107"/>
      <c r="AH1225" s="108"/>
      <c r="AI1225" s="30"/>
      <c r="AJ1225" s="30"/>
      <c r="AK1225" s="30"/>
      <c r="AL1225" s="30"/>
      <c r="AM1225" s="63"/>
      <c r="AN1225" s="108"/>
      <c r="AO1225" s="108"/>
      <c r="AP1225" s="107"/>
      <c r="AQ1225" s="107"/>
      <c r="AR1225" s="31"/>
      <c r="AS1225" s="68"/>
      <c r="AT1225" s="68"/>
      <c r="AU1225" s="63"/>
      <c r="AV1225" s="62"/>
      <c r="AW1225" s="62"/>
      <c r="AX1225" s="62"/>
      <c r="AY1225" s="62"/>
      <c r="AZ1225" s="126"/>
      <c r="BA1225" s="126"/>
      <c r="BB1225" s="126"/>
      <c r="BC1225" s="126"/>
      <c r="BD1225" s="126"/>
      <c r="BE1225" s="62"/>
    </row>
    <row r="1226" spans="1:57" ht="25.5" customHeight="1" x14ac:dyDescent="0.3">
      <c r="A1226" s="31"/>
      <c r="B1226" s="31"/>
      <c r="C1226" s="31"/>
      <c r="D1226" s="33"/>
      <c r="E1226" s="92"/>
      <c r="F1226" s="31"/>
      <c r="G1226" s="77"/>
      <c r="H1226" s="77"/>
      <c r="I1226" s="57"/>
      <c r="J1226" s="31"/>
      <c r="K1226" s="31"/>
      <c r="L1226" s="77"/>
      <c r="M1226" s="64"/>
      <c r="N1226" s="64"/>
      <c r="O1226" s="69"/>
      <c r="P1226" s="69"/>
      <c r="Q1226" s="70"/>
      <c r="R1226" s="34"/>
      <c r="S1226" s="105"/>
      <c r="T1226" s="105"/>
      <c r="U1226" s="77"/>
      <c r="V1226" s="77"/>
      <c r="W1226" s="69"/>
      <c r="X1226" s="69"/>
      <c r="Y1226" s="69"/>
      <c r="Z1226" s="61"/>
      <c r="AA1226" s="67"/>
      <c r="AB1226" s="61"/>
      <c r="AC1226" s="67"/>
      <c r="AD1226" s="67"/>
      <c r="AE1226" s="67"/>
      <c r="AF1226" s="57"/>
      <c r="AG1226" s="107"/>
      <c r="AH1226" s="108"/>
      <c r="AI1226" s="30"/>
      <c r="AJ1226" s="30"/>
      <c r="AK1226" s="30"/>
      <c r="AL1226" s="30"/>
      <c r="AM1226" s="63"/>
      <c r="AN1226" s="108"/>
      <c r="AO1226" s="108"/>
      <c r="AP1226" s="107"/>
      <c r="AQ1226" s="107"/>
      <c r="AR1226" s="31"/>
      <c r="AS1226" s="68"/>
      <c r="AT1226" s="68"/>
      <c r="AU1226" s="63"/>
      <c r="AV1226" s="62"/>
      <c r="AW1226" s="62"/>
      <c r="AX1226" s="62"/>
      <c r="AY1226" s="62"/>
      <c r="AZ1226" s="126"/>
      <c r="BA1226" s="126"/>
      <c r="BB1226" s="126"/>
      <c r="BC1226" s="126"/>
      <c r="BD1226" s="126"/>
      <c r="BE1226" s="62"/>
    </row>
    <row r="1227" spans="1:57" ht="25.5" customHeight="1" x14ac:dyDescent="0.3">
      <c r="A1227" s="31"/>
      <c r="B1227" s="31"/>
      <c r="C1227" s="31"/>
      <c r="D1227" s="33"/>
      <c r="E1227" s="92"/>
      <c r="F1227" s="31"/>
      <c r="G1227" s="77"/>
      <c r="H1227" s="77"/>
      <c r="I1227" s="57"/>
      <c r="J1227" s="31"/>
      <c r="K1227" s="31"/>
      <c r="L1227" s="77"/>
      <c r="M1227" s="64"/>
      <c r="N1227" s="64"/>
      <c r="O1227" s="69"/>
      <c r="P1227" s="69"/>
      <c r="Q1227" s="70"/>
      <c r="R1227" s="34"/>
      <c r="S1227" s="105"/>
      <c r="T1227" s="105"/>
      <c r="U1227" s="77"/>
      <c r="V1227" s="77"/>
      <c r="W1227" s="69"/>
      <c r="X1227" s="69"/>
      <c r="Y1227" s="69"/>
      <c r="Z1227" s="61"/>
      <c r="AA1227" s="67"/>
      <c r="AB1227" s="61"/>
      <c r="AC1227" s="67"/>
      <c r="AD1227" s="67"/>
      <c r="AE1227" s="67"/>
      <c r="AF1227" s="57"/>
      <c r="AG1227" s="107"/>
      <c r="AH1227" s="108"/>
      <c r="AI1227" s="30"/>
      <c r="AJ1227" s="30"/>
      <c r="AK1227" s="30"/>
      <c r="AL1227" s="30"/>
      <c r="AM1227" s="63"/>
      <c r="AN1227" s="108"/>
      <c r="AO1227" s="108"/>
      <c r="AP1227" s="107"/>
      <c r="AQ1227" s="107"/>
      <c r="AR1227" s="31"/>
      <c r="AS1227" s="68"/>
      <c r="AT1227" s="68"/>
      <c r="AU1227" s="63"/>
      <c r="AV1227" s="62"/>
      <c r="AW1227" s="62"/>
      <c r="AX1227" s="62"/>
      <c r="AY1227" s="62"/>
      <c r="AZ1227" s="126"/>
      <c r="BA1227" s="126"/>
      <c r="BB1227" s="126"/>
      <c r="BC1227" s="126"/>
      <c r="BD1227" s="126"/>
      <c r="BE1227" s="62"/>
    </row>
    <row r="1228" spans="1:57" ht="25.5" customHeight="1" x14ac:dyDescent="0.3">
      <c r="A1228" s="31"/>
      <c r="B1228" s="31"/>
      <c r="C1228" s="31"/>
      <c r="D1228" s="33"/>
      <c r="E1228" s="92"/>
      <c r="F1228" s="31"/>
      <c r="G1228" s="77"/>
      <c r="H1228" s="77"/>
      <c r="I1228" s="57"/>
      <c r="J1228" s="31"/>
      <c r="K1228" s="31"/>
      <c r="L1228" s="77"/>
      <c r="M1228" s="64"/>
      <c r="N1228" s="64"/>
      <c r="O1228" s="69"/>
      <c r="P1228" s="69"/>
      <c r="Q1228" s="70"/>
      <c r="R1228" s="34"/>
      <c r="S1228" s="105"/>
      <c r="T1228" s="105"/>
      <c r="U1228" s="77"/>
      <c r="V1228" s="77"/>
      <c r="W1228" s="69"/>
      <c r="X1228" s="69"/>
      <c r="Y1228" s="69"/>
      <c r="Z1228" s="61"/>
      <c r="AA1228" s="67"/>
      <c r="AB1228" s="61"/>
      <c r="AC1228" s="67"/>
      <c r="AD1228" s="67"/>
      <c r="AE1228" s="67"/>
      <c r="AF1228" s="57"/>
      <c r="AG1228" s="107"/>
      <c r="AH1228" s="108"/>
      <c r="AI1228" s="30"/>
      <c r="AJ1228" s="30"/>
      <c r="AK1228" s="30"/>
      <c r="AL1228" s="30"/>
      <c r="AM1228" s="63"/>
      <c r="AN1228" s="108"/>
      <c r="AO1228" s="108"/>
      <c r="AP1228" s="107"/>
      <c r="AQ1228" s="107"/>
      <c r="AR1228" s="31"/>
      <c r="AS1228" s="68"/>
      <c r="AT1228" s="68"/>
      <c r="AU1228" s="63"/>
      <c r="AV1228" s="62"/>
      <c r="AW1228" s="62"/>
      <c r="AX1228" s="62"/>
      <c r="AY1228" s="62"/>
      <c r="AZ1228" s="126"/>
      <c r="BA1228" s="126"/>
      <c r="BB1228" s="126"/>
      <c r="BC1228" s="126"/>
      <c r="BD1228" s="126"/>
      <c r="BE1228" s="62"/>
    </row>
    <row r="1229" spans="1:57" ht="25.5" customHeight="1" x14ac:dyDescent="0.3">
      <c r="A1229" s="31"/>
      <c r="B1229" s="31"/>
      <c r="C1229" s="31"/>
      <c r="D1229" s="33"/>
      <c r="E1229" s="92"/>
      <c r="F1229" s="31"/>
      <c r="G1229" s="77"/>
      <c r="H1229" s="77"/>
      <c r="I1229" s="57"/>
      <c r="J1229" s="31"/>
      <c r="K1229" s="31"/>
      <c r="L1229" s="77"/>
      <c r="M1229" s="64"/>
      <c r="N1229" s="64"/>
      <c r="O1229" s="69"/>
      <c r="P1229" s="69"/>
      <c r="Q1229" s="70"/>
      <c r="R1229" s="34"/>
      <c r="S1229" s="105"/>
      <c r="T1229" s="105"/>
      <c r="U1229" s="77"/>
      <c r="V1229" s="77"/>
      <c r="W1229" s="69"/>
      <c r="X1229" s="69"/>
      <c r="Y1229" s="69"/>
      <c r="Z1229" s="61"/>
      <c r="AA1229" s="67"/>
      <c r="AB1229" s="61"/>
      <c r="AC1229" s="67"/>
      <c r="AD1229" s="67"/>
      <c r="AE1229" s="67"/>
      <c r="AF1229" s="57"/>
      <c r="AG1229" s="107"/>
      <c r="AH1229" s="108"/>
      <c r="AI1229" s="30"/>
      <c r="AJ1229" s="30"/>
      <c r="AK1229" s="30"/>
      <c r="AL1229" s="30"/>
      <c r="AM1229" s="63"/>
      <c r="AN1229" s="108"/>
      <c r="AO1229" s="108"/>
      <c r="AP1229" s="107"/>
      <c r="AQ1229" s="107"/>
      <c r="AR1229" s="31"/>
      <c r="AS1229" s="68"/>
      <c r="AT1229" s="68"/>
      <c r="AU1229" s="63"/>
      <c r="AV1229" s="62"/>
      <c r="AW1229" s="62"/>
      <c r="AX1229" s="62"/>
      <c r="AY1229" s="62"/>
      <c r="AZ1229" s="126"/>
      <c r="BA1229" s="126"/>
      <c r="BB1229" s="126"/>
      <c r="BC1229" s="126"/>
      <c r="BD1229" s="126"/>
      <c r="BE1229" s="62"/>
    </row>
    <row r="1230" spans="1:57" ht="25.5" customHeight="1" x14ac:dyDescent="0.3">
      <c r="A1230" s="31"/>
      <c r="B1230" s="31"/>
      <c r="C1230" s="31"/>
      <c r="D1230" s="33"/>
      <c r="E1230" s="92"/>
      <c r="F1230" s="31"/>
      <c r="G1230" s="77"/>
      <c r="H1230" s="77"/>
      <c r="I1230" s="57"/>
      <c r="J1230" s="31"/>
      <c r="K1230" s="31"/>
      <c r="L1230" s="77"/>
      <c r="M1230" s="64"/>
      <c r="N1230" s="64"/>
      <c r="O1230" s="69"/>
      <c r="P1230" s="69"/>
      <c r="Q1230" s="70"/>
      <c r="R1230" s="34"/>
      <c r="S1230" s="105"/>
      <c r="T1230" s="105"/>
      <c r="U1230" s="77"/>
      <c r="V1230" s="77"/>
      <c r="W1230" s="69"/>
      <c r="X1230" s="69"/>
      <c r="Y1230" s="69"/>
      <c r="Z1230" s="61"/>
      <c r="AA1230" s="67"/>
      <c r="AB1230" s="61"/>
      <c r="AC1230" s="67"/>
      <c r="AD1230" s="67"/>
      <c r="AE1230" s="67"/>
      <c r="AF1230" s="57"/>
      <c r="AG1230" s="107"/>
      <c r="AH1230" s="108"/>
      <c r="AI1230" s="30"/>
      <c r="AJ1230" s="30"/>
      <c r="AK1230" s="30"/>
      <c r="AL1230" s="30"/>
      <c r="AM1230" s="63"/>
      <c r="AN1230" s="108"/>
      <c r="AO1230" s="108"/>
      <c r="AP1230" s="107"/>
      <c r="AQ1230" s="107"/>
      <c r="AR1230" s="31"/>
      <c r="AS1230" s="68"/>
      <c r="AT1230" s="68"/>
      <c r="AU1230" s="63"/>
      <c r="AV1230" s="62"/>
      <c r="AW1230" s="62"/>
      <c r="AX1230" s="62"/>
      <c r="AY1230" s="62"/>
      <c r="AZ1230" s="126"/>
      <c r="BA1230" s="126"/>
      <c r="BB1230" s="126"/>
      <c r="BC1230" s="126"/>
      <c r="BD1230" s="126"/>
      <c r="BE1230" s="62"/>
    </row>
    <row r="1231" spans="1:57" ht="25.5" customHeight="1" x14ac:dyDescent="0.3">
      <c r="A1231" s="31"/>
      <c r="B1231" s="31"/>
      <c r="C1231" s="31"/>
      <c r="D1231" s="33"/>
      <c r="E1231" s="92"/>
      <c r="F1231" s="31"/>
      <c r="G1231" s="77"/>
      <c r="H1231" s="77"/>
      <c r="I1231" s="57"/>
      <c r="J1231" s="31"/>
      <c r="K1231" s="31"/>
      <c r="L1231" s="77"/>
      <c r="M1231" s="64"/>
      <c r="N1231" s="64"/>
      <c r="O1231" s="69"/>
      <c r="P1231" s="69"/>
      <c r="Q1231" s="70"/>
      <c r="R1231" s="34"/>
      <c r="S1231" s="105"/>
      <c r="T1231" s="105"/>
      <c r="U1231" s="77"/>
      <c r="V1231" s="77"/>
      <c r="W1231" s="69"/>
      <c r="X1231" s="69"/>
      <c r="Y1231" s="69"/>
      <c r="Z1231" s="61"/>
      <c r="AA1231" s="67"/>
      <c r="AB1231" s="61"/>
      <c r="AC1231" s="67"/>
      <c r="AD1231" s="67"/>
      <c r="AE1231" s="67"/>
      <c r="AF1231" s="57"/>
      <c r="AG1231" s="107"/>
      <c r="AH1231" s="108"/>
      <c r="AI1231" s="30"/>
      <c r="AJ1231" s="30"/>
      <c r="AK1231" s="30"/>
      <c r="AL1231" s="30"/>
      <c r="AM1231" s="63"/>
      <c r="AN1231" s="108"/>
      <c r="AO1231" s="108"/>
      <c r="AP1231" s="107"/>
      <c r="AQ1231" s="107"/>
      <c r="AR1231" s="31"/>
      <c r="AS1231" s="68"/>
      <c r="AT1231" s="68"/>
      <c r="AU1231" s="63"/>
      <c r="AV1231" s="62"/>
      <c r="AW1231" s="62"/>
      <c r="AX1231" s="62"/>
      <c r="AY1231" s="62"/>
      <c r="AZ1231" s="126"/>
      <c r="BA1231" s="126"/>
      <c r="BB1231" s="126"/>
      <c r="BC1231" s="126"/>
      <c r="BD1231" s="126"/>
      <c r="BE1231" s="62"/>
    </row>
    <row r="1232" spans="1:57" ht="25.5" customHeight="1" x14ac:dyDescent="0.3">
      <c r="A1232" s="31"/>
      <c r="B1232" s="31"/>
      <c r="C1232" s="31"/>
      <c r="D1232" s="33"/>
      <c r="E1232" s="92"/>
      <c r="F1232" s="31"/>
      <c r="G1232" s="77"/>
      <c r="H1232" s="77"/>
      <c r="I1232" s="57"/>
      <c r="J1232" s="31"/>
      <c r="K1232" s="31"/>
      <c r="L1232" s="77"/>
      <c r="M1232" s="64"/>
      <c r="N1232" s="64"/>
      <c r="O1232" s="69"/>
      <c r="P1232" s="69"/>
      <c r="Q1232" s="70"/>
      <c r="R1232" s="34"/>
      <c r="S1232" s="105"/>
      <c r="T1232" s="105"/>
      <c r="U1232" s="77"/>
      <c r="V1232" s="77"/>
      <c r="W1232" s="69"/>
      <c r="X1232" s="69"/>
      <c r="Y1232" s="69"/>
      <c r="Z1232" s="61"/>
      <c r="AA1232" s="67"/>
      <c r="AB1232" s="61"/>
      <c r="AC1232" s="67"/>
      <c r="AD1232" s="67"/>
      <c r="AE1232" s="67"/>
      <c r="AF1232" s="57"/>
      <c r="AG1232" s="107"/>
      <c r="AH1232" s="108"/>
      <c r="AI1232" s="30"/>
      <c r="AJ1232" s="30"/>
      <c r="AK1232" s="30"/>
      <c r="AL1232" s="30"/>
      <c r="AM1232" s="63"/>
      <c r="AN1232" s="108"/>
      <c r="AO1232" s="108"/>
      <c r="AP1232" s="107"/>
      <c r="AQ1232" s="107"/>
      <c r="AR1232" s="31"/>
      <c r="AS1232" s="68"/>
      <c r="AT1232" s="68"/>
      <c r="AU1232" s="63"/>
      <c r="AV1232" s="62"/>
      <c r="AW1232" s="62"/>
      <c r="AX1232" s="62"/>
      <c r="AY1232" s="62"/>
      <c r="AZ1232" s="126"/>
      <c r="BA1232" s="126"/>
      <c r="BB1232" s="126"/>
      <c r="BC1232" s="126"/>
      <c r="BD1232" s="126"/>
      <c r="BE1232" s="62"/>
    </row>
    <row r="1233" spans="1:57" ht="25.5" customHeight="1" x14ac:dyDescent="0.3">
      <c r="A1233" s="31"/>
      <c r="B1233" s="31"/>
      <c r="C1233" s="31"/>
      <c r="D1233" s="33"/>
      <c r="E1233" s="92"/>
      <c r="F1233" s="31"/>
      <c r="G1233" s="77"/>
      <c r="H1233" s="77"/>
      <c r="I1233" s="57"/>
      <c r="J1233" s="31"/>
      <c r="K1233" s="31"/>
      <c r="L1233" s="77"/>
      <c r="M1233" s="64"/>
      <c r="N1233" s="64"/>
      <c r="O1233" s="69"/>
      <c r="P1233" s="69"/>
      <c r="Q1233" s="70"/>
      <c r="R1233" s="34"/>
      <c r="S1233" s="105"/>
      <c r="T1233" s="105"/>
      <c r="U1233" s="77"/>
      <c r="V1233" s="77"/>
      <c r="W1233" s="69"/>
      <c r="X1233" s="69"/>
      <c r="Y1233" s="69"/>
      <c r="Z1233" s="61"/>
      <c r="AA1233" s="67"/>
      <c r="AB1233" s="61"/>
      <c r="AC1233" s="67"/>
      <c r="AD1233" s="67"/>
      <c r="AE1233" s="67"/>
      <c r="AF1233" s="57"/>
      <c r="AG1233" s="107"/>
      <c r="AH1233" s="108"/>
      <c r="AI1233" s="30"/>
      <c r="AJ1233" s="30"/>
      <c r="AK1233" s="30"/>
      <c r="AL1233" s="30"/>
      <c r="AM1233" s="63"/>
      <c r="AN1233" s="108"/>
      <c r="AO1233" s="108"/>
      <c r="AP1233" s="107"/>
      <c r="AQ1233" s="107"/>
      <c r="AR1233" s="31"/>
      <c r="AS1233" s="68"/>
      <c r="AT1233" s="68"/>
      <c r="AU1233" s="63"/>
      <c r="AV1233" s="62"/>
      <c r="AW1233" s="62"/>
      <c r="AX1233" s="62"/>
      <c r="AY1233" s="62"/>
      <c r="AZ1233" s="126"/>
      <c r="BA1233" s="126"/>
      <c r="BB1233" s="126"/>
      <c r="BC1233" s="126"/>
      <c r="BD1233" s="126"/>
      <c r="BE1233" s="62"/>
    </row>
    <row r="1234" spans="1:57" ht="25.5" customHeight="1" x14ac:dyDescent="0.3">
      <c r="A1234" s="31"/>
      <c r="B1234" s="31"/>
      <c r="C1234" s="31"/>
      <c r="D1234" s="33"/>
      <c r="E1234" s="92"/>
      <c r="F1234" s="31"/>
      <c r="G1234" s="77"/>
      <c r="H1234" s="77"/>
      <c r="I1234" s="57"/>
      <c r="J1234" s="31"/>
      <c r="K1234" s="31"/>
      <c r="L1234" s="77"/>
      <c r="M1234" s="64"/>
      <c r="N1234" s="64"/>
      <c r="O1234" s="69"/>
      <c r="P1234" s="69"/>
      <c r="Q1234" s="70"/>
      <c r="R1234" s="34"/>
      <c r="S1234" s="105"/>
      <c r="T1234" s="105"/>
      <c r="U1234" s="77"/>
      <c r="V1234" s="77"/>
      <c r="W1234" s="69"/>
      <c r="X1234" s="69"/>
      <c r="Y1234" s="69"/>
      <c r="Z1234" s="61"/>
      <c r="AA1234" s="67"/>
      <c r="AB1234" s="61"/>
      <c r="AC1234" s="67"/>
      <c r="AD1234" s="67"/>
      <c r="AE1234" s="67"/>
      <c r="AF1234" s="57"/>
      <c r="AG1234" s="107"/>
      <c r="AH1234" s="108"/>
      <c r="AI1234" s="30"/>
      <c r="AJ1234" s="30"/>
      <c r="AK1234" s="30"/>
      <c r="AL1234" s="30"/>
      <c r="AM1234" s="63"/>
      <c r="AN1234" s="108"/>
      <c r="AO1234" s="108"/>
      <c r="AP1234" s="107"/>
      <c r="AQ1234" s="107"/>
      <c r="AR1234" s="31"/>
      <c r="AS1234" s="68"/>
      <c r="AT1234" s="68"/>
      <c r="AU1234" s="63"/>
      <c r="AV1234" s="62"/>
      <c r="AW1234" s="62"/>
      <c r="AX1234" s="62"/>
      <c r="AY1234" s="62"/>
      <c r="AZ1234" s="126"/>
      <c r="BA1234" s="126"/>
      <c r="BB1234" s="126"/>
      <c r="BC1234" s="126"/>
      <c r="BD1234" s="126"/>
      <c r="BE1234" s="62"/>
    </row>
    <row r="1235" spans="1:57" ht="25.5" customHeight="1" x14ac:dyDescent="0.3">
      <c r="A1235" s="31"/>
      <c r="B1235" s="31"/>
      <c r="C1235" s="31"/>
      <c r="D1235" s="33"/>
      <c r="E1235" s="92"/>
      <c r="F1235" s="31"/>
      <c r="G1235" s="77"/>
      <c r="H1235" s="77"/>
      <c r="I1235" s="57"/>
      <c r="J1235" s="31"/>
      <c r="K1235" s="31"/>
      <c r="L1235" s="77"/>
      <c r="M1235" s="64"/>
      <c r="N1235" s="64"/>
      <c r="O1235" s="69"/>
      <c r="P1235" s="69"/>
      <c r="Q1235" s="70"/>
      <c r="R1235" s="34"/>
      <c r="S1235" s="105"/>
      <c r="T1235" s="105"/>
      <c r="U1235" s="77"/>
      <c r="V1235" s="77"/>
      <c r="W1235" s="69"/>
      <c r="X1235" s="69"/>
      <c r="Y1235" s="69"/>
      <c r="Z1235" s="61"/>
      <c r="AA1235" s="67"/>
      <c r="AB1235" s="61"/>
      <c r="AC1235" s="67"/>
      <c r="AD1235" s="67"/>
      <c r="AE1235" s="67"/>
      <c r="AF1235" s="57"/>
      <c r="AG1235" s="107"/>
      <c r="AH1235" s="108"/>
      <c r="AI1235" s="30"/>
      <c r="AJ1235" s="30"/>
      <c r="AK1235" s="30"/>
      <c r="AL1235" s="30"/>
      <c r="AM1235" s="63"/>
      <c r="AN1235" s="108"/>
      <c r="AO1235" s="108"/>
      <c r="AP1235" s="107"/>
      <c r="AQ1235" s="107"/>
      <c r="AR1235" s="31"/>
      <c r="AS1235" s="68"/>
      <c r="AT1235" s="68"/>
      <c r="AU1235" s="63"/>
      <c r="AV1235" s="62"/>
      <c r="AW1235" s="62"/>
      <c r="AX1235" s="62"/>
      <c r="AY1235" s="62"/>
      <c r="AZ1235" s="126"/>
      <c r="BA1235" s="126"/>
      <c r="BB1235" s="126"/>
      <c r="BC1235" s="126"/>
      <c r="BD1235" s="126"/>
      <c r="BE1235" s="62"/>
    </row>
    <row r="1236" spans="1:57" ht="25.5" customHeight="1" x14ac:dyDescent="0.3">
      <c r="A1236" s="31"/>
      <c r="B1236" s="31"/>
      <c r="C1236" s="31"/>
      <c r="D1236" s="33"/>
      <c r="E1236" s="92"/>
      <c r="F1236" s="31"/>
      <c r="G1236" s="77"/>
      <c r="H1236" s="77"/>
      <c r="I1236" s="57"/>
      <c r="J1236" s="31"/>
      <c r="K1236" s="31"/>
      <c r="L1236" s="77"/>
      <c r="M1236" s="64"/>
      <c r="N1236" s="64"/>
      <c r="O1236" s="69"/>
      <c r="P1236" s="69"/>
      <c r="Q1236" s="70"/>
      <c r="R1236" s="34"/>
      <c r="S1236" s="105"/>
      <c r="T1236" s="105"/>
      <c r="U1236" s="77"/>
      <c r="V1236" s="77"/>
      <c r="W1236" s="69"/>
      <c r="X1236" s="69"/>
      <c r="Y1236" s="69"/>
      <c r="Z1236" s="61"/>
      <c r="AA1236" s="67"/>
      <c r="AB1236" s="61"/>
      <c r="AC1236" s="67"/>
      <c r="AD1236" s="67"/>
      <c r="AE1236" s="67"/>
      <c r="AF1236" s="57"/>
      <c r="AG1236" s="107"/>
      <c r="AH1236" s="108"/>
      <c r="AI1236" s="30"/>
      <c r="AJ1236" s="30"/>
      <c r="AK1236" s="30"/>
      <c r="AL1236" s="30"/>
      <c r="AM1236" s="63"/>
      <c r="AN1236" s="108"/>
      <c r="AO1236" s="108"/>
      <c r="AP1236" s="107"/>
      <c r="AQ1236" s="107"/>
      <c r="AR1236" s="31"/>
      <c r="AS1236" s="68"/>
      <c r="AT1236" s="68"/>
      <c r="AU1236" s="63"/>
      <c r="AV1236" s="62"/>
      <c r="AW1236" s="62"/>
      <c r="AX1236" s="62"/>
      <c r="AY1236" s="62"/>
      <c r="AZ1236" s="126"/>
      <c r="BA1236" s="126"/>
      <c r="BB1236" s="126"/>
      <c r="BC1236" s="126"/>
      <c r="BD1236" s="126"/>
      <c r="BE1236" s="62"/>
    </row>
    <row r="1237" spans="1:57" ht="25.5" customHeight="1" x14ac:dyDescent="0.3">
      <c r="A1237" s="31"/>
      <c r="B1237" s="31"/>
      <c r="C1237" s="31"/>
      <c r="D1237" s="33"/>
      <c r="E1237" s="92"/>
      <c r="F1237" s="31"/>
      <c r="G1237" s="77"/>
      <c r="H1237" s="77"/>
      <c r="I1237" s="57"/>
      <c r="J1237" s="31"/>
      <c r="K1237" s="31"/>
      <c r="L1237" s="77"/>
      <c r="M1237" s="64"/>
      <c r="N1237" s="64"/>
      <c r="O1237" s="69"/>
      <c r="P1237" s="69"/>
      <c r="Q1237" s="70"/>
      <c r="R1237" s="34"/>
      <c r="S1237" s="105"/>
      <c r="T1237" s="105"/>
      <c r="U1237" s="77"/>
      <c r="V1237" s="77"/>
      <c r="W1237" s="69"/>
      <c r="X1237" s="69"/>
      <c r="Y1237" s="69"/>
      <c r="Z1237" s="61"/>
      <c r="AA1237" s="67"/>
      <c r="AB1237" s="61"/>
      <c r="AC1237" s="67"/>
      <c r="AD1237" s="67"/>
      <c r="AE1237" s="67"/>
      <c r="AF1237" s="57"/>
      <c r="AG1237" s="107"/>
      <c r="AH1237" s="108"/>
      <c r="AI1237" s="30"/>
      <c r="AJ1237" s="30"/>
      <c r="AK1237" s="30"/>
      <c r="AL1237" s="30"/>
      <c r="AM1237" s="63"/>
      <c r="AN1237" s="108"/>
      <c r="AO1237" s="108"/>
      <c r="AP1237" s="107"/>
      <c r="AQ1237" s="107"/>
      <c r="AR1237" s="31"/>
      <c r="AS1237" s="68"/>
      <c r="AT1237" s="68"/>
      <c r="AU1237" s="63"/>
      <c r="AV1237" s="62"/>
      <c r="AW1237" s="62"/>
      <c r="AX1237" s="62"/>
      <c r="AY1237" s="62"/>
      <c r="AZ1237" s="126"/>
      <c r="BA1237" s="126"/>
      <c r="BB1237" s="126"/>
      <c r="BC1237" s="126"/>
      <c r="BD1237" s="126"/>
      <c r="BE1237" s="62"/>
    </row>
    <row r="1238" spans="1:57" ht="25.5" customHeight="1" x14ac:dyDescent="0.3">
      <c r="A1238" s="31"/>
      <c r="B1238" s="31"/>
      <c r="C1238" s="31"/>
      <c r="D1238" s="33"/>
      <c r="E1238" s="92"/>
      <c r="F1238" s="31"/>
      <c r="G1238" s="77"/>
      <c r="H1238" s="77"/>
      <c r="I1238" s="57"/>
      <c r="J1238" s="31"/>
      <c r="K1238" s="31"/>
      <c r="L1238" s="77"/>
      <c r="M1238" s="64"/>
      <c r="N1238" s="64"/>
      <c r="O1238" s="69"/>
      <c r="P1238" s="69"/>
      <c r="Q1238" s="70"/>
      <c r="R1238" s="34"/>
      <c r="S1238" s="105"/>
      <c r="T1238" s="105"/>
      <c r="U1238" s="77"/>
      <c r="V1238" s="77"/>
      <c r="W1238" s="69"/>
      <c r="X1238" s="69"/>
      <c r="Y1238" s="69"/>
      <c r="Z1238" s="61"/>
      <c r="AA1238" s="67"/>
      <c r="AB1238" s="61"/>
      <c r="AC1238" s="67"/>
      <c r="AD1238" s="67"/>
      <c r="AE1238" s="67"/>
      <c r="AF1238" s="57"/>
      <c r="AG1238" s="107"/>
      <c r="AH1238" s="108"/>
      <c r="AI1238" s="30"/>
      <c r="AJ1238" s="30"/>
      <c r="AK1238" s="30"/>
      <c r="AL1238" s="30"/>
      <c r="AM1238" s="63"/>
      <c r="AN1238" s="108"/>
      <c r="AO1238" s="108"/>
      <c r="AP1238" s="107"/>
      <c r="AQ1238" s="107"/>
      <c r="AR1238" s="31"/>
      <c r="AS1238" s="68"/>
      <c r="AT1238" s="68"/>
      <c r="AU1238" s="63"/>
      <c r="AV1238" s="62"/>
      <c r="AW1238" s="62"/>
      <c r="AX1238" s="62"/>
      <c r="AY1238" s="62"/>
      <c r="AZ1238" s="126"/>
      <c r="BA1238" s="126"/>
      <c r="BB1238" s="126"/>
      <c r="BC1238" s="126"/>
      <c r="BD1238" s="126"/>
      <c r="BE1238" s="62"/>
    </row>
    <row r="1239" spans="1:57" ht="25.5" customHeight="1" x14ac:dyDescent="0.3">
      <c r="A1239" s="31"/>
      <c r="B1239" s="31"/>
      <c r="C1239" s="31"/>
      <c r="D1239" s="33"/>
      <c r="E1239" s="92"/>
      <c r="F1239" s="31"/>
      <c r="G1239" s="77"/>
      <c r="H1239" s="77"/>
      <c r="I1239" s="57"/>
      <c r="J1239" s="31"/>
      <c r="K1239" s="31"/>
      <c r="L1239" s="77"/>
      <c r="M1239" s="64"/>
      <c r="N1239" s="64"/>
      <c r="O1239" s="69"/>
      <c r="P1239" s="69"/>
      <c r="Q1239" s="70"/>
      <c r="R1239" s="34"/>
      <c r="S1239" s="105"/>
      <c r="T1239" s="105"/>
      <c r="U1239" s="77"/>
      <c r="V1239" s="77"/>
      <c r="W1239" s="69"/>
      <c r="X1239" s="69"/>
      <c r="Y1239" s="69"/>
      <c r="Z1239" s="61"/>
      <c r="AA1239" s="67"/>
      <c r="AB1239" s="61"/>
      <c r="AC1239" s="67"/>
      <c r="AD1239" s="67"/>
      <c r="AE1239" s="67"/>
      <c r="AF1239" s="57"/>
      <c r="AG1239" s="107"/>
      <c r="AH1239" s="108"/>
      <c r="AI1239" s="30"/>
      <c r="AJ1239" s="30"/>
      <c r="AK1239" s="30"/>
      <c r="AL1239" s="30"/>
      <c r="AM1239" s="63"/>
      <c r="AN1239" s="108"/>
      <c r="AO1239" s="108"/>
      <c r="AP1239" s="107"/>
      <c r="AQ1239" s="107"/>
      <c r="AR1239" s="31"/>
      <c r="AS1239" s="68"/>
      <c r="AT1239" s="68"/>
      <c r="AU1239" s="63"/>
      <c r="AV1239" s="62"/>
      <c r="AW1239" s="62"/>
      <c r="AX1239" s="62"/>
      <c r="AY1239" s="62"/>
      <c r="AZ1239" s="126"/>
      <c r="BA1239" s="126"/>
      <c r="BB1239" s="126"/>
      <c r="BC1239" s="126"/>
      <c r="BD1239" s="126"/>
      <c r="BE1239" s="62"/>
    </row>
    <row r="1240" spans="1:57" ht="25.5" customHeight="1" x14ac:dyDescent="0.3">
      <c r="A1240" s="31"/>
      <c r="B1240" s="31"/>
      <c r="C1240" s="31"/>
      <c r="D1240" s="33"/>
      <c r="E1240" s="92"/>
      <c r="F1240" s="31"/>
      <c r="G1240" s="77"/>
      <c r="H1240" s="77"/>
      <c r="I1240" s="57"/>
      <c r="J1240" s="31"/>
      <c r="K1240" s="31"/>
      <c r="L1240" s="77"/>
      <c r="M1240" s="64"/>
      <c r="N1240" s="64"/>
      <c r="O1240" s="69"/>
      <c r="P1240" s="69"/>
      <c r="Q1240" s="70"/>
      <c r="R1240" s="34"/>
      <c r="S1240" s="105"/>
      <c r="T1240" s="105"/>
      <c r="U1240" s="77"/>
      <c r="V1240" s="77"/>
      <c r="W1240" s="69"/>
      <c r="X1240" s="69"/>
      <c r="Y1240" s="69"/>
      <c r="Z1240" s="61"/>
      <c r="AA1240" s="67"/>
      <c r="AB1240" s="61"/>
      <c r="AC1240" s="67"/>
      <c r="AD1240" s="67"/>
      <c r="AE1240" s="67"/>
      <c r="AF1240" s="57"/>
      <c r="AG1240" s="107"/>
      <c r="AH1240" s="108"/>
      <c r="AI1240" s="30"/>
      <c r="AJ1240" s="30"/>
      <c r="AK1240" s="30"/>
      <c r="AL1240" s="30"/>
      <c r="AM1240" s="63"/>
      <c r="AN1240" s="108"/>
      <c r="AO1240" s="108"/>
      <c r="AP1240" s="107"/>
      <c r="AQ1240" s="107"/>
      <c r="AR1240" s="31"/>
      <c r="AS1240" s="68"/>
      <c r="AT1240" s="68"/>
      <c r="AU1240" s="63"/>
      <c r="AV1240" s="62"/>
      <c r="AW1240" s="62"/>
      <c r="AX1240" s="62"/>
      <c r="AY1240" s="62"/>
      <c r="AZ1240" s="126"/>
      <c r="BA1240" s="126"/>
      <c r="BB1240" s="126"/>
      <c r="BC1240" s="126"/>
      <c r="BD1240" s="126"/>
      <c r="BE1240" s="62"/>
    </row>
    <row r="1241" spans="1:57" ht="25.5" customHeight="1" x14ac:dyDescent="0.3">
      <c r="A1241" s="31"/>
      <c r="B1241" s="31"/>
      <c r="C1241" s="31"/>
      <c r="D1241" s="33"/>
      <c r="E1241" s="92"/>
      <c r="F1241" s="31"/>
      <c r="G1241" s="77"/>
      <c r="H1241" s="77"/>
      <c r="I1241" s="57"/>
      <c r="J1241" s="31"/>
      <c r="K1241" s="31"/>
      <c r="L1241" s="77"/>
      <c r="M1241" s="64"/>
      <c r="N1241" s="64"/>
      <c r="O1241" s="69"/>
      <c r="P1241" s="69"/>
      <c r="Q1241" s="70"/>
      <c r="R1241" s="34"/>
      <c r="S1241" s="105"/>
      <c r="T1241" s="105"/>
      <c r="U1241" s="77"/>
      <c r="V1241" s="77"/>
      <c r="W1241" s="69"/>
      <c r="X1241" s="69"/>
      <c r="Y1241" s="69"/>
      <c r="Z1241" s="61"/>
      <c r="AA1241" s="67"/>
      <c r="AB1241" s="61"/>
      <c r="AC1241" s="67"/>
      <c r="AD1241" s="67"/>
      <c r="AE1241" s="67"/>
      <c r="AF1241" s="57"/>
      <c r="AG1241" s="107"/>
      <c r="AH1241" s="108"/>
      <c r="AI1241" s="30"/>
      <c r="AJ1241" s="30"/>
      <c r="AK1241" s="30"/>
      <c r="AL1241" s="30"/>
      <c r="AM1241" s="63"/>
      <c r="AN1241" s="108"/>
      <c r="AO1241" s="108"/>
      <c r="AP1241" s="107"/>
      <c r="AQ1241" s="107"/>
      <c r="AR1241" s="31"/>
      <c r="AS1241" s="68"/>
      <c r="AT1241" s="68"/>
      <c r="AU1241" s="63"/>
      <c r="AV1241" s="62"/>
      <c r="AW1241" s="62"/>
      <c r="AX1241" s="62"/>
      <c r="AY1241" s="62"/>
      <c r="AZ1241" s="126"/>
      <c r="BA1241" s="126"/>
      <c r="BB1241" s="126"/>
      <c r="BC1241" s="126"/>
      <c r="BD1241" s="126"/>
      <c r="BE1241" s="62"/>
    </row>
    <row r="1242" spans="1:57" ht="25.5" customHeight="1" x14ac:dyDescent="0.3">
      <c r="A1242" s="31"/>
      <c r="B1242" s="31"/>
      <c r="C1242" s="31"/>
      <c r="D1242" s="33"/>
      <c r="E1242" s="92"/>
      <c r="F1242" s="31"/>
      <c r="G1242" s="77"/>
      <c r="H1242" s="77"/>
      <c r="I1242" s="57"/>
      <c r="J1242" s="31"/>
      <c r="K1242" s="31"/>
      <c r="L1242" s="77"/>
      <c r="M1242" s="64"/>
      <c r="N1242" s="64"/>
      <c r="O1242" s="69"/>
      <c r="P1242" s="69"/>
      <c r="Q1242" s="70"/>
      <c r="R1242" s="34"/>
      <c r="S1242" s="105"/>
      <c r="T1242" s="105"/>
      <c r="U1242" s="77"/>
      <c r="V1242" s="77"/>
      <c r="W1242" s="69"/>
      <c r="X1242" s="69"/>
      <c r="Y1242" s="69"/>
      <c r="Z1242" s="61"/>
      <c r="AA1242" s="67"/>
      <c r="AB1242" s="61"/>
      <c r="AC1242" s="67"/>
      <c r="AD1242" s="67"/>
      <c r="AE1242" s="67"/>
      <c r="AF1242" s="57"/>
      <c r="AG1242" s="107"/>
      <c r="AH1242" s="108"/>
      <c r="AI1242" s="30"/>
      <c r="AJ1242" s="30"/>
      <c r="AK1242" s="30"/>
      <c r="AL1242" s="30"/>
      <c r="AM1242" s="63"/>
      <c r="AN1242" s="108"/>
      <c r="AO1242" s="108"/>
      <c r="AP1242" s="107"/>
      <c r="AQ1242" s="107"/>
      <c r="AR1242" s="31"/>
      <c r="AS1242" s="68"/>
      <c r="AT1242" s="68"/>
      <c r="AU1242" s="63"/>
      <c r="AV1242" s="62"/>
      <c r="AW1242" s="62"/>
      <c r="AX1242" s="62"/>
      <c r="AY1242" s="62"/>
      <c r="AZ1242" s="126"/>
      <c r="BA1242" s="126"/>
      <c r="BB1242" s="126"/>
      <c r="BC1242" s="126"/>
      <c r="BD1242" s="126"/>
      <c r="BE1242" s="62"/>
    </row>
    <row r="1243" spans="1:57" ht="25.5" customHeight="1" x14ac:dyDescent="0.3">
      <c r="A1243" s="31"/>
      <c r="B1243" s="31"/>
      <c r="C1243" s="31"/>
      <c r="D1243" s="33"/>
      <c r="E1243" s="92"/>
      <c r="F1243" s="31"/>
      <c r="G1243" s="77"/>
      <c r="H1243" s="77"/>
      <c r="I1243" s="57"/>
      <c r="J1243" s="31"/>
      <c r="K1243" s="31"/>
      <c r="L1243" s="77"/>
      <c r="M1243" s="64"/>
      <c r="N1243" s="64"/>
      <c r="O1243" s="69"/>
      <c r="P1243" s="69"/>
      <c r="Q1243" s="70"/>
      <c r="R1243" s="34"/>
      <c r="S1243" s="105"/>
      <c r="T1243" s="105"/>
      <c r="U1243" s="77"/>
      <c r="V1243" s="77"/>
      <c r="W1243" s="69"/>
      <c r="X1243" s="69"/>
      <c r="Y1243" s="69"/>
      <c r="Z1243" s="61"/>
      <c r="AA1243" s="67"/>
      <c r="AB1243" s="61"/>
      <c r="AC1243" s="67"/>
      <c r="AD1243" s="67"/>
      <c r="AE1243" s="67"/>
      <c r="AF1243" s="57"/>
      <c r="AG1243" s="107"/>
      <c r="AH1243" s="108"/>
      <c r="AI1243" s="30"/>
      <c r="AJ1243" s="30"/>
      <c r="AK1243" s="30"/>
      <c r="AL1243" s="30"/>
      <c r="AM1243" s="63"/>
      <c r="AN1243" s="108"/>
      <c r="AO1243" s="108"/>
      <c r="AP1243" s="107"/>
      <c r="AQ1243" s="107"/>
      <c r="AR1243" s="31"/>
      <c r="AS1243" s="68"/>
      <c r="AT1243" s="68"/>
      <c r="AU1243" s="63"/>
      <c r="AV1243" s="62"/>
      <c r="AW1243" s="62"/>
      <c r="AX1243" s="62"/>
      <c r="AY1243" s="62"/>
      <c r="AZ1243" s="126"/>
      <c r="BA1243" s="126"/>
      <c r="BB1243" s="126"/>
      <c r="BC1243" s="126"/>
      <c r="BD1243" s="126"/>
      <c r="BE1243" s="62"/>
    </row>
    <row r="1244" spans="1:57" ht="25.5" customHeight="1" x14ac:dyDescent="0.3">
      <c r="A1244" s="31"/>
      <c r="B1244" s="31"/>
      <c r="C1244" s="31"/>
      <c r="D1244" s="33"/>
      <c r="E1244" s="92"/>
      <c r="F1244" s="31"/>
      <c r="G1244" s="77"/>
      <c r="H1244" s="77"/>
      <c r="I1244" s="57"/>
      <c r="J1244" s="31"/>
      <c r="K1244" s="31"/>
      <c r="L1244" s="77"/>
      <c r="M1244" s="64"/>
      <c r="N1244" s="64"/>
      <c r="O1244" s="69"/>
      <c r="P1244" s="69"/>
      <c r="Q1244" s="70"/>
      <c r="R1244" s="34"/>
      <c r="S1244" s="105"/>
      <c r="T1244" s="105"/>
      <c r="U1244" s="77"/>
      <c r="V1244" s="77"/>
      <c r="W1244" s="69"/>
      <c r="X1244" s="69"/>
      <c r="Y1244" s="69"/>
      <c r="Z1244" s="61"/>
      <c r="AA1244" s="67"/>
      <c r="AB1244" s="61"/>
      <c r="AC1244" s="67"/>
      <c r="AD1244" s="67"/>
      <c r="AE1244" s="67"/>
      <c r="AF1244" s="57"/>
      <c r="AG1244" s="107"/>
      <c r="AH1244" s="108"/>
      <c r="AI1244" s="30"/>
      <c r="AJ1244" s="30"/>
      <c r="AK1244" s="30"/>
      <c r="AL1244" s="30"/>
      <c r="AM1244" s="63"/>
      <c r="AN1244" s="108"/>
      <c r="AO1244" s="108"/>
      <c r="AP1244" s="107"/>
      <c r="AQ1244" s="107"/>
      <c r="AR1244" s="31"/>
      <c r="AS1244" s="68"/>
      <c r="AT1244" s="68"/>
      <c r="AU1244" s="63"/>
      <c r="AV1244" s="62"/>
      <c r="AW1244" s="62"/>
      <c r="AX1244" s="62"/>
      <c r="AY1244" s="62"/>
      <c r="AZ1244" s="126"/>
      <c r="BA1244" s="126"/>
      <c r="BB1244" s="126"/>
      <c r="BC1244" s="126"/>
      <c r="BD1244" s="126"/>
      <c r="BE1244" s="62"/>
    </row>
    <row r="1245" spans="1:57" ht="25.5" customHeight="1" x14ac:dyDescent="0.3">
      <c r="A1245" s="31"/>
      <c r="B1245" s="31"/>
      <c r="C1245" s="31"/>
      <c r="D1245" s="33"/>
      <c r="E1245" s="92"/>
      <c r="F1245" s="31"/>
      <c r="G1245" s="77"/>
      <c r="H1245" s="77"/>
      <c r="I1245" s="57"/>
      <c r="J1245" s="31"/>
      <c r="K1245" s="31"/>
      <c r="L1245" s="77"/>
      <c r="M1245" s="64"/>
      <c r="N1245" s="64"/>
      <c r="O1245" s="69"/>
      <c r="P1245" s="69"/>
      <c r="Q1245" s="70"/>
      <c r="R1245" s="34"/>
      <c r="S1245" s="105"/>
      <c r="T1245" s="105"/>
      <c r="U1245" s="77"/>
      <c r="V1245" s="77"/>
      <c r="W1245" s="69"/>
      <c r="X1245" s="69"/>
      <c r="Y1245" s="69"/>
      <c r="Z1245" s="61"/>
      <c r="AA1245" s="67"/>
      <c r="AB1245" s="61"/>
      <c r="AC1245" s="67"/>
      <c r="AD1245" s="67"/>
      <c r="AE1245" s="67"/>
      <c r="AF1245" s="57"/>
      <c r="AG1245" s="107"/>
      <c r="AH1245" s="108"/>
      <c r="AI1245" s="30"/>
      <c r="AJ1245" s="30"/>
      <c r="AK1245" s="30"/>
      <c r="AL1245" s="30"/>
      <c r="AM1245" s="63"/>
      <c r="AN1245" s="108"/>
      <c r="AO1245" s="108"/>
      <c r="AP1245" s="107"/>
      <c r="AQ1245" s="107"/>
      <c r="AR1245" s="31"/>
      <c r="AS1245" s="68"/>
      <c r="AT1245" s="68"/>
      <c r="AU1245" s="63"/>
      <c r="AV1245" s="62"/>
      <c r="AW1245" s="62"/>
      <c r="AX1245" s="62"/>
      <c r="AY1245" s="62"/>
      <c r="AZ1245" s="126"/>
      <c r="BA1245" s="126"/>
      <c r="BB1245" s="126"/>
      <c r="BC1245" s="126"/>
      <c r="BD1245" s="126"/>
      <c r="BE1245" s="62"/>
    </row>
    <row r="1246" spans="1:57" ht="25.5" customHeight="1" x14ac:dyDescent="0.3">
      <c r="A1246" s="31"/>
      <c r="B1246" s="31"/>
      <c r="C1246" s="31"/>
      <c r="D1246" s="33"/>
      <c r="E1246" s="92"/>
      <c r="F1246" s="31"/>
      <c r="G1246" s="77"/>
      <c r="H1246" s="77"/>
      <c r="I1246" s="57"/>
      <c r="J1246" s="31"/>
      <c r="K1246" s="31"/>
      <c r="L1246" s="77"/>
      <c r="M1246" s="64"/>
      <c r="N1246" s="64"/>
      <c r="O1246" s="69"/>
      <c r="P1246" s="69"/>
      <c r="Q1246" s="70"/>
      <c r="R1246" s="34"/>
      <c r="S1246" s="105"/>
      <c r="T1246" s="105"/>
      <c r="U1246" s="77"/>
      <c r="V1246" s="77"/>
      <c r="W1246" s="69"/>
      <c r="X1246" s="69"/>
      <c r="Y1246" s="69"/>
      <c r="Z1246" s="61"/>
      <c r="AA1246" s="67"/>
      <c r="AB1246" s="61"/>
      <c r="AC1246" s="67"/>
      <c r="AD1246" s="67"/>
      <c r="AE1246" s="67"/>
      <c r="AF1246" s="57"/>
      <c r="AG1246" s="107"/>
      <c r="AH1246" s="108"/>
      <c r="AI1246" s="30"/>
      <c r="AJ1246" s="30"/>
      <c r="AK1246" s="30"/>
      <c r="AL1246" s="30"/>
      <c r="AM1246" s="63"/>
      <c r="AN1246" s="108"/>
      <c r="AO1246" s="108"/>
      <c r="AP1246" s="107"/>
      <c r="AQ1246" s="107"/>
      <c r="AR1246" s="31"/>
      <c r="AS1246" s="68"/>
      <c r="AT1246" s="68"/>
      <c r="AU1246" s="63"/>
      <c r="AV1246" s="62"/>
      <c r="AW1246" s="62"/>
      <c r="AX1246" s="62"/>
      <c r="AY1246" s="62"/>
      <c r="AZ1246" s="126"/>
      <c r="BA1246" s="126"/>
      <c r="BB1246" s="126"/>
      <c r="BC1246" s="126"/>
      <c r="BD1246" s="126"/>
      <c r="BE1246" s="62"/>
    </row>
    <row r="1247" spans="1:57" ht="25.5" customHeight="1" x14ac:dyDescent="0.3">
      <c r="A1247" s="31"/>
      <c r="B1247" s="31"/>
      <c r="C1247" s="31"/>
      <c r="D1247" s="33"/>
      <c r="E1247" s="92"/>
      <c r="F1247" s="31"/>
      <c r="G1247" s="77"/>
      <c r="H1247" s="77"/>
      <c r="I1247" s="57"/>
      <c r="J1247" s="31"/>
      <c r="K1247" s="31"/>
      <c r="L1247" s="77"/>
      <c r="M1247" s="64"/>
      <c r="N1247" s="64"/>
      <c r="O1247" s="69"/>
      <c r="P1247" s="69"/>
      <c r="Q1247" s="70"/>
      <c r="R1247" s="34"/>
      <c r="S1247" s="105"/>
      <c r="T1247" s="105"/>
      <c r="U1247" s="77"/>
      <c r="V1247" s="77"/>
      <c r="W1247" s="69"/>
      <c r="X1247" s="69"/>
      <c r="Y1247" s="69"/>
      <c r="Z1247" s="61"/>
      <c r="AA1247" s="67"/>
      <c r="AB1247" s="61"/>
      <c r="AC1247" s="67"/>
      <c r="AD1247" s="67"/>
      <c r="AE1247" s="67"/>
      <c r="AF1247" s="57"/>
      <c r="AG1247" s="107"/>
      <c r="AH1247" s="108"/>
      <c r="AI1247" s="30"/>
      <c r="AJ1247" s="30"/>
      <c r="AK1247" s="30"/>
      <c r="AL1247" s="30"/>
      <c r="AM1247" s="63"/>
      <c r="AN1247" s="108"/>
      <c r="AO1247" s="108"/>
      <c r="AP1247" s="107"/>
      <c r="AQ1247" s="107"/>
      <c r="AR1247" s="31"/>
      <c r="AS1247" s="68"/>
      <c r="AT1247" s="68"/>
      <c r="AU1247" s="63"/>
      <c r="AV1247" s="62"/>
      <c r="AW1247" s="62"/>
      <c r="AX1247" s="62"/>
      <c r="AY1247" s="62"/>
      <c r="AZ1247" s="126"/>
      <c r="BA1247" s="126"/>
      <c r="BB1247" s="126"/>
      <c r="BC1247" s="126"/>
      <c r="BD1247" s="126"/>
      <c r="BE1247" s="62"/>
    </row>
    <row r="1248" spans="1:57" ht="25.5" customHeight="1" x14ac:dyDescent="0.3">
      <c r="A1248" s="31"/>
      <c r="B1248" s="31"/>
      <c r="C1248" s="31"/>
      <c r="D1248" s="33"/>
      <c r="E1248" s="92"/>
      <c r="F1248" s="31"/>
      <c r="G1248" s="77"/>
      <c r="H1248" s="77"/>
      <c r="I1248" s="57"/>
      <c r="J1248" s="31"/>
      <c r="K1248" s="31"/>
      <c r="L1248" s="77"/>
      <c r="M1248" s="64"/>
      <c r="N1248" s="64"/>
      <c r="O1248" s="69"/>
      <c r="P1248" s="69"/>
      <c r="Q1248" s="70"/>
      <c r="R1248" s="34"/>
      <c r="S1248" s="105"/>
      <c r="T1248" s="105"/>
      <c r="U1248" s="77"/>
      <c r="V1248" s="77"/>
      <c r="W1248" s="69"/>
      <c r="X1248" s="69"/>
      <c r="Y1248" s="69"/>
      <c r="Z1248" s="61"/>
      <c r="AA1248" s="67"/>
      <c r="AB1248" s="61"/>
      <c r="AC1248" s="67"/>
      <c r="AD1248" s="67"/>
      <c r="AE1248" s="67"/>
      <c r="AF1248" s="57"/>
      <c r="AG1248" s="107"/>
      <c r="AH1248" s="108"/>
      <c r="AI1248" s="30"/>
      <c r="AJ1248" s="30"/>
      <c r="AK1248" s="30"/>
      <c r="AL1248" s="30"/>
      <c r="AM1248" s="63"/>
      <c r="AN1248" s="108"/>
      <c r="AO1248" s="108"/>
      <c r="AP1248" s="107"/>
      <c r="AQ1248" s="107"/>
      <c r="AR1248" s="31"/>
      <c r="AS1248" s="68"/>
      <c r="AT1248" s="68"/>
      <c r="AU1248" s="63"/>
      <c r="AV1248" s="62"/>
      <c r="AW1248" s="62"/>
      <c r="AX1248" s="62"/>
      <c r="AY1248" s="62"/>
      <c r="AZ1248" s="126"/>
      <c r="BA1248" s="126"/>
      <c r="BB1248" s="126"/>
      <c r="BC1248" s="126"/>
      <c r="BD1248" s="126"/>
      <c r="BE1248" s="62"/>
    </row>
    <row r="1249" spans="1:57" ht="25.5" customHeight="1" x14ac:dyDescent="0.3">
      <c r="A1249" s="31"/>
      <c r="B1249" s="31"/>
      <c r="C1249" s="31"/>
      <c r="D1249" s="33"/>
      <c r="E1249" s="92"/>
      <c r="F1249" s="31"/>
      <c r="G1249" s="77"/>
      <c r="H1249" s="77"/>
      <c r="I1249" s="57"/>
      <c r="J1249" s="31"/>
      <c r="K1249" s="31"/>
      <c r="L1249" s="77"/>
      <c r="M1249" s="64"/>
      <c r="N1249" s="64"/>
      <c r="O1249" s="69"/>
      <c r="P1249" s="69"/>
      <c r="Q1249" s="70"/>
      <c r="R1249" s="34"/>
      <c r="S1249" s="105"/>
      <c r="T1249" s="105"/>
      <c r="U1249" s="77"/>
      <c r="V1249" s="77"/>
      <c r="W1249" s="69"/>
      <c r="X1249" s="69"/>
      <c r="Y1249" s="69"/>
      <c r="Z1249" s="61"/>
      <c r="AA1249" s="67"/>
      <c r="AB1249" s="61"/>
      <c r="AC1249" s="67"/>
      <c r="AD1249" s="67"/>
      <c r="AE1249" s="67"/>
      <c r="AF1249" s="57"/>
      <c r="AG1249" s="107"/>
      <c r="AH1249" s="108"/>
      <c r="AI1249" s="30"/>
      <c r="AJ1249" s="30"/>
      <c r="AK1249" s="30"/>
      <c r="AL1249" s="30"/>
      <c r="AM1249" s="63"/>
      <c r="AN1249" s="108"/>
      <c r="AO1249" s="108"/>
      <c r="AP1249" s="107"/>
      <c r="AQ1249" s="107"/>
      <c r="AR1249" s="31"/>
      <c r="AS1249" s="68"/>
      <c r="AT1249" s="68"/>
      <c r="AU1249" s="63"/>
      <c r="AV1249" s="62"/>
      <c r="AW1249" s="62"/>
      <c r="AX1249" s="62"/>
      <c r="AY1249" s="62"/>
      <c r="AZ1249" s="126"/>
      <c r="BA1249" s="126"/>
      <c r="BB1249" s="126"/>
      <c r="BC1249" s="126"/>
      <c r="BD1249" s="126"/>
      <c r="BE1249" s="62"/>
    </row>
    <row r="1250" spans="1:57" ht="25.5" customHeight="1" x14ac:dyDescent="0.3">
      <c r="A1250" s="31"/>
      <c r="B1250" s="31"/>
      <c r="C1250" s="31"/>
      <c r="D1250" s="33"/>
      <c r="E1250" s="92"/>
      <c r="F1250" s="31"/>
      <c r="G1250" s="77"/>
      <c r="H1250" s="77"/>
      <c r="I1250" s="57"/>
      <c r="J1250" s="31"/>
      <c r="K1250" s="31"/>
      <c r="L1250" s="77"/>
      <c r="M1250" s="64"/>
      <c r="N1250" s="64"/>
      <c r="O1250" s="69"/>
      <c r="P1250" s="69"/>
      <c r="Q1250" s="70"/>
      <c r="R1250" s="34"/>
      <c r="S1250" s="105"/>
      <c r="T1250" s="105"/>
      <c r="U1250" s="77"/>
      <c r="V1250" s="77"/>
      <c r="W1250" s="69"/>
      <c r="X1250" s="69"/>
      <c r="Y1250" s="69"/>
      <c r="Z1250" s="61"/>
      <c r="AA1250" s="67"/>
      <c r="AB1250" s="61"/>
      <c r="AC1250" s="67"/>
      <c r="AD1250" s="67"/>
      <c r="AE1250" s="67"/>
      <c r="AF1250" s="57"/>
      <c r="AG1250" s="107"/>
      <c r="AH1250" s="108"/>
      <c r="AI1250" s="30"/>
      <c r="AJ1250" s="30"/>
      <c r="AK1250" s="30"/>
      <c r="AL1250" s="30"/>
      <c r="AM1250" s="63"/>
      <c r="AN1250" s="108"/>
      <c r="AO1250" s="108"/>
      <c r="AP1250" s="107"/>
      <c r="AQ1250" s="107"/>
      <c r="AR1250" s="31"/>
      <c r="AS1250" s="68"/>
      <c r="AT1250" s="68"/>
      <c r="AU1250" s="63"/>
      <c r="AV1250" s="62"/>
      <c r="AW1250" s="62"/>
      <c r="AX1250" s="62"/>
      <c r="AY1250" s="62"/>
      <c r="AZ1250" s="126"/>
      <c r="BA1250" s="126"/>
      <c r="BB1250" s="126"/>
      <c r="BC1250" s="126"/>
      <c r="BD1250" s="126"/>
      <c r="BE1250" s="62"/>
    </row>
    <row r="1251" spans="1:57" ht="25.5" customHeight="1" x14ac:dyDescent="0.3">
      <c r="A1251" s="31"/>
      <c r="B1251" s="31"/>
      <c r="C1251" s="31"/>
      <c r="D1251" s="33"/>
      <c r="E1251" s="92"/>
      <c r="F1251" s="31"/>
      <c r="G1251" s="77"/>
      <c r="H1251" s="77"/>
      <c r="I1251" s="57"/>
      <c r="J1251" s="31"/>
      <c r="K1251" s="31"/>
      <c r="L1251" s="77"/>
      <c r="M1251" s="64"/>
      <c r="N1251" s="64"/>
      <c r="O1251" s="69"/>
      <c r="P1251" s="69"/>
      <c r="Q1251" s="70"/>
      <c r="R1251" s="34"/>
      <c r="S1251" s="105"/>
      <c r="T1251" s="105"/>
      <c r="U1251" s="77"/>
      <c r="V1251" s="77"/>
      <c r="W1251" s="69"/>
      <c r="X1251" s="69"/>
      <c r="Y1251" s="69"/>
      <c r="Z1251" s="61"/>
      <c r="AA1251" s="67"/>
      <c r="AB1251" s="61"/>
      <c r="AC1251" s="67"/>
      <c r="AD1251" s="67"/>
      <c r="AE1251" s="67"/>
      <c r="AF1251" s="57"/>
      <c r="AG1251" s="107"/>
      <c r="AH1251" s="108"/>
      <c r="AI1251" s="30"/>
      <c r="AJ1251" s="30"/>
      <c r="AK1251" s="30"/>
      <c r="AL1251" s="30"/>
      <c r="AM1251" s="63"/>
      <c r="AN1251" s="108"/>
      <c r="AO1251" s="108"/>
      <c r="AP1251" s="107"/>
      <c r="AQ1251" s="107"/>
      <c r="AR1251" s="31"/>
      <c r="AS1251" s="68"/>
      <c r="AT1251" s="68"/>
      <c r="AU1251" s="63"/>
      <c r="AV1251" s="62"/>
      <c r="AW1251" s="62"/>
      <c r="AX1251" s="62"/>
      <c r="AY1251" s="62"/>
      <c r="AZ1251" s="126"/>
      <c r="BA1251" s="126"/>
      <c r="BB1251" s="126"/>
      <c r="BC1251" s="126"/>
      <c r="BD1251" s="126"/>
      <c r="BE1251" s="62"/>
    </row>
    <row r="1252" spans="1:57" ht="25.5" customHeight="1" x14ac:dyDescent="0.3">
      <c r="A1252" s="31"/>
      <c r="B1252" s="31"/>
      <c r="C1252" s="31"/>
      <c r="D1252" s="33"/>
      <c r="E1252" s="92"/>
      <c r="F1252" s="31"/>
      <c r="G1252" s="77"/>
      <c r="H1252" s="77"/>
      <c r="I1252" s="57"/>
      <c r="J1252" s="31"/>
      <c r="K1252" s="31"/>
      <c r="L1252" s="77"/>
      <c r="M1252" s="64"/>
      <c r="N1252" s="64"/>
      <c r="O1252" s="69"/>
      <c r="P1252" s="69"/>
      <c r="Q1252" s="70"/>
      <c r="R1252" s="34"/>
      <c r="S1252" s="105"/>
      <c r="T1252" s="105"/>
      <c r="U1252" s="77"/>
      <c r="V1252" s="77"/>
      <c r="W1252" s="69"/>
      <c r="X1252" s="69"/>
      <c r="Y1252" s="69"/>
      <c r="Z1252" s="61"/>
      <c r="AA1252" s="67"/>
      <c r="AB1252" s="61"/>
      <c r="AC1252" s="67"/>
      <c r="AD1252" s="67"/>
      <c r="AE1252" s="67"/>
      <c r="AF1252" s="57"/>
      <c r="AG1252" s="107"/>
      <c r="AH1252" s="108"/>
      <c r="AI1252" s="30"/>
      <c r="AJ1252" s="30"/>
      <c r="AK1252" s="30"/>
      <c r="AL1252" s="30"/>
      <c r="AM1252" s="63"/>
      <c r="AN1252" s="108"/>
      <c r="AO1252" s="108"/>
      <c r="AP1252" s="107"/>
      <c r="AQ1252" s="107"/>
      <c r="AR1252" s="31"/>
      <c r="AS1252" s="68"/>
      <c r="AT1252" s="68"/>
      <c r="AU1252" s="63"/>
      <c r="AV1252" s="62"/>
      <c r="AW1252" s="62"/>
      <c r="AX1252" s="62"/>
      <c r="AY1252" s="62"/>
      <c r="AZ1252" s="126"/>
      <c r="BA1252" s="126"/>
      <c r="BB1252" s="126"/>
      <c r="BC1252" s="126"/>
      <c r="BD1252" s="126"/>
      <c r="BE1252" s="62"/>
    </row>
    <row r="1253" spans="1:57" ht="25.5" customHeight="1" x14ac:dyDescent="0.3">
      <c r="A1253" s="31"/>
      <c r="B1253" s="31"/>
      <c r="C1253" s="31"/>
      <c r="D1253" s="33"/>
      <c r="E1253" s="92"/>
      <c r="F1253" s="31"/>
      <c r="G1253" s="77"/>
      <c r="H1253" s="77"/>
      <c r="I1253" s="57"/>
      <c r="J1253" s="31"/>
      <c r="K1253" s="31"/>
      <c r="L1253" s="77"/>
      <c r="M1253" s="64"/>
      <c r="N1253" s="64"/>
      <c r="O1253" s="69"/>
      <c r="P1253" s="69"/>
      <c r="Q1253" s="70"/>
      <c r="R1253" s="34"/>
      <c r="S1253" s="105"/>
      <c r="T1253" s="105"/>
      <c r="U1253" s="77"/>
      <c r="V1253" s="77"/>
      <c r="W1253" s="69"/>
      <c r="X1253" s="69"/>
      <c r="Y1253" s="69"/>
      <c r="Z1253" s="61"/>
      <c r="AA1253" s="67"/>
      <c r="AB1253" s="61"/>
      <c r="AC1253" s="67"/>
      <c r="AD1253" s="67"/>
      <c r="AE1253" s="67"/>
      <c r="AF1253" s="57"/>
      <c r="AG1253" s="107"/>
      <c r="AH1253" s="108"/>
      <c r="AI1253" s="30"/>
      <c r="AJ1253" s="30"/>
      <c r="AK1253" s="30"/>
      <c r="AL1253" s="30"/>
      <c r="AM1253" s="63"/>
      <c r="AN1253" s="108"/>
      <c r="AO1253" s="108"/>
      <c r="AP1253" s="107"/>
      <c r="AQ1253" s="107"/>
      <c r="AR1253" s="31"/>
      <c r="AS1253" s="68"/>
      <c r="AT1253" s="68"/>
      <c r="AU1253" s="63"/>
      <c r="AV1253" s="62"/>
      <c r="AW1253" s="62"/>
      <c r="AX1253" s="62"/>
      <c r="AY1253" s="62"/>
      <c r="AZ1253" s="126"/>
      <c r="BA1253" s="126"/>
      <c r="BB1253" s="126"/>
      <c r="BC1253" s="126"/>
      <c r="BD1253" s="126"/>
      <c r="BE1253" s="62"/>
    </row>
    <row r="1254" spans="1:57" ht="25.5" customHeight="1" x14ac:dyDescent="0.3">
      <c r="A1254" s="31"/>
      <c r="B1254" s="31"/>
      <c r="C1254" s="31"/>
      <c r="D1254" s="33"/>
      <c r="E1254" s="92"/>
      <c r="F1254" s="31"/>
      <c r="G1254" s="77"/>
      <c r="H1254" s="77"/>
      <c r="I1254" s="57"/>
      <c r="J1254" s="31"/>
      <c r="K1254" s="31"/>
      <c r="L1254" s="77"/>
      <c r="M1254" s="64"/>
      <c r="N1254" s="64"/>
      <c r="O1254" s="69"/>
      <c r="P1254" s="69"/>
      <c r="Q1254" s="70"/>
      <c r="R1254" s="34"/>
      <c r="S1254" s="105"/>
      <c r="T1254" s="105"/>
      <c r="U1254" s="77"/>
      <c r="V1254" s="77"/>
      <c r="W1254" s="69"/>
      <c r="X1254" s="69"/>
      <c r="Y1254" s="69"/>
      <c r="Z1254" s="61"/>
      <c r="AA1254" s="67"/>
      <c r="AB1254" s="61"/>
      <c r="AC1254" s="67"/>
      <c r="AD1254" s="67"/>
      <c r="AE1254" s="67"/>
      <c r="AF1254" s="57"/>
      <c r="AG1254" s="107"/>
      <c r="AH1254" s="108"/>
      <c r="AI1254" s="30"/>
      <c r="AJ1254" s="30"/>
      <c r="AK1254" s="30"/>
      <c r="AL1254" s="30"/>
      <c r="AM1254" s="63"/>
      <c r="AN1254" s="108"/>
      <c r="AO1254" s="108"/>
      <c r="AP1254" s="107"/>
      <c r="AQ1254" s="107"/>
      <c r="AR1254" s="31"/>
      <c r="AS1254" s="68"/>
      <c r="AT1254" s="68"/>
      <c r="AU1254" s="63"/>
      <c r="AV1254" s="62"/>
      <c r="AW1254" s="62"/>
      <c r="AX1254" s="62"/>
      <c r="AY1254" s="62"/>
      <c r="AZ1254" s="126"/>
      <c r="BA1254" s="126"/>
      <c r="BB1254" s="126"/>
      <c r="BC1254" s="126"/>
      <c r="BD1254" s="126"/>
      <c r="BE1254" s="62"/>
    </row>
    <row r="1255" spans="1:57" ht="25.5" customHeight="1" x14ac:dyDescent="0.3">
      <c r="A1255" s="31"/>
      <c r="B1255" s="31"/>
      <c r="C1255" s="31"/>
      <c r="D1255" s="33"/>
      <c r="E1255" s="92"/>
      <c r="F1255" s="31"/>
      <c r="G1255" s="77"/>
      <c r="H1255" s="77"/>
      <c r="I1255" s="57"/>
      <c r="J1255" s="31"/>
      <c r="K1255" s="31"/>
      <c r="L1255" s="77"/>
      <c r="M1255" s="64"/>
      <c r="N1255" s="64"/>
      <c r="O1255" s="69"/>
      <c r="P1255" s="69"/>
      <c r="Q1255" s="70"/>
      <c r="R1255" s="34"/>
      <c r="S1255" s="105"/>
      <c r="T1255" s="105"/>
      <c r="U1255" s="77"/>
      <c r="V1255" s="77"/>
      <c r="W1255" s="69"/>
      <c r="X1255" s="69"/>
      <c r="Y1255" s="69"/>
      <c r="Z1255" s="61"/>
      <c r="AA1255" s="67"/>
      <c r="AB1255" s="61"/>
      <c r="AC1255" s="67"/>
      <c r="AD1255" s="67"/>
      <c r="AE1255" s="67"/>
      <c r="AF1255" s="57"/>
      <c r="AG1255" s="107"/>
      <c r="AH1255" s="108"/>
      <c r="AI1255" s="30"/>
      <c r="AJ1255" s="30"/>
      <c r="AK1255" s="30"/>
      <c r="AL1255" s="30"/>
      <c r="AM1255" s="63"/>
      <c r="AN1255" s="108"/>
      <c r="AO1255" s="108"/>
      <c r="AP1255" s="107"/>
      <c r="AQ1255" s="107"/>
      <c r="AR1255" s="31"/>
      <c r="AS1255" s="68"/>
      <c r="AT1255" s="68"/>
      <c r="AU1255" s="63"/>
      <c r="AV1255" s="62"/>
      <c r="AW1255" s="62"/>
      <c r="AX1255" s="62"/>
      <c r="AY1255" s="62"/>
      <c r="AZ1255" s="126"/>
      <c r="BA1255" s="126"/>
      <c r="BB1255" s="126"/>
      <c r="BC1255" s="126"/>
      <c r="BD1255" s="126"/>
      <c r="BE1255" s="62"/>
    </row>
    <row r="1256" spans="1:57" ht="25.5" customHeight="1" x14ac:dyDescent="0.3">
      <c r="A1256" s="31"/>
      <c r="B1256" s="31"/>
      <c r="C1256" s="31"/>
      <c r="D1256" s="33"/>
      <c r="E1256" s="92"/>
      <c r="F1256" s="31"/>
      <c r="G1256" s="77"/>
      <c r="H1256" s="77"/>
      <c r="I1256" s="57"/>
      <c r="J1256" s="31"/>
      <c r="K1256" s="31"/>
      <c r="L1256" s="77"/>
      <c r="M1256" s="64"/>
      <c r="N1256" s="64"/>
      <c r="O1256" s="69"/>
      <c r="P1256" s="69"/>
      <c r="Q1256" s="70"/>
      <c r="R1256" s="34"/>
      <c r="S1256" s="105"/>
      <c r="T1256" s="105"/>
      <c r="U1256" s="77"/>
      <c r="V1256" s="77"/>
      <c r="W1256" s="69"/>
      <c r="X1256" s="69"/>
      <c r="Y1256" s="69"/>
      <c r="Z1256" s="61"/>
      <c r="AA1256" s="67"/>
      <c r="AB1256" s="61"/>
      <c r="AC1256" s="67"/>
      <c r="AD1256" s="67"/>
      <c r="AE1256" s="67"/>
      <c r="AF1256" s="57"/>
      <c r="AG1256" s="107"/>
      <c r="AH1256" s="108"/>
      <c r="AI1256" s="30"/>
      <c r="AJ1256" s="30"/>
      <c r="AK1256" s="30"/>
      <c r="AL1256" s="30"/>
      <c r="AM1256" s="63"/>
      <c r="AN1256" s="108"/>
      <c r="AO1256" s="108"/>
      <c r="AP1256" s="107"/>
      <c r="AQ1256" s="107"/>
      <c r="AR1256" s="31"/>
      <c r="AS1256" s="68"/>
      <c r="AT1256" s="68"/>
      <c r="AU1256" s="63"/>
      <c r="AV1256" s="62"/>
      <c r="AW1256" s="62"/>
      <c r="AX1256" s="62"/>
      <c r="AY1256" s="62"/>
      <c r="AZ1256" s="126"/>
      <c r="BA1256" s="126"/>
      <c r="BB1256" s="126"/>
      <c r="BC1256" s="126"/>
      <c r="BD1256" s="126"/>
      <c r="BE1256" s="62"/>
    </row>
    <row r="1257" spans="1:57" ht="25.5" customHeight="1" x14ac:dyDescent="0.3">
      <c r="A1257" s="31"/>
      <c r="B1257" s="31"/>
      <c r="C1257" s="31"/>
      <c r="D1257" s="33"/>
      <c r="E1257" s="92"/>
      <c r="F1257" s="31"/>
      <c r="G1257" s="77"/>
      <c r="H1257" s="77"/>
      <c r="I1257" s="57"/>
      <c r="J1257" s="31"/>
      <c r="K1257" s="31"/>
      <c r="L1257" s="77"/>
      <c r="M1257" s="64"/>
      <c r="N1257" s="64"/>
      <c r="O1257" s="69"/>
      <c r="P1257" s="69"/>
      <c r="Q1257" s="70"/>
      <c r="R1257" s="34"/>
      <c r="S1257" s="105"/>
      <c r="T1257" s="105"/>
      <c r="U1257" s="77"/>
      <c r="V1257" s="77"/>
      <c r="W1257" s="69"/>
      <c r="X1257" s="69"/>
      <c r="Y1257" s="69"/>
      <c r="Z1257" s="61"/>
      <c r="AA1257" s="67"/>
      <c r="AB1257" s="61"/>
      <c r="AC1257" s="67"/>
      <c r="AD1257" s="67"/>
      <c r="AE1257" s="67"/>
      <c r="AF1257" s="57"/>
      <c r="AG1257" s="107"/>
      <c r="AH1257" s="108"/>
      <c r="AI1257" s="30"/>
      <c r="AJ1257" s="30"/>
      <c r="AK1257" s="30"/>
      <c r="AL1257" s="30"/>
      <c r="AM1257" s="63"/>
      <c r="AN1257" s="108"/>
      <c r="AO1257" s="108"/>
      <c r="AP1257" s="107"/>
      <c r="AQ1257" s="107"/>
      <c r="AR1257" s="31"/>
      <c r="AS1257" s="68"/>
      <c r="AT1257" s="68"/>
      <c r="AU1257" s="63"/>
      <c r="AV1257" s="62"/>
      <c r="AW1257" s="62"/>
      <c r="AX1257" s="62"/>
      <c r="AY1257" s="62"/>
      <c r="AZ1257" s="126"/>
      <c r="BA1257" s="126"/>
      <c r="BB1257" s="126"/>
      <c r="BC1257" s="126"/>
      <c r="BD1257" s="126"/>
      <c r="BE1257" s="62"/>
    </row>
    <row r="1258" spans="1:57" ht="25.5" customHeight="1" x14ac:dyDescent="0.3">
      <c r="A1258" s="31"/>
      <c r="B1258" s="31"/>
      <c r="C1258" s="31"/>
      <c r="D1258" s="33"/>
      <c r="E1258" s="92"/>
      <c r="F1258" s="31"/>
      <c r="G1258" s="77"/>
      <c r="H1258" s="77"/>
      <c r="I1258" s="57"/>
      <c r="J1258" s="31"/>
      <c r="K1258" s="31"/>
      <c r="L1258" s="77"/>
      <c r="M1258" s="64"/>
      <c r="N1258" s="64"/>
      <c r="O1258" s="69"/>
      <c r="P1258" s="69"/>
      <c r="Q1258" s="70"/>
      <c r="R1258" s="34"/>
      <c r="S1258" s="105"/>
      <c r="T1258" s="105"/>
      <c r="U1258" s="77"/>
      <c r="V1258" s="77"/>
      <c r="W1258" s="69"/>
      <c r="X1258" s="69"/>
      <c r="Y1258" s="69"/>
      <c r="Z1258" s="61"/>
      <c r="AA1258" s="67"/>
      <c r="AB1258" s="61"/>
      <c r="AC1258" s="67"/>
      <c r="AD1258" s="67"/>
      <c r="AE1258" s="67"/>
      <c r="AF1258" s="57"/>
      <c r="AG1258" s="107"/>
      <c r="AH1258" s="108"/>
      <c r="AI1258" s="30"/>
      <c r="AJ1258" s="30"/>
      <c r="AK1258" s="30"/>
      <c r="AL1258" s="30"/>
      <c r="AM1258" s="63"/>
      <c r="AN1258" s="108"/>
      <c r="AO1258" s="108"/>
      <c r="AP1258" s="107"/>
      <c r="AQ1258" s="107"/>
      <c r="AR1258" s="31"/>
      <c r="AS1258" s="68"/>
      <c r="AT1258" s="68"/>
      <c r="AU1258" s="63"/>
      <c r="AV1258" s="62"/>
      <c r="AW1258" s="62"/>
      <c r="AX1258" s="62"/>
      <c r="AY1258" s="62"/>
      <c r="AZ1258" s="126"/>
      <c r="BA1258" s="126"/>
      <c r="BB1258" s="126"/>
      <c r="BC1258" s="126"/>
      <c r="BD1258" s="126"/>
      <c r="BE1258" s="62"/>
    </row>
    <row r="1259" spans="1:57" ht="25.5" customHeight="1" x14ac:dyDescent="0.3">
      <c r="A1259" s="31"/>
      <c r="B1259" s="31"/>
      <c r="C1259" s="31"/>
      <c r="D1259" s="33"/>
      <c r="E1259" s="92"/>
      <c r="F1259" s="31"/>
      <c r="G1259" s="77"/>
      <c r="H1259" s="77"/>
      <c r="I1259" s="57"/>
      <c r="J1259" s="31"/>
      <c r="K1259" s="31"/>
      <c r="L1259" s="77"/>
      <c r="M1259" s="64"/>
      <c r="N1259" s="64"/>
      <c r="O1259" s="69"/>
      <c r="P1259" s="69"/>
      <c r="Q1259" s="70"/>
      <c r="R1259" s="34"/>
      <c r="S1259" s="105"/>
      <c r="T1259" s="105"/>
      <c r="U1259" s="77"/>
      <c r="V1259" s="77"/>
      <c r="W1259" s="69"/>
      <c r="X1259" s="69"/>
      <c r="Y1259" s="69"/>
      <c r="Z1259" s="61"/>
      <c r="AA1259" s="67"/>
      <c r="AB1259" s="61"/>
      <c r="AC1259" s="67"/>
      <c r="AD1259" s="67"/>
      <c r="AE1259" s="67"/>
      <c r="AF1259" s="57"/>
      <c r="AG1259" s="107"/>
      <c r="AH1259" s="108"/>
      <c r="AI1259" s="30"/>
      <c r="AJ1259" s="30"/>
      <c r="AK1259" s="30"/>
      <c r="AL1259" s="30"/>
      <c r="AM1259" s="63"/>
      <c r="AN1259" s="108"/>
      <c r="AO1259" s="108"/>
      <c r="AP1259" s="107"/>
      <c r="AQ1259" s="107"/>
      <c r="AR1259" s="31"/>
      <c r="AS1259" s="68"/>
      <c r="AT1259" s="68"/>
      <c r="AU1259" s="63"/>
      <c r="AV1259" s="62"/>
      <c r="AW1259" s="62"/>
      <c r="AX1259" s="62"/>
      <c r="AY1259" s="62"/>
      <c r="AZ1259" s="126"/>
      <c r="BA1259" s="126"/>
      <c r="BB1259" s="126"/>
      <c r="BC1259" s="126"/>
      <c r="BD1259" s="126"/>
      <c r="BE1259" s="62"/>
    </row>
    <row r="1260" spans="1:57" ht="25.5" customHeight="1" x14ac:dyDescent="0.3">
      <c r="A1260" s="31"/>
      <c r="B1260" s="31"/>
      <c r="C1260" s="31"/>
      <c r="D1260" s="33"/>
      <c r="E1260" s="92"/>
      <c r="F1260" s="31"/>
      <c r="G1260" s="77"/>
      <c r="H1260" s="77"/>
      <c r="I1260" s="57"/>
      <c r="J1260" s="31"/>
      <c r="K1260" s="31"/>
      <c r="L1260" s="77"/>
      <c r="M1260" s="64"/>
      <c r="N1260" s="64"/>
      <c r="O1260" s="69"/>
      <c r="P1260" s="69"/>
      <c r="Q1260" s="70"/>
      <c r="R1260" s="34"/>
      <c r="S1260" s="105"/>
      <c r="T1260" s="105"/>
      <c r="U1260" s="77"/>
      <c r="V1260" s="77"/>
      <c r="W1260" s="69"/>
      <c r="X1260" s="69"/>
      <c r="Y1260" s="69"/>
      <c r="Z1260" s="61"/>
      <c r="AA1260" s="67"/>
      <c r="AB1260" s="61"/>
      <c r="AC1260" s="67"/>
      <c r="AD1260" s="67"/>
      <c r="AE1260" s="67"/>
      <c r="AF1260" s="57"/>
      <c r="AG1260" s="107"/>
      <c r="AH1260" s="108"/>
      <c r="AI1260" s="30"/>
      <c r="AJ1260" s="30"/>
      <c r="AK1260" s="30"/>
      <c r="AL1260" s="30"/>
      <c r="AM1260" s="63"/>
      <c r="AN1260" s="108"/>
      <c r="AO1260" s="108"/>
      <c r="AP1260" s="107"/>
      <c r="AQ1260" s="107"/>
      <c r="AR1260" s="31"/>
      <c r="AS1260" s="68"/>
      <c r="AT1260" s="68"/>
      <c r="AU1260" s="63"/>
      <c r="AV1260" s="62"/>
      <c r="AW1260" s="62"/>
      <c r="AX1260" s="62"/>
      <c r="AY1260" s="62"/>
      <c r="AZ1260" s="126"/>
      <c r="BA1260" s="126"/>
      <c r="BB1260" s="126"/>
      <c r="BC1260" s="126"/>
      <c r="BD1260" s="126"/>
      <c r="BE1260" s="62"/>
    </row>
    <row r="1261" spans="1:57" ht="25.5" customHeight="1" x14ac:dyDescent="0.3">
      <c r="A1261" s="31"/>
      <c r="B1261" s="31"/>
      <c r="C1261" s="31"/>
      <c r="D1261" s="33"/>
      <c r="E1261" s="92"/>
      <c r="F1261" s="31"/>
      <c r="G1261" s="77"/>
      <c r="H1261" s="77"/>
      <c r="I1261" s="57"/>
      <c r="J1261" s="31"/>
      <c r="K1261" s="31"/>
      <c r="L1261" s="77"/>
      <c r="M1261" s="64"/>
      <c r="N1261" s="64"/>
      <c r="O1261" s="69"/>
      <c r="P1261" s="69"/>
      <c r="Q1261" s="70"/>
      <c r="R1261" s="34"/>
      <c r="S1261" s="105"/>
      <c r="T1261" s="105"/>
      <c r="U1261" s="77"/>
      <c r="V1261" s="77"/>
      <c r="W1261" s="69"/>
      <c r="X1261" s="69"/>
      <c r="Y1261" s="69"/>
      <c r="Z1261" s="61"/>
      <c r="AA1261" s="67"/>
      <c r="AB1261" s="61"/>
      <c r="AC1261" s="67"/>
      <c r="AD1261" s="67"/>
      <c r="AE1261" s="67"/>
      <c r="AF1261" s="57"/>
      <c r="AG1261" s="107"/>
      <c r="AH1261" s="108"/>
      <c r="AI1261" s="30"/>
      <c r="AJ1261" s="30"/>
      <c r="AK1261" s="30"/>
      <c r="AL1261" s="30"/>
      <c r="AM1261" s="63"/>
      <c r="AN1261" s="108"/>
      <c r="AO1261" s="108"/>
      <c r="AP1261" s="107"/>
      <c r="AQ1261" s="107"/>
      <c r="AR1261" s="31"/>
      <c r="AS1261" s="68"/>
      <c r="AT1261" s="68"/>
      <c r="AU1261" s="63"/>
      <c r="AV1261" s="62"/>
      <c r="AW1261" s="62"/>
      <c r="AX1261" s="62"/>
      <c r="AY1261" s="62"/>
      <c r="AZ1261" s="126"/>
      <c r="BA1261" s="126"/>
      <c r="BB1261" s="126"/>
      <c r="BC1261" s="126"/>
      <c r="BD1261" s="126"/>
      <c r="BE1261" s="62"/>
    </row>
    <row r="1262" spans="1:57" ht="25.5" customHeight="1" x14ac:dyDescent="0.3">
      <c r="A1262" s="31"/>
      <c r="B1262" s="31"/>
      <c r="C1262" s="31"/>
      <c r="D1262" s="33"/>
      <c r="E1262" s="92"/>
      <c r="F1262" s="31"/>
      <c r="G1262" s="77"/>
      <c r="H1262" s="77"/>
      <c r="I1262" s="57"/>
      <c r="J1262" s="31"/>
      <c r="K1262" s="31"/>
      <c r="L1262" s="77"/>
      <c r="M1262" s="64"/>
      <c r="N1262" s="64"/>
      <c r="O1262" s="69"/>
      <c r="P1262" s="69"/>
      <c r="Q1262" s="70"/>
      <c r="R1262" s="34"/>
      <c r="S1262" s="105"/>
      <c r="T1262" s="105"/>
      <c r="U1262" s="77"/>
      <c r="V1262" s="77"/>
      <c r="W1262" s="69"/>
      <c r="X1262" s="69"/>
      <c r="Y1262" s="69"/>
      <c r="Z1262" s="61"/>
      <c r="AA1262" s="67"/>
      <c r="AB1262" s="61"/>
      <c r="AC1262" s="67"/>
      <c r="AD1262" s="67"/>
      <c r="AE1262" s="67"/>
      <c r="AF1262" s="57"/>
      <c r="AG1262" s="107"/>
      <c r="AH1262" s="108"/>
      <c r="AI1262" s="30"/>
      <c r="AJ1262" s="30"/>
      <c r="AK1262" s="30"/>
      <c r="AL1262" s="30"/>
      <c r="AM1262" s="63"/>
      <c r="AN1262" s="108"/>
      <c r="AO1262" s="108"/>
      <c r="AP1262" s="107"/>
      <c r="AQ1262" s="107"/>
      <c r="AR1262" s="31"/>
      <c r="AS1262" s="68"/>
      <c r="AT1262" s="68"/>
      <c r="AU1262" s="63"/>
      <c r="AV1262" s="62"/>
      <c r="AW1262" s="62"/>
      <c r="AX1262" s="62"/>
      <c r="AY1262" s="62"/>
      <c r="AZ1262" s="126"/>
      <c r="BA1262" s="126"/>
      <c r="BB1262" s="126"/>
      <c r="BC1262" s="126"/>
      <c r="BD1262" s="126"/>
      <c r="BE1262" s="62"/>
    </row>
    <row r="1263" spans="1:57" ht="25.5" customHeight="1" x14ac:dyDescent="0.3">
      <c r="A1263" s="31"/>
      <c r="B1263" s="31"/>
      <c r="C1263" s="31"/>
      <c r="D1263" s="33"/>
      <c r="E1263" s="92"/>
      <c r="F1263" s="31"/>
      <c r="G1263" s="77"/>
      <c r="H1263" s="77"/>
      <c r="I1263" s="57"/>
      <c r="J1263" s="31"/>
      <c r="K1263" s="31"/>
      <c r="L1263" s="77"/>
      <c r="M1263" s="64"/>
      <c r="N1263" s="64"/>
      <c r="O1263" s="69"/>
      <c r="P1263" s="69"/>
      <c r="Q1263" s="70"/>
      <c r="R1263" s="34"/>
      <c r="S1263" s="105"/>
      <c r="T1263" s="105"/>
      <c r="U1263" s="77"/>
      <c r="V1263" s="77"/>
      <c r="W1263" s="69"/>
      <c r="X1263" s="69"/>
      <c r="Y1263" s="69"/>
      <c r="Z1263" s="61"/>
      <c r="AA1263" s="67"/>
      <c r="AB1263" s="61"/>
      <c r="AC1263" s="67"/>
      <c r="AD1263" s="67"/>
      <c r="AE1263" s="67"/>
      <c r="AF1263" s="57"/>
      <c r="AG1263" s="107"/>
      <c r="AH1263" s="108"/>
      <c r="AI1263" s="30"/>
      <c r="AJ1263" s="30"/>
      <c r="AK1263" s="30"/>
      <c r="AL1263" s="30"/>
      <c r="AM1263" s="63"/>
      <c r="AN1263" s="108"/>
      <c r="AO1263" s="108"/>
      <c r="AP1263" s="107"/>
      <c r="AQ1263" s="107"/>
      <c r="AR1263" s="31"/>
      <c r="AS1263" s="68"/>
      <c r="AT1263" s="68"/>
      <c r="AU1263" s="63"/>
      <c r="AV1263" s="62"/>
      <c r="AW1263" s="62"/>
      <c r="AX1263" s="62"/>
      <c r="AY1263" s="62"/>
      <c r="AZ1263" s="126"/>
      <c r="BA1263" s="126"/>
      <c r="BB1263" s="126"/>
      <c r="BC1263" s="126"/>
      <c r="BD1263" s="126"/>
      <c r="BE1263" s="62"/>
    </row>
    <row r="1264" spans="1:57" ht="25.5" customHeight="1" x14ac:dyDescent="0.3">
      <c r="A1264" s="31"/>
      <c r="B1264" s="31"/>
      <c r="C1264" s="31"/>
      <c r="D1264" s="33"/>
      <c r="E1264" s="92"/>
      <c r="F1264" s="31"/>
      <c r="G1264" s="77"/>
      <c r="H1264" s="77"/>
      <c r="I1264" s="57"/>
      <c r="J1264" s="31"/>
      <c r="K1264" s="31"/>
      <c r="L1264" s="77"/>
      <c r="M1264" s="64"/>
      <c r="N1264" s="64"/>
      <c r="O1264" s="69"/>
      <c r="P1264" s="69"/>
      <c r="Q1264" s="70"/>
      <c r="R1264" s="34"/>
      <c r="S1264" s="105"/>
      <c r="T1264" s="105"/>
      <c r="U1264" s="77"/>
      <c r="V1264" s="77"/>
      <c r="W1264" s="69"/>
      <c r="X1264" s="69"/>
      <c r="Y1264" s="69"/>
      <c r="Z1264" s="61"/>
      <c r="AA1264" s="67"/>
      <c r="AB1264" s="61"/>
      <c r="AC1264" s="67"/>
      <c r="AD1264" s="67"/>
      <c r="AE1264" s="67"/>
      <c r="AF1264" s="57"/>
      <c r="AG1264" s="107"/>
      <c r="AH1264" s="108"/>
      <c r="AI1264" s="30"/>
      <c r="AJ1264" s="30"/>
      <c r="AK1264" s="30"/>
      <c r="AL1264" s="30"/>
      <c r="AM1264" s="63"/>
      <c r="AN1264" s="108"/>
      <c r="AO1264" s="108"/>
      <c r="AP1264" s="107"/>
      <c r="AQ1264" s="107"/>
      <c r="AR1264" s="31"/>
      <c r="AS1264" s="68"/>
      <c r="AT1264" s="68"/>
      <c r="AU1264" s="63"/>
      <c r="AV1264" s="62"/>
      <c r="AW1264" s="62"/>
      <c r="AX1264" s="62"/>
      <c r="AY1264" s="62"/>
      <c r="AZ1264" s="126"/>
      <c r="BA1264" s="126"/>
      <c r="BB1264" s="126"/>
      <c r="BC1264" s="126"/>
      <c r="BD1264" s="126"/>
      <c r="BE1264" s="62"/>
    </row>
    <row r="1265" spans="1:57" ht="25.5" customHeight="1" x14ac:dyDescent="0.3">
      <c r="A1265" s="31"/>
      <c r="B1265" s="31"/>
      <c r="C1265" s="31"/>
      <c r="D1265" s="33"/>
      <c r="E1265" s="92"/>
      <c r="F1265" s="31"/>
      <c r="G1265" s="77"/>
      <c r="H1265" s="77"/>
      <c r="I1265" s="57"/>
      <c r="J1265" s="31"/>
      <c r="K1265" s="31"/>
      <c r="L1265" s="77"/>
      <c r="M1265" s="64"/>
      <c r="N1265" s="64"/>
      <c r="O1265" s="69"/>
      <c r="P1265" s="69"/>
      <c r="Q1265" s="70"/>
      <c r="R1265" s="34"/>
      <c r="S1265" s="105"/>
      <c r="T1265" s="105"/>
      <c r="U1265" s="77"/>
      <c r="V1265" s="77"/>
      <c r="W1265" s="69"/>
      <c r="X1265" s="69"/>
      <c r="Y1265" s="69"/>
      <c r="Z1265" s="61"/>
      <c r="AA1265" s="67"/>
      <c r="AB1265" s="61"/>
      <c r="AC1265" s="67"/>
      <c r="AD1265" s="67"/>
      <c r="AE1265" s="67"/>
      <c r="AF1265" s="57"/>
      <c r="AG1265" s="107"/>
      <c r="AH1265" s="108"/>
      <c r="AI1265" s="30"/>
      <c r="AJ1265" s="30"/>
      <c r="AK1265" s="30"/>
      <c r="AL1265" s="30"/>
      <c r="AM1265" s="63"/>
      <c r="AN1265" s="108"/>
      <c r="AO1265" s="108"/>
      <c r="AP1265" s="107"/>
      <c r="AQ1265" s="107"/>
      <c r="AR1265" s="31"/>
      <c r="AS1265" s="68"/>
      <c r="AT1265" s="68"/>
      <c r="AU1265" s="63"/>
      <c r="AV1265" s="62"/>
      <c r="AW1265" s="62"/>
      <c r="AX1265" s="62"/>
      <c r="AY1265" s="62"/>
      <c r="AZ1265" s="126"/>
      <c r="BA1265" s="126"/>
      <c r="BB1265" s="126"/>
      <c r="BC1265" s="126"/>
      <c r="BD1265" s="126"/>
      <c r="BE1265" s="62"/>
    </row>
    <row r="1266" spans="1:57" ht="25.5" customHeight="1" x14ac:dyDescent="0.3">
      <c r="A1266" s="31"/>
      <c r="B1266" s="31"/>
      <c r="C1266" s="31"/>
      <c r="D1266" s="33"/>
      <c r="E1266" s="92"/>
      <c r="F1266" s="31"/>
      <c r="G1266" s="77"/>
      <c r="H1266" s="77"/>
      <c r="I1266" s="57"/>
      <c r="J1266" s="31"/>
      <c r="K1266" s="31"/>
      <c r="L1266" s="77"/>
      <c r="M1266" s="64"/>
      <c r="N1266" s="64"/>
      <c r="O1266" s="69"/>
      <c r="P1266" s="69"/>
      <c r="Q1266" s="70"/>
      <c r="R1266" s="34"/>
      <c r="S1266" s="105"/>
      <c r="T1266" s="105"/>
      <c r="U1266" s="77"/>
      <c r="V1266" s="77"/>
      <c r="W1266" s="69"/>
      <c r="X1266" s="69"/>
      <c r="Y1266" s="69"/>
      <c r="Z1266" s="61"/>
      <c r="AA1266" s="67"/>
      <c r="AB1266" s="61"/>
      <c r="AC1266" s="67"/>
      <c r="AD1266" s="67"/>
      <c r="AE1266" s="67"/>
      <c r="AF1266" s="57"/>
      <c r="AG1266" s="107"/>
      <c r="AH1266" s="108"/>
      <c r="AI1266" s="30"/>
      <c r="AJ1266" s="30"/>
      <c r="AK1266" s="30"/>
      <c r="AL1266" s="30"/>
      <c r="AM1266" s="63"/>
      <c r="AN1266" s="108"/>
      <c r="AO1266" s="108"/>
      <c r="AP1266" s="107"/>
      <c r="AQ1266" s="107"/>
      <c r="AR1266" s="31"/>
      <c r="AS1266" s="68"/>
      <c r="AT1266" s="68"/>
      <c r="AU1266" s="63"/>
      <c r="AV1266" s="62"/>
      <c r="AW1266" s="62"/>
      <c r="AX1266" s="62"/>
      <c r="AY1266" s="62"/>
      <c r="AZ1266" s="126"/>
      <c r="BA1266" s="126"/>
      <c r="BB1266" s="126"/>
      <c r="BC1266" s="126"/>
      <c r="BD1266" s="126"/>
      <c r="BE1266" s="62"/>
    </row>
    <row r="1267" spans="1:57" ht="25.5" customHeight="1" x14ac:dyDescent="0.3">
      <c r="A1267" s="31"/>
      <c r="B1267" s="31"/>
      <c r="C1267" s="31"/>
      <c r="D1267" s="33"/>
      <c r="E1267" s="92"/>
      <c r="F1267" s="31"/>
      <c r="G1267" s="77"/>
      <c r="H1267" s="77"/>
      <c r="I1267" s="57"/>
      <c r="J1267" s="31"/>
      <c r="K1267" s="31"/>
      <c r="L1267" s="77"/>
      <c r="M1267" s="64"/>
      <c r="N1267" s="64"/>
      <c r="O1267" s="69"/>
      <c r="P1267" s="69"/>
      <c r="Q1267" s="70"/>
      <c r="R1267" s="34"/>
      <c r="S1267" s="105"/>
      <c r="T1267" s="105"/>
      <c r="U1267" s="77"/>
      <c r="V1267" s="77"/>
      <c r="W1267" s="69"/>
      <c r="X1267" s="69"/>
      <c r="Y1267" s="69"/>
      <c r="Z1267" s="61"/>
      <c r="AA1267" s="67"/>
      <c r="AB1267" s="61"/>
      <c r="AC1267" s="67"/>
      <c r="AD1267" s="67"/>
      <c r="AE1267" s="67"/>
      <c r="AF1267" s="57"/>
      <c r="AG1267" s="107"/>
      <c r="AH1267" s="108"/>
      <c r="AI1267" s="30"/>
      <c r="AJ1267" s="30"/>
      <c r="AK1267" s="30"/>
      <c r="AL1267" s="30"/>
      <c r="AM1267" s="63"/>
      <c r="AN1267" s="108"/>
      <c r="AO1267" s="108"/>
      <c r="AP1267" s="107"/>
      <c r="AQ1267" s="107"/>
      <c r="AR1267" s="31"/>
      <c r="AS1267" s="68"/>
      <c r="AT1267" s="68"/>
      <c r="AU1267" s="63"/>
      <c r="AV1267" s="62"/>
      <c r="AW1267" s="62"/>
      <c r="AX1267" s="62"/>
      <c r="AY1267" s="62"/>
      <c r="AZ1267" s="126"/>
      <c r="BA1267" s="126"/>
      <c r="BB1267" s="126"/>
      <c r="BC1267" s="126"/>
      <c r="BD1267" s="126"/>
      <c r="BE1267" s="62"/>
    </row>
    <row r="1268" spans="1:57" ht="25.5" customHeight="1" x14ac:dyDescent="0.3">
      <c r="A1268" s="31"/>
      <c r="B1268" s="31"/>
      <c r="C1268" s="31"/>
      <c r="D1268" s="33"/>
      <c r="E1268" s="92"/>
      <c r="F1268" s="31"/>
      <c r="G1268" s="77"/>
      <c r="H1268" s="77"/>
      <c r="I1268" s="57"/>
      <c r="J1268" s="31"/>
      <c r="K1268" s="31"/>
      <c r="L1268" s="77"/>
      <c r="M1268" s="64"/>
      <c r="N1268" s="64"/>
      <c r="O1268" s="69"/>
      <c r="P1268" s="69"/>
      <c r="Q1268" s="70"/>
      <c r="R1268" s="34"/>
      <c r="S1268" s="105"/>
      <c r="T1268" s="105"/>
      <c r="U1268" s="77"/>
      <c r="V1268" s="77"/>
      <c r="W1268" s="69"/>
      <c r="X1268" s="69"/>
      <c r="Y1268" s="69"/>
      <c r="Z1268" s="61"/>
      <c r="AA1268" s="67"/>
      <c r="AB1268" s="61"/>
      <c r="AC1268" s="67"/>
      <c r="AD1268" s="67"/>
      <c r="AE1268" s="67"/>
      <c r="AF1268" s="57"/>
      <c r="AG1268" s="107"/>
      <c r="AH1268" s="108"/>
      <c r="AI1268" s="30"/>
      <c r="AJ1268" s="30"/>
      <c r="AK1268" s="30"/>
      <c r="AL1268" s="30"/>
      <c r="AM1268" s="63"/>
      <c r="AN1268" s="108"/>
      <c r="AO1268" s="108"/>
      <c r="AP1268" s="107"/>
      <c r="AQ1268" s="107"/>
      <c r="AR1268" s="31"/>
      <c r="AS1268" s="68"/>
      <c r="AT1268" s="68"/>
      <c r="AU1268" s="63"/>
      <c r="AV1268" s="62"/>
      <c r="AW1268" s="62"/>
      <c r="AX1268" s="62"/>
      <c r="AY1268" s="62"/>
      <c r="AZ1268" s="126"/>
      <c r="BA1268" s="126"/>
      <c r="BB1268" s="126"/>
      <c r="BC1268" s="126"/>
      <c r="BD1268" s="126"/>
      <c r="BE1268" s="62"/>
    </row>
    <row r="1269" spans="1:57" ht="25.5" customHeight="1" x14ac:dyDescent="0.3">
      <c r="A1269" s="31"/>
      <c r="B1269" s="31"/>
      <c r="C1269" s="31"/>
      <c r="D1269" s="33"/>
      <c r="E1269" s="92"/>
      <c r="F1269" s="31"/>
      <c r="G1269" s="77"/>
      <c r="H1269" s="77"/>
      <c r="I1269" s="57"/>
      <c r="J1269" s="31"/>
      <c r="K1269" s="31"/>
      <c r="L1269" s="77"/>
      <c r="M1269" s="64"/>
      <c r="N1269" s="64"/>
      <c r="O1269" s="69"/>
      <c r="P1269" s="69"/>
      <c r="Q1269" s="70"/>
      <c r="R1269" s="34"/>
      <c r="S1269" s="105"/>
      <c r="T1269" s="105"/>
      <c r="U1269" s="77"/>
      <c r="V1269" s="77"/>
      <c r="W1269" s="69"/>
      <c r="X1269" s="69"/>
      <c r="Y1269" s="69"/>
      <c r="Z1269" s="61"/>
      <c r="AA1269" s="67"/>
      <c r="AB1269" s="61"/>
      <c r="AC1269" s="67"/>
      <c r="AD1269" s="67"/>
      <c r="AE1269" s="67"/>
      <c r="AF1269" s="57"/>
      <c r="AG1269" s="107"/>
      <c r="AH1269" s="108"/>
      <c r="AI1269" s="30"/>
      <c r="AJ1269" s="30"/>
      <c r="AK1269" s="30"/>
      <c r="AL1269" s="30"/>
      <c r="AM1269" s="63"/>
      <c r="AN1269" s="108"/>
      <c r="AO1269" s="108"/>
      <c r="AP1269" s="107"/>
      <c r="AQ1269" s="107"/>
      <c r="AR1269" s="31"/>
      <c r="AS1269" s="68"/>
      <c r="AT1269" s="68"/>
      <c r="AU1269" s="63"/>
      <c r="AV1269" s="62"/>
      <c r="AW1269" s="62"/>
      <c r="AX1269" s="62"/>
      <c r="AY1269" s="62"/>
      <c r="AZ1269" s="126"/>
      <c r="BA1269" s="126"/>
      <c r="BB1269" s="126"/>
      <c r="BC1269" s="126"/>
      <c r="BD1269" s="126"/>
      <c r="BE1269" s="62"/>
    </row>
    <row r="1270" spans="1:57" ht="25.5" customHeight="1" x14ac:dyDescent="0.3">
      <c r="A1270" s="31"/>
      <c r="B1270" s="31"/>
      <c r="C1270" s="31"/>
      <c r="D1270" s="33"/>
      <c r="E1270" s="92"/>
      <c r="F1270" s="31"/>
      <c r="G1270" s="77"/>
      <c r="H1270" s="77"/>
      <c r="I1270" s="57"/>
      <c r="J1270" s="31"/>
      <c r="K1270" s="31"/>
      <c r="L1270" s="77"/>
      <c r="M1270" s="64"/>
      <c r="N1270" s="64"/>
      <c r="O1270" s="69"/>
      <c r="P1270" s="69"/>
      <c r="Q1270" s="70"/>
      <c r="R1270" s="34"/>
      <c r="S1270" s="105"/>
      <c r="T1270" s="105"/>
      <c r="U1270" s="77"/>
      <c r="V1270" s="77"/>
      <c r="W1270" s="69"/>
      <c r="X1270" s="69"/>
      <c r="Y1270" s="69"/>
      <c r="Z1270" s="61"/>
      <c r="AA1270" s="67"/>
      <c r="AB1270" s="61"/>
      <c r="AC1270" s="67"/>
      <c r="AD1270" s="67"/>
      <c r="AE1270" s="67"/>
      <c r="AF1270" s="57"/>
      <c r="AG1270" s="107"/>
      <c r="AH1270" s="108"/>
      <c r="AI1270" s="30"/>
      <c r="AJ1270" s="30"/>
      <c r="AK1270" s="30"/>
      <c r="AL1270" s="30"/>
      <c r="AM1270" s="63"/>
      <c r="AN1270" s="108"/>
      <c r="AO1270" s="108"/>
      <c r="AP1270" s="107"/>
      <c r="AQ1270" s="107"/>
      <c r="AR1270" s="31"/>
      <c r="AS1270" s="68"/>
      <c r="AT1270" s="68"/>
      <c r="AU1270" s="63"/>
      <c r="AV1270" s="62"/>
      <c r="AW1270" s="62"/>
      <c r="AX1270" s="62"/>
      <c r="AY1270" s="62"/>
      <c r="AZ1270" s="126"/>
      <c r="BA1270" s="126"/>
      <c r="BB1270" s="126"/>
      <c r="BC1270" s="126"/>
      <c r="BD1270" s="126"/>
      <c r="BE1270" s="62"/>
    </row>
    <row r="1271" spans="1:57" ht="25.5" customHeight="1" x14ac:dyDescent="0.3">
      <c r="A1271" s="31"/>
      <c r="B1271" s="31"/>
      <c r="C1271" s="31"/>
      <c r="D1271" s="33"/>
      <c r="E1271" s="92"/>
      <c r="F1271" s="31"/>
      <c r="G1271" s="77"/>
      <c r="H1271" s="77"/>
      <c r="I1271" s="57"/>
      <c r="J1271" s="31"/>
      <c r="K1271" s="31"/>
      <c r="L1271" s="77"/>
      <c r="M1271" s="64"/>
      <c r="N1271" s="64"/>
      <c r="O1271" s="69"/>
      <c r="P1271" s="69"/>
      <c r="Q1271" s="70"/>
      <c r="R1271" s="34"/>
      <c r="S1271" s="105"/>
      <c r="T1271" s="105"/>
      <c r="U1271" s="77"/>
      <c r="V1271" s="77"/>
      <c r="W1271" s="69"/>
      <c r="X1271" s="69"/>
      <c r="Y1271" s="69"/>
      <c r="Z1271" s="61"/>
      <c r="AA1271" s="67"/>
      <c r="AB1271" s="61"/>
      <c r="AC1271" s="67"/>
      <c r="AD1271" s="67"/>
      <c r="AE1271" s="67"/>
      <c r="AF1271" s="57"/>
      <c r="AG1271" s="107"/>
      <c r="AH1271" s="108"/>
      <c r="AI1271" s="30"/>
      <c r="AJ1271" s="30"/>
      <c r="AK1271" s="30"/>
      <c r="AL1271" s="30"/>
      <c r="AM1271" s="63"/>
      <c r="AN1271" s="108"/>
      <c r="AO1271" s="108"/>
      <c r="AP1271" s="107"/>
      <c r="AQ1271" s="107"/>
      <c r="AR1271" s="31"/>
      <c r="AS1271" s="68"/>
      <c r="AT1271" s="68"/>
      <c r="AU1271" s="63"/>
      <c r="AV1271" s="62"/>
      <c r="AW1271" s="62"/>
      <c r="AX1271" s="62"/>
      <c r="AY1271" s="62"/>
      <c r="AZ1271" s="126"/>
      <c r="BA1271" s="126"/>
      <c r="BB1271" s="126"/>
      <c r="BC1271" s="126"/>
      <c r="BD1271" s="126"/>
      <c r="BE1271" s="62"/>
    </row>
    <row r="1272" spans="1:57" ht="25.5" customHeight="1" x14ac:dyDescent="0.3">
      <c r="A1272" s="31"/>
      <c r="B1272" s="31"/>
      <c r="C1272" s="31"/>
      <c r="D1272" s="33"/>
      <c r="E1272" s="92"/>
      <c r="F1272" s="31"/>
      <c r="G1272" s="77"/>
      <c r="H1272" s="77"/>
      <c r="I1272" s="57"/>
      <c r="J1272" s="31"/>
      <c r="K1272" s="31"/>
      <c r="L1272" s="77"/>
      <c r="M1272" s="64"/>
      <c r="N1272" s="64"/>
      <c r="O1272" s="69"/>
      <c r="P1272" s="69"/>
      <c r="Q1272" s="70"/>
      <c r="R1272" s="34"/>
      <c r="S1272" s="105"/>
      <c r="T1272" s="105"/>
      <c r="U1272" s="77"/>
      <c r="V1272" s="77"/>
      <c r="W1272" s="69"/>
      <c r="X1272" s="69"/>
      <c r="Y1272" s="69"/>
      <c r="Z1272" s="61"/>
      <c r="AA1272" s="67"/>
      <c r="AB1272" s="61"/>
      <c r="AC1272" s="67"/>
      <c r="AD1272" s="67"/>
      <c r="AE1272" s="67"/>
      <c r="AF1272" s="57"/>
      <c r="AG1272" s="107"/>
      <c r="AH1272" s="108"/>
      <c r="AI1272" s="30"/>
      <c r="AJ1272" s="30"/>
      <c r="AK1272" s="30"/>
      <c r="AL1272" s="30"/>
      <c r="AM1272" s="63"/>
      <c r="AN1272" s="108"/>
      <c r="AO1272" s="108"/>
      <c r="AP1272" s="107"/>
      <c r="AQ1272" s="107"/>
      <c r="AR1272" s="31"/>
      <c r="AS1272" s="68"/>
      <c r="AT1272" s="68"/>
      <c r="AU1272" s="63"/>
      <c r="AV1272" s="62"/>
      <c r="AW1272" s="62"/>
      <c r="AX1272" s="62"/>
      <c r="AY1272" s="62"/>
      <c r="AZ1272" s="126"/>
      <c r="BA1272" s="126"/>
      <c r="BB1272" s="126"/>
      <c r="BC1272" s="126"/>
      <c r="BD1272" s="126"/>
      <c r="BE1272" s="62"/>
    </row>
    <row r="1273" spans="1:57" ht="25.5" customHeight="1" x14ac:dyDescent="0.3">
      <c r="A1273" s="31"/>
      <c r="B1273" s="31"/>
      <c r="C1273" s="31"/>
      <c r="D1273" s="33"/>
      <c r="E1273" s="92"/>
      <c r="F1273" s="31"/>
      <c r="G1273" s="77"/>
      <c r="H1273" s="77"/>
      <c r="I1273" s="57"/>
      <c r="J1273" s="31"/>
      <c r="K1273" s="31"/>
      <c r="L1273" s="77"/>
      <c r="M1273" s="64"/>
      <c r="N1273" s="64"/>
      <c r="O1273" s="69"/>
      <c r="P1273" s="69"/>
      <c r="Q1273" s="70"/>
      <c r="R1273" s="34"/>
      <c r="S1273" s="105"/>
      <c r="T1273" s="105"/>
      <c r="U1273" s="77"/>
      <c r="V1273" s="77"/>
      <c r="W1273" s="69"/>
      <c r="X1273" s="69"/>
      <c r="Y1273" s="69"/>
      <c r="Z1273" s="61"/>
      <c r="AA1273" s="67"/>
      <c r="AB1273" s="61"/>
      <c r="AC1273" s="67"/>
      <c r="AD1273" s="67"/>
      <c r="AE1273" s="67"/>
      <c r="AF1273" s="57"/>
      <c r="AG1273" s="107"/>
      <c r="AH1273" s="108"/>
      <c r="AI1273" s="30"/>
      <c r="AJ1273" s="30"/>
      <c r="AK1273" s="30"/>
      <c r="AL1273" s="30"/>
      <c r="AM1273" s="63"/>
      <c r="AN1273" s="108"/>
      <c r="AO1273" s="108"/>
      <c r="AP1273" s="107"/>
      <c r="AQ1273" s="107"/>
      <c r="AR1273" s="31"/>
      <c r="AS1273" s="68"/>
      <c r="AT1273" s="68"/>
      <c r="AU1273" s="63"/>
      <c r="AV1273" s="62"/>
      <c r="AW1273" s="62"/>
      <c r="AX1273" s="62"/>
      <c r="AY1273" s="62"/>
      <c r="AZ1273" s="126"/>
      <c r="BA1273" s="126"/>
      <c r="BB1273" s="126"/>
      <c r="BC1273" s="126"/>
      <c r="BD1273" s="126"/>
      <c r="BE1273" s="62"/>
    </row>
    <row r="1274" spans="1:57" ht="25.5" customHeight="1" x14ac:dyDescent="0.3">
      <c r="A1274" s="31"/>
      <c r="B1274" s="31"/>
      <c r="C1274" s="31"/>
      <c r="D1274" s="33"/>
      <c r="E1274" s="92"/>
      <c r="F1274" s="31"/>
      <c r="G1274" s="77"/>
      <c r="H1274" s="77"/>
      <c r="I1274" s="57"/>
      <c r="J1274" s="31"/>
      <c r="K1274" s="31"/>
      <c r="L1274" s="77"/>
      <c r="M1274" s="64"/>
      <c r="N1274" s="64"/>
      <c r="O1274" s="69"/>
      <c r="P1274" s="69"/>
      <c r="Q1274" s="70"/>
      <c r="R1274" s="34"/>
      <c r="S1274" s="105"/>
      <c r="T1274" s="105"/>
      <c r="U1274" s="77"/>
      <c r="V1274" s="77"/>
      <c r="W1274" s="69"/>
      <c r="X1274" s="69"/>
      <c r="Y1274" s="69"/>
      <c r="Z1274" s="61"/>
      <c r="AA1274" s="67"/>
      <c r="AB1274" s="61"/>
      <c r="AC1274" s="67"/>
      <c r="AD1274" s="67"/>
      <c r="AE1274" s="67"/>
      <c r="AF1274" s="57"/>
      <c r="AG1274" s="107"/>
      <c r="AH1274" s="108"/>
      <c r="AI1274" s="30"/>
      <c r="AJ1274" s="30"/>
      <c r="AK1274" s="30"/>
      <c r="AL1274" s="30"/>
      <c r="AM1274" s="63"/>
      <c r="AN1274" s="108"/>
      <c r="AO1274" s="108"/>
      <c r="AP1274" s="107"/>
      <c r="AQ1274" s="107"/>
      <c r="AR1274" s="31"/>
      <c r="AS1274" s="68"/>
      <c r="AT1274" s="68"/>
      <c r="AU1274" s="63"/>
      <c r="AV1274" s="62"/>
      <c r="AW1274" s="62"/>
      <c r="AX1274" s="62"/>
      <c r="AY1274" s="62"/>
      <c r="AZ1274" s="126"/>
      <c r="BA1274" s="126"/>
      <c r="BB1274" s="126"/>
      <c r="BC1274" s="126"/>
      <c r="BD1274" s="126"/>
      <c r="BE1274" s="62"/>
    </row>
    <row r="1275" spans="1:57" ht="25.5" customHeight="1" x14ac:dyDescent="0.3">
      <c r="A1275" s="31"/>
      <c r="B1275" s="31"/>
      <c r="C1275" s="31"/>
      <c r="D1275" s="33"/>
      <c r="E1275" s="92"/>
      <c r="F1275" s="31"/>
      <c r="G1275" s="77"/>
      <c r="H1275" s="77"/>
      <c r="I1275" s="57"/>
      <c r="J1275" s="31"/>
      <c r="K1275" s="31"/>
      <c r="L1275" s="77"/>
      <c r="M1275" s="64"/>
      <c r="N1275" s="64"/>
      <c r="O1275" s="69"/>
      <c r="P1275" s="69"/>
      <c r="Q1275" s="70"/>
      <c r="R1275" s="34"/>
      <c r="S1275" s="105"/>
      <c r="T1275" s="105"/>
      <c r="U1275" s="77"/>
      <c r="V1275" s="77"/>
      <c r="W1275" s="69"/>
      <c r="X1275" s="69"/>
      <c r="Y1275" s="69"/>
      <c r="Z1275" s="61"/>
      <c r="AA1275" s="67"/>
      <c r="AB1275" s="61"/>
      <c r="AC1275" s="67"/>
      <c r="AD1275" s="67"/>
      <c r="AE1275" s="67"/>
      <c r="AF1275" s="57"/>
      <c r="AG1275" s="107"/>
      <c r="AH1275" s="108"/>
      <c r="AI1275" s="30"/>
      <c r="AJ1275" s="30"/>
      <c r="AK1275" s="30"/>
      <c r="AL1275" s="30"/>
      <c r="AM1275" s="63"/>
      <c r="AN1275" s="108"/>
      <c r="AO1275" s="108"/>
      <c r="AP1275" s="107"/>
      <c r="AQ1275" s="107"/>
      <c r="AR1275" s="31"/>
      <c r="AS1275" s="68"/>
      <c r="AT1275" s="68"/>
      <c r="AU1275" s="63"/>
      <c r="AV1275" s="62"/>
      <c r="AW1275" s="62"/>
      <c r="AX1275" s="62"/>
      <c r="AY1275" s="62"/>
      <c r="AZ1275" s="126"/>
      <c r="BA1275" s="126"/>
      <c r="BB1275" s="126"/>
      <c r="BC1275" s="126"/>
      <c r="BD1275" s="126"/>
      <c r="BE1275" s="62"/>
    </row>
    <row r="1276" spans="1:57" ht="25.5" customHeight="1" x14ac:dyDescent="0.3">
      <c r="A1276" s="31"/>
      <c r="B1276" s="31"/>
      <c r="C1276" s="31"/>
      <c r="D1276" s="33"/>
      <c r="E1276" s="92"/>
      <c r="F1276" s="31"/>
      <c r="G1276" s="77"/>
      <c r="H1276" s="77"/>
      <c r="I1276" s="57"/>
      <c r="J1276" s="31"/>
      <c r="K1276" s="31"/>
      <c r="L1276" s="77"/>
      <c r="M1276" s="64"/>
      <c r="N1276" s="64"/>
      <c r="O1276" s="69"/>
      <c r="P1276" s="69"/>
      <c r="Q1276" s="70"/>
      <c r="R1276" s="34"/>
      <c r="S1276" s="105"/>
      <c r="T1276" s="105"/>
      <c r="U1276" s="77"/>
      <c r="V1276" s="77"/>
      <c r="W1276" s="69"/>
      <c r="X1276" s="69"/>
      <c r="Y1276" s="69"/>
      <c r="Z1276" s="61"/>
      <c r="AA1276" s="67"/>
      <c r="AB1276" s="61"/>
      <c r="AC1276" s="67"/>
      <c r="AD1276" s="67"/>
      <c r="AE1276" s="67"/>
      <c r="AF1276" s="57"/>
      <c r="AG1276" s="107"/>
      <c r="AH1276" s="108"/>
      <c r="AI1276" s="30"/>
      <c r="AJ1276" s="30"/>
      <c r="AK1276" s="30"/>
      <c r="AL1276" s="30"/>
      <c r="AM1276" s="63"/>
      <c r="AN1276" s="108"/>
      <c r="AO1276" s="108"/>
      <c r="AP1276" s="107"/>
      <c r="AQ1276" s="107"/>
      <c r="AR1276" s="31"/>
      <c r="AS1276" s="68"/>
      <c r="AT1276" s="68"/>
      <c r="AU1276" s="63"/>
      <c r="AV1276" s="62"/>
      <c r="AW1276" s="62"/>
      <c r="AX1276" s="62"/>
      <c r="AY1276" s="62"/>
      <c r="AZ1276" s="126"/>
      <c r="BA1276" s="126"/>
      <c r="BB1276" s="126"/>
      <c r="BC1276" s="126"/>
      <c r="BD1276" s="126"/>
      <c r="BE1276" s="62"/>
    </row>
    <row r="1277" spans="1:57" ht="25.5" customHeight="1" x14ac:dyDescent="0.3">
      <c r="A1277" s="31"/>
      <c r="B1277" s="31"/>
      <c r="C1277" s="31"/>
      <c r="D1277" s="33"/>
      <c r="E1277" s="92"/>
      <c r="F1277" s="31"/>
      <c r="G1277" s="77"/>
      <c r="H1277" s="77"/>
      <c r="I1277" s="57"/>
      <c r="J1277" s="31"/>
      <c r="K1277" s="31"/>
      <c r="L1277" s="77"/>
      <c r="M1277" s="64"/>
      <c r="N1277" s="64"/>
      <c r="O1277" s="69"/>
      <c r="P1277" s="69"/>
      <c r="Q1277" s="70"/>
      <c r="R1277" s="34"/>
      <c r="S1277" s="105"/>
      <c r="T1277" s="105"/>
      <c r="U1277" s="77"/>
      <c r="V1277" s="77"/>
      <c r="W1277" s="69"/>
      <c r="X1277" s="69"/>
      <c r="Y1277" s="69"/>
      <c r="Z1277" s="61"/>
      <c r="AA1277" s="67"/>
      <c r="AB1277" s="61"/>
      <c r="AC1277" s="67"/>
      <c r="AD1277" s="67"/>
      <c r="AE1277" s="67"/>
      <c r="AF1277" s="57"/>
      <c r="AG1277" s="107"/>
      <c r="AH1277" s="108"/>
      <c r="AI1277" s="30"/>
      <c r="AJ1277" s="30"/>
      <c r="AK1277" s="30"/>
      <c r="AL1277" s="30"/>
      <c r="AM1277" s="63"/>
      <c r="AN1277" s="108"/>
      <c r="AO1277" s="108"/>
      <c r="AP1277" s="107"/>
      <c r="AQ1277" s="107"/>
      <c r="AR1277" s="31"/>
      <c r="AS1277" s="68"/>
      <c r="AT1277" s="68"/>
      <c r="AU1277" s="63"/>
      <c r="AV1277" s="62"/>
      <c r="AW1277" s="62"/>
      <c r="AX1277" s="62"/>
      <c r="AY1277" s="62"/>
      <c r="AZ1277" s="126"/>
      <c r="BA1277" s="126"/>
      <c r="BB1277" s="126"/>
      <c r="BC1277" s="126"/>
      <c r="BD1277" s="126"/>
      <c r="BE1277" s="62"/>
    </row>
    <row r="1278" spans="1:57" ht="25.5" customHeight="1" x14ac:dyDescent="0.3">
      <c r="A1278" s="31"/>
      <c r="B1278" s="31"/>
      <c r="C1278" s="31"/>
      <c r="D1278" s="33"/>
      <c r="E1278" s="92"/>
      <c r="F1278" s="31"/>
      <c r="G1278" s="77"/>
      <c r="H1278" s="77"/>
      <c r="I1278" s="57"/>
      <c r="J1278" s="31"/>
      <c r="K1278" s="31"/>
      <c r="L1278" s="77"/>
      <c r="M1278" s="64"/>
      <c r="N1278" s="64"/>
      <c r="O1278" s="69"/>
      <c r="P1278" s="69"/>
      <c r="Q1278" s="70"/>
      <c r="R1278" s="34"/>
      <c r="S1278" s="105"/>
      <c r="T1278" s="105"/>
      <c r="U1278" s="77"/>
      <c r="V1278" s="77"/>
      <c r="W1278" s="69"/>
      <c r="X1278" s="69"/>
      <c r="Y1278" s="69"/>
      <c r="Z1278" s="61"/>
      <c r="AA1278" s="67"/>
      <c r="AB1278" s="61"/>
      <c r="AC1278" s="67"/>
      <c r="AD1278" s="67"/>
      <c r="AE1278" s="67"/>
      <c r="AF1278" s="57"/>
      <c r="AG1278" s="107"/>
      <c r="AH1278" s="108"/>
      <c r="AI1278" s="30"/>
      <c r="AJ1278" s="30"/>
      <c r="AK1278" s="30"/>
      <c r="AL1278" s="30"/>
      <c r="AM1278" s="63"/>
      <c r="AN1278" s="108"/>
      <c r="AO1278" s="108"/>
      <c r="AP1278" s="107"/>
      <c r="AQ1278" s="107"/>
      <c r="AR1278" s="31"/>
      <c r="AS1278" s="68"/>
      <c r="AT1278" s="68"/>
      <c r="AU1278" s="63"/>
      <c r="AV1278" s="62"/>
      <c r="AW1278" s="62"/>
      <c r="AX1278" s="62"/>
      <c r="AY1278" s="62"/>
      <c r="AZ1278" s="126"/>
      <c r="BA1278" s="126"/>
      <c r="BB1278" s="126"/>
      <c r="BC1278" s="126"/>
      <c r="BD1278" s="126"/>
      <c r="BE1278" s="62"/>
    </row>
    <row r="1279" spans="1:57" ht="25.5" customHeight="1" x14ac:dyDescent="0.3">
      <c r="A1279" s="31"/>
      <c r="B1279" s="31"/>
      <c r="C1279" s="31"/>
      <c r="D1279" s="33"/>
      <c r="E1279" s="92"/>
      <c r="F1279" s="31"/>
      <c r="G1279" s="77"/>
      <c r="H1279" s="77"/>
      <c r="I1279" s="57"/>
      <c r="J1279" s="31"/>
      <c r="K1279" s="31"/>
      <c r="L1279" s="77"/>
      <c r="M1279" s="64"/>
      <c r="N1279" s="64"/>
      <c r="O1279" s="69"/>
      <c r="P1279" s="69"/>
      <c r="Q1279" s="70"/>
      <c r="R1279" s="34"/>
      <c r="S1279" s="105"/>
      <c r="T1279" s="105"/>
      <c r="U1279" s="77"/>
      <c r="V1279" s="77"/>
      <c r="W1279" s="69"/>
      <c r="X1279" s="69"/>
      <c r="Y1279" s="69"/>
      <c r="Z1279" s="61"/>
      <c r="AA1279" s="67"/>
      <c r="AB1279" s="61"/>
      <c r="AC1279" s="67"/>
      <c r="AD1279" s="67"/>
      <c r="AE1279" s="67"/>
      <c r="AF1279" s="57"/>
      <c r="AG1279" s="107"/>
      <c r="AH1279" s="108"/>
      <c r="AI1279" s="30"/>
      <c r="AJ1279" s="30"/>
      <c r="AK1279" s="30"/>
      <c r="AL1279" s="30"/>
      <c r="AM1279" s="63"/>
      <c r="AN1279" s="108"/>
      <c r="AO1279" s="108"/>
      <c r="AP1279" s="107"/>
      <c r="AQ1279" s="107"/>
      <c r="AR1279" s="31"/>
      <c r="AS1279" s="68"/>
      <c r="AT1279" s="68"/>
      <c r="AU1279" s="63"/>
      <c r="AV1279" s="62"/>
      <c r="AW1279" s="62"/>
      <c r="AX1279" s="62"/>
      <c r="AY1279" s="62"/>
      <c r="AZ1279" s="126"/>
      <c r="BA1279" s="126"/>
      <c r="BB1279" s="126"/>
      <c r="BC1279" s="126"/>
      <c r="BD1279" s="126"/>
      <c r="BE1279" s="62"/>
    </row>
    <row r="1280" spans="1:57" ht="25.5" customHeight="1" x14ac:dyDescent="0.3">
      <c r="A1280" s="31"/>
      <c r="B1280" s="31"/>
      <c r="C1280" s="31"/>
      <c r="D1280" s="33"/>
      <c r="E1280" s="92"/>
      <c r="F1280" s="31"/>
      <c r="G1280" s="77"/>
      <c r="H1280" s="77"/>
      <c r="I1280" s="57"/>
      <c r="J1280" s="31"/>
      <c r="K1280" s="31"/>
      <c r="L1280" s="77"/>
      <c r="M1280" s="64"/>
      <c r="N1280" s="64"/>
      <c r="O1280" s="69"/>
      <c r="P1280" s="69"/>
      <c r="Q1280" s="70"/>
      <c r="R1280" s="34"/>
      <c r="S1280" s="105"/>
      <c r="T1280" s="105"/>
      <c r="U1280" s="77"/>
      <c r="V1280" s="77"/>
      <c r="W1280" s="69"/>
      <c r="X1280" s="69"/>
      <c r="Y1280" s="69"/>
      <c r="Z1280" s="61"/>
      <c r="AA1280" s="67"/>
      <c r="AB1280" s="61"/>
      <c r="AC1280" s="67"/>
      <c r="AD1280" s="67"/>
      <c r="AE1280" s="67"/>
      <c r="AF1280" s="57"/>
      <c r="AG1280" s="107"/>
      <c r="AH1280" s="108"/>
      <c r="AI1280" s="30"/>
      <c r="AJ1280" s="30"/>
      <c r="AK1280" s="30"/>
      <c r="AL1280" s="30"/>
      <c r="AM1280" s="63"/>
      <c r="AN1280" s="108"/>
      <c r="AO1280" s="108"/>
      <c r="AP1280" s="107"/>
      <c r="AQ1280" s="107"/>
      <c r="AR1280" s="31"/>
      <c r="AS1280" s="68"/>
      <c r="AT1280" s="68"/>
      <c r="AU1280" s="63"/>
      <c r="AV1280" s="62"/>
      <c r="AW1280" s="62"/>
      <c r="AX1280" s="62"/>
      <c r="AY1280" s="62"/>
      <c r="AZ1280" s="126"/>
      <c r="BA1280" s="126"/>
      <c r="BB1280" s="126"/>
      <c r="BC1280" s="126"/>
      <c r="BD1280" s="126"/>
      <c r="BE1280" s="62"/>
    </row>
    <row r="1281" spans="1:57" ht="25.5" customHeight="1" x14ac:dyDescent="0.3">
      <c r="A1281" s="31"/>
      <c r="B1281" s="31"/>
      <c r="C1281" s="31"/>
      <c r="D1281" s="33"/>
      <c r="E1281" s="92"/>
      <c r="F1281" s="31"/>
      <c r="G1281" s="77"/>
      <c r="H1281" s="77"/>
      <c r="I1281" s="57"/>
      <c r="J1281" s="31"/>
      <c r="K1281" s="31"/>
      <c r="L1281" s="77"/>
      <c r="M1281" s="64"/>
      <c r="N1281" s="64"/>
      <c r="O1281" s="69"/>
      <c r="P1281" s="69"/>
      <c r="Q1281" s="70"/>
      <c r="R1281" s="34"/>
      <c r="S1281" s="105"/>
      <c r="T1281" s="105"/>
      <c r="U1281" s="77"/>
      <c r="V1281" s="77"/>
      <c r="W1281" s="69"/>
      <c r="X1281" s="69"/>
      <c r="Y1281" s="69"/>
      <c r="Z1281" s="61"/>
      <c r="AA1281" s="67"/>
      <c r="AB1281" s="61"/>
      <c r="AC1281" s="67"/>
      <c r="AD1281" s="67"/>
      <c r="AE1281" s="67"/>
      <c r="AF1281" s="57"/>
      <c r="AG1281" s="107"/>
      <c r="AH1281" s="108"/>
      <c r="AI1281" s="30"/>
      <c r="AJ1281" s="30"/>
      <c r="AK1281" s="30"/>
      <c r="AL1281" s="30"/>
      <c r="AM1281" s="63"/>
      <c r="AN1281" s="108"/>
      <c r="AO1281" s="108"/>
      <c r="AP1281" s="107"/>
      <c r="AQ1281" s="107"/>
      <c r="AR1281" s="31"/>
      <c r="AS1281" s="68"/>
      <c r="AT1281" s="68"/>
      <c r="AU1281" s="63"/>
      <c r="AV1281" s="62"/>
      <c r="AW1281" s="62"/>
      <c r="AX1281" s="62"/>
      <c r="AY1281" s="62"/>
      <c r="AZ1281" s="126"/>
      <c r="BA1281" s="126"/>
      <c r="BB1281" s="126"/>
      <c r="BC1281" s="126"/>
      <c r="BD1281" s="126"/>
      <c r="BE1281" s="62"/>
    </row>
    <row r="1282" spans="1:57" ht="25.5" customHeight="1" x14ac:dyDescent="0.3">
      <c r="A1282" s="31"/>
      <c r="B1282" s="31"/>
      <c r="C1282" s="31"/>
      <c r="D1282" s="33"/>
      <c r="E1282" s="92"/>
      <c r="F1282" s="31"/>
      <c r="G1282" s="77"/>
      <c r="H1282" s="77"/>
      <c r="I1282" s="57"/>
      <c r="J1282" s="31"/>
      <c r="K1282" s="31"/>
      <c r="L1282" s="77"/>
      <c r="M1282" s="64"/>
      <c r="N1282" s="64"/>
      <c r="O1282" s="69"/>
      <c r="P1282" s="69"/>
      <c r="Q1282" s="70"/>
      <c r="R1282" s="34"/>
      <c r="S1282" s="105"/>
      <c r="T1282" s="105"/>
      <c r="U1282" s="77"/>
      <c r="V1282" s="77"/>
      <c r="W1282" s="69"/>
      <c r="X1282" s="69"/>
      <c r="Y1282" s="69"/>
      <c r="Z1282" s="61"/>
      <c r="AA1282" s="67"/>
      <c r="AB1282" s="61"/>
      <c r="AC1282" s="67"/>
      <c r="AD1282" s="67"/>
      <c r="AE1282" s="67"/>
      <c r="AF1282" s="57"/>
      <c r="AG1282" s="107"/>
      <c r="AH1282" s="108"/>
      <c r="AI1282" s="30"/>
      <c r="AJ1282" s="30"/>
      <c r="AK1282" s="30"/>
      <c r="AL1282" s="30"/>
      <c r="AM1282" s="63"/>
      <c r="AN1282" s="108"/>
      <c r="AO1282" s="108"/>
      <c r="AP1282" s="107"/>
      <c r="AQ1282" s="107"/>
      <c r="AR1282" s="31"/>
      <c r="AS1282" s="68"/>
      <c r="AT1282" s="68"/>
      <c r="AU1282" s="63"/>
      <c r="AV1282" s="62"/>
      <c r="AW1282" s="62"/>
      <c r="AX1282" s="62"/>
      <c r="AY1282" s="62"/>
      <c r="AZ1282" s="126"/>
      <c r="BA1282" s="126"/>
      <c r="BB1282" s="126"/>
      <c r="BC1282" s="126"/>
      <c r="BD1282" s="126"/>
      <c r="BE1282" s="62"/>
    </row>
    <row r="1283" spans="1:57" ht="25.5" customHeight="1" x14ac:dyDescent="0.3">
      <c r="A1283" s="31"/>
      <c r="B1283" s="31"/>
      <c r="C1283" s="31"/>
      <c r="D1283" s="33"/>
      <c r="E1283" s="92"/>
      <c r="F1283" s="31"/>
      <c r="G1283" s="77"/>
      <c r="H1283" s="77"/>
      <c r="I1283" s="57"/>
      <c r="J1283" s="31"/>
      <c r="K1283" s="31"/>
      <c r="L1283" s="77"/>
      <c r="M1283" s="64"/>
      <c r="N1283" s="64"/>
      <c r="O1283" s="69"/>
      <c r="P1283" s="69"/>
      <c r="Q1283" s="70"/>
      <c r="R1283" s="34"/>
      <c r="S1283" s="105"/>
      <c r="T1283" s="105"/>
      <c r="U1283" s="77"/>
      <c r="V1283" s="77"/>
      <c r="W1283" s="69"/>
      <c r="X1283" s="69"/>
      <c r="Y1283" s="69"/>
      <c r="Z1283" s="61"/>
      <c r="AA1283" s="67"/>
      <c r="AB1283" s="61"/>
      <c r="AC1283" s="67"/>
      <c r="AD1283" s="67"/>
      <c r="AE1283" s="67"/>
      <c r="AF1283" s="57"/>
      <c r="AG1283" s="107"/>
      <c r="AH1283" s="108"/>
      <c r="AI1283" s="30"/>
      <c r="AJ1283" s="30"/>
      <c r="AK1283" s="30"/>
      <c r="AL1283" s="30"/>
      <c r="AM1283" s="63"/>
      <c r="AN1283" s="108"/>
      <c r="AO1283" s="108"/>
      <c r="AP1283" s="107"/>
      <c r="AQ1283" s="107"/>
      <c r="AR1283" s="31"/>
      <c r="AS1283" s="68"/>
      <c r="AT1283" s="68"/>
      <c r="AU1283" s="63"/>
      <c r="AV1283" s="62"/>
      <c r="AW1283" s="62"/>
      <c r="AX1283" s="62"/>
      <c r="AY1283" s="62"/>
      <c r="AZ1283" s="126"/>
      <c r="BA1283" s="126"/>
      <c r="BB1283" s="126"/>
      <c r="BC1283" s="126"/>
      <c r="BD1283" s="126"/>
      <c r="BE1283" s="62"/>
    </row>
    <row r="1284" spans="1:57" ht="25.5" customHeight="1" x14ac:dyDescent="0.3">
      <c r="A1284" s="31"/>
      <c r="B1284" s="31"/>
      <c r="C1284" s="31"/>
      <c r="D1284" s="33"/>
      <c r="E1284" s="92"/>
      <c r="F1284" s="31"/>
      <c r="G1284" s="77"/>
      <c r="H1284" s="77"/>
      <c r="I1284" s="57"/>
      <c r="J1284" s="31"/>
      <c r="K1284" s="31"/>
      <c r="L1284" s="77"/>
      <c r="M1284" s="64"/>
      <c r="N1284" s="64"/>
      <c r="O1284" s="69"/>
      <c r="P1284" s="69"/>
      <c r="Q1284" s="70"/>
      <c r="R1284" s="34"/>
      <c r="S1284" s="105"/>
      <c r="T1284" s="105"/>
      <c r="U1284" s="77"/>
      <c r="V1284" s="77"/>
      <c r="W1284" s="69"/>
      <c r="X1284" s="69"/>
      <c r="Y1284" s="69"/>
      <c r="Z1284" s="61"/>
      <c r="AA1284" s="67"/>
      <c r="AB1284" s="61"/>
      <c r="AC1284" s="67"/>
      <c r="AD1284" s="67"/>
      <c r="AE1284" s="67"/>
      <c r="AF1284" s="57"/>
      <c r="AG1284" s="107"/>
      <c r="AH1284" s="108"/>
      <c r="AI1284" s="30"/>
      <c r="AJ1284" s="30"/>
      <c r="AK1284" s="30"/>
      <c r="AL1284" s="30"/>
      <c r="AM1284" s="63"/>
      <c r="AN1284" s="108"/>
      <c r="AO1284" s="108"/>
      <c r="AP1284" s="107"/>
      <c r="AQ1284" s="107"/>
      <c r="AR1284" s="31"/>
      <c r="AS1284" s="68"/>
      <c r="AT1284" s="68"/>
      <c r="AU1284" s="63"/>
      <c r="AV1284" s="62"/>
      <c r="AW1284" s="62"/>
      <c r="AX1284" s="62"/>
      <c r="AY1284" s="62"/>
      <c r="AZ1284" s="126"/>
      <c r="BA1284" s="126"/>
      <c r="BB1284" s="126"/>
      <c r="BC1284" s="126"/>
      <c r="BD1284" s="126"/>
      <c r="BE1284" s="62"/>
    </row>
    <row r="1285" spans="1:57" ht="25.5" customHeight="1" x14ac:dyDescent="0.3">
      <c r="A1285" s="31"/>
      <c r="B1285" s="31"/>
      <c r="C1285" s="31"/>
      <c r="D1285" s="33"/>
      <c r="E1285" s="92"/>
      <c r="F1285" s="31"/>
      <c r="G1285" s="77"/>
      <c r="H1285" s="77"/>
      <c r="I1285" s="57"/>
      <c r="J1285" s="31"/>
      <c r="K1285" s="31"/>
      <c r="L1285" s="77"/>
      <c r="M1285" s="64"/>
      <c r="N1285" s="64"/>
      <c r="O1285" s="69"/>
      <c r="P1285" s="69"/>
      <c r="Q1285" s="70"/>
      <c r="R1285" s="34"/>
      <c r="S1285" s="105"/>
      <c r="T1285" s="105"/>
      <c r="U1285" s="77"/>
      <c r="V1285" s="77"/>
      <c r="W1285" s="69"/>
      <c r="X1285" s="69"/>
      <c r="Y1285" s="69"/>
      <c r="Z1285" s="61"/>
      <c r="AA1285" s="67"/>
      <c r="AB1285" s="61"/>
      <c r="AC1285" s="67"/>
      <c r="AD1285" s="67"/>
      <c r="AE1285" s="67"/>
      <c r="AF1285" s="57"/>
      <c r="AG1285" s="107"/>
      <c r="AH1285" s="108"/>
      <c r="AI1285" s="30"/>
      <c r="AJ1285" s="30"/>
      <c r="AK1285" s="30"/>
      <c r="AL1285" s="30"/>
      <c r="AM1285" s="63"/>
      <c r="AN1285" s="108"/>
      <c r="AO1285" s="108"/>
      <c r="AP1285" s="107"/>
      <c r="AQ1285" s="107"/>
      <c r="AR1285" s="31"/>
      <c r="AS1285" s="68"/>
      <c r="AT1285" s="68"/>
      <c r="AU1285" s="63"/>
      <c r="AV1285" s="62"/>
      <c r="AW1285" s="62"/>
      <c r="AX1285" s="62"/>
      <c r="AY1285" s="62"/>
      <c r="AZ1285" s="126"/>
      <c r="BA1285" s="126"/>
      <c r="BB1285" s="126"/>
      <c r="BC1285" s="126"/>
      <c r="BD1285" s="126"/>
      <c r="BE1285" s="62"/>
    </row>
    <row r="1286" spans="1:57" ht="25.5" customHeight="1" x14ac:dyDescent="0.3">
      <c r="A1286" s="31"/>
      <c r="B1286" s="31"/>
      <c r="C1286" s="31"/>
      <c r="D1286" s="33"/>
      <c r="E1286" s="92"/>
      <c r="F1286" s="31"/>
      <c r="G1286" s="77"/>
      <c r="H1286" s="77"/>
      <c r="I1286" s="57"/>
      <c r="J1286" s="31"/>
      <c r="K1286" s="31"/>
      <c r="L1286" s="77"/>
      <c r="M1286" s="64"/>
      <c r="N1286" s="64"/>
      <c r="O1286" s="69"/>
      <c r="P1286" s="69"/>
      <c r="Q1286" s="70"/>
      <c r="R1286" s="34"/>
      <c r="S1286" s="105"/>
      <c r="T1286" s="105"/>
      <c r="U1286" s="77"/>
      <c r="V1286" s="77"/>
      <c r="W1286" s="69"/>
      <c r="X1286" s="69"/>
      <c r="Y1286" s="69"/>
      <c r="Z1286" s="61"/>
      <c r="AA1286" s="67"/>
      <c r="AB1286" s="61"/>
      <c r="AC1286" s="67"/>
      <c r="AD1286" s="67"/>
      <c r="AE1286" s="67"/>
      <c r="AF1286" s="57"/>
      <c r="AG1286" s="107"/>
      <c r="AH1286" s="108"/>
      <c r="AI1286" s="30"/>
      <c r="AJ1286" s="30"/>
      <c r="AK1286" s="30"/>
      <c r="AL1286" s="30"/>
      <c r="AM1286" s="63"/>
      <c r="AN1286" s="108"/>
      <c r="AO1286" s="108"/>
      <c r="AP1286" s="107"/>
      <c r="AQ1286" s="107"/>
      <c r="AR1286" s="31"/>
      <c r="AS1286" s="68"/>
      <c r="AT1286" s="68"/>
      <c r="AU1286" s="63"/>
      <c r="AV1286" s="62"/>
      <c r="AW1286" s="62"/>
      <c r="AX1286" s="62"/>
      <c r="AY1286" s="62"/>
      <c r="AZ1286" s="126"/>
      <c r="BA1286" s="126"/>
      <c r="BB1286" s="126"/>
      <c r="BC1286" s="126"/>
      <c r="BD1286" s="126"/>
      <c r="BE1286" s="62"/>
    </row>
    <row r="1287" spans="1:57" ht="25.5" customHeight="1" x14ac:dyDescent="0.3">
      <c r="A1287" s="31"/>
      <c r="B1287" s="31"/>
      <c r="C1287" s="31"/>
      <c r="D1287" s="33"/>
      <c r="E1287" s="92"/>
      <c r="F1287" s="31"/>
      <c r="G1287" s="77"/>
      <c r="H1287" s="77"/>
      <c r="I1287" s="57"/>
      <c r="J1287" s="31"/>
      <c r="K1287" s="31"/>
      <c r="L1287" s="77"/>
      <c r="M1287" s="64"/>
      <c r="N1287" s="64"/>
      <c r="O1287" s="69"/>
      <c r="P1287" s="69"/>
      <c r="Q1287" s="70"/>
      <c r="R1287" s="34"/>
      <c r="S1287" s="105"/>
      <c r="T1287" s="105"/>
      <c r="U1287" s="77"/>
      <c r="V1287" s="77"/>
      <c r="W1287" s="69"/>
      <c r="X1287" s="69"/>
      <c r="Y1287" s="69"/>
      <c r="Z1287" s="61"/>
      <c r="AA1287" s="67"/>
      <c r="AB1287" s="61"/>
      <c r="AC1287" s="67"/>
      <c r="AD1287" s="67"/>
      <c r="AE1287" s="67"/>
      <c r="AF1287" s="57"/>
      <c r="AG1287" s="107"/>
      <c r="AH1287" s="108"/>
      <c r="AI1287" s="30"/>
      <c r="AJ1287" s="30"/>
      <c r="AK1287" s="30"/>
      <c r="AL1287" s="30"/>
      <c r="AM1287" s="63"/>
      <c r="AN1287" s="108"/>
      <c r="AO1287" s="108"/>
      <c r="AP1287" s="107"/>
      <c r="AQ1287" s="107"/>
      <c r="AR1287" s="31"/>
      <c r="AS1287" s="68"/>
      <c r="AT1287" s="68"/>
      <c r="AU1287" s="63"/>
      <c r="AV1287" s="62"/>
      <c r="AW1287" s="62"/>
      <c r="AX1287" s="62"/>
      <c r="AY1287" s="62"/>
      <c r="AZ1287" s="126"/>
      <c r="BA1287" s="126"/>
      <c r="BB1287" s="126"/>
      <c r="BC1287" s="126"/>
      <c r="BD1287" s="126"/>
      <c r="BE1287" s="62"/>
    </row>
    <row r="1288" spans="1:57" ht="25.5" customHeight="1" x14ac:dyDescent="0.3">
      <c r="A1288" s="31"/>
      <c r="B1288" s="31"/>
      <c r="C1288" s="31"/>
      <c r="D1288" s="33"/>
      <c r="E1288" s="92"/>
      <c r="F1288" s="31"/>
      <c r="G1288" s="77"/>
      <c r="H1288" s="77"/>
      <c r="I1288" s="57"/>
      <c r="J1288" s="31"/>
      <c r="K1288" s="31"/>
      <c r="L1288" s="77"/>
      <c r="M1288" s="64"/>
      <c r="N1288" s="64"/>
      <c r="O1288" s="69"/>
      <c r="P1288" s="69"/>
      <c r="Q1288" s="70"/>
      <c r="R1288" s="34"/>
      <c r="S1288" s="105"/>
      <c r="T1288" s="105"/>
      <c r="U1288" s="77"/>
      <c r="V1288" s="77"/>
      <c r="W1288" s="69"/>
      <c r="X1288" s="69"/>
      <c r="Y1288" s="69"/>
      <c r="Z1288" s="61"/>
      <c r="AA1288" s="67"/>
      <c r="AB1288" s="61"/>
      <c r="AC1288" s="67"/>
      <c r="AD1288" s="67"/>
      <c r="AE1288" s="67"/>
      <c r="AF1288" s="57"/>
      <c r="AG1288" s="107"/>
      <c r="AH1288" s="108"/>
      <c r="AI1288" s="30"/>
      <c r="AJ1288" s="30"/>
      <c r="AK1288" s="30"/>
      <c r="AL1288" s="30"/>
      <c r="AM1288" s="63"/>
      <c r="AN1288" s="108"/>
      <c r="AO1288" s="108"/>
      <c r="AP1288" s="107"/>
      <c r="AQ1288" s="107"/>
      <c r="AR1288" s="31"/>
      <c r="AS1288" s="68"/>
      <c r="AT1288" s="68"/>
      <c r="AU1288" s="63"/>
      <c r="AV1288" s="62"/>
      <c r="AW1288" s="62"/>
      <c r="AX1288" s="62"/>
      <c r="AY1288" s="62"/>
      <c r="AZ1288" s="126"/>
      <c r="BA1288" s="126"/>
      <c r="BB1288" s="126"/>
      <c r="BC1288" s="126"/>
      <c r="BD1288" s="126"/>
      <c r="BE1288" s="62"/>
    </row>
    <row r="1289" spans="1:57" ht="25.5" customHeight="1" x14ac:dyDescent="0.3">
      <c r="A1289" s="31"/>
      <c r="B1289" s="31"/>
      <c r="C1289" s="31"/>
      <c r="D1289" s="33"/>
      <c r="E1289" s="92"/>
      <c r="F1289" s="31"/>
      <c r="G1289" s="77"/>
      <c r="H1289" s="77"/>
      <c r="I1289" s="57"/>
      <c r="J1289" s="31"/>
      <c r="K1289" s="31"/>
      <c r="L1289" s="77"/>
      <c r="M1289" s="64"/>
      <c r="N1289" s="64"/>
      <c r="O1289" s="69"/>
      <c r="P1289" s="69"/>
      <c r="Q1289" s="70"/>
      <c r="R1289" s="34"/>
      <c r="S1289" s="105"/>
      <c r="T1289" s="105"/>
      <c r="U1289" s="77"/>
      <c r="V1289" s="77"/>
      <c r="W1289" s="69"/>
      <c r="X1289" s="69"/>
      <c r="Y1289" s="69"/>
      <c r="Z1289" s="61"/>
      <c r="AA1289" s="67"/>
      <c r="AB1289" s="61"/>
      <c r="AC1289" s="67"/>
      <c r="AD1289" s="67"/>
      <c r="AE1289" s="67"/>
      <c r="AF1289" s="57"/>
      <c r="AG1289" s="107"/>
      <c r="AH1289" s="108"/>
      <c r="AI1289" s="30"/>
      <c r="AJ1289" s="30"/>
      <c r="AK1289" s="30"/>
      <c r="AL1289" s="30"/>
      <c r="AM1289" s="63"/>
      <c r="AN1289" s="108"/>
      <c r="AO1289" s="108"/>
      <c r="AP1289" s="107"/>
      <c r="AQ1289" s="107"/>
      <c r="AR1289" s="31"/>
      <c r="AS1289" s="68"/>
      <c r="AT1289" s="68"/>
      <c r="AU1289" s="63"/>
      <c r="AV1289" s="62"/>
      <c r="AW1289" s="62"/>
      <c r="AX1289" s="62"/>
      <c r="AY1289" s="62"/>
      <c r="AZ1289" s="126"/>
      <c r="BA1289" s="126"/>
      <c r="BB1289" s="126"/>
      <c r="BC1289" s="126"/>
      <c r="BD1289" s="126"/>
      <c r="BE1289" s="62"/>
    </row>
    <row r="1290" spans="1:57" ht="25.5" customHeight="1" x14ac:dyDescent="0.3">
      <c r="A1290" s="31"/>
      <c r="B1290" s="31"/>
      <c r="C1290" s="31"/>
      <c r="D1290" s="33"/>
      <c r="E1290" s="92"/>
      <c r="F1290" s="31"/>
      <c r="G1290" s="77"/>
      <c r="H1290" s="77"/>
      <c r="I1290" s="57"/>
      <c r="J1290" s="31"/>
      <c r="K1290" s="31"/>
      <c r="L1290" s="77"/>
      <c r="M1290" s="64"/>
      <c r="N1290" s="64"/>
      <c r="O1290" s="69"/>
      <c r="P1290" s="69"/>
      <c r="Q1290" s="70"/>
      <c r="R1290" s="34"/>
      <c r="S1290" s="105"/>
      <c r="T1290" s="105"/>
      <c r="U1290" s="77"/>
      <c r="V1290" s="77"/>
      <c r="W1290" s="69"/>
      <c r="X1290" s="69"/>
      <c r="Y1290" s="69"/>
      <c r="Z1290" s="61"/>
      <c r="AA1290" s="67"/>
      <c r="AB1290" s="61"/>
      <c r="AC1290" s="67"/>
      <c r="AD1290" s="67"/>
      <c r="AE1290" s="67"/>
      <c r="AF1290" s="57"/>
      <c r="AG1290" s="107"/>
      <c r="AH1290" s="108"/>
      <c r="AI1290" s="30"/>
      <c r="AJ1290" s="30"/>
      <c r="AK1290" s="30"/>
      <c r="AL1290" s="30"/>
      <c r="AM1290" s="63"/>
      <c r="AN1290" s="108"/>
      <c r="AO1290" s="108"/>
      <c r="AP1290" s="107"/>
      <c r="AQ1290" s="107"/>
      <c r="AR1290" s="31"/>
      <c r="AS1290" s="68"/>
      <c r="AT1290" s="68"/>
      <c r="AU1290" s="63"/>
      <c r="AV1290" s="62"/>
      <c r="AW1290" s="62"/>
      <c r="AX1290" s="62"/>
      <c r="AY1290" s="62"/>
      <c r="AZ1290" s="126"/>
      <c r="BA1290" s="126"/>
      <c r="BB1290" s="126"/>
      <c r="BC1290" s="126"/>
      <c r="BD1290" s="126"/>
      <c r="BE1290" s="62"/>
    </row>
    <row r="1291" spans="1:57" ht="25.5" customHeight="1" x14ac:dyDescent="0.3">
      <c r="A1291" s="31"/>
      <c r="B1291" s="31"/>
      <c r="C1291" s="31"/>
      <c r="D1291" s="33"/>
      <c r="E1291" s="92"/>
      <c r="F1291" s="31"/>
      <c r="G1291" s="77"/>
      <c r="H1291" s="77"/>
      <c r="I1291" s="57"/>
      <c r="J1291" s="31"/>
      <c r="K1291" s="31"/>
      <c r="L1291" s="77"/>
      <c r="M1291" s="64"/>
      <c r="N1291" s="64"/>
      <c r="O1291" s="69"/>
      <c r="P1291" s="69"/>
      <c r="Q1291" s="70"/>
      <c r="R1291" s="34"/>
      <c r="S1291" s="105"/>
      <c r="T1291" s="105"/>
      <c r="U1291" s="77"/>
      <c r="V1291" s="77"/>
      <c r="W1291" s="69"/>
      <c r="X1291" s="69"/>
      <c r="Y1291" s="69"/>
      <c r="Z1291" s="61"/>
      <c r="AA1291" s="67"/>
      <c r="AB1291" s="61"/>
      <c r="AC1291" s="67"/>
      <c r="AD1291" s="67"/>
      <c r="AE1291" s="67"/>
      <c r="AF1291" s="57"/>
      <c r="AG1291" s="107"/>
      <c r="AH1291" s="108"/>
      <c r="AI1291" s="30"/>
      <c r="AJ1291" s="30"/>
      <c r="AK1291" s="30"/>
      <c r="AL1291" s="30"/>
      <c r="AM1291" s="63"/>
      <c r="AN1291" s="108"/>
      <c r="AO1291" s="108"/>
      <c r="AP1291" s="107"/>
      <c r="AQ1291" s="107"/>
      <c r="AR1291" s="31"/>
      <c r="AS1291" s="68"/>
      <c r="AT1291" s="68"/>
      <c r="AU1291" s="63"/>
      <c r="AV1291" s="62"/>
      <c r="AW1291" s="62"/>
      <c r="AX1291" s="62"/>
      <c r="AY1291" s="62"/>
      <c r="AZ1291" s="126"/>
      <c r="BA1291" s="126"/>
      <c r="BB1291" s="126"/>
      <c r="BC1291" s="126"/>
      <c r="BD1291" s="126"/>
      <c r="BE1291" s="62"/>
    </row>
    <row r="1292" spans="1:57" ht="25.5" customHeight="1" x14ac:dyDescent="0.3">
      <c r="A1292" s="31"/>
      <c r="B1292" s="31"/>
      <c r="C1292" s="31"/>
      <c r="D1292" s="33"/>
      <c r="E1292" s="92"/>
      <c r="F1292" s="31"/>
      <c r="G1292" s="77"/>
      <c r="H1292" s="77"/>
      <c r="I1292" s="57"/>
      <c r="J1292" s="31"/>
      <c r="K1292" s="31"/>
      <c r="L1292" s="77"/>
      <c r="M1292" s="64"/>
      <c r="N1292" s="64"/>
      <c r="O1292" s="69"/>
      <c r="P1292" s="69"/>
      <c r="Q1292" s="70"/>
      <c r="R1292" s="34"/>
      <c r="S1292" s="105"/>
      <c r="T1292" s="105"/>
      <c r="U1292" s="77"/>
      <c r="V1292" s="77"/>
      <c r="W1292" s="69"/>
      <c r="X1292" s="69"/>
      <c r="Y1292" s="69"/>
      <c r="Z1292" s="61"/>
      <c r="AA1292" s="67"/>
      <c r="AB1292" s="61"/>
      <c r="AC1292" s="67"/>
      <c r="AD1292" s="67"/>
      <c r="AE1292" s="67"/>
      <c r="AF1292" s="57"/>
      <c r="AG1292" s="107"/>
      <c r="AH1292" s="108"/>
      <c r="AI1292" s="30"/>
      <c r="AJ1292" s="30"/>
      <c r="AK1292" s="30"/>
      <c r="AL1292" s="30"/>
      <c r="AM1292" s="63"/>
      <c r="AN1292" s="108"/>
      <c r="AO1292" s="108"/>
      <c r="AP1292" s="107"/>
      <c r="AQ1292" s="107"/>
      <c r="AR1292" s="31"/>
      <c r="AS1292" s="68"/>
      <c r="AT1292" s="68"/>
      <c r="AU1292" s="63"/>
      <c r="AV1292" s="62"/>
      <c r="AW1292" s="62"/>
      <c r="AX1292" s="62"/>
      <c r="AY1292" s="62"/>
      <c r="AZ1292" s="126"/>
      <c r="BA1292" s="126"/>
      <c r="BB1292" s="126"/>
      <c r="BC1292" s="126"/>
      <c r="BD1292" s="126"/>
      <c r="BE1292" s="62"/>
    </row>
    <row r="1293" spans="1:57" ht="25.5" customHeight="1" x14ac:dyDescent="0.3">
      <c r="A1293" s="31"/>
      <c r="B1293" s="31"/>
      <c r="C1293" s="31"/>
      <c r="D1293" s="33"/>
      <c r="E1293" s="92"/>
      <c r="F1293" s="31"/>
      <c r="G1293" s="77"/>
      <c r="H1293" s="77"/>
      <c r="I1293" s="57"/>
      <c r="J1293" s="31"/>
      <c r="K1293" s="31"/>
      <c r="L1293" s="77"/>
      <c r="M1293" s="64"/>
      <c r="N1293" s="64"/>
      <c r="O1293" s="69"/>
      <c r="P1293" s="69"/>
      <c r="Q1293" s="70"/>
      <c r="R1293" s="34"/>
      <c r="S1293" s="105"/>
      <c r="T1293" s="105"/>
      <c r="U1293" s="77"/>
      <c r="V1293" s="77"/>
      <c r="W1293" s="69"/>
      <c r="X1293" s="69"/>
      <c r="Y1293" s="69"/>
      <c r="Z1293" s="61"/>
      <c r="AA1293" s="67"/>
      <c r="AB1293" s="61"/>
      <c r="AC1293" s="67"/>
      <c r="AD1293" s="67"/>
      <c r="AE1293" s="67"/>
      <c r="AF1293" s="57"/>
      <c r="AG1293" s="107"/>
      <c r="AH1293" s="108"/>
      <c r="AI1293" s="30"/>
      <c r="AJ1293" s="30"/>
      <c r="AK1293" s="30"/>
      <c r="AL1293" s="30"/>
      <c r="AM1293" s="63"/>
      <c r="AN1293" s="108"/>
      <c r="AO1293" s="108"/>
      <c r="AP1293" s="107"/>
      <c r="AQ1293" s="107"/>
      <c r="AR1293" s="31"/>
      <c r="AS1293" s="68"/>
      <c r="AT1293" s="68"/>
      <c r="AU1293" s="63"/>
      <c r="AV1293" s="62"/>
      <c r="AW1293" s="62"/>
      <c r="AX1293" s="62"/>
      <c r="AY1293" s="62"/>
      <c r="AZ1293" s="126"/>
      <c r="BA1293" s="126"/>
      <c r="BB1293" s="126"/>
      <c r="BC1293" s="126"/>
      <c r="BD1293" s="126"/>
      <c r="BE1293" s="62"/>
    </row>
    <row r="1294" spans="1:57" ht="25.5" customHeight="1" x14ac:dyDescent="0.3">
      <c r="A1294" s="31"/>
      <c r="B1294" s="31"/>
      <c r="C1294" s="31"/>
      <c r="D1294" s="33"/>
      <c r="E1294" s="92"/>
      <c r="F1294" s="31"/>
      <c r="G1294" s="77"/>
      <c r="H1294" s="77"/>
      <c r="I1294" s="57"/>
      <c r="J1294" s="31"/>
      <c r="K1294" s="31"/>
      <c r="L1294" s="77"/>
      <c r="M1294" s="64"/>
      <c r="N1294" s="64"/>
      <c r="O1294" s="69"/>
      <c r="P1294" s="69"/>
      <c r="Q1294" s="70"/>
      <c r="R1294" s="34"/>
      <c r="S1294" s="105"/>
      <c r="T1294" s="105"/>
      <c r="U1294" s="77"/>
      <c r="V1294" s="77"/>
      <c r="W1294" s="69"/>
      <c r="X1294" s="69"/>
      <c r="Y1294" s="69"/>
      <c r="Z1294" s="61"/>
      <c r="AA1294" s="67"/>
      <c r="AB1294" s="61"/>
      <c r="AC1294" s="67"/>
      <c r="AD1294" s="67"/>
      <c r="AE1294" s="67"/>
      <c r="AF1294" s="57"/>
      <c r="AG1294" s="107"/>
      <c r="AH1294" s="108"/>
      <c r="AI1294" s="30"/>
      <c r="AJ1294" s="30"/>
      <c r="AK1294" s="30"/>
      <c r="AL1294" s="30"/>
      <c r="AM1294" s="63"/>
      <c r="AN1294" s="108"/>
      <c r="AO1294" s="108"/>
      <c r="AP1294" s="107"/>
      <c r="AQ1294" s="107"/>
      <c r="AR1294" s="31"/>
      <c r="AS1294" s="68"/>
      <c r="AT1294" s="68"/>
      <c r="AU1294" s="63"/>
      <c r="AV1294" s="62"/>
      <c r="AW1294" s="62"/>
      <c r="AX1294" s="62"/>
      <c r="AY1294" s="62"/>
      <c r="AZ1294" s="126"/>
      <c r="BA1294" s="126"/>
      <c r="BB1294" s="126"/>
      <c r="BC1294" s="126"/>
      <c r="BD1294" s="126"/>
      <c r="BE1294" s="62"/>
    </row>
    <row r="1295" spans="1:57" ht="25.5" customHeight="1" x14ac:dyDescent="0.3">
      <c r="A1295" s="31"/>
      <c r="B1295" s="31"/>
      <c r="C1295" s="31"/>
      <c r="D1295" s="33"/>
      <c r="E1295" s="92"/>
      <c r="F1295" s="31"/>
      <c r="G1295" s="77"/>
      <c r="H1295" s="77"/>
      <c r="I1295" s="57"/>
      <c r="J1295" s="31"/>
      <c r="K1295" s="31"/>
      <c r="L1295" s="77"/>
      <c r="M1295" s="64"/>
      <c r="N1295" s="64"/>
      <c r="O1295" s="69"/>
      <c r="P1295" s="69"/>
      <c r="Q1295" s="70"/>
      <c r="R1295" s="34"/>
      <c r="S1295" s="105"/>
      <c r="T1295" s="105"/>
      <c r="U1295" s="77"/>
      <c r="V1295" s="77"/>
      <c r="W1295" s="69"/>
      <c r="X1295" s="69"/>
      <c r="Y1295" s="69"/>
      <c r="Z1295" s="61"/>
      <c r="AA1295" s="67"/>
      <c r="AB1295" s="61"/>
      <c r="AC1295" s="67"/>
      <c r="AD1295" s="67"/>
      <c r="AE1295" s="67"/>
      <c r="AF1295" s="57"/>
      <c r="AG1295" s="107"/>
      <c r="AH1295" s="108"/>
      <c r="AI1295" s="30"/>
      <c r="AJ1295" s="30"/>
      <c r="AK1295" s="30"/>
      <c r="AL1295" s="30"/>
      <c r="AM1295" s="63"/>
      <c r="AN1295" s="108"/>
      <c r="AO1295" s="108"/>
      <c r="AP1295" s="107"/>
      <c r="AQ1295" s="107"/>
      <c r="AR1295" s="31"/>
      <c r="AS1295" s="68"/>
      <c r="AT1295" s="68"/>
      <c r="AU1295" s="63"/>
      <c r="AV1295" s="62"/>
      <c r="AW1295" s="62"/>
      <c r="AX1295" s="62"/>
      <c r="AY1295" s="62"/>
      <c r="AZ1295" s="126"/>
      <c r="BA1295" s="126"/>
      <c r="BB1295" s="126"/>
      <c r="BC1295" s="126"/>
      <c r="BD1295" s="126"/>
      <c r="BE1295" s="62"/>
    </row>
    <row r="1296" spans="1:57" ht="25.5" customHeight="1" x14ac:dyDescent="0.3">
      <c r="A1296" s="31"/>
      <c r="B1296" s="31"/>
      <c r="C1296" s="31"/>
      <c r="D1296" s="33"/>
      <c r="E1296" s="92"/>
      <c r="F1296" s="31"/>
      <c r="G1296" s="77"/>
      <c r="H1296" s="77"/>
      <c r="I1296" s="57"/>
      <c r="J1296" s="31"/>
      <c r="K1296" s="31"/>
      <c r="L1296" s="77"/>
      <c r="M1296" s="64"/>
      <c r="N1296" s="64"/>
      <c r="O1296" s="69"/>
      <c r="P1296" s="69"/>
      <c r="Q1296" s="70"/>
      <c r="R1296" s="34"/>
      <c r="S1296" s="105"/>
      <c r="T1296" s="105"/>
      <c r="U1296" s="77"/>
      <c r="V1296" s="77"/>
      <c r="W1296" s="69"/>
      <c r="X1296" s="69"/>
      <c r="Y1296" s="69"/>
      <c r="Z1296" s="61"/>
      <c r="AA1296" s="67"/>
      <c r="AB1296" s="61"/>
      <c r="AC1296" s="67"/>
      <c r="AD1296" s="67"/>
      <c r="AE1296" s="67"/>
      <c r="AF1296" s="57"/>
      <c r="AG1296" s="107"/>
      <c r="AH1296" s="108"/>
      <c r="AI1296" s="30"/>
      <c r="AJ1296" s="30"/>
      <c r="AK1296" s="30"/>
      <c r="AL1296" s="30"/>
      <c r="AM1296" s="63"/>
      <c r="AN1296" s="108"/>
      <c r="AO1296" s="108"/>
      <c r="AP1296" s="107"/>
      <c r="AQ1296" s="107"/>
      <c r="AR1296" s="31"/>
      <c r="AS1296" s="68"/>
      <c r="AT1296" s="68"/>
      <c r="AU1296" s="63"/>
      <c r="AV1296" s="62"/>
      <c r="AW1296" s="62"/>
      <c r="AX1296" s="62"/>
      <c r="AY1296" s="62"/>
      <c r="AZ1296" s="126"/>
      <c r="BA1296" s="126"/>
      <c r="BB1296" s="126"/>
      <c r="BC1296" s="126"/>
      <c r="BD1296" s="126"/>
      <c r="BE1296" s="62"/>
    </row>
    <row r="1297" spans="1:57" ht="25.5" customHeight="1" x14ac:dyDescent="0.3">
      <c r="A1297" s="31"/>
      <c r="B1297" s="31"/>
      <c r="C1297" s="31"/>
      <c r="D1297" s="33"/>
      <c r="E1297" s="92"/>
      <c r="F1297" s="31"/>
      <c r="G1297" s="77"/>
      <c r="H1297" s="77"/>
      <c r="I1297" s="57"/>
      <c r="J1297" s="31"/>
      <c r="K1297" s="31"/>
      <c r="L1297" s="77"/>
      <c r="M1297" s="64"/>
      <c r="N1297" s="64"/>
      <c r="O1297" s="69"/>
      <c r="P1297" s="69"/>
      <c r="Q1297" s="70"/>
      <c r="R1297" s="34"/>
      <c r="S1297" s="105"/>
      <c r="T1297" s="105"/>
      <c r="U1297" s="77"/>
      <c r="V1297" s="77"/>
      <c r="W1297" s="69"/>
      <c r="X1297" s="69"/>
      <c r="Y1297" s="69"/>
      <c r="Z1297" s="61"/>
      <c r="AA1297" s="67"/>
      <c r="AB1297" s="61"/>
      <c r="AC1297" s="67"/>
      <c r="AD1297" s="67"/>
      <c r="AE1297" s="67"/>
      <c r="AF1297" s="57"/>
      <c r="AG1297" s="107"/>
      <c r="AH1297" s="108"/>
      <c r="AI1297" s="30"/>
      <c r="AJ1297" s="30"/>
      <c r="AK1297" s="30"/>
      <c r="AL1297" s="30"/>
      <c r="AM1297" s="63"/>
      <c r="AN1297" s="108"/>
      <c r="AO1297" s="108"/>
      <c r="AP1297" s="107"/>
      <c r="AQ1297" s="107"/>
      <c r="AR1297" s="31"/>
      <c r="AS1297" s="68"/>
      <c r="AT1297" s="68"/>
      <c r="AU1297" s="63"/>
      <c r="AV1297" s="62"/>
      <c r="AW1297" s="62"/>
      <c r="AX1297" s="62"/>
      <c r="AY1297" s="62"/>
      <c r="AZ1297" s="126"/>
      <c r="BA1297" s="126"/>
      <c r="BB1297" s="126"/>
      <c r="BC1297" s="126"/>
      <c r="BD1297" s="126"/>
      <c r="BE1297" s="62"/>
    </row>
    <row r="1298" spans="1:57" ht="25.5" customHeight="1" x14ac:dyDescent="0.3">
      <c r="A1298" s="31"/>
      <c r="B1298" s="31"/>
      <c r="C1298" s="31"/>
      <c r="D1298" s="33"/>
      <c r="E1298" s="92"/>
      <c r="F1298" s="31"/>
      <c r="G1298" s="77"/>
      <c r="H1298" s="77"/>
      <c r="I1298" s="57"/>
      <c r="J1298" s="31"/>
      <c r="K1298" s="31"/>
      <c r="L1298" s="77"/>
      <c r="M1298" s="64"/>
      <c r="N1298" s="64"/>
      <c r="O1298" s="69"/>
      <c r="P1298" s="69"/>
      <c r="Q1298" s="70"/>
      <c r="R1298" s="34"/>
      <c r="S1298" s="105"/>
      <c r="T1298" s="105"/>
      <c r="U1298" s="77"/>
      <c r="V1298" s="77"/>
      <c r="W1298" s="69"/>
      <c r="X1298" s="69"/>
      <c r="Y1298" s="69"/>
      <c r="Z1298" s="61"/>
      <c r="AA1298" s="67"/>
      <c r="AB1298" s="61"/>
      <c r="AC1298" s="67"/>
      <c r="AD1298" s="67"/>
      <c r="AE1298" s="67"/>
      <c r="AF1298" s="57"/>
      <c r="AG1298" s="107"/>
      <c r="AH1298" s="108"/>
      <c r="AI1298" s="30"/>
      <c r="AJ1298" s="30"/>
      <c r="AK1298" s="30"/>
      <c r="AL1298" s="30"/>
      <c r="AM1298" s="63"/>
      <c r="AN1298" s="108"/>
      <c r="AO1298" s="108"/>
      <c r="AP1298" s="107"/>
      <c r="AQ1298" s="107"/>
      <c r="AR1298" s="31"/>
      <c r="AS1298" s="68"/>
      <c r="AT1298" s="68"/>
      <c r="AU1298" s="63"/>
      <c r="AV1298" s="62"/>
      <c r="AW1298" s="62"/>
      <c r="AX1298" s="62"/>
      <c r="AY1298" s="62"/>
      <c r="AZ1298" s="126"/>
      <c r="BA1298" s="126"/>
      <c r="BB1298" s="126"/>
      <c r="BC1298" s="126"/>
      <c r="BD1298" s="126"/>
      <c r="BE1298" s="62"/>
    </row>
    <row r="1299" spans="1:57" ht="25.5" customHeight="1" x14ac:dyDescent="0.3">
      <c r="A1299" s="31"/>
      <c r="B1299" s="31"/>
      <c r="C1299" s="31"/>
      <c r="D1299" s="33"/>
      <c r="E1299" s="92"/>
      <c r="F1299" s="31"/>
      <c r="G1299" s="77"/>
      <c r="H1299" s="77"/>
      <c r="I1299" s="57"/>
      <c r="J1299" s="31"/>
      <c r="K1299" s="31"/>
      <c r="L1299" s="77"/>
      <c r="M1299" s="64"/>
      <c r="N1299" s="64"/>
      <c r="O1299" s="69"/>
      <c r="P1299" s="69"/>
      <c r="Q1299" s="70"/>
      <c r="R1299" s="34"/>
      <c r="S1299" s="105"/>
      <c r="T1299" s="105"/>
      <c r="U1299" s="77"/>
      <c r="V1299" s="77"/>
      <c r="W1299" s="69"/>
      <c r="X1299" s="69"/>
      <c r="Y1299" s="69"/>
      <c r="Z1299" s="61"/>
      <c r="AA1299" s="67"/>
      <c r="AB1299" s="61"/>
      <c r="AC1299" s="67"/>
      <c r="AD1299" s="67"/>
      <c r="AE1299" s="67"/>
      <c r="AF1299" s="57"/>
      <c r="AG1299" s="107"/>
      <c r="AH1299" s="108"/>
      <c r="AI1299" s="30"/>
      <c r="AJ1299" s="30"/>
      <c r="AK1299" s="30"/>
      <c r="AL1299" s="30"/>
      <c r="AM1299" s="63"/>
      <c r="AN1299" s="108"/>
      <c r="AO1299" s="108"/>
      <c r="AP1299" s="107"/>
      <c r="AQ1299" s="107"/>
      <c r="AR1299" s="31"/>
      <c r="AS1299" s="68"/>
      <c r="AT1299" s="68"/>
      <c r="AU1299" s="63"/>
      <c r="AV1299" s="62"/>
      <c r="AW1299" s="62"/>
      <c r="AX1299" s="62"/>
      <c r="AY1299" s="62"/>
      <c r="AZ1299" s="126"/>
      <c r="BA1299" s="126"/>
      <c r="BB1299" s="126"/>
      <c r="BC1299" s="126"/>
      <c r="BD1299" s="126"/>
      <c r="BE1299" s="62"/>
    </row>
    <row r="1300" spans="1:57" ht="25.5" customHeight="1" x14ac:dyDescent="0.3">
      <c r="A1300" s="31"/>
      <c r="B1300" s="31"/>
      <c r="C1300" s="31"/>
      <c r="D1300" s="33"/>
      <c r="E1300" s="92"/>
      <c r="F1300" s="31"/>
      <c r="G1300" s="77"/>
      <c r="H1300" s="77"/>
      <c r="I1300" s="57"/>
      <c r="J1300" s="31"/>
      <c r="K1300" s="31"/>
      <c r="L1300" s="77"/>
      <c r="M1300" s="64"/>
      <c r="N1300" s="64"/>
      <c r="O1300" s="69"/>
      <c r="P1300" s="69"/>
      <c r="Q1300" s="70"/>
      <c r="R1300" s="34"/>
      <c r="S1300" s="105"/>
      <c r="T1300" s="105"/>
      <c r="U1300" s="77"/>
      <c r="V1300" s="77"/>
      <c r="W1300" s="69"/>
      <c r="X1300" s="69"/>
      <c r="Y1300" s="69"/>
      <c r="Z1300" s="61"/>
      <c r="AA1300" s="67"/>
      <c r="AB1300" s="61"/>
      <c r="AC1300" s="67"/>
      <c r="AD1300" s="67"/>
      <c r="AE1300" s="67"/>
      <c r="AF1300" s="57"/>
      <c r="AG1300" s="107"/>
      <c r="AH1300" s="108"/>
      <c r="AI1300" s="30"/>
      <c r="AJ1300" s="30"/>
      <c r="AK1300" s="30"/>
      <c r="AL1300" s="30"/>
      <c r="AM1300" s="63"/>
      <c r="AN1300" s="108"/>
      <c r="AO1300" s="108"/>
      <c r="AP1300" s="107"/>
      <c r="AQ1300" s="107"/>
      <c r="AR1300" s="31"/>
      <c r="AS1300" s="68"/>
      <c r="AT1300" s="68"/>
      <c r="AU1300" s="63"/>
      <c r="AV1300" s="62"/>
      <c r="AW1300" s="62"/>
      <c r="AX1300" s="62"/>
      <c r="AY1300" s="62"/>
      <c r="AZ1300" s="126"/>
      <c r="BA1300" s="126"/>
      <c r="BB1300" s="126"/>
      <c r="BC1300" s="126"/>
      <c r="BD1300" s="126"/>
      <c r="BE1300" s="62"/>
    </row>
    <row r="1301" spans="1:57" ht="25.5" customHeight="1" x14ac:dyDescent="0.3">
      <c r="A1301" s="31"/>
      <c r="B1301" s="31"/>
      <c r="C1301" s="31"/>
      <c r="D1301" s="33"/>
      <c r="E1301" s="92"/>
      <c r="F1301" s="31"/>
      <c r="G1301" s="77"/>
      <c r="H1301" s="77"/>
      <c r="I1301" s="57"/>
      <c r="J1301" s="31"/>
      <c r="K1301" s="31"/>
      <c r="L1301" s="77"/>
      <c r="M1301" s="64"/>
      <c r="N1301" s="64"/>
      <c r="O1301" s="69"/>
      <c r="P1301" s="69"/>
      <c r="Q1301" s="70"/>
      <c r="R1301" s="34"/>
      <c r="S1301" s="105"/>
      <c r="T1301" s="105"/>
      <c r="U1301" s="77"/>
      <c r="V1301" s="77"/>
      <c r="W1301" s="69"/>
      <c r="X1301" s="69"/>
      <c r="Y1301" s="69"/>
      <c r="Z1301" s="61"/>
      <c r="AA1301" s="67"/>
      <c r="AB1301" s="61"/>
      <c r="AC1301" s="67"/>
      <c r="AD1301" s="67"/>
      <c r="AE1301" s="67"/>
      <c r="AF1301" s="57"/>
      <c r="AG1301" s="107"/>
      <c r="AH1301" s="108"/>
      <c r="AI1301" s="30"/>
      <c r="AJ1301" s="30"/>
      <c r="AK1301" s="30"/>
      <c r="AL1301" s="30"/>
      <c r="AM1301" s="63"/>
      <c r="AN1301" s="108"/>
      <c r="AO1301" s="108"/>
      <c r="AP1301" s="107"/>
      <c r="AQ1301" s="107"/>
      <c r="AR1301" s="31"/>
      <c r="AS1301" s="68"/>
      <c r="AT1301" s="68"/>
      <c r="AU1301" s="63"/>
      <c r="AV1301" s="62"/>
      <c r="AW1301" s="62"/>
      <c r="AX1301" s="62"/>
      <c r="AY1301" s="62"/>
      <c r="AZ1301" s="126"/>
      <c r="BA1301" s="126"/>
      <c r="BB1301" s="126"/>
      <c r="BC1301" s="126"/>
      <c r="BD1301" s="126"/>
      <c r="BE1301" s="62"/>
    </row>
    <row r="1302" spans="1:57" ht="25.5" customHeight="1" x14ac:dyDescent="0.3">
      <c r="A1302" s="31"/>
      <c r="B1302" s="31"/>
      <c r="C1302" s="31"/>
      <c r="D1302" s="33"/>
      <c r="E1302" s="92"/>
      <c r="F1302" s="31"/>
      <c r="G1302" s="77"/>
      <c r="H1302" s="77"/>
      <c r="I1302" s="57"/>
      <c r="J1302" s="31"/>
      <c r="K1302" s="31"/>
      <c r="L1302" s="77"/>
      <c r="M1302" s="64"/>
      <c r="N1302" s="64"/>
      <c r="O1302" s="69"/>
      <c r="P1302" s="69"/>
      <c r="Q1302" s="70"/>
      <c r="R1302" s="34"/>
      <c r="S1302" s="105"/>
      <c r="T1302" s="105"/>
      <c r="U1302" s="77"/>
      <c r="V1302" s="77"/>
      <c r="W1302" s="69"/>
      <c r="X1302" s="69"/>
      <c r="Y1302" s="69"/>
      <c r="Z1302" s="61"/>
      <c r="AA1302" s="67"/>
      <c r="AB1302" s="61"/>
      <c r="AC1302" s="67"/>
      <c r="AD1302" s="67"/>
      <c r="AE1302" s="67"/>
      <c r="AF1302" s="57"/>
      <c r="AG1302" s="107"/>
      <c r="AH1302" s="108"/>
      <c r="AI1302" s="30"/>
      <c r="AJ1302" s="30"/>
      <c r="AK1302" s="30"/>
      <c r="AL1302" s="30"/>
      <c r="AM1302" s="63"/>
      <c r="AN1302" s="108"/>
      <c r="AO1302" s="108"/>
      <c r="AP1302" s="107"/>
      <c r="AQ1302" s="107"/>
      <c r="AR1302" s="31"/>
      <c r="AS1302" s="68"/>
      <c r="AT1302" s="68"/>
      <c r="AU1302" s="63"/>
      <c r="AV1302" s="62"/>
      <c r="AW1302" s="62"/>
      <c r="AX1302" s="62"/>
      <c r="AY1302" s="62"/>
      <c r="AZ1302" s="126"/>
      <c r="BA1302" s="126"/>
      <c r="BB1302" s="126"/>
      <c r="BC1302" s="126"/>
      <c r="BD1302" s="126"/>
      <c r="BE1302" s="62"/>
    </row>
    <row r="1303" spans="1:57" ht="25.5" customHeight="1" x14ac:dyDescent="0.3">
      <c r="A1303" s="31"/>
      <c r="B1303" s="31"/>
      <c r="C1303" s="31"/>
      <c r="D1303" s="33"/>
      <c r="E1303" s="92"/>
      <c r="F1303" s="31"/>
      <c r="G1303" s="77"/>
      <c r="H1303" s="77"/>
      <c r="I1303" s="57"/>
      <c r="J1303" s="31"/>
      <c r="K1303" s="31"/>
      <c r="L1303" s="77"/>
      <c r="M1303" s="64"/>
      <c r="N1303" s="64"/>
      <c r="O1303" s="69"/>
      <c r="P1303" s="69"/>
      <c r="Q1303" s="70"/>
      <c r="R1303" s="34"/>
      <c r="S1303" s="105"/>
      <c r="T1303" s="105"/>
      <c r="U1303" s="77"/>
      <c r="V1303" s="77"/>
      <c r="W1303" s="69"/>
      <c r="X1303" s="69"/>
      <c r="Y1303" s="69"/>
      <c r="Z1303" s="61"/>
      <c r="AA1303" s="67"/>
      <c r="AB1303" s="61"/>
      <c r="AC1303" s="67"/>
      <c r="AD1303" s="67"/>
      <c r="AE1303" s="67"/>
      <c r="AF1303" s="57"/>
      <c r="AG1303" s="107"/>
      <c r="AH1303" s="108"/>
      <c r="AI1303" s="30"/>
      <c r="AJ1303" s="30"/>
      <c r="AK1303" s="30"/>
      <c r="AL1303" s="30"/>
      <c r="AM1303" s="63"/>
      <c r="AN1303" s="108"/>
      <c r="AO1303" s="108"/>
      <c r="AP1303" s="107"/>
      <c r="AQ1303" s="107"/>
      <c r="AR1303" s="31"/>
      <c r="AS1303" s="68"/>
      <c r="AT1303" s="68"/>
      <c r="AU1303" s="63"/>
      <c r="AV1303" s="62"/>
      <c r="AW1303" s="62"/>
      <c r="AX1303" s="62"/>
      <c r="AY1303" s="62"/>
      <c r="AZ1303" s="126"/>
      <c r="BA1303" s="126"/>
      <c r="BB1303" s="126"/>
      <c r="BC1303" s="126"/>
      <c r="BD1303" s="126"/>
      <c r="BE1303" s="62"/>
    </row>
    <row r="1304" spans="1:57" ht="25.5" customHeight="1" x14ac:dyDescent="0.3">
      <c r="A1304" s="31"/>
      <c r="B1304" s="31"/>
      <c r="C1304" s="31"/>
      <c r="D1304" s="33"/>
      <c r="E1304" s="92"/>
      <c r="F1304" s="31"/>
      <c r="G1304" s="77"/>
      <c r="H1304" s="77"/>
      <c r="I1304" s="57"/>
      <c r="J1304" s="31"/>
      <c r="K1304" s="31"/>
      <c r="L1304" s="77"/>
      <c r="M1304" s="64"/>
      <c r="N1304" s="64"/>
      <c r="O1304" s="69"/>
      <c r="P1304" s="69"/>
      <c r="Q1304" s="70"/>
      <c r="R1304" s="34"/>
      <c r="S1304" s="105"/>
      <c r="T1304" s="105"/>
      <c r="U1304" s="77"/>
      <c r="V1304" s="77"/>
      <c r="W1304" s="69"/>
      <c r="X1304" s="69"/>
      <c r="Y1304" s="69"/>
      <c r="Z1304" s="61"/>
      <c r="AA1304" s="67"/>
      <c r="AB1304" s="61"/>
      <c r="AC1304" s="67"/>
      <c r="AD1304" s="67"/>
      <c r="AE1304" s="67"/>
      <c r="AF1304" s="57"/>
      <c r="AG1304" s="107"/>
      <c r="AH1304" s="108"/>
      <c r="AI1304" s="30"/>
      <c r="AJ1304" s="30"/>
      <c r="AK1304" s="30"/>
      <c r="AL1304" s="30"/>
      <c r="AM1304" s="63"/>
      <c r="AN1304" s="108"/>
      <c r="AO1304" s="108"/>
      <c r="AP1304" s="107"/>
      <c r="AQ1304" s="107"/>
      <c r="AR1304" s="31"/>
      <c r="AS1304" s="68"/>
      <c r="AT1304" s="68"/>
      <c r="AU1304" s="63"/>
      <c r="AV1304" s="62"/>
      <c r="AW1304" s="62"/>
      <c r="AX1304" s="62"/>
      <c r="AY1304" s="62"/>
      <c r="AZ1304" s="126"/>
      <c r="BA1304" s="126"/>
      <c r="BB1304" s="126"/>
      <c r="BC1304" s="126"/>
      <c r="BD1304" s="126"/>
      <c r="BE1304" s="62"/>
    </row>
    <row r="1305" spans="1:57" ht="25.5" customHeight="1" x14ac:dyDescent="0.3">
      <c r="A1305" s="31"/>
      <c r="B1305" s="31"/>
      <c r="C1305" s="31"/>
      <c r="D1305" s="33"/>
      <c r="E1305" s="92"/>
      <c r="F1305" s="31"/>
      <c r="G1305" s="77"/>
      <c r="H1305" s="77"/>
      <c r="I1305" s="57"/>
      <c r="J1305" s="31"/>
      <c r="K1305" s="31"/>
      <c r="L1305" s="77"/>
      <c r="M1305" s="64"/>
      <c r="N1305" s="64"/>
      <c r="O1305" s="69"/>
      <c r="P1305" s="69"/>
      <c r="Q1305" s="70"/>
      <c r="R1305" s="34"/>
      <c r="S1305" s="105"/>
      <c r="T1305" s="105"/>
      <c r="U1305" s="77"/>
      <c r="V1305" s="77"/>
      <c r="W1305" s="69"/>
      <c r="X1305" s="69"/>
      <c r="Y1305" s="69"/>
      <c r="Z1305" s="61"/>
      <c r="AA1305" s="67"/>
      <c r="AB1305" s="61"/>
      <c r="AC1305" s="67"/>
      <c r="AD1305" s="67"/>
      <c r="AE1305" s="67"/>
      <c r="AF1305" s="57"/>
      <c r="AG1305" s="107"/>
      <c r="AH1305" s="108"/>
      <c r="AI1305" s="30"/>
      <c r="AJ1305" s="30"/>
      <c r="AK1305" s="30"/>
      <c r="AL1305" s="30"/>
      <c r="AM1305" s="63"/>
      <c r="AN1305" s="108"/>
      <c r="AO1305" s="108"/>
      <c r="AP1305" s="107"/>
      <c r="AQ1305" s="107"/>
      <c r="AR1305" s="31"/>
      <c r="AS1305" s="68"/>
      <c r="AT1305" s="68"/>
      <c r="AU1305" s="63"/>
      <c r="AV1305" s="62"/>
      <c r="AW1305" s="62"/>
      <c r="AX1305" s="62"/>
      <c r="AY1305" s="62"/>
      <c r="AZ1305" s="126"/>
      <c r="BA1305" s="126"/>
      <c r="BB1305" s="126"/>
      <c r="BC1305" s="126"/>
      <c r="BD1305" s="126"/>
      <c r="BE1305" s="62"/>
    </row>
    <row r="1306" spans="1:57" ht="25.5" customHeight="1" x14ac:dyDescent="0.3">
      <c r="A1306" s="31"/>
      <c r="B1306" s="31"/>
      <c r="C1306" s="31"/>
      <c r="D1306" s="33"/>
      <c r="E1306" s="92"/>
      <c r="F1306" s="31"/>
      <c r="G1306" s="77"/>
      <c r="H1306" s="77"/>
      <c r="I1306" s="57"/>
      <c r="J1306" s="31"/>
      <c r="K1306" s="31"/>
      <c r="L1306" s="77"/>
      <c r="M1306" s="64"/>
      <c r="N1306" s="64"/>
      <c r="O1306" s="69"/>
      <c r="P1306" s="69"/>
      <c r="Q1306" s="70"/>
      <c r="R1306" s="34"/>
      <c r="S1306" s="105"/>
      <c r="T1306" s="105"/>
      <c r="U1306" s="77"/>
      <c r="V1306" s="77"/>
      <c r="W1306" s="69"/>
      <c r="X1306" s="69"/>
      <c r="Y1306" s="69"/>
      <c r="Z1306" s="61"/>
      <c r="AA1306" s="67"/>
      <c r="AB1306" s="61"/>
      <c r="AC1306" s="67"/>
      <c r="AD1306" s="67"/>
      <c r="AE1306" s="67"/>
      <c r="AF1306" s="57"/>
      <c r="AG1306" s="107"/>
      <c r="AH1306" s="108"/>
      <c r="AI1306" s="30"/>
      <c r="AJ1306" s="30"/>
      <c r="AK1306" s="30"/>
      <c r="AL1306" s="30"/>
      <c r="AM1306" s="63"/>
      <c r="AN1306" s="108"/>
      <c r="AO1306" s="108"/>
      <c r="AP1306" s="107"/>
      <c r="AQ1306" s="107"/>
      <c r="AR1306" s="31"/>
      <c r="AS1306" s="68"/>
      <c r="AT1306" s="68"/>
      <c r="AU1306" s="63"/>
      <c r="AV1306" s="62"/>
      <c r="AW1306" s="62"/>
      <c r="AX1306" s="62"/>
      <c r="AY1306" s="62"/>
      <c r="AZ1306" s="126"/>
      <c r="BA1306" s="126"/>
      <c r="BB1306" s="126"/>
      <c r="BC1306" s="126"/>
      <c r="BD1306" s="126"/>
      <c r="BE1306" s="62"/>
    </row>
    <row r="1307" spans="1:57" ht="25.5" customHeight="1" x14ac:dyDescent="0.3">
      <c r="A1307" s="31"/>
      <c r="B1307" s="31"/>
      <c r="C1307" s="31"/>
      <c r="D1307" s="33"/>
      <c r="E1307" s="92"/>
      <c r="F1307" s="31"/>
      <c r="G1307" s="77"/>
      <c r="H1307" s="77"/>
      <c r="I1307" s="57"/>
      <c r="J1307" s="31"/>
      <c r="K1307" s="31"/>
      <c r="L1307" s="77"/>
      <c r="M1307" s="64"/>
      <c r="N1307" s="64"/>
      <c r="O1307" s="69"/>
      <c r="P1307" s="69"/>
      <c r="Q1307" s="70"/>
      <c r="R1307" s="34"/>
      <c r="S1307" s="105"/>
      <c r="T1307" s="105"/>
      <c r="U1307" s="77"/>
      <c r="V1307" s="77"/>
      <c r="W1307" s="69"/>
      <c r="X1307" s="69"/>
      <c r="Y1307" s="69"/>
      <c r="Z1307" s="61"/>
      <c r="AA1307" s="67"/>
      <c r="AB1307" s="61"/>
      <c r="AC1307" s="67"/>
      <c r="AD1307" s="67"/>
      <c r="AE1307" s="67"/>
      <c r="AF1307" s="57"/>
      <c r="AG1307" s="107"/>
      <c r="AH1307" s="108"/>
      <c r="AI1307" s="30"/>
      <c r="AJ1307" s="30"/>
      <c r="AK1307" s="30"/>
      <c r="AL1307" s="30"/>
      <c r="AM1307" s="63"/>
      <c r="AN1307" s="108"/>
      <c r="AO1307" s="108"/>
      <c r="AP1307" s="107"/>
      <c r="AQ1307" s="107"/>
      <c r="AR1307" s="31"/>
      <c r="AS1307" s="68"/>
      <c r="AT1307" s="68"/>
      <c r="AU1307" s="63"/>
      <c r="AV1307" s="62"/>
      <c r="AW1307" s="62"/>
      <c r="AX1307" s="62"/>
      <c r="AY1307" s="62"/>
      <c r="AZ1307" s="126"/>
      <c r="BA1307" s="126"/>
      <c r="BB1307" s="126"/>
      <c r="BC1307" s="126"/>
      <c r="BD1307" s="126"/>
      <c r="BE1307" s="62"/>
    </row>
    <row r="1308" spans="1:57" ht="25.5" customHeight="1" x14ac:dyDescent="0.3">
      <c r="A1308" s="31"/>
      <c r="B1308" s="31"/>
      <c r="C1308" s="31"/>
      <c r="D1308" s="33"/>
      <c r="E1308" s="92"/>
      <c r="F1308" s="31"/>
      <c r="G1308" s="77"/>
      <c r="H1308" s="77"/>
      <c r="I1308" s="57"/>
      <c r="J1308" s="31"/>
      <c r="K1308" s="31"/>
      <c r="L1308" s="77"/>
      <c r="M1308" s="64"/>
      <c r="N1308" s="64"/>
      <c r="O1308" s="69"/>
      <c r="P1308" s="69"/>
      <c r="Q1308" s="70"/>
      <c r="R1308" s="34"/>
      <c r="S1308" s="105"/>
      <c r="T1308" s="105"/>
      <c r="U1308" s="77"/>
      <c r="V1308" s="77"/>
      <c r="W1308" s="69"/>
      <c r="X1308" s="69"/>
      <c r="Y1308" s="69"/>
      <c r="Z1308" s="61"/>
      <c r="AA1308" s="67"/>
      <c r="AB1308" s="61"/>
      <c r="AC1308" s="67"/>
      <c r="AD1308" s="67"/>
      <c r="AE1308" s="67"/>
      <c r="AF1308" s="57"/>
      <c r="AG1308" s="107"/>
      <c r="AH1308" s="108"/>
      <c r="AI1308" s="30"/>
      <c r="AJ1308" s="30"/>
      <c r="AK1308" s="30"/>
      <c r="AL1308" s="30"/>
      <c r="AM1308" s="63"/>
      <c r="AN1308" s="108"/>
      <c r="AO1308" s="108"/>
      <c r="AP1308" s="107"/>
      <c r="AQ1308" s="107"/>
      <c r="AR1308" s="31"/>
      <c r="AS1308" s="68"/>
      <c r="AT1308" s="68"/>
      <c r="AU1308" s="63"/>
      <c r="AV1308" s="62"/>
      <c r="AW1308" s="62"/>
      <c r="AX1308" s="62"/>
      <c r="AY1308" s="62"/>
      <c r="AZ1308" s="126"/>
      <c r="BA1308" s="126"/>
      <c r="BB1308" s="126"/>
      <c r="BC1308" s="126"/>
      <c r="BD1308" s="126"/>
      <c r="BE1308" s="62"/>
    </row>
    <row r="1309" spans="1:57" ht="25.5" customHeight="1" x14ac:dyDescent="0.3">
      <c r="A1309" s="31"/>
      <c r="B1309" s="31"/>
      <c r="C1309" s="31"/>
      <c r="D1309" s="33"/>
      <c r="E1309" s="92"/>
      <c r="F1309" s="31"/>
      <c r="G1309" s="77"/>
      <c r="H1309" s="77"/>
      <c r="I1309" s="57"/>
      <c r="J1309" s="31"/>
      <c r="K1309" s="31"/>
      <c r="L1309" s="77"/>
      <c r="M1309" s="64"/>
      <c r="N1309" s="64"/>
      <c r="O1309" s="69"/>
      <c r="P1309" s="69"/>
      <c r="Q1309" s="70"/>
      <c r="R1309" s="34"/>
      <c r="S1309" s="105"/>
      <c r="T1309" s="105"/>
      <c r="U1309" s="77"/>
      <c r="V1309" s="77"/>
      <c r="W1309" s="69"/>
      <c r="X1309" s="69"/>
      <c r="Y1309" s="69"/>
      <c r="Z1309" s="61"/>
      <c r="AA1309" s="67"/>
      <c r="AB1309" s="61"/>
      <c r="AC1309" s="67"/>
      <c r="AD1309" s="67"/>
      <c r="AE1309" s="67"/>
      <c r="AF1309" s="57"/>
      <c r="AG1309" s="107"/>
      <c r="AH1309" s="108"/>
      <c r="AI1309" s="30"/>
      <c r="AJ1309" s="30"/>
      <c r="AK1309" s="30"/>
      <c r="AL1309" s="30"/>
      <c r="AM1309" s="63"/>
      <c r="AN1309" s="108"/>
      <c r="AO1309" s="108"/>
      <c r="AP1309" s="107"/>
      <c r="AQ1309" s="107"/>
      <c r="AR1309" s="31"/>
      <c r="AS1309" s="68"/>
      <c r="AT1309" s="68"/>
      <c r="AU1309" s="63"/>
      <c r="AV1309" s="62"/>
      <c r="AW1309" s="62"/>
      <c r="AX1309" s="62"/>
      <c r="AY1309" s="62"/>
      <c r="AZ1309" s="126"/>
      <c r="BA1309" s="126"/>
      <c r="BB1309" s="126"/>
      <c r="BC1309" s="126"/>
      <c r="BD1309" s="126"/>
      <c r="BE1309" s="62"/>
    </row>
    <row r="1310" spans="1:57" ht="25.5" customHeight="1" x14ac:dyDescent="0.3">
      <c r="A1310" s="31"/>
      <c r="B1310" s="31"/>
      <c r="C1310" s="31"/>
      <c r="D1310" s="33"/>
      <c r="E1310" s="92"/>
      <c r="F1310" s="31"/>
      <c r="G1310" s="77"/>
      <c r="H1310" s="77"/>
      <c r="I1310" s="57"/>
      <c r="J1310" s="31"/>
      <c r="K1310" s="31"/>
      <c r="L1310" s="77"/>
      <c r="M1310" s="64"/>
      <c r="N1310" s="64"/>
      <c r="O1310" s="69"/>
      <c r="P1310" s="69"/>
      <c r="Q1310" s="70"/>
      <c r="R1310" s="34"/>
      <c r="S1310" s="105"/>
      <c r="T1310" s="105"/>
      <c r="U1310" s="77"/>
      <c r="V1310" s="77"/>
      <c r="W1310" s="69"/>
      <c r="X1310" s="69"/>
      <c r="Y1310" s="69"/>
      <c r="Z1310" s="61"/>
      <c r="AA1310" s="67"/>
      <c r="AB1310" s="61"/>
      <c r="AC1310" s="67"/>
      <c r="AD1310" s="67"/>
      <c r="AE1310" s="67"/>
      <c r="AF1310" s="57"/>
      <c r="AG1310" s="107"/>
      <c r="AH1310" s="108"/>
      <c r="AI1310" s="30"/>
      <c r="AJ1310" s="30"/>
      <c r="AK1310" s="30"/>
      <c r="AL1310" s="30"/>
      <c r="AM1310" s="63"/>
      <c r="AN1310" s="108"/>
      <c r="AO1310" s="108"/>
      <c r="AP1310" s="107"/>
      <c r="AQ1310" s="107"/>
      <c r="AR1310" s="31"/>
      <c r="AS1310" s="68"/>
      <c r="AT1310" s="68"/>
      <c r="AU1310" s="63"/>
      <c r="AV1310" s="62"/>
      <c r="AW1310" s="62"/>
      <c r="AX1310" s="62"/>
      <c r="AY1310" s="62"/>
      <c r="AZ1310" s="126"/>
      <c r="BA1310" s="126"/>
      <c r="BB1310" s="126"/>
      <c r="BC1310" s="126"/>
      <c r="BD1310" s="126"/>
      <c r="BE1310" s="62"/>
    </row>
    <row r="1311" spans="1:57" ht="25.5" customHeight="1" x14ac:dyDescent="0.3">
      <c r="A1311" s="31"/>
      <c r="B1311" s="31"/>
      <c r="C1311" s="31"/>
      <c r="D1311" s="33"/>
      <c r="E1311" s="92"/>
      <c r="F1311" s="31"/>
      <c r="G1311" s="77"/>
      <c r="H1311" s="77"/>
      <c r="I1311" s="57"/>
      <c r="J1311" s="31"/>
      <c r="K1311" s="31"/>
      <c r="L1311" s="77"/>
      <c r="M1311" s="64"/>
      <c r="N1311" s="64"/>
      <c r="O1311" s="69"/>
      <c r="P1311" s="69"/>
      <c r="Q1311" s="70"/>
      <c r="R1311" s="34"/>
      <c r="S1311" s="105"/>
      <c r="T1311" s="105"/>
      <c r="U1311" s="77"/>
      <c r="V1311" s="77"/>
      <c r="W1311" s="69"/>
      <c r="X1311" s="69"/>
      <c r="Y1311" s="69"/>
      <c r="Z1311" s="61"/>
      <c r="AA1311" s="67"/>
      <c r="AB1311" s="61"/>
      <c r="AC1311" s="67"/>
      <c r="AD1311" s="67"/>
      <c r="AE1311" s="67"/>
      <c r="AF1311" s="57"/>
      <c r="AG1311" s="107"/>
      <c r="AH1311" s="108"/>
      <c r="AI1311" s="30"/>
      <c r="AJ1311" s="30"/>
      <c r="AK1311" s="30"/>
      <c r="AL1311" s="30"/>
      <c r="AM1311" s="63"/>
      <c r="AN1311" s="108"/>
      <c r="AO1311" s="108"/>
      <c r="AP1311" s="107"/>
      <c r="AQ1311" s="107"/>
      <c r="AR1311" s="31"/>
      <c r="AS1311" s="68"/>
      <c r="AT1311" s="68"/>
      <c r="AU1311" s="63"/>
      <c r="AV1311" s="62"/>
      <c r="AW1311" s="62"/>
      <c r="AX1311" s="62"/>
      <c r="AY1311" s="62"/>
      <c r="AZ1311" s="126"/>
      <c r="BA1311" s="126"/>
      <c r="BB1311" s="126"/>
      <c r="BC1311" s="126"/>
      <c r="BD1311" s="126"/>
      <c r="BE1311" s="62"/>
    </row>
    <row r="1312" spans="1:57" ht="25.5" customHeight="1" x14ac:dyDescent="0.3">
      <c r="A1312" s="31"/>
      <c r="B1312" s="31"/>
      <c r="C1312" s="31"/>
      <c r="D1312" s="33"/>
      <c r="E1312" s="92"/>
      <c r="F1312" s="31"/>
      <c r="G1312" s="77"/>
      <c r="H1312" s="77"/>
      <c r="I1312" s="57"/>
      <c r="J1312" s="31"/>
      <c r="K1312" s="31"/>
      <c r="L1312" s="77"/>
      <c r="M1312" s="64"/>
      <c r="N1312" s="64"/>
      <c r="O1312" s="69"/>
      <c r="P1312" s="69"/>
      <c r="Q1312" s="70"/>
      <c r="R1312" s="34"/>
      <c r="S1312" s="105"/>
      <c r="T1312" s="105"/>
      <c r="U1312" s="77"/>
      <c r="V1312" s="77"/>
      <c r="W1312" s="69"/>
      <c r="X1312" s="69"/>
      <c r="Y1312" s="69"/>
      <c r="Z1312" s="61"/>
      <c r="AA1312" s="67"/>
      <c r="AB1312" s="61"/>
      <c r="AC1312" s="67"/>
      <c r="AD1312" s="67"/>
      <c r="AE1312" s="67"/>
      <c r="AF1312" s="57"/>
      <c r="AG1312" s="107"/>
      <c r="AH1312" s="108"/>
      <c r="AI1312" s="30"/>
      <c r="AJ1312" s="30"/>
      <c r="AK1312" s="30"/>
      <c r="AL1312" s="30"/>
      <c r="AM1312" s="63"/>
      <c r="AN1312" s="108"/>
      <c r="AO1312" s="108"/>
      <c r="AP1312" s="107"/>
      <c r="AQ1312" s="107"/>
      <c r="AR1312" s="31"/>
      <c r="AS1312" s="68"/>
      <c r="AT1312" s="68"/>
      <c r="AU1312" s="63"/>
      <c r="AV1312" s="62"/>
      <c r="AW1312" s="62"/>
      <c r="AX1312" s="62"/>
      <c r="AY1312" s="62"/>
      <c r="AZ1312" s="126"/>
      <c r="BA1312" s="126"/>
      <c r="BB1312" s="126"/>
      <c r="BC1312" s="126"/>
      <c r="BD1312" s="126"/>
      <c r="BE1312" s="62"/>
    </row>
    <row r="1313" spans="1:57" ht="25.5" customHeight="1" x14ac:dyDescent="0.3">
      <c r="A1313" s="31"/>
      <c r="B1313" s="31"/>
      <c r="C1313" s="31"/>
      <c r="D1313" s="33"/>
      <c r="E1313" s="92"/>
      <c r="F1313" s="31"/>
      <c r="G1313" s="77"/>
      <c r="H1313" s="77"/>
      <c r="I1313" s="57"/>
      <c r="J1313" s="31"/>
      <c r="K1313" s="31"/>
      <c r="L1313" s="77"/>
      <c r="M1313" s="64"/>
      <c r="N1313" s="64"/>
      <c r="O1313" s="69"/>
      <c r="P1313" s="69"/>
      <c r="Q1313" s="70"/>
      <c r="R1313" s="34"/>
      <c r="S1313" s="105"/>
      <c r="T1313" s="105"/>
      <c r="U1313" s="77"/>
      <c r="V1313" s="77"/>
      <c r="W1313" s="69"/>
      <c r="X1313" s="69"/>
      <c r="Y1313" s="69"/>
      <c r="Z1313" s="61"/>
      <c r="AA1313" s="67"/>
      <c r="AB1313" s="61"/>
      <c r="AC1313" s="67"/>
      <c r="AD1313" s="67"/>
      <c r="AE1313" s="67"/>
      <c r="AF1313" s="57"/>
      <c r="AG1313" s="107"/>
      <c r="AH1313" s="108"/>
      <c r="AI1313" s="30"/>
      <c r="AJ1313" s="30"/>
      <c r="AK1313" s="30"/>
      <c r="AL1313" s="30"/>
      <c r="AM1313" s="63"/>
      <c r="AN1313" s="108"/>
      <c r="AO1313" s="108"/>
      <c r="AP1313" s="107"/>
      <c r="AQ1313" s="107"/>
      <c r="AR1313" s="31"/>
      <c r="AS1313" s="68"/>
      <c r="AT1313" s="68"/>
      <c r="AU1313" s="63"/>
      <c r="AV1313" s="62"/>
      <c r="AW1313" s="62"/>
      <c r="AX1313" s="62"/>
      <c r="AY1313" s="62"/>
      <c r="AZ1313" s="126"/>
      <c r="BA1313" s="126"/>
      <c r="BB1313" s="126"/>
      <c r="BC1313" s="126"/>
      <c r="BD1313" s="126"/>
      <c r="BE1313" s="62"/>
    </row>
    <row r="1314" spans="1:57" ht="25.5" customHeight="1" x14ac:dyDescent="0.3">
      <c r="A1314" s="31"/>
      <c r="B1314" s="31"/>
      <c r="C1314" s="31"/>
      <c r="D1314" s="33"/>
      <c r="E1314" s="92"/>
      <c r="F1314" s="31"/>
      <c r="G1314" s="77"/>
      <c r="H1314" s="77"/>
      <c r="I1314" s="57"/>
      <c r="J1314" s="31"/>
      <c r="K1314" s="31"/>
      <c r="L1314" s="77"/>
      <c r="M1314" s="64"/>
      <c r="N1314" s="64"/>
      <c r="O1314" s="69"/>
      <c r="P1314" s="69"/>
      <c r="Q1314" s="70"/>
      <c r="R1314" s="34"/>
      <c r="S1314" s="105"/>
      <c r="T1314" s="105"/>
      <c r="U1314" s="77"/>
      <c r="V1314" s="77"/>
      <c r="W1314" s="69"/>
      <c r="X1314" s="69"/>
      <c r="Y1314" s="69"/>
      <c r="Z1314" s="61"/>
      <c r="AA1314" s="67"/>
      <c r="AB1314" s="61"/>
      <c r="AC1314" s="67"/>
      <c r="AD1314" s="67"/>
      <c r="AE1314" s="67"/>
      <c r="AF1314" s="57"/>
      <c r="AG1314" s="107"/>
      <c r="AH1314" s="108"/>
      <c r="AI1314" s="30"/>
      <c r="AJ1314" s="30"/>
      <c r="AK1314" s="30"/>
      <c r="AL1314" s="30"/>
      <c r="AM1314" s="63"/>
      <c r="AN1314" s="108"/>
      <c r="AO1314" s="108"/>
      <c r="AP1314" s="107"/>
      <c r="AQ1314" s="107"/>
      <c r="AR1314" s="31"/>
      <c r="AS1314" s="68"/>
      <c r="AT1314" s="68"/>
      <c r="AU1314" s="63"/>
      <c r="AV1314" s="62"/>
      <c r="AW1314" s="62"/>
      <c r="AX1314" s="62"/>
      <c r="AY1314" s="62"/>
      <c r="AZ1314" s="126"/>
      <c r="BA1314" s="126"/>
      <c r="BB1314" s="126"/>
      <c r="BC1314" s="126"/>
      <c r="BD1314" s="126"/>
      <c r="BE1314" s="62"/>
    </row>
    <row r="1315" spans="1:57" ht="25.5" customHeight="1" x14ac:dyDescent="0.3">
      <c r="A1315" s="31"/>
      <c r="B1315" s="31"/>
      <c r="C1315" s="31"/>
      <c r="D1315" s="33"/>
      <c r="E1315" s="92"/>
      <c r="F1315" s="31"/>
      <c r="G1315" s="77"/>
      <c r="H1315" s="77"/>
      <c r="I1315" s="57"/>
      <c r="J1315" s="31"/>
      <c r="K1315" s="31"/>
      <c r="L1315" s="77"/>
      <c r="M1315" s="64"/>
      <c r="N1315" s="64"/>
      <c r="O1315" s="69"/>
      <c r="P1315" s="69"/>
      <c r="Q1315" s="70"/>
      <c r="R1315" s="34"/>
      <c r="S1315" s="105"/>
      <c r="T1315" s="105"/>
      <c r="U1315" s="77"/>
      <c r="V1315" s="77"/>
      <c r="W1315" s="69"/>
      <c r="X1315" s="69"/>
      <c r="Y1315" s="69"/>
      <c r="Z1315" s="61"/>
      <c r="AA1315" s="67"/>
      <c r="AB1315" s="61"/>
      <c r="AC1315" s="67"/>
      <c r="AD1315" s="67"/>
      <c r="AE1315" s="67"/>
      <c r="AF1315" s="57"/>
      <c r="AG1315" s="107"/>
      <c r="AH1315" s="108"/>
      <c r="AI1315" s="30"/>
      <c r="AJ1315" s="30"/>
      <c r="AK1315" s="30"/>
      <c r="AL1315" s="30"/>
      <c r="AM1315" s="63"/>
      <c r="AN1315" s="108"/>
      <c r="AO1315" s="108"/>
      <c r="AP1315" s="107"/>
      <c r="AQ1315" s="107"/>
      <c r="AR1315" s="31"/>
      <c r="AS1315" s="68"/>
      <c r="AT1315" s="68"/>
      <c r="AU1315" s="63"/>
      <c r="AV1315" s="62"/>
      <c r="AW1315" s="62"/>
      <c r="AX1315" s="62"/>
      <c r="AY1315" s="62"/>
      <c r="AZ1315" s="126"/>
      <c r="BA1315" s="126"/>
      <c r="BB1315" s="126"/>
      <c r="BC1315" s="126"/>
      <c r="BD1315" s="126"/>
      <c r="BE1315" s="62"/>
    </row>
    <row r="1316" spans="1:57" ht="25.5" customHeight="1" x14ac:dyDescent="0.3">
      <c r="A1316" s="31"/>
      <c r="B1316" s="31"/>
      <c r="C1316" s="31"/>
      <c r="D1316" s="33"/>
      <c r="E1316" s="92"/>
      <c r="F1316" s="31"/>
      <c r="G1316" s="77"/>
      <c r="H1316" s="77"/>
      <c r="I1316" s="57"/>
      <c r="J1316" s="31"/>
      <c r="K1316" s="31"/>
      <c r="L1316" s="77"/>
      <c r="M1316" s="64"/>
      <c r="N1316" s="64"/>
      <c r="O1316" s="69"/>
      <c r="P1316" s="69"/>
      <c r="Q1316" s="70"/>
      <c r="R1316" s="34"/>
      <c r="S1316" s="105"/>
      <c r="T1316" s="105"/>
      <c r="U1316" s="77"/>
      <c r="V1316" s="77"/>
      <c r="W1316" s="69"/>
      <c r="X1316" s="69"/>
      <c r="Y1316" s="69"/>
      <c r="Z1316" s="61"/>
      <c r="AA1316" s="67"/>
      <c r="AB1316" s="61"/>
      <c r="AC1316" s="67"/>
      <c r="AD1316" s="67"/>
      <c r="AE1316" s="67"/>
      <c r="AF1316" s="57"/>
      <c r="AG1316" s="107"/>
      <c r="AH1316" s="108"/>
      <c r="AI1316" s="30"/>
      <c r="AJ1316" s="30"/>
      <c r="AK1316" s="30"/>
      <c r="AL1316" s="30"/>
      <c r="AM1316" s="63"/>
      <c r="AN1316" s="108"/>
      <c r="AO1316" s="108"/>
      <c r="AP1316" s="107"/>
      <c r="AQ1316" s="107"/>
      <c r="AR1316" s="31"/>
      <c r="AS1316" s="68"/>
      <c r="AT1316" s="68"/>
      <c r="AU1316" s="63"/>
      <c r="AV1316" s="62"/>
      <c r="AW1316" s="62"/>
      <c r="AX1316" s="62"/>
      <c r="AY1316" s="62"/>
      <c r="AZ1316" s="126"/>
      <c r="BA1316" s="126"/>
      <c r="BB1316" s="126"/>
      <c r="BC1316" s="126"/>
      <c r="BD1316" s="126"/>
      <c r="BE1316" s="62"/>
    </row>
    <row r="1317" spans="1:57" ht="25.5" customHeight="1" x14ac:dyDescent="0.3">
      <c r="A1317" s="31"/>
      <c r="B1317" s="31"/>
      <c r="C1317" s="31"/>
      <c r="D1317" s="33"/>
      <c r="E1317" s="92"/>
      <c r="F1317" s="31"/>
      <c r="G1317" s="77"/>
      <c r="H1317" s="77"/>
      <c r="I1317" s="57"/>
      <c r="J1317" s="31"/>
      <c r="K1317" s="31"/>
      <c r="L1317" s="77"/>
      <c r="M1317" s="64"/>
      <c r="N1317" s="64"/>
      <c r="O1317" s="69"/>
      <c r="P1317" s="69"/>
      <c r="Q1317" s="70"/>
      <c r="R1317" s="34"/>
      <c r="S1317" s="105"/>
      <c r="T1317" s="105"/>
      <c r="U1317" s="77"/>
      <c r="V1317" s="77"/>
      <c r="W1317" s="69"/>
      <c r="X1317" s="69"/>
      <c r="Y1317" s="69"/>
      <c r="Z1317" s="61"/>
      <c r="AA1317" s="67"/>
      <c r="AB1317" s="61"/>
      <c r="AC1317" s="67"/>
      <c r="AD1317" s="67"/>
      <c r="AE1317" s="67"/>
      <c r="AF1317" s="57"/>
      <c r="AG1317" s="107"/>
      <c r="AH1317" s="108"/>
      <c r="AI1317" s="30"/>
      <c r="AJ1317" s="30"/>
      <c r="AK1317" s="30"/>
      <c r="AL1317" s="30"/>
      <c r="AM1317" s="63"/>
      <c r="AN1317" s="108"/>
      <c r="AO1317" s="108"/>
      <c r="AP1317" s="107"/>
      <c r="AQ1317" s="107"/>
      <c r="AR1317" s="31"/>
      <c r="AS1317" s="68"/>
      <c r="AT1317" s="68"/>
      <c r="AU1317" s="63"/>
      <c r="AV1317" s="62"/>
      <c r="AW1317" s="62"/>
      <c r="AX1317" s="62"/>
      <c r="AY1317" s="62"/>
      <c r="AZ1317" s="126"/>
      <c r="BA1317" s="126"/>
      <c r="BB1317" s="126"/>
      <c r="BC1317" s="126"/>
      <c r="BD1317" s="126"/>
      <c r="BE1317" s="62"/>
    </row>
    <row r="1318" spans="1:57" ht="25.5" customHeight="1" x14ac:dyDescent="0.3">
      <c r="A1318" s="31"/>
      <c r="B1318" s="31"/>
      <c r="C1318" s="31"/>
      <c r="D1318" s="33"/>
      <c r="E1318" s="92"/>
      <c r="F1318" s="31"/>
      <c r="G1318" s="77"/>
      <c r="H1318" s="77"/>
      <c r="I1318" s="57"/>
      <c r="J1318" s="31"/>
      <c r="K1318" s="31"/>
      <c r="L1318" s="77"/>
      <c r="M1318" s="64"/>
      <c r="N1318" s="64"/>
      <c r="O1318" s="69"/>
      <c r="P1318" s="69"/>
      <c r="Q1318" s="70"/>
      <c r="R1318" s="34"/>
      <c r="S1318" s="105"/>
      <c r="T1318" s="105"/>
      <c r="U1318" s="77"/>
      <c r="V1318" s="77"/>
      <c r="W1318" s="69"/>
      <c r="X1318" s="69"/>
      <c r="Y1318" s="69"/>
      <c r="Z1318" s="61"/>
      <c r="AA1318" s="67"/>
      <c r="AB1318" s="61"/>
      <c r="AC1318" s="67"/>
      <c r="AD1318" s="67"/>
      <c r="AE1318" s="67"/>
      <c r="AF1318" s="57"/>
      <c r="AG1318" s="107"/>
      <c r="AH1318" s="108"/>
      <c r="AI1318" s="30"/>
      <c r="AJ1318" s="30"/>
      <c r="AK1318" s="30"/>
      <c r="AL1318" s="30"/>
      <c r="AM1318" s="63"/>
      <c r="AN1318" s="108"/>
      <c r="AO1318" s="108"/>
      <c r="AP1318" s="107"/>
      <c r="AQ1318" s="107"/>
      <c r="AR1318" s="31"/>
      <c r="AS1318" s="68"/>
      <c r="AT1318" s="68"/>
      <c r="AU1318" s="63"/>
      <c r="AV1318" s="62"/>
      <c r="AW1318" s="62"/>
      <c r="AX1318" s="62"/>
      <c r="AY1318" s="62"/>
      <c r="AZ1318" s="126"/>
      <c r="BA1318" s="126"/>
      <c r="BB1318" s="126"/>
      <c r="BC1318" s="126"/>
      <c r="BD1318" s="126"/>
      <c r="BE1318" s="62"/>
    </row>
    <row r="1319" spans="1:57" ht="25.5" customHeight="1" x14ac:dyDescent="0.3">
      <c r="A1319" s="31"/>
      <c r="B1319" s="31"/>
      <c r="C1319" s="31"/>
      <c r="D1319" s="33"/>
      <c r="E1319" s="92"/>
      <c r="F1319" s="31"/>
      <c r="G1319" s="77"/>
      <c r="H1319" s="77"/>
      <c r="I1319" s="57"/>
      <c r="J1319" s="31"/>
      <c r="K1319" s="31"/>
      <c r="L1319" s="77"/>
      <c r="M1319" s="64"/>
      <c r="N1319" s="64"/>
      <c r="O1319" s="69"/>
      <c r="P1319" s="69"/>
      <c r="Q1319" s="70"/>
      <c r="R1319" s="34"/>
      <c r="S1319" s="105"/>
      <c r="T1319" s="105"/>
      <c r="U1319" s="77"/>
      <c r="V1319" s="77"/>
      <c r="W1319" s="69"/>
      <c r="X1319" s="69"/>
      <c r="Y1319" s="69"/>
      <c r="Z1319" s="61"/>
      <c r="AA1319" s="67"/>
      <c r="AB1319" s="61"/>
      <c r="AC1319" s="67"/>
      <c r="AD1319" s="67"/>
      <c r="AE1319" s="67"/>
      <c r="AF1319" s="57"/>
      <c r="AG1319" s="107"/>
      <c r="AH1319" s="108"/>
      <c r="AI1319" s="30"/>
      <c r="AJ1319" s="30"/>
      <c r="AK1319" s="30"/>
      <c r="AL1319" s="30"/>
      <c r="AM1319" s="63"/>
      <c r="AN1319" s="108"/>
      <c r="AO1319" s="108"/>
      <c r="AP1319" s="107"/>
      <c r="AQ1319" s="107"/>
      <c r="AR1319" s="31"/>
      <c r="AS1319" s="68"/>
      <c r="AT1319" s="68"/>
      <c r="AU1319" s="63"/>
      <c r="AV1319" s="62"/>
      <c r="AW1319" s="62"/>
      <c r="AX1319" s="62"/>
      <c r="AY1319" s="62"/>
      <c r="AZ1319" s="126"/>
      <c r="BA1319" s="126"/>
      <c r="BB1319" s="126"/>
      <c r="BC1319" s="126"/>
      <c r="BD1319" s="126"/>
      <c r="BE1319" s="62"/>
    </row>
    <row r="1320" spans="1:57" ht="25.5" customHeight="1" x14ac:dyDescent="0.3">
      <c r="A1320" s="31"/>
      <c r="B1320" s="31"/>
      <c r="C1320" s="31"/>
      <c r="D1320" s="33"/>
      <c r="E1320" s="92"/>
      <c r="F1320" s="31"/>
      <c r="G1320" s="77"/>
      <c r="H1320" s="77"/>
      <c r="I1320" s="57"/>
      <c r="J1320" s="31"/>
      <c r="K1320" s="31"/>
      <c r="L1320" s="77"/>
      <c r="M1320" s="64"/>
      <c r="N1320" s="64"/>
      <c r="O1320" s="69"/>
      <c r="P1320" s="69"/>
      <c r="Q1320" s="70"/>
      <c r="R1320" s="34"/>
      <c r="S1320" s="105"/>
      <c r="T1320" s="105"/>
      <c r="U1320" s="77"/>
      <c r="V1320" s="77"/>
      <c r="W1320" s="69"/>
      <c r="X1320" s="69"/>
      <c r="Y1320" s="69"/>
      <c r="Z1320" s="61"/>
      <c r="AA1320" s="67"/>
      <c r="AB1320" s="61"/>
      <c r="AC1320" s="67"/>
      <c r="AD1320" s="67"/>
      <c r="AE1320" s="67"/>
      <c r="AF1320" s="57"/>
      <c r="AG1320" s="107"/>
      <c r="AH1320" s="108"/>
      <c r="AI1320" s="30"/>
      <c r="AJ1320" s="30"/>
      <c r="AK1320" s="30"/>
      <c r="AL1320" s="30"/>
      <c r="AM1320" s="63"/>
      <c r="AN1320" s="108"/>
      <c r="AO1320" s="108"/>
      <c r="AP1320" s="107"/>
      <c r="AQ1320" s="107"/>
      <c r="AR1320" s="31"/>
      <c r="AS1320" s="68"/>
      <c r="AT1320" s="68"/>
      <c r="AU1320" s="63"/>
      <c r="AV1320" s="62"/>
      <c r="AW1320" s="62"/>
      <c r="AX1320" s="62"/>
      <c r="AY1320" s="62"/>
      <c r="AZ1320" s="126"/>
      <c r="BA1320" s="126"/>
      <c r="BB1320" s="126"/>
      <c r="BC1320" s="126"/>
      <c r="BD1320" s="126"/>
      <c r="BE1320" s="62"/>
    </row>
    <row r="1321" spans="1:57" ht="25.5" customHeight="1" x14ac:dyDescent="0.3">
      <c r="A1321" s="31"/>
      <c r="B1321" s="31"/>
      <c r="C1321" s="31"/>
      <c r="D1321" s="33"/>
      <c r="E1321" s="92"/>
      <c r="F1321" s="31"/>
      <c r="G1321" s="77"/>
      <c r="H1321" s="77"/>
      <c r="I1321" s="57"/>
      <c r="J1321" s="31"/>
      <c r="K1321" s="31"/>
      <c r="L1321" s="77"/>
      <c r="M1321" s="64"/>
      <c r="N1321" s="64"/>
      <c r="O1321" s="69"/>
      <c r="P1321" s="69"/>
      <c r="Q1321" s="70"/>
      <c r="R1321" s="34"/>
      <c r="S1321" s="105"/>
      <c r="T1321" s="105"/>
      <c r="U1321" s="77"/>
      <c r="V1321" s="77"/>
      <c r="W1321" s="69"/>
      <c r="X1321" s="69"/>
      <c r="Y1321" s="69"/>
      <c r="Z1321" s="61"/>
      <c r="AA1321" s="67"/>
      <c r="AB1321" s="61"/>
      <c r="AC1321" s="67"/>
      <c r="AD1321" s="67"/>
      <c r="AE1321" s="67"/>
      <c r="AF1321" s="57"/>
      <c r="AG1321" s="107"/>
      <c r="AH1321" s="108"/>
      <c r="AI1321" s="30"/>
      <c r="AJ1321" s="30"/>
      <c r="AK1321" s="30"/>
      <c r="AL1321" s="30"/>
      <c r="AM1321" s="63"/>
      <c r="AN1321" s="108"/>
      <c r="AO1321" s="108"/>
      <c r="AP1321" s="107"/>
      <c r="AQ1321" s="107"/>
      <c r="AR1321" s="31"/>
      <c r="AS1321" s="68"/>
      <c r="AT1321" s="68"/>
      <c r="AU1321" s="63"/>
      <c r="AV1321" s="62"/>
      <c r="AW1321" s="62"/>
      <c r="AX1321" s="62"/>
      <c r="AY1321" s="62"/>
      <c r="AZ1321" s="126"/>
      <c r="BA1321" s="126"/>
      <c r="BB1321" s="126"/>
      <c r="BC1321" s="126"/>
      <c r="BD1321" s="126"/>
      <c r="BE1321" s="62"/>
    </row>
    <row r="1322" spans="1:57" ht="25.5" customHeight="1" x14ac:dyDescent="0.3">
      <c r="A1322" s="31"/>
      <c r="B1322" s="31"/>
      <c r="C1322" s="31"/>
      <c r="D1322" s="33"/>
      <c r="E1322" s="92"/>
      <c r="F1322" s="31"/>
      <c r="G1322" s="77"/>
      <c r="H1322" s="77"/>
      <c r="I1322" s="57"/>
      <c r="J1322" s="31"/>
      <c r="K1322" s="31"/>
      <c r="L1322" s="77"/>
      <c r="M1322" s="64"/>
      <c r="N1322" s="64"/>
      <c r="O1322" s="69"/>
      <c r="P1322" s="69"/>
      <c r="Q1322" s="70"/>
      <c r="R1322" s="34"/>
      <c r="S1322" s="105"/>
      <c r="T1322" s="105"/>
      <c r="U1322" s="77"/>
      <c r="V1322" s="77"/>
      <c r="W1322" s="69"/>
      <c r="X1322" s="69"/>
      <c r="Y1322" s="69"/>
      <c r="Z1322" s="61"/>
      <c r="AA1322" s="67"/>
      <c r="AB1322" s="61"/>
      <c r="AC1322" s="67"/>
      <c r="AD1322" s="67"/>
      <c r="AE1322" s="67"/>
      <c r="AF1322" s="57"/>
      <c r="AG1322" s="107"/>
      <c r="AH1322" s="108"/>
      <c r="AI1322" s="30"/>
      <c r="AJ1322" s="30"/>
      <c r="AK1322" s="30"/>
      <c r="AL1322" s="30"/>
      <c r="AM1322" s="63"/>
      <c r="AN1322" s="108"/>
      <c r="AO1322" s="108"/>
      <c r="AP1322" s="107"/>
      <c r="AQ1322" s="107"/>
      <c r="AR1322" s="31"/>
      <c r="AS1322" s="68"/>
      <c r="AT1322" s="68"/>
      <c r="AU1322" s="63"/>
      <c r="AV1322" s="62"/>
      <c r="AW1322" s="62"/>
      <c r="AX1322" s="62"/>
      <c r="AY1322" s="62"/>
      <c r="AZ1322" s="126"/>
      <c r="BA1322" s="126"/>
      <c r="BB1322" s="126"/>
      <c r="BC1322" s="126"/>
      <c r="BD1322" s="126"/>
      <c r="BE1322" s="62"/>
    </row>
    <row r="1323" spans="1:57" ht="25.5" customHeight="1" x14ac:dyDescent="0.3">
      <c r="A1323" s="31"/>
      <c r="B1323" s="31"/>
      <c r="C1323" s="31"/>
      <c r="D1323" s="33"/>
      <c r="E1323" s="92"/>
      <c r="F1323" s="31"/>
      <c r="G1323" s="77"/>
      <c r="H1323" s="77"/>
      <c r="I1323" s="57"/>
      <c r="J1323" s="31"/>
      <c r="K1323" s="31"/>
      <c r="L1323" s="77"/>
      <c r="M1323" s="64"/>
      <c r="N1323" s="64"/>
      <c r="O1323" s="69"/>
      <c r="P1323" s="69"/>
      <c r="Q1323" s="70"/>
      <c r="R1323" s="34"/>
      <c r="S1323" s="105"/>
      <c r="T1323" s="105"/>
      <c r="U1323" s="77"/>
      <c r="V1323" s="77"/>
      <c r="W1323" s="69"/>
      <c r="X1323" s="69"/>
      <c r="Y1323" s="69"/>
      <c r="Z1323" s="61"/>
      <c r="AA1323" s="67"/>
      <c r="AB1323" s="61"/>
      <c r="AC1323" s="67"/>
      <c r="AD1323" s="67"/>
      <c r="AE1323" s="67"/>
      <c r="AF1323" s="57"/>
      <c r="AG1323" s="107"/>
      <c r="AH1323" s="108"/>
      <c r="AI1323" s="30"/>
      <c r="AJ1323" s="30"/>
      <c r="AK1323" s="30"/>
      <c r="AL1323" s="30"/>
      <c r="AM1323" s="63"/>
      <c r="AN1323" s="108"/>
      <c r="AO1323" s="108"/>
      <c r="AP1323" s="107"/>
      <c r="AQ1323" s="107"/>
      <c r="AR1323" s="31"/>
      <c r="AS1323" s="68"/>
      <c r="AT1323" s="68"/>
      <c r="AU1323" s="63"/>
      <c r="AV1323" s="62"/>
      <c r="AW1323" s="62"/>
      <c r="AX1323" s="62"/>
      <c r="AY1323" s="62"/>
      <c r="AZ1323" s="126"/>
      <c r="BA1323" s="126"/>
      <c r="BB1323" s="126"/>
      <c r="BC1323" s="126"/>
      <c r="BD1323" s="126"/>
      <c r="BE1323" s="62"/>
    </row>
    <row r="1324" spans="1:57" ht="25.5" customHeight="1" x14ac:dyDescent="0.3">
      <c r="A1324" s="31"/>
      <c r="B1324" s="31"/>
      <c r="C1324" s="31"/>
      <c r="D1324" s="33"/>
      <c r="E1324" s="92"/>
      <c r="F1324" s="31"/>
      <c r="G1324" s="77"/>
      <c r="H1324" s="77"/>
      <c r="I1324" s="57"/>
      <c r="J1324" s="31"/>
      <c r="K1324" s="31"/>
      <c r="L1324" s="77"/>
      <c r="M1324" s="64"/>
      <c r="N1324" s="64"/>
      <c r="O1324" s="69"/>
      <c r="P1324" s="69"/>
      <c r="Q1324" s="70"/>
      <c r="R1324" s="34"/>
      <c r="S1324" s="105"/>
      <c r="T1324" s="105"/>
      <c r="U1324" s="77"/>
      <c r="V1324" s="77"/>
      <c r="W1324" s="69"/>
      <c r="X1324" s="69"/>
      <c r="Y1324" s="69"/>
      <c r="Z1324" s="61"/>
      <c r="AA1324" s="67"/>
      <c r="AB1324" s="61"/>
      <c r="AC1324" s="67"/>
      <c r="AD1324" s="67"/>
      <c r="AE1324" s="67"/>
      <c r="AF1324" s="57"/>
      <c r="AG1324" s="107"/>
      <c r="AH1324" s="108"/>
      <c r="AI1324" s="30"/>
      <c r="AJ1324" s="30"/>
      <c r="AK1324" s="30"/>
      <c r="AL1324" s="30"/>
      <c r="AM1324" s="63"/>
      <c r="AN1324" s="108"/>
      <c r="AO1324" s="108"/>
      <c r="AP1324" s="107"/>
      <c r="AQ1324" s="107"/>
      <c r="AR1324" s="31"/>
      <c r="AS1324" s="68"/>
      <c r="AT1324" s="68"/>
      <c r="AU1324" s="63"/>
      <c r="AV1324" s="62"/>
      <c r="AW1324" s="62"/>
      <c r="AX1324" s="62"/>
      <c r="AY1324" s="62"/>
      <c r="AZ1324" s="126"/>
      <c r="BA1324" s="126"/>
      <c r="BB1324" s="126"/>
      <c r="BC1324" s="126"/>
      <c r="BD1324" s="126"/>
      <c r="BE1324" s="62"/>
    </row>
    <row r="1325" spans="1:57" ht="25.5" customHeight="1" x14ac:dyDescent="0.3">
      <c r="A1325" s="31"/>
      <c r="B1325" s="31"/>
      <c r="C1325" s="31"/>
      <c r="D1325" s="33"/>
      <c r="E1325" s="92"/>
      <c r="F1325" s="31"/>
      <c r="G1325" s="77"/>
      <c r="H1325" s="77"/>
      <c r="I1325" s="57"/>
      <c r="J1325" s="31"/>
      <c r="K1325" s="31"/>
      <c r="L1325" s="77"/>
      <c r="M1325" s="64"/>
      <c r="N1325" s="64"/>
      <c r="O1325" s="69"/>
      <c r="P1325" s="69"/>
      <c r="Q1325" s="70"/>
      <c r="R1325" s="34"/>
      <c r="S1325" s="105"/>
      <c r="T1325" s="105"/>
      <c r="U1325" s="77"/>
      <c r="V1325" s="77"/>
      <c r="W1325" s="69"/>
      <c r="X1325" s="69"/>
      <c r="Y1325" s="69"/>
      <c r="Z1325" s="61"/>
      <c r="AA1325" s="67"/>
      <c r="AB1325" s="61"/>
      <c r="AC1325" s="67"/>
      <c r="AD1325" s="67"/>
      <c r="AE1325" s="67"/>
      <c r="AF1325" s="57"/>
      <c r="AG1325" s="107"/>
      <c r="AH1325" s="108"/>
      <c r="AI1325" s="30"/>
      <c r="AJ1325" s="30"/>
      <c r="AK1325" s="30"/>
      <c r="AL1325" s="30"/>
      <c r="AM1325" s="63"/>
      <c r="AN1325" s="108"/>
      <c r="AO1325" s="108"/>
      <c r="AP1325" s="107"/>
      <c r="AQ1325" s="107"/>
      <c r="AR1325" s="31"/>
      <c r="AS1325" s="68"/>
      <c r="AT1325" s="68"/>
      <c r="AU1325" s="63"/>
      <c r="AV1325" s="62"/>
      <c r="AW1325" s="62"/>
      <c r="AX1325" s="62"/>
      <c r="AY1325" s="62"/>
      <c r="AZ1325" s="126"/>
      <c r="BA1325" s="126"/>
      <c r="BB1325" s="126"/>
      <c r="BC1325" s="126"/>
      <c r="BD1325" s="126"/>
      <c r="BE1325" s="62"/>
    </row>
    <row r="1326" spans="1:57" ht="25.5" customHeight="1" x14ac:dyDescent="0.3">
      <c r="A1326" s="31"/>
      <c r="B1326" s="31"/>
      <c r="C1326" s="31"/>
      <c r="D1326" s="33"/>
      <c r="E1326" s="92"/>
      <c r="F1326" s="31"/>
      <c r="G1326" s="77"/>
      <c r="H1326" s="77"/>
      <c r="I1326" s="57"/>
      <c r="J1326" s="31"/>
      <c r="K1326" s="31"/>
      <c r="L1326" s="77"/>
      <c r="M1326" s="64"/>
      <c r="N1326" s="64"/>
      <c r="O1326" s="69"/>
      <c r="P1326" s="69"/>
      <c r="Q1326" s="70"/>
      <c r="R1326" s="34"/>
      <c r="S1326" s="105"/>
      <c r="T1326" s="105"/>
      <c r="U1326" s="77"/>
      <c r="V1326" s="77"/>
      <c r="W1326" s="69"/>
      <c r="X1326" s="69"/>
      <c r="Y1326" s="69"/>
      <c r="Z1326" s="61"/>
      <c r="AA1326" s="67"/>
      <c r="AB1326" s="61"/>
      <c r="AC1326" s="67"/>
      <c r="AD1326" s="67"/>
      <c r="AE1326" s="67"/>
      <c r="AF1326" s="57"/>
      <c r="AG1326" s="107"/>
      <c r="AH1326" s="108"/>
      <c r="AI1326" s="30"/>
      <c r="AJ1326" s="30"/>
      <c r="AK1326" s="30"/>
      <c r="AL1326" s="30"/>
      <c r="AM1326" s="63"/>
      <c r="AN1326" s="108"/>
      <c r="AO1326" s="108"/>
      <c r="AP1326" s="107"/>
      <c r="AQ1326" s="107"/>
      <c r="AR1326" s="31"/>
      <c r="AS1326" s="68"/>
      <c r="AT1326" s="68"/>
      <c r="AU1326" s="63"/>
      <c r="AV1326" s="62"/>
      <c r="AW1326" s="62"/>
      <c r="AX1326" s="62"/>
      <c r="AY1326" s="62"/>
      <c r="AZ1326" s="126"/>
      <c r="BA1326" s="126"/>
      <c r="BB1326" s="126"/>
      <c r="BC1326" s="126"/>
      <c r="BD1326" s="126"/>
      <c r="BE1326" s="62"/>
    </row>
    <row r="1327" spans="1:57" ht="25.5" customHeight="1" x14ac:dyDescent="0.3">
      <c r="A1327" s="31"/>
      <c r="B1327" s="31"/>
      <c r="C1327" s="31"/>
      <c r="D1327" s="33"/>
      <c r="E1327" s="92"/>
      <c r="F1327" s="31"/>
      <c r="G1327" s="77"/>
      <c r="H1327" s="77"/>
      <c r="I1327" s="57"/>
      <c r="J1327" s="31"/>
      <c r="K1327" s="31"/>
      <c r="L1327" s="77"/>
      <c r="M1327" s="64"/>
      <c r="N1327" s="64"/>
      <c r="O1327" s="69"/>
      <c r="P1327" s="69"/>
      <c r="Q1327" s="70"/>
      <c r="R1327" s="34"/>
      <c r="S1327" s="105"/>
      <c r="T1327" s="105"/>
      <c r="U1327" s="77"/>
      <c r="V1327" s="77"/>
      <c r="W1327" s="69"/>
      <c r="X1327" s="69"/>
      <c r="Y1327" s="69"/>
      <c r="Z1327" s="61"/>
      <c r="AA1327" s="67"/>
      <c r="AB1327" s="61"/>
      <c r="AC1327" s="67"/>
      <c r="AD1327" s="67"/>
      <c r="AE1327" s="67"/>
      <c r="AF1327" s="57"/>
      <c r="AG1327" s="107"/>
      <c r="AH1327" s="108"/>
      <c r="AI1327" s="30"/>
      <c r="AJ1327" s="30"/>
      <c r="AK1327" s="30"/>
      <c r="AL1327" s="30"/>
      <c r="AM1327" s="63"/>
      <c r="AN1327" s="108"/>
      <c r="AO1327" s="108"/>
      <c r="AP1327" s="107"/>
      <c r="AQ1327" s="107"/>
      <c r="AR1327" s="31"/>
      <c r="AS1327" s="68"/>
      <c r="AT1327" s="68"/>
      <c r="AU1327" s="63"/>
      <c r="AV1327" s="62"/>
      <c r="AW1327" s="62"/>
      <c r="AX1327" s="62"/>
      <c r="AY1327" s="62"/>
      <c r="AZ1327" s="126"/>
      <c r="BA1327" s="126"/>
      <c r="BB1327" s="126"/>
      <c r="BC1327" s="126"/>
      <c r="BD1327" s="126"/>
      <c r="BE1327" s="62"/>
    </row>
    <row r="1328" spans="1:57" ht="25.5" customHeight="1" x14ac:dyDescent="0.3">
      <c r="A1328" s="31"/>
      <c r="B1328" s="31"/>
      <c r="C1328" s="31"/>
      <c r="D1328" s="33"/>
      <c r="E1328" s="92"/>
      <c r="F1328" s="31"/>
      <c r="G1328" s="77"/>
      <c r="H1328" s="77"/>
      <c r="I1328" s="57"/>
      <c r="J1328" s="31"/>
      <c r="K1328" s="31"/>
      <c r="L1328" s="77"/>
      <c r="M1328" s="64"/>
      <c r="N1328" s="64"/>
      <c r="O1328" s="69"/>
      <c r="P1328" s="69"/>
      <c r="Q1328" s="70"/>
      <c r="R1328" s="34"/>
      <c r="S1328" s="105"/>
      <c r="T1328" s="105"/>
      <c r="U1328" s="77"/>
      <c r="V1328" s="77"/>
      <c r="W1328" s="69"/>
      <c r="X1328" s="69"/>
      <c r="Y1328" s="69"/>
      <c r="Z1328" s="61"/>
      <c r="AA1328" s="67"/>
      <c r="AB1328" s="61"/>
      <c r="AC1328" s="67"/>
      <c r="AD1328" s="67"/>
      <c r="AE1328" s="67"/>
      <c r="AF1328" s="57"/>
      <c r="AG1328" s="107"/>
      <c r="AH1328" s="108"/>
      <c r="AI1328" s="30"/>
      <c r="AJ1328" s="30"/>
      <c r="AK1328" s="30"/>
      <c r="AL1328" s="30"/>
      <c r="AM1328" s="63"/>
      <c r="AN1328" s="108"/>
      <c r="AO1328" s="108"/>
      <c r="AP1328" s="107"/>
      <c r="AQ1328" s="107"/>
      <c r="AR1328" s="31"/>
      <c r="AS1328" s="68"/>
      <c r="AT1328" s="68"/>
      <c r="AU1328" s="63"/>
      <c r="AV1328" s="62"/>
      <c r="AW1328" s="62"/>
      <c r="AX1328" s="62"/>
      <c r="AY1328" s="62"/>
      <c r="AZ1328" s="126"/>
      <c r="BA1328" s="126"/>
      <c r="BB1328" s="126"/>
      <c r="BC1328" s="126"/>
      <c r="BD1328" s="126"/>
      <c r="BE1328" s="62"/>
    </row>
    <row r="1329" spans="1:57" ht="25.5" customHeight="1" x14ac:dyDescent="0.3">
      <c r="A1329" s="31"/>
      <c r="B1329" s="31"/>
      <c r="C1329" s="31"/>
      <c r="D1329" s="33"/>
      <c r="E1329" s="92"/>
      <c r="F1329" s="31"/>
      <c r="G1329" s="77"/>
      <c r="H1329" s="77"/>
      <c r="I1329" s="57"/>
      <c r="J1329" s="31"/>
      <c r="K1329" s="31"/>
      <c r="L1329" s="77"/>
      <c r="M1329" s="64"/>
      <c r="N1329" s="64"/>
      <c r="O1329" s="69"/>
      <c r="P1329" s="69"/>
      <c r="Q1329" s="70"/>
      <c r="R1329" s="34"/>
      <c r="S1329" s="105"/>
      <c r="T1329" s="105"/>
      <c r="U1329" s="77"/>
      <c r="V1329" s="77"/>
      <c r="W1329" s="69"/>
      <c r="X1329" s="69"/>
      <c r="Y1329" s="69"/>
      <c r="Z1329" s="61"/>
      <c r="AA1329" s="67"/>
      <c r="AB1329" s="61"/>
      <c r="AC1329" s="67"/>
      <c r="AD1329" s="67"/>
      <c r="AE1329" s="67"/>
      <c r="AF1329" s="57"/>
      <c r="AG1329" s="107"/>
      <c r="AH1329" s="108"/>
      <c r="AI1329" s="30"/>
      <c r="AJ1329" s="30"/>
      <c r="AK1329" s="30"/>
      <c r="AL1329" s="30"/>
      <c r="AM1329" s="63"/>
      <c r="AN1329" s="108"/>
      <c r="AO1329" s="108"/>
      <c r="AP1329" s="107"/>
      <c r="AQ1329" s="107"/>
      <c r="AR1329" s="31"/>
      <c r="AS1329" s="68"/>
      <c r="AT1329" s="68"/>
      <c r="AU1329" s="63"/>
      <c r="AV1329" s="62"/>
      <c r="AW1329" s="62"/>
      <c r="AX1329" s="62"/>
      <c r="AY1329" s="62"/>
      <c r="AZ1329" s="126"/>
      <c r="BA1329" s="126"/>
      <c r="BB1329" s="126"/>
      <c r="BC1329" s="126"/>
      <c r="BD1329" s="126"/>
      <c r="BE1329" s="62"/>
    </row>
    <row r="1330" spans="1:57" ht="25.5" customHeight="1" x14ac:dyDescent="0.3">
      <c r="A1330" s="31"/>
      <c r="B1330" s="31"/>
      <c r="C1330" s="31"/>
      <c r="D1330" s="33"/>
      <c r="E1330" s="92"/>
      <c r="F1330" s="31"/>
      <c r="G1330" s="77"/>
      <c r="H1330" s="77"/>
      <c r="I1330" s="57"/>
      <c r="J1330" s="31"/>
      <c r="K1330" s="31"/>
      <c r="L1330" s="77"/>
      <c r="M1330" s="64"/>
      <c r="N1330" s="64"/>
      <c r="O1330" s="69"/>
      <c r="P1330" s="69"/>
      <c r="Q1330" s="70"/>
      <c r="R1330" s="34"/>
      <c r="S1330" s="105"/>
      <c r="T1330" s="105"/>
      <c r="U1330" s="77"/>
      <c r="V1330" s="77"/>
      <c r="W1330" s="69"/>
      <c r="X1330" s="69"/>
      <c r="Y1330" s="69"/>
      <c r="Z1330" s="61"/>
      <c r="AA1330" s="67"/>
      <c r="AB1330" s="61"/>
      <c r="AC1330" s="67"/>
      <c r="AD1330" s="67"/>
      <c r="AE1330" s="67"/>
      <c r="AF1330" s="57"/>
      <c r="AG1330" s="107"/>
      <c r="AH1330" s="108"/>
      <c r="AI1330" s="30"/>
      <c r="AJ1330" s="30"/>
      <c r="AK1330" s="30"/>
      <c r="AL1330" s="30"/>
      <c r="AM1330" s="63"/>
      <c r="AN1330" s="108"/>
      <c r="AO1330" s="108"/>
      <c r="AP1330" s="107"/>
      <c r="AQ1330" s="107"/>
      <c r="AR1330" s="31"/>
      <c r="AS1330" s="68"/>
      <c r="AT1330" s="68"/>
      <c r="AU1330" s="63"/>
      <c r="AV1330" s="62"/>
      <c r="AW1330" s="62"/>
      <c r="AX1330" s="62"/>
      <c r="AY1330" s="62"/>
      <c r="AZ1330" s="126"/>
      <c r="BA1330" s="126"/>
      <c r="BB1330" s="126"/>
      <c r="BC1330" s="126"/>
      <c r="BD1330" s="126"/>
      <c r="BE1330" s="62"/>
    </row>
    <row r="1331" spans="1:57" ht="25.5" customHeight="1" x14ac:dyDescent="0.3">
      <c r="A1331" s="31"/>
      <c r="B1331" s="31"/>
      <c r="C1331" s="31"/>
      <c r="D1331" s="33"/>
      <c r="E1331" s="92"/>
      <c r="F1331" s="31"/>
      <c r="G1331" s="77"/>
      <c r="H1331" s="77"/>
      <c r="I1331" s="57"/>
      <c r="J1331" s="31"/>
      <c r="K1331" s="31"/>
      <c r="L1331" s="77"/>
      <c r="M1331" s="64"/>
      <c r="N1331" s="64"/>
      <c r="O1331" s="69"/>
      <c r="P1331" s="69"/>
      <c r="Q1331" s="70"/>
      <c r="R1331" s="34"/>
      <c r="S1331" s="105"/>
      <c r="T1331" s="105"/>
      <c r="U1331" s="77"/>
      <c r="V1331" s="77"/>
      <c r="W1331" s="69"/>
      <c r="X1331" s="69"/>
      <c r="Y1331" s="69"/>
      <c r="Z1331" s="61"/>
      <c r="AA1331" s="67"/>
      <c r="AB1331" s="61"/>
      <c r="AC1331" s="67"/>
      <c r="AD1331" s="67"/>
      <c r="AE1331" s="67"/>
      <c r="AF1331" s="57"/>
      <c r="AG1331" s="107"/>
      <c r="AH1331" s="108"/>
      <c r="AI1331" s="30"/>
      <c r="AJ1331" s="30"/>
      <c r="AK1331" s="30"/>
      <c r="AL1331" s="30"/>
      <c r="AM1331" s="63"/>
      <c r="AN1331" s="108"/>
      <c r="AO1331" s="108"/>
      <c r="AP1331" s="107"/>
      <c r="AQ1331" s="107"/>
      <c r="AR1331" s="31"/>
      <c r="AS1331" s="68"/>
      <c r="AT1331" s="68"/>
      <c r="AU1331" s="63"/>
      <c r="AV1331" s="62"/>
      <c r="AW1331" s="62"/>
      <c r="AX1331" s="62"/>
      <c r="AY1331" s="62"/>
      <c r="AZ1331" s="126"/>
      <c r="BA1331" s="126"/>
      <c r="BB1331" s="126"/>
      <c r="BC1331" s="126"/>
      <c r="BD1331" s="126"/>
      <c r="BE1331" s="62"/>
    </row>
    <row r="1332" spans="1:57" ht="25.5" customHeight="1" x14ac:dyDescent="0.3">
      <c r="A1332" s="31"/>
      <c r="B1332" s="31"/>
      <c r="C1332" s="31"/>
      <c r="D1332" s="33"/>
      <c r="E1332" s="92"/>
      <c r="F1332" s="31"/>
      <c r="G1332" s="77"/>
      <c r="H1332" s="77"/>
      <c r="I1332" s="57"/>
      <c r="J1332" s="31"/>
      <c r="K1332" s="31"/>
      <c r="L1332" s="77"/>
      <c r="M1332" s="64"/>
      <c r="N1332" s="64"/>
      <c r="O1332" s="69"/>
      <c r="P1332" s="69"/>
      <c r="Q1332" s="70"/>
      <c r="R1332" s="34"/>
      <c r="S1332" s="105"/>
      <c r="T1332" s="105"/>
      <c r="U1332" s="77"/>
      <c r="V1332" s="77"/>
      <c r="W1332" s="69"/>
      <c r="X1332" s="69"/>
      <c r="Y1332" s="69"/>
      <c r="Z1332" s="61"/>
      <c r="AA1332" s="67"/>
      <c r="AB1332" s="61"/>
      <c r="AC1332" s="67"/>
      <c r="AD1332" s="67"/>
      <c r="AE1332" s="67"/>
      <c r="AF1332" s="57"/>
      <c r="AG1332" s="107"/>
      <c r="AH1332" s="108"/>
      <c r="AI1332" s="30"/>
      <c r="AJ1332" s="30"/>
      <c r="AK1332" s="30"/>
      <c r="AL1332" s="30"/>
      <c r="AM1332" s="63"/>
      <c r="AN1332" s="108"/>
      <c r="AO1332" s="108"/>
      <c r="AP1332" s="107"/>
      <c r="AQ1332" s="107"/>
      <c r="AR1332" s="31"/>
      <c r="AS1332" s="68"/>
      <c r="AT1332" s="68"/>
      <c r="AU1332" s="63"/>
      <c r="AV1332" s="62"/>
      <c r="AW1332" s="62"/>
      <c r="AX1332" s="62"/>
      <c r="AY1332" s="62"/>
      <c r="AZ1332" s="126"/>
      <c r="BA1332" s="126"/>
      <c r="BB1332" s="126"/>
      <c r="BC1332" s="126"/>
      <c r="BD1332" s="126"/>
      <c r="BE1332" s="62"/>
    </row>
    <row r="1333" spans="1:57" ht="25.5" customHeight="1" x14ac:dyDescent="0.3">
      <c r="A1333" s="31"/>
      <c r="B1333" s="31"/>
      <c r="C1333" s="31"/>
      <c r="D1333" s="33"/>
      <c r="E1333" s="92"/>
      <c r="F1333" s="31"/>
      <c r="G1333" s="77"/>
      <c r="H1333" s="77"/>
      <c r="I1333" s="57"/>
      <c r="J1333" s="31"/>
      <c r="K1333" s="31"/>
      <c r="L1333" s="77"/>
      <c r="M1333" s="64"/>
      <c r="N1333" s="64"/>
      <c r="O1333" s="69"/>
      <c r="P1333" s="69"/>
      <c r="Q1333" s="70"/>
      <c r="R1333" s="34"/>
      <c r="S1333" s="105"/>
      <c r="T1333" s="105"/>
      <c r="U1333" s="77"/>
      <c r="V1333" s="77"/>
      <c r="W1333" s="69"/>
      <c r="X1333" s="69"/>
      <c r="Y1333" s="69"/>
      <c r="Z1333" s="61"/>
      <c r="AA1333" s="67"/>
      <c r="AB1333" s="61"/>
      <c r="AC1333" s="67"/>
      <c r="AD1333" s="67"/>
      <c r="AE1333" s="67"/>
      <c r="AF1333" s="57"/>
      <c r="AG1333" s="107"/>
      <c r="AH1333" s="108"/>
      <c r="AI1333" s="30"/>
      <c r="AJ1333" s="30"/>
      <c r="AK1333" s="30"/>
      <c r="AL1333" s="30"/>
      <c r="AM1333" s="63"/>
      <c r="AN1333" s="108"/>
      <c r="AO1333" s="108"/>
      <c r="AP1333" s="107"/>
      <c r="AQ1333" s="107"/>
      <c r="AR1333" s="31"/>
      <c r="AS1333" s="68"/>
      <c r="AT1333" s="68"/>
      <c r="AU1333" s="63"/>
      <c r="AV1333" s="62"/>
      <c r="AW1333" s="62"/>
      <c r="AX1333" s="62"/>
      <c r="AY1333" s="62"/>
      <c r="AZ1333" s="126"/>
      <c r="BA1333" s="126"/>
      <c r="BB1333" s="126"/>
      <c r="BC1333" s="126"/>
      <c r="BD1333" s="126"/>
      <c r="BE1333" s="62"/>
    </row>
    <row r="1334" spans="1:57" ht="25.5" customHeight="1" x14ac:dyDescent="0.3">
      <c r="A1334" s="31"/>
      <c r="B1334" s="31"/>
      <c r="C1334" s="31"/>
      <c r="D1334" s="33"/>
      <c r="E1334" s="92"/>
      <c r="F1334" s="31"/>
      <c r="G1334" s="77"/>
      <c r="H1334" s="77"/>
      <c r="I1334" s="57"/>
      <c r="J1334" s="31"/>
      <c r="K1334" s="31"/>
      <c r="L1334" s="77"/>
      <c r="M1334" s="64"/>
      <c r="N1334" s="64"/>
      <c r="O1334" s="69"/>
      <c r="P1334" s="69"/>
      <c r="Q1334" s="70"/>
      <c r="R1334" s="34"/>
      <c r="S1334" s="105"/>
      <c r="T1334" s="105"/>
      <c r="U1334" s="77"/>
      <c r="V1334" s="77"/>
      <c r="W1334" s="69"/>
      <c r="X1334" s="69"/>
      <c r="Y1334" s="69"/>
      <c r="Z1334" s="61"/>
      <c r="AA1334" s="67"/>
      <c r="AB1334" s="61"/>
      <c r="AC1334" s="67"/>
      <c r="AD1334" s="67"/>
      <c r="AE1334" s="67"/>
      <c r="AF1334" s="57"/>
      <c r="AG1334" s="107"/>
      <c r="AH1334" s="108"/>
      <c r="AI1334" s="30"/>
      <c r="AJ1334" s="30"/>
      <c r="AK1334" s="30"/>
      <c r="AL1334" s="30"/>
      <c r="AM1334" s="63"/>
      <c r="AN1334" s="108"/>
      <c r="AO1334" s="108"/>
      <c r="AP1334" s="107"/>
      <c r="AQ1334" s="107"/>
      <c r="AR1334" s="31"/>
      <c r="AS1334" s="68"/>
      <c r="AT1334" s="68"/>
      <c r="AU1334" s="63"/>
      <c r="AV1334" s="62"/>
      <c r="AW1334" s="62"/>
      <c r="AX1334" s="62"/>
      <c r="AY1334" s="62"/>
      <c r="AZ1334" s="126"/>
      <c r="BA1334" s="126"/>
      <c r="BB1334" s="126"/>
      <c r="BC1334" s="126"/>
      <c r="BD1334" s="126"/>
      <c r="BE1334" s="62"/>
    </row>
    <row r="1335" spans="1:57" ht="25.5" customHeight="1" x14ac:dyDescent="0.3">
      <c r="A1335" s="31"/>
      <c r="B1335" s="31"/>
      <c r="C1335" s="31"/>
      <c r="D1335" s="33"/>
      <c r="E1335" s="92"/>
      <c r="F1335" s="31"/>
      <c r="G1335" s="77"/>
      <c r="H1335" s="77"/>
      <c r="I1335" s="57"/>
      <c r="J1335" s="31"/>
      <c r="K1335" s="31"/>
      <c r="L1335" s="77"/>
      <c r="M1335" s="64"/>
      <c r="N1335" s="64"/>
      <c r="O1335" s="69"/>
      <c r="P1335" s="69"/>
      <c r="Q1335" s="70"/>
      <c r="R1335" s="34"/>
      <c r="S1335" s="105"/>
      <c r="T1335" s="105"/>
      <c r="U1335" s="77"/>
      <c r="V1335" s="77"/>
      <c r="W1335" s="69"/>
      <c r="X1335" s="69"/>
      <c r="Y1335" s="69"/>
      <c r="Z1335" s="61"/>
      <c r="AA1335" s="67"/>
      <c r="AB1335" s="61"/>
      <c r="AC1335" s="67"/>
      <c r="AD1335" s="67"/>
      <c r="AE1335" s="67"/>
      <c r="AF1335" s="57"/>
      <c r="AG1335" s="107"/>
      <c r="AH1335" s="108"/>
      <c r="AI1335" s="30"/>
      <c r="AJ1335" s="30"/>
      <c r="AK1335" s="30"/>
      <c r="AL1335" s="30"/>
      <c r="AM1335" s="63"/>
      <c r="AN1335" s="108"/>
      <c r="AO1335" s="108"/>
      <c r="AP1335" s="107"/>
      <c r="AQ1335" s="107"/>
      <c r="AR1335" s="31"/>
      <c r="AS1335" s="68"/>
      <c r="AT1335" s="68"/>
      <c r="AU1335" s="63"/>
      <c r="AV1335" s="62"/>
      <c r="AW1335" s="62"/>
      <c r="AX1335" s="62"/>
      <c r="AY1335" s="62"/>
      <c r="AZ1335" s="126"/>
      <c r="BA1335" s="126"/>
      <c r="BB1335" s="126"/>
      <c r="BC1335" s="126"/>
      <c r="BD1335" s="126"/>
      <c r="BE1335" s="62"/>
    </row>
    <row r="1336" spans="1:57" ht="25.5" customHeight="1" x14ac:dyDescent="0.3">
      <c r="A1336" s="31"/>
      <c r="B1336" s="31"/>
      <c r="C1336" s="31"/>
      <c r="D1336" s="33"/>
      <c r="E1336" s="92"/>
      <c r="F1336" s="31"/>
      <c r="G1336" s="77"/>
      <c r="H1336" s="77"/>
      <c r="I1336" s="57"/>
      <c r="J1336" s="31"/>
      <c r="K1336" s="31"/>
      <c r="L1336" s="77"/>
      <c r="M1336" s="64"/>
      <c r="N1336" s="64"/>
      <c r="O1336" s="69"/>
      <c r="P1336" s="69"/>
      <c r="Q1336" s="70"/>
      <c r="R1336" s="34"/>
      <c r="S1336" s="105"/>
      <c r="T1336" s="105"/>
      <c r="U1336" s="77"/>
      <c r="V1336" s="77"/>
      <c r="W1336" s="69"/>
      <c r="X1336" s="69"/>
      <c r="Y1336" s="69"/>
      <c r="Z1336" s="61"/>
      <c r="AA1336" s="67"/>
      <c r="AB1336" s="61"/>
      <c r="AC1336" s="67"/>
      <c r="AD1336" s="67"/>
      <c r="AE1336" s="67"/>
      <c r="AF1336" s="57"/>
      <c r="AG1336" s="107"/>
      <c r="AH1336" s="108"/>
      <c r="AI1336" s="30"/>
      <c r="AJ1336" s="30"/>
      <c r="AK1336" s="30"/>
      <c r="AL1336" s="30"/>
      <c r="AM1336" s="63"/>
      <c r="AN1336" s="108"/>
      <c r="AO1336" s="108"/>
      <c r="AP1336" s="107"/>
      <c r="AQ1336" s="107"/>
      <c r="AR1336" s="31"/>
      <c r="AS1336" s="68"/>
      <c r="AT1336" s="68"/>
      <c r="AU1336" s="63"/>
      <c r="AV1336" s="62"/>
      <c r="AW1336" s="62"/>
      <c r="AX1336" s="62"/>
      <c r="AY1336" s="62"/>
      <c r="AZ1336" s="126"/>
      <c r="BA1336" s="126"/>
      <c r="BB1336" s="126"/>
      <c r="BC1336" s="126"/>
      <c r="BD1336" s="126"/>
      <c r="BE1336" s="62"/>
    </row>
    <row r="1337" spans="1:57" ht="25.5" customHeight="1" x14ac:dyDescent="0.3">
      <c r="A1337" s="31"/>
      <c r="B1337" s="31"/>
      <c r="C1337" s="31"/>
      <c r="D1337" s="33"/>
      <c r="E1337" s="92"/>
      <c r="F1337" s="31"/>
      <c r="G1337" s="77"/>
      <c r="H1337" s="77"/>
      <c r="I1337" s="57"/>
      <c r="J1337" s="31"/>
      <c r="K1337" s="31"/>
      <c r="L1337" s="77"/>
      <c r="M1337" s="64"/>
      <c r="N1337" s="64"/>
      <c r="O1337" s="69"/>
      <c r="P1337" s="69"/>
      <c r="Q1337" s="70"/>
      <c r="R1337" s="34"/>
      <c r="S1337" s="105"/>
      <c r="T1337" s="105"/>
      <c r="U1337" s="77"/>
      <c r="V1337" s="77"/>
      <c r="W1337" s="69"/>
      <c r="X1337" s="69"/>
      <c r="Y1337" s="69"/>
      <c r="Z1337" s="61"/>
      <c r="AA1337" s="67"/>
      <c r="AB1337" s="61"/>
      <c r="AC1337" s="67"/>
      <c r="AD1337" s="67"/>
      <c r="AE1337" s="67"/>
      <c r="AF1337" s="57"/>
      <c r="AG1337" s="107"/>
      <c r="AH1337" s="108"/>
      <c r="AI1337" s="30"/>
      <c r="AJ1337" s="30"/>
      <c r="AK1337" s="30"/>
      <c r="AL1337" s="30"/>
      <c r="AM1337" s="63"/>
      <c r="AN1337" s="108"/>
      <c r="AO1337" s="108"/>
      <c r="AP1337" s="107"/>
      <c r="AQ1337" s="107"/>
      <c r="AR1337" s="31"/>
      <c r="AS1337" s="68"/>
      <c r="AT1337" s="68"/>
      <c r="AU1337" s="63"/>
      <c r="AV1337" s="62"/>
      <c r="AW1337" s="62"/>
      <c r="AX1337" s="62"/>
      <c r="AY1337" s="62"/>
      <c r="AZ1337" s="126"/>
      <c r="BA1337" s="126"/>
      <c r="BB1337" s="126"/>
      <c r="BC1337" s="126"/>
      <c r="BD1337" s="126"/>
      <c r="BE1337" s="62"/>
    </row>
    <row r="1338" spans="1:57" ht="25.5" customHeight="1" x14ac:dyDescent="0.3">
      <c r="A1338" s="31"/>
      <c r="B1338" s="31"/>
      <c r="C1338" s="31"/>
      <c r="D1338" s="33"/>
      <c r="E1338" s="92"/>
      <c r="F1338" s="31"/>
      <c r="G1338" s="77"/>
      <c r="H1338" s="77"/>
      <c r="I1338" s="57"/>
      <c r="J1338" s="31"/>
      <c r="K1338" s="31"/>
      <c r="L1338" s="77"/>
      <c r="M1338" s="64"/>
      <c r="N1338" s="64"/>
      <c r="O1338" s="69"/>
      <c r="P1338" s="69"/>
      <c r="Q1338" s="70"/>
      <c r="R1338" s="34"/>
      <c r="S1338" s="105"/>
      <c r="T1338" s="105"/>
      <c r="U1338" s="77"/>
      <c r="V1338" s="77"/>
      <c r="W1338" s="69"/>
      <c r="X1338" s="69"/>
      <c r="Y1338" s="69"/>
      <c r="Z1338" s="61"/>
      <c r="AA1338" s="67"/>
      <c r="AB1338" s="61"/>
      <c r="AC1338" s="67"/>
      <c r="AD1338" s="67"/>
      <c r="AE1338" s="67"/>
      <c r="AF1338" s="57"/>
      <c r="AG1338" s="107"/>
      <c r="AH1338" s="108"/>
      <c r="AI1338" s="30"/>
      <c r="AJ1338" s="30"/>
      <c r="AK1338" s="30"/>
      <c r="AL1338" s="30"/>
      <c r="AM1338" s="63"/>
      <c r="AN1338" s="108"/>
      <c r="AO1338" s="108"/>
      <c r="AP1338" s="107"/>
      <c r="AQ1338" s="107"/>
      <c r="AR1338" s="31"/>
      <c r="AS1338" s="68"/>
      <c r="AT1338" s="68"/>
      <c r="AU1338" s="63"/>
      <c r="AV1338" s="62"/>
      <c r="AW1338" s="62"/>
      <c r="AX1338" s="62"/>
      <c r="AY1338" s="62"/>
      <c r="AZ1338" s="126"/>
      <c r="BA1338" s="126"/>
      <c r="BB1338" s="126"/>
      <c r="BC1338" s="126"/>
      <c r="BD1338" s="126"/>
      <c r="BE1338" s="62"/>
    </row>
    <row r="1339" spans="1:57" ht="25.5" customHeight="1" x14ac:dyDescent="0.3">
      <c r="A1339" s="31"/>
      <c r="B1339" s="31"/>
      <c r="C1339" s="31"/>
      <c r="D1339" s="33"/>
      <c r="E1339" s="92"/>
      <c r="F1339" s="31"/>
      <c r="G1339" s="77"/>
      <c r="H1339" s="77"/>
      <c r="I1339" s="57"/>
      <c r="J1339" s="31"/>
      <c r="K1339" s="31"/>
      <c r="L1339" s="77"/>
      <c r="M1339" s="64"/>
      <c r="N1339" s="64"/>
      <c r="O1339" s="69"/>
      <c r="P1339" s="69"/>
      <c r="Q1339" s="70"/>
      <c r="R1339" s="34"/>
      <c r="S1339" s="105"/>
      <c r="T1339" s="105"/>
      <c r="U1339" s="77"/>
      <c r="V1339" s="77"/>
      <c r="W1339" s="69"/>
      <c r="X1339" s="69"/>
      <c r="Y1339" s="69"/>
      <c r="Z1339" s="61"/>
      <c r="AA1339" s="67"/>
      <c r="AB1339" s="61"/>
      <c r="AC1339" s="67"/>
      <c r="AD1339" s="67"/>
      <c r="AE1339" s="67"/>
      <c r="AF1339" s="57"/>
      <c r="AG1339" s="107"/>
      <c r="AH1339" s="108"/>
      <c r="AI1339" s="30"/>
      <c r="AJ1339" s="30"/>
      <c r="AK1339" s="30"/>
      <c r="AL1339" s="30"/>
      <c r="AM1339" s="63"/>
      <c r="AN1339" s="108"/>
      <c r="AO1339" s="108"/>
      <c r="AP1339" s="107"/>
      <c r="AQ1339" s="107"/>
      <c r="AR1339" s="31"/>
      <c r="AS1339" s="68"/>
      <c r="AT1339" s="68"/>
      <c r="AU1339" s="63"/>
      <c r="AV1339" s="62"/>
      <c r="AW1339" s="62"/>
      <c r="AX1339" s="62"/>
      <c r="AY1339" s="62"/>
      <c r="AZ1339" s="126"/>
      <c r="BA1339" s="126"/>
      <c r="BB1339" s="126"/>
      <c r="BC1339" s="126"/>
      <c r="BD1339" s="126"/>
      <c r="BE1339" s="62"/>
    </row>
    <row r="1340" spans="1:57" ht="25.5" customHeight="1" x14ac:dyDescent="0.3">
      <c r="A1340" s="31"/>
      <c r="B1340" s="31"/>
      <c r="C1340" s="31"/>
      <c r="D1340" s="33"/>
      <c r="E1340" s="92"/>
      <c r="F1340" s="31"/>
      <c r="G1340" s="77"/>
      <c r="H1340" s="77"/>
      <c r="I1340" s="57"/>
      <c r="J1340" s="31"/>
      <c r="K1340" s="31"/>
      <c r="L1340" s="77"/>
      <c r="M1340" s="64"/>
      <c r="N1340" s="64"/>
      <c r="O1340" s="69"/>
      <c r="P1340" s="69"/>
      <c r="Q1340" s="70"/>
      <c r="R1340" s="34"/>
      <c r="S1340" s="105"/>
      <c r="T1340" s="105"/>
      <c r="U1340" s="77"/>
      <c r="V1340" s="77"/>
      <c r="W1340" s="69"/>
      <c r="X1340" s="69"/>
      <c r="Y1340" s="69"/>
      <c r="Z1340" s="61"/>
      <c r="AA1340" s="67"/>
      <c r="AB1340" s="61"/>
      <c r="AC1340" s="67"/>
      <c r="AD1340" s="67"/>
      <c r="AE1340" s="67"/>
      <c r="AF1340" s="57"/>
      <c r="AG1340" s="107"/>
      <c r="AH1340" s="108"/>
      <c r="AI1340" s="30"/>
      <c r="AJ1340" s="30"/>
      <c r="AK1340" s="30"/>
      <c r="AL1340" s="30"/>
      <c r="AM1340" s="63"/>
      <c r="AN1340" s="108"/>
      <c r="AO1340" s="108"/>
      <c r="AP1340" s="107"/>
      <c r="AQ1340" s="107"/>
      <c r="AR1340" s="31"/>
      <c r="AS1340" s="68"/>
      <c r="AT1340" s="68"/>
      <c r="AU1340" s="63"/>
      <c r="AV1340" s="62"/>
      <c r="AW1340" s="62"/>
      <c r="AX1340" s="62"/>
      <c r="AY1340" s="62"/>
      <c r="AZ1340" s="126"/>
      <c r="BA1340" s="126"/>
      <c r="BB1340" s="126"/>
      <c r="BC1340" s="126"/>
      <c r="BD1340" s="126"/>
      <c r="BE1340" s="62"/>
    </row>
    <row r="1341" spans="1:57" ht="25.5" customHeight="1" x14ac:dyDescent="0.3">
      <c r="A1341" s="31"/>
      <c r="B1341" s="31"/>
      <c r="C1341" s="31"/>
      <c r="D1341" s="33"/>
      <c r="E1341" s="92"/>
      <c r="F1341" s="31"/>
      <c r="G1341" s="77"/>
      <c r="H1341" s="77"/>
      <c r="I1341" s="57"/>
      <c r="J1341" s="31"/>
      <c r="K1341" s="31"/>
      <c r="L1341" s="77"/>
      <c r="M1341" s="64"/>
      <c r="N1341" s="64"/>
      <c r="O1341" s="69"/>
      <c r="P1341" s="69"/>
      <c r="Q1341" s="70"/>
      <c r="R1341" s="34"/>
      <c r="S1341" s="105"/>
      <c r="T1341" s="105"/>
      <c r="U1341" s="77"/>
      <c r="V1341" s="77"/>
      <c r="W1341" s="69"/>
      <c r="X1341" s="69"/>
      <c r="Y1341" s="69"/>
      <c r="Z1341" s="61"/>
      <c r="AA1341" s="67"/>
      <c r="AB1341" s="61"/>
      <c r="AC1341" s="67"/>
      <c r="AD1341" s="67"/>
      <c r="AE1341" s="67"/>
      <c r="AF1341" s="57"/>
      <c r="AG1341" s="107"/>
      <c r="AH1341" s="108"/>
      <c r="AI1341" s="30"/>
      <c r="AJ1341" s="30"/>
      <c r="AK1341" s="30"/>
      <c r="AL1341" s="30"/>
      <c r="AM1341" s="63"/>
      <c r="AN1341" s="108"/>
      <c r="AO1341" s="108"/>
      <c r="AP1341" s="107"/>
      <c r="AQ1341" s="107"/>
      <c r="AR1341" s="31"/>
      <c r="AS1341" s="68"/>
      <c r="AT1341" s="68"/>
      <c r="AU1341" s="63"/>
      <c r="AV1341" s="62"/>
      <c r="AW1341" s="62"/>
      <c r="AX1341" s="62"/>
      <c r="AY1341" s="62"/>
      <c r="AZ1341" s="126"/>
      <c r="BA1341" s="126"/>
      <c r="BB1341" s="126"/>
      <c r="BC1341" s="126"/>
      <c r="BD1341" s="126"/>
      <c r="BE1341" s="62"/>
    </row>
    <row r="1342" spans="1:57" ht="25.5" customHeight="1" x14ac:dyDescent="0.3">
      <c r="A1342" s="31"/>
      <c r="B1342" s="31"/>
      <c r="C1342" s="31"/>
      <c r="D1342" s="33"/>
      <c r="E1342" s="92"/>
      <c r="F1342" s="31"/>
      <c r="G1342" s="77"/>
      <c r="H1342" s="77"/>
      <c r="I1342" s="57"/>
      <c r="J1342" s="31"/>
      <c r="K1342" s="31"/>
      <c r="L1342" s="77"/>
      <c r="M1342" s="64"/>
      <c r="N1342" s="64"/>
      <c r="O1342" s="69"/>
      <c r="P1342" s="69"/>
      <c r="Q1342" s="70"/>
      <c r="R1342" s="34"/>
      <c r="S1342" s="105"/>
      <c r="T1342" s="105"/>
      <c r="U1342" s="77"/>
      <c r="V1342" s="77"/>
      <c r="W1342" s="69"/>
      <c r="X1342" s="69"/>
      <c r="Y1342" s="69"/>
      <c r="Z1342" s="61"/>
      <c r="AA1342" s="67"/>
      <c r="AB1342" s="61"/>
      <c r="AC1342" s="67"/>
      <c r="AD1342" s="67"/>
      <c r="AE1342" s="67"/>
      <c r="AF1342" s="57"/>
      <c r="AG1342" s="107"/>
      <c r="AH1342" s="108"/>
      <c r="AI1342" s="30"/>
      <c r="AJ1342" s="30"/>
      <c r="AK1342" s="30"/>
      <c r="AL1342" s="30"/>
      <c r="AM1342" s="63"/>
      <c r="AN1342" s="108"/>
      <c r="AO1342" s="108"/>
      <c r="AP1342" s="107"/>
      <c r="AQ1342" s="107"/>
      <c r="AR1342" s="31"/>
      <c r="AS1342" s="68"/>
      <c r="AT1342" s="68"/>
      <c r="AU1342" s="63"/>
      <c r="AV1342" s="62"/>
      <c r="AW1342" s="62"/>
      <c r="AX1342" s="62"/>
      <c r="AY1342" s="62"/>
      <c r="AZ1342" s="126"/>
      <c r="BA1342" s="126"/>
      <c r="BB1342" s="126"/>
      <c r="BC1342" s="126"/>
      <c r="BD1342" s="126"/>
      <c r="BE1342" s="62"/>
    </row>
    <row r="1343" spans="1:57" ht="25.5" customHeight="1" x14ac:dyDescent="0.3">
      <c r="A1343" s="31"/>
      <c r="B1343" s="31"/>
      <c r="C1343" s="31"/>
      <c r="D1343" s="33"/>
      <c r="E1343" s="92"/>
      <c r="F1343" s="31"/>
      <c r="G1343" s="77"/>
      <c r="H1343" s="77"/>
      <c r="I1343" s="57"/>
      <c r="J1343" s="31"/>
      <c r="K1343" s="31"/>
      <c r="L1343" s="77"/>
      <c r="M1343" s="64"/>
      <c r="N1343" s="64"/>
      <c r="O1343" s="69"/>
      <c r="P1343" s="69"/>
      <c r="Q1343" s="70"/>
      <c r="R1343" s="34"/>
      <c r="S1343" s="105"/>
      <c r="T1343" s="105"/>
      <c r="U1343" s="77"/>
      <c r="V1343" s="77"/>
      <c r="W1343" s="69"/>
      <c r="X1343" s="69"/>
      <c r="Y1343" s="69"/>
      <c r="Z1343" s="61"/>
      <c r="AA1343" s="67"/>
      <c r="AB1343" s="61"/>
      <c r="AC1343" s="67"/>
      <c r="AD1343" s="67"/>
      <c r="AE1343" s="67"/>
      <c r="AF1343" s="57"/>
      <c r="AG1343" s="107"/>
      <c r="AH1343" s="108"/>
      <c r="AI1343" s="30"/>
      <c r="AJ1343" s="30"/>
      <c r="AK1343" s="30"/>
      <c r="AL1343" s="30"/>
      <c r="AM1343" s="63"/>
      <c r="AN1343" s="108"/>
      <c r="AO1343" s="108"/>
      <c r="AP1343" s="107"/>
      <c r="AQ1343" s="107"/>
      <c r="AR1343" s="31"/>
      <c r="AS1343" s="68"/>
      <c r="AT1343" s="68"/>
      <c r="AU1343" s="63"/>
      <c r="AV1343" s="62"/>
      <c r="AW1343" s="62"/>
      <c r="AX1343" s="62"/>
      <c r="AY1343" s="62"/>
      <c r="AZ1343" s="126"/>
      <c r="BA1343" s="126"/>
      <c r="BB1343" s="126"/>
      <c r="BC1343" s="126"/>
      <c r="BD1343" s="126"/>
      <c r="BE1343" s="62"/>
    </row>
    <row r="1344" spans="1:57" ht="25.5" customHeight="1" x14ac:dyDescent="0.3">
      <c r="A1344" s="31"/>
      <c r="B1344" s="31"/>
      <c r="C1344" s="31"/>
      <c r="D1344" s="33"/>
      <c r="E1344" s="92"/>
      <c r="F1344" s="31"/>
      <c r="G1344" s="77"/>
      <c r="H1344" s="77"/>
      <c r="I1344" s="57"/>
      <c r="J1344" s="31"/>
      <c r="K1344" s="31"/>
      <c r="L1344" s="77"/>
      <c r="M1344" s="64"/>
      <c r="N1344" s="64"/>
      <c r="O1344" s="69"/>
      <c r="P1344" s="69"/>
      <c r="Q1344" s="70"/>
      <c r="R1344" s="34"/>
      <c r="S1344" s="105"/>
      <c r="T1344" s="105"/>
      <c r="U1344" s="77"/>
      <c r="V1344" s="77"/>
      <c r="W1344" s="69"/>
      <c r="X1344" s="69"/>
      <c r="Y1344" s="69"/>
      <c r="Z1344" s="61"/>
      <c r="AA1344" s="67"/>
      <c r="AB1344" s="61"/>
      <c r="AC1344" s="67"/>
      <c r="AD1344" s="67"/>
      <c r="AE1344" s="67"/>
      <c r="AF1344" s="57"/>
      <c r="AG1344" s="107"/>
      <c r="AH1344" s="108"/>
      <c r="AI1344" s="30"/>
      <c r="AJ1344" s="30"/>
      <c r="AK1344" s="30"/>
      <c r="AL1344" s="30"/>
      <c r="AM1344" s="63"/>
      <c r="AN1344" s="108"/>
      <c r="AO1344" s="108"/>
      <c r="AP1344" s="107"/>
      <c r="AQ1344" s="107"/>
      <c r="AR1344" s="31"/>
      <c r="AS1344" s="68"/>
      <c r="AT1344" s="68"/>
      <c r="AU1344" s="63"/>
      <c r="AV1344" s="62"/>
      <c r="AW1344" s="62"/>
      <c r="AX1344" s="62"/>
      <c r="AY1344" s="62"/>
      <c r="AZ1344" s="126"/>
      <c r="BA1344" s="126"/>
      <c r="BB1344" s="126"/>
      <c r="BC1344" s="126"/>
      <c r="BD1344" s="126"/>
      <c r="BE1344" s="62"/>
    </row>
    <row r="1345" spans="1:57" ht="25.5" customHeight="1" x14ac:dyDescent="0.3">
      <c r="A1345" s="31"/>
      <c r="B1345" s="31"/>
      <c r="C1345" s="31"/>
      <c r="D1345" s="33"/>
      <c r="E1345" s="92"/>
      <c r="F1345" s="31"/>
      <c r="G1345" s="77"/>
      <c r="H1345" s="77"/>
      <c r="I1345" s="57"/>
      <c r="J1345" s="31"/>
      <c r="K1345" s="31"/>
      <c r="L1345" s="77"/>
      <c r="M1345" s="64"/>
      <c r="N1345" s="64"/>
      <c r="O1345" s="69"/>
      <c r="P1345" s="69"/>
      <c r="Q1345" s="70"/>
      <c r="R1345" s="34"/>
      <c r="S1345" s="105"/>
      <c r="T1345" s="105"/>
      <c r="U1345" s="77"/>
      <c r="V1345" s="77"/>
      <c r="W1345" s="69"/>
      <c r="X1345" s="69"/>
      <c r="Y1345" s="69"/>
      <c r="Z1345" s="61"/>
      <c r="AA1345" s="67"/>
      <c r="AB1345" s="61"/>
      <c r="AC1345" s="67"/>
      <c r="AD1345" s="67"/>
      <c r="AE1345" s="67"/>
      <c r="AF1345" s="57"/>
      <c r="AG1345" s="107"/>
      <c r="AH1345" s="108"/>
      <c r="AI1345" s="30"/>
      <c r="AJ1345" s="30"/>
      <c r="AK1345" s="30"/>
      <c r="AL1345" s="30"/>
      <c r="AM1345" s="63"/>
      <c r="AN1345" s="108"/>
      <c r="AO1345" s="108"/>
      <c r="AP1345" s="107"/>
      <c r="AQ1345" s="107"/>
      <c r="AR1345" s="31"/>
      <c r="AS1345" s="68"/>
      <c r="AT1345" s="68"/>
      <c r="AU1345" s="63"/>
      <c r="AV1345" s="62"/>
      <c r="AW1345" s="62"/>
      <c r="AX1345" s="62"/>
      <c r="AY1345" s="62"/>
      <c r="AZ1345" s="126"/>
      <c r="BA1345" s="126"/>
      <c r="BB1345" s="126"/>
      <c r="BC1345" s="126"/>
      <c r="BD1345" s="126"/>
      <c r="BE1345" s="62"/>
    </row>
    <row r="1346" spans="1:57" ht="25.5" customHeight="1" x14ac:dyDescent="0.3">
      <c r="A1346" s="31"/>
      <c r="B1346" s="31"/>
      <c r="C1346" s="31"/>
      <c r="D1346" s="33"/>
      <c r="E1346" s="92"/>
      <c r="F1346" s="31"/>
      <c r="G1346" s="77"/>
      <c r="H1346" s="77"/>
      <c r="I1346" s="57"/>
      <c r="J1346" s="31"/>
      <c r="K1346" s="31"/>
      <c r="L1346" s="77"/>
      <c r="M1346" s="64"/>
      <c r="N1346" s="64"/>
      <c r="O1346" s="69"/>
      <c r="P1346" s="69"/>
      <c r="Q1346" s="70"/>
      <c r="R1346" s="34"/>
      <c r="S1346" s="105"/>
      <c r="T1346" s="105"/>
      <c r="U1346" s="77"/>
      <c r="V1346" s="77"/>
      <c r="W1346" s="69"/>
      <c r="X1346" s="69"/>
      <c r="Y1346" s="69"/>
      <c r="Z1346" s="61"/>
      <c r="AA1346" s="67"/>
      <c r="AB1346" s="61"/>
      <c r="AC1346" s="67"/>
      <c r="AD1346" s="67"/>
      <c r="AE1346" s="67"/>
      <c r="AF1346" s="57"/>
      <c r="AG1346" s="107"/>
      <c r="AH1346" s="108"/>
      <c r="AI1346" s="30"/>
      <c r="AJ1346" s="30"/>
      <c r="AK1346" s="30"/>
      <c r="AL1346" s="30"/>
      <c r="AM1346" s="63"/>
      <c r="AN1346" s="108"/>
      <c r="AO1346" s="108"/>
      <c r="AP1346" s="107"/>
      <c r="AQ1346" s="107"/>
      <c r="AR1346" s="31"/>
      <c r="AS1346" s="68"/>
      <c r="AT1346" s="68"/>
      <c r="AU1346" s="63"/>
      <c r="AV1346" s="62"/>
      <c r="AW1346" s="62"/>
      <c r="AX1346" s="62"/>
      <c r="AY1346" s="62"/>
      <c r="AZ1346" s="126"/>
      <c r="BA1346" s="126"/>
      <c r="BB1346" s="126"/>
      <c r="BC1346" s="126"/>
      <c r="BD1346" s="126"/>
      <c r="BE1346" s="62"/>
    </row>
    <row r="1347" spans="1:57" ht="25.5" customHeight="1" x14ac:dyDescent="0.3">
      <c r="A1347" s="31"/>
      <c r="B1347" s="31"/>
      <c r="C1347" s="31"/>
      <c r="D1347" s="33"/>
      <c r="E1347" s="92"/>
      <c r="F1347" s="31"/>
      <c r="G1347" s="77"/>
      <c r="H1347" s="77"/>
      <c r="I1347" s="57"/>
      <c r="J1347" s="31"/>
      <c r="K1347" s="31"/>
      <c r="L1347" s="77"/>
      <c r="M1347" s="64"/>
      <c r="N1347" s="64"/>
      <c r="O1347" s="69"/>
      <c r="P1347" s="69"/>
      <c r="Q1347" s="70"/>
      <c r="R1347" s="34"/>
      <c r="S1347" s="105"/>
      <c r="T1347" s="105"/>
      <c r="U1347" s="77"/>
      <c r="V1347" s="77"/>
      <c r="W1347" s="69"/>
      <c r="X1347" s="69"/>
      <c r="Y1347" s="69"/>
      <c r="Z1347" s="61"/>
      <c r="AA1347" s="67"/>
      <c r="AB1347" s="61"/>
      <c r="AC1347" s="67"/>
      <c r="AD1347" s="67"/>
      <c r="AE1347" s="67"/>
      <c r="AF1347" s="57"/>
      <c r="AG1347" s="107"/>
      <c r="AH1347" s="108"/>
      <c r="AI1347" s="30"/>
      <c r="AJ1347" s="30"/>
      <c r="AK1347" s="30"/>
      <c r="AL1347" s="30"/>
      <c r="AM1347" s="63"/>
      <c r="AN1347" s="108"/>
      <c r="AO1347" s="108"/>
      <c r="AP1347" s="107"/>
      <c r="AQ1347" s="107"/>
      <c r="AR1347" s="31"/>
      <c r="AS1347" s="68"/>
      <c r="AT1347" s="68"/>
      <c r="AU1347" s="63"/>
      <c r="AV1347" s="62"/>
      <c r="AW1347" s="62"/>
      <c r="AX1347" s="62"/>
      <c r="AY1347" s="62"/>
      <c r="AZ1347" s="126"/>
      <c r="BA1347" s="126"/>
      <c r="BB1347" s="126"/>
      <c r="BC1347" s="126"/>
      <c r="BD1347" s="126"/>
      <c r="BE1347" s="62"/>
    </row>
    <row r="1348" spans="1:57" ht="25.5" customHeight="1" x14ac:dyDescent="0.3">
      <c r="A1348" s="31"/>
      <c r="B1348" s="31"/>
      <c r="C1348" s="31"/>
      <c r="D1348" s="33"/>
      <c r="E1348" s="92"/>
      <c r="F1348" s="31"/>
      <c r="G1348" s="77"/>
      <c r="H1348" s="77"/>
      <c r="I1348" s="57"/>
      <c r="J1348" s="31"/>
      <c r="K1348" s="31"/>
      <c r="L1348" s="77"/>
      <c r="M1348" s="64"/>
      <c r="N1348" s="64"/>
      <c r="O1348" s="69"/>
      <c r="P1348" s="69"/>
      <c r="Q1348" s="70"/>
      <c r="R1348" s="34"/>
      <c r="S1348" s="105"/>
      <c r="T1348" s="105"/>
      <c r="U1348" s="77"/>
      <c r="V1348" s="77"/>
      <c r="W1348" s="69"/>
      <c r="X1348" s="69"/>
      <c r="Y1348" s="69"/>
      <c r="Z1348" s="61"/>
      <c r="AA1348" s="67"/>
      <c r="AB1348" s="61"/>
      <c r="AC1348" s="67"/>
      <c r="AD1348" s="67"/>
      <c r="AE1348" s="67"/>
      <c r="AF1348" s="57"/>
      <c r="AG1348" s="107"/>
      <c r="AH1348" s="108"/>
      <c r="AI1348" s="30"/>
      <c r="AJ1348" s="30"/>
      <c r="AK1348" s="30"/>
      <c r="AL1348" s="30"/>
      <c r="AM1348" s="63"/>
      <c r="AN1348" s="108"/>
      <c r="AO1348" s="108"/>
      <c r="AP1348" s="107"/>
      <c r="AQ1348" s="107"/>
      <c r="AR1348" s="31"/>
      <c r="AS1348" s="68"/>
      <c r="AT1348" s="68"/>
      <c r="AU1348" s="63"/>
      <c r="AV1348" s="62"/>
      <c r="AW1348" s="62"/>
      <c r="AX1348" s="62"/>
      <c r="AY1348" s="62"/>
      <c r="AZ1348" s="126"/>
      <c r="BA1348" s="126"/>
      <c r="BB1348" s="126"/>
      <c r="BC1348" s="126"/>
      <c r="BD1348" s="126"/>
      <c r="BE1348" s="62"/>
    </row>
    <row r="1349" spans="1:57" ht="25.5" customHeight="1" x14ac:dyDescent="0.3">
      <c r="A1349" s="31"/>
      <c r="B1349" s="31"/>
      <c r="C1349" s="31"/>
      <c r="D1349" s="33"/>
      <c r="E1349" s="92"/>
      <c r="F1349" s="31"/>
      <c r="G1349" s="77"/>
      <c r="H1349" s="77"/>
      <c r="I1349" s="57"/>
      <c r="J1349" s="31"/>
      <c r="K1349" s="31"/>
      <c r="L1349" s="77"/>
      <c r="M1349" s="64"/>
      <c r="N1349" s="64"/>
      <c r="O1349" s="69"/>
      <c r="P1349" s="69"/>
      <c r="Q1349" s="70"/>
      <c r="R1349" s="34"/>
      <c r="S1349" s="105"/>
      <c r="T1349" s="105"/>
      <c r="U1349" s="77"/>
      <c r="V1349" s="77"/>
      <c r="W1349" s="69"/>
      <c r="X1349" s="69"/>
      <c r="Y1349" s="69"/>
      <c r="Z1349" s="61"/>
      <c r="AA1349" s="67"/>
      <c r="AB1349" s="61"/>
      <c r="AC1349" s="67"/>
      <c r="AD1349" s="67"/>
      <c r="AE1349" s="67"/>
      <c r="AF1349" s="57"/>
      <c r="AG1349" s="107"/>
      <c r="AH1349" s="108"/>
      <c r="AI1349" s="30"/>
      <c r="AJ1349" s="30"/>
      <c r="AK1349" s="30"/>
      <c r="AL1349" s="30"/>
      <c r="AM1349" s="63"/>
      <c r="AN1349" s="108"/>
      <c r="AO1349" s="108"/>
      <c r="AP1349" s="107"/>
      <c r="AQ1349" s="107"/>
      <c r="AR1349" s="31"/>
      <c r="AS1349" s="68"/>
      <c r="AT1349" s="68"/>
      <c r="AU1349" s="63"/>
      <c r="AV1349" s="62"/>
      <c r="AW1349" s="62"/>
      <c r="AX1349" s="62"/>
      <c r="AY1349" s="62"/>
      <c r="AZ1349" s="126"/>
      <c r="BA1349" s="126"/>
      <c r="BB1349" s="126"/>
      <c r="BC1349" s="126"/>
      <c r="BD1349" s="126"/>
      <c r="BE1349" s="62"/>
    </row>
    <row r="1350" spans="1:57" ht="25.5" customHeight="1" x14ac:dyDescent="0.3">
      <c r="A1350" s="31"/>
      <c r="B1350" s="31"/>
      <c r="C1350" s="31"/>
      <c r="D1350" s="33"/>
      <c r="E1350" s="92"/>
      <c r="F1350" s="31"/>
      <c r="G1350" s="77"/>
      <c r="H1350" s="77"/>
      <c r="I1350" s="57"/>
      <c r="J1350" s="31"/>
      <c r="K1350" s="31"/>
      <c r="L1350" s="77"/>
      <c r="M1350" s="64"/>
      <c r="N1350" s="64"/>
      <c r="O1350" s="69"/>
      <c r="P1350" s="69"/>
      <c r="Q1350" s="70"/>
      <c r="R1350" s="34"/>
      <c r="S1350" s="105"/>
      <c r="T1350" s="105"/>
      <c r="U1350" s="77"/>
      <c r="V1350" s="77"/>
      <c r="W1350" s="69"/>
      <c r="X1350" s="69"/>
      <c r="Y1350" s="69"/>
      <c r="Z1350" s="61"/>
      <c r="AA1350" s="67"/>
      <c r="AB1350" s="61"/>
      <c r="AC1350" s="67"/>
      <c r="AD1350" s="67"/>
      <c r="AE1350" s="67"/>
      <c r="AF1350" s="57"/>
      <c r="AG1350" s="107"/>
      <c r="AH1350" s="108"/>
      <c r="AI1350" s="30"/>
      <c r="AJ1350" s="30"/>
      <c r="AK1350" s="30"/>
      <c r="AL1350" s="30"/>
      <c r="AM1350" s="63"/>
      <c r="AN1350" s="108"/>
      <c r="AO1350" s="108"/>
      <c r="AP1350" s="107"/>
      <c r="AQ1350" s="107"/>
      <c r="AR1350" s="31"/>
      <c r="AS1350" s="68"/>
      <c r="AT1350" s="68"/>
      <c r="AU1350" s="63"/>
      <c r="AV1350" s="62"/>
      <c r="AW1350" s="62"/>
      <c r="AX1350" s="62"/>
      <c r="AY1350" s="62"/>
      <c r="AZ1350" s="126"/>
      <c r="BA1350" s="126"/>
      <c r="BB1350" s="126"/>
      <c r="BC1350" s="126"/>
      <c r="BD1350" s="126"/>
      <c r="BE1350" s="62"/>
    </row>
    <row r="1351" spans="1:57" ht="25.5" customHeight="1" x14ac:dyDescent="0.3">
      <c r="A1351" s="31"/>
      <c r="B1351" s="31"/>
      <c r="C1351" s="31"/>
      <c r="D1351" s="33"/>
      <c r="E1351" s="92"/>
      <c r="F1351" s="31"/>
      <c r="G1351" s="77"/>
      <c r="H1351" s="77"/>
      <c r="I1351" s="57"/>
      <c r="J1351" s="31"/>
      <c r="K1351" s="31"/>
      <c r="L1351" s="77"/>
      <c r="M1351" s="64"/>
      <c r="N1351" s="64"/>
      <c r="O1351" s="69"/>
      <c r="P1351" s="69"/>
      <c r="Q1351" s="70"/>
      <c r="R1351" s="34"/>
      <c r="S1351" s="105"/>
      <c r="T1351" s="105"/>
      <c r="U1351" s="77"/>
      <c r="V1351" s="77"/>
      <c r="W1351" s="69"/>
      <c r="X1351" s="69"/>
      <c r="Y1351" s="69"/>
      <c r="Z1351" s="61"/>
      <c r="AA1351" s="67"/>
      <c r="AB1351" s="61"/>
      <c r="AC1351" s="67"/>
      <c r="AD1351" s="67"/>
      <c r="AE1351" s="67"/>
      <c r="AF1351" s="57"/>
      <c r="AG1351" s="107"/>
      <c r="AH1351" s="108"/>
      <c r="AI1351" s="30"/>
      <c r="AJ1351" s="30"/>
      <c r="AK1351" s="30"/>
      <c r="AL1351" s="30"/>
      <c r="AM1351" s="63"/>
      <c r="AN1351" s="108"/>
      <c r="AO1351" s="108"/>
      <c r="AP1351" s="107"/>
      <c r="AQ1351" s="107"/>
      <c r="AR1351" s="31"/>
      <c r="AS1351" s="68"/>
      <c r="AT1351" s="68"/>
      <c r="AU1351" s="63"/>
      <c r="AV1351" s="62"/>
      <c r="AW1351" s="62"/>
      <c r="AX1351" s="62"/>
      <c r="AY1351" s="62"/>
      <c r="AZ1351" s="126"/>
      <c r="BA1351" s="126"/>
      <c r="BB1351" s="126"/>
      <c r="BC1351" s="126"/>
      <c r="BD1351" s="126"/>
      <c r="BE1351" s="62"/>
    </row>
    <row r="1352" spans="1:57" ht="25.5" customHeight="1" x14ac:dyDescent="0.3">
      <c r="A1352" s="31"/>
      <c r="B1352" s="31"/>
      <c r="C1352" s="31"/>
      <c r="D1352" s="33"/>
      <c r="E1352" s="92"/>
      <c r="F1352" s="31"/>
      <c r="G1352" s="77"/>
      <c r="H1352" s="77"/>
      <c r="I1352" s="57"/>
      <c r="J1352" s="31"/>
      <c r="K1352" s="31"/>
      <c r="L1352" s="77"/>
      <c r="M1352" s="64"/>
      <c r="N1352" s="64"/>
      <c r="O1352" s="69"/>
      <c r="P1352" s="69"/>
      <c r="Q1352" s="70"/>
      <c r="R1352" s="34"/>
      <c r="S1352" s="105"/>
      <c r="T1352" s="105"/>
      <c r="U1352" s="77"/>
      <c r="V1352" s="77"/>
      <c r="W1352" s="69"/>
      <c r="X1352" s="69"/>
      <c r="Y1352" s="69"/>
      <c r="Z1352" s="61"/>
      <c r="AA1352" s="67"/>
      <c r="AB1352" s="61"/>
      <c r="AC1352" s="67"/>
      <c r="AD1352" s="67"/>
      <c r="AE1352" s="67"/>
      <c r="AF1352" s="57"/>
      <c r="AG1352" s="107"/>
      <c r="AH1352" s="108"/>
      <c r="AI1352" s="30"/>
      <c r="AJ1352" s="30"/>
      <c r="AK1352" s="30"/>
      <c r="AL1352" s="30"/>
      <c r="AM1352" s="63"/>
      <c r="AN1352" s="108"/>
      <c r="AO1352" s="108"/>
      <c r="AP1352" s="107"/>
      <c r="AQ1352" s="107"/>
      <c r="AR1352" s="31"/>
      <c r="AS1352" s="68"/>
      <c r="AT1352" s="68"/>
      <c r="AU1352" s="63"/>
      <c r="AV1352" s="62"/>
      <c r="AW1352" s="62"/>
      <c r="AX1352" s="62"/>
      <c r="AY1352" s="62"/>
      <c r="AZ1352" s="126"/>
      <c r="BA1352" s="126"/>
      <c r="BB1352" s="126"/>
      <c r="BC1352" s="126"/>
      <c r="BD1352" s="126"/>
      <c r="BE1352" s="62"/>
    </row>
    <row r="1353" spans="1:57" ht="25.5" customHeight="1" x14ac:dyDescent="0.3">
      <c r="A1353" s="31"/>
      <c r="B1353" s="31"/>
      <c r="C1353" s="31"/>
      <c r="D1353" s="33"/>
      <c r="E1353" s="92"/>
      <c r="F1353" s="31"/>
      <c r="G1353" s="77"/>
      <c r="H1353" s="77"/>
      <c r="I1353" s="57"/>
      <c r="J1353" s="31"/>
      <c r="K1353" s="31"/>
      <c r="L1353" s="77"/>
      <c r="M1353" s="64"/>
      <c r="N1353" s="64"/>
      <c r="O1353" s="69"/>
      <c r="P1353" s="69"/>
      <c r="Q1353" s="70"/>
      <c r="R1353" s="34"/>
      <c r="S1353" s="105"/>
      <c r="T1353" s="105"/>
      <c r="U1353" s="77"/>
      <c r="V1353" s="77"/>
      <c r="W1353" s="69"/>
      <c r="X1353" s="69"/>
      <c r="Y1353" s="69"/>
      <c r="Z1353" s="61"/>
      <c r="AA1353" s="67"/>
      <c r="AB1353" s="61"/>
      <c r="AC1353" s="67"/>
      <c r="AD1353" s="67"/>
      <c r="AE1353" s="67"/>
      <c r="AF1353" s="57"/>
      <c r="AG1353" s="107"/>
      <c r="AH1353" s="108"/>
      <c r="AI1353" s="30"/>
      <c r="AJ1353" s="30"/>
      <c r="AK1353" s="30"/>
      <c r="AL1353" s="30"/>
      <c r="AM1353" s="63"/>
      <c r="AN1353" s="108"/>
      <c r="AO1353" s="108"/>
      <c r="AP1353" s="107"/>
      <c r="AQ1353" s="107"/>
      <c r="AR1353" s="31"/>
      <c r="AS1353" s="68"/>
      <c r="AT1353" s="68"/>
      <c r="AU1353" s="63"/>
      <c r="AV1353" s="62"/>
      <c r="AW1353" s="62"/>
      <c r="AX1353" s="62"/>
      <c r="AY1353" s="62"/>
      <c r="AZ1353" s="126"/>
      <c r="BA1353" s="126"/>
      <c r="BB1353" s="126"/>
      <c r="BC1353" s="126"/>
      <c r="BD1353" s="126"/>
      <c r="BE1353" s="62"/>
    </row>
    <row r="1354" spans="1:57" ht="25.5" customHeight="1" x14ac:dyDescent="0.3">
      <c r="A1354" s="31"/>
      <c r="B1354" s="31"/>
      <c r="C1354" s="31"/>
      <c r="D1354" s="33"/>
      <c r="E1354" s="92"/>
      <c r="F1354" s="31"/>
      <c r="G1354" s="77"/>
      <c r="H1354" s="77"/>
      <c r="I1354" s="57"/>
      <c r="J1354" s="31"/>
      <c r="K1354" s="31"/>
      <c r="L1354" s="77"/>
      <c r="M1354" s="64"/>
      <c r="N1354" s="64"/>
      <c r="O1354" s="69"/>
      <c r="P1354" s="69"/>
      <c r="Q1354" s="70"/>
      <c r="R1354" s="34"/>
      <c r="S1354" s="105"/>
      <c r="T1354" s="105"/>
      <c r="U1354" s="77"/>
      <c r="V1354" s="77"/>
      <c r="W1354" s="69"/>
      <c r="X1354" s="69"/>
      <c r="Y1354" s="69"/>
      <c r="Z1354" s="61"/>
      <c r="AA1354" s="67"/>
      <c r="AB1354" s="61"/>
      <c r="AC1354" s="67"/>
      <c r="AD1354" s="67"/>
      <c r="AE1354" s="67"/>
      <c r="AF1354" s="57"/>
      <c r="AG1354" s="107"/>
      <c r="AH1354" s="108"/>
      <c r="AI1354" s="30"/>
      <c r="AJ1354" s="30"/>
      <c r="AK1354" s="30"/>
      <c r="AL1354" s="30"/>
      <c r="AM1354" s="63"/>
      <c r="AN1354" s="108"/>
      <c r="AO1354" s="108"/>
      <c r="AP1354" s="107"/>
      <c r="AQ1354" s="107"/>
      <c r="AR1354" s="31"/>
      <c r="AS1354" s="68"/>
      <c r="AT1354" s="68"/>
      <c r="AU1354" s="63"/>
      <c r="AV1354" s="62"/>
      <c r="AW1354" s="62"/>
      <c r="AX1354" s="62"/>
      <c r="AY1354" s="62"/>
      <c r="AZ1354" s="126"/>
      <c r="BA1354" s="126"/>
      <c r="BB1354" s="126"/>
      <c r="BC1354" s="126"/>
      <c r="BD1354" s="126"/>
      <c r="BE1354" s="62"/>
    </row>
    <row r="1355" spans="1:57" ht="25.5" customHeight="1" x14ac:dyDescent="0.3">
      <c r="A1355" s="31"/>
      <c r="B1355" s="31"/>
      <c r="C1355" s="31"/>
      <c r="D1355" s="33"/>
      <c r="E1355" s="92"/>
      <c r="F1355" s="31"/>
      <c r="G1355" s="77"/>
      <c r="H1355" s="77"/>
      <c r="I1355" s="57"/>
      <c r="J1355" s="31"/>
      <c r="K1355" s="31"/>
      <c r="L1355" s="77"/>
      <c r="M1355" s="64"/>
      <c r="N1355" s="64"/>
      <c r="O1355" s="69"/>
      <c r="P1355" s="69"/>
      <c r="Q1355" s="70"/>
      <c r="R1355" s="34"/>
      <c r="S1355" s="105"/>
      <c r="T1355" s="105"/>
      <c r="U1355" s="77"/>
      <c r="V1355" s="77"/>
      <c r="W1355" s="69"/>
      <c r="X1355" s="69"/>
      <c r="Y1355" s="69"/>
      <c r="Z1355" s="61"/>
      <c r="AA1355" s="67"/>
      <c r="AB1355" s="61"/>
      <c r="AC1355" s="67"/>
      <c r="AD1355" s="67"/>
      <c r="AE1355" s="67"/>
      <c r="AF1355" s="57"/>
      <c r="AG1355" s="107"/>
      <c r="AH1355" s="108"/>
      <c r="AI1355" s="30"/>
      <c r="AJ1355" s="30"/>
      <c r="AK1355" s="30"/>
      <c r="AL1355" s="30"/>
      <c r="AM1355" s="63"/>
      <c r="AN1355" s="108"/>
      <c r="AO1355" s="108"/>
      <c r="AP1355" s="107"/>
      <c r="AQ1355" s="107"/>
      <c r="AR1355" s="31"/>
      <c r="AS1355" s="68"/>
      <c r="AT1355" s="68"/>
      <c r="AU1355" s="63"/>
      <c r="AV1355" s="62"/>
      <c r="AW1355" s="62"/>
      <c r="AX1355" s="62"/>
      <c r="AY1355" s="62"/>
      <c r="AZ1355" s="126"/>
      <c r="BA1355" s="126"/>
      <c r="BB1355" s="126"/>
      <c r="BC1355" s="126"/>
      <c r="BD1355" s="126"/>
      <c r="BE1355" s="62"/>
    </row>
    <row r="1356" spans="1:57" ht="25.5" customHeight="1" x14ac:dyDescent="0.3">
      <c r="A1356" s="31"/>
      <c r="B1356" s="31"/>
      <c r="C1356" s="31"/>
      <c r="D1356" s="33"/>
      <c r="E1356" s="92"/>
      <c r="F1356" s="31"/>
      <c r="G1356" s="77"/>
      <c r="H1356" s="77"/>
      <c r="I1356" s="57"/>
      <c r="J1356" s="31"/>
      <c r="K1356" s="31"/>
      <c r="L1356" s="77"/>
      <c r="M1356" s="64"/>
      <c r="N1356" s="64"/>
      <c r="O1356" s="69"/>
      <c r="P1356" s="69"/>
      <c r="Q1356" s="70"/>
      <c r="R1356" s="34"/>
      <c r="S1356" s="105"/>
      <c r="T1356" s="105"/>
      <c r="U1356" s="77"/>
      <c r="V1356" s="77"/>
      <c r="W1356" s="69"/>
      <c r="X1356" s="69"/>
      <c r="Y1356" s="69"/>
      <c r="Z1356" s="61"/>
      <c r="AA1356" s="67"/>
      <c r="AB1356" s="61"/>
      <c r="AC1356" s="67"/>
      <c r="AD1356" s="67"/>
      <c r="AE1356" s="67"/>
      <c r="AF1356" s="57"/>
      <c r="AG1356" s="107"/>
      <c r="AH1356" s="108"/>
      <c r="AI1356" s="30"/>
      <c r="AJ1356" s="30"/>
      <c r="AK1356" s="30"/>
      <c r="AL1356" s="30"/>
      <c r="AM1356" s="63"/>
      <c r="AN1356" s="108"/>
      <c r="AO1356" s="108"/>
      <c r="AP1356" s="107"/>
      <c r="AQ1356" s="107"/>
      <c r="AR1356" s="31"/>
      <c r="AS1356" s="68"/>
      <c r="AT1356" s="68"/>
      <c r="AU1356" s="63"/>
      <c r="AV1356" s="62"/>
      <c r="AW1356" s="62"/>
      <c r="AX1356" s="62"/>
      <c r="AY1356" s="62"/>
      <c r="AZ1356" s="126"/>
      <c r="BA1356" s="126"/>
      <c r="BB1356" s="126"/>
      <c r="BC1356" s="126"/>
      <c r="BD1356" s="126"/>
      <c r="BE1356" s="62"/>
    </row>
    <row r="1357" spans="1:57" ht="25.5" customHeight="1" x14ac:dyDescent="0.3">
      <c r="A1357" s="31"/>
      <c r="B1357" s="31"/>
      <c r="C1357" s="31"/>
      <c r="D1357" s="33"/>
      <c r="E1357" s="92"/>
      <c r="F1357" s="31"/>
      <c r="G1357" s="77"/>
      <c r="H1357" s="77"/>
      <c r="I1357" s="57"/>
      <c r="J1357" s="31"/>
      <c r="K1357" s="31"/>
      <c r="L1357" s="77"/>
      <c r="M1357" s="64"/>
      <c r="N1357" s="64"/>
      <c r="O1357" s="69"/>
      <c r="P1357" s="69"/>
      <c r="Q1357" s="70"/>
      <c r="R1357" s="34"/>
      <c r="S1357" s="105"/>
      <c r="T1357" s="105"/>
      <c r="U1357" s="77"/>
      <c r="V1357" s="77"/>
      <c r="W1357" s="69"/>
      <c r="X1357" s="69"/>
      <c r="Y1357" s="69"/>
      <c r="Z1357" s="61"/>
      <c r="AA1357" s="67"/>
      <c r="AB1357" s="61"/>
      <c r="AC1357" s="67"/>
      <c r="AD1357" s="67"/>
      <c r="AE1357" s="67"/>
      <c r="AF1357" s="57"/>
      <c r="AG1357" s="107"/>
      <c r="AH1357" s="108"/>
      <c r="AI1357" s="30"/>
      <c r="AJ1357" s="30"/>
      <c r="AK1357" s="30"/>
      <c r="AL1357" s="30"/>
      <c r="AM1357" s="63"/>
      <c r="AN1357" s="108"/>
      <c r="AO1357" s="108"/>
      <c r="AP1357" s="107"/>
      <c r="AQ1357" s="107"/>
      <c r="AR1357" s="31"/>
      <c r="AS1357" s="68"/>
      <c r="AT1357" s="68"/>
      <c r="AU1357" s="63"/>
      <c r="AV1357" s="62"/>
      <c r="AW1357" s="62"/>
      <c r="AX1357" s="62"/>
      <c r="AY1357" s="62"/>
      <c r="AZ1357" s="126"/>
      <c r="BA1357" s="126"/>
      <c r="BB1357" s="126"/>
      <c r="BC1357" s="126"/>
      <c r="BD1357" s="126"/>
      <c r="BE1357" s="62"/>
    </row>
    <row r="1358" spans="1:57" ht="25.5" customHeight="1" x14ac:dyDescent="0.3">
      <c r="A1358" s="31"/>
      <c r="B1358" s="31"/>
      <c r="C1358" s="31"/>
      <c r="D1358" s="33"/>
      <c r="E1358" s="92"/>
      <c r="F1358" s="31"/>
      <c r="G1358" s="77"/>
      <c r="H1358" s="77"/>
      <c r="I1358" s="57"/>
      <c r="J1358" s="31"/>
      <c r="K1358" s="31"/>
      <c r="L1358" s="77"/>
      <c r="M1358" s="64"/>
      <c r="N1358" s="64"/>
      <c r="O1358" s="69"/>
      <c r="P1358" s="69"/>
      <c r="Q1358" s="70"/>
      <c r="R1358" s="34"/>
      <c r="S1358" s="105"/>
      <c r="T1358" s="105"/>
      <c r="U1358" s="77"/>
      <c r="V1358" s="77"/>
      <c r="W1358" s="69"/>
      <c r="X1358" s="69"/>
      <c r="Y1358" s="69"/>
      <c r="Z1358" s="61"/>
      <c r="AA1358" s="67"/>
      <c r="AB1358" s="61"/>
      <c r="AC1358" s="67"/>
      <c r="AD1358" s="67"/>
      <c r="AE1358" s="67"/>
      <c r="AF1358" s="57"/>
      <c r="AG1358" s="107"/>
      <c r="AH1358" s="108"/>
      <c r="AI1358" s="30"/>
      <c r="AJ1358" s="30"/>
      <c r="AK1358" s="30"/>
      <c r="AL1358" s="30"/>
      <c r="AM1358" s="63"/>
      <c r="AN1358" s="108"/>
      <c r="AO1358" s="108"/>
      <c r="AP1358" s="107"/>
      <c r="AQ1358" s="107"/>
      <c r="AR1358" s="31"/>
      <c r="AS1358" s="68"/>
      <c r="AT1358" s="68"/>
      <c r="AU1358" s="63"/>
      <c r="AV1358" s="62"/>
      <c r="AW1358" s="62"/>
      <c r="AX1358" s="62"/>
      <c r="AY1358" s="62"/>
      <c r="AZ1358" s="126"/>
      <c r="BA1358" s="126"/>
      <c r="BB1358" s="126"/>
      <c r="BC1358" s="126"/>
      <c r="BD1358" s="126"/>
      <c r="BE1358" s="62"/>
    </row>
    <row r="1359" spans="1:57" ht="25.5" customHeight="1" x14ac:dyDescent="0.3">
      <c r="A1359" s="31"/>
      <c r="B1359" s="31"/>
      <c r="C1359" s="31"/>
      <c r="D1359" s="33"/>
      <c r="E1359" s="92"/>
      <c r="F1359" s="31"/>
      <c r="G1359" s="77"/>
      <c r="H1359" s="77"/>
      <c r="I1359" s="57"/>
      <c r="J1359" s="31"/>
      <c r="K1359" s="31"/>
      <c r="L1359" s="77"/>
      <c r="M1359" s="64"/>
      <c r="N1359" s="64"/>
      <c r="O1359" s="69"/>
      <c r="P1359" s="69"/>
      <c r="Q1359" s="70"/>
      <c r="R1359" s="34"/>
      <c r="S1359" s="105"/>
      <c r="T1359" s="105"/>
      <c r="U1359" s="77"/>
      <c r="V1359" s="77"/>
      <c r="W1359" s="69"/>
      <c r="X1359" s="69"/>
      <c r="Y1359" s="69"/>
      <c r="Z1359" s="61"/>
      <c r="AA1359" s="67"/>
      <c r="AB1359" s="61"/>
      <c r="AC1359" s="67"/>
      <c r="AD1359" s="67"/>
      <c r="AE1359" s="67"/>
      <c r="AF1359" s="57"/>
      <c r="AG1359" s="107"/>
      <c r="AH1359" s="108"/>
      <c r="AI1359" s="30"/>
      <c r="AJ1359" s="30"/>
      <c r="AK1359" s="30"/>
      <c r="AL1359" s="30"/>
      <c r="AM1359" s="63"/>
      <c r="AN1359" s="108"/>
      <c r="AO1359" s="108"/>
      <c r="AP1359" s="107"/>
      <c r="AQ1359" s="107"/>
      <c r="AR1359" s="31"/>
      <c r="AS1359" s="68"/>
      <c r="AT1359" s="68"/>
      <c r="AU1359" s="63"/>
      <c r="AV1359" s="62"/>
      <c r="AW1359" s="62"/>
      <c r="AX1359" s="62"/>
      <c r="AY1359" s="62"/>
      <c r="AZ1359" s="126"/>
      <c r="BA1359" s="126"/>
      <c r="BB1359" s="126"/>
      <c r="BC1359" s="126"/>
      <c r="BD1359" s="126"/>
      <c r="BE1359" s="62"/>
    </row>
    <row r="1360" spans="1:57" ht="25.5" customHeight="1" x14ac:dyDescent="0.3">
      <c r="A1360" s="31"/>
      <c r="B1360" s="31"/>
      <c r="C1360" s="31"/>
      <c r="D1360" s="33"/>
      <c r="E1360" s="92"/>
      <c r="F1360" s="31"/>
      <c r="G1360" s="77"/>
      <c r="H1360" s="77"/>
      <c r="I1360" s="57"/>
      <c r="J1360" s="31"/>
      <c r="K1360" s="31"/>
      <c r="L1360" s="77"/>
      <c r="M1360" s="64"/>
      <c r="N1360" s="64"/>
      <c r="O1360" s="69"/>
      <c r="P1360" s="69"/>
      <c r="Q1360" s="70"/>
      <c r="R1360" s="34"/>
      <c r="S1360" s="105"/>
      <c r="T1360" s="105"/>
      <c r="U1360" s="77"/>
      <c r="V1360" s="77"/>
      <c r="W1360" s="69"/>
      <c r="X1360" s="69"/>
      <c r="Y1360" s="69"/>
      <c r="Z1360" s="61"/>
      <c r="AA1360" s="67"/>
      <c r="AB1360" s="61"/>
      <c r="AC1360" s="67"/>
      <c r="AD1360" s="67"/>
      <c r="AE1360" s="67"/>
      <c r="AF1360" s="57"/>
      <c r="AG1360" s="107"/>
      <c r="AH1360" s="108"/>
      <c r="AI1360" s="30"/>
      <c r="AJ1360" s="30"/>
      <c r="AK1360" s="30"/>
      <c r="AL1360" s="30"/>
      <c r="AM1360" s="63"/>
      <c r="AN1360" s="108"/>
      <c r="AO1360" s="108"/>
      <c r="AP1360" s="107"/>
      <c r="AQ1360" s="107"/>
      <c r="AR1360" s="31"/>
      <c r="AS1360" s="68"/>
      <c r="AT1360" s="68"/>
      <c r="AU1360" s="63"/>
      <c r="AV1360" s="62"/>
      <c r="AW1360" s="62"/>
      <c r="AX1360" s="62"/>
      <c r="AY1360" s="62"/>
      <c r="AZ1360" s="126"/>
      <c r="BA1360" s="126"/>
      <c r="BB1360" s="126"/>
      <c r="BC1360" s="126"/>
      <c r="BD1360" s="126"/>
      <c r="BE1360" s="62"/>
    </row>
    <row r="1361" spans="1:57" ht="25.5" customHeight="1" x14ac:dyDescent="0.3">
      <c r="A1361" s="31"/>
      <c r="B1361" s="31"/>
      <c r="C1361" s="31"/>
      <c r="D1361" s="33"/>
      <c r="E1361" s="92"/>
      <c r="F1361" s="31"/>
      <c r="G1361" s="77"/>
      <c r="H1361" s="77"/>
      <c r="I1361" s="57"/>
      <c r="J1361" s="31"/>
      <c r="K1361" s="31"/>
      <c r="L1361" s="77"/>
      <c r="M1361" s="64"/>
      <c r="N1361" s="64"/>
      <c r="O1361" s="69"/>
      <c r="P1361" s="69"/>
      <c r="Q1361" s="70"/>
      <c r="R1361" s="34"/>
      <c r="S1361" s="105"/>
      <c r="T1361" s="105"/>
      <c r="U1361" s="77"/>
      <c r="V1361" s="77"/>
      <c r="W1361" s="69"/>
      <c r="X1361" s="69"/>
      <c r="Y1361" s="69"/>
      <c r="Z1361" s="61"/>
      <c r="AA1361" s="67"/>
      <c r="AB1361" s="61"/>
      <c r="AC1361" s="67"/>
      <c r="AD1361" s="67"/>
      <c r="AE1361" s="67"/>
      <c r="AF1361" s="57"/>
      <c r="AG1361" s="107"/>
      <c r="AH1361" s="108"/>
      <c r="AI1361" s="30"/>
      <c r="AJ1361" s="30"/>
      <c r="AK1361" s="30"/>
      <c r="AL1361" s="30"/>
      <c r="AM1361" s="63"/>
      <c r="AN1361" s="108"/>
      <c r="AO1361" s="108"/>
      <c r="AP1361" s="107"/>
      <c r="AQ1361" s="107"/>
      <c r="AR1361" s="31"/>
      <c r="AS1361" s="68"/>
      <c r="AT1361" s="68"/>
      <c r="AU1361" s="63"/>
      <c r="AV1361" s="62"/>
      <c r="AW1361" s="62"/>
      <c r="AX1361" s="62"/>
      <c r="AY1361" s="62"/>
      <c r="AZ1361" s="126"/>
      <c r="BA1361" s="126"/>
      <c r="BB1361" s="126"/>
      <c r="BC1361" s="126"/>
      <c r="BD1361" s="126"/>
      <c r="BE1361" s="62"/>
    </row>
    <row r="1362" spans="1:57" ht="25.5" customHeight="1" x14ac:dyDescent="0.3">
      <c r="A1362" s="31"/>
      <c r="B1362" s="31"/>
      <c r="C1362" s="31"/>
      <c r="D1362" s="33"/>
      <c r="E1362" s="92"/>
      <c r="F1362" s="31"/>
      <c r="G1362" s="77"/>
      <c r="H1362" s="77"/>
      <c r="I1362" s="57"/>
      <c r="J1362" s="31"/>
      <c r="K1362" s="31"/>
      <c r="L1362" s="77"/>
      <c r="M1362" s="64"/>
      <c r="N1362" s="64"/>
      <c r="O1362" s="69"/>
      <c r="P1362" s="69"/>
      <c r="Q1362" s="70"/>
      <c r="R1362" s="34"/>
      <c r="S1362" s="105"/>
      <c r="T1362" s="105"/>
      <c r="U1362" s="77"/>
      <c r="V1362" s="77"/>
      <c r="W1362" s="69"/>
      <c r="X1362" s="69"/>
      <c r="Y1362" s="69"/>
      <c r="Z1362" s="61"/>
      <c r="AA1362" s="67"/>
      <c r="AB1362" s="61"/>
      <c r="AC1362" s="67"/>
      <c r="AD1362" s="67"/>
      <c r="AE1362" s="67"/>
      <c r="AF1362" s="57"/>
      <c r="AG1362" s="107"/>
      <c r="AH1362" s="108"/>
      <c r="AI1362" s="30"/>
      <c r="AJ1362" s="30"/>
      <c r="AK1362" s="30"/>
      <c r="AL1362" s="30"/>
      <c r="AM1362" s="63"/>
      <c r="AN1362" s="108"/>
      <c r="AO1362" s="108"/>
      <c r="AP1362" s="107"/>
      <c r="AQ1362" s="107"/>
      <c r="AR1362" s="31"/>
      <c r="AS1362" s="68"/>
      <c r="AT1362" s="68"/>
      <c r="AU1362" s="63"/>
      <c r="AV1362" s="62"/>
      <c r="AW1362" s="62"/>
      <c r="AX1362" s="62"/>
      <c r="AY1362" s="62"/>
      <c r="AZ1362" s="126"/>
      <c r="BA1362" s="126"/>
      <c r="BB1362" s="126"/>
      <c r="BC1362" s="126"/>
      <c r="BD1362" s="126"/>
      <c r="BE1362" s="62"/>
    </row>
    <row r="1363" spans="1:57" ht="25.5" customHeight="1" x14ac:dyDescent="0.3">
      <c r="A1363" s="31"/>
      <c r="B1363" s="31"/>
      <c r="C1363" s="31"/>
      <c r="D1363" s="33"/>
      <c r="E1363" s="92"/>
      <c r="F1363" s="31"/>
      <c r="G1363" s="77"/>
      <c r="H1363" s="77"/>
      <c r="I1363" s="57"/>
      <c r="J1363" s="31"/>
      <c r="K1363" s="31"/>
      <c r="L1363" s="77"/>
      <c r="M1363" s="64"/>
      <c r="N1363" s="64"/>
      <c r="O1363" s="69"/>
      <c r="P1363" s="69"/>
      <c r="Q1363" s="70"/>
      <c r="R1363" s="34"/>
      <c r="S1363" s="105"/>
      <c r="T1363" s="105"/>
      <c r="U1363" s="77"/>
      <c r="V1363" s="77"/>
      <c r="W1363" s="69"/>
      <c r="X1363" s="69"/>
      <c r="Y1363" s="69"/>
      <c r="Z1363" s="61"/>
      <c r="AA1363" s="67"/>
      <c r="AB1363" s="61"/>
      <c r="AC1363" s="67"/>
      <c r="AD1363" s="67"/>
      <c r="AE1363" s="67"/>
      <c r="AF1363" s="57"/>
      <c r="AG1363" s="107"/>
      <c r="AH1363" s="108"/>
      <c r="AI1363" s="30"/>
      <c r="AJ1363" s="30"/>
      <c r="AK1363" s="30"/>
      <c r="AL1363" s="30"/>
      <c r="AM1363" s="63"/>
      <c r="AN1363" s="108"/>
      <c r="AO1363" s="108"/>
      <c r="AP1363" s="107"/>
      <c r="AQ1363" s="107"/>
      <c r="AR1363" s="31"/>
      <c r="AS1363" s="68"/>
      <c r="AT1363" s="68"/>
      <c r="AU1363" s="63"/>
      <c r="AV1363" s="62"/>
      <c r="AW1363" s="62"/>
      <c r="AX1363" s="62"/>
      <c r="AY1363" s="62"/>
      <c r="AZ1363" s="126"/>
      <c r="BA1363" s="126"/>
      <c r="BB1363" s="126"/>
      <c r="BC1363" s="126"/>
      <c r="BD1363" s="126"/>
      <c r="BE1363" s="62"/>
    </row>
    <row r="1364" spans="1:57" ht="25.5" customHeight="1" x14ac:dyDescent="0.3">
      <c r="A1364" s="31"/>
      <c r="B1364" s="31"/>
      <c r="C1364" s="31"/>
      <c r="D1364" s="33"/>
      <c r="E1364" s="92"/>
      <c r="F1364" s="31"/>
      <c r="G1364" s="77"/>
      <c r="H1364" s="77"/>
      <c r="I1364" s="57"/>
      <c r="J1364" s="31"/>
      <c r="K1364" s="31"/>
      <c r="L1364" s="77"/>
      <c r="M1364" s="64"/>
      <c r="N1364" s="64"/>
      <c r="O1364" s="69"/>
      <c r="P1364" s="69"/>
      <c r="Q1364" s="70"/>
      <c r="R1364" s="34"/>
      <c r="S1364" s="105"/>
      <c r="T1364" s="105"/>
      <c r="U1364" s="77"/>
      <c r="V1364" s="77"/>
      <c r="W1364" s="69"/>
      <c r="X1364" s="69"/>
      <c r="Y1364" s="69"/>
      <c r="Z1364" s="61"/>
      <c r="AA1364" s="67"/>
      <c r="AB1364" s="61"/>
      <c r="AC1364" s="67"/>
      <c r="AD1364" s="67"/>
      <c r="AE1364" s="67"/>
      <c r="AF1364" s="57"/>
      <c r="AG1364" s="107"/>
      <c r="AH1364" s="108"/>
      <c r="AI1364" s="30"/>
      <c r="AJ1364" s="30"/>
      <c r="AK1364" s="30"/>
      <c r="AL1364" s="30"/>
      <c r="AM1364" s="63"/>
      <c r="AN1364" s="108"/>
      <c r="AO1364" s="108"/>
      <c r="AP1364" s="107"/>
      <c r="AQ1364" s="107"/>
      <c r="AR1364" s="31"/>
      <c r="AS1364" s="68"/>
      <c r="AT1364" s="68"/>
      <c r="AU1364" s="63"/>
      <c r="AV1364" s="62"/>
      <c r="AW1364" s="62"/>
      <c r="AX1364" s="62"/>
      <c r="AY1364" s="62"/>
      <c r="AZ1364" s="126"/>
      <c r="BA1364" s="126"/>
      <c r="BB1364" s="126"/>
      <c r="BC1364" s="126"/>
      <c r="BD1364" s="126"/>
      <c r="BE1364" s="62"/>
    </row>
    <row r="1365" spans="1:57" ht="25.5" customHeight="1" x14ac:dyDescent="0.3">
      <c r="A1365" s="31"/>
      <c r="B1365" s="31"/>
      <c r="C1365" s="31"/>
      <c r="D1365" s="33"/>
      <c r="E1365" s="92"/>
      <c r="F1365" s="31"/>
      <c r="G1365" s="77"/>
      <c r="H1365" s="77"/>
      <c r="I1365" s="57"/>
      <c r="J1365" s="31"/>
      <c r="K1365" s="31"/>
      <c r="L1365" s="77"/>
      <c r="M1365" s="64"/>
      <c r="N1365" s="64"/>
      <c r="O1365" s="69"/>
      <c r="P1365" s="69"/>
      <c r="Q1365" s="70"/>
      <c r="R1365" s="34"/>
      <c r="S1365" s="105"/>
      <c r="T1365" s="105"/>
      <c r="U1365" s="77"/>
      <c r="V1365" s="77"/>
      <c r="W1365" s="69"/>
      <c r="X1365" s="69"/>
      <c r="Y1365" s="69"/>
      <c r="Z1365" s="61"/>
      <c r="AA1365" s="67"/>
      <c r="AB1365" s="61"/>
      <c r="AC1365" s="67"/>
      <c r="AD1365" s="67"/>
      <c r="AE1365" s="67"/>
      <c r="AF1365" s="57"/>
      <c r="AG1365" s="107"/>
      <c r="AH1365" s="108"/>
      <c r="AI1365" s="30"/>
      <c r="AJ1365" s="30"/>
      <c r="AK1365" s="30"/>
      <c r="AL1365" s="30"/>
      <c r="AM1365" s="63"/>
      <c r="AN1365" s="108"/>
      <c r="AO1365" s="108"/>
      <c r="AP1365" s="107"/>
      <c r="AQ1365" s="107"/>
      <c r="AR1365" s="31"/>
      <c r="AS1365" s="68"/>
      <c r="AT1365" s="68"/>
      <c r="AU1365" s="63"/>
      <c r="AV1365" s="62"/>
      <c r="AW1365" s="62"/>
      <c r="AX1365" s="62"/>
      <c r="AY1365" s="62"/>
      <c r="AZ1365" s="126"/>
      <c r="BA1365" s="126"/>
      <c r="BB1365" s="126"/>
      <c r="BC1365" s="126"/>
      <c r="BD1365" s="126"/>
      <c r="BE1365" s="62"/>
    </row>
    <row r="1366" spans="1:57" ht="25.5" customHeight="1" x14ac:dyDescent="0.3">
      <c r="A1366" s="31"/>
      <c r="B1366" s="31"/>
      <c r="C1366" s="31"/>
      <c r="D1366" s="33"/>
      <c r="E1366" s="92"/>
      <c r="F1366" s="31"/>
      <c r="G1366" s="77"/>
      <c r="H1366" s="77"/>
      <c r="I1366" s="57"/>
      <c r="J1366" s="31"/>
      <c r="K1366" s="31"/>
      <c r="L1366" s="77"/>
      <c r="M1366" s="64"/>
      <c r="N1366" s="64"/>
      <c r="O1366" s="69"/>
      <c r="P1366" s="69"/>
      <c r="Q1366" s="70"/>
      <c r="R1366" s="34"/>
      <c r="S1366" s="105"/>
      <c r="T1366" s="105"/>
      <c r="U1366" s="77"/>
      <c r="V1366" s="77"/>
      <c r="W1366" s="69"/>
      <c r="X1366" s="69"/>
      <c r="Y1366" s="69"/>
      <c r="Z1366" s="61"/>
      <c r="AA1366" s="67"/>
      <c r="AB1366" s="61"/>
      <c r="AC1366" s="67"/>
      <c r="AD1366" s="67"/>
      <c r="AE1366" s="67"/>
      <c r="AF1366" s="57"/>
      <c r="AG1366" s="107"/>
      <c r="AH1366" s="108"/>
      <c r="AI1366" s="30"/>
      <c r="AJ1366" s="30"/>
      <c r="AK1366" s="30"/>
      <c r="AL1366" s="30"/>
      <c r="AM1366" s="63"/>
      <c r="AN1366" s="108"/>
      <c r="AO1366" s="108"/>
      <c r="AP1366" s="107"/>
      <c r="AQ1366" s="107"/>
      <c r="AR1366" s="31"/>
      <c r="AS1366" s="68"/>
      <c r="AT1366" s="68"/>
      <c r="AU1366" s="63"/>
      <c r="AV1366" s="62"/>
      <c r="AW1366" s="62"/>
      <c r="AX1366" s="62"/>
      <c r="AY1366" s="62"/>
      <c r="AZ1366" s="126"/>
      <c r="BA1366" s="126"/>
      <c r="BB1366" s="126"/>
      <c r="BC1366" s="126"/>
      <c r="BD1366" s="126"/>
      <c r="BE1366" s="62"/>
    </row>
    <row r="1367" spans="1:57" ht="25.5" customHeight="1" x14ac:dyDescent="0.3">
      <c r="A1367" s="31"/>
      <c r="B1367" s="31"/>
      <c r="C1367" s="31"/>
      <c r="D1367" s="33"/>
      <c r="E1367" s="92"/>
      <c r="F1367" s="31"/>
      <c r="G1367" s="77"/>
      <c r="H1367" s="77"/>
      <c r="I1367" s="57"/>
      <c r="J1367" s="31"/>
      <c r="K1367" s="31"/>
      <c r="L1367" s="77"/>
      <c r="M1367" s="64"/>
      <c r="N1367" s="64"/>
      <c r="O1367" s="69"/>
      <c r="P1367" s="69"/>
      <c r="Q1367" s="70"/>
      <c r="R1367" s="34"/>
      <c r="S1367" s="105"/>
      <c r="T1367" s="105"/>
      <c r="U1367" s="77"/>
      <c r="V1367" s="77"/>
      <c r="W1367" s="69"/>
      <c r="X1367" s="69"/>
      <c r="Y1367" s="69"/>
      <c r="Z1367" s="61"/>
      <c r="AA1367" s="67"/>
      <c r="AB1367" s="61"/>
      <c r="AC1367" s="67"/>
      <c r="AD1367" s="67"/>
      <c r="AE1367" s="67"/>
      <c r="AF1367" s="57"/>
      <c r="AG1367" s="107"/>
      <c r="AH1367" s="108"/>
      <c r="AI1367" s="30"/>
      <c r="AJ1367" s="30"/>
      <c r="AK1367" s="30"/>
      <c r="AL1367" s="30"/>
      <c r="AM1367" s="63"/>
      <c r="AN1367" s="108"/>
      <c r="AO1367" s="108"/>
      <c r="AP1367" s="107"/>
      <c r="AQ1367" s="107"/>
      <c r="AR1367" s="31"/>
      <c r="AS1367" s="68"/>
      <c r="AT1367" s="68"/>
      <c r="AU1367" s="63"/>
      <c r="AV1367" s="62"/>
      <c r="AW1367" s="62"/>
      <c r="AX1367" s="62"/>
      <c r="AY1367" s="62"/>
      <c r="AZ1367" s="126"/>
      <c r="BA1367" s="126"/>
      <c r="BB1367" s="126"/>
      <c r="BC1367" s="126"/>
      <c r="BD1367" s="126"/>
      <c r="BE1367" s="62"/>
    </row>
    <row r="1368" spans="1:57" ht="25.5" customHeight="1" x14ac:dyDescent="0.3">
      <c r="A1368" s="31"/>
      <c r="B1368" s="31"/>
      <c r="C1368" s="31"/>
      <c r="D1368" s="33"/>
      <c r="E1368" s="92"/>
      <c r="F1368" s="31"/>
      <c r="G1368" s="77"/>
      <c r="H1368" s="77"/>
      <c r="I1368" s="57"/>
      <c r="J1368" s="31"/>
      <c r="K1368" s="31"/>
      <c r="L1368" s="77"/>
      <c r="M1368" s="64"/>
      <c r="N1368" s="64"/>
      <c r="O1368" s="69"/>
      <c r="P1368" s="69"/>
      <c r="Q1368" s="70"/>
      <c r="R1368" s="34"/>
      <c r="S1368" s="105"/>
      <c r="T1368" s="105"/>
      <c r="U1368" s="77"/>
      <c r="V1368" s="77"/>
      <c r="W1368" s="69"/>
      <c r="X1368" s="69"/>
      <c r="Y1368" s="69"/>
      <c r="Z1368" s="61"/>
      <c r="AA1368" s="67"/>
      <c r="AB1368" s="61"/>
      <c r="AC1368" s="67"/>
      <c r="AD1368" s="67"/>
      <c r="AE1368" s="67"/>
      <c r="AF1368" s="57"/>
      <c r="AG1368" s="107"/>
      <c r="AH1368" s="108"/>
      <c r="AI1368" s="30"/>
      <c r="AJ1368" s="30"/>
      <c r="AK1368" s="30"/>
      <c r="AL1368" s="30"/>
      <c r="AM1368" s="63"/>
      <c r="AN1368" s="108"/>
      <c r="AO1368" s="108"/>
      <c r="AP1368" s="107"/>
      <c r="AQ1368" s="107"/>
      <c r="AR1368" s="31"/>
      <c r="AS1368" s="68"/>
      <c r="AT1368" s="68"/>
      <c r="AU1368" s="63"/>
      <c r="AV1368" s="62"/>
      <c r="AW1368" s="62"/>
      <c r="AX1368" s="62"/>
      <c r="AY1368" s="62"/>
      <c r="AZ1368" s="126"/>
      <c r="BA1368" s="126"/>
      <c r="BB1368" s="126"/>
      <c r="BC1368" s="126"/>
      <c r="BD1368" s="126"/>
      <c r="BE1368" s="62"/>
    </row>
    <row r="1369" spans="1:57" ht="25.5" customHeight="1" x14ac:dyDescent="0.3">
      <c r="A1369" s="31"/>
      <c r="B1369" s="31"/>
      <c r="C1369" s="31"/>
      <c r="D1369" s="33"/>
      <c r="E1369" s="92"/>
      <c r="F1369" s="31"/>
      <c r="G1369" s="77"/>
      <c r="H1369" s="77"/>
      <c r="I1369" s="57"/>
      <c r="J1369" s="31"/>
      <c r="K1369" s="31"/>
      <c r="L1369" s="77"/>
      <c r="M1369" s="64"/>
      <c r="N1369" s="64"/>
      <c r="O1369" s="69"/>
      <c r="P1369" s="69"/>
      <c r="Q1369" s="70"/>
      <c r="R1369" s="34"/>
      <c r="S1369" s="105"/>
      <c r="T1369" s="105"/>
      <c r="U1369" s="77"/>
      <c r="V1369" s="77"/>
      <c r="W1369" s="69"/>
      <c r="X1369" s="69"/>
      <c r="Y1369" s="69"/>
      <c r="Z1369" s="61"/>
      <c r="AA1369" s="67"/>
      <c r="AB1369" s="61"/>
      <c r="AC1369" s="67"/>
      <c r="AD1369" s="67"/>
      <c r="AE1369" s="67"/>
      <c r="AF1369" s="57"/>
      <c r="AG1369" s="107"/>
      <c r="AH1369" s="108"/>
      <c r="AI1369" s="30"/>
      <c r="AJ1369" s="30"/>
      <c r="AK1369" s="30"/>
      <c r="AL1369" s="30"/>
      <c r="AM1369" s="63"/>
      <c r="AN1369" s="108"/>
      <c r="AO1369" s="108"/>
      <c r="AP1369" s="107"/>
      <c r="AQ1369" s="107"/>
      <c r="AR1369" s="31"/>
      <c r="AS1369" s="68"/>
      <c r="AT1369" s="68"/>
      <c r="AU1369" s="63"/>
      <c r="AV1369" s="62"/>
      <c r="AW1369" s="62"/>
      <c r="AX1369" s="62"/>
      <c r="AY1369" s="62"/>
      <c r="AZ1369" s="126"/>
      <c r="BA1369" s="126"/>
      <c r="BB1369" s="126"/>
      <c r="BC1369" s="126"/>
      <c r="BD1369" s="126"/>
      <c r="BE1369" s="62"/>
    </row>
    <row r="1370" spans="1:57" ht="25.5" customHeight="1" x14ac:dyDescent="0.3">
      <c r="A1370" s="31"/>
      <c r="B1370" s="31"/>
      <c r="C1370" s="31"/>
      <c r="D1370" s="33"/>
      <c r="E1370" s="92"/>
      <c r="F1370" s="31"/>
      <c r="G1370" s="77"/>
      <c r="H1370" s="77"/>
      <c r="I1370" s="57"/>
      <c r="J1370" s="31"/>
      <c r="K1370" s="31"/>
      <c r="L1370" s="77"/>
      <c r="M1370" s="64"/>
      <c r="N1370" s="64"/>
      <c r="O1370" s="69"/>
      <c r="P1370" s="69"/>
      <c r="Q1370" s="70"/>
      <c r="R1370" s="34"/>
      <c r="S1370" s="105"/>
      <c r="T1370" s="105"/>
      <c r="U1370" s="77"/>
      <c r="V1370" s="77"/>
      <c r="W1370" s="69"/>
      <c r="X1370" s="69"/>
      <c r="Y1370" s="69"/>
      <c r="Z1370" s="61"/>
      <c r="AA1370" s="67"/>
      <c r="AB1370" s="61"/>
      <c r="AC1370" s="67"/>
      <c r="AD1370" s="67"/>
      <c r="AE1370" s="67"/>
      <c r="AF1370" s="57"/>
      <c r="AG1370" s="107"/>
      <c r="AH1370" s="108"/>
      <c r="AI1370" s="30"/>
      <c r="AJ1370" s="30"/>
      <c r="AK1370" s="30"/>
      <c r="AL1370" s="30"/>
      <c r="AM1370" s="63"/>
      <c r="AN1370" s="108"/>
      <c r="AO1370" s="108"/>
      <c r="AP1370" s="107"/>
      <c r="AQ1370" s="107"/>
      <c r="AR1370" s="31"/>
      <c r="AS1370" s="68"/>
      <c r="AT1370" s="68"/>
      <c r="AU1370" s="63"/>
      <c r="AV1370" s="62"/>
      <c r="AW1370" s="62"/>
      <c r="AX1370" s="62"/>
      <c r="AY1370" s="62"/>
      <c r="AZ1370" s="126"/>
      <c r="BA1370" s="126"/>
      <c r="BB1370" s="126"/>
      <c r="BC1370" s="126"/>
      <c r="BD1370" s="126"/>
      <c r="BE1370" s="62"/>
    </row>
    <row r="1371" spans="1:57" ht="25.5" customHeight="1" x14ac:dyDescent="0.3">
      <c r="A1371" s="31"/>
      <c r="B1371" s="31"/>
      <c r="C1371" s="31"/>
      <c r="D1371" s="33"/>
      <c r="E1371" s="92"/>
      <c r="F1371" s="31"/>
      <c r="G1371" s="77"/>
      <c r="H1371" s="77"/>
      <c r="I1371" s="57"/>
      <c r="J1371" s="31"/>
      <c r="K1371" s="31"/>
      <c r="L1371" s="77"/>
      <c r="M1371" s="64"/>
      <c r="N1371" s="64"/>
      <c r="O1371" s="69"/>
      <c r="P1371" s="69"/>
      <c r="Q1371" s="70"/>
      <c r="R1371" s="34"/>
      <c r="S1371" s="105"/>
      <c r="T1371" s="105"/>
      <c r="U1371" s="77"/>
      <c r="V1371" s="77"/>
      <c r="W1371" s="69"/>
      <c r="X1371" s="69"/>
      <c r="Y1371" s="69"/>
      <c r="Z1371" s="61"/>
      <c r="AA1371" s="67"/>
      <c r="AB1371" s="61"/>
      <c r="AC1371" s="67"/>
      <c r="AD1371" s="67"/>
      <c r="AE1371" s="67"/>
      <c r="AF1371" s="57"/>
      <c r="AG1371" s="107"/>
      <c r="AH1371" s="108"/>
      <c r="AI1371" s="30"/>
      <c r="AJ1371" s="30"/>
      <c r="AK1371" s="30"/>
      <c r="AL1371" s="30"/>
      <c r="AM1371" s="63"/>
      <c r="AN1371" s="108"/>
      <c r="AO1371" s="108"/>
      <c r="AP1371" s="107"/>
      <c r="AQ1371" s="107"/>
      <c r="AR1371" s="31"/>
      <c r="AS1371" s="68"/>
      <c r="AT1371" s="68"/>
      <c r="AU1371" s="63"/>
      <c r="AV1371" s="62"/>
      <c r="AW1371" s="62"/>
      <c r="AX1371" s="62"/>
      <c r="AY1371" s="62"/>
      <c r="AZ1371" s="126"/>
      <c r="BA1371" s="126"/>
      <c r="BB1371" s="126"/>
      <c r="BC1371" s="126"/>
      <c r="BD1371" s="126"/>
      <c r="BE1371" s="62"/>
    </row>
    <row r="1372" spans="1:57" ht="25.5" customHeight="1" x14ac:dyDescent="0.3">
      <c r="A1372" s="31"/>
      <c r="B1372" s="31"/>
      <c r="C1372" s="31"/>
      <c r="D1372" s="33"/>
      <c r="E1372" s="92"/>
      <c r="F1372" s="31"/>
      <c r="G1372" s="77"/>
      <c r="H1372" s="77"/>
      <c r="I1372" s="57"/>
      <c r="J1372" s="31"/>
      <c r="K1372" s="31"/>
      <c r="L1372" s="77"/>
      <c r="M1372" s="64"/>
      <c r="N1372" s="64"/>
      <c r="O1372" s="69"/>
      <c r="P1372" s="69"/>
      <c r="Q1372" s="70"/>
      <c r="R1372" s="34"/>
      <c r="S1372" s="105"/>
      <c r="T1372" s="105"/>
      <c r="U1372" s="77"/>
      <c r="V1372" s="77"/>
      <c r="W1372" s="69"/>
      <c r="X1372" s="69"/>
      <c r="Y1372" s="69"/>
      <c r="Z1372" s="61"/>
      <c r="AA1372" s="67"/>
      <c r="AB1372" s="61"/>
      <c r="AC1372" s="67"/>
      <c r="AD1372" s="67"/>
      <c r="AE1372" s="67"/>
      <c r="AF1372" s="57"/>
      <c r="AG1372" s="107"/>
      <c r="AH1372" s="108"/>
      <c r="AI1372" s="30"/>
      <c r="AJ1372" s="30"/>
      <c r="AK1372" s="30"/>
      <c r="AL1372" s="30"/>
      <c r="AM1372" s="63"/>
      <c r="AN1372" s="108"/>
      <c r="AO1372" s="108"/>
      <c r="AP1372" s="107"/>
      <c r="AQ1372" s="107"/>
      <c r="AR1372" s="31"/>
      <c r="AS1372" s="68"/>
      <c r="AT1372" s="68"/>
      <c r="AU1372" s="63"/>
      <c r="AV1372" s="62"/>
      <c r="AW1372" s="62"/>
      <c r="AX1372" s="62"/>
      <c r="AY1372" s="62"/>
      <c r="AZ1372" s="126"/>
      <c r="BA1372" s="126"/>
      <c r="BB1372" s="126"/>
      <c r="BC1372" s="126"/>
      <c r="BD1372" s="126"/>
      <c r="BE1372" s="62"/>
    </row>
    <row r="1373" spans="1:57" ht="25.5" customHeight="1" x14ac:dyDescent="0.3">
      <c r="A1373" s="31"/>
      <c r="B1373" s="31"/>
      <c r="C1373" s="31"/>
      <c r="D1373" s="33"/>
      <c r="E1373" s="92"/>
      <c r="F1373" s="31"/>
      <c r="G1373" s="77"/>
      <c r="H1373" s="77"/>
      <c r="I1373" s="57"/>
      <c r="J1373" s="31"/>
      <c r="K1373" s="31"/>
      <c r="L1373" s="77"/>
      <c r="M1373" s="64"/>
      <c r="N1373" s="64"/>
      <c r="O1373" s="69"/>
      <c r="P1373" s="69"/>
      <c r="Q1373" s="70"/>
      <c r="R1373" s="34"/>
      <c r="S1373" s="105"/>
      <c r="T1373" s="105"/>
      <c r="U1373" s="77"/>
      <c r="V1373" s="77"/>
      <c r="W1373" s="69"/>
      <c r="X1373" s="69"/>
      <c r="Y1373" s="69"/>
      <c r="Z1373" s="61"/>
      <c r="AA1373" s="67"/>
      <c r="AB1373" s="61"/>
      <c r="AC1373" s="67"/>
      <c r="AD1373" s="67"/>
      <c r="AE1373" s="67"/>
      <c r="AF1373" s="57"/>
      <c r="AG1373" s="107"/>
      <c r="AH1373" s="108"/>
      <c r="AI1373" s="30"/>
      <c r="AJ1373" s="30"/>
      <c r="AK1373" s="30"/>
      <c r="AL1373" s="30"/>
      <c r="AM1373" s="63"/>
      <c r="AN1373" s="108"/>
      <c r="AO1373" s="108"/>
      <c r="AP1373" s="107"/>
      <c r="AQ1373" s="107"/>
      <c r="AR1373" s="31"/>
      <c r="AS1373" s="68"/>
      <c r="AT1373" s="68"/>
      <c r="AU1373" s="63"/>
      <c r="AV1373" s="62"/>
      <c r="AW1373" s="62"/>
      <c r="AX1373" s="62"/>
      <c r="AY1373" s="62"/>
      <c r="AZ1373" s="126"/>
      <c r="BA1373" s="126"/>
      <c r="BB1373" s="126"/>
      <c r="BC1373" s="126"/>
      <c r="BD1373" s="126"/>
      <c r="BE1373" s="62"/>
    </row>
    <row r="1374" spans="1:57" ht="25.5" customHeight="1" x14ac:dyDescent="0.3">
      <c r="A1374" s="31"/>
      <c r="B1374" s="31"/>
      <c r="C1374" s="31"/>
      <c r="D1374" s="33"/>
      <c r="E1374" s="92"/>
      <c r="F1374" s="31"/>
      <c r="G1374" s="77"/>
      <c r="H1374" s="77"/>
      <c r="I1374" s="57"/>
      <c r="J1374" s="31"/>
      <c r="K1374" s="31"/>
      <c r="L1374" s="77"/>
      <c r="M1374" s="64"/>
      <c r="N1374" s="64"/>
      <c r="O1374" s="69"/>
      <c r="P1374" s="69"/>
      <c r="Q1374" s="70"/>
      <c r="R1374" s="34"/>
      <c r="S1374" s="105"/>
      <c r="T1374" s="105"/>
      <c r="U1374" s="77"/>
      <c r="V1374" s="77"/>
      <c r="W1374" s="69"/>
      <c r="X1374" s="69"/>
      <c r="Y1374" s="69"/>
      <c r="Z1374" s="61"/>
      <c r="AA1374" s="67"/>
      <c r="AB1374" s="61"/>
      <c r="AC1374" s="67"/>
      <c r="AD1374" s="67"/>
      <c r="AE1374" s="67"/>
      <c r="AF1374" s="57"/>
      <c r="AG1374" s="107"/>
      <c r="AH1374" s="108"/>
      <c r="AI1374" s="30"/>
      <c r="AJ1374" s="30"/>
      <c r="AK1374" s="30"/>
      <c r="AL1374" s="30"/>
      <c r="AM1374" s="63"/>
      <c r="AN1374" s="108"/>
      <c r="AO1374" s="108"/>
      <c r="AP1374" s="107"/>
      <c r="AQ1374" s="107"/>
      <c r="AR1374" s="31"/>
      <c r="AS1374" s="68"/>
      <c r="AT1374" s="68"/>
      <c r="AU1374" s="63"/>
      <c r="AV1374" s="62"/>
      <c r="AW1374" s="62"/>
      <c r="AX1374" s="62"/>
      <c r="AY1374" s="62"/>
      <c r="AZ1374" s="126"/>
      <c r="BA1374" s="126"/>
      <c r="BB1374" s="126"/>
      <c r="BC1374" s="126"/>
      <c r="BD1374" s="126"/>
      <c r="BE1374" s="62"/>
    </row>
    <row r="1375" spans="1:57" ht="25.5" customHeight="1" x14ac:dyDescent="0.3">
      <c r="A1375" s="31"/>
      <c r="B1375" s="31"/>
      <c r="C1375" s="31"/>
      <c r="D1375" s="33"/>
      <c r="E1375" s="92"/>
      <c r="F1375" s="31"/>
      <c r="G1375" s="77"/>
      <c r="H1375" s="77"/>
      <c r="I1375" s="57"/>
      <c r="J1375" s="31"/>
      <c r="K1375" s="31"/>
      <c r="L1375" s="77"/>
      <c r="M1375" s="64"/>
      <c r="N1375" s="64"/>
      <c r="O1375" s="69"/>
      <c r="P1375" s="69"/>
      <c r="Q1375" s="70"/>
      <c r="R1375" s="34"/>
      <c r="S1375" s="105"/>
      <c r="T1375" s="105"/>
      <c r="U1375" s="77"/>
      <c r="V1375" s="77"/>
      <c r="W1375" s="69"/>
      <c r="X1375" s="69"/>
      <c r="Y1375" s="69"/>
      <c r="Z1375" s="61"/>
      <c r="AA1375" s="67"/>
      <c r="AB1375" s="61"/>
      <c r="AC1375" s="67"/>
      <c r="AD1375" s="67"/>
      <c r="AE1375" s="67"/>
      <c r="AF1375" s="57"/>
      <c r="AG1375" s="107"/>
      <c r="AH1375" s="108"/>
      <c r="AI1375" s="30"/>
      <c r="AJ1375" s="30"/>
      <c r="AK1375" s="30"/>
      <c r="AL1375" s="30"/>
      <c r="AM1375" s="63"/>
      <c r="AN1375" s="108"/>
      <c r="AO1375" s="108"/>
      <c r="AP1375" s="107"/>
      <c r="AQ1375" s="107"/>
      <c r="AR1375" s="31"/>
      <c r="AS1375" s="68"/>
      <c r="AT1375" s="68"/>
      <c r="AU1375" s="63"/>
      <c r="AV1375" s="62"/>
      <c r="AW1375" s="62"/>
      <c r="AX1375" s="62"/>
      <c r="AY1375" s="62"/>
      <c r="AZ1375" s="126"/>
      <c r="BA1375" s="126"/>
      <c r="BB1375" s="126"/>
      <c r="BC1375" s="126"/>
      <c r="BD1375" s="126"/>
      <c r="BE1375" s="62"/>
    </row>
    <row r="1376" spans="1:57" ht="25.5" customHeight="1" x14ac:dyDescent="0.3">
      <c r="A1376" s="31"/>
      <c r="B1376" s="31"/>
      <c r="C1376" s="31"/>
      <c r="D1376" s="33"/>
      <c r="E1376" s="92"/>
      <c r="F1376" s="31"/>
      <c r="G1376" s="77"/>
      <c r="H1376" s="77"/>
      <c r="I1376" s="57"/>
      <c r="J1376" s="31"/>
      <c r="K1376" s="31"/>
      <c r="L1376" s="77"/>
      <c r="M1376" s="64"/>
      <c r="N1376" s="64"/>
      <c r="O1376" s="69"/>
      <c r="P1376" s="69"/>
      <c r="Q1376" s="70"/>
      <c r="R1376" s="34"/>
      <c r="S1376" s="105"/>
      <c r="T1376" s="105"/>
      <c r="U1376" s="77"/>
      <c r="V1376" s="77"/>
      <c r="W1376" s="69"/>
      <c r="X1376" s="69"/>
      <c r="Y1376" s="69"/>
      <c r="Z1376" s="61"/>
      <c r="AA1376" s="67"/>
      <c r="AB1376" s="61"/>
      <c r="AC1376" s="67"/>
      <c r="AD1376" s="67"/>
      <c r="AE1376" s="67"/>
      <c r="AF1376" s="57"/>
      <c r="AG1376" s="107"/>
      <c r="AH1376" s="108"/>
      <c r="AI1376" s="30"/>
      <c r="AJ1376" s="30"/>
      <c r="AK1376" s="30"/>
      <c r="AL1376" s="30"/>
      <c r="AM1376" s="63"/>
      <c r="AN1376" s="108"/>
      <c r="AO1376" s="108"/>
      <c r="AP1376" s="107"/>
      <c r="AQ1376" s="107"/>
      <c r="AR1376" s="31"/>
      <c r="AS1376" s="68"/>
      <c r="AT1376" s="68"/>
      <c r="AU1376" s="63"/>
      <c r="AV1376" s="62"/>
      <c r="AW1376" s="62"/>
      <c r="AX1376" s="62"/>
      <c r="AY1376" s="62"/>
      <c r="AZ1376" s="126"/>
      <c r="BA1376" s="126"/>
      <c r="BB1376" s="126"/>
      <c r="BC1376" s="126"/>
      <c r="BD1376" s="126"/>
      <c r="BE1376" s="62"/>
    </row>
    <row r="1377" spans="1:57" ht="25.5" customHeight="1" x14ac:dyDescent="0.3">
      <c r="A1377" s="31"/>
      <c r="B1377" s="31"/>
      <c r="C1377" s="31"/>
      <c r="D1377" s="33"/>
      <c r="E1377" s="92"/>
      <c r="F1377" s="31"/>
      <c r="G1377" s="77"/>
      <c r="H1377" s="77"/>
      <c r="I1377" s="57"/>
      <c r="J1377" s="31"/>
      <c r="K1377" s="31"/>
      <c r="L1377" s="77"/>
      <c r="M1377" s="64"/>
      <c r="N1377" s="64"/>
      <c r="O1377" s="69"/>
      <c r="P1377" s="69"/>
      <c r="Q1377" s="70"/>
      <c r="R1377" s="34"/>
      <c r="S1377" s="105"/>
      <c r="T1377" s="105"/>
      <c r="U1377" s="77"/>
      <c r="V1377" s="77"/>
      <c r="W1377" s="69"/>
      <c r="X1377" s="69"/>
      <c r="Y1377" s="69"/>
      <c r="Z1377" s="61"/>
      <c r="AA1377" s="67"/>
      <c r="AB1377" s="61"/>
      <c r="AC1377" s="67"/>
      <c r="AD1377" s="67"/>
      <c r="AE1377" s="67"/>
      <c r="AF1377" s="57"/>
      <c r="AG1377" s="107"/>
      <c r="AH1377" s="108"/>
      <c r="AI1377" s="30"/>
      <c r="AJ1377" s="30"/>
      <c r="AK1377" s="30"/>
      <c r="AL1377" s="30"/>
      <c r="AM1377" s="63"/>
      <c r="AN1377" s="108"/>
      <c r="AO1377" s="108"/>
      <c r="AP1377" s="107"/>
      <c r="AQ1377" s="107"/>
      <c r="AR1377" s="31"/>
      <c r="AS1377" s="68"/>
      <c r="AT1377" s="68"/>
      <c r="AU1377" s="63"/>
      <c r="AV1377" s="62"/>
      <c r="AW1377" s="62"/>
      <c r="AX1377" s="62"/>
      <c r="AY1377" s="62"/>
      <c r="AZ1377" s="126"/>
      <c r="BA1377" s="126"/>
      <c r="BB1377" s="126"/>
      <c r="BC1377" s="126"/>
      <c r="BD1377" s="126"/>
      <c r="BE1377" s="62"/>
    </row>
    <row r="1378" spans="1:57" ht="25.5" customHeight="1" x14ac:dyDescent="0.3">
      <c r="A1378" s="31"/>
      <c r="B1378" s="31"/>
      <c r="C1378" s="31"/>
      <c r="D1378" s="33"/>
      <c r="E1378" s="92"/>
      <c r="F1378" s="31"/>
      <c r="G1378" s="77"/>
      <c r="H1378" s="77"/>
      <c r="I1378" s="57"/>
      <c r="J1378" s="31"/>
      <c r="K1378" s="31"/>
      <c r="L1378" s="77"/>
      <c r="M1378" s="64"/>
      <c r="N1378" s="64"/>
      <c r="O1378" s="69"/>
      <c r="P1378" s="69"/>
      <c r="Q1378" s="70"/>
      <c r="R1378" s="34"/>
      <c r="S1378" s="105"/>
      <c r="T1378" s="105"/>
      <c r="U1378" s="77"/>
      <c r="V1378" s="77"/>
      <c r="W1378" s="69"/>
      <c r="X1378" s="69"/>
      <c r="Y1378" s="69"/>
      <c r="Z1378" s="61"/>
      <c r="AA1378" s="67"/>
      <c r="AB1378" s="61"/>
      <c r="AC1378" s="67"/>
      <c r="AD1378" s="67"/>
      <c r="AE1378" s="67"/>
      <c r="AF1378" s="57"/>
      <c r="AG1378" s="107"/>
      <c r="AH1378" s="108"/>
      <c r="AI1378" s="30"/>
      <c r="AJ1378" s="30"/>
      <c r="AK1378" s="30"/>
      <c r="AL1378" s="30"/>
      <c r="AM1378" s="63"/>
      <c r="AN1378" s="108"/>
      <c r="AO1378" s="108"/>
      <c r="AP1378" s="107"/>
      <c r="AQ1378" s="107"/>
      <c r="AR1378" s="31"/>
      <c r="AS1378" s="68"/>
      <c r="AT1378" s="68"/>
      <c r="AU1378" s="63"/>
      <c r="AV1378" s="62"/>
      <c r="AW1378" s="62"/>
      <c r="AX1378" s="62"/>
      <c r="AY1378" s="62"/>
      <c r="AZ1378" s="126"/>
      <c r="BA1378" s="126"/>
      <c r="BB1378" s="126"/>
      <c r="BC1378" s="126"/>
      <c r="BD1378" s="126"/>
      <c r="BE1378" s="62"/>
    </row>
    <row r="1379" spans="1:57" ht="25.5" customHeight="1" x14ac:dyDescent="0.3">
      <c r="A1379" s="31"/>
      <c r="B1379" s="31"/>
      <c r="C1379" s="31"/>
      <c r="D1379" s="33"/>
      <c r="E1379" s="92"/>
      <c r="F1379" s="31"/>
      <c r="G1379" s="77"/>
      <c r="H1379" s="77"/>
      <c r="I1379" s="57"/>
      <c r="J1379" s="31"/>
      <c r="K1379" s="31"/>
      <c r="L1379" s="77"/>
      <c r="M1379" s="64"/>
      <c r="N1379" s="64"/>
      <c r="O1379" s="69"/>
      <c r="P1379" s="69"/>
      <c r="Q1379" s="70"/>
      <c r="R1379" s="34"/>
      <c r="S1379" s="105"/>
      <c r="T1379" s="105"/>
      <c r="U1379" s="77"/>
      <c r="V1379" s="77"/>
      <c r="W1379" s="69"/>
      <c r="X1379" s="69"/>
      <c r="Y1379" s="69"/>
      <c r="Z1379" s="61"/>
      <c r="AA1379" s="67"/>
      <c r="AB1379" s="61"/>
      <c r="AC1379" s="67"/>
      <c r="AD1379" s="67"/>
      <c r="AE1379" s="67"/>
      <c r="AF1379" s="57"/>
      <c r="AG1379" s="107"/>
      <c r="AH1379" s="108"/>
      <c r="AI1379" s="30"/>
      <c r="AJ1379" s="30"/>
      <c r="AK1379" s="30"/>
      <c r="AL1379" s="30"/>
      <c r="AM1379" s="63"/>
      <c r="AN1379" s="108"/>
      <c r="AO1379" s="108"/>
      <c r="AP1379" s="107"/>
      <c r="AQ1379" s="107"/>
      <c r="AR1379" s="31"/>
      <c r="AS1379" s="68"/>
      <c r="AT1379" s="68"/>
      <c r="AU1379" s="63"/>
      <c r="AV1379" s="62"/>
      <c r="AW1379" s="62"/>
      <c r="AX1379" s="62"/>
      <c r="AY1379" s="62"/>
      <c r="AZ1379" s="126"/>
      <c r="BA1379" s="126"/>
      <c r="BB1379" s="126"/>
      <c r="BC1379" s="126"/>
      <c r="BD1379" s="126"/>
      <c r="BE1379" s="62"/>
    </row>
    <row r="1380" spans="1:57" ht="25.5" customHeight="1" x14ac:dyDescent="0.3">
      <c r="A1380" s="31"/>
      <c r="B1380" s="31"/>
      <c r="C1380" s="31"/>
      <c r="D1380" s="33"/>
      <c r="E1380" s="92"/>
      <c r="F1380" s="31"/>
      <c r="G1380" s="77"/>
      <c r="H1380" s="77"/>
      <c r="I1380" s="57"/>
      <c r="J1380" s="31"/>
      <c r="K1380" s="31"/>
      <c r="L1380" s="77"/>
      <c r="M1380" s="64"/>
      <c r="N1380" s="64"/>
      <c r="O1380" s="69"/>
      <c r="P1380" s="69"/>
      <c r="Q1380" s="70"/>
      <c r="R1380" s="34"/>
      <c r="S1380" s="105"/>
      <c r="T1380" s="105"/>
      <c r="U1380" s="77"/>
      <c r="V1380" s="77"/>
      <c r="W1380" s="69"/>
      <c r="X1380" s="69"/>
      <c r="Y1380" s="69"/>
      <c r="Z1380" s="61"/>
      <c r="AA1380" s="67"/>
      <c r="AB1380" s="61"/>
      <c r="AC1380" s="67"/>
      <c r="AD1380" s="67"/>
      <c r="AE1380" s="67"/>
      <c r="AF1380" s="57"/>
      <c r="AG1380" s="107"/>
      <c r="AH1380" s="108"/>
      <c r="AI1380" s="30"/>
      <c r="AJ1380" s="30"/>
      <c r="AK1380" s="30"/>
      <c r="AL1380" s="30"/>
      <c r="AM1380" s="63"/>
      <c r="AN1380" s="108"/>
      <c r="AO1380" s="108"/>
      <c r="AP1380" s="107"/>
      <c r="AQ1380" s="107"/>
      <c r="AR1380" s="31"/>
      <c r="AS1380" s="68"/>
      <c r="AT1380" s="68"/>
      <c r="AU1380" s="63"/>
      <c r="AV1380" s="62"/>
      <c r="AW1380" s="62"/>
      <c r="AX1380" s="62"/>
      <c r="AY1380" s="62"/>
      <c r="AZ1380" s="126"/>
      <c r="BA1380" s="126"/>
      <c r="BB1380" s="126"/>
      <c r="BC1380" s="126"/>
      <c r="BD1380" s="126"/>
      <c r="BE1380" s="62"/>
    </row>
    <row r="1381" spans="1:57" ht="25.5" customHeight="1" x14ac:dyDescent="0.3">
      <c r="A1381" s="31"/>
      <c r="B1381" s="31"/>
      <c r="C1381" s="31"/>
      <c r="D1381" s="33"/>
      <c r="E1381" s="92"/>
      <c r="F1381" s="31"/>
      <c r="G1381" s="77"/>
      <c r="H1381" s="77"/>
      <c r="I1381" s="57"/>
      <c r="J1381" s="31"/>
      <c r="K1381" s="31"/>
      <c r="L1381" s="77"/>
      <c r="M1381" s="64"/>
      <c r="N1381" s="64"/>
      <c r="O1381" s="69"/>
      <c r="P1381" s="69"/>
      <c r="Q1381" s="70"/>
      <c r="R1381" s="34"/>
      <c r="S1381" s="105"/>
      <c r="T1381" s="105"/>
      <c r="U1381" s="77"/>
      <c r="V1381" s="77"/>
      <c r="W1381" s="69"/>
      <c r="X1381" s="69"/>
      <c r="Y1381" s="69"/>
      <c r="Z1381" s="61"/>
      <c r="AA1381" s="67"/>
      <c r="AB1381" s="61"/>
      <c r="AC1381" s="67"/>
      <c r="AD1381" s="67"/>
      <c r="AE1381" s="67"/>
      <c r="AF1381" s="57"/>
      <c r="AG1381" s="107"/>
      <c r="AH1381" s="108"/>
      <c r="AI1381" s="30"/>
      <c r="AJ1381" s="30"/>
      <c r="AK1381" s="30"/>
      <c r="AL1381" s="30"/>
      <c r="AM1381" s="63"/>
      <c r="AN1381" s="108"/>
      <c r="AO1381" s="108"/>
      <c r="AP1381" s="107"/>
      <c r="AQ1381" s="107"/>
      <c r="AR1381" s="31"/>
      <c r="AS1381" s="68"/>
      <c r="AT1381" s="68"/>
      <c r="AU1381" s="63"/>
      <c r="AV1381" s="62"/>
      <c r="AW1381" s="62"/>
      <c r="AX1381" s="62"/>
      <c r="AY1381" s="62"/>
      <c r="AZ1381" s="126"/>
      <c r="BA1381" s="126"/>
      <c r="BB1381" s="126"/>
      <c r="BC1381" s="126"/>
      <c r="BD1381" s="126"/>
      <c r="BE1381" s="62"/>
    </row>
    <row r="1382" spans="1:57" ht="25.5" customHeight="1" x14ac:dyDescent="0.3">
      <c r="A1382" s="31"/>
      <c r="B1382" s="31"/>
      <c r="C1382" s="31"/>
      <c r="D1382" s="33"/>
      <c r="E1382" s="92"/>
      <c r="F1382" s="31"/>
      <c r="G1382" s="77"/>
      <c r="H1382" s="77"/>
      <c r="I1382" s="57"/>
      <c r="J1382" s="31"/>
      <c r="K1382" s="31"/>
      <c r="L1382" s="77"/>
      <c r="M1382" s="64"/>
      <c r="N1382" s="64"/>
      <c r="O1382" s="69"/>
      <c r="P1382" s="69"/>
      <c r="Q1382" s="70"/>
      <c r="R1382" s="34"/>
      <c r="S1382" s="105"/>
      <c r="T1382" s="105"/>
      <c r="U1382" s="77"/>
      <c r="V1382" s="77"/>
      <c r="W1382" s="69"/>
      <c r="X1382" s="69"/>
      <c r="Y1382" s="69"/>
      <c r="Z1382" s="61"/>
      <c r="AA1382" s="67"/>
      <c r="AB1382" s="61"/>
      <c r="AC1382" s="67"/>
      <c r="AD1382" s="67"/>
      <c r="AE1382" s="67"/>
      <c r="AF1382" s="57"/>
      <c r="AG1382" s="107"/>
      <c r="AH1382" s="108"/>
      <c r="AI1382" s="30"/>
      <c r="AJ1382" s="30"/>
      <c r="AK1382" s="30"/>
      <c r="AL1382" s="30"/>
      <c r="AM1382" s="63"/>
      <c r="AN1382" s="108"/>
      <c r="AO1382" s="108"/>
      <c r="AP1382" s="107"/>
      <c r="AQ1382" s="107"/>
      <c r="AR1382" s="31"/>
      <c r="AS1382" s="68"/>
      <c r="AT1382" s="68"/>
      <c r="AU1382" s="63"/>
      <c r="AV1382" s="62"/>
      <c r="AW1382" s="62"/>
      <c r="AX1382" s="62"/>
      <c r="AY1382" s="62"/>
      <c r="AZ1382" s="126"/>
      <c r="BA1382" s="126"/>
      <c r="BB1382" s="126"/>
      <c r="BC1382" s="126"/>
      <c r="BD1382" s="126"/>
      <c r="BE1382" s="62"/>
    </row>
    <row r="1383" spans="1:57" ht="25.5" customHeight="1" x14ac:dyDescent="0.3">
      <c r="A1383" s="31"/>
      <c r="B1383" s="31"/>
      <c r="C1383" s="31"/>
      <c r="D1383" s="33"/>
      <c r="E1383" s="92"/>
      <c r="F1383" s="31"/>
      <c r="G1383" s="77"/>
      <c r="H1383" s="77"/>
      <c r="I1383" s="57"/>
      <c r="J1383" s="31"/>
      <c r="K1383" s="31"/>
      <c r="L1383" s="77"/>
      <c r="M1383" s="64"/>
      <c r="N1383" s="64"/>
      <c r="O1383" s="69"/>
      <c r="P1383" s="69"/>
      <c r="Q1383" s="70"/>
      <c r="R1383" s="34"/>
      <c r="S1383" s="105"/>
      <c r="T1383" s="105"/>
      <c r="U1383" s="77"/>
      <c r="V1383" s="77"/>
      <c r="W1383" s="69"/>
      <c r="X1383" s="69"/>
      <c r="Y1383" s="69"/>
      <c r="Z1383" s="61"/>
      <c r="AA1383" s="67"/>
      <c r="AB1383" s="61"/>
      <c r="AC1383" s="67"/>
      <c r="AD1383" s="67"/>
      <c r="AE1383" s="67"/>
      <c r="AF1383" s="57"/>
      <c r="AG1383" s="107"/>
      <c r="AH1383" s="108"/>
      <c r="AI1383" s="30"/>
      <c r="AJ1383" s="30"/>
      <c r="AK1383" s="30"/>
      <c r="AL1383" s="30"/>
      <c r="AM1383" s="63"/>
      <c r="AN1383" s="108"/>
      <c r="AO1383" s="108"/>
      <c r="AP1383" s="107"/>
      <c r="AQ1383" s="107"/>
      <c r="AR1383" s="31"/>
      <c r="AS1383" s="68"/>
      <c r="AT1383" s="68"/>
      <c r="AU1383" s="63"/>
      <c r="AV1383" s="62"/>
      <c r="AW1383" s="62"/>
      <c r="AX1383" s="62"/>
      <c r="AY1383" s="62"/>
      <c r="AZ1383" s="126"/>
      <c r="BA1383" s="126"/>
      <c r="BB1383" s="126"/>
      <c r="BC1383" s="126"/>
      <c r="BD1383" s="126"/>
      <c r="BE1383" s="62"/>
    </row>
    <row r="1384" spans="1:57" ht="25.5" customHeight="1" x14ac:dyDescent="0.3">
      <c r="A1384" s="31"/>
      <c r="B1384" s="31"/>
      <c r="C1384" s="31"/>
      <c r="D1384" s="33"/>
      <c r="E1384" s="92"/>
      <c r="F1384" s="31"/>
      <c r="G1384" s="77"/>
      <c r="H1384" s="77"/>
      <c r="I1384" s="57"/>
      <c r="J1384" s="31"/>
      <c r="K1384" s="31"/>
      <c r="L1384" s="77"/>
      <c r="M1384" s="64"/>
      <c r="N1384" s="64"/>
      <c r="O1384" s="69"/>
      <c r="P1384" s="69"/>
      <c r="Q1384" s="70"/>
      <c r="R1384" s="34"/>
      <c r="S1384" s="105"/>
      <c r="T1384" s="105"/>
      <c r="U1384" s="77"/>
      <c r="V1384" s="77"/>
      <c r="W1384" s="69"/>
      <c r="X1384" s="69"/>
      <c r="Y1384" s="69"/>
      <c r="Z1384" s="61"/>
      <c r="AA1384" s="67"/>
      <c r="AB1384" s="61"/>
      <c r="AC1384" s="67"/>
      <c r="AD1384" s="67"/>
      <c r="AE1384" s="67"/>
      <c r="AF1384" s="57"/>
      <c r="AG1384" s="107"/>
      <c r="AH1384" s="108"/>
      <c r="AI1384" s="30"/>
      <c r="AJ1384" s="30"/>
      <c r="AK1384" s="30"/>
      <c r="AL1384" s="30"/>
      <c r="AM1384" s="63"/>
      <c r="AN1384" s="108"/>
      <c r="AO1384" s="108"/>
      <c r="AP1384" s="107"/>
      <c r="AQ1384" s="107"/>
      <c r="AR1384" s="31"/>
      <c r="AS1384" s="68"/>
      <c r="AT1384" s="68"/>
      <c r="AU1384" s="63"/>
      <c r="AV1384" s="62"/>
      <c r="AW1384" s="62"/>
      <c r="AX1384" s="62"/>
      <c r="AY1384" s="62"/>
      <c r="AZ1384" s="126"/>
      <c r="BA1384" s="126"/>
      <c r="BB1384" s="126"/>
      <c r="BC1384" s="126"/>
      <c r="BD1384" s="126"/>
      <c r="BE1384" s="62"/>
    </row>
    <row r="1385" spans="1:57" ht="25.5" customHeight="1" x14ac:dyDescent="0.3">
      <c r="A1385" s="31"/>
      <c r="B1385" s="31"/>
      <c r="C1385" s="31"/>
      <c r="D1385" s="33"/>
      <c r="E1385" s="92"/>
      <c r="F1385" s="31"/>
      <c r="G1385" s="77"/>
      <c r="H1385" s="77"/>
      <c r="I1385" s="57"/>
      <c r="J1385" s="31"/>
      <c r="K1385" s="31"/>
      <c r="L1385" s="77"/>
      <c r="M1385" s="64"/>
      <c r="N1385" s="64"/>
      <c r="O1385" s="69"/>
      <c r="P1385" s="69"/>
      <c r="Q1385" s="70"/>
      <c r="R1385" s="34"/>
      <c r="S1385" s="105"/>
      <c r="T1385" s="105"/>
      <c r="U1385" s="77"/>
      <c r="V1385" s="77"/>
      <c r="W1385" s="69"/>
      <c r="X1385" s="69"/>
      <c r="Y1385" s="69"/>
      <c r="Z1385" s="61"/>
      <c r="AA1385" s="67"/>
      <c r="AB1385" s="61"/>
      <c r="AC1385" s="67"/>
      <c r="AD1385" s="67"/>
      <c r="AE1385" s="67"/>
      <c r="AF1385" s="57"/>
      <c r="AG1385" s="107"/>
      <c r="AH1385" s="108"/>
      <c r="AI1385" s="30"/>
      <c r="AJ1385" s="30"/>
      <c r="AK1385" s="30"/>
      <c r="AL1385" s="30"/>
      <c r="AM1385" s="63"/>
      <c r="AN1385" s="108"/>
      <c r="AO1385" s="108"/>
      <c r="AP1385" s="107"/>
      <c r="AQ1385" s="107"/>
      <c r="AR1385" s="31"/>
      <c r="AS1385" s="68"/>
      <c r="AT1385" s="68"/>
      <c r="AU1385" s="63"/>
      <c r="AV1385" s="62"/>
      <c r="AW1385" s="62"/>
      <c r="AX1385" s="62"/>
      <c r="AY1385" s="62"/>
      <c r="AZ1385" s="126"/>
      <c r="BA1385" s="126"/>
      <c r="BB1385" s="126"/>
      <c r="BC1385" s="126"/>
      <c r="BD1385" s="126"/>
      <c r="BE1385" s="62"/>
    </row>
    <row r="1386" spans="1:57" ht="25.5" customHeight="1" x14ac:dyDescent="0.3">
      <c r="A1386" s="31"/>
      <c r="B1386" s="31"/>
      <c r="C1386" s="31"/>
      <c r="D1386" s="33"/>
      <c r="E1386" s="92"/>
      <c r="F1386" s="31"/>
      <c r="G1386" s="77"/>
      <c r="H1386" s="77"/>
      <c r="I1386" s="57"/>
      <c r="J1386" s="31"/>
      <c r="K1386" s="31"/>
      <c r="L1386" s="77"/>
      <c r="M1386" s="64"/>
      <c r="N1386" s="64"/>
      <c r="O1386" s="69"/>
      <c r="P1386" s="69"/>
      <c r="Q1386" s="70"/>
      <c r="R1386" s="34"/>
      <c r="S1386" s="105"/>
      <c r="T1386" s="105"/>
      <c r="U1386" s="77"/>
      <c r="V1386" s="77"/>
      <c r="W1386" s="69"/>
      <c r="X1386" s="69"/>
      <c r="Y1386" s="69"/>
      <c r="Z1386" s="61"/>
      <c r="AA1386" s="67"/>
      <c r="AB1386" s="61"/>
      <c r="AC1386" s="67"/>
      <c r="AD1386" s="67"/>
      <c r="AE1386" s="67"/>
      <c r="AF1386" s="57"/>
      <c r="AG1386" s="107"/>
      <c r="AH1386" s="108"/>
      <c r="AI1386" s="30"/>
      <c r="AJ1386" s="30"/>
      <c r="AK1386" s="30"/>
      <c r="AL1386" s="30"/>
      <c r="AM1386" s="63"/>
      <c r="AN1386" s="108"/>
      <c r="AO1386" s="108"/>
      <c r="AP1386" s="107"/>
      <c r="AQ1386" s="107"/>
      <c r="AR1386" s="31"/>
      <c r="AS1386" s="68"/>
      <c r="AT1386" s="68"/>
      <c r="AU1386" s="63"/>
      <c r="AV1386" s="62"/>
      <c r="AW1386" s="62"/>
      <c r="AX1386" s="62"/>
      <c r="AY1386" s="62"/>
      <c r="AZ1386" s="126"/>
      <c r="BA1386" s="126"/>
      <c r="BB1386" s="126"/>
      <c r="BC1386" s="126"/>
      <c r="BD1386" s="126"/>
      <c r="BE1386" s="62"/>
    </row>
    <row r="1387" spans="1:57" ht="25.5" customHeight="1" x14ac:dyDescent="0.3">
      <c r="A1387" s="31"/>
      <c r="B1387" s="31"/>
      <c r="C1387" s="31"/>
      <c r="D1387" s="33"/>
      <c r="E1387" s="92"/>
      <c r="F1387" s="31"/>
      <c r="G1387" s="77"/>
      <c r="H1387" s="77"/>
      <c r="I1387" s="57"/>
      <c r="J1387" s="31"/>
      <c r="K1387" s="31"/>
      <c r="L1387" s="77"/>
      <c r="M1387" s="64"/>
      <c r="N1387" s="64"/>
      <c r="O1387" s="69"/>
      <c r="P1387" s="69"/>
      <c r="Q1387" s="70"/>
      <c r="R1387" s="34"/>
      <c r="S1387" s="105"/>
      <c r="T1387" s="105"/>
      <c r="U1387" s="77"/>
      <c r="V1387" s="77"/>
      <c r="W1387" s="69"/>
      <c r="X1387" s="69"/>
      <c r="Y1387" s="69"/>
      <c r="Z1387" s="61"/>
      <c r="AA1387" s="67"/>
      <c r="AB1387" s="61"/>
      <c r="AC1387" s="67"/>
      <c r="AD1387" s="67"/>
      <c r="AE1387" s="67"/>
      <c r="AF1387" s="57"/>
      <c r="AG1387" s="107"/>
      <c r="AH1387" s="108"/>
      <c r="AI1387" s="30"/>
      <c r="AJ1387" s="30"/>
      <c r="AK1387" s="30"/>
      <c r="AL1387" s="30"/>
      <c r="AM1387" s="63"/>
      <c r="AN1387" s="108"/>
      <c r="AO1387" s="108"/>
      <c r="AP1387" s="107"/>
      <c r="AQ1387" s="107"/>
      <c r="AR1387" s="31"/>
      <c r="AS1387" s="68"/>
      <c r="AT1387" s="68"/>
      <c r="AU1387" s="63"/>
      <c r="AV1387" s="62"/>
      <c r="AW1387" s="62"/>
      <c r="AX1387" s="62"/>
      <c r="AY1387" s="62"/>
      <c r="AZ1387" s="126"/>
      <c r="BA1387" s="126"/>
      <c r="BB1387" s="126"/>
      <c r="BC1387" s="126"/>
      <c r="BD1387" s="126"/>
      <c r="BE1387" s="62"/>
    </row>
    <row r="1388" spans="1:57" ht="25.5" customHeight="1" x14ac:dyDescent="0.3">
      <c r="A1388" s="31"/>
      <c r="B1388" s="31"/>
      <c r="C1388" s="31"/>
      <c r="D1388" s="33"/>
      <c r="E1388" s="92"/>
      <c r="F1388" s="31"/>
      <c r="G1388" s="77"/>
      <c r="H1388" s="77"/>
      <c r="I1388" s="57"/>
      <c r="J1388" s="31"/>
      <c r="K1388" s="31"/>
      <c r="L1388" s="77"/>
      <c r="M1388" s="64"/>
      <c r="N1388" s="64"/>
      <c r="O1388" s="69"/>
      <c r="P1388" s="69"/>
      <c r="Q1388" s="70"/>
      <c r="R1388" s="34"/>
      <c r="S1388" s="105"/>
      <c r="T1388" s="105"/>
      <c r="U1388" s="77"/>
      <c r="V1388" s="77"/>
      <c r="W1388" s="69"/>
      <c r="X1388" s="69"/>
      <c r="Y1388" s="69"/>
      <c r="Z1388" s="61"/>
      <c r="AA1388" s="67"/>
      <c r="AB1388" s="61"/>
      <c r="AC1388" s="67"/>
      <c r="AD1388" s="67"/>
      <c r="AE1388" s="67"/>
      <c r="AF1388" s="57"/>
      <c r="AG1388" s="107"/>
      <c r="AH1388" s="108"/>
      <c r="AI1388" s="30"/>
      <c r="AJ1388" s="30"/>
      <c r="AK1388" s="30"/>
      <c r="AL1388" s="30"/>
      <c r="AM1388" s="63"/>
      <c r="AN1388" s="108"/>
      <c r="AO1388" s="108"/>
      <c r="AP1388" s="107"/>
      <c r="AQ1388" s="107"/>
      <c r="AR1388" s="31"/>
      <c r="AS1388" s="68"/>
      <c r="AT1388" s="68"/>
      <c r="AU1388" s="63"/>
      <c r="AV1388" s="62"/>
      <c r="AW1388" s="62"/>
      <c r="AX1388" s="62"/>
      <c r="AY1388" s="62"/>
      <c r="AZ1388" s="126"/>
      <c r="BA1388" s="126"/>
      <c r="BB1388" s="126"/>
      <c r="BC1388" s="126"/>
      <c r="BD1388" s="126"/>
      <c r="BE1388" s="62"/>
    </row>
    <row r="1389" spans="1:57" ht="25.5" customHeight="1" x14ac:dyDescent="0.3">
      <c r="A1389" s="31"/>
      <c r="B1389" s="31"/>
      <c r="C1389" s="31"/>
      <c r="D1389" s="33"/>
      <c r="E1389" s="92"/>
      <c r="F1389" s="31"/>
      <c r="G1389" s="77"/>
      <c r="H1389" s="77"/>
      <c r="I1389" s="57"/>
      <c r="J1389" s="31"/>
      <c r="K1389" s="31"/>
      <c r="L1389" s="77"/>
      <c r="M1389" s="64"/>
      <c r="N1389" s="64"/>
      <c r="O1389" s="69"/>
      <c r="P1389" s="69"/>
      <c r="Q1389" s="70"/>
      <c r="R1389" s="34"/>
      <c r="S1389" s="105"/>
      <c r="T1389" s="105"/>
      <c r="U1389" s="77"/>
      <c r="V1389" s="77"/>
      <c r="W1389" s="69"/>
      <c r="X1389" s="69"/>
      <c r="Y1389" s="69"/>
      <c r="Z1389" s="61"/>
      <c r="AA1389" s="67"/>
      <c r="AB1389" s="61"/>
      <c r="AC1389" s="67"/>
      <c r="AD1389" s="67"/>
      <c r="AE1389" s="67"/>
      <c r="AF1389" s="57"/>
      <c r="AG1389" s="107"/>
      <c r="AH1389" s="108"/>
      <c r="AI1389" s="30"/>
      <c r="AJ1389" s="30"/>
      <c r="AK1389" s="30"/>
      <c r="AL1389" s="30"/>
      <c r="AM1389" s="63"/>
      <c r="AN1389" s="108"/>
      <c r="AO1389" s="108"/>
      <c r="AP1389" s="107"/>
      <c r="AQ1389" s="107"/>
      <c r="AR1389" s="31"/>
      <c r="AS1389" s="68"/>
      <c r="AT1389" s="68"/>
      <c r="AU1389" s="63"/>
      <c r="AV1389" s="62"/>
      <c r="AW1389" s="62"/>
      <c r="AX1389" s="62"/>
      <c r="AY1389" s="62"/>
      <c r="AZ1389" s="126"/>
      <c r="BA1389" s="126"/>
      <c r="BB1389" s="126"/>
      <c r="BC1389" s="126"/>
      <c r="BD1389" s="126"/>
      <c r="BE1389" s="62"/>
    </row>
    <row r="1390" spans="1:57" ht="25.5" customHeight="1" x14ac:dyDescent="0.3">
      <c r="A1390" s="31"/>
      <c r="B1390" s="31"/>
      <c r="C1390" s="31"/>
      <c r="D1390" s="33"/>
      <c r="E1390" s="92"/>
      <c r="F1390" s="31"/>
      <c r="G1390" s="77"/>
      <c r="H1390" s="77"/>
      <c r="I1390" s="57"/>
      <c r="J1390" s="31"/>
      <c r="K1390" s="31"/>
      <c r="L1390" s="77"/>
      <c r="M1390" s="64"/>
      <c r="N1390" s="64"/>
      <c r="O1390" s="69"/>
      <c r="P1390" s="69"/>
      <c r="Q1390" s="70"/>
      <c r="R1390" s="34"/>
      <c r="S1390" s="105"/>
      <c r="T1390" s="105"/>
      <c r="U1390" s="77"/>
      <c r="V1390" s="77"/>
      <c r="W1390" s="69"/>
      <c r="X1390" s="69"/>
      <c r="Y1390" s="69"/>
      <c r="Z1390" s="61"/>
      <c r="AA1390" s="67"/>
      <c r="AB1390" s="61"/>
      <c r="AC1390" s="67"/>
      <c r="AD1390" s="67"/>
      <c r="AE1390" s="67"/>
      <c r="AF1390" s="57"/>
      <c r="AG1390" s="107"/>
      <c r="AH1390" s="108"/>
      <c r="AI1390" s="30"/>
      <c r="AJ1390" s="30"/>
      <c r="AK1390" s="30"/>
      <c r="AL1390" s="30"/>
      <c r="AM1390" s="63"/>
      <c r="AN1390" s="108"/>
      <c r="AO1390" s="108"/>
      <c r="AP1390" s="107"/>
      <c r="AQ1390" s="107"/>
      <c r="AR1390" s="31"/>
      <c r="AS1390" s="68"/>
      <c r="AT1390" s="68"/>
      <c r="AU1390" s="63"/>
      <c r="AV1390" s="62"/>
      <c r="AW1390" s="62"/>
      <c r="AX1390" s="62"/>
      <c r="AY1390" s="62"/>
      <c r="AZ1390" s="126"/>
      <c r="BA1390" s="126"/>
      <c r="BB1390" s="126"/>
      <c r="BC1390" s="126"/>
      <c r="BD1390" s="126"/>
      <c r="BE1390" s="62"/>
    </row>
    <row r="1391" spans="1:57" ht="25.5" customHeight="1" x14ac:dyDescent="0.3">
      <c r="A1391" s="31"/>
      <c r="B1391" s="31"/>
      <c r="C1391" s="31"/>
      <c r="D1391" s="33"/>
      <c r="E1391" s="92"/>
      <c r="F1391" s="31"/>
      <c r="G1391" s="77"/>
      <c r="H1391" s="77"/>
      <c r="I1391" s="57"/>
      <c r="J1391" s="31"/>
      <c r="K1391" s="31"/>
      <c r="L1391" s="77"/>
      <c r="M1391" s="64"/>
      <c r="N1391" s="64"/>
      <c r="O1391" s="69"/>
      <c r="P1391" s="69"/>
      <c r="Q1391" s="70"/>
      <c r="R1391" s="34"/>
      <c r="S1391" s="105"/>
      <c r="T1391" s="105"/>
      <c r="U1391" s="77"/>
      <c r="V1391" s="77"/>
      <c r="W1391" s="69"/>
      <c r="X1391" s="69"/>
      <c r="Y1391" s="69"/>
      <c r="Z1391" s="61"/>
      <c r="AA1391" s="67"/>
      <c r="AB1391" s="61"/>
      <c r="AC1391" s="67"/>
      <c r="AD1391" s="67"/>
      <c r="AE1391" s="67"/>
      <c r="AF1391" s="57"/>
      <c r="AG1391" s="107"/>
      <c r="AH1391" s="108"/>
      <c r="AI1391" s="30"/>
      <c r="AJ1391" s="30"/>
      <c r="AK1391" s="30"/>
      <c r="AL1391" s="30"/>
      <c r="AM1391" s="63"/>
      <c r="AN1391" s="108"/>
      <c r="AO1391" s="108"/>
      <c r="AP1391" s="107"/>
      <c r="AQ1391" s="107"/>
      <c r="AR1391" s="31"/>
      <c r="AS1391" s="68"/>
      <c r="AT1391" s="68"/>
      <c r="AU1391" s="63"/>
      <c r="AV1391" s="62"/>
      <c r="AW1391" s="62"/>
      <c r="AX1391" s="62"/>
      <c r="AY1391" s="62"/>
      <c r="AZ1391" s="126"/>
      <c r="BA1391" s="126"/>
      <c r="BB1391" s="126"/>
      <c r="BC1391" s="126"/>
      <c r="BD1391" s="126"/>
      <c r="BE1391" s="62"/>
    </row>
    <row r="1392" spans="1:57" ht="25.5" customHeight="1" x14ac:dyDescent="0.3">
      <c r="A1392" s="31"/>
      <c r="B1392" s="31"/>
      <c r="C1392" s="31"/>
      <c r="D1392" s="33"/>
      <c r="E1392" s="92"/>
      <c r="F1392" s="31"/>
      <c r="G1392" s="77"/>
      <c r="H1392" s="77"/>
      <c r="I1392" s="57"/>
      <c r="J1392" s="31"/>
      <c r="K1392" s="31"/>
      <c r="L1392" s="77"/>
      <c r="M1392" s="64"/>
      <c r="N1392" s="64"/>
      <c r="O1392" s="69"/>
      <c r="P1392" s="69"/>
      <c r="Q1392" s="70"/>
      <c r="R1392" s="34"/>
      <c r="S1392" s="105"/>
      <c r="T1392" s="105"/>
      <c r="U1392" s="77"/>
      <c r="V1392" s="77"/>
      <c r="W1392" s="69"/>
      <c r="X1392" s="69"/>
      <c r="Y1392" s="69"/>
      <c r="Z1392" s="61"/>
      <c r="AA1392" s="67"/>
      <c r="AB1392" s="61"/>
      <c r="AC1392" s="67"/>
      <c r="AD1392" s="67"/>
      <c r="AE1392" s="67"/>
      <c r="AF1392" s="57"/>
      <c r="AG1392" s="107"/>
      <c r="AH1392" s="108"/>
      <c r="AI1392" s="30"/>
      <c r="AJ1392" s="30"/>
      <c r="AK1392" s="30"/>
      <c r="AL1392" s="30"/>
      <c r="AM1392" s="63"/>
      <c r="AN1392" s="108"/>
      <c r="AO1392" s="108"/>
      <c r="AP1392" s="107"/>
      <c r="AQ1392" s="107"/>
      <c r="AR1392" s="31"/>
      <c r="AS1392" s="68"/>
      <c r="AT1392" s="68"/>
      <c r="AU1392" s="63"/>
      <c r="AV1392" s="62"/>
      <c r="AW1392" s="62"/>
      <c r="AX1392" s="62"/>
      <c r="AY1392" s="62"/>
      <c r="AZ1392" s="126"/>
      <c r="BA1392" s="126"/>
      <c r="BB1392" s="126"/>
      <c r="BC1392" s="126"/>
      <c r="BD1392" s="126"/>
      <c r="BE1392" s="62"/>
    </row>
    <row r="1393" spans="1:57" ht="25.5" customHeight="1" x14ac:dyDescent="0.3">
      <c r="A1393" s="31"/>
      <c r="B1393" s="31"/>
      <c r="C1393" s="31"/>
      <c r="D1393" s="33"/>
      <c r="E1393" s="92"/>
      <c r="F1393" s="31"/>
      <c r="G1393" s="77"/>
      <c r="H1393" s="77"/>
      <c r="I1393" s="57"/>
      <c r="J1393" s="31"/>
      <c r="K1393" s="31"/>
      <c r="L1393" s="77"/>
      <c r="M1393" s="64"/>
      <c r="N1393" s="64"/>
      <c r="O1393" s="69"/>
      <c r="P1393" s="69"/>
      <c r="Q1393" s="70"/>
      <c r="R1393" s="34"/>
      <c r="S1393" s="105"/>
      <c r="T1393" s="105"/>
      <c r="U1393" s="77"/>
      <c r="V1393" s="77"/>
      <c r="W1393" s="69"/>
      <c r="X1393" s="69"/>
      <c r="Y1393" s="69"/>
      <c r="Z1393" s="61"/>
      <c r="AA1393" s="67"/>
      <c r="AB1393" s="61"/>
      <c r="AC1393" s="67"/>
      <c r="AD1393" s="67"/>
      <c r="AE1393" s="67"/>
      <c r="AF1393" s="57"/>
      <c r="AG1393" s="107"/>
      <c r="AH1393" s="108"/>
      <c r="AI1393" s="30"/>
      <c r="AJ1393" s="30"/>
      <c r="AK1393" s="30"/>
      <c r="AL1393" s="30"/>
      <c r="AM1393" s="63"/>
      <c r="AN1393" s="108"/>
      <c r="AO1393" s="108"/>
      <c r="AP1393" s="107"/>
      <c r="AQ1393" s="107"/>
      <c r="AR1393" s="31"/>
      <c r="AS1393" s="68"/>
      <c r="AT1393" s="68"/>
      <c r="AU1393" s="63"/>
      <c r="AV1393" s="62"/>
      <c r="AW1393" s="62"/>
      <c r="AX1393" s="62"/>
      <c r="AY1393" s="62"/>
      <c r="AZ1393" s="126"/>
      <c r="BA1393" s="126"/>
      <c r="BB1393" s="126"/>
      <c r="BC1393" s="126"/>
      <c r="BD1393" s="126"/>
      <c r="BE1393" s="62"/>
    </row>
    <row r="1394" spans="1:57" ht="25.5" customHeight="1" x14ac:dyDescent="0.3">
      <c r="A1394" s="31"/>
      <c r="B1394" s="31"/>
      <c r="C1394" s="31"/>
      <c r="D1394" s="33"/>
      <c r="E1394" s="92"/>
      <c r="F1394" s="31"/>
      <c r="G1394" s="77"/>
      <c r="H1394" s="77"/>
      <c r="I1394" s="57"/>
      <c r="J1394" s="31"/>
      <c r="K1394" s="31"/>
      <c r="L1394" s="77"/>
      <c r="M1394" s="64"/>
      <c r="N1394" s="64"/>
      <c r="O1394" s="69"/>
      <c r="P1394" s="69"/>
      <c r="Q1394" s="70"/>
      <c r="R1394" s="34"/>
      <c r="S1394" s="105"/>
      <c r="T1394" s="105"/>
      <c r="U1394" s="77"/>
      <c r="V1394" s="77"/>
      <c r="W1394" s="69"/>
      <c r="X1394" s="69"/>
      <c r="Y1394" s="69"/>
      <c r="Z1394" s="61"/>
      <c r="AA1394" s="67"/>
      <c r="AB1394" s="61"/>
      <c r="AC1394" s="67"/>
      <c r="AD1394" s="67"/>
      <c r="AE1394" s="67"/>
      <c r="AF1394" s="57"/>
      <c r="AG1394" s="107"/>
      <c r="AH1394" s="108"/>
      <c r="AI1394" s="30"/>
      <c r="AJ1394" s="30"/>
      <c r="AK1394" s="30"/>
      <c r="AL1394" s="30"/>
      <c r="AM1394" s="63"/>
      <c r="AN1394" s="108"/>
      <c r="AO1394" s="108"/>
      <c r="AP1394" s="107"/>
      <c r="AQ1394" s="107"/>
      <c r="AR1394" s="31"/>
      <c r="AS1394" s="68"/>
      <c r="AT1394" s="68"/>
      <c r="AU1394" s="63"/>
      <c r="AV1394" s="62"/>
      <c r="AW1394" s="62"/>
      <c r="AX1394" s="62"/>
      <c r="AY1394" s="62"/>
      <c r="AZ1394" s="126"/>
      <c r="BA1394" s="126"/>
      <c r="BB1394" s="126"/>
      <c r="BC1394" s="126"/>
      <c r="BD1394" s="126"/>
      <c r="BE1394" s="62"/>
    </row>
    <row r="1395" spans="1:57" ht="25.5" customHeight="1" x14ac:dyDescent="0.3">
      <c r="A1395" s="31"/>
      <c r="B1395" s="31"/>
      <c r="C1395" s="31"/>
      <c r="D1395" s="33"/>
      <c r="E1395" s="92"/>
      <c r="F1395" s="31"/>
      <c r="G1395" s="77"/>
      <c r="H1395" s="77"/>
      <c r="I1395" s="57"/>
      <c r="J1395" s="31"/>
      <c r="K1395" s="31"/>
      <c r="L1395" s="77"/>
      <c r="M1395" s="64"/>
      <c r="N1395" s="64"/>
      <c r="O1395" s="69"/>
      <c r="P1395" s="69"/>
      <c r="Q1395" s="70"/>
      <c r="R1395" s="34"/>
      <c r="S1395" s="105"/>
      <c r="T1395" s="105"/>
      <c r="U1395" s="77"/>
      <c r="V1395" s="77"/>
      <c r="W1395" s="69"/>
      <c r="X1395" s="69"/>
      <c r="Y1395" s="69"/>
      <c r="Z1395" s="61"/>
      <c r="AA1395" s="67"/>
      <c r="AB1395" s="61"/>
      <c r="AC1395" s="67"/>
      <c r="AD1395" s="67"/>
      <c r="AE1395" s="67"/>
      <c r="AF1395" s="57"/>
      <c r="AG1395" s="107"/>
      <c r="AH1395" s="108"/>
      <c r="AI1395" s="30"/>
      <c r="AJ1395" s="30"/>
      <c r="AK1395" s="30"/>
      <c r="AL1395" s="30"/>
      <c r="AM1395" s="63"/>
      <c r="AN1395" s="108"/>
      <c r="AO1395" s="108"/>
      <c r="AP1395" s="107"/>
      <c r="AQ1395" s="107"/>
      <c r="AR1395" s="31"/>
      <c r="AS1395" s="68"/>
      <c r="AT1395" s="68"/>
      <c r="AU1395" s="63"/>
      <c r="AV1395" s="62"/>
      <c r="AW1395" s="62"/>
      <c r="AX1395" s="62"/>
      <c r="AY1395" s="62"/>
      <c r="AZ1395" s="126"/>
      <c r="BA1395" s="126"/>
      <c r="BB1395" s="126"/>
      <c r="BC1395" s="126"/>
      <c r="BD1395" s="126"/>
      <c r="BE1395" s="62"/>
    </row>
    <row r="1396" spans="1:57" ht="25.5" customHeight="1" x14ac:dyDescent="0.3">
      <c r="A1396" s="31"/>
      <c r="B1396" s="31"/>
      <c r="C1396" s="31"/>
      <c r="D1396" s="33"/>
      <c r="E1396" s="92"/>
      <c r="F1396" s="31"/>
      <c r="G1396" s="77"/>
      <c r="H1396" s="77"/>
      <c r="I1396" s="57"/>
      <c r="J1396" s="31"/>
      <c r="K1396" s="31"/>
      <c r="L1396" s="77"/>
      <c r="M1396" s="64"/>
      <c r="N1396" s="64"/>
      <c r="O1396" s="69"/>
      <c r="P1396" s="69"/>
      <c r="Q1396" s="70"/>
      <c r="R1396" s="34"/>
      <c r="S1396" s="105"/>
      <c r="T1396" s="105"/>
      <c r="U1396" s="77"/>
      <c r="V1396" s="77"/>
      <c r="W1396" s="69"/>
      <c r="X1396" s="69"/>
      <c r="Y1396" s="69"/>
      <c r="Z1396" s="61"/>
      <c r="AA1396" s="67"/>
      <c r="AB1396" s="61"/>
      <c r="AC1396" s="67"/>
      <c r="AD1396" s="67"/>
      <c r="AE1396" s="67"/>
      <c r="AF1396" s="57"/>
      <c r="AG1396" s="107"/>
      <c r="AH1396" s="108"/>
      <c r="AI1396" s="30"/>
      <c r="AJ1396" s="30"/>
      <c r="AK1396" s="30"/>
      <c r="AL1396" s="30"/>
      <c r="AM1396" s="63"/>
      <c r="AN1396" s="108"/>
      <c r="AO1396" s="108"/>
      <c r="AP1396" s="107"/>
      <c r="AQ1396" s="107"/>
      <c r="AR1396" s="31"/>
      <c r="AS1396" s="68"/>
      <c r="AT1396" s="68"/>
      <c r="AU1396" s="63"/>
      <c r="AV1396" s="62"/>
      <c r="AW1396" s="62"/>
      <c r="AX1396" s="62"/>
      <c r="AY1396" s="62"/>
      <c r="AZ1396" s="126"/>
      <c r="BA1396" s="126"/>
      <c r="BB1396" s="126"/>
      <c r="BC1396" s="126"/>
      <c r="BD1396" s="126"/>
      <c r="BE1396" s="62"/>
    </row>
    <row r="1397" spans="1:57" ht="25.5" customHeight="1" x14ac:dyDescent="0.3">
      <c r="A1397" s="31"/>
      <c r="B1397" s="31"/>
      <c r="C1397" s="31"/>
      <c r="D1397" s="33"/>
      <c r="E1397" s="92"/>
      <c r="F1397" s="31"/>
      <c r="G1397" s="77"/>
      <c r="H1397" s="77"/>
      <c r="I1397" s="57"/>
      <c r="J1397" s="31"/>
      <c r="K1397" s="31"/>
      <c r="L1397" s="77"/>
      <c r="M1397" s="64"/>
      <c r="N1397" s="64"/>
      <c r="O1397" s="69"/>
      <c r="P1397" s="69"/>
      <c r="Q1397" s="70"/>
      <c r="R1397" s="34"/>
      <c r="S1397" s="105"/>
      <c r="T1397" s="105"/>
      <c r="U1397" s="77"/>
      <c r="V1397" s="77"/>
      <c r="W1397" s="69"/>
      <c r="X1397" s="69"/>
      <c r="Y1397" s="69"/>
      <c r="Z1397" s="61"/>
      <c r="AA1397" s="67"/>
      <c r="AB1397" s="61"/>
      <c r="AC1397" s="67"/>
      <c r="AD1397" s="67"/>
      <c r="AE1397" s="67"/>
      <c r="AF1397" s="57"/>
      <c r="AG1397" s="107"/>
      <c r="AH1397" s="108"/>
      <c r="AI1397" s="30"/>
      <c r="AJ1397" s="30"/>
      <c r="AK1397" s="30"/>
      <c r="AL1397" s="30"/>
      <c r="AM1397" s="63"/>
      <c r="AN1397" s="108"/>
      <c r="AO1397" s="108"/>
      <c r="AP1397" s="107"/>
      <c r="AQ1397" s="107"/>
      <c r="AR1397" s="31"/>
      <c r="AS1397" s="68"/>
      <c r="AT1397" s="68"/>
      <c r="AU1397" s="63"/>
      <c r="AV1397" s="62"/>
      <c r="AW1397" s="62"/>
      <c r="AX1397" s="62"/>
      <c r="AY1397" s="62"/>
      <c r="AZ1397" s="126"/>
      <c r="BA1397" s="126"/>
      <c r="BB1397" s="126"/>
      <c r="BC1397" s="126"/>
      <c r="BD1397" s="126"/>
      <c r="BE1397" s="62"/>
    </row>
    <row r="1398" spans="1:57" ht="25.5" customHeight="1" x14ac:dyDescent="0.3">
      <c r="A1398" s="31"/>
      <c r="B1398" s="31"/>
      <c r="C1398" s="31"/>
      <c r="D1398" s="33"/>
      <c r="E1398" s="92"/>
      <c r="F1398" s="31"/>
      <c r="G1398" s="77"/>
      <c r="H1398" s="77"/>
      <c r="I1398" s="57"/>
      <c r="J1398" s="31"/>
      <c r="K1398" s="31"/>
      <c r="L1398" s="77"/>
      <c r="M1398" s="64"/>
      <c r="N1398" s="64"/>
      <c r="O1398" s="69"/>
      <c r="P1398" s="69"/>
      <c r="Q1398" s="70"/>
      <c r="R1398" s="34"/>
      <c r="S1398" s="105"/>
      <c r="T1398" s="105"/>
      <c r="U1398" s="77"/>
      <c r="V1398" s="77"/>
      <c r="W1398" s="69"/>
      <c r="X1398" s="69"/>
      <c r="Y1398" s="69"/>
      <c r="Z1398" s="61"/>
      <c r="AA1398" s="67"/>
      <c r="AB1398" s="61"/>
      <c r="AC1398" s="67"/>
      <c r="AD1398" s="67"/>
      <c r="AE1398" s="67"/>
      <c r="AF1398" s="57"/>
      <c r="AG1398" s="107"/>
      <c r="AH1398" s="108"/>
      <c r="AI1398" s="30"/>
      <c r="AJ1398" s="30"/>
      <c r="AK1398" s="30"/>
      <c r="AL1398" s="30"/>
      <c r="AM1398" s="63"/>
      <c r="AN1398" s="108"/>
      <c r="AO1398" s="108"/>
      <c r="AP1398" s="107"/>
      <c r="AQ1398" s="107"/>
      <c r="AR1398" s="31"/>
      <c r="AS1398" s="68"/>
      <c r="AT1398" s="68"/>
      <c r="AU1398" s="63"/>
      <c r="AV1398" s="62"/>
      <c r="AW1398" s="62"/>
      <c r="AX1398" s="62"/>
      <c r="AY1398" s="62"/>
      <c r="AZ1398" s="126"/>
      <c r="BA1398" s="126"/>
      <c r="BB1398" s="126"/>
      <c r="BC1398" s="126"/>
      <c r="BD1398" s="126"/>
      <c r="BE1398" s="62"/>
    </row>
    <row r="1399" spans="1:57" ht="25.5" customHeight="1" x14ac:dyDescent="0.3">
      <c r="A1399" s="31"/>
      <c r="B1399" s="31"/>
      <c r="C1399" s="31"/>
      <c r="D1399" s="33"/>
      <c r="E1399" s="92"/>
      <c r="F1399" s="31"/>
      <c r="G1399" s="77"/>
      <c r="H1399" s="77"/>
      <c r="I1399" s="57"/>
      <c r="J1399" s="31"/>
      <c r="K1399" s="31"/>
      <c r="L1399" s="77"/>
      <c r="M1399" s="64"/>
      <c r="N1399" s="64"/>
      <c r="O1399" s="69"/>
      <c r="P1399" s="69"/>
      <c r="Q1399" s="70"/>
      <c r="R1399" s="34"/>
      <c r="S1399" s="105"/>
      <c r="T1399" s="105"/>
      <c r="U1399" s="77"/>
      <c r="V1399" s="77"/>
      <c r="W1399" s="69"/>
      <c r="X1399" s="69"/>
      <c r="Y1399" s="69"/>
      <c r="Z1399" s="61"/>
      <c r="AA1399" s="67"/>
      <c r="AB1399" s="61"/>
      <c r="AC1399" s="67"/>
      <c r="AD1399" s="67"/>
      <c r="AE1399" s="67"/>
      <c r="AF1399" s="57"/>
      <c r="AG1399" s="107"/>
      <c r="AH1399" s="108"/>
      <c r="AI1399" s="30"/>
      <c r="AJ1399" s="30"/>
      <c r="AK1399" s="30"/>
      <c r="AL1399" s="30"/>
      <c r="AM1399" s="63"/>
      <c r="AN1399" s="108"/>
      <c r="AO1399" s="108"/>
      <c r="AP1399" s="107"/>
      <c r="AQ1399" s="107"/>
      <c r="AR1399" s="31"/>
      <c r="AS1399" s="68"/>
      <c r="AT1399" s="68"/>
      <c r="AU1399" s="63"/>
      <c r="AV1399" s="62"/>
      <c r="AW1399" s="62"/>
      <c r="AX1399" s="62"/>
      <c r="AY1399" s="62"/>
      <c r="AZ1399" s="126"/>
      <c r="BA1399" s="126"/>
      <c r="BB1399" s="126"/>
      <c r="BC1399" s="126"/>
      <c r="BD1399" s="126"/>
      <c r="BE1399" s="62"/>
    </row>
    <row r="1400" spans="1:57" ht="25.5" customHeight="1" x14ac:dyDescent="0.3">
      <c r="A1400" s="31"/>
      <c r="B1400" s="31"/>
      <c r="C1400" s="31"/>
      <c r="D1400" s="33"/>
      <c r="E1400" s="92"/>
      <c r="F1400" s="31"/>
      <c r="G1400" s="77"/>
      <c r="H1400" s="77"/>
      <c r="I1400" s="57"/>
      <c r="J1400" s="31"/>
      <c r="K1400" s="31"/>
      <c r="L1400" s="77"/>
      <c r="M1400" s="64"/>
      <c r="N1400" s="64"/>
      <c r="O1400" s="69"/>
      <c r="P1400" s="69"/>
      <c r="Q1400" s="70"/>
      <c r="R1400" s="34"/>
      <c r="S1400" s="105"/>
      <c r="T1400" s="105"/>
      <c r="U1400" s="77"/>
      <c r="V1400" s="77"/>
      <c r="W1400" s="69"/>
      <c r="X1400" s="69"/>
      <c r="Y1400" s="69"/>
      <c r="Z1400" s="61"/>
      <c r="AA1400" s="67"/>
      <c r="AB1400" s="61"/>
      <c r="AC1400" s="67"/>
      <c r="AD1400" s="67"/>
      <c r="AE1400" s="67"/>
      <c r="AF1400" s="57"/>
      <c r="AG1400" s="107"/>
      <c r="AH1400" s="108"/>
      <c r="AI1400" s="30"/>
      <c r="AJ1400" s="30"/>
      <c r="AK1400" s="30"/>
      <c r="AL1400" s="30"/>
      <c r="AM1400" s="63"/>
      <c r="AN1400" s="108"/>
      <c r="AO1400" s="108"/>
      <c r="AP1400" s="107"/>
      <c r="AQ1400" s="107"/>
      <c r="AR1400" s="31"/>
      <c r="AS1400" s="68"/>
      <c r="AT1400" s="68"/>
      <c r="AU1400" s="63"/>
      <c r="AV1400" s="62"/>
      <c r="AW1400" s="62"/>
      <c r="AX1400" s="62"/>
      <c r="AY1400" s="62"/>
      <c r="AZ1400" s="126"/>
      <c r="BA1400" s="126"/>
      <c r="BB1400" s="126"/>
      <c r="BC1400" s="126"/>
      <c r="BD1400" s="126"/>
      <c r="BE1400" s="62"/>
    </row>
    <row r="1401" spans="1:57" ht="25.5" customHeight="1" x14ac:dyDescent="0.3">
      <c r="A1401" s="31"/>
      <c r="B1401" s="31"/>
      <c r="C1401" s="31"/>
      <c r="D1401" s="33"/>
      <c r="E1401" s="92"/>
      <c r="F1401" s="31"/>
      <c r="G1401" s="77"/>
      <c r="H1401" s="77"/>
      <c r="I1401" s="57"/>
      <c r="J1401" s="31"/>
      <c r="K1401" s="31"/>
      <c r="L1401" s="77"/>
      <c r="M1401" s="64"/>
      <c r="N1401" s="64"/>
      <c r="O1401" s="69"/>
      <c r="P1401" s="69"/>
      <c r="Q1401" s="70"/>
      <c r="R1401" s="34"/>
      <c r="S1401" s="105"/>
      <c r="T1401" s="105"/>
      <c r="U1401" s="77"/>
      <c r="V1401" s="77"/>
      <c r="W1401" s="69"/>
      <c r="X1401" s="69"/>
      <c r="Y1401" s="69"/>
      <c r="Z1401" s="61"/>
      <c r="AA1401" s="67"/>
      <c r="AB1401" s="61"/>
      <c r="AC1401" s="67"/>
      <c r="AD1401" s="67"/>
      <c r="AE1401" s="67"/>
      <c r="AF1401" s="57"/>
      <c r="AG1401" s="107"/>
      <c r="AH1401" s="108"/>
      <c r="AI1401" s="30"/>
      <c r="AJ1401" s="30"/>
      <c r="AK1401" s="30"/>
      <c r="AL1401" s="30"/>
      <c r="AM1401" s="63"/>
      <c r="AN1401" s="108"/>
      <c r="AO1401" s="108"/>
      <c r="AP1401" s="107"/>
      <c r="AQ1401" s="107"/>
      <c r="AR1401" s="31"/>
      <c r="AS1401" s="68"/>
      <c r="AT1401" s="68"/>
      <c r="AU1401" s="63"/>
      <c r="AV1401" s="62"/>
      <c r="AW1401" s="62"/>
      <c r="AX1401" s="62"/>
      <c r="AY1401" s="62"/>
      <c r="AZ1401" s="126"/>
      <c r="BA1401" s="126"/>
      <c r="BB1401" s="126"/>
      <c r="BC1401" s="126"/>
      <c r="BD1401" s="126"/>
      <c r="BE1401" s="62"/>
    </row>
    <row r="1402" spans="1:57" ht="25.5" customHeight="1" x14ac:dyDescent="0.3">
      <c r="A1402" s="31"/>
      <c r="B1402" s="31"/>
      <c r="C1402" s="31"/>
      <c r="D1402" s="33"/>
      <c r="E1402" s="92"/>
      <c r="F1402" s="31"/>
      <c r="G1402" s="77"/>
      <c r="H1402" s="77"/>
      <c r="I1402" s="57"/>
      <c r="J1402" s="31"/>
      <c r="K1402" s="31"/>
      <c r="L1402" s="77"/>
      <c r="M1402" s="64"/>
      <c r="N1402" s="64"/>
      <c r="O1402" s="69"/>
      <c r="P1402" s="69"/>
      <c r="Q1402" s="70"/>
      <c r="R1402" s="34"/>
      <c r="S1402" s="105"/>
      <c r="T1402" s="105"/>
      <c r="U1402" s="77"/>
      <c r="V1402" s="77"/>
      <c r="W1402" s="69"/>
      <c r="X1402" s="69"/>
      <c r="Y1402" s="69"/>
      <c r="Z1402" s="61"/>
      <c r="AA1402" s="67"/>
      <c r="AB1402" s="61"/>
      <c r="AC1402" s="67"/>
      <c r="AD1402" s="67"/>
      <c r="AE1402" s="67"/>
      <c r="AF1402" s="57"/>
      <c r="AG1402" s="107"/>
      <c r="AH1402" s="108"/>
      <c r="AI1402" s="30"/>
      <c r="AJ1402" s="30"/>
      <c r="AK1402" s="30"/>
      <c r="AL1402" s="30"/>
      <c r="AM1402" s="63"/>
      <c r="AN1402" s="108"/>
      <c r="AO1402" s="108"/>
      <c r="AP1402" s="107"/>
      <c r="AQ1402" s="107"/>
      <c r="AR1402" s="31"/>
      <c r="AS1402" s="68"/>
      <c r="AT1402" s="68"/>
      <c r="AU1402" s="63"/>
      <c r="AV1402" s="62"/>
      <c r="AW1402" s="62"/>
      <c r="AX1402" s="62"/>
      <c r="AY1402" s="62"/>
      <c r="AZ1402" s="126"/>
      <c r="BA1402" s="126"/>
      <c r="BB1402" s="126"/>
      <c r="BC1402" s="126"/>
      <c r="BD1402" s="126"/>
      <c r="BE1402" s="62"/>
    </row>
    <row r="1403" spans="1:57" ht="25.5" customHeight="1" x14ac:dyDescent="0.3">
      <c r="A1403" s="31"/>
      <c r="B1403" s="31"/>
      <c r="C1403" s="31"/>
      <c r="D1403" s="33"/>
      <c r="E1403" s="92"/>
      <c r="F1403" s="31"/>
      <c r="G1403" s="77"/>
      <c r="H1403" s="77"/>
      <c r="I1403" s="57"/>
      <c r="J1403" s="31"/>
      <c r="K1403" s="31"/>
      <c r="L1403" s="77"/>
      <c r="M1403" s="64"/>
      <c r="N1403" s="64"/>
      <c r="O1403" s="69"/>
      <c r="P1403" s="69"/>
      <c r="Q1403" s="70"/>
      <c r="R1403" s="34"/>
      <c r="S1403" s="105"/>
      <c r="T1403" s="105"/>
      <c r="U1403" s="77"/>
      <c r="V1403" s="77"/>
      <c r="W1403" s="69"/>
      <c r="X1403" s="69"/>
      <c r="Y1403" s="69"/>
      <c r="Z1403" s="61"/>
      <c r="AA1403" s="67"/>
      <c r="AB1403" s="61"/>
      <c r="AC1403" s="67"/>
      <c r="AD1403" s="67"/>
      <c r="AE1403" s="67"/>
      <c r="AF1403" s="57"/>
      <c r="AG1403" s="107"/>
      <c r="AH1403" s="108"/>
      <c r="AI1403" s="30"/>
      <c r="AJ1403" s="30"/>
      <c r="AK1403" s="30"/>
      <c r="AL1403" s="30"/>
      <c r="AM1403" s="63"/>
      <c r="AN1403" s="108"/>
      <c r="AO1403" s="108"/>
      <c r="AP1403" s="107"/>
      <c r="AQ1403" s="107"/>
      <c r="AR1403" s="31"/>
      <c r="AS1403" s="68"/>
      <c r="AT1403" s="68"/>
      <c r="AU1403" s="63"/>
      <c r="AV1403" s="62"/>
      <c r="AW1403" s="62"/>
      <c r="AX1403" s="62"/>
      <c r="AY1403" s="62"/>
      <c r="AZ1403" s="126"/>
      <c r="BA1403" s="126"/>
      <c r="BB1403" s="126"/>
      <c r="BC1403" s="126"/>
      <c r="BD1403" s="126"/>
      <c r="BE1403" s="62"/>
    </row>
    <row r="1404" spans="1:57" ht="25.5" customHeight="1" x14ac:dyDescent="0.3">
      <c r="A1404" s="31"/>
      <c r="B1404" s="31"/>
      <c r="C1404" s="31"/>
      <c r="D1404" s="33"/>
      <c r="E1404" s="92"/>
      <c r="F1404" s="31"/>
      <c r="G1404" s="77"/>
      <c r="H1404" s="77"/>
      <c r="I1404" s="57"/>
      <c r="J1404" s="31"/>
      <c r="K1404" s="31"/>
      <c r="L1404" s="77"/>
      <c r="M1404" s="64"/>
      <c r="N1404" s="64"/>
      <c r="O1404" s="69"/>
      <c r="P1404" s="69"/>
      <c r="Q1404" s="70"/>
      <c r="R1404" s="34"/>
      <c r="S1404" s="105"/>
      <c r="T1404" s="105"/>
      <c r="U1404" s="77"/>
      <c r="V1404" s="77"/>
      <c r="W1404" s="69"/>
      <c r="X1404" s="69"/>
      <c r="Y1404" s="69"/>
      <c r="Z1404" s="61"/>
      <c r="AA1404" s="67"/>
      <c r="AB1404" s="61"/>
      <c r="AC1404" s="67"/>
      <c r="AD1404" s="67"/>
      <c r="AE1404" s="67"/>
      <c r="AF1404" s="57"/>
      <c r="AG1404" s="107"/>
      <c r="AH1404" s="108"/>
      <c r="AI1404" s="30"/>
      <c r="AJ1404" s="30"/>
      <c r="AK1404" s="30"/>
      <c r="AL1404" s="30"/>
      <c r="AM1404" s="63"/>
      <c r="AN1404" s="108"/>
      <c r="AO1404" s="108"/>
      <c r="AP1404" s="107"/>
      <c r="AQ1404" s="107"/>
      <c r="AR1404" s="31"/>
      <c r="AS1404" s="68"/>
      <c r="AT1404" s="68"/>
      <c r="AU1404" s="63"/>
      <c r="AV1404" s="62"/>
      <c r="AW1404" s="62"/>
      <c r="AX1404" s="62"/>
      <c r="AY1404" s="62"/>
      <c r="AZ1404" s="126"/>
      <c r="BA1404" s="126"/>
      <c r="BB1404" s="126"/>
      <c r="BC1404" s="126"/>
      <c r="BD1404" s="126"/>
      <c r="BE1404" s="62"/>
    </row>
    <row r="1405" spans="1:57" ht="25.5" customHeight="1" x14ac:dyDescent="0.3">
      <c r="A1405" s="31"/>
      <c r="B1405" s="31"/>
      <c r="C1405" s="31"/>
      <c r="D1405" s="33"/>
      <c r="E1405" s="92"/>
      <c r="F1405" s="31"/>
      <c r="G1405" s="77"/>
      <c r="H1405" s="77"/>
      <c r="I1405" s="57"/>
      <c r="J1405" s="31"/>
      <c r="K1405" s="31"/>
      <c r="L1405" s="77"/>
      <c r="M1405" s="64"/>
      <c r="N1405" s="64"/>
      <c r="O1405" s="69"/>
      <c r="P1405" s="69"/>
      <c r="Q1405" s="70"/>
      <c r="R1405" s="34"/>
      <c r="S1405" s="105"/>
      <c r="T1405" s="105"/>
      <c r="U1405" s="77"/>
      <c r="V1405" s="77"/>
      <c r="W1405" s="69"/>
      <c r="X1405" s="69"/>
      <c r="Y1405" s="69"/>
      <c r="Z1405" s="61"/>
      <c r="AA1405" s="67"/>
      <c r="AB1405" s="61"/>
      <c r="AC1405" s="67"/>
      <c r="AD1405" s="67"/>
      <c r="AE1405" s="67"/>
      <c r="AF1405" s="57"/>
      <c r="AG1405" s="107"/>
      <c r="AH1405" s="108"/>
      <c r="AI1405" s="30"/>
      <c r="AJ1405" s="30"/>
      <c r="AK1405" s="30"/>
      <c r="AL1405" s="30"/>
      <c r="AM1405" s="63"/>
      <c r="AN1405" s="108"/>
      <c r="AO1405" s="108"/>
      <c r="AP1405" s="107"/>
      <c r="AQ1405" s="107"/>
      <c r="AR1405" s="31"/>
      <c r="AS1405" s="68"/>
      <c r="AT1405" s="68"/>
      <c r="AU1405" s="63"/>
      <c r="AV1405" s="62"/>
      <c r="AW1405" s="62"/>
      <c r="AX1405" s="62"/>
      <c r="AY1405" s="62"/>
      <c r="AZ1405" s="126"/>
      <c r="BA1405" s="126"/>
      <c r="BB1405" s="126"/>
      <c r="BC1405" s="126"/>
      <c r="BD1405" s="126"/>
      <c r="BE1405" s="62"/>
    </row>
    <row r="1406" spans="1:57" ht="25.5" customHeight="1" x14ac:dyDescent="0.3">
      <c r="A1406" s="31"/>
      <c r="B1406" s="31"/>
      <c r="C1406" s="31"/>
      <c r="D1406" s="33"/>
      <c r="E1406" s="92"/>
      <c r="F1406" s="31"/>
      <c r="G1406" s="77"/>
      <c r="H1406" s="77"/>
      <c r="I1406" s="57"/>
      <c r="J1406" s="31"/>
      <c r="K1406" s="31"/>
      <c r="L1406" s="77"/>
      <c r="M1406" s="64"/>
      <c r="N1406" s="64"/>
      <c r="O1406" s="69"/>
      <c r="P1406" s="69"/>
      <c r="Q1406" s="70"/>
      <c r="R1406" s="34"/>
      <c r="S1406" s="105"/>
      <c r="T1406" s="105"/>
      <c r="U1406" s="77"/>
      <c r="V1406" s="77"/>
      <c r="W1406" s="69"/>
      <c r="X1406" s="69"/>
      <c r="Y1406" s="69"/>
      <c r="Z1406" s="61"/>
      <c r="AA1406" s="67"/>
      <c r="AB1406" s="61"/>
      <c r="AC1406" s="67"/>
      <c r="AD1406" s="67"/>
      <c r="AE1406" s="67"/>
      <c r="AF1406" s="57"/>
      <c r="AG1406" s="107"/>
      <c r="AH1406" s="108"/>
      <c r="AI1406" s="30"/>
      <c r="AJ1406" s="30"/>
      <c r="AK1406" s="30"/>
      <c r="AL1406" s="30"/>
      <c r="AM1406" s="63"/>
      <c r="AN1406" s="108"/>
      <c r="AO1406" s="108"/>
      <c r="AP1406" s="107"/>
      <c r="AQ1406" s="107"/>
      <c r="AR1406" s="31"/>
      <c r="AS1406" s="68"/>
      <c r="AT1406" s="68"/>
      <c r="AU1406" s="63"/>
      <c r="AV1406" s="62"/>
      <c r="AW1406" s="62"/>
      <c r="AX1406" s="62"/>
      <c r="AY1406" s="62"/>
      <c r="AZ1406" s="126"/>
      <c r="BA1406" s="126"/>
      <c r="BB1406" s="126"/>
      <c r="BC1406" s="126"/>
      <c r="BD1406" s="126"/>
      <c r="BE1406" s="62"/>
    </row>
    <row r="1407" spans="1:57" ht="25.5" customHeight="1" x14ac:dyDescent="0.3">
      <c r="A1407" s="31"/>
      <c r="B1407" s="31"/>
      <c r="C1407" s="31"/>
      <c r="D1407" s="33"/>
      <c r="E1407" s="92"/>
      <c r="F1407" s="31"/>
      <c r="G1407" s="77"/>
      <c r="H1407" s="77"/>
      <c r="I1407" s="57"/>
      <c r="J1407" s="31"/>
      <c r="K1407" s="31"/>
      <c r="L1407" s="77"/>
      <c r="M1407" s="64"/>
      <c r="N1407" s="64"/>
      <c r="O1407" s="69"/>
      <c r="P1407" s="69"/>
      <c r="Q1407" s="70"/>
      <c r="R1407" s="34"/>
      <c r="S1407" s="105"/>
      <c r="T1407" s="105"/>
      <c r="U1407" s="77"/>
      <c r="V1407" s="77"/>
      <c r="W1407" s="69"/>
      <c r="X1407" s="69"/>
      <c r="Y1407" s="69"/>
      <c r="Z1407" s="61"/>
      <c r="AA1407" s="67"/>
      <c r="AB1407" s="61"/>
      <c r="AC1407" s="67"/>
      <c r="AD1407" s="67"/>
      <c r="AE1407" s="67"/>
      <c r="AF1407" s="57"/>
      <c r="AG1407" s="107"/>
      <c r="AH1407" s="108"/>
      <c r="AI1407" s="30"/>
      <c r="AJ1407" s="30"/>
      <c r="AK1407" s="30"/>
      <c r="AL1407" s="30"/>
      <c r="AM1407" s="63"/>
      <c r="AN1407" s="108"/>
      <c r="AO1407" s="108"/>
      <c r="AP1407" s="107"/>
      <c r="AQ1407" s="107"/>
      <c r="AR1407" s="31"/>
      <c r="AS1407" s="68"/>
      <c r="AT1407" s="68"/>
      <c r="AU1407" s="63"/>
      <c r="AV1407" s="62"/>
      <c r="AW1407" s="62"/>
      <c r="AX1407" s="62"/>
      <c r="AY1407" s="62"/>
      <c r="AZ1407" s="126"/>
      <c r="BA1407" s="126"/>
      <c r="BB1407" s="126"/>
      <c r="BC1407" s="126"/>
      <c r="BD1407" s="126"/>
      <c r="BE1407" s="62"/>
    </row>
    <row r="1408" spans="1:57" ht="25.5" customHeight="1" x14ac:dyDescent="0.3">
      <c r="A1408" s="31"/>
      <c r="B1408" s="31"/>
      <c r="C1408" s="31"/>
      <c r="D1408" s="33"/>
      <c r="E1408" s="92"/>
      <c r="F1408" s="31"/>
      <c r="G1408" s="77"/>
      <c r="H1408" s="77"/>
      <c r="I1408" s="57"/>
      <c r="J1408" s="31"/>
      <c r="K1408" s="31"/>
      <c r="L1408" s="77"/>
      <c r="M1408" s="64"/>
      <c r="N1408" s="64"/>
      <c r="O1408" s="69"/>
      <c r="P1408" s="69"/>
      <c r="Q1408" s="70"/>
      <c r="R1408" s="34"/>
      <c r="S1408" s="105"/>
      <c r="T1408" s="105"/>
      <c r="U1408" s="77"/>
      <c r="V1408" s="77"/>
      <c r="W1408" s="69"/>
      <c r="X1408" s="69"/>
      <c r="Y1408" s="69"/>
      <c r="Z1408" s="61"/>
      <c r="AA1408" s="67"/>
      <c r="AB1408" s="61"/>
      <c r="AC1408" s="67"/>
      <c r="AD1408" s="67"/>
      <c r="AE1408" s="67"/>
      <c r="AF1408" s="57"/>
      <c r="AG1408" s="107"/>
      <c r="AH1408" s="108"/>
      <c r="AI1408" s="30"/>
      <c r="AJ1408" s="30"/>
      <c r="AK1408" s="30"/>
      <c r="AL1408" s="30"/>
      <c r="AM1408" s="63"/>
      <c r="AN1408" s="108"/>
      <c r="AO1408" s="108"/>
      <c r="AP1408" s="107"/>
      <c r="AQ1408" s="107"/>
      <c r="AR1408" s="31"/>
      <c r="AS1408" s="68"/>
      <c r="AT1408" s="68"/>
      <c r="AU1408" s="63"/>
      <c r="AV1408" s="62"/>
      <c r="AW1408" s="62"/>
      <c r="AX1408" s="62"/>
      <c r="AY1408" s="62"/>
      <c r="AZ1408" s="126"/>
      <c r="BA1408" s="126"/>
      <c r="BB1408" s="126"/>
      <c r="BC1408" s="126"/>
      <c r="BD1408" s="126"/>
      <c r="BE1408" s="62"/>
    </row>
    <row r="1409" spans="1:57" ht="25.5" customHeight="1" x14ac:dyDescent="0.3">
      <c r="A1409" s="31"/>
      <c r="B1409" s="31"/>
      <c r="C1409" s="31"/>
      <c r="D1409" s="33"/>
      <c r="E1409" s="92"/>
      <c r="F1409" s="31"/>
      <c r="G1409" s="77"/>
      <c r="H1409" s="77"/>
      <c r="I1409" s="57"/>
      <c r="J1409" s="31"/>
      <c r="K1409" s="31"/>
      <c r="L1409" s="77"/>
      <c r="M1409" s="64"/>
      <c r="N1409" s="64"/>
      <c r="O1409" s="69"/>
      <c r="P1409" s="69"/>
      <c r="Q1409" s="70"/>
      <c r="R1409" s="34"/>
      <c r="S1409" s="105"/>
      <c r="T1409" s="105"/>
      <c r="U1409" s="77"/>
      <c r="V1409" s="77"/>
      <c r="W1409" s="69"/>
      <c r="X1409" s="69"/>
      <c r="Y1409" s="69"/>
      <c r="Z1409" s="61"/>
      <c r="AA1409" s="67"/>
      <c r="AB1409" s="61"/>
      <c r="AC1409" s="67"/>
      <c r="AD1409" s="67"/>
      <c r="AE1409" s="67"/>
      <c r="AF1409" s="57"/>
      <c r="AG1409" s="107"/>
      <c r="AH1409" s="108"/>
      <c r="AI1409" s="30"/>
      <c r="AJ1409" s="30"/>
      <c r="AK1409" s="30"/>
      <c r="AL1409" s="30"/>
      <c r="AM1409" s="63"/>
      <c r="AN1409" s="108"/>
      <c r="AO1409" s="108"/>
      <c r="AP1409" s="107"/>
      <c r="AQ1409" s="107"/>
      <c r="AR1409" s="31"/>
      <c r="AS1409" s="68"/>
      <c r="AT1409" s="68"/>
      <c r="AU1409" s="63"/>
      <c r="AV1409" s="62"/>
      <c r="AW1409" s="62"/>
      <c r="AX1409" s="62"/>
      <c r="AY1409" s="62"/>
      <c r="AZ1409" s="126"/>
      <c r="BA1409" s="126"/>
      <c r="BB1409" s="126"/>
      <c r="BC1409" s="126"/>
      <c r="BD1409" s="126"/>
      <c r="BE1409" s="62"/>
    </row>
    <row r="1410" spans="1:57" ht="25.5" customHeight="1" x14ac:dyDescent="0.3">
      <c r="A1410" s="31"/>
      <c r="B1410" s="31"/>
      <c r="C1410" s="31"/>
      <c r="D1410" s="33"/>
      <c r="E1410" s="92"/>
      <c r="F1410" s="31"/>
      <c r="G1410" s="77"/>
      <c r="H1410" s="77"/>
      <c r="I1410" s="57"/>
      <c r="J1410" s="31"/>
      <c r="K1410" s="31"/>
      <c r="L1410" s="77"/>
      <c r="M1410" s="64"/>
      <c r="N1410" s="64"/>
      <c r="O1410" s="69"/>
      <c r="P1410" s="69"/>
      <c r="Q1410" s="70"/>
      <c r="R1410" s="34"/>
      <c r="S1410" s="105"/>
      <c r="T1410" s="105"/>
      <c r="U1410" s="77"/>
      <c r="V1410" s="77"/>
      <c r="W1410" s="69"/>
      <c r="X1410" s="69"/>
      <c r="Y1410" s="69"/>
      <c r="Z1410" s="61"/>
      <c r="AA1410" s="67"/>
      <c r="AB1410" s="61"/>
      <c r="AC1410" s="67"/>
      <c r="AD1410" s="67"/>
      <c r="AE1410" s="67"/>
      <c r="AF1410" s="57"/>
      <c r="AG1410" s="107"/>
      <c r="AH1410" s="108"/>
      <c r="AI1410" s="30"/>
      <c r="AJ1410" s="30"/>
      <c r="AK1410" s="30"/>
      <c r="AL1410" s="30"/>
      <c r="AM1410" s="63"/>
      <c r="AN1410" s="108"/>
      <c r="AO1410" s="108"/>
      <c r="AP1410" s="107"/>
      <c r="AQ1410" s="107"/>
      <c r="AR1410" s="31"/>
      <c r="AS1410" s="68"/>
      <c r="AT1410" s="68"/>
      <c r="AU1410" s="63"/>
      <c r="AV1410" s="62"/>
      <c r="AW1410" s="62"/>
      <c r="AX1410" s="62"/>
      <c r="AY1410" s="62"/>
      <c r="AZ1410" s="126"/>
      <c r="BA1410" s="126"/>
      <c r="BB1410" s="126"/>
      <c r="BC1410" s="126"/>
      <c r="BD1410" s="126"/>
      <c r="BE1410" s="62"/>
    </row>
    <row r="1411" spans="1:57" ht="25.5" customHeight="1" x14ac:dyDescent="0.3">
      <c r="A1411" s="31"/>
      <c r="B1411" s="31"/>
      <c r="C1411" s="31"/>
      <c r="D1411" s="33"/>
      <c r="E1411" s="92"/>
      <c r="F1411" s="31"/>
      <c r="G1411" s="77"/>
      <c r="H1411" s="77"/>
      <c r="I1411" s="57"/>
      <c r="J1411" s="31"/>
      <c r="K1411" s="31"/>
      <c r="L1411" s="77"/>
      <c r="M1411" s="64"/>
      <c r="N1411" s="64"/>
      <c r="O1411" s="69"/>
      <c r="P1411" s="69"/>
      <c r="Q1411" s="70"/>
      <c r="R1411" s="34"/>
      <c r="S1411" s="105"/>
      <c r="T1411" s="105"/>
      <c r="U1411" s="77"/>
      <c r="V1411" s="77"/>
      <c r="W1411" s="69"/>
      <c r="X1411" s="69"/>
      <c r="Y1411" s="69"/>
      <c r="Z1411" s="61"/>
      <c r="AA1411" s="67"/>
      <c r="AB1411" s="61"/>
      <c r="AC1411" s="67"/>
      <c r="AD1411" s="67"/>
      <c r="AE1411" s="67"/>
      <c r="AF1411" s="57"/>
      <c r="AG1411" s="107"/>
      <c r="AH1411" s="108"/>
      <c r="AI1411" s="30"/>
      <c r="AJ1411" s="30"/>
      <c r="AK1411" s="30"/>
      <c r="AL1411" s="30"/>
      <c r="AM1411" s="63"/>
      <c r="AN1411" s="108"/>
      <c r="AO1411" s="108"/>
      <c r="AP1411" s="107"/>
      <c r="AQ1411" s="107"/>
      <c r="AR1411" s="31"/>
      <c r="AS1411" s="68"/>
      <c r="AT1411" s="68"/>
      <c r="AU1411" s="63"/>
      <c r="AV1411" s="62"/>
      <c r="AW1411" s="62"/>
      <c r="AX1411" s="62"/>
      <c r="AY1411" s="62"/>
      <c r="AZ1411" s="126"/>
      <c r="BA1411" s="126"/>
      <c r="BB1411" s="126"/>
      <c r="BC1411" s="126"/>
      <c r="BD1411" s="126"/>
      <c r="BE1411" s="62"/>
    </row>
    <row r="1412" spans="1:57" ht="25.5" customHeight="1" x14ac:dyDescent="0.3">
      <c r="A1412" s="31"/>
      <c r="B1412" s="31"/>
      <c r="C1412" s="31"/>
      <c r="D1412" s="33"/>
      <c r="E1412" s="92"/>
      <c r="F1412" s="31"/>
      <c r="G1412" s="77"/>
      <c r="H1412" s="77"/>
      <c r="I1412" s="57"/>
      <c r="J1412" s="31"/>
      <c r="K1412" s="31"/>
      <c r="L1412" s="77"/>
      <c r="M1412" s="64"/>
      <c r="N1412" s="64"/>
      <c r="O1412" s="69"/>
      <c r="P1412" s="69"/>
      <c r="Q1412" s="70"/>
      <c r="R1412" s="34"/>
      <c r="S1412" s="105"/>
      <c r="T1412" s="105"/>
      <c r="U1412" s="77"/>
      <c r="V1412" s="77"/>
      <c r="W1412" s="69"/>
      <c r="X1412" s="69"/>
      <c r="Y1412" s="69"/>
      <c r="Z1412" s="61"/>
      <c r="AA1412" s="67"/>
      <c r="AB1412" s="61"/>
      <c r="AC1412" s="67"/>
      <c r="AD1412" s="67"/>
      <c r="AE1412" s="67"/>
      <c r="AF1412" s="57"/>
      <c r="AG1412" s="107"/>
      <c r="AH1412" s="108"/>
      <c r="AI1412" s="30"/>
      <c r="AJ1412" s="30"/>
      <c r="AK1412" s="30"/>
      <c r="AL1412" s="30"/>
      <c r="AM1412" s="63"/>
      <c r="AN1412" s="108"/>
      <c r="AO1412" s="108"/>
      <c r="AP1412" s="107"/>
      <c r="AQ1412" s="107"/>
      <c r="AR1412" s="31"/>
      <c r="AS1412" s="68"/>
      <c r="AT1412" s="68"/>
      <c r="AU1412" s="63"/>
      <c r="AV1412" s="62"/>
      <c r="AW1412" s="62"/>
      <c r="AX1412" s="62"/>
      <c r="AY1412" s="62"/>
      <c r="AZ1412" s="126"/>
      <c r="BA1412" s="126"/>
      <c r="BB1412" s="126"/>
      <c r="BC1412" s="126"/>
      <c r="BD1412" s="126"/>
      <c r="BE1412" s="62"/>
    </row>
    <row r="1413" spans="1:57" ht="25.5" customHeight="1" x14ac:dyDescent="0.3">
      <c r="A1413" s="31"/>
      <c r="B1413" s="31"/>
      <c r="C1413" s="31"/>
      <c r="D1413" s="33"/>
      <c r="E1413" s="92"/>
      <c r="F1413" s="31"/>
      <c r="G1413" s="77"/>
      <c r="H1413" s="77"/>
      <c r="I1413" s="57"/>
      <c r="J1413" s="31"/>
      <c r="K1413" s="31"/>
      <c r="L1413" s="77"/>
      <c r="M1413" s="64"/>
      <c r="N1413" s="64"/>
      <c r="O1413" s="69"/>
      <c r="P1413" s="69"/>
      <c r="Q1413" s="70"/>
      <c r="R1413" s="34"/>
      <c r="S1413" s="105"/>
      <c r="T1413" s="105"/>
      <c r="U1413" s="77"/>
      <c r="V1413" s="77"/>
      <c r="W1413" s="69"/>
      <c r="X1413" s="69"/>
      <c r="Y1413" s="69"/>
      <c r="Z1413" s="61"/>
      <c r="AA1413" s="67"/>
      <c r="AB1413" s="61"/>
      <c r="AC1413" s="67"/>
      <c r="AD1413" s="67"/>
      <c r="AE1413" s="67"/>
      <c r="AF1413" s="57"/>
      <c r="AG1413" s="107"/>
      <c r="AH1413" s="108"/>
      <c r="AI1413" s="30"/>
      <c r="AJ1413" s="30"/>
      <c r="AK1413" s="30"/>
      <c r="AL1413" s="30"/>
      <c r="AM1413" s="63"/>
      <c r="AN1413" s="108"/>
      <c r="AO1413" s="108"/>
      <c r="AP1413" s="107"/>
      <c r="AQ1413" s="107"/>
      <c r="AR1413" s="31"/>
      <c r="AS1413" s="68"/>
      <c r="AT1413" s="68"/>
      <c r="AU1413" s="63"/>
      <c r="AV1413" s="62"/>
      <c r="AW1413" s="62"/>
      <c r="AX1413" s="62"/>
      <c r="AY1413" s="62"/>
      <c r="AZ1413" s="126"/>
      <c r="BA1413" s="126"/>
      <c r="BB1413" s="126"/>
      <c r="BC1413" s="126"/>
      <c r="BD1413" s="126"/>
      <c r="BE1413" s="62"/>
    </row>
    <row r="1414" spans="1:57" ht="25.5" customHeight="1" x14ac:dyDescent="0.3">
      <c r="A1414" s="31"/>
      <c r="B1414" s="31"/>
      <c r="C1414" s="31"/>
      <c r="D1414" s="33"/>
      <c r="E1414" s="92"/>
      <c r="F1414" s="31"/>
      <c r="G1414" s="77"/>
      <c r="H1414" s="77"/>
      <c r="I1414" s="57"/>
      <c r="J1414" s="31"/>
      <c r="K1414" s="31"/>
      <c r="L1414" s="77"/>
      <c r="M1414" s="64"/>
      <c r="N1414" s="64"/>
      <c r="O1414" s="69"/>
      <c r="P1414" s="69"/>
      <c r="Q1414" s="70"/>
      <c r="R1414" s="34"/>
      <c r="S1414" s="105"/>
      <c r="T1414" s="105"/>
      <c r="U1414" s="77"/>
      <c r="V1414" s="77"/>
      <c r="W1414" s="69"/>
      <c r="X1414" s="69"/>
      <c r="Y1414" s="69"/>
      <c r="Z1414" s="61"/>
      <c r="AA1414" s="67"/>
      <c r="AB1414" s="61"/>
      <c r="AC1414" s="67"/>
      <c r="AD1414" s="67"/>
      <c r="AE1414" s="67"/>
      <c r="AF1414" s="57"/>
      <c r="AG1414" s="107"/>
      <c r="AH1414" s="108"/>
      <c r="AI1414" s="30"/>
      <c r="AJ1414" s="30"/>
      <c r="AK1414" s="30"/>
      <c r="AL1414" s="30"/>
      <c r="AM1414" s="63"/>
      <c r="AN1414" s="108"/>
      <c r="AO1414" s="108"/>
      <c r="AP1414" s="107"/>
      <c r="AQ1414" s="107"/>
      <c r="AR1414" s="31"/>
      <c r="AS1414" s="68"/>
      <c r="AT1414" s="68"/>
      <c r="AU1414" s="63"/>
      <c r="AV1414" s="62"/>
      <c r="AW1414" s="62"/>
      <c r="AX1414" s="62"/>
      <c r="AY1414" s="62"/>
      <c r="AZ1414" s="126"/>
      <c r="BA1414" s="126"/>
      <c r="BB1414" s="126"/>
      <c r="BC1414" s="126"/>
      <c r="BD1414" s="126"/>
      <c r="BE1414" s="62"/>
    </row>
    <row r="1415" spans="1:57" ht="25.5" customHeight="1" x14ac:dyDescent="0.3">
      <c r="A1415" s="31"/>
      <c r="B1415" s="31"/>
      <c r="C1415" s="31"/>
      <c r="D1415" s="33"/>
      <c r="E1415" s="92"/>
      <c r="F1415" s="31"/>
      <c r="G1415" s="77"/>
      <c r="H1415" s="77"/>
      <c r="I1415" s="57"/>
      <c r="J1415" s="31"/>
      <c r="K1415" s="31"/>
      <c r="L1415" s="77"/>
      <c r="M1415" s="64"/>
      <c r="N1415" s="64"/>
      <c r="O1415" s="69"/>
      <c r="P1415" s="69"/>
      <c r="Q1415" s="70"/>
      <c r="R1415" s="34"/>
      <c r="S1415" s="105"/>
      <c r="T1415" s="105"/>
      <c r="U1415" s="77"/>
      <c r="V1415" s="77"/>
      <c r="W1415" s="69"/>
      <c r="X1415" s="69"/>
      <c r="Y1415" s="69"/>
      <c r="Z1415" s="61"/>
      <c r="AA1415" s="67"/>
      <c r="AB1415" s="61"/>
      <c r="AC1415" s="67"/>
      <c r="AD1415" s="67"/>
      <c r="AE1415" s="67"/>
      <c r="AF1415" s="57"/>
      <c r="AG1415" s="107"/>
      <c r="AH1415" s="108"/>
      <c r="AI1415" s="30"/>
      <c r="AJ1415" s="30"/>
      <c r="AK1415" s="30"/>
      <c r="AL1415" s="30"/>
      <c r="AM1415" s="63"/>
      <c r="AN1415" s="108"/>
      <c r="AO1415" s="108"/>
      <c r="AP1415" s="107"/>
      <c r="AQ1415" s="107"/>
      <c r="AR1415" s="31"/>
      <c r="AS1415" s="68"/>
      <c r="AT1415" s="68"/>
      <c r="AU1415" s="63"/>
      <c r="AV1415" s="62"/>
      <c r="AW1415" s="62"/>
      <c r="AX1415" s="62"/>
      <c r="AY1415" s="62"/>
      <c r="AZ1415" s="126"/>
      <c r="BA1415" s="126"/>
      <c r="BB1415" s="126"/>
      <c r="BC1415" s="126"/>
      <c r="BD1415" s="126"/>
      <c r="BE1415" s="62"/>
    </row>
    <row r="1416" spans="1:57" ht="25.5" customHeight="1" x14ac:dyDescent="0.3">
      <c r="A1416" s="31"/>
      <c r="B1416" s="31"/>
      <c r="C1416" s="31"/>
      <c r="D1416" s="33"/>
      <c r="E1416" s="92"/>
      <c r="F1416" s="31"/>
      <c r="G1416" s="77"/>
      <c r="H1416" s="77"/>
      <c r="I1416" s="57"/>
      <c r="J1416" s="31"/>
      <c r="K1416" s="31"/>
      <c r="L1416" s="77"/>
      <c r="M1416" s="64"/>
      <c r="N1416" s="64"/>
      <c r="O1416" s="69"/>
      <c r="P1416" s="69"/>
      <c r="Q1416" s="70"/>
      <c r="R1416" s="34"/>
      <c r="S1416" s="105"/>
      <c r="T1416" s="105"/>
      <c r="U1416" s="77"/>
      <c r="V1416" s="77"/>
      <c r="W1416" s="69"/>
      <c r="X1416" s="69"/>
      <c r="Y1416" s="69"/>
      <c r="Z1416" s="61"/>
      <c r="AA1416" s="67"/>
      <c r="AB1416" s="61"/>
      <c r="AC1416" s="67"/>
      <c r="AD1416" s="67"/>
      <c r="AE1416" s="67"/>
      <c r="AF1416" s="57"/>
      <c r="AG1416" s="107"/>
      <c r="AH1416" s="108"/>
      <c r="AI1416" s="30"/>
      <c r="AJ1416" s="30"/>
      <c r="AK1416" s="30"/>
      <c r="AL1416" s="30"/>
      <c r="AM1416" s="63"/>
      <c r="AN1416" s="108"/>
      <c r="AO1416" s="108"/>
      <c r="AP1416" s="107"/>
      <c r="AQ1416" s="107"/>
      <c r="AR1416" s="31"/>
      <c r="AS1416" s="68"/>
      <c r="AT1416" s="68"/>
      <c r="AU1416" s="63"/>
      <c r="AV1416" s="62"/>
      <c r="AW1416" s="62"/>
      <c r="AX1416" s="62"/>
      <c r="AY1416" s="62"/>
      <c r="AZ1416" s="126"/>
      <c r="BA1416" s="126"/>
      <c r="BB1416" s="126"/>
      <c r="BC1416" s="126"/>
      <c r="BD1416" s="126"/>
      <c r="BE1416" s="62"/>
    </row>
    <row r="1417" spans="1:57" ht="25.5" customHeight="1" x14ac:dyDescent="0.3">
      <c r="A1417" s="31"/>
      <c r="B1417" s="31"/>
      <c r="C1417" s="31"/>
      <c r="D1417" s="33"/>
      <c r="E1417" s="92"/>
      <c r="F1417" s="31"/>
      <c r="G1417" s="77"/>
      <c r="H1417" s="77"/>
      <c r="I1417" s="57"/>
      <c r="J1417" s="31"/>
      <c r="K1417" s="31"/>
      <c r="L1417" s="77"/>
      <c r="M1417" s="64"/>
      <c r="N1417" s="64"/>
      <c r="O1417" s="69"/>
      <c r="P1417" s="69"/>
      <c r="Q1417" s="70"/>
      <c r="R1417" s="34"/>
      <c r="S1417" s="105"/>
      <c r="T1417" s="105"/>
      <c r="U1417" s="77"/>
      <c r="V1417" s="77"/>
      <c r="W1417" s="69"/>
      <c r="X1417" s="69"/>
      <c r="Y1417" s="69"/>
      <c r="Z1417" s="61"/>
      <c r="AA1417" s="67"/>
      <c r="AB1417" s="61"/>
      <c r="AC1417" s="67"/>
      <c r="AD1417" s="67"/>
      <c r="AE1417" s="67"/>
      <c r="AF1417" s="57"/>
      <c r="AG1417" s="107"/>
      <c r="AH1417" s="108"/>
      <c r="AI1417" s="30"/>
      <c r="AJ1417" s="30"/>
      <c r="AK1417" s="30"/>
      <c r="AL1417" s="30"/>
      <c r="AM1417" s="63"/>
      <c r="AN1417" s="108"/>
      <c r="AO1417" s="108"/>
      <c r="AP1417" s="107"/>
      <c r="AQ1417" s="107"/>
      <c r="AR1417" s="31"/>
      <c r="AS1417" s="68"/>
      <c r="AT1417" s="68"/>
      <c r="AU1417" s="63"/>
      <c r="AV1417" s="62"/>
      <c r="AW1417" s="62"/>
      <c r="AX1417" s="62"/>
      <c r="AY1417" s="62"/>
      <c r="AZ1417" s="126"/>
      <c r="BA1417" s="126"/>
      <c r="BB1417" s="126"/>
      <c r="BC1417" s="126"/>
      <c r="BD1417" s="126"/>
      <c r="BE1417" s="62"/>
    </row>
    <row r="1418" spans="1:57" ht="25.5" customHeight="1" x14ac:dyDescent="0.3">
      <c r="A1418" s="31"/>
      <c r="B1418" s="31"/>
      <c r="C1418" s="31"/>
      <c r="D1418" s="33"/>
      <c r="E1418" s="92"/>
      <c r="F1418" s="31"/>
      <c r="G1418" s="77"/>
      <c r="H1418" s="77"/>
      <c r="I1418" s="57"/>
      <c r="J1418" s="31"/>
      <c r="K1418" s="31"/>
      <c r="L1418" s="77"/>
      <c r="M1418" s="64"/>
      <c r="N1418" s="64"/>
      <c r="O1418" s="69"/>
      <c r="P1418" s="69"/>
      <c r="Q1418" s="70"/>
      <c r="R1418" s="34"/>
      <c r="S1418" s="105"/>
      <c r="T1418" s="105"/>
      <c r="U1418" s="77"/>
      <c r="V1418" s="77"/>
      <c r="W1418" s="69"/>
      <c r="X1418" s="69"/>
      <c r="Y1418" s="69"/>
      <c r="Z1418" s="61"/>
      <c r="AA1418" s="67"/>
      <c r="AB1418" s="61"/>
      <c r="AC1418" s="67"/>
      <c r="AD1418" s="67"/>
      <c r="AE1418" s="67"/>
      <c r="AF1418" s="57"/>
      <c r="AG1418" s="107"/>
      <c r="AH1418" s="108"/>
      <c r="AI1418" s="30"/>
      <c r="AJ1418" s="30"/>
      <c r="AK1418" s="30"/>
      <c r="AL1418" s="30"/>
      <c r="AM1418" s="63"/>
      <c r="AN1418" s="108"/>
      <c r="AO1418" s="108"/>
      <c r="AP1418" s="107"/>
      <c r="AQ1418" s="107"/>
      <c r="AR1418" s="31"/>
      <c r="AS1418" s="68"/>
      <c r="AT1418" s="68"/>
      <c r="AU1418" s="63"/>
      <c r="AV1418" s="62"/>
      <c r="AW1418" s="62"/>
      <c r="AX1418" s="62"/>
      <c r="AY1418" s="62"/>
      <c r="AZ1418" s="126"/>
      <c r="BA1418" s="126"/>
      <c r="BB1418" s="126"/>
      <c r="BC1418" s="126"/>
      <c r="BD1418" s="126"/>
      <c r="BE1418" s="62"/>
    </row>
    <row r="1419" spans="1:57" ht="25.5" customHeight="1" x14ac:dyDescent="0.3">
      <c r="A1419" s="31"/>
      <c r="B1419" s="31"/>
      <c r="C1419" s="31"/>
      <c r="D1419" s="33"/>
      <c r="E1419" s="92"/>
      <c r="F1419" s="31"/>
      <c r="G1419" s="77"/>
      <c r="H1419" s="77"/>
      <c r="I1419" s="57"/>
      <c r="J1419" s="31"/>
      <c r="K1419" s="31"/>
      <c r="L1419" s="77"/>
      <c r="M1419" s="64"/>
      <c r="N1419" s="64"/>
      <c r="O1419" s="69"/>
      <c r="P1419" s="69"/>
      <c r="Q1419" s="70"/>
      <c r="R1419" s="34"/>
      <c r="S1419" s="105"/>
      <c r="T1419" s="105"/>
      <c r="U1419" s="77"/>
      <c r="V1419" s="77"/>
      <c r="W1419" s="69"/>
      <c r="X1419" s="69"/>
      <c r="Y1419" s="69"/>
      <c r="Z1419" s="61"/>
      <c r="AA1419" s="67"/>
      <c r="AB1419" s="61"/>
      <c r="AC1419" s="67"/>
      <c r="AD1419" s="67"/>
      <c r="AE1419" s="67"/>
      <c r="AF1419" s="57"/>
      <c r="AG1419" s="107"/>
      <c r="AH1419" s="108"/>
      <c r="AI1419" s="30"/>
      <c r="AJ1419" s="30"/>
      <c r="AK1419" s="30"/>
      <c r="AL1419" s="30"/>
      <c r="AM1419" s="63"/>
      <c r="AN1419" s="108"/>
      <c r="AO1419" s="108"/>
      <c r="AP1419" s="107"/>
      <c r="AQ1419" s="107"/>
      <c r="AR1419" s="31"/>
      <c r="AS1419" s="68"/>
      <c r="AT1419" s="68"/>
      <c r="AU1419" s="63"/>
      <c r="AV1419" s="62"/>
      <c r="AW1419" s="62"/>
      <c r="AX1419" s="62"/>
      <c r="AY1419" s="62"/>
      <c r="AZ1419" s="126"/>
      <c r="BA1419" s="126"/>
      <c r="BB1419" s="126"/>
      <c r="BC1419" s="126"/>
      <c r="BD1419" s="126"/>
      <c r="BE1419" s="62"/>
    </row>
    <row r="1420" spans="1:57" ht="25.5" customHeight="1" x14ac:dyDescent="0.3">
      <c r="A1420" s="31"/>
      <c r="B1420" s="31"/>
      <c r="C1420" s="31"/>
      <c r="D1420" s="33"/>
      <c r="E1420" s="92"/>
      <c r="F1420" s="31"/>
      <c r="G1420" s="77"/>
      <c r="H1420" s="77"/>
      <c r="I1420" s="57"/>
      <c r="J1420" s="31"/>
      <c r="K1420" s="31"/>
      <c r="L1420" s="77"/>
      <c r="M1420" s="64"/>
      <c r="N1420" s="64"/>
      <c r="O1420" s="69"/>
      <c r="P1420" s="69"/>
      <c r="Q1420" s="70"/>
      <c r="R1420" s="34"/>
      <c r="S1420" s="105"/>
      <c r="T1420" s="105"/>
      <c r="U1420" s="77"/>
      <c r="V1420" s="77"/>
      <c r="W1420" s="69"/>
      <c r="X1420" s="69"/>
      <c r="Y1420" s="69"/>
      <c r="Z1420" s="61"/>
      <c r="AA1420" s="67"/>
      <c r="AB1420" s="61"/>
      <c r="AC1420" s="67"/>
      <c r="AD1420" s="67"/>
      <c r="AE1420" s="67"/>
      <c r="AF1420" s="57"/>
      <c r="AG1420" s="107"/>
      <c r="AH1420" s="108"/>
      <c r="AI1420" s="30"/>
      <c r="AJ1420" s="30"/>
      <c r="AK1420" s="30"/>
      <c r="AL1420" s="30"/>
      <c r="AM1420" s="63"/>
      <c r="AN1420" s="108"/>
      <c r="AO1420" s="108"/>
      <c r="AP1420" s="107"/>
      <c r="AQ1420" s="107"/>
      <c r="AR1420" s="31"/>
      <c r="AS1420" s="68"/>
      <c r="AT1420" s="68"/>
      <c r="AU1420" s="63"/>
      <c r="AV1420" s="62"/>
      <c r="AW1420" s="62"/>
      <c r="AX1420" s="62"/>
      <c r="AY1420" s="62"/>
      <c r="AZ1420" s="126"/>
      <c r="BA1420" s="126"/>
      <c r="BB1420" s="126"/>
      <c r="BC1420" s="126"/>
      <c r="BD1420" s="126"/>
      <c r="BE1420" s="62"/>
    </row>
    <row r="1421" spans="1:57" ht="25.5" customHeight="1" x14ac:dyDescent="0.3">
      <c r="A1421" s="31"/>
      <c r="B1421" s="31"/>
      <c r="C1421" s="31"/>
      <c r="D1421" s="33"/>
      <c r="E1421" s="92"/>
      <c r="F1421" s="31"/>
      <c r="G1421" s="77"/>
      <c r="H1421" s="77"/>
      <c r="I1421" s="57"/>
      <c r="J1421" s="31"/>
      <c r="K1421" s="31"/>
      <c r="L1421" s="77"/>
      <c r="M1421" s="64"/>
      <c r="N1421" s="64"/>
      <c r="O1421" s="69"/>
      <c r="P1421" s="69"/>
      <c r="Q1421" s="70"/>
      <c r="R1421" s="34"/>
      <c r="S1421" s="105"/>
      <c r="T1421" s="105"/>
      <c r="U1421" s="77"/>
      <c r="V1421" s="77"/>
      <c r="W1421" s="69"/>
      <c r="X1421" s="69"/>
      <c r="Y1421" s="69"/>
      <c r="Z1421" s="61"/>
      <c r="AA1421" s="67"/>
      <c r="AB1421" s="61"/>
      <c r="AC1421" s="67"/>
      <c r="AD1421" s="67"/>
      <c r="AE1421" s="67"/>
      <c r="AF1421" s="57"/>
      <c r="AG1421" s="107"/>
      <c r="AH1421" s="108"/>
      <c r="AI1421" s="30"/>
      <c r="AJ1421" s="30"/>
      <c r="AK1421" s="30"/>
      <c r="AL1421" s="30"/>
      <c r="AM1421" s="63"/>
      <c r="AN1421" s="108"/>
      <c r="AO1421" s="108"/>
      <c r="AP1421" s="107"/>
      <c r="AQ1421" s="107"/>
      <c r="AR1421" s="31"/>
      <c r="AS1421" s="68"/>
      <c r="AT1421" s="68"/>
      <c r="AU1421" s="63"/>
      <c r="AV1421" s="62"/>
      <c r="AW1421" s="62"/>
      <c r="AX1421" s="62"/>
      <c r="AY1421" s="62"/>
      <c r="AZ1421" s="126"/>
      <c r="BA1421" s="126"/>
      <c r="BB1421" s="126"/>
      <c r="BC1421" s="126"/>
      <c r="BD1421" s="126"/>
      <c r="BE1421" s="62"/>
    </row>
    <row r="1422" spans="1:57" ht="25.5" customHeight="1" x14ac:dyDescent="0.3">
      <c r="A1422" s="31"/>
      <c r="B1422" s="31"/>
      <c r="C1422" s="31"/>
      <c r="D1422" s="33"/>
      <c r="E1422" s="92"/>
      <c r="F1422" s="31"/>
      <c r="G1422" s="77"/>
      <c r="H1422" s="77"/>
      <c r="I1422" s="57"/>
      <c r="J1422" s="31"/>
      <c r="K1422" s="31"/>
      <c r="L1422" s="77"/>
      <c r="M1422" s="64"/>
      <c r="N1422" s="64"/>
      <c r="O1422" s="69"/>
      <c r="P1422" s="69"/>
      <c r="Q1422" s="70"/>
      <c r="R1422" s="34"/>
      <c r="S1422" s="105"/>
      <c r="T1422" s="105"/>
      <c r="U1422" s="77"/>
      <c r="V1422" s="77"/>
      <c r="W1422" s="69"/>
      <c r="X1422" s="69"/>
      <c r="Y1422" s="69"/>
      <c r="Z1422" s="61"/>
      <c r="AA1422" s="67"/>
      <c r="AB1422" s="61"/>
      <c r="AC1422" s="67"/>
      <c r="AD1422" s="67"/>
      <c r="AE1422" s="67"/>
      <c r="AF1422" s="57"/>
      <c r="AG1422" s="107"/>
      <c r="AH1422" s="108"/>
      <c r="AI1422" s="30"/>
      <c r="AJ1422" s="30"/>
      <c r="AK1422" s="30"/>
      <c r="AL1422" s="30"/>
      <c r="AM1422" s="63"/>
      <c r="AN1422" s="108"/>
      <c r="AO1422" s="108"/>
      <c r="AP1422" s="107"/>
      <c r="AQ1422" s="107"/>
      <c r="AR1422" s="31"/>
      <c r="AS1422" s="68"/>
      <c r="AT1422" s="68"/>
      <c r="AU1422" s="63"/>
      <c r="AV1422" s="62"/>
      <c r="AW1422" s="62"/>
      <c r="AX1422" s="62"/>
      <c r="AY1422" s="62"/>
      <c r="AZ1422" s="126"/>
      <c r="BA1422" s="126"/>
      <c r="BB1422" s="126"/>
      <c r="BC1422" s="126"/>
      <c r="BD1422" s="126"/>
      <c r="BE1422" s="62"/>
    </row>
    <row r="1423" spans="1:57" ht="25.5" customHeight="1" x14ac:dyDescent="0.3">
      <c r="A1423" s="31"/>
      <c r="B1423" s="31"/>
      <c r="C1423" s="31"/>
      <c r="D1423" s="33"/>
      <c r="E1423" s="92"/>
      <c r="F1423" s="31"/>
      <c r="G1423" s="77"/>
      <c r="H1423" s="77"/>
      <c r="I1423" s="57"/>
      <c r="J1423" s="31"/>
      <c r="K1423" s="31"/>
      <c r="L1423" s="77"/>
      <c r="M1423" s="64"/>
      <c r="N1423" s="64"/>
      <c r="O1423" s="69"/>
      <c r="P1423" s="69"/>
      <c r="Q1423" s="70"/>
      <c r="R1423" s="34"/>
      <c r="S1423" s="105"/>
      <c r="T1423" s="105"/>
      <c r="U1423" s="77"/>
      <c r="V1423" s="77"/>
      <c r="W1423" s="69"/>
      <c r="X1423" s="69"/>
      <c r="Y1423" s="69"/>
      <c r="Z1423" s="61"/>
      <c r="AA1423" s="67"/>
      <c r="AB1423" s="61"/>
      <c r="AC1423" s="67"/>
      <c r="AD1423" s="67"/>
      <c r="AE1423" s="67"/>
      <c r="AF1423" s="57"/>
      <c r="AG1423" s="107"/>
      <c r="AH1423" s="108"/>
      <c r="AI1423" s="30"/>
      <c r="AJ1423" s="30"/>
      <c r="AK1423" s="30"/>
      <c r="AL1423" s="30"/>
      <c r="AM1423" s="63"/>
      <c r="AN1423" s="108"/>
      <c r="AO1423" s="108"/>
      <c r="AP1423" s="107"/>
      <c r="AQ1423" s="107"/>
      <c r="AR1423" s="31"/>
      <c r="AS1423" s="68"/>
      <c r="AT1423" s="68"/>
      <c r="AU1423" s="63"/>
      <c r="AV1423" s="62"/>
      <c r="AW1423" s="62"/>
      <c r="AX1423" s="62"/>
      <c r="AY1423" s="62"/>
      <c r="AZ1423" s="126"/>
      <c r="BA1423" s="126"/>
      <c r="BB1423" s="126"/>
      <c r="BC1423" s="126"/>
      <c r="BD1423" s="126"/>
      <c r="BE1423" s="62"/>
    </row>
    <row r="1424" spans="1:57" ht="25.5" customHeight="1" x14ac:dyDescent="0.3">
      <c r="A1424" s="31"/>
      <c r="B1424" s="31"/>
      <c r="C1424" s="31"/>
      <c r="D1424" s="33"/>
      <c r="E1424" s="92"/>
      <c r="F1424" s="31"/>
      <c r="G1424" s="77"/>
      <c r="H1424" s="77"/>
      <c r="I1424" s="57"/>
      <c r="J1424" s="31"/>
      <c r="K1424" s="31"/>
      <c r="L1424" s="77"/>
      <c r="M1424" s="64"/>
      <c r="N1424" s="64"/>
      <c r="O1424" s="69"/>
      <c r="P1424" s="69"/>
      <c r="Q1424" s="70"/>
      <c r="R1424" s="34"/>
      <c r="S1424" s="105"/>
      <c r="T1424" s="105"/>
      <c r="U1424" s="77"/>
      <c r="V1424" s="77"/>
      <c r="W1424" s="69"/>
      <c r="X1424" s="69"/>
      <c r="Y1424" s="69"/>
      <c r="Z1424" s="61"/>
      <c r="AA1424" s="67"/>
      <c r="AB1424" s="61"/>
      <c r="AC1424" s="67"/>
      <c r="AD1424" s="67"/>
      <c r="AE1424" s="67"/>
      <c r="AF1424" s="57"/>
      <c r="AG1424" s="107"/>
      <c r="AH1424" s="108"/>
      <c r="AI1424" s="30"/>
      <c r="AJ1424" s="30"/>
      <c r="AK1424" s="30"/>
      <c r="AL1424" s="30"/>
      <c r="AM1424" s="63"/>
      <c r="AN1424" s="108"/>
      <c r="AO1424" s="108"/>
      <c r="AP1424" s="107"/>
      <c r="AQ1424" s="107"/>
      <c r="AR1424" s="31"/>
      <c r="AS1424" s="68"/>
      <c r="AT1424" s="68"/>
      <c r="AU1424" s="63"/>
      <c r="AV1424" s="62"/>
      <c r="AW1424" s="62"/>
      <c r="AX1424" s="62"/>
      <c r="AY1424" s="62"/>
      <c r="AZ1424" s="126"/>
      <c r="BA1424" s="126"/>
      <c r="BB1424" s="126"/>
      <c r="BC1424" s="126"/>
      <c r="BD1424" s="126"/>
      <c r="BE1424" s="62"/>
    </row>
    <row r="1425" spans="1:57" ht="25.5" customHeight="1" x14ac:dyDescent="0.3">
      <c r="A1425" s="31"/>
      <c r="B1425" s="31"/>
      <c r="C1425" s="31"/>
      <c r="D1425" s="33"/>
      <c r="E1425" s="92"/>
      <c r="F1425" s="31"/>
      <c r="G1425" s="77"/>
      <c r="H1425" s="77"/>
      <c r="I1425" s="57"/>
      <c r="J1425" s="31"/>
      <c r="K1425" s="31"/>
      <c r="L1425" s="77"/>
      <c r="M1425" s="64"/>
      <c r="N1425" s="64"/>
      <c r="O1425" s="69"/>
      <c r="P1425" s="69"/>
      <c r="Q1425" s="70"/>
      <c r="R1425" s="34"/>
      <c r="S1425" s="105"/>
      <c r="T1425" s="105"/>
      <c r="U1425" s="77"/>
      <c r="V1425" s="77"/>
      <c r="W1425" s="69"/>
      <c r="X1425" s="69"/>
      <c r="Y1425" s="69"/>
      <c r="Z1425" s="61"/>
      <c r="AA1425" s="67"/>
      <c r="AB1425" s="61"/>
      <c r="AC1425" s="67"/>
      <c r="AD1425" s="67"/>
      <c r="AE1425" s="67"/>
      <c r="AF1425" s="57"/>
      <c r="AG1425" s="107"/>
      <c r="AH1425" s="108"/>
      <c r="AI1425" s="30"/>
      <c r="AJ1425" s="30"/>
      <c r="AK1425" s="30"/>
      <c r="AL1425" s="30"/>
      <c r="AM1425" s="63"/>
      <c r="AN1425" s="108"/>
      <c r="AO1425" s="108"/>
      <c r="AP1425" s="107"/>
      <c r="AQ1425" s="107"/>
      <c r="AR1425" s="31"/>
      <c r="AS1425" s="68"/>
      <c r="AT1425" s="68"/>
      <c r="AU1425" s="63"/>
      <c r="AV1425" s="62"/>
      <c r="AW1425" s="62"/>
      <c r="AX1425" s="62"/>
      <c r="AY1425" s="62"/>
      <c r="AZ1425" s="126"/>
      <c r="BA1425" s="126"/>
      <c r="BB1425" s="126"/>
      <c r="BC1425" s="126"/>
      <c r="BD1425" s="126"/>
      <c r="BE1425" s="62"/>
    </row>
    <row r="1426" spans="1:57" ht="25.5" customHeight="1" x14ac:dyDescent="0.3">
      <c r="A1426" s="31"/>
      <c r="B1426" s="31"/>
      <c r="C1426" s="31"/>
      <c r="D1426" s="33"/>
      <c r="E1426" s="92"/>
      <c r="F1426" s="31"/>
      <c r="G1426" s="77"/>
      <c r="H1426" s="77"/>
      <c r="I1426" s="57"/>
      <c r="J1426" s="31"/>
      <c r="K1426" s="31"/>
      <c r="L1426" s="77"/>
      <c r="M1426" s="64"/>
      <c r="N1426" s="64"/>
      <c r="O1426" s="69"/>
      <c r="P1426" s="69"/>
      <c r="Q1426" s="70"/>
      <c r="R1426" s="34"/>
      <c r="S1426" s="105"/>
      <c r="T1426" s="105"/>
      <c r="U1426" s="77"/>
      <c r="V1426" s="77"/>
      <c r="W1426" s="69"/>
      <c r="X1426" s="69"/>
      <c r="Y1426" s="69"/>
      <c r="Z1426" s="61"/>
      <c r="AA1426" s="67"/>
      <c r="AB1426" s="61"/>
      <c r="AC1426" s="67"/>
      <c r="AD1426" s="67"/>
      <c r="AE1426" s="67"/>
      <c r="AF1426" s="57"/>
      <c r="AG1426" s="107"/>
      <c r="AH1426" s="108"/>
      <c r="AI1426" s="30"/>
      <c r="AJ1426" s="30"/>
      <c r="AK1426" s="30"/>
      <c r="AL1426" s="30"/>
      <c r="AM1426" s="63"/>
      <c r="AN1426" s="108"/>
      <c r="AO1426" s="108"/>
      <c r="AP1426" s="107"/>
      <c r="AQ1426" s="107"/>
      <c r="AR1426" s="31"/>
      <c r="AS1426" s="68"/>
      <c r="AT1426" s="68"/>
      <c r="AU1426" s="63"/>
      <c r="AV1426" s="62"/>
      <c r="AW1426" s="62"/>
      <c r="AX1426" s="62"/>
      <c r="AY1426" s="62"/>
      <c r="AZ1426" s="126"/>
      <c r="BA1426" s="126"/>
      <c r="BB1426" s="126"/>
      <c r="BC1426" s="126"/>
      <c r="BD1426" s="126"/>
      <c r="BE1426" s="62"/>
    </row>
    <row r="1427" spans="1:57" ht="25.5" customHeight="1" x14ac:dyDescent="0.3">
      <c r="A1427" s="31"/>
      <c r="B1427" s="31"/>
      <c r="C1427" s="31"/>
      <c r="D1427" s="33"/>
      <c r="E1427" s="92"/>
      <c r="F1427" s="31"/>
      <c r="G1427" s="77"/>
      <c r="H1427" s="77"/>
      <c r="I1427" s="57"/>
      <c r="J1427" s="31"/>
      <c r="K1427" s="31"/>
      <c r="L1427" s="77"/>
      <c r="M1427" s="64"/>
      <c r="N1427" s="64"/>
      <c r="O1427" s="69"/>
      <c r="P1427" s="69"/>
      <c r="Q1427" s="70"/>
      <c r="R1427" s="34"/>
      <c r="S1427" s="105"/>
      <c r="T1427" s="105"/>
      <c r="U1427" s="77"/>
      <c r="V1427" s="77"/>
      <c r="W1427" s="69"/>
      <c r="X1427" s="69"/>
      <c r="Y1427" s="69"/>
      <c r="Z1427" s="61"/>
      <c r="AA1427" s="67"/>
      <c r="AB1427" s="61"/>
      <c r="AC1427" s="67"/>
      <c r="AD1427" s="67"/>
      <c r="AE1427" s="67"/>
      <c r="AF1427" s="57"/>
      <c r="AG1427" s="107"/>
      <c r="AH1427" s="108"/>
      <c r="AI1427" s="30"/>
      <c r="AJ1427" s="30"/>
      <c r="AK1427" s="30"/>
      <c r="AL1427" s="30"/>
      <c r="AM1427" s="63"/>
      <c r="AN1427" s="108"/>
      <c r="AO1427" s="108"/>
      <c r="AP1427" s="107"/>
      <c r="AQ1427" s="107"/>
      <c r="AR1427" s="31"/>
      <c r="AS1427" s="68"/>
      <c r="AT1427" s="68"/>
      <c r="AU1427" s="63"/>
      <c r="AV1427" s="62"/>
      <c r="AW1427" s="62"/>
      <c r="AX1427" s="62"/>
      <c r="AY1427" s="62"/>
      <c r="AZ1427" s="126"/>
      <c r="BA1427" s="126"/>
      <c r="BB1427" s="126"/>
      <c r="BC1427" s="126"/>
      <c r="BD1427" s="126"/>
      <c r="BE1427" s="62"/>
    </row>
    <row r="1428" spans="1:57" ht="25.5" customHeight="1" x14ac:dyDescent="0.3">
      <c r="A1428" s="31"/>
      <c r="B1428" s="31"/>
      <c r="C1428" s="31"/>
      <c r="D1428" s="33"/>
      <c r="E1428" s="92"/>
      <c r="F1428" s="31"/>
      <c r="G1428" s="77"/>
      <c r="H1428" s="77"/>
      <c r="I1428" s="57"/>
      <c r="J1428" s="31"/>
      <c r="K1428" s="31"/>
      <c r="L1428" s="77"/>
      <c r="M1428" s="64"/>
      <c r="N1428" s="64"/>
      <c r="O1428" s="69"/>
      <c r="P1428" s="69"/>
      <c r="Q1428" s="70"/>
      <c r="R1428" s="34"/>
      <c r="S1428" s="105"/>
      <c r="T1428" s="105"/>
      <c r="U1428" s="77"/>
      <c r="V1428" s="77"/>
      <c r="W1428" s="69"/>
      <c r="X1428" s="69"/>
      <c r="Y1428" s="69"/>
      <c r="Z1428" s="61"/>
      <c r="AA1428" s="67"/>
      <c r="AB1428" s="61"/>
      <c r="AC1428" s="67"/>
      <c r="AD1428" s="67"/>
      <c r="AE1428" s="67"/>
      <c r="AF1428" s="57"/>
      <c r="AG1428" s="107"/>
      <c r="AH1428" s="108"/>
      <c r="AI1428" s="30"/>
      <c r="AJ1428" s="30"/>
      <c r="AK1428" s="30"/>
      <c r="AL1428" s="30"/>
      <c r="AM1428" s="63"/>
      <c r="AN1428" s="108"/>
      <c r="AO1428" s="108"/>
      <c r="AP1428" s="107"/>
      <c r="AQ1428" s="107"/>
      <c r="AR1428" s="31"/>
      <c r="AS1428" s="68"/>
      <c r="AT1428" s="68"/>
      <c r="AU1428" s="63"/>
      <c r="AV1428" s="62"/>
      <c r="AW1428" s="62"/>
      <c r="AX1428" s="62"/>
      <c r="AY1428" s="62"/>
      <c r="AZ1428" s="126"/>
      <c r="BA1428" s="126"/>
      <c r="BB1428" s="126"/>
      <c r="BC1428" s="126"/>
      <c r="BD1428" s="126"/>
      <c r="BE1428" s="62"/>
    </row>
    <row r="1429" spans="1:57" ht="25.5" customHeight="1" x14ac:dyDescent="0.3">
      <c r="A1429" s="31"/>
      <c r="B1429" s="31"/>
      <c r="C1429" s="31"/>
      <c r="D1429" s="33"/>
      <c r="E1429" s="92"/>
      <c r="F1429" s="31"/>
      <c r="G1429" s="77"/>
      <c r="H1429" s="77"/>
      <c r="I1429" s="57"/>
      <c r="J1429" s="31"/>
      <c r="K1429" s="31"/>
      <c r="L1429" s="77"/>
      <c r="M1429" s="64"/>
      <c r="N1429" s="64"/>
      <c r="O1429" s="69"/>
      <c r="P1429" s="69"/>
      <c r="Q1429" s="70"/>
      <c r="R1429" s="34"/>
      <c r="S1429" s="105"/>
      <c r="T1429" s="105"/>
      <c r="U1429" s="77"/>
      <c r="V1429" s="77"/>
      <c r="W1429" s="69"/>
      <c r="X1429" s="69"/>
      <c r="Y1429" s="69"/>
      <c r="Z1429" s="61"/>
      <c r="AA1429" s="67"/>
      <c r="AB1429" s="61"/>
      <c r="AC1429" s="67"/>
      <c r="AD1429" s="67"/>
      <c r="AE1429" s="67"/>
      <c r="AF1429" s="57"/>
      <c r="AG1429" s="107"/>
      <c r="AH1429" s="108"/>
      <c r="AI1429" s="30"/>
      <c r="AJ1429" s="30"/>
      <c r="AK1429" s="30"/>
      <c r="AL1429" s="30"/>
      <c r="AM1429" s="63"/>
      <c r="AN1429" s="108"/>
      <c r="AO1429" s="108"/>
      <c r="AP1429" s="107"/>
      <c r="AQ1429" s="107"/>
      <c r="AR1429" s="31"/>
      <c r="AS1429" s="68"/>
      <c r="AT1429" s="68"/>
      <c r="AU1429" s="63"/>
      <c r="AV1429" s="62"/>
      <c r="AW1429" s="62"/>
      <c r="AX1429" s="62"/>
      <c r="AY1429" s="62"/>
      <c r="AZ1429" s="126"/>
      <c r="BA1429" s="126"/>
      <c r="BB1429" s="126"/>
      <c r="BC1429" s="126"/>
      <c r="BD1429" s="126"/>
      <c r="BE1429" s="62"/>
    </row>
    <row r="1430" spans="1:57" ht="25.5" customHeight="1" x14ac:dyDescent="0.3">
      <c r="A1430" s="31"/>
      <c r="B1430" s="31"/>
      <c r="C1430" s="31"/>
      <c r="D1430" s="33"/>
      <c r="E1430" s="92"/>
      <c r="F1430" s="31"/>
      <c r="G1430" s="77"/>
      <c r="H1430" s="77"/>
      <c r="I1430" s="57"/>
      <c r="J1430" s="31"/>
      <c r="K1430" s="31"/>
      <c r="L1430" s="77"/>
      <c r="M1430" s="64"/>
      <c r="N1430" s="64"/>
      <c r="O1430" s="69"/>
      <c r="P1430" s="69"/>
      <c r="Q1430" s="70"/>
      <c r="R1430" s="34"/>
      <c r="S1430" s="105"/>
      <c r="T1430" s="105"/>
      <c r="U1430" s="77"/>
      <c r="V1430" s="77"/>
      <c r="W1430" s="69"/>
      <c r="X1430" s="69"/>
      <c r="Y1430" s="69"/>
      <c r="Z1430" s="61"/>
      <c r="AA1430" s="67"/>
      <c r="AB1430" s="61"/>
      <c r="AC1430" s="67"/>
      <c r="AD1430" s="67"/>
      <c r="AE1430" s="67"/>
      <c r="AF1430" s="57"/>
      <c r="AG1430" s="107"/>
      <c r="AH1430" s="108"/>
      <c r="AI1430" s="30"/>
      <c r="AJ1430" s="30"/>
      <c r="AK1430" s="30"/>
      <c r="AL1430" s="30"/>
      <c r="AM1430" s="63"/>
      <c r="AN1430" s="108"/>
      <c r="AO1430" s="108"/>
      <c r="AP1430" s="107"/>
      <c r="AQ1430" s="107"/>
      <c r="AR1430" s="31"/>
      <c r="AS1430" s="68"/>
      <c r="AT1430" s="68"/>
      <c r="AU1430" s="63"/>
      <c r="AV1430" s="62"/>
      <c r="AW1430" s="62"/>
      <c r="AX1430" s="62"/>
      <c r="AY1430" s="62"/>
      <c r="AZ1430" s="126"/>
      <c r="BA1430" s="126"/>
      <c r="BB1430" s="126"/>
      <c r="BC1430" s="126"/>
      <c r="BD1430" s="126"/>
      <c r="BE1430" s="62"/>
    </row>
    <row r="1431" spans="1:57" ht="25.5" customHeight="1" x14ac:dyDescent="0.3">
      <c r="A1431" s="31"/>
      <c r="B1431" s="31"/>
      <c r="C1431" s="31"/>
      <c r="D1431" s="33"/>
      <c r="E1431" s="92"/>
      <c r="F1431" s="31"/>
      <c r="G1431" s="77"/>
      <c r="H1431" s="77"/>
      <c r="I1431" s="57"/>
      <c r="J1431" s="31"/>
      <c r="K1431" s="31"/>
      <c r="L1431" s="77"/>
      <c r="M1431" s="64"/>
      <c r="N1431" s="64"/>
      <c r="O1431" s="69"/>
      <c r="P1431" s="69"/>
      <c r="Q1431" s="70"/>
      <c r="R1431" s="34"/>
      <c r="S1431" s="105"/>
      <c r="T1431" s="105"/>
      <c r="U1431" s="77"/>
      <c r="V1431" s="77"/>
      <c r="W1431" s="69"/>
      <c r="X1431" s="69"/>
      <c r="Y1431" s="69"/>
      <c r="Z1431" s="61"/>
      <c r="AA1431" s="67"/>
      <c r="AB1431" s="61"/>
      <c r="AC1431" s="67"/>
      <c r="AD1431" s="67"/>
      <c r="AE1431" s="67"/>
      <c r="AF1431" s="57"/>
      <c r="AG1431" s="107"/>
      <c r="AH1431" s="108"/>
      <c r="AI1431" s="30"/>
      <c r="AJ1431" s="30"/>
      <c r="AK1431" s="30"/>
      <c r="AL1431" s="30"/>
      <c r="AM1431" s="63"/>
      <c r="AN1431" s="108"/>
      <c r="AO1431" s="108"/>
      <c r="AP1431" s="107"/>
      <c r="AQ1431" s="107"/>
      <c r="AR1431" s="31"/>
      <c r="AS1431" s="68"/>
      <c r="AT1431" s="68"/>
      <c r="AU1431" s="63"/>
      <c r="AV1431" s="62"/>
      <c r="AW1431" s="62"/>
      <c r="AX1431" s="62"/>
      <c r="AY1431" s="62"/>
      <c r="AZ1431" s="126"/>
      <c r="BA1431" s="126"/>
      <c r="BB1431" s="126"/>
      <c r="BC1431" s="126"/>
      <c r="BD1431" s="126"/>
      <c r="BE1431" s="62"/>
    </row>
    <row r="1432" spans="1:57" ht="25.5" customHeight="1" x14ac:dyDescent="0.3">
      <c r="A1432" s="31"/>
      <c r="B1432" s="31"/>
      <c r="C1432" s="31"/>
      <c r="D1432" s="33"/>
      <c r="E1432" s="92"/>
      <c r="F1432" s="31"/>
      <c r="G1432" s="77"/>
      <c r="H1432" s="77"/>
      <c r="I1432" s="57"/>
      <c r="J1432" s="31"/>
      <c r="K1432" s="31"/>
      <c r="L1432" s="77"/>
      <c r="M1432" s="64"/>
      <c r="N1432" s="64"/>
      <c r="O1432" s="69"/>
      <c r="P1432" s="69"/>
      <c r="Q1432" s="70"/>
      <c r="R1432" s="34"/>
      <c r="S1432" s="105"/>
      <c r="T1432" s="105"/>
      <c r="U1432" s="77"/>
      <c r="V1432" s="77"/>
      <c r="W1432" s="69"/>
      <c r="X1432" s="69"/>
      <c r="Y1432" s="69"/>
      <c r="Z1432" s="61"/>
      <c r="AA1432" s="67"/>
      <c r="AB1432" s="61"/>
      <c r="AC1432" s="67"/>
      <c r="AD1432" s="67"/>
      <c r="AE1432" s="67"/>
      <c r="AF1432" s="57"/>
      <c r="AG1432" s="107"/>
      <c r="AH1432" s="108"/>
      <c r="AI1432" s="30"/>
      <c r="AJ1432" s="30"/>
      <c r="AK1432" s="30"/>
      <c r="AL1432" s="30"/>
      <c r="AM1432" s="63"/>
      <c r="AN1432" s="108"/>
      <c r="AO1432" s="108"/>
      <c r="AP1432" s="107"/>
      <c r="AQ1432" s="107"/>
      <c r="AR1432" s="31"/>
      <c r="AS1432" s="68"/>
      <c r="AT1432" s="68"/>
      <c r="AU1432" s="63"/>
      <c r="AV1432" s="62"/>
      <c r="AW1432" s="62"/>
      <c r="AX1432" s="62"/>
      <c r="AY1432" s="62"/>
      <c r="AZ1432" s="126"/>
      <c r="BA1432" s="126"/>
      <c r="BB1432" s="126"/>
      <c r="BC1432" s="126"/>
      <c r="BD1432" s="126"/>
      <c r="BE1432" s="62"/>
    </row>
    <row r="1433" spans="1:57" ht="25.5" customHeight="1" x14ac:dyDescent="0.3">
      <c r="A1433" s="31"/>
      <c r="B1433" s="31"/>
      <c r="C1433" s="31"/>
      <c r="D1433" s="33"/>
      <c r="E1433" s="92"/>
      <c r="F1433" s="31"/>
      <c r="G1433" s="77"/>
      <c r="H1433" s="77"/>
      <c r="I1433" s="57"/>
      <c r="J1433" s="31"/>
      <c r="K1433" s="31"/>
      <c r="L1433" s="77"/>
      <c r="M1433" s="64"/>
      <c r="N1433" s="64"/>
      <c r="O1433" s="69"/>
      <c r="P1433" s="69"/>
      <c r="Q1433" s="70"/>
      <c r="R1433" s="34"/>
      <c r="S1433" s="105"/>
      <c r="T1433" s="105"/>
      <c r="U1433" s="77"/>
      <c r="V1433" s="77"/>
      <c r="W1433" s="69"/>
      <c r="X1433" s="69"/>
      <c r="Y1433" s="69"/>
      <c r="Z1433" s="61"/>
      <c r="AA1433" s="67"/>
      <c r="AB1433" s="61"/>
      <c r="AC1433" s="67"/>
      <c r="AD1433" s="67"/>
      <c r="AE1433" s="67"/>
      <c r="AF1433" s="57"/>
      <c r="AG1433" s="107"/>
      <c r="AH1433" s="108"/>
      <c r="AI1433" s="30"/>
      <c r="AJ1433" s="30"/>
      <c r="AK1433" s="30"/>
      <c r="AL1433" s="30"/>
      <c r="AM1433" s="63"/>
      <c r="AN1433" s="108"/>
      <c r="AO1433" s="108"/>
      <c r="AP1433" s="107"/>
      <c r="AQ1433" s="107"/>
      <c r="AR1433" s="31"/>
      <c r="AS1433" s="68"/>
      <c r="AT1433" s="68"/>
      <c r="AU1433" s="63"/>
      <c r="AV1433" s="62"/>
      <c r="AW1433" s="62"/>
      <c r="AX1433" s="62"/>
      <c r="AY1433" s="62"/>
      <c r="AZ1433" s="126"/>
      <c r="BA1433" s="126"/>
      <c r="BB1433" s="126"/>
      <c r="BC1433" s="126"/>
      <c r="BD1433" s="126"/>
      <c r="BE1433" s="62"/>
    </row>
    <row r="1434" spans="1:57" ht="25.5" customHeight="1" x14ac:dyDescent="0.3">
      <c r="A1434" s="31"/>
      <c r="B1434" s="31"/>
      <c r="C1434" s="31"/>
      <c r="D1434" s="33"/>
      <c r="E1434" s="92"/>
      <c r="F1434" s="31"/>
      <c r="G1434" s="77"/>
      <c r="H1434" s="77"/>
      <c r="I1434" s="57"/>
      <c r="J1434" s="31"/>
      <c r="K1434" s="31"/>
      <c r="L1434" s="77"/>
      <c r="M1434" s="64"/>
      <c r="N1434" s="64"/>
      <c r="O1434" s="69"/>
      <c r="P1434" s="69"/>
      <c r="Q1434" s="70"/>
      <c r="R1434" s="34"/>
      <c r="S1434" s="105"/>
      <c r="T1434" s="105"/>
      <c r="U1434" s="77"/>
      <c r="V1434" s="77"/>
      <c r="W1434" s="69"/>
      <c r="X1434" s="69"/>
      <c r="Y1434" s="69"/>
      <c r="Z1434" s="61"/>
      <c r="AA1434" s="67"/>
      <c r="AB1434" s="61"/>
      <c r="AC1434" s="67"/>
      <c r="AD1434" s="67"/>
      <c r="AE1434" s="67"/>
      <c r="AF1434" s="57"/>
      <c r="AG1434" s="107"/>
      <c r="AH1434" s="108"/>
      <c r="AI1434" s="30"/>
      <c r="AJ1434" s="30"/>
      <c r="AK1434" s="30"/>
      <c r="AL1434" s="30"/>
      <c r="AM1434" s="63"/>
      <c r="AN1434" s="108"/>
      <c r="AO1434" s="108"/>
      <c r="AP1434" s="107"/>
      <c r="AQ1434" s="107"/>
      <c r="AR1434" s="31"/>
      <c r="AS1434" s="68"/>
      <c r="AT1434" s="68"/>
      <c r="AU1434" s="63"/>
      <c r="AV1434" s="62"/>
      <c r="AW1434" s="62"/>
      <c r="AX1434" s="62"/>
      <c r="AY1434" s="62"/>
      <c r="AZ1434" s="126"/>
      <c r="BA1434" s="126"/>
      <c r="BB1434" s="126"/>
      <c r="BC1434" s="126"/>
      <c r="BD1434" s="126"/>
      <c r="BE1434" s="62"/>
    </row>
    <row r="1435" spans="1:57" ht="25.5" customHeight="1" x14ac:dyDescent="0.3">
      <c r="A1435" s="31"/>
      <c r="B1435" s="31"/>
      <c r="C1435" s="31"/>
      <c r="D1435" s="33"/>
      <c r="E1435" s="92"/>
      <c r="F1435" s="31"/>
      <c r="G1435" s="77"/>
      <c r="H1435" s="77"/>
      <c r="I1435" s="57"/>
      <c r="J1435" s="31"/>
      <c r="K1435" s="31"/>
      <c r="L1435" s="77"/>
      <c r="M1435" s="64"/>
      <c r="N1435" s="64"/>
      <c r="O1435" s="69"/>
      <c r="P1435" s="69"/>
      <c r="Q1435" s="70"/>
      <c r="R1435" s="34"/>
      <c r="S1435" s="105"/>
      <c r="T1435" s="105"/>
      <c r="U1435" s="77"/>
      <c r="V1435" s="77"/>
      <c r="W1435" s="69"/>
      <c r="X1435" s="69"/>
      <c r="Y1435" s="69"/>
      <c r="Z1435" s="61"/>
      <c r="AA1435" s="67"/>
      <c r="AB1435" s="61"/>
      <c r="AC1435" s="67"/>
      <c r="AD1435" s="67"/>
      <c r="AE1435" s="67"/>
      <c r="AF1435" s="57"/>
      <c r="AG1435" s="107"/>
      <c r="AH1435" s="108"/>
      <c r="AI1435" s="30"/>
      <c r="AJ1435" s="30"/>
      <c r="AK1435" s="30"/>
      <c r="AL1435" s="30"/>
      <c r="AM1435" s="63"/>
      <c r="AN1435" s="108"/>
      <c r="AO1435" s="108"/>
      <c r="AP1435" s="107"/>
      <c r="AQ1435" s="107"/>
      <c r="AR1435" s="31"/>
      <c r="AS1435" s="68"/>
      <c r="AT1435" s="68"/>
      <c r="AU1435" s="63"/>
      <c r="AV1435" s="62"/>
      <c r="AW1435" s="62"/>
      <c r="AX1435" s="62"/>
      <c r="AY1435" s="62"/>
      <c r="AZ1435" s="126"/>
      <c r="BA1435" s="126"/>
      <c r="BB1435" s="126"/>
      <c r="BC1435" s="126"/>
      <c r="BD1435" s="126"/>
      <c r="BE1435" s="62"/>
    </row>
    <row r="1436" spans="1:57" ht="25.5" customHeight="1" x14ac:dyDescent="0.3">
      <c r="A1436" s="31"/>
      <c r="B1436" s="31"/>
      <c r="C1436" s="31"/>
      <c r="D1436" s="33"/>
      <c r="E1436" s="92"/>
      <c r="F1436" s="31"/>
      <c r="G1436" s="77"/>
      <c r="H1436" s="77"/>
      <c r="I1436" s="57"/>
      <c r="J1436" s="31"/>
      <c r="K1436" s="31"/>
      <c r="L1436" s="77"/>
      <c r="M1436" s="64"/>
      <c r="N1436" s="64"/>
      <c r="O1436" s="69"/>
      <c r="P1436" s="69"/>
      <c r="Q1436" s="70"/>
      <c r="R1436" s="34"/>
      <c r="S1436" s="105"/>
      <c r="T1436" s="105"/>
      <c r="U1436" s="77"/>
      <c r="V1436" s="77"/>
      <c r="W1436" s="69"/>
      <c r="X1436" s="69"/>
      <c r="Y1436" s="69"/>
      <c r="Z1436" s="61"/>
      <c r="AA1436" s="67"/>
      <c r="AB1436" s="61"/>
      <c r="AC1436" s="67"/>
      <c r="AD1436" s="67"/>
      <c r="AE1436" s="67"/>
      <c r="AF1436" s="57"/>
      <c r="AG1436" s="107"/>
      <c r="AH1436" s="108"/>
      <c r="AI1436" s="30"/>
      <c r="AJ1436" s="30"/>
      <c r="AK1436" s="30"/>
      <c r="AL1436" s="30"/>
      <c r="AM1436" s="63"/>
      <c r="AN1436" s="108"/>
      <c r="AO1436" s="108"/>
      <c r="AP1436" s="107"/>
      <c r="AQ1436" s="107"/>
      <c r="AR1436" s="31"/>
      <c r="AS1436" s="68"/>
      <c r="AT1436" s="68"/>
      <c r="AU1436" s="63"/>
      <c r="AV1436" s="62"/>
      <c r="AW1436" s="62"/>
      <c r="AX1436" s="62"/>
      <c r="AY1436" s="62"/>
      <c r="AZ1436" s="126"/>
      <c r="BA1436" s="126"/>
      <c r="BB1436" s="126"/>
      <c r="BC1436" s="126"/>
      <c r="BD1436" s="126"/>
      <c r="BE1436" s="62"/>
    </row>
    <row r="1437" spans="1:57" ht="25.5" customHeight="1" x14ac:dyDescent="0.3">
      <c r="A1437" s="31"/>
      <c r="B1437" s="31"/>
      <c r="C1437" s="31"/>
      <c r="D1437" s="33"/>
      <c r="E1437" s="92"/>
      <c r="F1437" s="31"/>
      <c r="G1437" s="77"/>
      <c r="H1437" s="77"/>
      <c r="I1437" s="57"/>
      <c r="J1437" s="31"/>
      <c r="K1437" s="31"/>
      <c r="L1437" s="77"/>
      <c r="M1437" s="64"/>
      <c r="N1437" s="64"/>
      <c r="O1437" s="69"/>
      <c r="P1437" s="69"/>
      <c r="Q1437" s="70"/>
      <c r="R1437" s="34"/>
      <c r="S1437" s="105"/>
      <c r="T1437" s="105"/>
      <c r="U1437" s="77"/>
      <c r="V1437" s="77"/>
      <c r="W1437" s="69"/>
      <c r="X1437" s="69"/>
      <c r="Y1437" s="69"/>
      <c r="Z1437" s="61"/>
      <c r="AA1437" s="67"/>
      <c r="AB1437" s="61"/>
      <c r="AC1437" s="67"/>
      <c r="AD1437" s="67"/>
      <c r="AE1437" s="67"/>
      <c r="AF1437" s="57"/>
      <c r="AG1437" s="107"/>
      <c r="AH1437" s="108"/>
      <c r="AI1437" s="30"/>
      <c r="AJ1437" s="30"/>
      <c r="AK1437" s="30"/>
      <c r="AL1437" s="30"/>
      <c r="AM1437" s="63"/>
      <c r="AN1437" s="108"/>
      <c r="AO1437" s="108"/>
      <c r="AP1437" s="107"/>
      <c r="AQ1437" s="107"/>
      <c r="AR1437" s="31"/>
      <c r="AS1437" s="68"/>
      <c r="AT1437" s="68"/>
      <c r="AU1437" s="63"/>
      <c r="AV1437" s="62"/>
      <c r="AW1437" s="62"/>
      <c r="AX1437" s="62"/>
      <c r="AY1437" s="62"/>
      <c r="AZ1437" s="126"/>
      <c r="BA1437" s="126"/>
      <c r="BB1437" s="126"/>
      <c r="BC1437" s="126"/>
      <c r="BD1437" s="126"/>
      <c r="BE1437" s="62"/>
    </row>
    <row r="1438" spans="1:57" ht="25.5" customHeight="1" x14ac:dyDescent="0.3">
      <c r="A1438" s="31"/>
      <c r="B1438" s="31"/>
      <c r="C1438" s="31"/>
      <c r="D1438" s="33"/>
      <c r="E1438" s="92"/>
      <c r="F1438" s="31"/>
      <c r="G1438" s="77"/>
      <c r="H1438" s="77"/>
      <c r="I1438" s="57"/>
      <c r="J1438" s="31"/>
      <c r="K1438" s="31"/>
      <c r="L1438" s="77"/>
      <c r="M1438" s="64"/>
      <c r="N1438" s="64"/>
      <c r="O1438" s="69"/>
      <c r="P1438" s="69"/>
      <c r="Q1438" s="70"/>
      <c r="R1438" s="34"/>
      <c r="S1438" s="105"/>
      <c r="T1438" s="105"/>
      <c r="U1438" s="77"/>
      <c r="V1438" s="77"/>
      <c r="W1438" s="69"/>
      <c r="X1438" s="69"/>
      <c r="Y1438" s="69"/>
      <c r="Z1438" s="61"/>
      <c r="AA1438" s="67"/>
      <c r="AB1438" s="61"/>
      <c r="AC1438" s="67"/>
      <c r="AD1438" s="67"/>
      <c r="AE1438" s="67"/>
      <c r="AF1438" s="57"/>
      <c r="AG1438" s="107"/>
      <c r="AH1438" s="108"/>
      <c r="AI1438" s="30"/>
      <c r="AJ1438" s="30"/>
      <c r="AK1438" s="30"/>
      <c r="AL1438" s="30"/>
      <c r="AM1438" s="63"/>
      <c r="AN1438" s="108"/>
      <c r="AO1438" s="108"/>
      <c r="AP1438" s="107"/>
      <c r="AQ1438" s="107"/>
      <c r="AR1438" s="31"/>
      <c r="AS1438" s="68"/>
      <c r="AT1438" s="68"/>
      <c r="AU1438" s="63"/>
      <c r="AV1438" s="62"/>
      <c r="AW1438" s="62"/>
      <c r="AX1438" s="62"/>
      <c r="AY1438" s="62"/>
      <c r="AZ1438" s="126"/>
      <c r="BA1438" s="126"/>
      <c r="BB1438" s="126"/>
      <c r="BC1438" s="126"/>
      <c r="BD1438" s="126"/>
      <c r="BE1438" s="62"/>
    </row>
    <row r="1439" spans="1:57" ht="25.5" customHeight="1" x14ac:dyDescent="0.3">
      <c r="A1439" s="31"/>
      <c r="B1439" s="31"/>
      <c r="C1439" s="31"/>
      <c r="D1439" s="33"/>
      <c r="E1439" s="92"/>
      <c r="F1439" s="31"/>
      <c r="G1439" s="77"/>
      <c r="H1439" s="77"/>
      <c r="I1439" s="57"/>
      <c r="J1439" s="31"/>
      <c r="K1439" s="31"/>
      <c r="L1439" s="77"/>
      <c r="M1439" s="64"/>
      <c r="N1439" s="64"/>
      <c r="O1439" s="69"/>
      <c r="P1439" s="69"/>
      <c r="Q1439" s="70"/>
      <c r="R1439" s="34"/>
      <c r="S1439" s="105"/>
      <c r="T1439" s="105"/>
      <c r="U1439" s="77"/>
      <c r="V1439" s="77"/>
      <c r="W1439" s="69"/>
      <c r="X1439" s="69"/>
      <c r="Y1439" s="69"/>
      <c r="Z1439" s="61"/>
      <c r="AA1439" s="67"/>
      <c r="AB1439" s="61"/>
      <c r="AC1439" s="67"/>
      <c r="AD1439" s="67"/>
      <c r="AE1439" s="67"/>
      <c r="AF1439" s="57"/>
      <c r="AG1439" s="107"/>
      <c r="AH1439" s="108"/>
      <c r="AI1439" s="30"/>
      <c r="AJ1439" s="30"/>
      <c r="AK1439" s="30"/>
      <c r="AL1439" s="30"/>
      <c r="AM1439" s="63"/>
      <c r="AN1439" s="108"/>
      <c r="AO1439" s="108"/>
      <c r="AP1439" s="107"/>
      <c r="AQ1439" s="107"/>
      <c r="AR1439" s="31"/>
      <c r="AS1439" s="68"/>
      <c r="AT1439" s="68"/>
      <c r="AU1439" s="63"/>
      <c r="AV1439" s="62"/>
      <c r="AW1439" s="62"/>
      <c r="AX1439" s="62"/>
      <c r="AY1439" s="62"/>
      <c r="AZ1439" s="126"/>
      <c r="BA1439" s="126"/>
      <c r="BB1439" s="126"/>
      <c r="BC1439" s="126"/>
      <c r="BD1439" s="126"/>
      <c r="BE1439" s="62"/>
    </row>
    <row r="1440" spans="1:57" ht="25.5" customHeight="1" x14ac:dyDescent="0.3">
      <c r="A1440" s="31"/>
      <c r="B1440" s="31"/>
      <c r="C1440" s="31"/>
      <c r="D1440" s="33"/>
      <c r="E1440" s="92"/>
      <c r="F1440" s="31"/>
      <c r="G1440" s="77"/>
      <c r="H1440" s="77"/>
      <c r="I1440" s="57"/>
      <c r="J1440" s="31"/>
      <c r="K1440" s="31"/>
      <c r="L1440" s="77"/>
      <c r="M1440" s="64"/>
      <c r="N1440" s="64"/>
      <c r="O1440" s="69"/>
      <c r="P1440" s="69"/>
      <c r="Q1440" s="70"/>
      <c r="R1440" s="34"/>
      <c r="S1440" s="105"/>
      <c r="T1440" s="105"/>
      <c r="U1440" s="77"/>
      <c r="V1440" s="77"/>
      <c r="W1440" s="69"/>
      <c r="X1440" s="69"/>
      <c r="Y1440" s="69"/>
      <c r="Z1440" s="61"/>
      <c r="AA1440" s="67"/>
      <c r="AB1440" s="61"/>
      <c r="AC1440" s="67"/>
      <c r="AD1440" s="67"/>
      <c r="AE1440" s="67"/>
      <c r="AF1440" s="57"/>
      <c r="AG1440" s="107"/>
      <c r="AH1440" s="108"/>
      <c r="AI1440" s="30"/>
      <c r="AJ1440" s="30"/>
      <c r="AK1440" s="30"/>
      <c r="AL1440" s="30"/>
      <c r="AM1440" s="63"/>
      <c r="AN1440" s="108"/>
      <c r="AO1440" s="108"/>
      <c r="AP1440" s="107"/>
      <c r="AQ1440" s="107"/>
      <c r="AR1440" s="31"/>
      <c r="AS1440" s="68"/>
      <c r="AT1440" s="68"/>
      <c r="AU1440" s="63"/>
      <c r="AV1440" s="62"/>
      <c r="AW1440" s="62"/>
      <c r="AX1440" s="62"/>
      <c r="AY1440" s="62"/>
      <c r="AZ1440" s="126"/>
      <c r="BA1440" s="126"/>
      <c r="BB1440" s="126"/>
      <c r="BC1440" s="126"/>
      <c r="BD1440" s="126"/>
      <c r="BE1440" s="62"/>
    </row>
    <row r="1441" spans="1:57" ht="25.5" customHeight="1" x14ac:dyDescent="0.3">
      <c r="A1441" s="31"/>
      <c r="B1441" s="31"/>
      <c r="C1441" s="31"/>
      <c r="D1441" s="33"/>
      <c r="E1441" s="92"/>
      <c r="F1441" s="31"/>
      <c r="G1441" s="77"/>
      <c r="H1441" s="77"/>
      <c r="I1441" s="57"/>
      <c r="J1441" s="31"/>
      <c r="K1441" s="31"/>
      <c r="L1441" s="77"/>
      <c r="M1441" s="64"/>
      <c r="N1441" s="64"/>
      <c r="O1441" s="69"/>
      <c r="P1441" s="69"/>
      <c r="Q1441" s="70"/>
      <c r="R1441" s="34"/>
      <c r="S1441" s="105"/>
      <c r="T1441" s="105"/>
      <c r="U1441" s="77"/>
      <c r="V1441" s="77"/>
      <c r="W1441" s="69"/>
      <c r="X1441" s="69"/>
      <c r="Y1441" s="69"/>
      <c r="Z1441" s="61"/>
      <c r="AA1441" s="67"/>
      <c r="AB1441" s="61"/>
      <c r="AC1441" s="67"/>
      <c r="AD1441" s="67"/>
      <c r="AE1441" s="67"/>
      <c r="AF1441" s="57"/>
      <c r="AG1441" s="107"/>
      <c r="AH1441" s="108"/>
      <c r="AI1441" s="30"/>
      <c r="AJ1441" s="30"/>
      <c r="AK1441" s="30"/>
      <c r="AL1441" s="30"/>
      <c r="AM1441" s="63"/>
      <c r="AN1441" s="108"/>
      <c r="AO1441" s="108"/>
      <c r="AP1441" s="107"/>
      <c r="AQ1441" s="107"/>
      <c r="AR1441" s="31"/>
      <c r="AS1441" s="68"/>
      <c r="AT1441" s="68"/>
      <c r="AU1441" s="63"/>
      <c r="AV1441" s="62"/>
      <c r="AW1441" s="62"/>
      <c r="AX1441" s="62"/>
      <c r="AY1441" s="62"/>
      <c r="AZ1441" s="126"/>
      <c r="BA1441" s="126"/>
      <c r="BB1441" s="126"/>
      <c r="BC1441" s="126"/>
      <c r="BD1441" s="126"/>
      <c r="BE1441" s="62"/>
    </row>
    <row r="1442" spans="1:57" ht="25.5" customHeight="1" x14ac:dyDescent="0.3">
      <c r="A1442" s="31"/>
      <c r="B1442" s="31"/>
      <c r="C1442" s="31"/>
      <c r="D1442" s="33"/>
      <c r="E1442" s="92"/>
      <c r="F1442" s="31"/>
      <c r="G1442" s="77"/>
      <c r="H1442" s="77"/>
      <c r="I1442" s="57"/>
      <c r="J1442" s="31"/>
      <c r="K1442" s="31"/>
      <c r="L1442" s="77"/>
      <c r="M1442" s="64"/>
      <c r="N1442" s="64"/>
      <c r="O1442" s="69"/>
      <c r="P1442" s="69"/>
      <c r="Q1442" s="70"/>
      <c r="R1442" s="34"/>
      <c r="S1442" s="105"/>
      <c r="T1442" s="105"/>
      <c r="U1442" s="77"/>
      <c r="V1442" s="77"/>
      <c r="W1442" s="69"/>
      <c r="X1442" s="69"/>
      <c r="Y1442" s="69"/>
      <c r="Z1442" s="61"/>
      <c r="AA1442" s="67"/>
      <c r="AB1442" s="61"/>
      <c r="AC1442" s="67"/>
      <c r="AD1442" s="67"/>
      <c r="AE1442" s="67"/>
      <c r="AF1442" s="57"/>
      <c r="AG1442" s="107"/>
      <c r="AH1442" s="108"/>
      <c r="AI1442" s="30"/>
      <c r="AJ1442" s="30"/>
      <c r="AK1442" s="30"/>
      <c r="AL1442" s="30"/>
      <c r="AM1442" s="63"/>
      <c r="AN1442" s="108"/>
      <c r="AO1442" s="108"/>
      <c r="AP1442" s="107"/>
      <c r="AQ1442" s="107"/>
      <c r="AR1442" s="31"/>
      <c r="AS1442" s="68"/>
      <c r="AT1442" s="68"/>
      <c r="AU1442" s="63"/>
      <c r="AV1442" s="62"/>
      <c r="AW1442" s="62"/>
      <c r="AX1442" s="62"/>
      <c r="AY1442" s="62"/>
      <c r="AZ1442" s="126"/>
      <c r="BA1442" s="126"/>
      <c r="BB1442" s="126"/>
      <c r="BC1442" s="126"/>
      <c r="BD1442" s="126"/>
      <c r="BE1442" s="62"/>
    </row>
    <row r="1443" spans="1:57" ht="25.5" customHeight="1" x14ac:dyDescent="0.3">
      <c r="A1443" s="31"/>
      <c r="B1443" s="31"/>
      <c r="C1443" s="31"/>
      <c r="D1443" s="33"/>
      <c r="E1443" s="92"/>
      <c r="F1443" s="31"/>
      <c r="G1443" s="77"/>
      <c r="H1443" s="77"/>
      <c r="I1443" s="57"/>
      <c r="J1443" s="31"/>
      <c r="K1443" s="31"/>
      <c r="L1443" s="77"/>
      <c r="M1443" s="64"/>
      <c r="N1443" s="64"/>
      <c r="O1443" s="69"/>
      <c r="P1443" s="69"/>
      <c r="Q1443" s="70"/>
      <c r="R1443" s="34"/>
      <c r="S1443" s="105"/>
      <c r="T1443" s="105"/>
      <c r="U1443" s="77"/>
      <c r="V1443" s="77"/>
      <c r="W1443" s="69"/>
      <c r="X1443" s="69"/>
      <c r="Y1443" s="69"/>
      <c r="Z1443" s="61"/>
      <c r="AA1443" s="67"/>
      <c r="AB1443" s="61"/>
      <c r="AC1443" s="67"/>
      <c r="AD1443" s="67"/>
      <c r="AE1443" s="67"/>
      <c r="AF1443" s="57"/>
      <c r="AG1443" s="107"/>
      <c r="AH1443" s="108"/>
      <c r="AI1443" s="30"/>
      <c r="AJ1443" s="30"/>
      <c r="AK1443" s="30"/>
      <c r="AL1443" s="30"/>
      <c r="AM1443" s="63"/>
      <c r="AN1443" s="108"/>
      <c r="AO1443" s="108"/>
      <c r="AP1443" s="107"/>
      <c r="AQ1443" s="107"/>
      <c r="AR1443" s="31"/>
      <c r="AS1443" s="68"/>
      <c r="AT1443" s="68"/>
      <c r="AU1443" s="63"/>
      <c r="AV1443" s="62"/>
      <c r="AW1443" s="62"/>
      <c r="AX1443" s="62"/>
      <c r="AY1443" s="62"/>
      <c r="AZ1443" s="126"/>
      <c r="BA1443" s="126"/>
      <c r="BB1443" s="126"/>
      <c r="BC1443" s="126"/>
      <c r="BD1443" s="126"/>
      <c r="BE1443" s="62"/>
    </row>
    <row r="1444" spans="1:57" ht="25.5" customHeight="1" x14ac:dyDescent="0.3">
      <c r="A1444" s="31"/>
      <c r="B1444" s="31"/>
      <c r="C1444" s="31"/>
      <c r="D1444" s="33"/>
      <c r="E1444" s="92"/>
      <c r="F1444" s="31"/>
      <c r="G1444" s="77"/>
      <c r="H1444" s="77"/>
      <c r="I1444" s="57"/>
      <c r="J1444" s="31"/>
      <c r="K1444" s="31"/>
      <c r="L1444" s="77"/>
      <c r="M1444" s="64"/>
      <c r="N1444" s="64"/>
      <c r="O1444" s="69"/>
      <c r="P1444" s="69"/>
      <c r="Q1444" s="70"/>
      <c r="R1444" s="34"/>
      <c r="S1444" s="105"/>
      <c r="T1444" s="105"/>
      <c r="U1444" s="77"/>
      <c r="V1444" s="77"/>
      <c r="W1444" s="69"/>
      <c r="X1444" s="69"/>
      <c r="Y1444" s="69"/>
      <c r="Z1444" s="61"/>
      <c r="AA1444" s="67"/>
      <c r="AB1444" s="61"/>
      <c r="AC1444" s="67"/>
      <c r="AD1444" s="67"/>
      <c r="AE1444" s="67"/>
      <c r="AF1444" s="57"/>
      <c r="AG1444" s="107"/>
      <c r="AH1444" s="108"/>
      <c r="AI1444" s="30"/>
      <c r="AJ1444" s="30"/>
      <c r="AK1444" s="30"/>
      <c r="AL1444" s="30"/>
      <c r="AM1444" s="63"/>
      <c r="AN1444" s="108"/>
      <c r="AO1444" s="108"/>
      <c r="AP1444" s="107"/>
      <c r="AQ1444" s="107"/>
      <c r="AR1444" s="31"/>
      <c r="AS1444" s="68"/>
      <c r="AT1444" s="68"/>
      <c r="AU1444" s="63"/>
      <c r="AV1444" s="62"/>
      <c r="AW1444" s="62"/>
      <c r="AX1444" s="62"/>
      <c r="AY1444" s="62"/>
      <c r="AZ1444" s="126"/>
      <c r="BA1444" s="126"/>
      <c r="BB1444" s="126"/>
      <c r="BC1444" s="126"/>
      <c r="BD1444" s="126"/>
      <c r="BE1444" s="62"/>
    </row>
    <row r="1445" spans="1:57" ht="25.5" customHeight="1" x14ac:dyDescent="0.3">
      <c r="A1445" s="31"/>
      <c r="B1445" s="31"/>
      <c r="C1445" s="31"/>
      <c r="D1445" s="33"/>
      <c r="E1445" s="92"/>
      <c r="F1445" s="31"/>
      <c r="G1445" s="77"/>
      <c r="H1445" s="77"/>
      <c r="I1445" s="57"/>
      <c r="J1445" s="31"/>
      <c r="K1445" s="31"/>
      <c r="L1445" s="77"/>
      <c r="M1445" s="64"/>
      <c r="N1445" s="64"/>
      <c r="O1445" s="69"/>
      <c r="P1445" s="69"/>
      <c r="Q1445" s="70"/>
      <c r="R1445" s="34"/>
      <c r="S1445" s="105"/>
      <c r="T1445" s="105"/>
      <c r="U1445" s="77"/>
      <c r="V1445" s="77"/>
      <c r="W1445" s="69"/>
      <c r="X1445" s="69"/>
      <c r="Y1445" s="69"/>
      <c r="Z1445" s="61"/>
      <c r="AA1445" s="67"/>
      <c r="AB1445" s="61"/>
      <c r="AC1445" s="67"/>
      <c r="AD1445" s="67"/>
      <c r="AE1445" s="67"/>
      <c r="AF1445" s="57"/>
      <c r="AG1445" s="107"/>
      <c r="AH1445" s="108"/>
      <c r="AI1445" s="30"/>
      <c r="AJ1445" s="30"/>
      <c r="AK1445" s="30"/>
      <c r="AL1445" s="30"/>
      <c r="AM1445" s="63"/>
      <c r="AN1445" s="108"/>
      <c r="AO1445" s="108"/>
      <c r="AP1445" s="107"/>
      <c r="AQ1445" s="107"/>
      <c r="AR1445" s="31"/>
      <c r="AS1445" s="68"/>
      <c r="AT1445" s="68"/>
      <c r="AU1445" s="63"/>
      <c r="AV1445" s="62"/>
      <c r="AW1445" s="62"/>
      <c r="AX1445" s="62"/>
      <c r="AY1445" s="62"/>
      <c r="AZ1445" s="126"/>
      <c r="BA1445" s="126"/>
      <c r="BB1445" s="126"/>
      <c r="BC1445" s="126"/>
      <c r="BD1445" s="126"/>
      <c r="BE1445" s="62"/>
    </row>
    <row r="1446" spans="1:57" ht="25.5" customHeight="1" x14ac:dyDescent="0.3">
      <c r="A1446" s="31"/>
      <c r="B1446" s="31"/>
      <c r="C1446" s="31"/>
      <c r="D1446" s="33"/>
      <c r="E1446" s="92"/>
      <c r="F1446" s="31"/>
      <c r="G1446" s="77"/>
      <c r="H1446" s="77"/>
      <c r="I1446" s="57"/>
      <c r="J1446" s="31"/>
      <c r="K1446" s="31"/>
      <c r="L1446" s="77"/>
      <c r="M1446" s="64"/>
      <c r="N1446" s="64"/>
      <c r="O1446" s="69"/>
      <c r="P1446" s="69"/>
      <c r="Q1446" s="70"/>
      <c r="R1446" s="34"/>
      <c r="S1446" s="105"/>
      <c r="T1446" s="105"/>
      <c r="U1446" s="77"/>
      <c r="V1446" s="77"/>
      <c r="W1446" s="69"/>
      <c r="X1446" s="69"/>
      <c r="Y1446" s="69"/>
      <c r="Z1446" s="61"/>
      <c r="AA1446" s="67"/>
      <c r="AB1446" s="61"/>
      <c r="AC1446" s="67"/>
      <c r="AD1446" s="67"/>
      <c r="AE1446" s="67"/>
      <c r="AF1446" s="57"/>
      <c r="AG1446" s="107"/>
      <c r="AH1446" s="108"/>
      <c r="AI1446" s="30"/>
      <c r="AJ1446" s="30"/>
      <c r="AK1446" s="30"/>
      <c r="AL1446" s="30"/>
      <c r="AM1446" s="63"/>
      <c r="AN1446" s="108"/>
      <c r="AO1446" s="108"/>
      <c r="AP1446" s="107"/>
      <c r="AQ1446" s="107"/>
      <c r="AR1446" s="31"/>
      <c r="AS1446" s="68"/>
      <c r="AT1446" s="68"/>
      <c r="AU1446" s="63"/>
      <c r="AV1446" s="62"/>
      <c r="AW1446" s="62"/>
      <c r="AX1446" s="62"/>
      <c r="AY1446" s="62"/>
      <c r="AZ1446" s="126"/>
      <c r="BA1446" s="126"/>
      <c r="BB1446" s="126"/>
      <c r="BC1446" s="126"/>
      <c r="BD1446" s="126"/>
      <c r="BE1446" s="62"/>
    </row>
    <row r="1447" spans="1:57" ht="25.5" customHeight="1" x14ac:dyDescent="0.3">
      <c r="A1447" s="31"/>
      <c r="B1447" s="31"/>
      <c r="C1447" s="31"/>
      <c r="D1447" s="33"/>
      <c r="E1447" s="92"/>
      <c r="F1447" s="31"/>
      <c r="G1447" s="77"/>
      <c r="H1447" s="77"/>
      <c r="I1447" s="57"/>
      <c r="J1447" s="31"/>
      <c r="K1447" s="31"/>
      <c r="L1447" s="77"/>
      <c r="M1447" s="64"/>
      <c r="N1447" s="64"/>
      <c r="O1447" s="69"/>
      <c r="P1447" s="69"/>
      <c r="Q1447" s="70"/>
      <c r="R1447" s="34"/>
      <c r="S1447" s="105"/>
      <c r="T1447" s="105"/>
      <c r="U1447" s="77"/>
      <c r="V1447" s="77"/>
      <c r="W1447" s="69"/>
      <c r="X1447" s="69"/>
      <c r="Y1447" s="69"/>
      <c r="Z1447" s="61"/>
      <c r="AA1447" s="67"/>
      <c r="AB1447" s="61"/>
      <c r="AC1447" s="67"/>
      <c r="AD1447" s="67"/>
      <c r="AE1447" s="67"/>
      <c r="AF1447" s="57"/>
      <c r="AG1447" s="107"/>
      <c r="AH1447" s="108"/>
      <c r="AI1447" s="30"/>
      <c r="AJ1447" s="30"/>
      <c r="AK1447" s="30"/>
      <c r="AL1447" s="30"/>
      <c r="AM1447" s="63"/>
      <c r="AN1447" s="108"/>
      <c r="AO1447" s="108"/>
      <c r="AP1447" s="107"/>
      <c r="AQ1447" s="107"/>
      <c r="AR1447" s="31"/>
      <c r="AS1447" s="68"/>
      <c r="AT1447" s="68"/>
      <c r="AU1447" s="63"/>
      <c r="AV1447" s="62"/>
      <c r="AW1447" s="62"/>
      <c r="AX1447" s="62"/>
      <c r="AY1447" s="62"/>
      <c r="AZ1447" s="126"/>
      <c r="BA1447" s="126"/>
      <c r="BB1447" s="126"/>
      <c r="BC1447" s="126"/>
      <c r="BD1447" s="126"/>
      <c r="BE1447" s="62"/>
    </row>
    <row r="1448" spans="1:57" ht="25.5" customHeight="1" x14ac:dyDescent="0.3">
      <c r="A1448" s="31"/>
      <c r="B1448" s="31"/>
      <c r="C1448" s="31"/>
      <c r="D1448" s="33"/>
      <c r="E1448" s="92"/>
      <c r="F1448" s="31"/>
      <c r="G1448" s="77"/>
      <c r="H1448" s="77"/>
      <c r="I1448" s="57"/>
      <c r="J1448" s="31"/>
      <c r="K1448" s="31"/>
      <c r="L1448" s="77"/>
      <c r="M1448" s="64"/>
      <c r="N1448" s="64"/>
      <c r="O1448" s="69"/>
      <c r="P1448" s="69"/>
      <c r="Q1448" s="70"/>
      <c r="R1448" s="34"/>
      <c r="S1448" s="105"/>
      <c r="T1448" s="105"/>
      <c r="U1448" s="77"/>
      <c r="V1448" s="77"/>
      <c r="W1448" s="69"/>
      <c r="X1448" s="69"/>
      <c r="Y1448" s="69"/>
      <c r="Z1448" s="61"/>
      <c r="AA1448" s="67"/>
      <c r="AB1448" s="61"/>
      <c r="AC1448" s="67"/>
      <c r="AD1448" s="67"/>
      <c r="AE1448" s="67"/>
      <c r="AF1448" s="57"/>
      <c r="AG1448" s="107"/>
      <c r="AH1448" s="108"/>
      <c r="AI1448" s="30"/>
      <c r="AJ1448" s="30"/>
      <c r="AK1448" s="30"/>
      <c r="AL1448" s="30"/>
      <c r="AM1448" s="63"/>
      <c r="AN1448" s="108"/>
      <c r="AO1448" s="108"/>
      <c r="AP1448" s="107"/>
      <c r="AQ1448" s="107"/>
      <c r="AR1448" s="31"/>
      <c r="AS1448" s="68"/>
      <c r="AT1448" s="68"/>
      <c r="AU1448" s="63"/>
      <c r="AV1448" s="62"/>
      <c r="AW1448" s="62"/>
      <c r="AX1448" s="62"/>
      <c r="AY1448" s="62"/>
      <c r="AZ1448" s="126"/>
      <c r="BA1448" s="126"/>
      <c r="BB1448" s="126"/>
      <c r="BC1448" s="126"/>
      <c r="BD1448" s="126"/>
      <c r="BE1448" s="62"/>
    </row>
    <row r="1449" spans="1:57" ht="25.5" customHeight="1" x14ac:dyDescent="0.3">
      <c r="A1449" s="31"/>
      <c r="B1449" s="31"/>
      <c r="C1449" s="31"/>
      <c r="D1449" s="33"/>
      <c r="E1449" s="92"/>
      <c r="F1449" s="31"/>
      <c r="G1449" s="77"/>
      <c r="H1449" s="77"/>
      <c r="I1449" s="57"/>
      <c r="J1449" s="31"/>
      <c r="K1449" s="31"/>
      <c r="L1449" s="77"/>
      <c r="M1449" s="64"/>
      <c r="N1449" s="64"/>
      <c r="O1449" s="69"/>
      <c r="P1449" s="69"/>
      <c r="Q1449" s="70"/>
      <c r="R1449" s="34"/>
      <c r="S1449" s="105"/>
      <c r="T1449" s="105"/>
      <c r="U1449" s="77"/>
      <c r="V1449" s="77"/>
      <c r="W1449" s="69"/>
      <c r="X1449" s="69"/>
      <c r="Y1449" s="69"/>
      <c r="Z1449" s="61"/>
      <c r="AA1449" s="67"/>
      <c r="AB1449" s="61"/>
      <c r="AC1449" s="67"/>
      <c r="AD1449" s="67"/>
      <c r="AE1449" s="67"/>
      <c r="AF1449" s="57"/>
      <c r="AG1449" s="107"/>
      <c r="AH1449" s="108"/>
      <c r="AI1449" s="30"/>
      <c r="AJ1449" s="30"/>
      <c r="AK1449" s="30"/>
      <c r="AL1449" s="30"/>
      <c r="AM1449" s="63"/>
      <c r="AN1449" s="108"/>
      <c r="AO1449" s="108"/>
      <c r="AP1449" s="107"/>
      <c r="AQ1449" s="107"/>
      <c r="AR1449" s="31"/>
      <c r="AS1449" s="68"/>
      <c r="AT1449" s="68"/>
      <c r="AU1449" s="63"/>
      <c r="AV1449" s="62"/>
      <c r="AW1449" s="62"/>
      <c r="AX1449" s="62"/>
      <c r="AY1449" s="62"/>
      <c r="AZ1449" s="126"/>
      <c r="BA1449" s="126"/>
      <c r="BB1449" s="126"/>
      <c r="BC1449" s="126"/>
      <c r="BD1449" s="126"/>
      <c r="BE1449" s="62"/>
    </row>
    <row r="1450" spans="1:57" ht="25.5" customHeight="1" x14ac:dyDescent="0.3">
      <c r="A1450" s="31"/>
      <c r="B1450" s="31"/>
      <c r="C1450" s="31"/>
      <c r="D1450" s="33"/>
      <c r="E1450" s="92"/>
      <c r="F1450" s="31"/>
      <c r="G1450" s="77"/>
      <c r="H1450" s="77"/>
      <c r="I1450" s="57"/>
      <c r="J1450" s="31"/>
      <c r="K1450" s="31"/>
      <c r="L1450" s="77"/>
      <c r="M1450" s="64"/>
      <c r="N1450" s="64"/>
      <c r="O1450" s="69"/>
      <c r="P1450" s="69"/>
      <c r="Q1450" s="70"/>
      <c r="R1450" s="34"/>
      <c r="S1450" s="105"/>
      <c r="T1450" s="105"/>
      <c r="U1450" s="77"/>
      <c r="V1450" s="77"/>
      <c r="W1450" s="69"/>
      <c r="X1450" s="69"/>
      <c r="Y1450" s="69"/>
      <c r="Z1450" s="61"/>
      <c r="AA1450" s="67"/>
      <c r="AB1450" s="61"/>
      <c r="AC1450" s="67"/>
      <c r="AD1450" s="67"/>
      <c r="AE1450" s="67"/>
      <c r="AF1450" s="57"/>
      <c r="AG1450" s="107"/>
      <c r="AH1450" s="108"/>
      <c r="AI1450" s="30"/>
      <c r="AJ1450" s="30"/>
      <c r="AK1450" s="30"/>
      <c r="AL1450" s="30"/>
      <c r="AM1450" s="63"/>
      <c r="AN1450" s="108"/>
      <c r="AO1450" s="108"/>
      <c r="AP1450" s="107"/>
      <c r="AQ1450" s="107"/>
      <c r="AR1450" s="31"/>
      <c r="AS1450" s="68"/>
      <c r="AT1450" s="68"/>
      <c r="AU1450" s="63"/>
      <c r="AV1450" s="62"/>
      <c r="AW1450" s="62"/>
      <c r="AX1450" s="62"/>
      <c r="AY1450" s="62"/>
      <c r="AZ1450" s="126"/>
      <c r="BA1450" s="126"/>
      <c r="BB1450" s="126"/>
      <c r="BC1450" s="126"/>
      <c r="BD1450" s="126"/>
      <c r="BE1450" s="62"/>
    </row>
    <row r="1451" spans="1:57" ht="25.5" customHeight="1" x14ac:dyDescent="0.3">
      <c r="A1451" s="31"/>
      <c r="B1451" s="31"/>
      <c r="C1451" s="31"/>
      <c r="D1451" s="33"/>
      <c r="E1451" s="92"/>
      <c r="F1451" s="31"/>
      <c r="G1451" s="77"/>
      <c r="H1451" s="77"/>
      <c r="I1451" s="57"/>
      <c r="J1451" s="31"/>
      <c r="K1451" s="31"/>
      <c r="L1451" s="77"/>
      <c r="M1451" s="64"/>
      <c r="N1451" s="64"/>
      <c r="O1451" s="69"/>
      <c r="P1451" s="69"/>
      <c r="Q1451" s="70"/>
      <c r="R1451" s="34"/>
      <c r="S1451" s="105"/>
      <c r="T1451" s="105"/>
      <c r="U1451" s="77"/>
      <c r="V1451" s="77"/>
      <c r="W1451" s="69"/>
      <c r="X1451" s="69"/>
      <c r="Y1451" s="69"/>
      <c r="Z1451" s="61"/>
      <c r="AA1451" s="67"/>
      <c r="AB1451" s="61"/>
      <c r="AC1451" s="67"/>
      <c r="AD1451" s="67"/>
      <c r="AE1451" s="67"/>
      <c r="AF1451" s="57"/>
      <c r="AG1451" s="107"/>
      <c r="AH1451" s="108"/>
      <c r="AI1451" s="30"/>
      <c r="AJ1451" s="30"/>
      <c r="AK1451" s="30"/>
      <c r="AL1451" s="30"/>
      <c r="AM1451" s="63"/>
      <c r="AN1451" s="108"/>
      <c r="AO1451" s="108"/>
      <c r="AP1451" s="107"/>
      <c r="AQ1451" s="107"/>
      <c r="AR1451" s="31"/>
      <c r="AS1451" s="68"/>
      <c r="AT1451" s="68"/>
      <c r="AU1451" s="63"/>
      <c r="AV1451" s="62"/>
      <c r="AW1451" s="62"/>
      <c r="AX1451" s="62"/>
      <c r="AY1451" s="62"/>
      <c r="AZ1451" s="126"/>
      <c r="BA1451" s="126"/>
      <c r="BB1451" s="126"/>
      <c r="BC1451" s="126"/>
      <c r="BD1451" s="126"/>
      <c r="BE1451" s="62"/>
    </row>
    <row r="1452" spans="1:57" ht="25.5" customHeight="1" x14ac:dyDescent="0.3">
      <c r="A1452" s="31"/>
      <c r="B1452" s="31"/>
      <c r="C1452" s="31"/>
      <c r="D1452" s="33"/>
      <c r="E1452" s="92"/>
      <c r="F1452" s="31"/>
      <c r="G1452" s="77"/>
      <c r="H1452" s="77"/>
      <c r="I1452" s="57"/>
      <c r="J1452" s="31"/>
      <c r="K1452" s="31"/>
      <c r="L1452" s="77"/>
      <c r="M1452" s="64"/>
      <c r="N1452" s="64"/>
      <c r="O1452" s="69"/>
      <c r="P1452" s="69"/>
      <c r="Q1452" s="70"/>
      <c r="R1452" s="34"/>
      <c r="S1452" s="105"/>
      <c r="T1452" s="105"/>
      <c r="U1452" s="77"/>
      <c r="V1452" s="77"/>
      <c r="W1452" s="69"/>
      <c r="X1452" s="69"/>
      <c r="Y1452" s="69"/>
      <c r="Z1452" s="61"/>
      <c r="AA1452" s="67"/>
      <c r="AB1452" s="61"/>
      <c r="AC1452" s="67"/>
      <c r="AD1452" s="67"/>
      <c r="AE1452" s="67"/>
      <c r="AF1452" s="57"/>
      <c r="AG1452" s="107"/>
      <c r="AH1452" s="108"/>
      <c r="AI1452" s="30"/>
      <c r="AJ1452" s="30"/>
      <c r="AK1452" s="30"/>
      <c r="AL1452" s="30"/>
      <c r="AM1452" s="63"/>
      <c r="AN1452" s="108"/>
      <c r="AO1452" s="108"/>
      <c r="AP1452" s="107"/>
      <c r="AQ1452" s="107"/>
      <c r="AR1452" s="31"/>
      <c r="AS1452" s="68"/>
      <c r="AT1452" s="68"/>
      <c r="AU1452" s="63"/>
      <c r="AV1452" s="62"/>
      <c r="AW1452" s="62"/>
      <c r="AX1452" s="62"/>
      <c r="AY1452" s="62"/>
      <c r="AZ1452" s="126"/>
      <c r="BA1452" s="126"/>
      <c r="BB1452" s="126"/>
      <c r="BC1452" s="126"/>
      <c r="BD1452" s="126"/>
      <c r="BE1452" s="62"/>
    </row>
    <row r="1453" spans="1:57" ht="25.5" customHeight="1" x14ac:dyDescent="0.3">
      <c r="A1453" s="31"/>
      <c r="B1453" s="31"/>
      <c r="C1453" s="31"/>
      <c r="D1453" s="33"/>
      <c r="E1453" s="92"/>
      <c r="F1453" s="31"/>
      <c r="G1453" s="77"/>
      <c r="H1453" s="77"/>
      <c r="I1453" s="57"/>
      <c r="J1453" s="31"/>
      <c r="K1453" s="31"/>
      <c r="L1453" s="77"/>
      <c r="M1453" s="64"/>
      <c r="N1453" s="64"/>
      <c r="O1453" s="69"/>
      <c r="P1453" s="69"/>
      <c r="Q1453" s="70"/>
      <c r="R1453" s="34"/>
      <c r="S1453" s="105"/>
      <c r="T1453" s="105"/>
      <c r="U1453" s="77"/>
      <c r="V1453" s="77"/>
      <c r="W1453" s="69"/>
      <c r="X1453" s="69"/>
      <c r="Y1453" s="69"/>
      <c r="Z1453" s="61"/>
      <c r="AA1453" s="67"/>
      <c r="AB1453" s="61"/>
      <c r="AC1453" s="67"/>
      <c r="AD1453" s="67"/>
      <c r="AE1453" s="67"/>
      <c r="AF1453" s="57"/>
      <c r="AG1453" s="107"/>
      <c r="AH1453" s="108"/>
      <c r="AI1453" s="30"/>
      <c r="AJ1453" s="30"/>
      <c r="AK1453" s="30"/>
      <c r="AL1453" s="30"/>
      <c r="AM1453" s="63"/>
      <c r="AN1453" s="108"/>
      <c r="AO1453" s="108"/>
      <c r="AP1453" s="107"/>
      <c r="AQ1453" s="107"/>
      <c r="AR1453" s="31"/>
      <c r="AS1453" s="68"/>
      <c r="AT1453" s="68"/>
      <c r="AU1453" s="63"/>
      <c r="AV1453" s="62"/>
      <c r="AW1453" s="62"/>
      <c r="AX1453" s="62"/>
      <c r="AY1453" s="62"/>
      <c r="AZ1453" s="126"/>
      <c r="BA1453" s="126"/>
      <c r="BB1453" s="126"/>
      <c r="BC1453" s="126"/>
      <c r="BD1453" s="126"/>
      <c r="BE1453" s="62"/>
    </row>
    <row r="1454" spans="1:57" ht="25.5" customHeight="1" x14ac:dyDescent="0.3">
      <c r="A1454" s="31"/>
      <c r="B1454" s="31"/>
      <c r="C1454" s="31"/>
      <c r="D1454" s="33"/>
      <c r="E1454" s="92"/>
      <c r="F1454" s="31"/>
      <c r="G1454" s="77"/>
      <c r="H1454" s="77"/>
      <c r="I1454" s="57"/>
      <c r="J1454" s="31"/>
      <c r="K1454" s="31"/>
      <c r="L1454" s="77"/>
      <c r="M1454" s="64"/>
      <c r="N1454" s="64"/>
      <c r="O1454" s="69"/>
      <c r="P1454" s="69"/>
      <c r="Q1454" s="70"/>
      <c r="R1454" s="34"/>
      <c r="S1454" s="105"/>
      <c r="T1454" s="105"/>
      <c r="U1454" s="77"/>
      <c r="V1454" s="77"/>
      <c r="W1454" s="69"/>
      <c r="X1454" s="69"/>
      <c r="Y1454" s="69"/>
      <c r="Z1454" s="61"/>
      <c r="AA1454" s="67"/>
      <c r="AB1454" s="61"/>
      <c r="AC1454" s="67"/>
      <c r="AD1454" s="67"/>
      <c r="AE1454" s="67"/>
      <c r="AF1454" s="57"/>
      <c r="AG1454" s="107"/>
      <c r="AH1454" s="108"/>
      <c r="AI1454" s="30"/>
      <c r="AJ1454" s="30"/>
      <c r="AK1454" s="30"/>
      <c r="AL1454" s="30"/>
      <c r="AM1454" s="63"/>
      <c r="AN1454" s="108"/>
      <c r="AO1454" s="108"/>
      <c r="AP1454" s="107"/>
      <c r="AQ1454" s="107"/>
      <c r="AR1454" s="31"/>
      <c r="AS1454" s="68"/>
      <c r="AT1454" s="68"/>
      <c r="AU1454" s="63"/>
      <c r="AV1454" s="62"/>
      <c r="AW1454" s="62"/>
      <c r="AX1454" s="62"/>
      <c r="AY1454" s="62"/>
      <c r="AZ1454" s="126"/>
      <c r="BA1454" s="126"/>
      <c r="BB1454" s="126"/>
      <c r="BC1454" s="126"/>
      <c r="BD1454" s="126"/>
      <c r="BE1454" s="62"/>
    </row>
    <row r="1455" spans="1:57" ht="25.5" customHeight="1" x14ac:dyDescent="0.3">
      <c r="A1455" s="31"/>
      <c r="B1455" s="31"/>
      <c r="C1455" s="31"/>
      <c r="D1455" s="33"/>
      <c r="E1455" s="92"/>
      <c r="F1455" s="31"/>
      <c r="G1455" s="77"/>
      <c r="H1455" s="77"/>
      <c r="I1455" s="57"/>
      <c r="J1455" s="31"/>
      <c r="K1455" s="31"/>
      <c r="L1455" s="77"/>
      <c r="M1455" s="64"/>
      <c r="N1455" s="64"/>
      <c r="O1455" s="69"/>
      <c r="P1455" s="69"/>
      <c r="Q1455" s="70"/>
      <c r="R1455" s="34"/>
      <c r="S1455" s="105"/>
      <c r="T1455" s="105"/>
      <c r="U1455" s="77"/>
      <c r="V1455" s="77"/>
      <c r="W1455" s="69"/>
      <c r="X1455" s="69"/>
      <c r="Y1455" s="69"/>
      <c r="Z1455" s="61"/>
      <c r="AA1455" s="67"/>
      <c r="AB1455" s="61"/>
      <c r="AC1455" s="67"/>
      <c r="AD1455" s="67"/>
      <c r="AE1455" s="67"/>
      <c r="AF1455" s="57"/>
      <c r="AG1455" s="107"/>
      <c r="AH1455" s="108"/>
      <c r="AI1455" s="30"/>
      <c r="AJ1455" s="30"/>
      <c r="AK1455" s="30"/>
      <c r="AL1455" s="30"/>
      <c r="AM1455" s="63"/>
      <c r="AN1455" s="108"/>
      <c r="AO1455" s="108"/>
      <c r="AP1455" s="107"/>
      <c r="AQ1455" s="107"/>
      <c r="AR1455" s="31"/>
      <c r="AS1455" s="68"/>
      <c r="AT1455" s="68"/>
      <c r="AU1455" s="63"/>
      <c r="AV1455" s="62"/>
      <c r="AW1455" s="62"/>
      <c r="AX1455" s="62"/>
      <c r="AY1455" s="62"/>
      <c r="AZ1455" s="126"/>
      <c r="BA1455" s="126"/>
      <c r="BB1455" s="126"/>
      <c r="BC1455" s="126"/>
      <c r="BD1455" s="126"/>
      <c r="BE1455" s="62"/>
    </row>
    <row r="1456" spans="1:57" ht="25.5" customHeight="1" x14ac:dyDescent="0.3">
      <c r="A1456" s="31"/>
      <c r="B1456" s="31"/>
      <c r="C1456" s="31"/>
      <c r="D1456" s="33"/>
      <c r="E1456" s="92"/>
      <c r="F1456" s="31"/>
      <c r="G1456" s="77"/>
      <c r="H1456" s="77"/>
      <c r="I1456" s="57"/>
      <c r="J1456" s="31"/>
      <c r="K1456" s="31"/>
      <c r="L1456" s="77"/>
      <c r="M1456" s="64"/>
      <c r="N1456" s="64"/>
      <c r="O1456" s="69"/>
      <c r="P1456" s="69"/>
      <c r="Q1456" s="70"/>
      <c r="R1456" s="34"/>
      <c r="S1456" s="105"/>
      <c r="T1456" s="105"/>
      <c r="U1456" s="77"/>
      <c r="V1456" s="77"/>
      <c r="W1456" s="69"/>
      <c r="X1456" s="69"/>
      <c r="Y1456" s="69"/>
      <c r="Z1456" s="61"/>
      <c r="AA1456" s="67"/>
      <c r="AB1456" s="61"/>
      <c r="AC1456" s="67"/>
      <c r="AD1456" s="67"/>
      <c r="AE1456" s="67"/>
      <c r="AF1456" s="57"/>
      <c r="AG1456" s="107"/>
      <c r="AH1456" s="108"/>
      <c r="AI1456" s="30"/>
      <c r="AJ1456" s="30"/>
      <c r="AK1456" s="30"/>
      <c r="AL1456" s="30"/>
      <c r="AM1456" s="63"/>
      <c r="AN1456" s="108"/>
      <c r="AO1456" s="108"/>
      <c r="AP1456" s="107"/>
      <c r="AQ1456" s="107"/>
      <c r="AR1456" s="31"/>
      <c r="AS1456" s="68"/>
      <c r="AT1456" s="68"/>
      <c r="AU1456" s="63"/>
      <c r="AV1456" s="62"/>
      <c r="AW1456" s="62"/>
      <c r="AX1456" s="62"/>
      <c r="AY1456" s="62"/>
      <c r="AZ1456" s="126"/>
      <c r="BA1456" s="126"/>
      <c r="BB1456" s="126"/>
      <c r="BC1456" s="126"/>
      <c r="BD1456" s="126"/>
      <c r="BE1456" s="62"/>
    </row>
    <row r="1457" spans="1:57" ht="25.5" customHeight="1" x14ac:dyDescent="0.3">
      <c r="A1457" s="31"/>
      <c r="B1457" s="31"/>
      <c r="C1457" s="31"/>
      <c r="D1457" s="33"/>
      <c r="E1457" s="92"/>
      <c r="F1457" s="31"/>
      <c r="G1457" s="77"/>
      <c r="H1457" s="77"/>
      <c r="I1457" s="57"/>
      <c r="J1457" s="31"/>
      <c r="K1457" s="31"/>
      <c r="L1457" s="77"/>
      <c r="M1457" s="64"/>
      <c r="N1457" s="64"/>
      <c r="O1457" s="69"/>
      <c r="P1457" s="69"/>
      <c r="Q1457" s="70"/>
      <c r="R1457" s="34"/>
      <c r="S1457" s="105"/>
      <c r="T1457" s="105"/>
      <c r="U1457" s="77"/>
      <c r="V1457" s="77"/>
      <c r="W1457" s="69"/>
      <c r="X1457" s="69"/>
      <c r="Y1457" s="69"/>
      <c r="Z1457" s="61"/>
      <c r="AA1457" s="67"/>
      <c r="AB1457" s="61"/>
      <c r="AC1457" s="67"/>
      <c r="AD1457" s="67"/>
      <c r="AE1457" s="67"/>
      <c r="AF1457" s="57"/>
      <c r="AG1457" s="107"/>
      <c r="AH1457" s="108"/>
      <c r="AI1457" s="30"/>
      <c r="AJ1457" s="30"/>
      <c r="AK1457" s="30"/>
      <c r="AL1457" s="30"/>
      <c r="AM1457" s="63"/>
      <c r="AN1457" s="108"/>
      <c r="AO1457" s="108"/>
      <c r="AP1457" s="107"/>
      <c r="AQ1457" s="107"/>
      <c r="AR1457" s="31"/>
      <c r="AS1457" s="68"/>
      <c r="AT1457" s="68"/>
      <c r="AU1457" s="63"/>
      <c r="AV1457" s="62"/>
      <c r="AW1457" s="62"/>
      <c r="AX1457" s="62"/>
      <c r="AY1457" s="62"/>
      <c r="AZ1457" s="126"/>
      <c r="BA1457" s="126"/>
      <c r="BB1457" s="126"/>
      <c r="BC1457" s="126"/>
      <c r="BD1457" s="126"/>
      <c r="BE1457" s="62"/>
    </row>
    <row r="1458" spans="1:57" ht="25.5" customHeight="1" x14ac:dyDescent="0.3">
      <c r="A1458" s="31"/>
      <c r="B1458" s="31"/>
      <c r="C1458" s="31"/>
      <c r="D1458" s="33"/>
      <c r="E1458" s="92"/>
      <c r="F1458" s="31"/>
      <c r="G1458" s="77"/>
      <c r="H1458" s="77"/>
      <c r="I1458" s="57"/>
      <c r="J1458" s="31"/>
      <c r="K1458" s="31"/>
      <c r="L1458" s="77"/>
      <c r="M1458" s="64"/>
      <c r="N1458" s="64"/>
      <c r="O1458" s="69"/>
      <c r="P1458" s="69"/>
      <c r="Q1458" s="70"/>
      <c r="R1458" s="34"/>
      <c r="S1458" s="105"/>
      <c r="T1458" s="105"/>
      <c r="U1458" s="77"/>
      <c r="V1458" s="77"/>
      <c r="W1458" s="69"/>
      <c r="X1458" s="69"/>
      <c r="Y1458" s="69"/>
      <c r="Z1458" s="61"/>
      <c r="AA1458" s="67"/>
      <c r="AB1458" s="61"/>
      <c r="AC1458" s="67"/>
      <c r="AD1458" s="67"/>
      <c r="AE1458" s="67"/>
      <c r="AF1458" s="57"/>
      <c r="AG1458" s="107"/>
      <c r="AH1458" s="108"/>
      <c r="AI1458" s="30"/>
      <c r="AJ1458" s="30"/>
      <c r="AK1458" s="30"/>
      <c r="AL1458" s="30"/>
      <c r="AM1458" s="63"/>
      <c r="AN1458" s="108"/>
      <c r="AO1458" s="108"/>
      <c r="AP1458" s="107"/>
      <c r="AQ1458" s="107"/>
      <c r="AR1458" s="31"/>
      <c r="AS1458" s="68"/>
      <c r="AT1458" s="68"/>
      <c r="AU1458" s="63"/>
      <c r="AV1458" s="62"/>
      <c r="AW1458" s="62"/>
      <c r="AX1458" s="62"/>
      <c r="AY1458" s="62"/>
      <c r="AZ1458" s="126"/>
      <c r="BA1458" s="126"/>
      <c r="BB1458" s="126"/>
      <c r="BC1458" s="126"/>
      <c r="BD1458" s="126"/>
      <c r="BE1458" s="62"/>
    </row>
    <row r="1459" spans="1:57" ht="25.5" customHeight="1" x14ac:dyDescent="0.3">
      <c r="A1459" s="31"/>
      <c r="B1459" s="31"/>
      <c r="C1459" s="31"/>
      <c r="D1459" s="33"/>
      <c r="E1459" s="92"/>
      <c r="F1459" s="31"/>
      <c r="G1459" s="77"/>
      <c r="H1459" s="77"/>
      <c r="I1459" s="57"/>
      <c r="J1459" s="31"/>
      <c r="K1459" s="31"/>
      <c r="L1459" s="77"/>
      <c r="M1459" s="64"/>
      <c r="N1459" s="64"/>
      <c r="O1459" s="69"/>
      <c r="P1459" s="69"/>
      <c r="Q1459" s="70"/>
      <c r="R1459" s="34"/>
      <c r="S1459" s="105"/>
      <c r="T1459" s="105"/>
      <c r="U1459" s="77"/>
      <c r="V1459" s="77"/>
      <c r="W1459" s="69"/>
      <c r="X1459" s="69"/>
      <c r="Y1459" s="69"/>
      <c r="Z1459" s="61"/>
      <c r="AA1459" s="67"/>
      <c r="AB1459" s="61"/>
      <c r="AC1459" s="67"/>
      <c r="AD1459" s="67"/>
      <c r="AE1459" s="67"/>
      <c r="AF1459" s="57"/>
      <c r="AG1459" s="107"/>
      <c r="AH1459" s="108"/>
      <c r="AI1459" s="30"/>
      <c r="AJ1459" s="30"/>
      <c r="AK1459" s="30"/>
      <c r="AL1459" s="30"/>
      <c r="AM1459" s="63"/>
      <c r="AN1459" s="108"/>
      <c r="AO1459" s="108"/>
      <c r="AP1459" s="107"/>
      <c r="AQ1459" s="107"/>
      <c r="AR1459" s="31"/>
      <c r="AS1459" s="68"/>
      <c r="AT1459" s="68"/>
      <c r="AU1459" s="63"/>
      <c r="AV1459" s="62"/>
      <c r="AW1459" s="62"/>
      <c r="AX1459" s="62"/>
      <c r="AY1459" s="62"/>
      <c r="AZ1459" s="126"/>
      <c r="BA1459" s="126"/>
      <c r="BB1459" s="126"/>
      <c r="BC1459" s="126"/>
      <c r="BD1459" s="126"/>
      <c r="BE1459" s="62"/>
    </row>
    <row r="1460" spans="1:57" ht="25.5" customHeight="1" x14ac:dyDescent="0.3">
      <c r="A1460" s="31"/>
      <c r="B1460" s="31"/>
      <c r="C1460" s="31"/>
      <c r="D1460" s="33"/>
      <c r="E1460" s="92"/>
      <c r="F1460" s="31"/>
      <c r="G1460" s="77"/>
      <c r="H1460" s="77"/>
      <c r="I1460" s="57"/>
      <c r="J1460" s="31"/>
      <c r="K1460" s="31"/>
      <c r="L1460" s="77"/>
      <c r="M1460" s="64"/>
      <c r="N1460" s="64"/>
      <c r="O1460" s="69"/>
      <c r="P1460" s="69"/>
      <c r="Q1460" s="70"/>
      <c r="R1460" s="34"/>
      <c r="S1460" s="105"/>
      <c r="T1460" s="105"/>
      <c r="U1460" s="77"/>
      <c r="V1460" s="77"/>
      <c r="W1460" s="69"/>
      <c r="X1460" s="69"/>
      <c r="Y1460" s="69"/>
      <c r="Z1460" s="61"/>
      <c r="AA1460" s="67"/>
      <c r="AB1460" s="61"/>
      <c r="AC1460" s="67"/>
      <c r="AD1460" s="67"/>
      <c r="AE1460" s="67"/>
      <c r="AF1460" s="57"/>
      <c r="AG1460" s="107"/>
      <c r="AH1460" s="108"/>
      <c r="AI1460" s="30"/>
      <c r="AJ1460" s="30"/>
      <c r="AK1460" s="30"/>
      <c r="AL1460" s="30"/>
      <c r="AM1460" s="63"/>
      <c r="AN1460" s="108"/>
      <c r="AO1460" s="108"/>
      <c r="AP1460" s="107"/>
      <c r="AQ1460" s="107"/>
      <c r="AR1460" s="31"/>
      <c r="AS1460" s="68"/>
      <c r="AT1460" s="68"/>
      <c r="AU1460" s="63"/>
      <c r="AV1460" s="62"/>
      <c r="AW1460" s="62"/>
      <c r="AX1460" s="62"/>
      <c r="AY1460" s="62"/>
      <c r="AZ1460" s="126"/>
      <c r="BA1460" s="126"/>
      <c r="BB1460" s="126"/>
      <c r="BC1460" s="126"/>
      <c r="BD1460" s="126"/>
      <c r="BE1460" s="62"/>
    </row>
    <row r="1461" spans="1:57" ht="25.5" customHeight="1" x14ac:dyDescent="0.3">
      <c r="A1461" s="31"/>
      <c r="B1461" s="31"/>
      <c r="C1461" s="31"/>
      <c r="D1461" s="33"/>
      <c r="E1461" s="92"/>
      <c r="F1461" s="31"/>
      <c r="G1461" s="77"/>
      <c r="H1461" s="77"/>
      <c r="I1461" s="57"/>
      <c r="J1461" s="31"/>
      <c r="K1461" s="31"/>
      <c r="L1461" s="77"/>
      <c r="M1461" s="64"/>
      <c r="N1461" s="64"/>
      <c r="O1461" s="69"/>
      <c r="P1461" s="69"/>
      <c r="Q1461" s="70"/>
      <c r="R1461" s="34"/>
      <c r="S1461" s="105"/>
      <c r="T1461" s="105"/>
      <c r="U1461" s="77"/>
      <c r="V1461" s="77"/>
      <c r="W1461" s="69"/>
      <c r="X1461" s="69"/>
      <c r="Y1461" s="69"/>
      <c r="Z1461" s="61"/>
      <c r="AA1461" s="67"/>
      <c r="AB1461" s="61"/>
      <c r="AC1461" s="67"/>
      <c r="AD1461" s="67"/>
      <c r="AE1461" s="67"/>
      <c r="AF1461" s="57"/>
      <c r="AG1461" s="107"/>
      <c r="AH1461" s="108"/>
      <c r="AI1461" s="30"/>
      <c r="AJ1461" s="30"/>
      <c r="AK1461" s="30"/>
      <c r="AL1461" s="30"/>
      <c r="AM1461" s="63"/>
      <c r="AN1461" s="108"/>
      <c r="AO1461" s="108"/>
      <c r="AP1461" s="107"/>
      <c r="AQ1461" s="107"/>
      <c r="AR1461" s="31"/>
      <c r="AS1461" s="68"/>
      <c r="AT1461" s="68"/>
      <c r="AU1461" s="63"/>
      <c r="AV1461" s="62"/>
      <c r="AW1461" s="62"/>
      <c r="AX1461" s="62"/>
      <c r="AY1461" s="62"/>
      <c r="AZ1461" s="126"/>
      <c r="BA1461" s="126"/>
      <c r="BB1461" s="126"/>
      <c r="BC1461" s="126"/>
      <c r="BD1461" s="126"/>
      <c r="BE1461" s="62"/>
    </row>
    <row r="1462" spans="1:57" ht="25.5" customHeight="1" x14ac:dyDescent="0.3">
      <c r="A1462" s="31"/>
      <c r="B1462" s="31"/>
      <c r="C1462" s="31"/>
      <c r="D1462" s="33"/>
      <c r="E1462" s="92"/>
      <c r="F1462" s="31"/>
      <c r="G1462" s="77"/>
      <c r="H1462" s="77"/>
      <c r="I1462" s="57"/>
      <c r="J1462" s="31"/>
      <c r="K1462" s="31"/>
      <c r="L1462" s="77"/>
      <c r="M1462" s="64"/>
      <c r="N1462" s="64"/>
      <c r="O1462" s="69"/>
      <c r="P1462" s="69"/>
      <c r="Q1462" s="70"/>
      <c r="R1462" s="34"/>
      <c r="S1462" s="105"/>
      <c r="T1462" s="105"/>
      <c r="U1462" s="77"/>
      <c r="V1462" s="77"/>
      <c r="W1462" s="69"/>
      <c r="X1462" s="69"/>
      <c r="Y1462" s="69"/>
      <c r="Z1462" s="61"/>
      <c r="AA1462" s="67"/>
      <c r="AB1462" s="61"/>
      <c r="AC1462" s="67"/>
      <c r="AD1462" s="67"/>
      <c r="AE1462" s="67"/>
      <c r="AF1462" s="57"/>
      <c r="AG1462" s="107"/>
      <c r="AH1462" s="108"/>
      <c r="AI1462" s="30"/>
      <c r="AJ1462" s="30"/>
      <c r="AK1462" s="30"/>
      <c r="AL1462" s="30"/>
      <c r="AM1462" s="63"/>
      <c r="AN1462" s="108"/>
      <c r="AO1462" s="108"/>
      <c r="AP1462" s="107"/>
      <c r="AQ1462" s="107"/>
      <c r="AR1462" s="31"/>
      <c r="AS1462" s="68"/>
      <c r="AT1462" s="68"/>
      <c r="AU1462" s="63"/>
      <c r="AV1462" s="62"/>
      <c r="AW1462" s="62"/>
      <c r="AX1462" s="62"/>
      <c r="AY1462" s="62"/>
      <c r="AZ1462" s="126"/>
      <c r="BA1462" s="126"/>
      <c r="BB1462" s="126"/>
      <c r="BC1462" s="126"/>
      <c r="BD1462" s="126"/>
      <c r="BE1462" s="62"/>
    </row>
    <row r="1463" spans="1:57" ht="25.5" customHeight="1" x14ac:dyDescent="0.3">
      <c r="A1463" s="31"/>
      <c r="B1463" s="31"/>
      <c r="C1463" s="31"/>
      <c r="D1463" s="33"/>
      <c r="E1463" s="92"/>
      <c r="F1463" s="31"/>
      <c r="G1463" s="77"/>
      <c r="H1463" s="77"/>
      <c r="I1463" s="57"/>
      <c r="J1463" s="31"/>
      <c r="K1463" s="31"/>
      <c r="L1463" s="77"/>
      <c r="M1463" s="64"/>
      <c r="N1463" s="64"/>
      <c r="O1463" s="69"/>
      <c r="P1463" s="69"/>
      <c r="Q1463" s="70"/>
      <c r="R1463" s="34"/>
      <c r="S1463" s="105"/>
      <c r="T1463" s="105"/>
      <c r="U1463" s="77"/>
      <c r="V1463" s="77"/>
      <c r="W1463" s="69"/>
      <c r="X1463" s="69"/>
      <c r="Y1463" s="69"/>
      <c r="Z1463" s="61"/>
      <c r="AA1463" s="67"/>
      <c r="AB1463" s="61"/>
      <c r="AC1463" s="67"/>
      <c r="AD1463" s="67"/>
      <c r="AE1463" s="67"/>
      <c r="AF1463" s="57"/>
      <c r="AG1463" s="107"/>
      <c r="AH1463" s="108"/>
      <c r="AI1463" s="30"/>
      <c r="AJ1463" s="30"/>
      <c r="AK1463" s="30"/>
      <c r="AL1463" s="30"/>
      <c r="AM1463" s="63"/>
      <c r="AN1463" s="108"/>
      <c r="AO1463" s="108"/>
      <c r="AP1463" s="107"/>
      <c r="AQ1463" s="107"/>
      <c r="AR1463" s="31"/>
      <c r="AS1463" s="68"/>
      <c r="AT1463" s="68"/>
      <c r="AU1463" s="63"/>
      <c r="AV1463" s="62"/>
      <c r="AW1463" s="62"/>
      <c r="AX1463" s="62"/>
      <c r="AY1463" s="62"/>
      <c r="AZ1463" s="126"/>
      <c r="BA1463" s="126"/>
      <c r="BB1463" s="126"/>
      <c r="BC1463" s="126"/>
      <c r="BD1463" s="126"/>
      <c r="BE1463" s="62"/>
    </row>
    <row r="1464" spans="1:57" ht="25.5" customHeight="1" x14ac:dyDescent="0.3">
      <c r="A1464" s="31"/>
      <c r="B1464" s="31"/>
      <c r="C1464" s="31"/>
      <c r="D1464" s="33"/>
      <c r="E1464" s="92"/>
      <c r="F1464" s="31"/>
      <c r="G1464" s="77"/>
      <c r="H1464" s="77"/>
      <c r="I1464" s="57"/>
      <c r="J1464" s="31"/>
      <c r="K1464" s="31"/>
      <c r="L1464" s="77"/>
      <c r="M1464" s="64"/>
      <c r="N1464" s="64"/>
      <c r="O1464" s="69"/>
      <c r="P1464" s="69"/>
      <c r="Q1464" s="70"/>
      <c r="R1464" s="34"/>
      <c r="S1464" s="105"/>
      <c r="T1464" s="105"/>
      <c r="U1464" s="77"/>
      <c r="V1464" s="77"/>
      <c r="W1464" s="69"/>
      <c r="X1464" s="69"/>
      <c r="Y1464" s="69"/>
      <c r="Z1464" s="61"/>
      <c r="AA1464" s="67"/>
      <c r="AB1464" s="61"/>
      <c r="AC1464" s="67"/>
      <c r="AD1464" s="67"/>
      <c r="AE1464" s="67"/>
      <c r="AF1464" s="57"/>
      <c r="AG1464" s="107"/>
      <c r="AH1464" s="108"/>
      <c r="AI1464" s="30"/>
      <c r="AJ1464" s="30"/>
      <c r="AK1464" s="30"/>
      <c r="AL1464" s="30"/>
      <c r="AM1464" s="63"/>
      <c r="AN1464" s="108"/>
      <c r="AO1464" s="108"/>
      <c r="AP1464" s="107"/>
      <c r="AQ1464" s="107"/>
      <c r="AR1464" s="31"/>
      <c r="AS1464" s="68"/>
      <c r="AT1464" s="68"/>
      <c r="AU1464" s="63"/>
      <c r="AV1464" s="62"/>
      <c r="AW1464" s="62"/>
      <c r="AX1464" s="62"/>
      <c r="AY1464" s="62"/>
      <c r="AZ1464" s="126"/>
      <c r="BA1464" s="126"/>
      <c r="BB1464" s="126"/>
      <c r="BC1464" s="126"/>
      <c r="BD1464" s="126"/>
      <c r="BE1464" s="62"/>
    </row>
    <row r="1465" spans="1:57" ht="25.5" customHeight="1" x14ac:dyDescent="0.3">
      <c r="A1465" s="31"/>
      <c r="B1465" s="31"/>
      <c r="C1465" s="31"/>
      <c r="D1465" s="33"/>
      <c r="E1465" s="92"/>
      <c r="F1465" s="31"/>
      <c r="G1465" s="77"/>
      <c r="H1465" s="77"/>
      <c r="I1465" s="57"/>
      <c r="J1465" s="31"/>
      <c r="K1465" s="31"/>
      <c r="L1465" s="77"/>
      <c r="M1465" s="64"/>
      <c r="N1465" s="64"/>
      <c r="O1465" s="69"/>
      <c r="P1465" s="69"/>
      <c r="Q1465" s="70"/>
      <c r="R1465" s="34"/>
      <c r="S1465" s="105"/>
      <c r="T1465" s="105"/>
      <c r="U1465" s="77"/>
      <c r="V1465" s="77"/>
      <c r="W1465" s="69"/>
      <c r="X1465" s="69"/>
      <c r="Y1465" s="69"/>
      <c r="Z1465" s="61"/>
      <c r="AA1465" s="67"/>
      <c r="AB1465" s="61"/>
      <c r="AC1465" s="67"/>
      <c r="AD1465" s="67"/>
      <c r="AE1465" s="67"/>
      <c r="AF1465" s="57"/>
      <c r="AG1465" s="107"/>
      <c r="AH1465" s="108"/>
      <c r="AI1465" s="30"/>
      <c r="AJ1465" s="30"/>
      <c r="AK1465" s="30"/>
      <c r="AL1465" s="30"/>
      <c r="AM1465" s="63"/>
      <c r="AN1465" s="108"/>
      <c r="AO1465" s="108"/>
      <c r="AP1465" s="107"/>
      <c r="AQ1465" s="107"/>
      <c r="AR1465" s="31"/>
      <c r="AS1465" s="68"/>
      <c r="AT1465" s="68"/>
      <c r="AU1465" s="63"/>
      <c r="AV1465" s="62"/>
      <c r="AW1465" s="62"/>
      <c r="AX1465" s="62"/>
      <c r="AY1465" s="62"/>
      <c r="AZ1465" s="126"/>
      <c r="BA1465" s="126"/>
      <c r="BB1465" s="126"/>
      <c r="BC1465" s="126"/>
      <c r="BD1465" s="126"/>
      <c r="BE1465" s="62"/>
    </row>
    <row r="1466" spans="1:57" ht="25.5" customHeight="1" x14ac:dyDescent="0.3">
      <c r="A1466" s="31"/>
      <c r="B1466" s="31"/>
      <c r="C1466" s="31"/>
      <c r="D1466" s="33"/>
      <c r="E1466" s="92"/>
      <c r="F1466" s="31"/>
      <c r="G1466" s="77"/>
      <c r="H1466" s="77"/>
      <c r="I1466" s="57"/>
      <c r="J1466" s="31"/>
      <c r="K1466" s="31"/>
      <c r="L1466" s="77"/>
      <c r="M1466" s="64"/>
      <c r="N1466" s="64"/>
      <c r="O1466" s="69"/>
      <c r="P1466" s="69"/>
      <c r="Q1466" s="70"/>
      <c r="R1466" s="34"/>
      <c r="S1466" s="105"/>
      <c r="T1466" s="105"/>
      <c r="U1466" s="77"/>
      <c r="V1466" s="77"/>
      <c r="W1466" s="69"/>
      <c r="X1466" s="69"/>
      <c r="Y1466" s="69"/>
      <c r="Z1466" s="61"/>
      <c r="AA1466" s="67"/>
      <c r="AB1466" s="61"/>
      <c r="AC1466" s="67"/>
      <c r="AD1466" s="67"/>
      <c r="AE1466" s="67"/>
      <c r="AF1466" s="57"/>
      <c r="AG1466" s="107"/>
      <c r="AH1466" s="108"/>
      <c r="AI1466" s="30"/>
      <c r="AJ1466" s="30"/>
      <c r="AK1466" s="30"/>
      <c r="AL1466" s="30"/>
      <c r="AM1466" s="63"/>
      <c r="AN1466" s="108"/>
      <c r="AO1466" s="108"/>
      <c r="AP1466" s="107"/>
      <c r="AQ1466" s="107"/>
      <c r="AR1466" s="31"/>
      <c r="AS1466" s="68"/>
      <c r="AT1466" s="68"/>
      <c r="AU1466" s="63"/>
      <c r="AV1466" s="62"/>
      <c r="AW1466" s="62"/>
      <c r="AX1466" s="62"/>
      <c r="AY1466" s="62"/>
      <c r="AZ1466" s="126"/>
      <c r="BA1466" s="126"/>
      <c r="BB1466" s="126"/>
      <c r="BC1466" s="126"/>
      <c r="BD1466" s="126"/>
      <c r="BE1466" s="62"/>
    </row>
    <row r="1467" spans="1:57" ht="25.5" customHeight="1" x14ac:dyDescent="0.3">
      <c r="A1467" s="31"/>
      <c r="B1467" s="31"/>
      <c r="C1467" s="31"/>
      <c r="D1467" s="33"/>
      <c r="E1467" s="92"/>
      <c r="F1467" s="31"/>
      <c r="G1467" s="77"/>
      <c r="H1467" s="77"/>
      <c r="I1467" s="57"/>
      <c r="J1467" s="31"/>
      <c r="K1467" s="31"/>
      <c r="L1467" s="77"/>
      <c r="M1467" s="64"/>
      <c r="N1467" s="64"/>
      <c r="O1467" s="69"/>
      <c r="P1467" s="69"/>
      <c r="Q1467" s="70"/>
      <c r="R1467" s="34"/>
      <c r="S1467" s="105"/>
      <c r="T1467" s="105"/>
      <c r="U1467" s="77"/>
      <c r="V1467" s="77"/>
      <c r="W1467" s="69"/>
      <c r="X1467" s="69"/>
      <c r="Y1467" s="69"/>
      <c r="Z1467" s="61"/>
      <c r="AA1467" s="67"/>
      <c r="AB1467" s="61"/>
      <c r="AC1467" s="67"/>
      <c r="AD1467" s="67"/>
      <c r="AE1467" s="67"/>
      <c r="AF1467" s="57"/>
      <c r="AG1467" s="107"/>
      <c r="AH1467" s="108"/>
      <c r="AI1467" s="30"/>
      <c r="AJ1467" s="30"/>
      <c r="AK1467" s="30"/>
      <c r="AL1467" s="30"/>
      <c r="AM1467" s="63"/>
      <c r="AN1467" s="108"/>
      <c r="AO1467" s="108"/>
      <c r="AP1467" s="107"/>
      <c r="AQ1467" s="107"/>
      <c r="AR1467" s="31"/>
      <c r="AS1467" s="68"/>
      <c r="AT1467" s="68"/>
      <c r="AU1467" s="63"/>
      <c r="AV1467" s="62"/>
      <c r="AW1467" s="62"/>
      <c r="AX1467" s="62"/>
      <c r="AY1467" s="62"/>
      <c r="AZ1467" s="126"/>
      <c r="BA1467" s="126"/>
      <c r="BB1467" s="126"/>
      <c r="BC1467" s="126"/>
      <c r="BD1467" s="126"/>
      <c r="BE1467" s="62"/>
    </row>
    <row r="1468" spans="1:57" ht="25.5" customHeight="1" x14ac:dyDescent="0.3">
      <c r="A1468" s="31"/>
      <c r="B1468" s="31"/>
      <c r="C1468" s="31"/>
      <c r="D1468" s="33"/>
      <c r="E1468" s="92"/>
      <c r="F1468" s="31"/>
      <c r="G1468" s="77"/>
      <c r="H1468" s="77"/>
      <c r="I1468" s="57"/>
      <c r="J1468" s="31"/>
      <c r="K1468" s="31"/>
      <c r="L1468" s="77"/>
      <c r="M1468" s="64"/>
      <c r="N1468" s="64"/>
      <c r="O1468" s="69"/>
      <c r="P1468" s="69"/>
      <c r="Q1468" s="70"/>
      <c r="R1468" s="34"/>
      <c r="S1468" s="105"/>
      <c r="T1468" s="105"/>
      <c r="U1468" s="77"/>
      <c r="V1468" s="77"/>
      <c r="W1468" s="69"/>
      <c r="X1468" s="69"/>
      <c r="Y1468" s="69"/>
      <c r="Z1468" s="61"/>
      <c r="AA1468" s="67"/>
      <c r="AB1468" s="61"/>
      <c r="AC1468" s="67"/>
      <c r="AD1468" s="67"/>
      <c r="AE1468" s="67"/>
      <c r="AF1468" s="57"/>
      <c r="AG1468" s="107"/>
      <c r="AH1468" s="108"/>
      <c r="AI1468" s="30"/>
      <c r="AJ1468" s="30"/>
      <c r="AK1468" s="30"/>
      <c r="AL1468" s="30"/>
      <c r="AM1468" s="63"/>
      <c r="AN1468" s="108"/>
      <c r="AO1468" s="108"/>
      <c r="AP1468" s="107"/>
      <c r="AQ1468" s="107"/>
      <c r="AR1468" s="31"/>
      <c r="AS1468" s="68"/>
      <c r="AT1468" s="68"/>
      <c r="AU1468" s="63"/>
      <c r="AV1468" s="62"/>
      <c r="AW1468" s="62"/>
      <c r="AX1468" s="62"/>
      <c r="AY1468" s="62"/>
      <c r="AZ1468" s="126"/>
      <c r="BA1468" s="126"/>
      <c r="BB1468" s="126"/>
      <c r="BC1468" s="126"/>
      <c r="BD1468" s="126"/>
      <c r="BE1468" s="62"/>
    </row>
    <row r="1469" spans="1:57" ht="25.5" customHeight="1" x14ac:dyDescent="0.3">
      <c r="A1469" s="31"/>
      <c r="B1469" s="31"/>
      <c r="C1469" s="31"/>
      <c r="D1469" s="33"/>
      <c r="E1469" s="92"/>
      <c r="F1469" s="31"/>
      <c r="G1469" s="77"/>
      <c r="H1469" s="77"/>
      <c r="I1469" s="57"/>
      <c r="J1469" s="31"/>
      <c r="K1469" s="31"/>
      <c r="L1469" s="77"/>
      <c r="M1469" s="64"/>
      <c r="N1469" s="64"/>
      <c r="O1469" s="69"/>
      <c r="P1469" s="69"/>
      <c r="Q1469" s="70"/>
      <c r="R1469" s="34"/>
      <c r="S1469" s="105"/>
      <c r="T1469" s="105"/>
      <c r="U1469" s="77"/>
      <c r="V1469" s="77"/>
      <c r="W1469" s="69"/>
      <c r="X1469" s="69"/>
      <c r="Y1469" s="69"/>
      <c r="Z1469" s="61"/>
      <c r="AA1469" s="67"/>
      <c r="AB1469" s="61"/>
      <c r="AC1469" s="67"/>
      <c r="AD1469" s="67"/>
      <c r="AE1469" s="67"/>
      <c r="AF1469" s="57"/>
      <c r="AG1469" s="107"/>
      <c r="AH1469" s="108"/>
      <c r="AI1469" s="30"/>
      <c r="AJ1469" s="30"/>
      <c r="AK1469" s="30"/>
      <c r="AL1469" s="30"/>
      <c r="AM1469" s="63"/>
      <c r="AN1469" s="108"/>
      <c r="AO1469" s="108"/>
      <c r="AP1469" s="107"/>
      <c r="AQ1469" s="107"/>
      <c r="AR1469" s="31"/>
      <c r="AS1469" s="68"/>
      <c r="AT1469" s="68"/>
      <c r="AU1469" s="63"/>
      <c r="AV1469" s="62"/>
      <c r="AW1469" s="62"/>
      <c r="AX1469" s="62"/>
      <c r="AY1469" s="62"/>
      <c r="AZ1469" s="126"/>
      <c r="BA1469" s="126"/>
      <c r="BB1469" s="126"/>
      <c r="BC1469" s="126"/>
      <c r="BD1469" s="126"/>
      <c r="BE1469" s="62"/>
    </row>
    <row r="1470" spans="1:57" ht="25.5" customHeight="1" x14ac:dyDescent="0.3">
      <c r="A1470" s="31"/>
      <c r="B1470" s="31"/>
      <c r="C1470" s="31"/>
      <c r="D1470" s="33"/>
      <c r="E1470" s="92"/>
      <c r="F1470" s="31"/>
      <c r="G1470" s="77"/>
      <c r="H1470" s="77"/>
      <c r="I1470" s="57"/>
      <c r="J1470" s="31"/>
      <c r="K1470" s="31"/>
      <c r="L1470" s="77"/>
      <c r="M1470" s="64"/>
      <c r="N1470" s="64"/>
      <c r="O1470" s="69"/>
      <c r="P1470" s="69"/>
      <c r="Q1470" s="70"/>
      <c r="R1470" s="34"/>
      <c r="S1470" s="105"/>
      <c r="T1470" s="105"/>
      <c r="U1470" s="77"/>
      <c r="V1470" s="77"/>
      <c r="W1470" s="69"/>
      <c r="X1470" s="69"/>
      <c r="Y1470" s="69"/>
      <c r="Z1470" s="61"/>
      <c r="AA1470" s="67"/>
      <c r="AB1470" s="61"/>
      <c r="AC1470" s="67"/>
      <c r="AD1470" s="67"/>
      <c r="AE1470" s="67"/>
      <c r="AF1470" s="57"/>
      <c r="AG1470" s="107"/>
      <c r="AH1470" s="108"/>
      <c r="AI1470" s="30"/>
      <c r="AJ1470" s="30"/>
      <c r="AK1470" s="30"/>
      <c r="AL1470" s="30"/>
      <c r="AM1470" s="63"/>
      <c r="AN1470" s="108"/>
      <c r="AO1470" s="108"/>
      <c r="AP1470" s="107"/>
      <c r="AQ1470" s="107"/>
      <c r="AR1470" s="31"/>
      <c r="AS1470" s="68"/>
      <c r="AT1470" s="68"/>
      <c r="AU1470" s="63"/>
      <c r="AV1470" s="62"/>
      <c r="AW1470" s="62"/>
      <c r="AX1470" s="62"/>
      <c r="AY1470" s="62"/>
      <c r="AZ1470" s="126"/>
      <c r="BA1470" s="126"/>
      <c r="BB1470" s="126"/>
      <c r="BC1470" s="126"/>
      <c r="BD1470" s="126"/>
      <c r="BE1470" s="62"/>
    </row>
    <row r="1471" spans="1:57" ht="25.5" customHeight="1" x14ac:dyDescent="0.3">
      <c r="A1471" s="31"/>
      <c r="B1471" s="31"/>
      <c r="C1471" s="31"/>
      <c r="D1471" s="33"/>
      <c r="E1471" s="92"/>
      <c r="F1471" s="31"/>
      <c r="G1471" s="77"/>
      <c r="H1471" s="77"/>
      <c r="I1471" s="57"/>
      <c r="J1471" s="31"/>
      <c r="K1471" s="31"/>
      <c r="L1471" s="77"/>
      <c r="M1471" s="64"/>
      <c r="N1471" s="64"/>
      <c r="O1471" s="69"/>
      <c r="P1471" s="69"/>
      <c r="Q1471" s="70"/>
      <c r="R1471" s="34"/>
      <c r="S1471" s="105"/>
      <c r="T1471" s="105"/>
      <c r="U1471" s="77"/>
      <c r="V1471" s="77"/>
      <c r="W1471" s="69"/>
      <c r="X1471" s="69"/>
      <c r="Y1471" s="69"/>
      <c r="Z1471" s="61"/>
      <c r="AA1471" s="67"/>
      <c r="AB1471" s="61"/>
      <c r="AC1471" s="67"/>
      <c r="AD1471" s="67"/>
      <c r="AE1471" s="67"/>
      <c r="AF1471" s="57"/>
      <c r="AG1471" s="107"/>
      <c r="AH1471" s="108"/>
      <c r="AI1471" s="30"/>
      <c r="AJ1471" s="30"/>
      <c r="AK1471" s="30"/>
      <c r="AL1471" s="30"/>
      <c r="AM1471" s="63"/>
      <c r="AN1471" s="108"/>
      <c r="AO1471" s="108"/>
      <c r="AP1471" s="107"/>
      <c r="AQ1471" s="107"/>
      <c r="AR1471" s="31"/>
      <c r="AS1471" s="68"/>
      <c r="AT1471" s="68"/>
      <c r="AU1471" s="63"/>
      <c r="AV1471" s="62"/>
      <c r="AW1471" s="62"/>
      <c r="AX1471" s="62"/>
      <c r="AY1471" s="62"/>
      <c r="AZ1471" s="126"/>
      <c r="BA1471" s="126"/>
      <c r="BB1471" s="126"/>
      <c r="BC1471" s="126"/>
      <c r="BD1471" s="126"/>
      <c r="BE1471" s="62"/>
    </row>
    <row r="1472" spans="1:57" ht="25.5" customHeight="1" x14ac:dyDescent="0.3">
      <c r="A1472" s="31"/>
      <c r="B1472" s="31"/>
      <c r="C1472" s="31"/>
      <c r="D1472" s="33"/>
      <c r="E1472" s="92"/>
      <c r="F1472" s="31"/>
      <c r="G1472" s="77"/>
      <c r="H1472" s="77"/>
      <c r="I1472" s="57"/>
      <c r="J1472" s="31"/>
      <c r="K1472" s="31"/>
      <c r="L1472" s="77"/>
      <c r="M1472" s="64"/>
      <c r="N1472" s="64"/>
      <c r="O1472" s="69"/>
      <c r="P1472" s="69"/>
      <c r="Q1472" s="70"/>
      <c r="R1472" s="34"/>
      <c r="S1472" s="105"/>
      <c r="T1472" s="105"/>
      <c r="U1472" s="77"/>
      <c r="V1472" s="77"/>
      <c r="W1472" s="69"/>
      <c r="X1472" s="69"/>
      <c r="Y1472" s="69"/>
      <c r="Z1472" s="61"/>
      <c r="AA1472" s="67"/>
      <c r="AB1472" s="61"/>
      <c r="AC1472" s="67"/>
      <c r="AD1472" s="67"/>
      <c r="AE1472" s="67"/>
      <c r="AF1472" s="57"/>
      <c r="AG1472" s="107"/>
      <c r="AH1472" s="108"/>
      <c r="AI1472" s="30"/>
      <c r="AJ1472" s="30"/>
      <c r="AK1472" s="30"/>
      <c r="AL1472" s="30"/>
      <c r="AM1472" s="63"/>
      <c r="AN1472" s="108"/>
      <c r="AO1472" s="108"/>
      <c r="AP1472" s="107"/>
      <c r="AQ1472" s="107"/>
      <c r="AR1472" s="31"/>
      <c r="AS1472" s="68"/>
      <c r="AT1472" s="68"/>
      <c r="AU1472" s="63"/>
      <c r="AV1472" s="62"/>
      <c r="AW1472" s="62"/>
      <c r="AX1472" s="62"/>
      <c r="AY1472" s="62"/>
      <c r="AZ1472" s="126"/>
      <c r="BA1472" s="126"/>
      <c r="BB1472" s="126"/>
      <c r="BC1472" s="126"/>
      <c r="BD1472" s="126"/>
      <c r="BE1472" s="62"/>
    </row>
    <row r="1473" spans="1:57" ht="25.5" customHeight="1" x14ac:dyDescent="0.3">
      <c r="A1473" s="31"/>
      <c r="B1473" s="31"/>
      <c r="C1473" s="31"/>
      <c r="D1473" s="33"/>
      <c r="E1473" s="92"/>
      <c r="F1473" s="31"/>
      <c r="G1473" s="77"/>
      <c r="H1473" s="77"/>
      <c r="I1473" s="57"/>
      <c r="J1473" s="31"/>
      <c r="K1473" s="31"/>
      <c r="L1473" s="77"/>
      <c r="M1473" s="64"/>
      <c r="N1473" s="64"/>
      <c r="O1473" s="69"/>
      <c r="P1473" s="69"/>
      <c r="Q1473" s="70"/>
      <c r="R1473" s="34"/>
      <c r="S1473" s="105"/>
      <c r="T1473" s="105"/>
      <c r="U1473" s="77"/>
      <c r="V1473" s="77"/>
      <c r="W1473" s="69"/>
      <c r="X1473" s="69"/>
      <c r="Y1473" s="69"/>
      <c r="Z1473" s="61"/>
      <c r="AA1473" s="67"/>
      <c r="AB1473" s="61"/>
      <c r="AC1473" s="67"/>
      <c r="AD1473" s="67"/>
      <c r="AE1473" s="67"/>
      <c r="AF1473" s="57"/>
      <c r="AG1473" s="107"/>
      <c r="AH1473" s="108"/>
      <c r="AI1473" s="30"/>
      <c r="AJ1473" s="30"/>
      <c r="AK1473" s="30"/>
      <c r="AL1473" s="30"/>
      <c r="AM1473" s="63"/>
      <c r="AN1473" s="108"/>
      <c r="AO1473" s="108"/>
      <c r="AP1473" s="107"/>
      <c r="AQ1473" s="107"/>
      <c r="AR1473" s="31"/>
      <c r="AS1473" s="68"/>
      <c r="AT1473" s="68"/>
      <c r="AU1473" s="63"/>
      <c r="AV1473" s="62"/>
      <c r="AW1473" s="62"/>
      <c r="AX1473" s="62"/>
      <c r="AY1473" s="62"/>
      <c r="AZ1473" s="126"/>
      <c r="BA1473" s="126"/>
      <c r="BB1473" s="126"/>
      <c r="BC1473" s="126"/>
      <c r="BD1473" s="126"/>
      <c r="BE1473" s="62"/>
    </row>
    <row r="1474" spans="1:57" ht="25.5" customHeight="1" x14ac:dyDescent="0.3">
      <c r="A1474" s="31"/>
      <c r="B1474" s="31"/>
      <c r="C1474" s="31"/>
      <c r="D1474" s="33"/>
      <c r="E1474" s="92"/>
      <c r="F1474" s="31"/>
      <c r="G1474" s="77"/>
      <c r="H1474" s="77"/>
      <c r="I1474" s="57"/>
      <c r="J1474" s="31"/>
      <c r="K1474" s="31"/>
      <c r="L1474" s="77"/>
      <c r="M1474" s="64"/>
      <c r="N1474" s="64"/>
      <c r="O1474" s="69"/>
      <c r="P1474" s="69"/>
      <c r="Q1474" s="70"/>
      <c r="R1474" s="34"/>
      <c r="S1474" s="105"/>
      <c r="T1474" s="105"/>
      <c r="U1474" s="77"/>
      <c r="V1474" s="77"/>
      <c r="W1474" s="69"/>
      <c r="X1474" s="69"/>
      <c r="Y1474" s="69"/>
      <c r="Z1474" s="61"/>
      <c r="AA1474" s="67"/>
      <c r="AB1474" s="61"/>
      <c r="AC1474" s="67"/>
      <c r="AD1474" s="67"/>
      <c r="AE1474" s="67"/>
      <c r="AF1474" s="57"/>
      <c r="AG1474" s="107"/>
      <c r="AH1474" s="108"/>
      <c r="AI1474" s="30"/>
      <c r="AJ1474" s="30"/>
      <c r="AK1474" s="30"/>
      <c r="AL1474" s="30"/>
      <c r="AM1474" s="63"/>
      <c r="AN1474" s="108"/>
      <c r="AO1474" s="108"/>
      <c r="AP1474" s="107"/>
      <c r="AQ1474" s="107"/>
      <c r="AR1474" s="31"/>
      <c r="AS1474" s="68"/>
      <c r="AT1474" s="68"/>
      <c r="AU1474" s="63"/>
      <c r="AV1474" s="62"/>
      <c r="AW1474" s="62"/>
      <c r="AX1474" s="62"/>
      <c r="AY1474" s="62"/>
      <c r="AZ1474" s="126"/>
      <c r="BA1474" s="126"/>
      <c r="BB1474" s="126"/>
      <c r="BC1474" s="126"/>
      <c r="BD1474" s="126"/>
      <c r="BE1474" s="62"/>
    </row>
    <row r="1475" spans="1:57" ht="25.5" customHeight="1" x14ac:dyDescent="0.3">
      <c r="A1475" s="31"/>
      <c r="B1475" s="31"/>
      <c r="C1475" s="31"/>
      <c r="D1475" s="33"/>
      <c r="E1475" s="92"/>
      <c r="F1475" s="31"/>
      <c r="G1475" s="77"/>
      <c r="H1475" s="77"/>
      <c r="I1475" s="57"/>
      <c r="J1475" s="31"/>
      <c r="K1475" s="31"/>
      <c r="L1475" s="77"/>
      <c r="M1475" s="64"/>
      <c r="N1475" s="64"/>
      <c r="O1475" s="69"/>
      <c r="P1475" s="69"/>
      <c r="Q1475" s="70"/>
      <c r="R1475" s="34"/>
      <c r="S1475" s="105"/>
      <c r="T1475" s="105"/>
      <c r="U1475" s="77"/>
      <c r="V1475" s="77"/>
      <c r="W1475" s="69"/>
      <c r="X1475" s="69"/>
      <c r="Y1475" s="69"/>
      <c r="Z1475" s="61"/>
      <c r="AA1475" s="67"/>
      <c r="AB1475" s="61"/>
      <c r="AC1475" s="67"/>
      <c r="AD1475" s="67"/>
      <c r="AE1475" s="67"/>
      <c r="AF1475" s="57"/>
      <c r="AG1475" s="107"/>
      <c r="AH1475" s="108"/>
      <c r="AI1475" s="30"/>
      <c r="AJ1475" s="30"/>
      <c r="AK1475" s="30"/>
      <c r="AL1475" s="30"/>
      <c r="AM1475" s="63"/>
      <c r="AN1475" s="108"/>
      <c r="AO1475" s="108"/>
      <c r="AP1475" s="107"/>
      <c r="AQ1475" s="107"/>
      <c r="AR1475" s="31"/>
      <c r="AS1475" s="68"/>
      <c r="AT1475" s="68"/>
      <c r="AU1475" s="63"/>
      <c r="AV1475" s="62"/>
      <c r="AW1475" s="62"/>
      <c r="AX1475" s="62"/>
      <c r="AY1475" s="62"/>
      <c r="AZ1475" s="126"/>
      <c r="BA1475" s="126"/>
      <c r="BB1475" s="126"/>
      <c r="BC1475" s="126"/>
      <c r="BD1475" s="126"/>
      <c r="BE1475" s="62"/>
    </row>
    <row r="1476" spans="1:57" ht="25.5" customHeight="1" x14ac:dyDescent="0.3">
      <c r="A1476" s="31"/>
      <c r="B1476" s="31"/>
      <c r="C1476" s="31"/>
      <c r="D1476" s="33"/>
      <c r="E1476" s="92"/>
      <c r="F1476" s="31"/>
      <c r="G1476" s="77"/>
      <c r="H1476" s="77"/>
      <c r="I1476" s="57"/>
      <c r="J1476" s="31"/>
      <c r="K1476" s="31"/>
      <c r="L1476" s="77"/>
      <c r="M1476" s="64"/>
      <c r="N1476" s="64"/>
      <c r="O1476" s="69"/>
      <c r="P1476" s="69"/>
      <c r="Q1476" s="70"/>
      <c r="R1476" s="34"/>
      <c r="S1476" s="105"/>
      <c r="T1476" s="105"/>
      <c r="U1476" s="77"/>
      <c r="V1476" s="77"/>
      <c r="W1476" s="69"/>
      <c r="X1476" s="69"/>
      <c r="Y1476" s="69"/>
      <c r="Z1476" s="61"/>
      <c r="AA1476" s="67"/>
      <c r="AB1476" s="61"/>
      <c r="AC1476" s="67"/>
      <c r="AD1476" s="67"/>
      <c r="AE1476" s="67"/>
      <c r="AF1476" s="57"/>
      <c r="AG1476" s="107"/>
      <c r="AH1476" s="108"/>
      <c r="AI1476" s="30"/>
      <c r="AJ1476" s="30"/>
      <c r="AK1476" s="30"/>
      <c r="AL1476" s="30"/>
      <c r="AM1476" s="63"/>
      <c r="AN1476" s="108"/>
      <c r="AO1476" s="108"/>
      <c r="AP1476" s="107"/>
      <c r="AQ1476" s="107"/>
      <c r="AR1476" s="31"/>
      <c r="AS1476" s="68"/>
      <c r="AT1476" s="68"/>
      <c r="AU1476" s="63"/>
      <c r="AV1476" s="62"/>
      <c r="AW1476" s="62"/>
      <c r="AX1476" s="62"/>
      <c r="AY1476" s="62"/>
      <c r="AZ1476" s="126"/>
      <c r="BA1476" s="126"/>
      <c r="BB1476" s="126"/>
      <c r="BC1476" s="126"/>
      <c r="BD1476" s="126"/>
      <c r="BE1476" s="62"/>
    </row>
    <row r="1477" spans="1:57" ht="25.5" customHeight="1" x14ac:dyDescent="0.3">
      <c r="A1477" s="31"/>
      <c r="B1477" s="31"/>
      <c r="C1477" s="31"/>
      <c r="D1477" s="33"/>
      <c r="E1477" s="92"/>
      <c r="F1477" s="31"/>
      <c r="G1477" s="77"/>
      <c r="H1477" s="77"/>
      <c r="I1477" s="57"/>
      <c r="J1477" s="31"/>
      <c r="K1477" s="31"/>
      <c r="L1477" s="77"/>
      <c r="M1477" s="64"/>
      <c r="N1477" s="64"/>
      <c r="O1477" s="69"/>
      <c r="P1477" s="69"/>
      <c r="Q1477" s="70"/>
      <c r="R1477" s="34"/>
      <c r="S1477" s="105"/>
      <c r="T1477" s="105"/>
      <c r="U1477" s="77"/>
      <c r="V1477" s="77"/>
      <c r="W1477" s="69"/>
      <c r="X1477" s="69"/>
      <c r="Y1477" s="69"/>
      <c r="Z1477" s="61"/>
      <c r="AA1477" s="67"/>
      <c r="AB1477" s="61"/>
      <c r="AC1477" s="67"/>
      <c r="AD1477" s="67"/>
      <c r="AE1477" s="67"/>
      <c r="AF1477" s="57"/>
      <c r="AG1477" s="107"/>
      <c r="AH1477" s="108"/>
      <c r="AI1477" s="30"/>
      <c r="AJ1477" s="30"/>
      <c r="AK1477" s="30"/>
      <c r="AL1477" s="30"/>
      <c r="AM1477" s="63"/>
      <c r="AN1477" s="108"/>
      <c r="AO1477" s="108"/>
      <c r="AP1477" s="107"/>
      <c r="AQ1477" s="107"/>
      <c r="AR1477" s="31"/>
      <c r="AS1477" s="68"/>
      <c r="AT1477" s="68"/>
      <c r="AU1477" s="63"/>
      <c r="AV1477" s="62"/>
      <c r="AW1477" s="62"/>
      <c r="AX1477" s="62"/>
      <c r="AY1477" s="62"/>
      <c r="AZ1477" s="126"/>
      <c r="BA1477" s="126"/>
      <c r="BB1477" s="126"/>
      <c r="BC1477" s="126"/>
      <c r="BD1477" s="126"/>
      <c r="BE1477" s="62"/>
    </row>
    <row r="1478" spans="1:57" ht="25.5" customHeight="1" x14ac:dyDescent="0.3">
      <c r="A1478" s="31"/>
      <c r="B1478" s="31"/>
      <c r="C1478" s="31"/>
      <c r="D1478" s="33"/>
      <c r="E1478" s="92"/>
      <c r="F1478" s="31"/>
      <c r="G1478" s="77"/>
      <c r="H1478" s="77"/>
      <c r="I1478" s="57"/>
      <c r="J1478" s="31"/>
      <c r="K1478" s="31"/>
      <c r="L1478" s="77"/>
      <c r="M1478" s="64"/>
      <c r="N1478" s="64"/>
      <c r="O1478" s="69"/>
      <c r="P1478" s="69"/>
      <c r="Q1478" s="70"/>
      <c r="R1478" s="34"/>
      <c r="S1478" s="105"/>
      <c r="T1478" s="105"/>
      <c r="U1478" s="77"/>
      <c r="V1478" s="77"/>
      <c r="W1478" s="69"/>
      <c r="X1478" s="69"/>
      <c r="Y1478" s="69"/>
      <c r="Z1478" s="61"/>
      <c r="AA1478" s="67"/>
      <c r="AB1478" s="61"/>
      <c r="AC1478" s="67"/>
      <c r="AD1478" s="67"/>
      <c r="AE1478" s="67"/>
      <c r="AF1478" s="57"/>
      <c r="AG1478" s="107"/>
      <c r="AH1478" s="108"/>
      <c r="AI1478" s="30"/>
      <c r="AJ1478" s="30"/>
      <c r="AK1478" s="30"/>
      <c r="AL1478" s="30"/>
      <c r="AM1478" s="63"/>
      <c r="AN1478" s="108"/>
      <c r="AO1478" s="108"/>
      <c r="AP1478" s="107"/>
      <c r="AQ1478" s="107"/>
      <c r="AR1478" s="31"/>
      <c r="AS1478" s="68"/>
      <c r="AT1478" s="68"/>
      <c r="AU1478" s="63"/>
      <c r="AV1478" s="62"/>
      <c r="AW1478" s="62"/>
      <c r="AX1478" s="62"/>
      <c r="AY1478" s="62"/>
      <c r="AZ1478" s="126"/>
      <c r="BA1478" s="126"/>
      <c r="BB1478" s="126"/>
      <c r="BC1478" s="126"/>
      <c r="BD1478" s="126"/>
      <c r="BE1478" s="62"/>
    </row>
    <row r="1479" spans="1:57" ht="25.5" customHeight="1" x14ac:dyDescent="0.3">
      <c r="A1479" s="31"/>
      <c r="B1479" s="31"/>
      <c r="C1479" s="31"/>
      <c r="D1479" s="33"/>
      <c r="E1479" s="92"/>
      <c r="F1479" s="31"/>
      <c r="G1479" s="77"/>
      <c r="H1479" s="77"/>
      <c r="I1479" s="57"/>
      <c r="J1479" s="31"/>
      <c r="K1479" s="31"/>
      <c r="L1479" s="77"/>
      <c r="M1479" s="64"/>
      <c r="N1479" s="64"/>
      <c r="O1479" s="69"/>
      <c r="P1479" s="69"/>
      <c r="Q1479" s="70"/>
      <c r="R1479" s="34"/>
      <c r="S1479" s="105"/>
      <c r="T1479" s="105"/>
      <c r="U1479" s="77"/>
      <c r="V1479" s="77"/>
      <c r="W1479" s="69"/>
      <c r="X1479" s="69"/>
      <c r="Y1479" s="69"/>
      <c r="Z1479" s="61"/>
      <c r="AA1479" s="67"/>
      <c r="AB1479" s="61"/>
      <c r="AC1479" s="67"/>
      <c r="AD1479" s="67"/>
      <c r="AE1479" s="67"/>
      <c r="AF1479" s="57"/>
      <c r="AG1479" s="107"/>
      <c r="AH1479" s="108"/>
      <c r="AI1479" s="30"/>
      <c r="AJ1479" s="30"/>
      <c r="AK1479" s="30"/>
      <c r="AL1479" s="30"/>
      <c r="AM1479" s="63"/>
      <c r="AN1479" s="108"/>
      <c r="AO1479" s="108"/>
      <c r="AP1479" s="107"/>
      <c r="AQ1479" s="107"/>
      <c r="AR1479" s="31"/>
      <c r="AS1479" s="68"/>
      <c r="AT1479" s="68"/>
      <c r="AU1479" s="63"/>
      <c r="AV1479" s="62"/>
      <c r="AW1479" s="62"/>
      <c r="AX1479" s="62"/>
      <c r="AY1479" s="62"/>
      <c r="AZ1479" s="126"/>
      <c r="BA1479" s="126"/>
      <c r="BB1479" s="126"/>
      <c r="BC1479" s="126"/>
      <c r="BD1479" s="126"/>
      <c r="BE1479" s="62"/>
    </row>
    <row r="1480" spans="1:57" ht="25.5" customHeight="1" x14ac:dyDescent="0.3">
      <c r="A1480" s="31"/>
      <c r="B1480" s="31"/>
      <c r="C1480" s="31"/>
      <c r="D1480" s="33"/>
      <c r="E1480" s="92"/>
      <c r="F1480" s="31"/>
      <c r="G1480" s="77"/>
      <c r="H1480" s="77"/>
      <c r="I1480" s="57"/>
      <c r="J1480" s="31"/>
      <c r="K1480" s="31"/>
      <c r="L1480" s="77"/>
      <c r="M1480" s="64"/>
      <c r="N1480" s="64"/>
      <c r="O1480" s="69"/>
      <c r="P1480" s="69"/>
      <c r="Q1480" s="70"/>
      <c r="R1480" s="34"/>
      <c r="S1480" s="105"/>
      <c r="T1480" s="105"/>
      <c r="U1480" s="77"/>
      <c r="V1480" s="77"/>
      <c r="W1480" s="69"/>
      <c r="X1480" s="69"/>
      <c r="Y1480" s="69"/>
      <c r="Z1480" s="61"/>
      <c r="AA1480" s="67"/>
      <c r="AB1480" s="61"/>
      <c r="AC1480" s="67"/>
      <c r="AD1480" s="67"/>
      <c r="AE1480" s="67"/>
      <c r="AF1480" s="57"/>
      <c r="AG1480" s="107"/>
      <c r="AH1480" s="108"/>
      <c r="AI1480" s="30"/>
      <c r="AJ1480" s="30"/>
      <c r="AK1480" s="30"/>
      <c r="AL1480" s="30"/>
      <c r="AM1480" s="63"/>
      <c r="AN1480" s="108"/>
      <c r="AO1480" s="108"/>
      <c r="AP1480" s="107"/>
      <c r="AQ1480" s="107"/>
      <c r="AR1480" s="31"/>
      <c r="AS1480" s="68"/>
      <c r="AT1480" s="68"/>
      <c r="AU1480" s="63"/>
      <c r="AV1480" s="62"/>
      <c r="AW1480" s="62"/>
      <c r="AX1480" s="62"/>
      <c r="AY1480" s="62"/>
      <c r="AZ1480" s="126"/>
      <c r="BA1480" s="126"/>
      <c r="BB1480" s="126"/>
      <c r="BC1480" s="126"/>
      <c r="BD1480" s="126"/>
      <c r="BE1480" s="62"/>
    </row>
    <row r="1481" spans="1:57" ht="25.5" customHeight="1" x14ac:dyDescent="0.3">
      <c r="A1481" s="31"/>
      <c r="B1481" s="31"/>
      <c r="C1481" s="31"/>
      <c r="D1481" s="33"/>
      <c r="E1481" s="92"/>
      <c r="F1481" s="31"/>
      <c r="G1481" s="77"/>
      <c r="H1481" s="77"/>
      <c r="I1481" s="57"/>
      <c r="J1481" s="31"/>
      <c r="K1481" s="31"/>
      <c r="L1481" s="77"/>
      <c r="M1481" s="64"/>
      <c r="N1481" s="64"/>
      <c r="O1481" s="69"/>
      <c r="P1481" s="69"/>
      <c r="Q1481" s="70"/>
      <c r="R1481" s="34"/>
      <c r="S1481" s="105"/>
      <c r="T1481" s="105"/>
      <c r="U1481" s="77"/>
      <c r="V1481" s="77"/>
      <c r="W1481" s="69"/>
      <c r="X1481" s="69"/>
      <c r="Y1481" s="69"/>
      <c r="Z1481" s="61"/>
      <c r="AA1481" s="67"/>
      <c r="AB1481" s="61"/>
      <c r="AC1481" s="67"/>
      <c r="AD1481" s="67"/>
      <c r="AE1481" s="67"/>
      <c r="AF1481" s="57"/>
      <c r="AG1481" s="107"/>
      <c r="AH1481" s="108"/>
      <c r="AI1481" s="30"/>
      <c r="AJ1481" s="30"/>
      <c r="AK1481" s="30"/>
      <c r="AL1481" s="30"/>
      <c r="AM1481" s="63"/>
      <c r="AN1481" s="108"/>
      <c r="AO1481" s="108"/>
      <c r="AP1481" s="107"/>
      <c r="AQ1481" s="107"/>
      <c r="AR1481" s="31"/>
      <c r="AS1481" s="68"/>
      <c r="AT1481" s="68"/>
      <c r="AU1481" s="63"/>
      <c r="AV1481" s="62"/>
      <c r="AW1481" s="62"/>
      <c r="AX1481" s="62"/>
      <c r="AY1481" s="62"/>
      <c r="AZ1481" s="126"/>
      <c r="BA1481" s="126"/>
      <c r="BB1481" s="126"/>
      <c r="BC1481" s="126"/>
      <c r="BD1481" s="126"/>
      <c r="BE1481" s="62"/>
    </row>
    <row r="1482" spans="1:57" ht="25.5" customHeight="1" x14ac:dyDescent="0.3">
      <c r="A1482" s="31"/>
      <c r="B1482" s="31"/>
      <c r="C1482" s="31"/>
      <c r="D1482" s="33"/>
      <c r="E1482" s="92"/>
      <c r="F1482" s="31"/>
      <c r="G1482" s="77"/>
      <c r="H1482" s="77"/>
      <c r="I1482" s="57"/>
      <c r="J1482" s="31"/>
      <c r="K1482" s="31"/>
      <c r="L1482" s="77"/>
      <c r="M1482" s="64"/>
      <c r="N1482" s="64"/>
      <c r="O1482" s="69"/>
      <c r="P1482" s="69"/>
      <c r="Q1482" s="70"/>
      <c r="R1482" s="34"/>
      <c r="S1482" s="105"/>
      <c r="T1482" s="105"/>
      <c r="U1482" s="77"/>
      <c r="V1482" s="77"/>
      <c r="W1482" s="69"/>
      <c r="X1482" s="69"/>
      <c r="Y1482" s="69"/>
      <c r="Z1482" s="61"/>
      <c r="AA1482" s="67"/>
      <c r="AB1482" s="61"/>
      <c r="AC1482" s="67"/>
      <c r="AD1482" s="67"/>
      <c r="AE1482" s="67"/>
      <c r="AF1482" s="57"/>
      <c r="AG1482" s="107"/>
      <c r="AH1482" s="108"/>
      <c r="AI1482" s="30"/>
      <c r="AJ1482" s="30"/>
      <c r="AK1482" s="30"/>
      <c r="AL1482" s="30"/>
      <c r="AM1482" s="63"/>
      <c r="AN1482" s="108"/>
      <c r="AO1482" s="108"/>
      <c r="AP1482" s="107"/>
      <c r="AQ1482" s="107"/>
      <c r="AR1482" s="31"/>
      <c r="AS1482" s="68"/>
      <c r="AT1482" s="68"/>
      <c r="AU1482" s="63"/>
      <c r="AV1482" s="62"/>
      <c r="AW1482" s="62"/>
      <c r="AX1482" s="62"/>
      <c r="AY1482" s="62"/>
      <c r="AZ1482" s="126"/>
      <c r="BA1482" s="126"/>
      <c r="BB1482" s="126"/>
      <c r="BC1482" s="126"/>
      <c r="BD1482" s="126"/>
      <c r="BE1482" s="62"/>
    </row>
    <row r="1483" spans="1:57" ht="25.5" customHeight="1" x14ac:dyDescent="0.3">
      <c r="A1483" s="31"/>
      <c r="B1483" s="31"/>
      <c r="C1483" s="31"/>
      <c r="D1483" s="33"/>
      <c r="E1483" s="92"/>
      <c r="F1483" s="31"/>
      <c r="G1483" s="77"/>
      <c r="H1483" s="77"/>
      <c r="I1483" s="57"/>
      <c r="J1483" s="31"/>
      <c r="K1483" s="31"/>
      <c r="L1483" s="77"/>
      <c r="M1483" s="64"/>
      <c r="N1483" s="64"/>
      <c r="O1483" s="69"/>
      <c r="P1483" s="69"/>
      <c r="Q1483" s="70"/>
      <c r="R1483" s="34"/>
      <c r="S1483" s="105"/>
      <c r="T1483" s="105"/>
      <c r="U1483" s="77"/>
      <c r="V1483" s="77"/>
      <c r="W1483" s="69"/>
      <c r="X1483" s="69"/>
      <c r="Y1483" s="69"/>
      <c r="Z1483" s="61"/>
      <c r="AA1483" s="67"/>
      <c r="AB1483" s="61"/>
      <c r="AC1483" s="67"/>
      <c r="AD1483" s="67"/>
      <c r="AE1483" s="67"/>
      <c r="AF1483" s="57"/>
      <c r="AG1483" s="107"/>
      <c r="AH1483" s="108"/>
      <c r="AI1483" s="30"/>
      <c r="AJ1483" s="30"/>
      <c r="AK1483" s="30"/>
      <c r="AL1483" s="30"/>
      <c r="AM1483" s="63"/>
      <c r="AN1483" s="108"/>
      <c r="AO1483" s="108"/>
      <c r="AP1483" s="107"/>
      <c r="AQ1483" s="107"/>
      <c r="AR1483" s="31"/>
      <c r="AS1483" s="68"/>
      <c r="AT1483" s="68"/>
      <c r="AU1483" s="63"/>
      <c r="AV1483" s="62"/>
      <c r="AW1483" s="62"/>
      <c r="AX1483" s="62"/>
      <c r="AY1483" s="62"/>
      <c r="AZ1483" s="126"/>
      <c r="BA1483" s="126"/>
      <c r="BB1483" s="126"/>
      <c r="BC1483" s="126"/>
      <c r="BD1483" s="126"/>
      <c r="BE1483" s="62"/>
    </row>
    <row r="1484" spans="1:57" ht="25.5" customHeight="1" x14ac:dyDescent="0.3">
      <c r="A1484" s="31"/>
      <c r="B1484" s="31"/>
      <c r="C1484" s="31"/>
      <c r="D1484" s="33"/>
      <c r="E1484" s="92"/>
      <c r="F1484" s="31"/>
      <c r="G1484" s="77"/>
      <c r="H1484" s="77"/>
      <c r="I1484" s="57"/>
      <c r="J1484" s="31"/>
      <c r="K1484" s="31"/>
      <c r="L1484" s="77"/>
      <c r="M1484" s="64"/>
      <c r="N1484" s="64"/>
      <c r="O1484" s="69"/>
      <c r="P1484" s="69"/>
      <c r="Q1484" s="70"/>
      <c r="R1484" s="34"/>
      <c r="S1484" s="105"/>
      <c r="T1484" s="105"/>
      <c r="U1484" s="77"/>
      <c r="V1484" s="77"/>
      <c r="W1484" s="69"/>
      <c r="X1484" s="69"/>
      <c r="Y1484" s="69"/>
      <c r="Z1484" s="61"/>
      <c r="AA1484" s="67"/>
      <c r="AB1484" s="61"/>
      <c r="AC1484" s="67"/>
      <c r="AD1484" s="67"/>
      <c r="AE1484" s="67"/>
      <c r="AF1484" s="57"/>
      <c r="AG1484" s="107"/>
      <c r="AH1484" s="108"/>
      <c r="AI1484" s="30"/>
      <c r="AJ1484" s="30"/>
      <c r="AK1484" s="30"/>
      <c r="AL1484" s="30"/>
      <c r="AM1484" s="63"/>
      <c r="AN1484" s="108"/>
      <c r="AO1484" s="108"/>
      <c r="AP1484" s="107"/>
      <c r="AQ1484" s="107"/>
      <c r="AR1484" s="31"/>
      <c r="AS1484" s="68"/>
      <c r="AT1484" s="68"/>
      <c r="AU1484" s="63"/>
      <c r="AV1484" s="62"/>
      <c r="AW1484" s="62"/>
      <c r="AX1484" s="62"/>
      <c r="AY1484" s="62"/>
      <c r="AZ1484" s="126"/>
      <c r="BA1484" s="126"/>
      <c r="BB1484" s="126"/>
      <c r="BC1484" s="126"/>
      <c r="BD1484" s="126"/>
      <c r="BE1484" s="62"/>
    </row>
    <row r="1485" spans="1:57" ht="25.5" customHeight="1" x14ac:dyDescent="0.3">
      <c r="A1485" s="31"/>
      <c r="B1485" s="31"/>
      <c r="C1485" s="31"/>
      <c r="D1485" s="33"/>
      <c r="E1485" s="92"/>
      <c r="F1485" s="31"/>
      <c r="G1485" s="77"/>
      <c r="H1485" s="77"/>
      <c r="I1485" s="57"/>
      <c r="J1485" s="31"/>
      <c r="K1485" s="31"/>
      <c r="L1485" s="77"/>
      <c r="M1485" s="64"/>
      <c r="N1485" s="64"/>
      <c r="O1485" s="69"/>
      <c r="P1485" s="69"/>
      <c r="Q1485" s="70"/>
      <c r="R1485" s="34"/>
      <c r="S1485" s="105"/>
      <c r="T1485" s="105"/>
      <c r="U1485" s="77"/>
      <c r="V1485" s="77"/>
      <c r="W1485" s="69"/>
      <c r="X1485" s="69"/>
      <c r="Y1485" s="69"/>
      <c r="Z1485" s="61"/>
      <c r="AA1485" s="67"/>
      <c r="AB1485" s="61"/>
      <c r="AC1485" s="67"/>
      <c r="AD1485" s="67"/>
      <c r="AE1485" s="67"/>
      <c r="AF1485" s="57"/>
      <c r="AG1485" s="107"/>
      <c r="AH1485" s="108"/>
      <c r="AI1485" s="30"/>
      <c r="AJ1485" s="30"/>
      <c r="AK1485" s="30"/>
      <c r="AL1485" s="30"/>
      <c r="AM1485" s="63"/>
      <c r="AN1485" s="108"/>
      <c r="AO1485" s="108"/>
      <c r="AP1485" s="107"/>
      <c r="AQ1485" s="107"/>
      <c r="AR1485" s="31"/>
      <c r="AS1485" s="68"/>
      <c r="AT1485" s="68"/>
      <c r="AU1485" s="63"/>
      <c r="AV1485" s="62"/>
      <c r="AW1485" s="62"/>
      <c r="AX1485" s="62"/>
      <c r="AY1485" s="62"/>
      <c r="AZ1485" s="126"/>
      <c r="BA1485" s="126"/>
      <c r="BB1485" s="126"/>
      <c r="BC1485" s="126"/>
      <c r="BD1485" s="126"/>
      <c r="BE1485" s="62"/>
    </row>
    <row r="1486" spans="1:57" ht="25.5" customHeight="1" x14ac:dyDescent="0.3">
      <c r="A1486" s="31"/>
      <c r="B1486" s="31"/>
      <c r="C1486" s="31"/>
      <c r="D1486" s="33"/>
      <c r="E1486" s="92"/>
      <c r="F1486" s="31"/>
      <c r="G1486" s="77"/>
      <c r="H1486" s="77"/>
      <c r="I1486" s="57"/>
      <c r="J1486" s="31"/>
      <c r="K1486" s="31"/>
      <c r="L1486" s="77"/>
      <c r="M1486" s="64"/>
      <c r="N1486" s="64"/>
      <c r="O1486" s="69"/>
      <c r="P1486" s="69"/>
      <c r="Q1486" s="70"/>
      <c r="R1486" s="34"/>
      <c r="S1486" s="105"/>
      <c r="T1486" s="105"/>
      <c r="U1486" s="77"/>
      <c r="V1486" s="77"/>
      <c r="W1486" s="69"/>
      <c r="X1486" s="69"/>
      <c r="Y1486" s="69"/>
      <c r="Z1486" s="61"/>
      <c r="AA1486" s="67"/>
      <c r="AB1486" s="61"/>
      <c r="AC1486" s="67"/>
      <c r="AD1486" s="67"/>
      <c r="AE1486" s="67"/>
      <c r="AF1486" s="57"/>
      <c r="AG1486" s="107"/>
      <c r="AH1486" s="108"/>
      <c r="AI1486" s="30"/>
      <c r="AJ1486" s="30"/>
      <c r="AK1486" s="30"/>
      <c r="AL1486" s="30"/>
      <c r="AM1486" s="63"/>
      <c r="AN1486" s="108"/>
      <c r="AO1486" s="108"/>
      <c r="AP1486" s="107"/>
      <c r="AQ1486" s="107"/>
      <c r="AR1486" s="31"/>
      <c r="AS1486" s="68"/>
      <c r="AT1486" s="68"/>
      <c r="AU1486" s="63"/>
      <c r="AV1486" s="62"/>
      <c r="AW1486" s="62"/>
      <c r="AX1486" s="62"/>
      <c r="AY1486" s="62"/>
      <c r="AZ1486" s="126"/>
      <c r="BA1486" s="126"/>
      <c r="BB1486" s="126"/>
      <c r="BC1486" s="126"/>
      <c r="BD1486" s="126"/>
      <c r="BE1486" s="62"/>
    </row>
    <row r="1487" spans="1:57" ht="25.5" customHeight="1" x14ac:dyDescent="0.3">
      <c r="A1487" s="31"/>
      <c r="B1487" s="31"/>
      <c r="C1487" s="31"/>
      <c r="D1487" s="33"/>
      <c r="E1487" s="92"/>
      <c r="F1487" s="31"/>
      <c r="G1487" s="77"/>
      <c r="H1487" s="77"/>
      <c r="I1487" s="57"/>
      <c r="J1487" s="31"/>
      <c r="K1487" s="31"/>
      <c r="L1487" s="77"/>
      <c r="M1487" s="64"/>
      <c r="N1487" s="64"/>
      <c r="O1487" s="69"/>
      <c r="P1487" s="69"/>
      <c r="Q1487" s="70"/>
      <c r="R1487" s="34"/>
      <c r="S1487" s="105"/>
      <c r="T1487" s="105"/>
      <c r="U1487" s="77"/>
      <c r="V1487" s="77"/>
      <c r="W1487" s="69"/>
      <c r="X1487" s="69"/>
      <c r="Y1487" s="69"/>
      <c r="Z1487" s="61"/>
      <c r="AA1487" s="67"/>
      <c r="AB1487" s="61"/>
      <c r="AC1487" s="67"/>
      <c r="AD1487" s="67"/>
      <c r="AE1487" s="67"/>
      <c r="AF1487" s="57"/>
      <c r="AG1487" s="107"/>
      <c r="AH1487" s="108"/>
      <c r="AI1487" s="30"/>
      <c r="AJ1487" s="30"/>
      <c r="AK1487" s="30"/>
      <c r="AL1487" s="30"/>
      <c r="AM1487" s="63"/>
      <c r="AN1487" s="108"/>
      <c r="AO1487" s="108"/>
      <c r="AP1487" s="107"/>
      <c r="AQ1487" s="107"/>
      <c r="AR1487" s="31"/>
      <c r="AS1487" s="68"/>
      <c r="AT1487" s="68"/>
      <c r="AU1487" s="63"/>
      <c r="AV1487" s="62"/>
      <c r="AW1487" s="62"/>
      <c r="AX1487" s="62"/>
      <c r="AY1487" s="62"/>
      <c r="AZ1487" s="126"/>
      <c r="BA1487" s="126"/>
      <c r="BB1487" s="126"/>
      <c r="BC1487" s="126"/>
      <c r="BD1487" s="126"/>
      <c r="BE1487" s="62"/>
    </row>
    <row r="1488" spans="1:57" ht="25.5" customHeight="1" x14ac:dyDescent="0.3">
      <c r="A1488" s="31"/>
      <c r="B1488" s="31"/>
      <c r="C1488" s="31"/>
      <c r="D1488" s="33"/>
      <c r="E1488" s="92"/>
      <c r="F1488" s="31"/>
      <c r="G1488" s="77"/>
      <c r="H1488" s="77"/>
      <c r="I1488" s="57"/>
      <c r="J1488" s="31"/>
      <c r="K1488" s="31"/>
      <c r="L1488" s="77"/>
      <c r="M1488" s="64"/>
      <c r="N1488" s="64"/>
      <c r="O1488" s="69"/>
      <c r="P1488" s="69"/>
      <c r="Q1488" s="70"/>
      <c r="R1488" s="34"/>
      <c r="S1488" s="105"/>
      <c r="T1488" s="105"/>
      <c r="U1488" s="77"/>
      <c r="V1488" s="77"/>
      <c r="W1488" s="69"/>
      <c r="X1488" s="69"/>
      <c r="Y1488" s="69"/>
      <c r="Z1488" s="61"/>
      <c r="AA1488" s="67"/>
      <c r="AB1488" s="61"/>
      <c r="AC1488" s="67"/>
      <c r="AD1488" s="67"/>
      <c r="AE1488" s="67"/>
      <c r="AF1488" s="57"/>
      <c r="AG1488" s="107"/>
      <c r="AH1488" s="108"/>
      <c r="AI1488" s="30"/>
      <c r="AJ1488" s="30"/>
      <c r="AK1488" s="30"/>
      <c r="AL1488" s="30"/>
      <c r="AM1488" s="63"/>
      <c r="AN1488" s="108"/>
      <c r="AO1488" s="108"/>
      <c r="AP1488" s="107"/>
      <c r="AQ1488" s="107"/>
      <c r="AR1488" s="31"/>
      <c r="AS1488" s="68"/>
      <c r="AT1488" s="68"/>
      <c r="AU1488" s="63"/>
      <c r="AV1488" s="62"/>
      <c r="AW1488" s="62"/>
      <c r="AX1488" s="62"/>
      <c r="AY1488" s="62"/>
      <c r="AZ1488" s="126"/>
      <c r="BA1488" s="126"/>
      <c r="BB1488" s="126"/>
      <c r="BC1488" s="126"/>
      <c r="BD1488" s="126"/>
      <c r="BE1488" s="62"/>
    </row>
    <row r="1489" spans="1:57" ht="25.5" customHeight="1" x14ac:dyDescent="0.3">
      <c r="A1489" s="31"/>
      <c r="B1489" s="31"/>
      <c r="C1489" s="31"/>
      <c r="D1489" s="33"/>
      <c r="E1489" s="92"/>
      <c r="F1489" s="31"/>
      <c r="G1489" s="77"/>
      <c r="H1489" s="77"/>
      <c r="I1489" s="57"/>
      <c r="J1489" s="31"/>
      <c r="K1489" s="31"/>
      <c r="L1489" s="77"/>
      <c r="M1489" s="64"/>
      <c r="N1489" s="64"/>
      <c r="O1489" s="69"/>
      <c r="P1489" s="69"/>
      <c r="Q1489" s="70"/>
      <c r="R1489" s="34"/>
      <c r="S1489" s="105"/>
      <c r="T1489" s="105"/>
      <c r="U1489" s="77"/>
      <c r="V1489" s="77"/>
      <c r="W1489" s="69"/>
      <c r="X1489" s="69"/>
      <c r="Y1489" s="69"/>
      <c r="Z1489" s="61"/>
      <c r="AA1489" s="67"/>
      <c r="AB1489" s="61"/>
      <c r="AC1489" s="67"/>
      <c r="AD1489" s="67"/>
      <c r="AE1489" s="67"/>
      <c r="AF1489" s="57"/>
      <c r="AG1489" s="107"/>
      <c r="AH1489" s="108"/>
      <c r="AI1489" s="30"/>
      <c r="AJ1489" s="30"/>
      <c r="AK1489" s="30"/>
      <c r="AL1489" s="30"/>
      <c r="AM1489" s="63"/>
      <c r="AN1489" s="108"/>
      <c r="AO1489" s="108"/>
      <c r="AP1489" s="107"/>
      <c r="AQ1489" s="107"/>
      <c r="AR1489" s="31"/>
      <c r="AS1489" s="68"/>
      <c r="AT1489" s="68"/>
      <c r="AU1489" s="63"/>
      <c r="AV1489" s="62"/>
      <c r="AW1489" s="62"/>
      <c r="AX1489" s="62"/>
      <c r="AY1489" s="62"/>
      <c r="AZ1489" s="126"/>
      <c r="BA1489" s="126"/>
      <c r="BB1489" s="126"/>
      <c r="BC1489" s="126"/>
      <c r="BD1489" s="126"/>
      <c r="BE1489" s="62"/>
    </row>
    <row r="1490" spans="1:57" ht="25.5" customHeight="1" x14ac:dyDescent="0.3">
      <c r="A1490" s="31"/>
      <c r="B1490" s="31"/>
      <c r="C1490" s="31"/>
      <c r="D1490" s="33"/>
      <c r="E1490" s="92"/>
      <c r="F1490" s="31"/>
      <c r="G1490" s="77"/>
      <c r="H1490" s="77"/>
      <c r="I1490" s="57"/>
      <c r="J1490" s="31"/>
      <c r="K1490" s="31"/>
      <c r="L1490" s="77"/>
      <c r="M1490" s="64"/>
      <c r="N1490" s="64"/>
      <c r="O1490" s="69"/>
      <c r="P1490" s="69"/>
      <c r="Q1490" s="70"/>
      <c r="R1490" s="34"/>
      <c r="S1490" s="105"/>
      <c r="T1490" s="105"/>
      <c r="U1490" s="77"/>
      <c r="V1490" s="77"/>
      <c r="W1490" s="69"/>
      <c r="X1490" s="69"/>
      <c r="Y1490" s="69"/>
      <c r="Z1490" s="61"/>
      <c r="AA1490" s="67"/>
      <c r="AB1490" s="61"/>
      <c r="AC1490" s="67"/>
      <c r="AD1490" s="67"/>
      <c r="AE1490" s="67"/>
      <c r="AF1490" s="57"/>
      <c r="AG1490" s="107"/>
      <c r="AH1490" s="108"/>
      <c r="AI1490" s="30"/>
      <c r="AJ1490" s="30"/>
      <c r="AK1490" s="30"/>
      <c r="AL1490" s="30"/>
      <c r="AM1490" s="63"/>
      <c r="AN1490" s="108"/>
      <c r="AO1490" s="108"/>
      <c r="AP1490" s="107"/>
      <c r="AQ1490" s="107"/>
      <c r="AR1490" s="31"/>
      <c r="AS1490" s="68"/>
      <c r="AT1490" s="68"/>
      <c r="AU1490" s="63"/>
      <c r="AV1490" s="62"/>
      <c r="AW1490" s="62"/>
      <c r="AX1490" s="62"/>
      <c r="AY1490" s="62"/>
      <c r="AZ1490" s="126"/>
      <c r="BA1490" s="126"/>
      <c r="BB1490" s="126"/>
      <c r="BC1490" s="126"/>
      <c r="BD1490" s="126"/>
      <c r="BE1490" s="62"/>
    </row>
    <row r="1491" spans="1:57" ht="25.5" customHeight="1" x14ac:dyDescent="0.3">
      <c r="A1491" s="31"/>
      <c r="B1491" s="31"/>
      <c r="C1491" s="31"/>
      <c r="D1491" s="33"/>
      <c r="E1491" s="92"/>
      <c r="F1491" s="31"/>
      <c r="G1491" s="77"/>
      <c r="H1491" s="77"/>
      <c r="I1491" s="57"/>
      <c r="J1491" s="31"/>
      <c r="K1491" s="31"/>
      <c r="L1491" s="77"/>
      <c r="M1491" s="64"/>
      <c r="N1491" s="64"/>
      <c r="O1491" s="69"/>
      <c r="P1491" s="69"/>
      <c r="Q1491" s="70"/>
      <c r="R1491" s="34"/>
      <c r="S1491" s="105"/>
      <c r="T1491" s="105"/>
      <c r="U1491" s="77"/>
      <c r="V1491" s="77"/>
      <c r="W1491" s="69"/>
      <c r="X1491" s="69"/>
      <c r="Y1491" s="69"/>
      <c r="Z1491" s="61"/>
      <c r="AA1491" s="67"/>
      <c r="AB1491" s="61"/>
      <c r="AC1491" s="67"/>
      <c r="AD1491" s="67"/>
      <c r="AE1491" s="67"/>
      <c r="AF1491" s="57"/>
      <c r="AG1491" s="107"/>
      <c r="AH1491" s="108"/>
      <c r="AI1491" s="30"/>
      <c r="AJ1491" s="30"/>
      <c r="AK1491" s="30"/>
      <c r="AL1491" s="30"/>
      <c r="AM1491" s="63"/>
      <c r="AN1491" s="108"/>
      <c r="AO1491" s="108"/>
      <c r="AP1491" s="107"/>
      <c r="AQ1491" s="107"/>
      <c r="AR1491" s="31"/>
      <c r="AS1491" s="68"/>
      <c r="AT1491" s="68"/>
      <c r="AU1491" s="63"/>
      <c r="AV1491" s="62"/>
      <c r="AW1491" s="62"/>
      <c r="AX1491" s="62"/>
      <c r="AY1491" s="62"/>
      <c r="AZ1491" s="126"/>
      <c r="BA1491" s="126"/>
      <c r="BB1491" s="126"/>
      <c r="BC1491" s="126"/>
      <c r="BD1491" s="126"/>
      <c r="BE1491" s="62"/>
    </row>
    <row r="1492" spans="1:57" ht="25.5" customHeight="1" x14ac:dyDescent="0.3">
      <c r="A1492" s="31"/>
      <c r="B1492" s="31"/>
      <c r="C1492" s="31"/>
      <c r="D1492" s="33"/>
      <c r="E1492" s="92"/>
      <c r="F1492" s="31"/>
      <c r="G1492" s="77"/>
      <c r="H1492" s="77"/>
      <c r="I1492" s="57"/>
      <c r="J1492" s="31"/>
      <c r="K1492" s="31"/>
      <c r="L1492" s="77"/>
      <c r="M1492" s="64"/>
      <c r="N1492" s="64"/>
      <c r="O1492" s="69"/>
      <c r="P1492" s="69"/>
      <c r="Q1492" s="70"/>
      <c r="R1492" s="34"/>
      <c r="S1492" s="105"/>
      <c r="T1492" s="105"/>
      <c r="U1492" s="77"/>
      <c r="V1492" s="77"/>
      <c r="W1492" s="69"/>
      <c r="X1492" s="69"/>
      <c r="Y1492" s="69"/>
      <c r="Z1492" s="61"/>
      <c r="AA1492" s="67"/>
      <c r="AB1492" s="61"/>
      <c r="AC1492" s="67"/>
      <c r="AD1492" s="67"/>
      <c r="AE1492" s="67"/>
      <c r="AF1492" s="57"/>
      <c r="AG1492" s="107"/>
      <c r="AH1492" s="108"/>
      <c r="AI1492" s="30"/>
      <c r="AJ1492" s="30"/>
      <c r="AK1492" s="30"/>
      <c r="AL1492" s="30"/>
      <c r="AM1492" s="63"/>
      <c r="AN1492" s="108"/>
      <c r="AO1492" s="108"/>
      <c r="AP1492" s="107"/>
      <c r="AQ1492" s="107"/>
      <c r="AR1492" s="31"/>
      <c r="AS1492" s="68"/>
      <c r="AT1492" s="68"/>
      <c r="AU1492" s="63"/>
      <c r="AV1492" s="62"/>
      <c r="AW1492" s="62"/>
      <c r="AX1492" s="62"/>
      <c r="AY1492" s="62"/>
      <c r="AZ1492" s="126"/>
      <c r="BA1492" s="126"/>
      <c r="BB1492" s="126"/>
      <c r="BC1492" s="126"/>
      <c r="BD1492" s="126"/>
      <c r="BE1492" s="62"/>
    </row>
    <row r="1493" spans="1:57" ht="25.5" customHeight="1" x14ac:dyDescent="0.3">
      <c r="A1493" s="31"/>
      <c r="B1493" s="31"/>
      <c r="C1493" s="31"/>
      <c r="D1493" s="33"/>
      <c r="E1493" s="92"/>
      <c r="F1493" s="31"/>
      <c r="G1493" s="77"/>
      <c r="H1493" s="77"/>
      <c r="I1493" s="57"/>
      <c r="J1493" s="31"/>
      <c r="K1493" s="31"/>
      <c r="L1493" s="77"/>
      <c r="M1493" s="64"/>
      <c r="N1493" s="64"/>
      <c r="O1493" s="69"/>
      <c r="P1493" s="69"/>
      <c r="Q1493" s="70"/>
      <c r="R1493" s="34"/>
      <c r="S1493" s="105"/>
      <c r="T1493" s="105"/>
      <c r="U1493" s="77"/>
      <c r="V1493" s="77"/>
      <c r="W1493" s="69"/>
      <c r="X1493" s="69"/>
      <c r="Y1493" s="69"/>
      <c r="Z1493" s="61"/>
      <c r="AA1493" s="67"/>
      <c r="AB1493" s="61"/>
      <c r="AC1493" s="67"/>
      <c r="AD1493" s="67"/>
      <c r="AE1493" s="67"/>
      <c r="AF1493" s="57"/>
      <c r="AG1493" s="107"/>
      <c r="AH1493" s="108"/>
      <c r="AI1493" s="30"/>
      <c r="AJ1493" s="30"/>
      <c r="AK1493" s="30"/>
      <c r="AL1493" s="30"/>
      <c r="AM1493" s="63"/>
      <c r="AN1493" s="108"/>
      <c r="AO1493" s="108"/>
      <c r="AP1493" s="107"/>
      <c r="AQ1493" s="107"/>
      <c r="AR1493" s="31"/>
      <c r="AS1493" s="68"/>
      <c r="AT1493" s="68"/>
      <c r="AU1493" s="63"/>
      <c r="AV1493" s="62"/>
      <c r="AW1493" s="62"/>
      <c r="AX1493" s="62"/>
      <c r="AY1493" s="62"/>
      <c r="AZ1493" s="126"/>
      <c r="BA1493" s="126"/>
      <c r="BB1493" s="126"/>
      <c r="BC1493" s="126"/>
      <c r="BD1493" s="126"/>
      <c r="BE1493" s="62"/>
    </row>
    <row r="1494" spans="1:57" ht="25.5" customHeight="1" x14ac:dyDescent="0.3">
      <c r="A1494" s="31"/>
      <c r="B1494" s="31"/>
      <c r="C1494" s="31"/>
      <c r="D1494" s="33"/>
      <c r="E1494" s="92"/>
      <c r="F1494" s="31"/>
      <c r="G1494" s="77"/>
      <c r="H1494" s="77"/>
      <c r="I1494" s="57"/>
      <c r="J1494" s="31"/>
      <c r="K1494" s="31"/>
      <c r="L1494" s="77"/>
      <c r="M1494" s="64"/>
      <c r="N1494" s="64"/>
      <c r="O1494" s="69"/>
      <c r="P1494" s="69"/>
      <c r="Q1494" s="70"/>
      <c r="R1494" s="34"/>
      <c r="S1494" s="105"/>
      <c r="T1494" s="105"/>
      <c r="U1494" s="77"/>
      <c r="V1494" s="77"/>
      <c r="W1494" s="69"/>
      <c r="X1494" s="69"/>
      <c r="Y1494" s="69"/>
      <c r="Z1494" s="61"/>
      <c r="AA1494" s="67"/>
      <c r="AB1494" s="61"/>
      <c r="AC1494" s="67"/>
      <c r="AD1494" s="67"/>
      <c r="AE1494" s="67"/>
      <c r="AF1494" s="57"/>
      <c r="AG1494" s="107"/>
      <c r="AH1494" s="108"/>
      <c r="AI1494" s="30"/>
      <c r="AJ1494" s="30"/>
      <c r="AK1494" s="30"/>
      <c r="AL1494" s="30"/>
      <c r="AM1494" s="63"/>
      <c r="AN1494" s="108"/>
      <c r="AO1494" s="108"/>
      <c r="AP1494" s="107"/>
      <c r="AQ1494" s="107"/>
      <c r="AR1494" s="31"/>
      <c r="AS1494" s="68"/>
      <c r="AT1494" s="68"/>
      <c r="AU1494" s="63"/>
      <c r="AV1494" s="62"/>
      <c r="AW1494" s="62"/>
      <c r="AX1494" s="62"/>
      <c r="AY1494" s="62"/>
      <c r="AZ1494" s="126"/>
      <c r="BA1494" s="126"/>
      <c r="BB1494" s="126"/>
      <c r="BC1494" s="126"/>
      <c r="BD1494" s="126"/>
      <c r="BE1494" s="62"/>
    </row>
    <row r="1495" spans="1:57" ht="25.5" customHeight="1" x14ac:dyDescent="0.3">
      <c r="A1495" s="31"/>
      <c r="B1495" s="31"/>
      <c r="C1495" s="31"/>
      <c r="D1495" s="33"/>
      <c r="E1495" s="92"/>
      <c r="F1495" s="31"/>
      <c r="G1495" s="77"/>
      <c r="H1495" s="77"/>
      <c r="I1495" s="57"/>
      <c r="J1495" s="31"/>
      <c r="K1495" s="31"/>
      <c r="L1495" s="77"/>
      <c r="M1495" s="64"/>
      <c r="N1495" s="64"/>
      <c r="O1495" s="69"/>
      <c r="P1495" s="69"/>
      <c r="Q1495" s="70"/>
      <c r="R1495" s="34"/>
      <c r="S1495" s="105"/>
      <c r="T1495" s="105"/>
      <c r="U1495" s="77"/>
      <c r="V1495" s="77"/>
      <c r="W1495" s="69"/>
      <c r="X1495" s="69"/>
      <c r="Y1495" s="69"/>
      <c r="Z1495" s="61"/>
      <c r="AA1495" s="67"/>
      <c r="AB1495" s="61"/>
      <c r="AC1495" s="67"/>
      <c r="AD1495" s="67"/>
      <c r="AE1495" s="67"/>
      <c r="AF1495" s="57"/>
      <c r="AG1495" s="107"/>
      <c r="AH1495" s="108"/>
      <c r="AI1495" s="30"/>
      <c r="AJ1495" s="30"/>
      <c r="AK1495" s="30"/>
      <c r="AL1495" s="30"/>
      <c r="AM1495" s="63"/>
      <c r="AN1495" s="108"/>
      <c r="AO1495" s="108"/>
      <c r="AP1495" s="107"/>
      <c r="AQ1495" s="107"/>
      <c r="AR1495" s="31"/>
      <c r="AS1495" s="68"/>
      <c r="AT1495" s="68"/>
      <c r="AU1495" s="63"/>
      <c r="AV1495" s="62"/>
      <c r="AW1495" s="62"/>
      <c r="AX1495" s="62"/>
      <c r="AY1495" s="62"/>
      <c r="AZ1495" s="126"/>
      <c r="BA1495" s="126"/>
      <c r="BB1495" s="126"/>
      <c r="BC1495" s="126"/>
      <c r="BD1495" s="126"/>
      <c r="BE1495" s="62"/>
    </row>
    <row r="1496" spans="1:57" ht="25.5" customHeight="1" x14ac:dyDescent="0.3">
      <c r="A1496" s="31"/>
      <c r="B1496" s="31"/>
      <c r="C1496" s="31"/>
      <c r="D1496" s="33"/>
      <c r="E1496" s="92"/>
      <c r="F1496" s="31"/>
      <c r="G1496" s="77"/>
      <c r="H1496" s="77"/>
      <c r="I1496" s="57"/>
      <c r="J1496" s="31"/>
      <c r="K1496" s="31"/>
      <c r="L1496" s="77"/>
      <c r="M1496" s="64"/>
      <c r="N1496" s="64"/>
      <c r="O1496" s="69"/>
      <c r="P1496" s="69"/>
      <c r="Q1496" s="70"/>
      <c r="R1496" s="34"/>
      <c r="S1496" s="105"/>
      <c r="T1496" s="105"/>
      <c r="U1496" s="77"/>
      <c r="V1496" s="77"/>
      <c r="W1496" s="69"/>
      <c r="X1496" s="69"/>
      <c r="Y1496" s="69"/>
      <c r="Z1496" s="61"/>
      <c r="AA1496" s="67"/>
      <c r="AB1496" s="61"/>
      <c r="AC1496" s="67"/>
      <c r="AD1496" s="67"/>
      <c r="AE1496" s="67"/>
      <c r="AF1496" s="57"/>
      <c r="AG1496" s="107"/>
      <c r="AH1496" s="108"/>
      <c r="AI1496" s="30"/>
      <c r="AJ1496" s="30"/>
      <c r="AK1496" s="30"/>
      <c r="AL1496" s="30"/>
      <c r="AM1496" s="63"/>
      <c r="AN1496" s="108"/>
      <c r="AO1496" s="108"/>
      <c r="AP1496" s="107"/>
      <c r="AQ1496" s="107"/>
      <c r="AR1496" s="31"/>
      <c r="AS1496" s="68"/>
      <c r="AT1496" s="68"/>
      <c r="AU1496" s="63"/>
      <c r="AV1496" s="62"/>
      <c r="AW1496" s="62"/>
      <c r="AX1496" s="62"/>
      <c r="AY1496" s="62"/>
      <c r="AZ1496" s="126"/>
      <c r="BA1496" s="126"/>
      <c r="BB1496" s="126"/>
      <c r="BC1496" s="126"/>
      <c r="BD1496" s="126"/>
      <c r="BE1496" s="62"/>
    </row>
    <row r="1497" spans="1:57" ht="25.5" customHeight="1" x14ac:dyDescent="0.3">
      <c r="A1497" s="31"/>
      <c r="B1497" s="31"/>
      <c r="C1497" s="31"/>
      <c r="D1497" s="33"/>
      <c r="E1497" s="92"/>
      <c r="F1497" s="31"/>
      <c r="G1497" s="77"/>
      <c r="H1497" s="77"/>
      <c r="I1497" s="57"/>
      <c r="J1497" s="31"/>
      <c r="K1497" s="31"/>
      <c r="L1497" s="77"/>
      <c r="M1497" s="64"/>
      <c r="N1497" s="64"/>
      <c r="O1497" s="69"/>
      <c r="P1497" s="69"/>
      <c r="Q1497" s="70"/>
      <c r="R1497" s="34"/>
      <c r="S1497" s="105"/>
      <c r="T1497" s="105"/>
      <c r="U1497" s="77"/>
      <c r="V1497" s="77"/>
      <c r="W1497" s="69"/>
      <c r="X1497" s="69"/>
      <c r="Y1497" s="69"/>
      <c r="Z1497" s="61"/>
      <c r="AA1497" s="67"/>
      <c r="AB1497" s="61"/>
      <c r="AC1497" s="67"/>
      <c r="AD1497" s="67"/>
      <c r="AE1497" s="67"/>
      <c r="AF1497" s="57"/>
      <c r="AG1497" s="107"/>
      <c r="AH1497" s="108"/>
      <c r="AI1497" s="30"/>
      <c r="AJ1497" s="30"/>
      <c r="AK1497" s="30"/>
      <c r="AL1497" s="30"/>
      <c r="AM1497" s="63"/>
      <c r="AN1497" s="108"/>
      <c r="AO1497" s="108"/>
      <c r="AP1497" s="107"/>
      <c r="AQ1497" s="107"/>
      <c r="AR1497" s="31"/>
      <c r="AS1497" s="68"/>
      <c r="AT1497" s="68"/>
      <c r="AU1497" s="63"/>
      <c r="AV1497" s="62"/>
      <c r="AW1497" s="62"/>
      <c r="AX1497" s="62"/>
      <c r="AY1497" s="62"/>
      <c r="AZ1497" s="126"/>
      <c r="BA1497" s="126"/>
      <c r="BB1497" s="126"/>
      <c r="BC1497" s="126"/>
      <c r="BD1497" s="126"/>
      <c r="BE1497" s="62"/>
    </row>
    <row r="1498" spans="1:57" ht="25.5" customHeight="1" x14ac:dyDescent="0.3">
      <c r="A1498" s="31"/>
      <c r="B1498" s="31"/>
      <c r="C1498" s="31"/>
      <c r="D1498" s="33"/>
      <c r="E1498" s="92"/>
      <c r="F1498" s="31"/>
      <c r="G1498" s="77"/>
      <c r="H1498" s="77"/>
      <c r="I1498" s="57"/>
      <c r="J1498" s="31"/>
      <c r="K1498" s="31"/>
      <c r="L1498" s="77"/>
      <c r="M1498" s="64"/>
      <c r="N1498" s="64"/>
      <c r="O1498" s="69"/>
      <c r="P1498" s="69"/>
      <c r="Q1498" s="70"/>
      <c r="R1498" s="34"/>
      <c r="S1498" s="105"/>
      <c r="T1498" s="105"/>
      <c r="U1498" s="77"/>
      <c r="V1498" s="77"/>
      <c r="W1498" s="69"/>
      <c r="X1498" s="69"/>
      <c r="Y1498" s="69"/>
      <c r="Z1498" s="61"/>
      <c r="AA1498" s="67"/>
      <c r="AB1498" s="61"/>
      <c r="AC1498" s="67"/>
      <c r="AD1498" s="67"/>
      <c r="AE1498" s="67"/>
      <c r="AF1498" s="57"/>
      <c r="AG1498" s="107"/>
      <c r="AH1498" s="108"/>
      <c r="AI1498" s="30"/>
      <c r="AJ1498" s="30"/>
      <c r="AK1498" s="30"/>
      <c r="AL1498" s="30"/>
      <c r="AM1498" s="63"/>
      <c r="AN1498" s="108"/>
      <c r="AO1498" s="108"/>
      <c r="AP1498" s="107"/>
      <c r="AQ1498" s="107"/>
      <c r="AR1498" s="31"/>
      <c r="AS1498" s="68"/>
      <c r="AT1498" s="68"/>
      <c r="AU1498" s="63"/>
      <c r="AV1498" s="62"/>
      <c r="AW1498" s="62"/>
      <c r="AX1498" s="62"/>
      <c r="AY1498" s="62"/>
      <c r="AZ1498" s="126"/>
      <c r="BA1498" s="126"/>
      <c r="BB1498" s="126"/>
      <c r="BC1498" s="126"/>
      <c r="BD1498" s="126"/>
      <c r="BE1498" s="62"/>
    </row>
    <row r="1499" spans="1:57" ht="25.5" customHeight="1" x14ac:dyDescent="0.3">
      <c r="A1499" s="31"/>
      <c r="B1499" s="31"/>
      <c r="C1499" s="31"/>
      <c r="D1499" s="33"/>
      <c r="E1499" s="92"/>
      <c r="F1499" s="31"/>
      <c r="G1499" s="77"/>
      <c r="H1499" s="77"/>
      <c r="I1499" s="57"/>
      <c r="J1499" s="31"/>
      <c r="K1499" s="31"/>
      <c r="L1499" s="77"/>
      <c r="M1499" s="64"/>
      <c r="N1499" s="64"/>
      <c r="O1499" s="69"/>
      <c r="P1499" s="69"/>
      <c r="Q1499" s="70"/>
      <c r="R1499" s="34"/>
      <c r="S1499" s="105"/>
      <c r="T1499" s="105"/>
      <c r="U1499" s="77"/>
      <c r="V1499" s="77"/>
      <c r="W1499" s="69"/>
      <c r="X1499" s="69"/>
      <c r="Y1499" s="69"/>
      <c r="Z1499" s="61"/>
      <c r="AA1499" s="67"/>
      <c r="AB1499" s="61"/>
      <c r="AC1499" s="67"/>
      <c r="AD1499" s="67"/>
      <c r="AE1499" s="67"/>
      <c r="AF1499" s="57"/>
      <c r="AG1499" s="107"/>
      <c r="AH1499" s="108"/>
      <c r="AI1499" s="30"/>
      <c r="AJ1499" s="30"/>
      <c r="AK1499" s="30"/>
      <c r="AL1499" s="30"/>
      <c r="AM1499" s="63"/>
      <c r="AN1499" s="108"/>
      <c r="AO1499" s="108"/>
      <c r="AP1499" s="107"/>
      <c r="AQ1499" s="107"/>
      <c r="AR1499" s="31"/>
      <c r="AS1499" s="68"/>
      <c r="AT1499" s="68"/>
      <c r="AU1499" s="63"/>
      <c r="AV1499" s="62"/>
      <c r="AW1499" s="62"/>
      <c r="AX1499" s="62"/>
      <c r="AY1499" s="62"/>
      <c r="AZ1499" s="126"/>
      <c r="BA1499" s="126"/>
      <c r="BB1499" s="126"/>
      <c r="BC1499" s="126"/>
      <c r="BD1499" s="126"/>
      <c r="BE1499" s="62"/>
    </row>
    <row r="1500" spans="1:57" ht="25.5" customHeight="1" x14ac:dyDescent="0.3">
      <c r="A1500" s="31"/>
      <c r="B1500" s="31"/>
      <c r="C1500" s="31"/>
      <c r="D1500" s="33"/>
      <c r="E1500" s="92"/>
      <c r="F1500" s="31"/>
      <c r="G1500" s="77"/>
      <c r="H1500" s="77"/>
      <c r="I1500" s="57"/>
      <c r="J1500" s="31"/>
      <c r="K1500" s="31"/>
      <c r="L1500" s="77"/>
      <c r="M1500" s="64"/>
      <c r="N1500" s="64"/>
      <c r="O1500" s="69"/>
      <c r="P1500" s="69"/>
      <c r="Q1500" s="70"/>
      <c r="R1500" s="34"/>
      <c r="S1500" s="105"/>
      <c r="T1500" s="105"/>
      <c r="U1500" s="77"/>
      <c r="V1500" s="77"/>
      <c r="W1500" s="69"/>
      <c r="X1500" s="69"/>
      <c r="Y1500" s="69"/>
      <c r="Z1500" s="61"/>
      <c r="AA1500" s="67"/>
      <c r="AB1500" s="61"/>
      <c r="AC1500" s="67"/>
      <c r="AD1500" s="67"/>
      <c r="AE1500" s="67"/>
      <c r="AF1500" s="57"/>
      <c r="AG1500" s="107"/>
      <c r="AH1500" s="108"/>
      <c r="AI1500" s="30"/>
      <c r="AJ1500" s="30"/>
      <c r="AK1500" s="30"/>
      <c r="AL1500" s="30"/>
      <c r="AM1500" s="63"/>
      <c r="AN1500" s="108"/>
      <c r="AO1500" s="108"/>
      <c r="AP1500" s="107"/>
      <c r="AQ1500" s="107"/>
      <c r="AR1500" s="31"/>
      <c r="AS1500" s="68"/>
      <c r="AT1500" s="68"/>
      <c r="AU1500" s="63"/>
      <c r="AV1500" s="62"/>
      <c r="AW1500" s="62"/>
      <c r="AX1500" s="62"/>
      <c r="AY1500" s="62"/>
      <c r="AZ1500" s="126"/>
      <c r="BA1500" s="126"/>
      <c r="BB1500" s="126"/>
      <c r="BC1500" s="126"/>
      <c r="BD1500" s="126"/>
      <c r="BE1500" s="62"/>
    </row>
    <row r="1501" spans="1:57" ht="25.5" customHeight="1" x14ac:dyDescent="0.3">
      <c r="A1501" s="31"/>
      <c r="B1501" s="31"/>
      <c r="C1501" s="31"/>
      <c r="D1501" s="33"/>
      <c r="E1501" s="92"/>
      <c r="F1501" s="31"/>
      <c r="G1501" s="77"/>
      <c r="H1501" s="77"/>
      <c r="I1501" s="57"/>
      <c r="J1501" s="31"/>
      <c r="K1501" s="31"/>
      <c r="L1501" s="77"/>
      <c r="M1501" s="64"/>
      <c r="N1501" s="64"/>
      <c r="O1501" s="69"/>
      <c r="P1501" s="69"/>
      <c r="Q1501" s="70"/>
      <c r="R1501" s="34"/>
      <c r="S1501" s="105"/>
      <c r="T1501" s="105"/>
      <c r="U1501" s="77"/>
      <c r="V1501" s="77"/>
      <c r="W1501" s="69"/>
      <c r="X1501" s="69"/>
      <c r="Y1501" s="69"/>
      <c r="Z1501" s="61"/>
      <c r="AA1501" s="67"/>
      <c r="AB1501" s="61"/>
      <c r="AC1501" s="67"/>
      <c r="AD1501" s="67"/>
      <c r="AE1501" s="67"/>
      <c r="AF1501" s="57"/>
      <c r="AG1501" s="107"/>
      <c r="AH1501" s="108"/>
      <c r="AI1501" s="30"/>
      <c r="AJ1501" s="30"/>
      <c r="AK1501" s="30"/>
      <c r="AL1501" s="30"/>
      <c r="AM1501" s="63"/>
      <c r="AN1501" s="108"/>
      <c r="AO1501" s="108"/>
      <c r="AP1501" s="107"/>
      <c r="AQ1501" s="107"/>
      <c r="AR1501" s="31"/>
      <c r="AS1501" s="68"/>
      <c r="AT1501" s="68"/>
      <c r="AU1501" s="63"/>
      <c r="AV1501" s="62"/>
      <c r="AW1501" s="62"/>
      <c r="AX1501" s="62"/>
      <c r="AY1501" s="62"/>
      <c r="AZ1501" s="126"/>
      <c r="BA1501" s="126"/>
      <c r="BB1501" s="126"/>
      <c r="BC1501" s="126"/>
      <c r="BD1501" s="126"/>
      <c r="BE1501" s="62"/>
    </row>
    <row r="1502" spans="1:57" ht="25.5" customHeight="1" x14ac:dyDescent="0.3">
      <c r="A1502" s="31"/>
      <c r="B1502" s="31"/>
      <c r="C1502" s="31"/>
      <c r="D1502" s="33"/>
      <c r="E1502" s="92"/>
      <c r="F1502" s="31"/>
      <c r="G1502" s="77"/>
      <c r="H1502" s="77"/>
      <c r="I1502" s="57"/>
      <c r="J1502" s="31"/>
      <c r="K1502" s="31"/>
      <c r="L1502" s="77"/>
      <c r="M1502" s="64"/>
      <c r="N1502" s="64"/>
      <c r="O1502" s="69"/>
      <c r="P1502" s="69"/>
      <c r="Q1502" s="70"/>
      <c r="R1502" s="34"/>
      <c r="S1502" s="105"/>
      <c r="T1502" s="105"/>
      <c r="U1502" s="77"/>
      <c r="V1502" s="77"/>
      <c r="W1502" s="69"/>
      <c r="X1502" s="69"/>
      <c r="Y1502" s="69"/>
      <c r="Z1502" s="61"/>
      <c r="AA1502" s="67"/>
      <c r="AB1502" s="61"/>
      <c r="AC1502" s="67"/>
      <c r="AD1502" s="67"/>
      <c r="AE1502" s="67"/>
      <c r="AF1502" s="57"/>
      <c r="AG1502" s="107"/>
      <c r="AH1502" s="108"/>
      <c r="AI1502" s="30"/>
      <c r="AJ1502" s="30"/>
      <c r="AK1502" s="30"/>
      <c r="AL1502" s="30"/>
      <c r="AM1502" s="63"/>
      <c r="AN1502" s="108"/>
      <c r="AO1502" s="108"/>
      <c r="AP1502" s="107"/>
      <c r="AQ1502" s="107"/>
      <c r="AR1502" s="31"/>
      <c r="AS1502" s="68"/>
      <c r="AT1502" s="68"/>
      <c r="AU1502" s="63"/>
      <c r="AV1502" s="62"/>
      <c r="AW1502" s="62"/>
      <c r="AX1502" s="62"/>
      <c r="AY1502" s="62"/>
      <c r="AZ1502" s="126"/>
      <c r="BA1502" s="126"/>
      <c r="BB1502" s="126"/>
      <c r="BC1502" s="126"/>
      <c r="BD1502" s="126"/>
      <c r="BE1502" s="62"/>
    </row>
    <row r="1503" spans="1:57" ht="25.5" customHeight="1" x14ac:dyDescent="0.3">
      <c r="A1503" s="31"/>
      <c r="B1503" s="31"/>
      <c r="C1503" s="31"/>
      <c r="D1503" s="33"/>
      <c r="E1503" s="92"/>
      <c r="F1503" s="31"/>
      <c r="G1503" s="77"/>
      <c r="H1503" s="77"/>
      <c r="I1503" s="57"/>
      <c r="J1503" s="31"/>
      <c r="K1503" s="31"/>
      <c r="L1503" s="77"/>
      <c r="M1503" s="64"/>
      <c r="N1503" s="64"/>
      <c r="O1503" s="69"/>
      <c r="P1503" s="69"/>
      <c r="Q1503" s="70"/>
      <c r="R1503" s="34"/>
      <c r="S1503" s="105"/>
      <c r="T1503" s="105"/>
      <c r="U1503" s="77"/>
      <c r="V1503" s="77"/>
      <c r="W1503" s="69"/>
      <c r="X1503" s="69"/>
      <c r="Y1503" s="69"/>
      <c r="Z1503" s="61"/>
      <c r="AA1503" s="67"/>
      <c r="AB1503" s="61"/>
      <c r="AC1503" s="67"/>
      <c r="AD1503" s="67"/>
      <c r="AE1503" s="67"/>
      <c r="AF1503" s="57"/>
      <c r="AG1503" s="107"/>
      <c r="AH1503" s="108"/>
      <c r="AI1503" s="30"/>
      <c r="AJ1503" s="30"/>
      <c r="AK1503" s="30"/>
      <c r="AL1503" s="30"/>
      <c r="AM1503" s="63"/>
      <c r="AN1503" s="108"/>
      <c r="AO1503" s="108"/>
      <c r="AP1503" s="107"/>
      <c r="AQ1503" s="107"/>
      <c r="AR1503" s="31"/>
      <c r="AS1503" s="68"/>
      <c r="AT1503" s="68"/>
      <c r="AU1503" s="63"/>
      <c r="AV1503" s="62"/>
      <c r="AW1503" s="62"/>
      <c r="AX1503" s="62"/>
      <c r="AY1503" s="62"/>
      <c r="AZ1503" s="126"/>
      <c r="BA1503" s="126"/>
      <c r="BB1503" s="126"/>
      <c r="BC1503" s="126"/>
      <c r="BD1503" s="126"/>
      <c r="BE1503" s="62"/>
    </row>
    <row r="1504" spans="1:57" ht="25.5" customHeight="1" x14ac:dyDescent="0.3">
      <c r="A1504" s="31"/>
      <c r="B1504" s="31"/>
      <c r="C1504" s="31"/>
      <c r="D1504" s="33"/>
      <c r="E1504" s="92"/>
      <c r="F1504" s="31"/>
      <c r="G1504" s="77"/>
      <c r="H1504" s="77"/>
      <c r="I1504" s="57"/>
      <c r="J1504" s="31"/>
      <c r="K1504" s="31"/>
      <c r="L1504" s="77"/>
      <c r="M1504" s="64"/>
      <c r="N1504" s="64"/>
      <c r="O1504" s="69"/>
      <c r="P1504" s="69"/>
      <c r="Q1504" s="70"/>
      <c r="R1504" s="34"/>
      <c r="S1504" s="105"/>
      <c r="T1504" s="105"/>
      <c r="U1504" s="77"/>
      <c r="V1504" s="77"/>
      <c r="W1504" s="69"/>
      <c r="X1504" s="69"/>
      <c r="Y1504" s="69"/>
      <c r="Z1504" s="61"/>
      <c r="AA1504" s="67"/>
      <c r="AB1504" s="61"/>
      <c r="AC1504" s="67"/>
      <c r="AD1504" s="67"/>
      <c r="AE1504" s="67"/>
      <c r="AF1504" s="57"/>
      <c r="AG1504" s="107"/>
      <c r="AH1504" s="108"/>
      <c r="AI1504" s="30"/>
      <c r="AJ1504" s="30"/>
      <c r="AK1504" s="30"/>
      <c r="AL1504" s="30"/>
      <c r="AM1504" s="63"/>
      <c r="AN1504" s="108"/>
      <c r="AO1504" s="108"/>
      <c r="AP1504" s="107"/>
      <c r="AQ1504" s="107"/>
      <c r="AR1504" s="31"/>
      <c r="AS1504" s="68"/>
      <c r="AT1504" s="68"/>
      <c r="AU1504" s="63"/>
      <c r="AV1504" s="62"/>
      <c r="AW1504" s="62"/>
      <c r="AX1504" s="62"/>
      <c r="AY1504" s="62"/>
      <c r="AZ1504" s="126"/>
      <c r="BA1504" s="126"/>
      <c r="BB1504" s="126"/>
      <c r="BC1504" s="126"/>
      <c r="BD1504" s="126"/>
      <c r="BE1504" s="62"/>
    </row>
    <row r="1505" spans="1:57" ht="25.5" customHeight="1" x14ac:dyDescent="0.3">
      <c r="A1505" s="31"/>
      <c r="B1505" s="31"/>
      <c r="C1505" s="31"/>
      <c r="D1505" s="33"/>
      <c r="E1505" s="92"/>
      <c r="F1505" s="31"/>
      <c r="G1505" s="77"/>
      <c r="H1505" s="77"/>
      <c r="I1505" s="57"/>
      <c r="J1505" s="31"/>
      <c r="K1505" s="31"/>
      <c r="L1505" s="77"/>
      <c r="M1505" s="64"/>
      <c r="N1505" s="64"/>
      <c r="O1505" s="69"/>
      <c r="P1505" s="69"/>
      <c r="Q1505" s="70"/>
      <c r="R1505" s="34"/>
      <c r="S1505" s="105"/>
      <c r="T1505" s="105"/>
      <c r="U1505" s="77"/>
      <c r="V1505" s="77"/>
      <c r="W1505" s="69"/>
      <c r="X1505" s="69"/>
      <c r="Y1505" s="69"/>
      <c r="Z1505" s="61"/>
      <c r="AA1505" s="67"/>
      <c r="AB1505" s="61"/>
      <c r="AC1505" s="67"/>
      <c r="AD1505" s="67"/>
      <c r="AE1505" s="67"/>
      <c r="AF1505" s="57"/>
      <c r="AG1505" s="107"/>
      <c r="AH1505" s="108"/>
      <c r="AI1505" s="30"/>
      <c r="AJ1505" s="30"/>
      <c r="AK1505" s="30"/>
      <c r="AL1505" s="30"/>
      <c r="AM1505" s="63"/>
      <c r="AN1505" s="108"/>
      <c r="AO1505" s="108"/>
      <c r="AP1505" s="107"/>
      <c r="AQ1505" s="107"/>
      <c r="AR1505" s="31"/>
      <c r="AS1505" s="68"/>
      <c r="AT1505" s="68"/>
      <c r="AU1505" s="63"/>
      <c r="AV1505" s="62"/>
      <c r="AW1505" s="62"/>
      <c r="AX1505" s="62"/>
      <c r="AY1505" s="62"/>
      <c r="AZ1505" s="126"/>
      <c r="BA1505" s="126"/>
      <c r="BB1505" s="126"/>
      <c r="BC1505" s="126"/>
      <c r="BD1505" s="126"/>
      <c r="BE1505" s="62"/>
    </row>
    <row r="1506" spans="1:57" ht="25.5" customHeight="1" x14ac:dyDescent="0.3">
      <c r="A1506" s="31"/>
      <c r="B1506" s="31"/>
      <c r="C1506" s="31"/>
      <c r="D1506" s="33"/>
      <c r="E1506" s="92"/>
      <c r="F1506" s="31"/>
      <c r="G1506" s="77"/>
      <c r="H1506" s="77"/>
      <c r="I1506" s="57"/>
      <c r="J1506" s="31"/>
      <c r="K1506" s="31"/>
      <c r="L1506" s="77"/>
      <c r="M1506" s="64"/>
      <c r="N1506" s="64"/>
      <c r="O1506" s="69"/>
      <c r="P1506" s="69"/>
      <c r="Q1506" s="70"/>
      <c r="R1506" s="34"/>
      <c r="S1506" s="105"/>
      <c r="T1506" s="105"/>
      <c r="U1506" s="77"/>
      <c r="V1506" s="77"/>
      <c r="W1506" s="69"/>
      <c r="X1506" s="69"/>
      <c r="Y1506" s="69"/>
      <c r="Z1506" s="61"/>
      <c r="AA1506" s="67"/>
      <c r="AB1506" s="61"/>
      <c r="AC1506" s="67"/>
      <c r="AD1506" s="67"/>
      <c r="AE1506" s="67"/>
      <c r="AF1506" s="57"/>
      <c r="AG1506" s="107"/>
      <c r="AH1506" s="108"/>
      <c r="AI1506" s="30"/>
      <c r="AJ1506" s="30"/>
      <c r="AK1506" s="30"/>
      <c r="AL1506" s="30"/>
      <c r="AM1506" s="63"/>
      <c r="AN1506" s="108"/>
      <c r="AO1506" s="108"/>
      <c r="AP1506" s="107"/>
      <c r="AQ1506" s="107"/>
      <c r="AR1506" s="31"/>
      <c r="AS1506" s="68"/>
      <c r="AT1506" s="68"/>
      <c r="AU1506" s="63"/>
      <c r="AV1506" s="62"/>
      <c r="AW1506" s="62"/>
      <c r="AX1506" s="62"/>
      <c r="AY1506" s="62"/>
      <c r="AZ1506" s="126"/>
      <c r="BA1506" s="126"/>
      <c r="BB1506" s="126"/>
      <c r="BC1506" s="126"/>
      <c r="BD1506" s="126"/>
      <c r="BE1506" s="62"/>
    </row>
    <row r="1507" spans="1:57" ht="25.5" customHeight="1" x14ac:dyDescent="0.3">
      <c r="A1507" s="31"/>
      <c r="B1507" s="31"/>
      <c r="C1507" s="31"/>
      <c r="D1507" s="33"/>
      <c r="E1507" s="92"/>
      <c r="F1507" s="31"/>
      <c r="G1507" s="77"/>
      <c r="H1507" s="77"/>
      <c r="I1507" s="57"/>
      <c r="J1507" s="31"/>
      <c r="K1507" s="31"/>
      <c r="L1507" s="77"/>
      <c r="M1507" s="64"/>
      <c r="N1507" s="64"/>
      <c r="O1507" s="69"/>
      <c r="P1507" s="69"/>
      <c r="Q1507" s="70"/>
      <c r="R1507" s="34"/>
      <c r="S1507" s="105"/>
      <c r="T1507" s="105"/>
      <c r="U1507" s="77"/>
      <c r="V1507" s="77"/>
      <c r="W1507" s="69"/>
      <c r="X1507" s="69"/>
      <c r="Y1507" s="69"/>
      <c r="Z1507" s="61"/>
      <c r="AA1507" s="67"/>
      <c r="AB1507" s="61"/>
      <c r="AC1507" s="67"/>
      <c r="AD1507" s="67"/>
      <c r="AE1507" s="67"/>
      <c r="AF1507" s="57"/>
      <c r="AG1507" s="107"/>
      <c r="AH1507" s="108"/>
      <c r="AI1507" s="30"/>
      <c r="AJ1507" s="30"/>
      <c r="AK1507" s="30"/>
      <c r="AL1507" s="30"/>
      <c r="AM1507" s="63"/>
      <c r="AN1507" s="108"/>
      <c r="AO1507" s="108"/>
      <c r="AP1507" s="107"/>
      <c r="AQ1507" s="107"/>
      <c r="AR1507" s="31"/>
      <c r="AS1507" s="68"/>
      <c r="AT1507" s="68"/>
      <c r="AU1507" s="63"/>
      <c r="AV1507" s="62"/>
      <c r="AW1507" s="62"/>
      <c r="AX1507" s="62"/>
      <c r="AY1507" s="62"/>
      <c r="AZ1507" s="126"/>
      <c r="BA1507" s="126"/>
      <c r="BB1507" s="126"/>
      <c r="BC1507" s="126"/>
      <c r="BD1507" s="126"/>
      <c r="BE1507" s="62"/>
    </row>
    <row r="1508" spans="1:57" ht="25.5" customHeight="1" x14ac:dyDescent="0.3">
      <c r="A1508" s="31"/>
      <c r="B1508" s="31"/>
      <c r="C1508" s="31"/>
      <c r="D1508" s="33"/>
      <c r="E1508" s="92"/>
      <c r="F1508" s="31"/>
      <c r="G1508" s="77"/>
      <c r="H1508" s="77"/>
      <c r="I1508" s="57"/>
      <c r="J1508" s="31"/>
      <c r="K1508" s="31"/>
      <c r="L1508" s="77"/>
      <c r="M1508" s="64"/>
      <c r="N1508" s="64"/>
      <c r="O1508" s="69"/>
      <c r="P1508" s="69"/>
      <c r="Q1508" s="70"/>
      <c r="R1508" s="34"/>
      <c r="S1508" s="105"/>
      <c r="T1508" s="105"/>
      <c r="U1508" s="77"/>
      <c r="V1508" s="77"/>
      <c r="W1508" s="69"/>
      <c r="X1508" s="69"/>
      <c r="Y1508" s="69"/>
      <c r="Z1508" s="61"/>
      <c r="AA1508" s="67"/>
      <c r="AB1508" s="61"/>
      <c r="AC1508" s="67"/>
      <c r="AD1508" s="67"/>
      <c r="AE1508" s="67"/>
      <c r="AF1508" s="57"/>
      <c r="AG1508" s="107"/>
      <c r="AH1508" s="108"/>
      <c r="AI1508" s="30"/>
      <c r="AJ1508" s="30"/>
      <c r="AK1508" s="30"/>
      <c r="AL1508" s="30"/>
      <c r="AM1508" s="63"/>
      <c r="AN1508" s="108"/>
      <c r="AO1508" s="108"/>
      <c r="AP1508" s="107"/>
      <c r="AQ1508" s="107"/>
      <c r="AR1508" s="31"/>
      <c r="AS1508" s="68"/>
      <c r="AT1508" s="68"/>
      <c r="AU1508" s="63"/>
      <c r="AV1508" s="62"/>
      <c r="AW1508" s="62"/>
      <c r="AX1508" s="62"/>
      <c r="AY1508" s="62"/>
      <c r="AZ1508" s="126"/>
      <c r="BA1508" s="126"/>
      <c r="BB1508" s="126"/>
      <c r="BC1508" s="126"/>
      <c r="BD1508" s="126"/>
      <c r="BE1508" s="62"/>
    </row>
    <row r="1509" spans="1:57" ht="25.5" customHeight="1" x14ac:dyDescent="0.3">
      <c r="A1509" s="31"/>
      <c r="B1509" s="31"/>
      <c r="C1509" s="31"/>
      <c r="D1509" s="33"/>
      <c r="E1509" s="92"/>
      <c r="F1509" s="31"/>
      <c r="G1509" s="77"/>
      <c r="H1509" s="77"/>
      <c r="I1509" s="57"/>
      <c r="J1509" s="31"/>
      <c r="K1509" s="31"/>
      <c r="L1509" s="77"/>
      <c r="M1509" s="64"/>
      <c r="N1509" s="64"/>
      <c r="O1509" s="69"/>
      <c r="P1509" s="69"/>
      <c r="Q1509" s="70"/>
      <c r="R1509" s="34"/>
      <c r="S1509" s="105"/>
      <c r="T1509" s="105"/>
      <c r="U1509" s="77"/>
      <c r="V1509" s="77"/>
      <c r="W1509" s="69"/>
      <c r="X1509" s="69"/>
      <c r="Y1509" s="69"/>
      <c r="Z1509" s="61"/>
      <c r="AA1509" s="67"/>
      <c r="AB1509" s="61"/>
      <c r="AC1509" s="67"/>
      <c r="AD1509" s="67"/>
      <c r="AE1509" s="67"/>
      <c r="AF1509" s="57"/>
      <c r="AG1509" s="107"/>
      <c r="AH1509" s="108"/>
      <c r="AI1509" s="30"/>
      <c r="AJ1509" s="30"/>
      <c r="AK1509" s="30"/>
      <c r="AL1509" s="30"/>
      <c r="AM1509" s="63"/>
      <c r="AN1509" s="108"/>
      <c r="AO1509" s="108"/>
      <c r="AP1509" s="107"/>
      <c r="AQ1509" s="107"/>
      <c r="AR1509" s="31"/>
      <c r="AS1509" s="68"/>
      <c r="AT1509" s="68"/>
      <c r="AU1509" s="63"/>
      <c r="AV1509" s="62"/>
      <c r="AW1509" s="62"/>
      <c r="AX1509" s="62"/>
      <c r="AY1509" s="62"/>
      <c r="AZ1509" s="126"/>
      <c r="BA1509" s="126"/>
      <c r="BB1509" s="126"/>
      <c r="BC1509" s="126"/>
      <c r="BD1509" s="126"/>
      <c r="BE1509" s="62"/>
    </row>
    <row r="1510" spans="1:57" ht="25.5" customHeight="1" x14ac:dyDescent="0.3">
      <c r="A1510" s="31"/>
      <c r="B1510" s="31"/>
      <c r="C1510" s="31"/>
      <c r="D1510" s="33"/>
      <c r="E1510" s="92"/>
      <c r="F1510" s="31"/>
      <c r="G1510" s="77"/>
      <c r="H1510" s="77"/>
      <c r="I1510" s="57"/>
      <c r="J1510" s="31"/>
      <c r="K1510" s="31"/>
      <c r="L1510" s="77"/>
      <c r="M1510" s="64"/>
      <c r="N1510" s="64"/>
      <c r="O1510" s="69"/>
      <c r="P1510" s="69"/>
      <c r="Q1510" s="70"/>
      <c r="R1510" s="34"/>
      <c r="S1510" s="105"/>
      <c r="T1510" s="105"/>
      <c r="U1510" s="77"/>
      <c r="V1510" s="77"/>
      <c r="W1510" s="69"/>
      <c r="X1510" s="69"/>
      <c r="Y1510" s="69"/>
      <c r="Z1510" s="61"/>
      <c r="AA1510" s="67"/>
      <c r="AB1510" s="61"/>
      <c r="AC1510" s="67"/>
      <c r="AD1510" s="67"/>
      <c r="AE1510" s="67"/>
      <c r="AF1510" s="57"/>
      <c r="AG1510" s="107"/>
      <c r="AH1510" s="108"/>
      <c r="AI1510" s="30"/>
      <c r="AJ1510" s="30"/>
      <c r="AK1510" s="30"/>
      <c r="AL1510" s="30"/>
      <c r="AM1510" s="63"/>
      <c r="AN1510" s="108"/>
      <c r="AO1510" s="108"/>
      <c r="AP1510" s="107"/>
      <c r="AQ1510" s="107"/>
      <c r="AR1510" s="31"/>
      <c r="AS1510" s="68"/>
      <c r="AT1510" s="68"/>
      <c r="AU1510" s="63"/>
      <c r="AV1510" s="62"/>
      <c r="AW1510" s="62"/>
      <c r="AX1510" s="62"/>
      <c r="AY1510" s="62"/>
      <c r="AZ1510" s="126"/>
      <c r="BA1510" s="126"/>
      <c r="BB1510" s="126"/>
      <c r="BC1510" s="126"/>
      <c r="BD1510" s="126"/>
      <c r="BE1510" s="62"/>
    </row>
    <row r="1511" spans="1:57" ht="25.5" customHeight="1" x14ac:dyDescent="0.3">
      <c r="A1511" s="31"/>
      <c r="B1511" s="31"/>
      <c r="C1511" s="31"/>
      <c r="D1511" s="33"/>
      <c r="E1511" s="92"/>
      <c r="F1511" s="31"/>
      <c r="G1511" s="77"/>
      <c r="H1511" s="77"/>
      <c r="I1511" s="57"/>
      <c r="J1511" s="31"/>
      <c r="K1511" s="31"/>
      <c r="L1511" s="77"/>
      <c r="M1511" s="64"/>
      <c r="N1511" s="64"/>
      <c r="O1511" s="69"/>
      <c r="P1511" s="69"/>
      <c r="Q1511" s="70"/>
      <c r="R1511" s="34"/>
      <c r="S1511" s="105"/>
      <c r="T1511" s="105"/>
      <c r="U1511" s="77"/>
      <c r="V1511" s="77"/>
      <c r="W1511" s="69"/>
      <c r="X1511" s="69"/>
      <c r="Y1511" s="69"/>
      <c r="Z1511" s="61"/>
      <c r="AA1511" s="67"/>
      <c r="AB1511" s="61"/>
      <c r="AC1511" s="67"/>
      <c r="AD1511" s="67"/>
      <c r="AE1511" s="67"/>
      <c r="AF1511" s="57"/>
      <c r="AG1511" s="107"/>
      <c r="AH1511" s="108"/>
      <c r="AI1511" s="30"/>
      <c r="AJ1511" s="30"/>
      <c r="AK1511" s="30"/>
      <c r="AL1511" s="30"/>
      <c r="AM1511" s="63"/>
      <c r="AN1511" s="108"/>
      <c r="AO1511" s="108"/>
      <c r="AP1511" s="107"/>
      <c r="AQ1511" s="107"/>
      <c r="AR1511" s="31"/>
      <c r="AS1511" s="68"/>
      <c r="AT1511" s="68"/>
      <c r="AU1511" s="63"/>
      <c r="AV1511" s="62"/>
      <c r="AW1511" s="62"/>
      <c r="AX1511" s="62"/>
      <c r="AY1511" s="62"/>
      <c r="AZ1511" s="126"/>
      <c r="BA1511" s="126"/>
      <c r="BB1511" s="126"/>
      <c r="BC1511" s="126"/>
      <c r="BD1511" s="126"/>
      <c r="BE1511" s="62"/>
    </row>
    <row r="1512" spans="1:57" ht="25.5" customHeight="1" x14ac:dyDescent="0.3">
      <c r="A1512" s="31"/>
      <c r="B1512" s="31"/>
      <c r="C1512" s="31"/>
      <c r="D1512" s="33"/>
      <c r="E1512" s="92"/>
      <c r="F1512" s="31"/>
      <c r="G1512" s="77"/>
      <c r="H1512" s="77"/>
      <c r="I1512" s="57"/>
      <c r="J1512" s="31"/>
      <c r="K1512" s="31"/>
      <c r="L1512" s="77"/>
      <c r="M1512" s="64"/>
      <c r="N1512" s="64"/>
      <c r="O1512" s="69"/>
      <c r="P1512" s="69"/>
      <c r="Q1512" s="70"/>
      <c r="R1512" s="34"/>
      <c r="S1512" s="105"/>
      <c r="T1512" s="105"/>
      <c r="U1512" s="77"/>
      <c r="V1512" s="77"/>
      <c r="W1512" s="69"/>
      <c r="X1512" s="69"/>
      <c r="Y1512" s="69"/>
      <c r="Z1512" s="61"/>
      <c r="AA1512" s="67"/>
      <c r="AB1512" s="61"/>
      <c r="AC1512" s="67"/>
      <c r="AD1512" s="67"/>
      <c r="AE1512" s="67"/>
      <c r="AF1512" s="57"/>
      <c r="AG1512" s="107"/>
      <c r="AH1512" s="108"/>
      <c r="AI1512" s="30"/>
      <c r="AJ1512" s="30"/>
      <c r="AK1512" s="30"/>
      <c r="AL1512" s="30"/>
      <c r="AM1512" s="63"/>
      <c r="AN1512" s="108"/>
      <c r="AO1512" s="108"/>
      <c r="AP1512" s="107"/>
      <c r="AQ1512" s="107"/>
      <c r="AR1512" s="31"/>
      <c r="AS1512" s="68"/>
      <c r="AT1512" s="68"/>
      <c r="AU1512" s="63"/>
      <c r="AV1512" s="62"/>
      <c r="AW1512" s="62"/>
      <c r="AX1512" s="62"/>
      <c r="AY1512" s="62"/>
      <c r="AZ1512" s="126"/>
      <c r="BA1512" s="126"/>
      <c r="BB1512" s="126"/>
      <c r="BC1512" s="126"/>
      <c r="BD1512" s="126"/>
      <c r="BE1512" s="62"/>
    </row>
    <row r="1513" spans="1:57" ht="25.5" customHeight="1" x14ac:dyDescent="0.3">
      <c r="A1513" s="31"/>
      <c r="B1513" s="31"/>
      <c r="C1513" s="31"/>
      <c r="D1513" s="33"/>
      <c r="E1513" s="92"/>
      <c r="F1513" s="31"/>
      <c r="G1513" s="77"/>
      <c r="H1513" s="77"/>
      <c r="I1513" s="57"/>
      <c r="J1513" s="31"/>
      <c r="K1513" s="31"/>
      <c r="L1513" s="77"/>
      <c r="M1513" s="64"/>
      <c r="N1513" s="64"/>
      <c r="O1513" s="69"/>
      <c r="P1513" s="69"/>
      <c r="Q1513" s="70"/>
      <c r="R1513" s="34"/>
      <c r="S1513" s="105"/>
      <c r="T1513" s="105"/>
      <c r="U1513" s="77"/>
      <c r="V1513" s="77"/>
      <c r="W1513" s="69"/>
      <c r="X1513" s="69"/>
      <c r="Y1513" s="69"/>
      <c r="Z1513" s="61"/>
      <c r="AA1513" s="67"/>
      <c r="AB1513" s="61"/>
      <c r="AC1513" s="67"/>
      <c r="AD1513" s="67"/>
      <c r="AE1513" s="67"/>
      <c r="AF1513" s="57"/>
      <c r="AG1513" s="107"/>
      <c r="AH1513" s="108"/>
      <c r="AI1513" s="30"/>
      <c r="AJ1513" s="30"/>
      <c r="AK1513" s="30"/>
      <c r="AL1513" s="30"/>
      <c r="AM1513" s="63"/>
      <c r="AN1513" s="108"/>
      <c r="AO1513" s="108"/>
      <c r="AP1513" s="107"/>
      <c r="AQ1513" s="107"/>
      <c r="AR1513" s="31"/>
      <c r="AS1513" s="68"/>
      <c r="AT1513" s="68"/>
      <c r="AU1513" s="63"/>
      <c r="AV1513" s="62"/>
      <c r="AW1513" s="62"/>
      <c r="AX1513" s="62"/>
      <c r="AY1513" s="62"/>
      <c r="AZ1513" s="126"/>
      <c r="BA1513" s="126"/>
      <c r="BB1513" s="126"/>
      <c r="BC1513" s="126"/>
      <c r="BD1513" s="126"/>
      <c r="BE1513" s="62"/>
    </row>
    <row r="1514" spans="1:57" ht="25.5" customHeight="1" x14ac:dyDescent="0.3">
      <c r="A1514" s="31"/>
      <c r="B1514" s="31"/>
      <c r="C1514" s="31"/>
      <c r="D1514" s="33"/>
      <c r="E1514" s="92"/>
      <c r="F1514" s="31"/>
      <c r="G1514" s="77"/>
      <c r="H1514" s="77"/>
      <c r="I1514" s="57"/>
      <c r="J1514" s="31"/>
      <c r="K1514" s="31"/>
      <c r="L1514" s="77"/>
      <c r="M1514" s="64"/>
      <c r="N1514" s="64"/>
      <c r="O1514" s="69"/>
      <c r="P1514" s="69"/>
      <c r="Q1514" s="70"/>
      <c r="R1514" s="34"/>
      <c r="S1514" s="105"/>
      <c r="T1514" s="105"/>
      <c r="U1514" s="77"/>
      <c r="V1514" s="77"/>
      <c r="W1514" s="69"/>
      <c r="X1514" s="69"/>
      <c r="Y1514" s="69"/>
      <c r="Z1514" s="61"/>
      <c r="AA1514" s="67"/>
      <c r="AB1514" s="61"/>
      <c r="AC1514" s="67"/>
      <c r="AD1514" s="67"/>
      <c r="AE1514" s="67"/>
      <c r="AF1514" s="57"/>
      <c r="AG1514" s="107"/>
      <c r="AH1514" s="108"/>
      <c r="AI1514" s="30"/>
      <c r="AJ1514" s="30"/>
      <c r="AK1514" s="30"/>
      <c r="AL1514" s="30"/>
      <c r="AM1514" s="63"/>
      <c r="AN1514" s="108"/>
      <c r="AO1514" s="108"/>
      <c r="AP1514" s="107"/>
      <c r="AQ1514" s="107"/>
      <c r="AR1514" s="31"/>
      <c r="AS1514" s="68"/>
      <c r="AT1514" s="68"/>
      <c r="AU1514" s="63"/>
      <c r="AV1514" s="62"/>
      <c r="AW1514" s="62"/>
      <c r="AX1514" s="62"/>
      <c r="AY1514" s="62"/>
      <c r="AZ1514" s="126"/>
      <c r="BA1514" s="126"/>
      <c r="BB1514" s="126"/>
      <c r="BC1514" s="126"/>
      <c r="BD1514" s="126"/>
      <c r="BE1514" s="62"/>
    </row>
    <row r="1515" spans="1:57" ht="25.5" customHeight="1" x14ac:dyDescent="0.3">
      <c r="A1515" s="31"/>
      <c r="B1515" s="31"/>
      <c r="C1515" s="31"/>
      <c r="D1515" s="33"/>
      <c r="E1515" s="92"/>
      <c r="F1515" s="31"/>
      <c r="G1515" s="77"/>
      <c r="H1515" s="77"/>
      <c r="I1515" s="57"/>
      <c r="J1515" s="31"/>
      <c r="K1515" s="31"/>
      <c r="L1515" s="77"/>
      <c r="M1515" s="64"/>
      <c r="N1515" s="64"/>
      <c r="O1515" s="69"/>
      <c r="P1515" s="69"/>
      <c r="Q1515" s="70"/>
      <c r="R1515" s="34"/>
      <c r="S1515" s="105"/>
      <c r="T1515" s="105"/>
      <c r="U1515" s="77"/>
      <c r="V1515" s="77"/>
      <c r="W1515" s="69"/>
      <c r="X1515" s="69"/>
      <c r="Y1515" s="69"/>
      <c r="Z1515" s="61"/>
      <c r="AA1515" s="67"/>
      <c r="AB1515" s="61"/>
      <c r="AC1515" s="67"/>
      <c r="AD1515" s="67"/>
      <c r="AE1515" s="67"/>
      <c r="AF1515" s="57"/>
      <c r="AG1515" s="107"/>
      <c r="AH1515" s="108"/>
      <c r="AI1515" s="30"/>
      <c r="AJ1515" s="30"/>
      <c r="AK1515" s="30"/>
      <c r="AL1515" s="30"/>
      <c r="AM1515" s="63"/>
      <c r="AN1515" s="108"/>
      <c r="AO1515" s="108"/>
      <c r="AP1515" s="107"/>
      <c r="AQ1515" s="107"/>
      <c r="AR1515" s="31"/>
      <c r="AS1515" s="68"/>
      <c r="AT1515" s="68"/>
      <c r="AU1515" s="63"/>
      <c r="AV1515" s="62"/>
      <c r="AW1515" s="62"/>
      <c r="AX1515" s="62"/>
      <c r="AY1515" s="62"/>
      <c r="AZ1515" s="126"/>
      <c r="BA1515" s="126"/>
      <c r="BB1515" s="126"/>
      <c r="BC1515" s="126"/>
      <c r="BD1515" s="126"/>
      <c r="BE1515" s="62"/>
    </row>
    <row r="1516" spans="1:57" ht="25.5" customHeight="1" x14ac:dyDescent="0.3">
      <c r="A1516" s="31"/>
      <c r="B1516" s="31"/>
      <c r="C1516" s="31"/>
      <c r="D1516" s="33"/>
      <c r="E1516" s="92"/>
      <c r="F1516" s="31"/>
      <c r="G1516" s="77"/>
      <c r="H1516" s="77"/>
      <c r="I1516" s="57"/>
      <c r="J1516" s="31"/>
      <c r="K1516" s="31"/>
      <c r="L1516" s="77"/>
      <c r="M1516" s="64"/>
      <c r="N1516" s="64"/>
      <c r="O1516" s="69"/>
      <c r="P1516" s="69"/>
      <c r="Q1516" s="70"/>
      <c r="R1516" s="34"/>
      <c r="S1516" s="105"/>
      <c r="T1516" s="105"/>
      <c r="U1516" s="77"/>
      <c r="V1516" s="77"/>
      <c r="W1516" s="69"/>
      <c r="X1516" s="69"/>
      <c r="Y1516" s="69"/>
      <c r="Z1516" s="61"/>
      <c r="AA1516" s="67"/>
      <c r="AB1516" s="61"/>
      <c r="AC1516" s="67"/>
      <c r="AD1516" s="67"/>
      <c r="AE1516" s="67"/>
      <c r="AF1516" s="57"/>
      <c r="AG1516" s="107"/>
      <c r="AH1516" s="108"/>
      <c r="AI1516" s="30"/>
      <c r="AJ1516" s="30"/>
      <c r="AK1516" s="30"/>
      <c r="AL1516" s="30"/>
      <c r="AM1516" s="63"/>
      <c r="AN1516" s="108"/>
      <c r="AO1516" s="108"/>
      <c r="AP1516" s="107"/>
      <c r="AQ1516" s="107"/>
      <c r="AR1516" s="31"/>
      <c r="AS1516" s="68"/>
      <c r="AT1516" s="68"/>
      <c r="AU1516" s="63"/>
      <c r="AV1516" s="62"/>
      <c r="AW1516" s="62"/>
      <c r="AX1516" s="62"/>
      <c r="AY1516" s="62"/>
      <c r="AZ1516" s="126"/>
      <c r="BA1516" s="126"/>
      <c r="BB1516" s="126"/>
      <c r="BC1516" s="126"/>
      <c r="BD1516" s="126"/>
      <c r="BE1516" s="62"/>
    </row>
    <row r="1517" spans="1:57" ht="25.5" customHeight="1" x14ac:dyDescent="0.3">
      <c r="A1517" s="31"/>
      <c r="B1517" s="31"/>
      <c r="C1517" s="31"/>
      <c r="D1517" s="33"/>
      <c r="E1517" s="92"/>
      <c r="F1517" s="31"/>
      <c r="G1517" s="77"/>
      <c r="H1517" s="77"/>
      <c r="I1517" s="57"/>
      <c r="J1517" s="31"/>
      <c r="K1517" s="31"/>
      <c r="L1517" s="77"/>
      <c r="M1517" s="64"/>
      <c r="N1517" s="64"/>
      <c r="O1517" s="69"/>
      <c r="P1517" s="69"/>
      <c r="Q1517" s="70"/>
      <c r="R1517" s="34"/>
      <c r="S1517" s="105"/>
      <c r="T1517" s="105"/>
      <c r="U1517" s="77"/>
      <c r="V1517" s="77"/>
      <c r="W1517" s="69"/>
      <c r="X1517" s="69"/>
      <c r="Y1517" s="69"/>
      <c r="Z1517" s="61"/>
      <c r="AA1517" s="67"/>
      <c r="AB1517" s="61"/>
      <c r="AC1517" s="67"/>
      <c r="AD1517" s="67"/>
      <c r="AE1517" s="67"/>
      <c r="AF1517" s="57"/>
      <c r="AG1517" s="107"/>
      <c r="AH1517" s="108"/>
      <c r="AI1517" s="30"/>
      <c r="AJ1517" s="30"/>
      <c r="AK1517" s="30"/>
      <c r="AL1517" s="30"/>
      <c r="AM1517" s="63"/>
      <c r="AN1517" s="108"/>
      <c r="AO1517" s="108"/>
      <c r="AP1517" s="107"/>
      <c r="AQ1517" s="107"/>
      <c r="AR1517" s="31"/>
      <c r="AS1517" s="68"/>
      <c r="AT1517" s="68"/>
      <c r="AU1517" s="63"/>
      <c r="AV1517" s="62"/>
      <c r="AW1517" s="62"/>
      <c r="AX1517" s="62"/>
      <c r="AY1517" s="62"/>
      <c r="AZ1517" s="126"/>
      <c r="BA1517" s="126"/>
      <c r="BB1517" s="126"/>
      <c r="BC1517" s="126"/>
      <c r="BD1517" s="126"/>
      <c r="BE1517" s="62"/>
    </row>
    <row r="1518" spans="1:57" ht="25.5" customHeight="1" x14ac:dyDescent="0.3">
      <c r="A1518" s="31"/>
      <c r="B1518" s="31"/>
      <c r="C1518" s="31"/>
      <c r="D1518" s="33"/>
      <c r="E1518" s="92"/>
      <c r="F1518" s="31"/>
      <c r="G1518" s="77"/>
      <c r="H1518" s="77"/>
      <c r="I1518" s="57"/>
      <c r="J1518" s="31"/>
      <c r="K1518" s="31"/>
      <c r="L1518" s="77"/>
      <c r="M1518" s="64"/>
      <c r="N1518" s="64"/>
      <c r="O1518" s="69"/>
      <c r="P1518" s="69"/>
      <c r="Q1518" s="70"/>
      <c r="R1518" s="34"/>
      <c r="S1518" s="105"/>
      <c r="T1518" s="105"/>
      <c r="U1518" s="77"/>
      <c r="V1518" s="77"/>
      <c r="W1518" s="69"/>
      <c r="X1518" s="69"/>
      <c r="Y1518" s="69"/>
      <c r="Z1518" s="61"/>
      <c r="AA1518" s="67"/>
      <c r="AB1518" s="61"/>
      <c r="AC1518" s="67"/>
      <c r="AD1518" s="67"/>
      <c r="AE1518" s="67"/>
      <c r="AF1518" s="57"/>
      <c r="AG1518" s="107"/>
      <c r="AH1518" s="108"/>
      <c r="AI1518" s="30"/>
      <c r="AJ1518" s="30"/>
      <c r="AK1518" s="30"/>
      <c r="AL1518" s="30"/>
      <c r="AM1518" s="63"/>
      <c r="AN1518" s="108"/>
      <c r="AO1518" s="108"/>
      <c r="AP1518" s="107"/>
      <c r="AQ1518" s="107"/>
      <c r="AR1518" s="31"/>
      <c r="AS1518" s="68"/>
      <c r="AT1518" s="68"/>
      <c r="AU1518" s="63"/>
      <c r="AV1518" s="62"/>
      <c r="AW1518" s="62"/>
      <c r="AX1518" s="62"/>
      <c r="AY1518" s="62"/>
      <c r="AZ1518" s="126"/>
      <c r="BA1518" s="126"/>
      <c r="BB1518" s="126"/>
      <c r="BC1518" s="126"/>
      <c r="BD1518" s="126"/>
      <c r="BE1518" s="62"/>
    </row>
    <row r="1519" spans="1:57" ht="25.5" customHeight="1" x14ac:dyDescent="0.3">
      <c r="A1519" s="31"/>
      <c r="B1519" s="31"/>
      <c r="C1519" s="31"/>
      <c r="D1519" s="33"/>
      <c r="E1519" s="92"/>
      <c r="F1519" s="31"/>
      <c r="G1519" s="77"/>
      <c r="H1519" s="77"/>
      <c r="I1519" s="57"/>
      <c r="J1519" s="31"/>
      <c r="K1519" s="31"/>
      <c r="L1519" s="77"/>
      <c r="M1519" s="64"/>
      <c r="N1519" s="64"/>
      <c r="O1519" s="69"/>
      <c r="P1519" s="69"/>
      <c r="Q1519" s="70"/>
      <c r="R1519" s="34"/>
      <c r="S1519" s="105"/>
      <c r="T1519" s="105"/>
      <c r="U1519" s="77"/>
      <c r="V1519" s="77"/>
      <c r="W1519" s="69"/>
      <c r="X1519" s="69"/>
      <c r="Y1519" s="69"/>
      <c r="Z1519" s="61"/>
      <c r="AA1519" s="67"/>
      <c r="AB1519" s="61"/>
      <c r="AC1519" s="67"/>
      <c r="AD1519" s="67"/>
      <c r="AE1519" s="67"/>
      <c r="AF1519" s="57"/>
      <c r="AG1519" s="107"/>
      <c r="AH1519" s="108"/>
      <c r="AI1519" s="30"/>
      <c r="AJ1519" s="30"/>
      <c r="AK1519" s="30"/>
      <c r="AL1519" s="30"/>
      <c r="AM1519" s="63"/>
      <c r="AN1519" s="108"/>
      <c r="AO1519" s="108"/>
      <c r="AP1519" s="107"/>
      <c r="AQ1519" s="107"/>
      <c r="AR1519" s="31"/>
      <c r="AS1519" s="68"/>
      <c r="AT1519" s="68"/>
      <c r="AU1519" s="63"/>
      <c r="AV1519" s="62"/>
      <c r="AW1519" s="62"/>
      <c r="AX1519" s="62"/>
      <c r="AY1519" s="62"/>
      <c r="AZ1519" s="126"/>
      <c r="BA1519" s="126"/>
      <c r="BB1519" s="126"/>
      <c r="BC1519" s="126"/>
      <c r="BD1519" s="126"/>
      <c r="BE1519" s="62"/>
    </row>
    <row r="1520" spans="1:57" ht="25.5" customHeight="1" x14ac:dyDescent="0.3">
      <c r="A1520" s="31"/>
      <c r="B1520" s="31"/>
      <c r="C1520" s="31"/>
      <c r="D1520" s="33"/>
      <c r="E1520" s="92"/>
      <c r="F1520" s="31"/>
      <c r="G1520" s="77"/>
      <c r="H1520" s="77"/>
      <c r="I1520" s="57"/>
      <c r="J1520" s="31"/>
      <c r="K1520" s="31"/>
      <c r="L1520" s="77"/>
      <c r="M1520" s="64"/>
      <c r="N1520" s="64"/>
      <c r="O1520" s="69"/>
      <c r="P1520" s="69"/>
      <c r="Q1520" s="70"/>
      <c r="R1520" s="34"/>
      <c r="S1520" s="105"/>
      <c r="T1520" s="105"/>
      <c r="U1520" s="77"/>
      <c r="V1520" s="77"/>
      <c r="W1520" s="69"/>
      <c r="X1520" s="69"/>
      <c r="Y1520" s="69"/>
      <c r="Z1520" s="61"/>
      <c r="AA1520" s="67"/>
      <c r="AB1520" s="61"/>
      <c r="AC1520" s="67"/>
      <c r="AD1520" s="67"/>
      <c r="AE1520" s="67"/>
      <c r="AF1520" s="57"/>
      <c r="AG1520" s="107"/>
      <c r="AH1520" s="108"/>
      <c r="AI1520" s="30"/>
      <c r="AJ1520" s="30"/>
      <c r="AK1520" s="30"/>
      <c r="AL1520" s="30"/>
      <c r="AM1520" s="63"/>
      <c r="AN1520" s="108"/>
      <c r="AO1520" s="108"/>
      <c r="AP1520" s="107"/>
      <c r="AQ1520" s="107"/>
      <c r="AR1520" s="31"/>
      <c r="AS1520" s="68"/>
      <c r="AT1520" s="68"/>
      <c r="AU1520" s="63"/>
      <c r="AV1520" s="62"/>
      <c r="AW1520" s="62"/>
      <c r="AX1520" s="62"/>
      <c r="AY1520" s="62"/>
      <c r="AZ1520" s="126"/>
      <c r="BA1520" s="126"/>
      <c r="BB1520" s="126"/>
      <c r="BC1520" s="126"/>
      <c r="BD1520" s="126"/>
      <c r="BE1520" s="62"/>
    </row>
    <row r="1521" spans="1:57" ht="25.5" customHeight="1" x14ac:dyDescent="0.3">
      <c r="A1521" s="31"/>
      <c r="B1521" s="31"/>
      <c r="C1521" s="31"/>
      <c r="D1521" s="33"/>
      <c r="E1521" s="92"/>
      <c r="F1521" s="31"/>
      <c r="G1521" s="77"/>
      <c r="H1521" s="77"/>
      <c r="I1521" s="57"/>
      <c r="J1521" s="31"/>
      <c r="K1521" s="31"/>
      <c r="L1521" s="77"/>
      <c r="M1521" s="64"/>
      <c r="N1521" s="64"/>
      <c r="O1521" s="69"/>
      <c r="P1521" s="69"/>
      <c r="Q1521" s="70"/>
      <c r="R1521" s="34"/>
      <c r="S1521" s="105"/>
      <c r="T1521" s="105"/>
      <c r="U1521" s="77"/>
      <c r="V1521" s="77"/>
      <c r="W1521" s="69"/>
      <c r="X1521" s="69"/>
      <c r="Y1521" s="69"/>
      <c r="Z1521" s="61"/>
      <c r="AA1521" s="67"/>
      <c r="AB1521" s="61"/>
      <c r="AC1521" s="67"/>
      <c r="AD1521" s="67"/>
      <c r="AE1521" s="67"/>
      <c r="AF1521" s="57"/>
      <c r="AG1521" s="107"/>
      <c r="AH1521" s="108"/>
      <c r="AI1521" s="30"/>
      <c r="AJ1521" s="30"/>
      <c r="AK1521" s="30"/>
      <c r="AL1521" s="30"/>
      <c r="AM1521" s="63"/>
      <c r="AN1521" s="108"/>
      <c r="AO1521" s="108"/>
      <c r="AP1521" s="107"/>
      <c r="AQ1521" s="107"/>
      <c r="AR1521" s="31"/>
      <c r="AS1521" s="68"/>
      <c r="AT1521" s="68"/>
      <c r="AU1521" s="63"/>
      <c r="AV1521" s="62"/>
      <c r="AW1521" s="62"/>
      <c r="AX1521" s="62"/>
      <c r="AY1521" s="62"/>
      <c r="AZ1521" s="126"/>
      <c r="BA1521" s="126"/>
      <c r="BB1521" s="126"/>
      <c r="BC1521" s="126"/>
      <c r="BD1521" s="126"/>
      <c r="BE1521" s="62"/>
    </row>
    <row r="1522" spans="1:57" ht="25.5" customHeight="1" x14ac:dyDescent="0.3">
      <c r="A1522" s="31"/>
      <c r="B1522" s="31"/>
      <c r="C1522" s="31"/>
      <c r="D1522" s="33"/>
      <c r="E1522" s="92"/>
      <c r="F1522" s="31"/>
      <c r="G1522" s="77"/>
      <c r="H1522" s="77"/>
      <c r="I1522" s="57"/>
      <c r="J1522" s="31"/>
      <c r="K1522" s="31"/>
      <c r="L1522" s="77"/>
      <c r="M1522" s="64"/>
      <c r="N1522" s="64"/>
      <c r="O1522" s="69"/>
      <c r="P1522" s="69"/>
      <c r="Q1522" s="70"/>
      <c r="R1522" s="34"/>
      <c r="S1522" s="105"/>
      <c r="T1522" s="105"/>
      <c r="U1522" s="77"/>
      <c r="V1522" s="77"/>
      <c r="W1522" s="69"/>
      <c r="X1522" s="69"/>
      <c r="Y1522" s="69"/>
      <c r="Z1522" s="61"/>
      <c r="AA1522" s="67"/>
      <c r="AB1522" s="61"/>
      <c r="AC1522" s="67"/>
      <c r="AD1522" s="67"/>
      <c r="AE1522" s="67"/>
      <c r="AF1522" s="57"/>
      <c r="AG1522" s="107"/>
      <c r="AH1522" s="108"/>
      <c r="AI1522" s="30"/>
      <c r="AJ1522" s="30"/>
      <c r="AK1522" s="30"/>
      <c r="AL1522" s="30"/>
      <c r="AM1522" s="63"/>
      <c r="AN1522" s="108"/>
      <c r="AO1522" s="108"/>
      <c r="AP1522" s="107"/>
      <c r="AQ1522" s="107"/>
      <c r="AR1522" s="31"/>
      <c r="AS1522" s="68"/>
      <c r="AT1522" s="68"/>
      <c r="AU1522" s="63"/>
      <c r="AV1522" s="62"/>
      <c r="AW1522" s="62"/>
      <c r="AX1522" s="62"/>
      <c r="AY1522" s="62"/>
      <c r="AZ1522" s="126"/>
      <c r="BA1522" s="126"/>
      <c r="BB1522" s="126"/>
      <c r="BC1522" s="126"/>
      <c r="BD1522" s="126"/>
      <c r="BE1522" s="62"/>
    </row>
    <row r="1523" spans="1:57" ht="25.5" customHeight="1" x14ac:dyDescent="0.3">
      <c r="A1523" s="31"/>
      <c r="B1523" s="31"/>
      <c r="C1523" s="31"/>
      <c r="D1523" s="33"/>
      <c r="E1523" s="92"/>
      <c r="F1523" s="31"/>
      <c r="G1523" s="77"/>
      <c r="H1523" s="77"/>
      <c r="I1523" s="57"/>
      <c r="J1523" s="31"/>
      <c r="K1523" s="31"/>
      <c r="L1523" s="77"/>
      <c r="M1523" s="64"/>
      <c r="N1523" s="64"/>
      <c r="O1523" s="69"/>
      <c r="P1523" s="69"/>
      <c r="Q1523" s="70"/>
      <c r="R1523" s="34"/>
      <c r="S1523" s="105"/>
      <c r="T1523" s="105"/>
      <c r="U1523" s="77"/>
      <c r="V1523" s="77"/>
      <c r="W1523" s="69"/>
      <c r="X1523" s="69"/>
      <c r="Y1523" s="69"/>
      <c r="Z1523" s="61"/>
      <c r="AA1523" s="67"/>
      <c r="AB1523" s="61"/>
      <c r="AC1523" s="67"/>
      <c r="AD1523" s="67"/>
      <c r="AE1523" s="67"/>
      <c r="AF1523" s="57"/>
      <c r="AG1523" s="107"/>
      <c r="AH1523" s="108"/>
      <c r="AI1523" s="30"/>
      <c r="AJ1523" s="30"/>
      <c r="AK1523" s="30"/>
      <c r="AL1523" s="30"/>
      <c r="AM1523" s="63"/>
      <c r="AN1523" s="108"/>
      <c r="AO1523" s="108"/>
      <c r="AP1523" s="107"/>
      <c r="AQ1523" s="107"/>
      <c r="AR1523" s="31"/>
      <c r="AS1523" s="68"/>
      <c r="AT1523" s="68"/>
      <c r="AU1523" s="63"/>
      <c r="AV1523" s="62"/>
      <c r="AW1523" s="62"/>
      <c r="AX1523" s="62"/>
      <c r="AY1523" s="62"/>
      <c r="AZ1523" s="126"/>
      <c r="BA1523" s="126"/>
      <c r="BB1523" s="126"/>
      <c r="BC1523" s="126"/>
      <c r="BD1523" s="126"/>
      <c r="BE1523" s="62"/>
    </row>
    <row r="1524" spans="1:57" ht="25.5" customHeight="1" x14ac:dyDescent="0.3">
      <c r="A1524" s="31"/>
      <c r="B1524" s="31"/>
      <c r="C1524" s="31"/>
      <c r="D1524" s="33"/>
      <c r="E1524" s="92"/>
      <c r="F1524" s="31"/>
      <c r="G1524" s="77"/>
      <c r="H1524" s="77"/>
      <c r="I1524" s="57"/>
      <c r="J1524" s="31"/>
      <c r="K1524" s="31"/>
      <c r="L1524" s="77"/>
      <c r="M1524" s="64"/>
      <c r="N1524" s="64"/>
      <c r="O1524" s="69"/>
      <c r="P1524" s="69"/>
      <c r="Q1524" s="70"/>
      <c r="R1524" s="34"/>
      <c r="S1524" s="105"/>
      <c r="T1524" s="105"/>
      <c r="U1524" s="77"/>
      <c r="V1524" s="77"/>
      <c r="W1524" s="69"/>
      <c r="X1524" s="69"/>
      <c r="Y1524" s="69"/>
      <c r="Z1524" s="61"/>
      <c r="AA1524" s="67"/>
      <c r="AB1524" s="61"/>
      <c r="AC1524" s="67"/>
      <c r="AD1524" s="67"/>
      <c r="AE1524" s="67"/>
      <c r="AF1524" s="57"/>
      <c r="AG1524" s="107"/>
      <c r="AH1524" s="108"/>
      <c r="AI1524" s="30"/>
      <c r="AJ1524" s="30"/>
      <c r="AK1524" s="30"/>
      <c r="AL1524" s="30"/>
      <c r="AM1524" s="63"/>
      <c r="AN1524" s="108"/>
      <c r="AO1524" s="108"/>
      <c r="AP1524" s="107"/>
      <c r="AQ1524" s="107"/>
      <c r="AR1524" s="31"/>
      <c r="AS1524" s="68"/>
      <c r="AT1524" s="68"/>
      <c r="AU1524" s="63"/>
      <c r="AV1524" s="62"/>
      <c r="AW1524" s="62"/>
      <c r="AX1524" s="62"/>
      <c r="AY1524" s="62"/>
      <c r="AZ1524" s="126"/>
      <c r="BA1524" s="126"/>
      <c r="BB1524" s="126"/>
      <c r="BC1524" s="126"/>
      <c r="BD1524" s="126"/>
      <c r="BE1524" s="62"/>
    </row>
    <row r="1525" spans="1:57" ht="25.5" customHeight="1" x14ac:dyDescent="0.3">
      <c r="A1525" s="31"/>
      <c r="B1525" s="31"/>
      <c r="C1525" s="31"/>
      <c r="D1525" s="33"/>
      <c r="E1525" s="92"/>
      <c r="F1525" s="31"/>
      <c r="G1525" s="77"/>
      <c r="H1525" s="77"/>
      <c r="I1525" s="57"/>
      <c r="J1525" s="31"/>
      <c r="K1525" s="31"/>
      <c r="L1525" s="77"/>
      <c r="M1525" s="64"/>
      <c r="N1525" s="64"/>
      <c r="O1525" s="69"/>
      <c r="P1525" s="69"/>
      <c r="Q1525" s="70"/>
      <c r="R1525" s="34"/>
      <c r="S1525" s="105"/>
      <c r="T1525" s="105"/>
      <c r="U1525" s="77"/>
      <c r="V1525" s="77"/>
      <c r="W1525" s="69"/>
      <c r="X1525" s="69"/>
      <c r="Y1525" s="69"/>
      <c r="Z1525" s="61"/>
      <c r="AA1525" s="67"/>
      <c r="AB1525" s="61"/>
      <c r="AC1525" s="67"/>
      <c r="AD1525" s="67"/>
      <c r="AE1525" s="67"/>
      <c r="AF1525" s="57"/>
      <c r="AG1525" s="107"/>
      <c r="AH1525" s="108"/>
      <c r="AI1525" s="30"/>
      <c r="AJ1525" s="30"/>
      <c r="AK1525" s="30"/>
      <c r="AL1525" s="30"/>
      <c r="AM1525" s="63"/>
      <c r="AN1525" s="108"/>
      <c r="AO1525" s="108"/>
      <c r="AP1525" s="107"/>
      <c r="AQ1525" s="107"/>
      <c r="AR1525" s="31"/>
      <c r="AS1525" s="68"/>
      <c r="AT1525" s="68"/>
      <c r="AU1525" s="63"/>
      <c r="AV1525" s="62"/>
      <c r="AW1525" s="62"/>
      <c r="AX1525" s="62"/>
      <c r="AY1525" s="62"/>
      <c r="AZ1525" s="126"/>
      <c r="BA1525" s="126"/>
      <c r="BB1525" s="126"/>
      <c r="BC1525" s="126"/>
      <c r="BD1525" s="126"/>
      <c r="BE1525" s="62"/>
    </row>
    <row r="1526" spans="1:57" ht="25.5" customHeight="1" x14ac:dyDescent="0.3">
      <c r="A1526" s="31"/>
      <c r="B1526" s="31"/>
      <c r="C1526" s="31"/>
      <c r="D1526" s="33"/>
      <c r="E1526" s="92"/>
      <c r="F1526" s="31"/>
      <c r="G1526" s="77"/>
      <c r="H1526" s="77"/>
      <c r="I1526" s="57"/>
      <c r="J1526" s="31"/>
      <c r="K1526" s="31"/>
      <c r="L1526" s="77"/>
      <c r="M1526" s="64"/>
      <c r="N1526" s="64"/>
      <c r="O1526" s="69"/>
      <c r="P1526" s="69"/>
      <c r="Q1526" s="70"/>
      <c r="R1526" s="34"/>
      <c r="S1526" s="105"/>
      <c r="T1526" s="105"/>
      <c r="U1526" s="77"/>
      <c r="V1526" s="77"/>
      <c r="W1526" s="69"/>
      <c r="X1526" s="69"/>
      <c r="Y1526" s="69"/>
      <c r="Z1526" s="61"/>
      <c r="AA1526" s="67"/>
      <c r="AB1526" s="61"/>
      <c r="AC1526" s="67"/>
      <c r="AD1526" s="67"/>
      <c r="AE1526" s="67"/>
      <c r="AF1526" s="57"/>
      <c r="AG1526" s="107"/>
      <c r="AH1526" s="108"/>
      <c r="AI1526" s="30"/>
      <c r="AJ1526" s="30"/>
      <c r="AK1526" s="30"/>
      <c r="AL1526" s="30"/>
      <c r="AM1526" s="63"/>
      <c r="AN1526" s="108"/>
      <c r="AO1526" s="108"/>
      <c r="AP1526" s="107"/>
      <c r="AQ1526" s="107"/>
      <c r="AR1526" s="31"/>
      <c r="AS1526" s="68"/>
      <c r="AT1526" s="68"/>
      <c r="AU1526" s="63"/>
      <c r="AV1526" s="62"/>
      <c r="AW1526" s="62"/>
      <c r="AX1526" s="62"/>
      <c r="AY1526" s="62"/>
      <c r="AZ1526" s="126"/>
      <c r="BA1526" s="126"/>
      <c r="BB1526" s="126"/>
      <c r="BC1526" s="126"/>
      <c r="BD1526" s="126"/>
      <c r="BE1526" s="62"/>
    </row>
    <row r="1527" spans="1:57" ht="25.5" customHeight="1" x14ac:dyDescent="0.3">
      <c r="A1527" s="31"/>
      <c r="B1527" s="31"/>
      <c r="C1527" s="31"/>
      <c r="D1527" s="33"/>
      <c r="E1527" s="92"/>
      <c r="F1527" s="31"/>
      <c r="G1527" s="77"/>
      <c r="H1527" s="77"/>
      <c r="I1527" s="57"/>
      <c r="J1527" s="31"/>
      <c r="K1527" s="31"/>
      <c r="L1527" s="77"/>
      <c r="M1527" s="64"/>
      <c r="N1527" s="64"/>
      <c r="O1527" s="69"/>
      <c r="P1527" s="69"/>
      <c r="Q1527" s="70"/>
      <c r="R1527" s="34"/>
      <c r="S1527" s="105"/>
      <c r="T1527" s="105"/>
      <c r="U1527" s="77"/>
      <c r="V1527" s="77"/>
      <c r="W1527" s="69"/>
      <c r="X1527" s="69"/>
      <c r="Y1527" s="69"/>
      <c r="Z1527" s="61"/>
      <c r="AA1527" s="67"/>
      <c r="AB1527" s="61"/>
      <c r="AC1527" s="67"/>
      <c r="AD1527" s="67"/>
      <c r="AE1527" s="67"/>
      <c r="AF1527" s="57"/>
      <c r="AG1527" s="107"/>
      <c r="AH1527" s="108"/>
      <c r="AI1527" s="30"/>
      <c r="AJ1527" s="30"/>
      <c r="AK1527" s="30"/>
      <c r="AL1527" s="30"/>
      <c r="AM1527" s="63"/>
      <c r="AN1527" s="108"/>
      <c r="AO1527" s="108"/>
      <c r="AP1527" s="107"/>
      <c r="AQ1527" s="107"/>
      <c r="AR1527" s="31"/>
      <c r="AS1527" s="68"/>
      <c r="AT1527" s="68"/>
      <c r="AU1527" s="63"/>
      <c r="AV1527" s="62"/>
      <c r="AW1527" s="62"/>
      <c r="AX1527" s="62"/>
      <c r="AY1527" s="62"/>
      <c r="AZ1527" s="126"/>
      <c r="BA1527" s="126"/>
      <c r="BB1527" s="126"/>
      <c r="BC1527" s="126"/>
      <c r="BD1527" s="126"/>
      <c r="BE1527" s="62"/>
    </row>
    <row r="1528" spans="1:57" ht="25.5" customHeight="1" x14ac:dyDescent="0.3">
      <c r="A1528" s="31"/>
      <c r="B1528" s="31"/>
      <c r="C1528" s="31"/>
      <c r="D1528" s="33"/>
      <c r="E1528" s="92"/>
      <c r="F1528" s="31"/>
      <c r="G1528" s="77"/>
      <c r="H1528" s="77"/>
      <c r="I1528" s="57"/>
      <c r="J1528" s="31"/>
      <c r="K1528" s="31"/>
      <c r="L1528" s="77"/>
      <c r="M1528" s="64"/>
      <c r="N1528" s="64"/>
      <c r="O1528" s="69"/>
      <c r="P1528" s="69"/>
      <c r="Q1528" s="70"/>
      <c r="R1528" s="34"/>
      <c r="S1528" s="105"/>
      <c r="T1528" s="105"/>
      <c r="U1528" s="77"/>
      <c r="V1528" s="77"/>
      <c r="W1528" s="69"/>
      <c r="X1528" s="69"/>
      <c r="Y1528" s="69"/>
      <c r="Z1528" s="61"/>
      <c r="AA1528" s="67"/>
      <c r="AB1528" s="61"/>
      <c r="AC1528" s="67"/>
      <c r="AD1528" s="67"/>
      <c r="AE1528" s="67"/>
      <c r="AF1528" s="57"/>
      <c r="AG1528" s="107"/>
      <c r="AH1528" s="108"/>
      <c r="AI1528" s="30"/>
      <c r="AJ1528" s="30"/>
      <c r="AK1528" s="30"/>
      <c r="AL1528" s="30"/>
      <c r="AM1528" s="63"/>
      <c r="AN1528" s="108"/>
      <c r="AO1528" s="108"/>
      <c r="AP1528" s="107"/>
      <c r="AQ1528" s="107"/>
      <c r="AR1528" s="31"/>
      <c r="AS1528" s="68"/>
      <c r="AT1528" s="68"/>
      <c r="AU1528" s="63"/>
      <c r="AV1528" s="62"/>
      <c r="AW1528" s="62"/>
      <c r="AX1528" s="62"/>
      <c r="AY1528" s="62"/>
      <c r="AZ1528" s="126"/>
      <c r="BA1528" s="126"/>
      <c r="BB1528" s="126"/>
      <c r="BC1528" s="126"/>
      <c r="BD1528" s="126"/>
      <c r="BE1528" s="62"/>
    </row>
    <row r="1529" spans="1:57" ht="25.5" customHeight="1" x14ac:dyDescent="0.3">
      <c r="A1529" s="31"/>
      <c r="B1529" s="31"/>
      <c r="C1529" s="31"/>
      <c r="D1529" s="33"/>
      <c r="E1529" s="92"/>
      <c r="F1529" s="31"/>
      <c r="G1529" s="77"/>
      <c r="H1529" s="77"/>
      <c r="I1529" s="57"/>
      <c r="J1529" s="31"/>
      <c r="K1529" s="31"/>
      <c r="L1529" s="77"/>
      <c r="M1529" s="64"/>
      <c r="N1529" s="64"/>
      <c r="O1529" s="69"/>
      <c r="P1529" s="69"/>
      <c r="Q1529" s="70"/>
      <c r="R1529" s="34"/>
      <c r="S1529" s="105"/>
      <c r="T1529" s="105"/>
      <c r="U1529" s="77"/>
      <c r="V1529" s="77"/>
      <c r="W1529" s="69"/>
      <c r="X1529" s="69"/>
      <c r="Y1529" s="69"/>
      <c r="Z1529" s="61"/>
      <c r="AA1529" s="67"/>
      <c r="AB1529" s="61"/>
      <c r="AC1529" s="67"/>
      <c r="AD1529" s="67"/>
      <c r="AE1529" s="67"/>
      <c r="AF1529" s="57"/>
      <c r="AG1529" s="107"/>
      <c r="AH1529" s="108"/>
      <c r="AI1529" s="30"/>
      <c r="AJ1529" s="30"/>
      <c r="AK1529" s="30"/>
      <c r="AL1529" s="30"/>
      <c r="AM1529" s="63"/>
      <c r="AN1529" s="108"/>
      <c r="AO1529" s="108"/>
      <c r="AP1529" s="107"/>
      <c r="AQ1529" s="107"/>
      <c r="AR1529" s="31"/>
      <c r="AS1529" s="68"/>
      <c r="AT1529" s="68"/>
      <c r="AU1529" s="63"/>
      <c r="AV1529" s="62"/>
      <c r="AW1529" s="62"/>
      <c r="AX1529" s="62"/>
      <c r="AY1529" s="62"/>
      <c r="AZ1529" s="126"/>
      <c r="BA1529" s="126"/>
      <c r="BB1529" s="126"/>
      <c r="BC1529" s="126"/>
      <c r="BD1529" s="126"/>
      <c r="BE1529" s="62"/>
    </row>
    <row r="1530" spans="1:57" ht="25.5" customHeight="1" x14ac:dyDescent="0.3">
      <c r="A1530" s="31"/>
      <c r="B1530" s="31"/>
      <c r="C1530" s="31"/>
      <c r="D1530" s="33"/>
      <c r="E1530" s="92"/>
      <c r="F1530" s="31"/>
      <c r="G1530" s="77"/>
      <c r="H1530" s="77"/>
      <c r="I1530" s="57"/>
      <c r="J1530" s="31"/>
      <c r="K1530" s="31"/>
      <c r="L1530" s="77"/>
      <c r="M1530" s="64"/>
      <c r="N1530" s="64"/>
      <c r="O1530" s="69"/>
      <c r="P1530" s="69"/>
      <c r="Q1530" s="70"/>
      <c r="R1530" s="34"/>
      <c r="S1530" s="105"/>
      <c r="T1530" s="105"/>
      <c r="U1530" s="77"/>
      <c r="V1530" s="77"/>
      <c r="W1530" s="69"/>
      <c r="X1530" s="69"/>
      <c r="Y1530" s="69"/>
      <c r="Z1530" s="61"/>
      <c r="AA1530" s="67"/>
      <c r="AB1530" s="61"/>
      <c r="AC1530" s="67"/>
      <c r="AD1530" s="67"/>
      <c r="AE1530" s="67"/>
      <c r="AF1530" s="57"/>
      <c r="AG1530" s="107"/>
      <c r="AH1530" s="108"/>
      <c r="AI1530" s="30"/>
      <c r="AJ1530" s="30"/>
      <c r="AK1530" s="30"/>
      <c r="AL1530" s="30"/>
      <c r="AM1530" s="63"/>
      <c r="AN1530" s="108"/>
      <c r="AO1530" s="108"/>
      <c r="AP1530" s="107"/>
      <c r="AQ1530" s="107"/>
      <c r="AR1530" s="31"/>
      <c r="AS1530" s="68"/>
      <c r="AT1530" s="68"/>
      <c r="AU1530" s="63"/>
      <c r="AV1530" s="62"/>
      <c r="AW1530" s="62"/>
      <c r="AX1530" s="62"/>
      <c r="AY1530" s="62"/>
      <c r="AZ1530" s="126"/>
      <c r="BA1530" s="126"/>
      <c r="BB1530" s="126"/>
      <c r="BC1530" s="126"/>
      <c r="BD1530" s="126"/>
      <c r="BE1530" s="62"/>
    </row>
    <row r="1531" spans="1:57" ht="25.5" customHeight="1" x14ac:dyDescent="0.3">
      <c r="A1531" s="31"/>
      <c r="B1531" s="31"/>
      <c r="C1531" s="31"/>
      <c r="D1531" s="33"/>
      <c r="E1531" s="92"/>
      <c r="F1531" s="31"/>
      <c r="G1531" s="77"/>
      <c r="H1531" s="77"/>
      <c r="I1531" s="57"/>
      <c r="J1531" s="31"/>
      <c r="K1531" s="31"/>
      <c r="L1531" s="77"/>
      <c r="M1531" s="64"/>
      <c r="N1531" s="64"/>
      <c r="O1531" s="69"/>
      <c r="P1531" s="69"/>
      <c r="Q1531" s="70"/>
      <c r="R1531" s="34"/>
      <c r="S1531" s="105"/>
      <c r="T1531" s="105"/>
      <c r="U1531" s="77"/>
      <c r="V1531" s="77"/>
      <c r="W1531" s="69"/>
      <c r="X1531" s="69"/>
      <c r="Y1531" s="69"/>
      <c r="Z1531" s="61"/>
      <c r="AA1531" s="67"/>
      <c r="AB1531" s="61"/>
      <c r="AC1531" s="67"/>
      <c r="AD1531" s="67"/>
      <c r="AE1531" s="67"/>
      <c r="AF1531" s="57"/>
      <c r="AG1531" s="107"/>
      <c r="AH1531" s="108"/>
      <c r="AI1531" s="30"/>
      <c r="AJ1531" s="30"/>
      <c r="AK1531" s="30"/>
      <c r="AL1531" s="30"/>
      <c r="AM1531" s="63"/>
      <c r="AN1531" s="108"/>
      <c r="AO1531" s="108"/>
      <c r="AP1531" s="107"/>
      <c r="AQ1531" s="107"/>
      <c r="AR1531" s="31"/>
      <c r="AS1531" s="68"/>
      <c r="AT1531" s="68"/>
      <c r="AU1531" s="63"/>
      <c r="AV1531" s="62"/>
      <c r="AW1531" s="62"/>
      <c r="AX1531" s="62"/>
      <c r="AY1531" s="62"/>
      <c r="AZ1531" s="126"/>
      <c r="BA1531" s="126"/>
      <c r="BB1531" s="126"/>
      <c r="BC1531" s="126"/>
      <c r="BD1531" s="126"/>
      <c r="BE1531" s="62"/>
    </row>
    <row r="1532" spans="1:57" ht="25.5" customHeight="1" x14ac:dyDescent="0.3">
      <c r="A1532" s="31"/>
      <c r="B1532" s="31"/>
      <c r="C1532" s="31"/>
      <c r="D1532" s="33"/>
      <c r="E1532" s="92"/>
      <c r="F1532" s="31"/>
      <c r="G1532" s="77"/>
      <c r="H1532" s="77"/>
      <c r="I1532" s="57"/>
      <c r="J1532" s="31"/>
      <c r="K1532" s="31"/>
      <c r="L1532" s="77"/>
      <c r="M1532" s="64"/>
      <c r="N1532" s="64"/>
      <c r="O1532" s="69"/>
      <c r="P1532" s="69"/>
      <c r="Q1532" s="70"/>
      <c r="R1532" s="34"/>
      <c r="S1532" s="105"/>
      <c r="T1532" s="105"/>
      <c r="U1532" s="77"/>
      <c r="V1532" s="77"/>
      <c r="W1532" s="69"/>
      <c r="X1532" s="69"/>
      <c r="Y1532" s="69"/>
      <c r="Z1532" s="61"/>
      <c r="AA1532" s="67"/>
      <c r="AB1532" s="61"/>
      <c r="AC1532" s="67"/>
      <c r="AD1532" s="67"/>
      <c r="AE1532" s="67"/>
      <c r="AF1532" s="57"/>
      <c r="AG1532" s="107"/>
      <c r="AH1532" s="108"/>
      <c r="AI1532" s="30"/>
      <c r="AJ1532" s="30"/>
      <c r="AK1532" s="30"/>
      <c r="AL1532" s="30"/>
      <c r="AM1532" s="63"/>
      <c r="AN1532" s="108"/>
      <c r="AO1532" s="108"/>
      <c r="AP1532" s="107"/>
      <c r="AQ1532" s="107"/>
      <c r="AR1532" s="31"/>
      <c r="AS1532" s="68"/>
      <c r="AT1532" s="68"/>
      <c r="AU1532" s="63"/>
      <c r="AV1532" s="62"/>
      <c r="AW1532" s="62"/>
      <c r="AX1532" s="62"/>
      <c r="AY1532" s="62"/>
      <c r="AZ1532" s="126"/>
      <c r="BA1532" s="126"/>
      <c r="BB1532" s="126"/>
      <c r="BC1532" s="126"/>
      <c r="BD1532" s="126"/>
      <c r="BE1532" s="62"/>
    </row>
    <row r="1533" spans="1:57" ht="25.5" customHeight="1" x14ac:dyDescent="0.3">
      <c r="A1533" s="31"/>
      <c r="B1533" s="31"/>
      <c r="C1533" s="31"/>
      <c r="D1533" s="33"/>
      <c r="E1533" s="92"/>
      <c r="F1533" s="31"/>
      <c r="G1533" s="77"/>
      <c r="H1533" s="77"/>
      <c r="I1533" s="57"/>
      <c r="J1533" s="31"/>
      <c r="K1533" s="31"/>
      <c r="L1533" s="77"/>
      <c r="M1533" s="64"/>
      <c r="N1533" s="64"/>
      <c r="O1533" s="69"/>
      <c r="P1533" s="69"/>
      <c r="Q1533" s="70"/>
      <c r="R1533" s="34"/>
      <c r="S1533" s="105"/>
      <c r="T1533" s="105"/>
      <c r="U1533" s="77"/>
      <c r="V1533" s="77"/>
      <c r="W1533" s="69"/>
      <c r="X1533" s="69"/>
      <c r="Y1533" s="69"/>
      <c r="Z1533" s="61"/>
      <c r="AA1533" s="67"/>
      <c r="AB1533" s="61"/>
      <c r="AC1533" s="67"/>
      <c r="AD1533" s="67"/>
      <c r="AE1533" s="67"/>
      <c r="AF1533" s="57"/>
      <c r="AG1533" s="107"/>
      <c r="AH1533" s="108"/>
      <c r="AI1533" s="30"/>
      <c r="AJ1533" s="30"/>
      <c r="AK1533" s="30"/>
      <c r="AL1533" s="30"/>
      <c r="AM1533" s="63"/>
      <c r="AN1533" s="108"/>
      <c r="AO1533" s="108"/>
      <c r="AP1533" s="107"/>
      <c r="AQ1533" s="107"/>
      <c r="AR1533" s="31"/>
      <c r="AS1533" s="68"/>
      <c r="AT1533" s="68"/>
      <c r="AU1533" s="63"/>
      <c r="AV1533" s="62"/>
      <c r="AW1533" s="62"/>
      <c r="AX1533" s="62"/>
      <c r="AY1533" s="62"/>
      <c r="AZ1533" s="126"/>
      <c r="BA1533" s="126"/>
      <c r="BB1533" s="126"/>
      <c r="BC1533" s="126"/>
      <c r="BD1533" s="126"/>
      <c r="BE1533" s="62"/>
    </row>
    <row r="1534" spans="1:57" ht="25.5" customHeight="1" x14ac:dyDescent="0.3">
      <c r="A1534" s="31"/>
      <c r="B1534" s="31"/>
      <c r="C1534" s="31"/>
      <c r="D1534" s="33"/>
      <c r="E1534" s="92"/>
      <c r="F1534" s="31"/>
      <c r="G1534" s="77"/>
      <c r="H1534" s="77"/>
      <c r="I1534" s="57"/>
      <c r="J1534" s="31"/>
      <c r="K1534" s="31"/>
      <c r="L1534" s="77"/>
      <c r="M1534" s="64"/>
      <c r="N1534" s="64"/>
      <c r="O1534" s="69"/>
      <c r="P1534" s="69"/>
      <c r="Q1534" s="70"/>
      <c r="R1534" s="34"/>
      <c r="S1534" s="105"/>
      <c r="T1534" s="105"/>
      <c r="U1534" s="77"/>
      <c r="V1534" s="77"/>
      <c r="W1534" s="69"/>
      <c r="X1534" s="69"/>
      <c r="Y1534" s="69"/>
      <c r="Z1534" s="61"/>
      <c r="AA1534" s="67"/>
      <c r="AB1534" s="61"/>
      <c r="AC1534" s="67"/>
      <c r="AD1534" s="67"/>
      <c r="AE1534" s="67"/>
      <c r="AF1534" s="57"/>
      <c r="AG1534" s="107"/>
      <c r="AH1534" s="108"/>
      <c r="AI1534" s="30"/>
      <c r="AJ1534" s="30"/>
      <c r="AK1534" s="30"/>
      <c r="AL1534" s="30"/>
      <c r="AM1534" s="63"/>
      <c r="AN1534" s="108"/>
      <c r="AO1534" s="108"/>
      <c r="AP1534" s="107"/>
      <c r="AQ1534" s="107"/>
      <c r="AR1534" s="31"/>
      <c r="AS1534" s="68"/>
      <c r="AT1534" s="68"/>
      <c r="AU1534" s="63"/>
      <c r="AV1534" s="62"/>
      <c r="AW1534" s="62"/>
      <c r="AX1534" s="62"/>
      <c r="AY1534" s="62"/>
      <c r="AZ1534" s="126"/>
      <c r="BA1534" s="126"/>
      <c r="BB1534" s="126"/>
      <c r="BC1534" s="126"/>
      <c r="BD1534" s="126"/>
      <c r="BE1534" s="62"/>
    </row>
    <row r="1535" spans="1:57" ht="25.5" customHeight="1" x14ac:dyDescent="0.3">
      <c r="A1535" s="31"/>
      <c r="B1535" s="31"/>
      <c r="C1535" s="31"/>
      <c r="D1535" s="33"/>
      <c r="E1535" s="92"/>
      <c r="F1535" s="31"/>
      <c r="G1535" s="77"/>
      <c r="H1535" s="77"/>
      <c r="I1535" s="57"/>
      <c r="J1535" s="31"/>
      <c r="K1535" s="31"/>
      <c r="L1535" s="77"/>
      <c r="M1535" s="64"/>
      <c r="N1535" s="64"/>
      <c r="O1535" s="69"/>
      <c r="P1535" s="69"/>
      <c r="Q1535" s="70"/>
      <c r="R1535" s="34"/>
      <c r="S1535" s="105"/>
      <c r="T1535" s="105"/>
      <c r="U1535" s="77"/>
      <c r="V1535" s="77"/>
      <c r="W1535" s="69"/>
      <c r="X1535" s="69"/>
      <c r="Y1535" s="69"/>
      <c r="Z1535" s="61"/>
      <c r="AA1535" s="67"/>
      <c r="AB1535" s="61"/>
      <c r="AC1535" s="67"/>
      <c r="AD1535" s="67"/>
      <c r="AE1535" s="67"/>
      <c r="AF1535" s="57"/>
      <c r="AG1535" s="107"/>
      <c r="AH1535" s="108"/>
      <c r="AI1535" s="30"/>
      <c r="AJ1535" s="30"/>
      <c r="AK1535" s="30"/>
      <c r="AL1535" s="30"/>
      <c r="AM1535" s="63"/>
      <c r="AN1535" s="108"/>
      <c r="AO1535" s="108"/>
      <c r="AP1535" s="107"/>
      <c r="AQ1535" s="107"/>
      <c r="AR1535" s="31"/>
      <c r="AS1535" s="68"/>
      <c r="AT1535" s="68"/>
      <c r="AU1535" s="63"/>
      <c r="AV1535" s="62"/>
      <c r="AW1535" s="62"/>
      <c r="AX1535" s="62"/>
      <c r="AY1535" s="62"/>
      <c r="AZ1535" s="126"/>
      <c r="BA1535" s="126"/>
      <c r="BB1535" s="126"/>
      <c r="BC1535" s="126"/>
      <c r="BD1535" s="126"/>
      <c r="BE1535" s="62"/>
    </row>
    <row r="1536" spans="1:57" ht="25.5" customHeight="1" x14ac:dyDescent="0.3">
      <c r="A1536" s="31"/>
      <c r="B1536" s="31"/>
      <c r="C1536" s="31"/>
      <c r="D1536" s="33"/>
      <c r="E1536" s="92"/>
      <c r="F1536" s="31"/>
      <c r="G1536" s="77"/>
      <c r="H1536" s="77"/>
      <c r="I1536" s="57"/>
      <c r="J1536" s="31"/>
      <c r="K1536" s="31"/>
      <c r="L1536" s="77"/>
      <c r="M1536" s="64"/>
      <c r="N1536" s="64"/>
      <c r="O1536" s="69"/>
      <c r="P1536" s="69"/>
      <c r="Q1536" s="70"/>
      <c r="R1536" s="34"/>
      <c r="S1536" s="105"/>
      <c r="T1536" s="105"/>
      <c r="U1536" s="77"/>
      <c r="V1536" s="77"/>
      <c r="W1536" s="69"/>
      <c r="X1536" s="69"/>
      <c r="Y1536" s="69"/>
      <c r="Z1536" s="61"/>
      <c r="AA1536" s="67"/>
      <c r="AB1536" s="61"/>
      <c r="AC1536" s="67"/>
      <c r="AD1536" s="67"/>
      <c r="AE1536" s="67"/>
      <c r="AF1536" s="57"/>
      <c r="AG1536" s="107"/>
      <c r="AH1536" s="108"/>
      <c r="AI1536" s="30"/>
      <c r="AJ1536" s="30"/>
      <c r="AK1536" s="30"/>
      <c r="AL1536" s="30"/>
      <c r="AM1536" s="63"/>
      <c r="AN1536" s="108"/>
      <c r="AO1536" s="108"/>
      <c r="AP1536" s="107"/>
      <c r="AQ1536" s="107"/>
      <c r="AR1536" s="31"/>
      <c r="AS1536" s="68"/>
      <c r="AT1536" s="68"/>
      <c r="AU1536" s="63"/>
      <c r="AV1536" s="62"/>
      <c r="AW1536" s="62"/>
      <c r="AX1536" s="62"/>
      <c r="AY1536" s="62"/>
      <c r="AZ1536" s="126"/>
      <c r="BA1536" s="126"/>
      <c r="BB1536" s="126"/>
      <c r="BC1536" s="126"/>
      <c r="BD1536" s="126"/>
      <c r="BE1536" s="62"/>
    </row>
    <row r="1537" spans="1:57" ht="25.5" customHeight="1" x14ac:dyDescent="0.3">
      <c r="A1537" s="31"/>
      <c r="B1537" s="31"/>
      <c r="C1537" s="31"/>
      <c r="D1537" s="33"/>
      <c r="E1537" s="92"/>
      <c r="F1537" s="31"/>
      <c r="G1537" s="77"/>
      <c r="H1537" s="77"/>
      <c r="I1537" s="57"/>
      <c r="J1537" s="31"/>
      <c r="K1537" s="31"/>
      <c r="L1537" s="77"/>
      <c r="M1537" s="64"/>
      <c r="N1537" s="64"/>
      <c r="O1537" s="69"/>
      <c r="P1537" s="69"/>
      <c r="Q1537" s="70"/>
      <c r="R1537" s="34"/>
      <c r="S1537" s="105"/>
      <c r="T1537" s="105"/>
      <c r="U1537" s="77"/>
      <c r="V1537" s="77"/>
      <c r="W1537" s="69"/>
      <c r="X1537" s="69"/>
      <c r="Y1537" s="69"/>
      <c r="Z1537" s="61"/>
      <c r="AA1537" s="67"/>
      <c r="AB1537" s="61"/>
      <c r="AC1537" s="67"/>
      <c r="AD1537" s="67"/>
      <c r="AE1537" s="67"/>
      <c r="AF1537" s="57"/>
      <c r="AG1537" s="107"/>
      <c r="AH1537" s="108"/>
      <c r="AI1537" s="30"/>
      <c r="AJ1537" s="30"/>
      <c r="AK1537" s="30"/>
      <c r="AL1537" s="30"/>
      <c r="AM1537" s="63"/>
      <c r="AN1537" s="108"/>
      <c r="AO1537" s="108"/>
      <c r="AP1537" s="107"/>
      <c r="AQ1537" s="107"/>
      <c r="AR1537" s="31"/>
      <c r="AS1537" s="68"/>
      <c r="AT1537" s="68"/>
      <c r="AU1537" s="63"/>
      <c r="AV1537" s="62"/>
      <c r="AW1537" s="62"/>
      <c r="AX1537" s="62"/>
      <c r="AY1537" s="62"/>
      <c r="AZ1537" s="126"/>
      <c r="BA1537" s="126"/>
      <c r="BB1537" s="126"/>
      <c r="BC1537" s="126"/>
      <c r="BD1537" s="126"/>
      <c r="BE1537" s="62"/>
    </row>
    <row r="1538" spans="1:57" ht="25.5" customHeight="1" x14ac:dyDescent="0.3">
      <c r="A1538" s="31"/>
      <c r="B1538" s="31"/>
      <c r="C1538" s="31"/>
      <c r="D1538" s="33"/>
      <c r="E1538" s="92"/>
      <c r="F1538" s="31"/>
      <c r="G1538" s="77"/>
      <c r="H1538" s="77"/>
      <c r="I1538" s="57"/>
      <c r="J1538" s="31"/>
      <c r="K1538" s="31"/>
      <c r="L1538" s="77"/>
      <c r="M1538" s="64"/>
      <c r="N1538" s="64"/>
      <c r="O1538" s="69"/>
      <c r="P1538" s="69"/>
      <c r="Q1538" s="70"/>
      <c r="R1538" s="34"/>
      <c r="S1538" s="105"/>
      <c r="T1538" s="105"/>
      <c r="U1538" s="77"/>
      <c r="V1538" s="77"/>
      <c r="W1538" s="69"/>
      <c r="X1538" s="69"/>
      <c r="Y1538" s="69"/>
      <c r="Z1538" s="61"/>
      <c r="AA1538" s="67"/>
      <c r="AB1538" s="61"/>
      <c r="AC1538" s="67"/>
      <c r="AD1538" s="67"/>
      <c r="AE1538" s="67"/>
      <c r="AF1538" s="57"/>
      <c r="AG1538" s="107"/>
      <c r="AH1538" s="108"/>
      <c r="AI1538" s="30"/>
      <c r="AJ1538" s="30"/>
      <c r="AK1538" s="30"/>
      <c r="AL1538" s="30"/>
      <c r="AM1538" s="63"/>
      <c r="AN1538" s="108"/>
      <c r="AO1538" s="108"/>
      <c r="AP1538" s="107"/>
      <c r="AQ1538" s="107"/>
      <c r="AR1538" s="31"/>
      <c r="AS1538" s="68"/>
      <c r="AT1538" s="68"/>
      <c r="AU1538" s="63"/>
      <c r="AV1538" s="62"/>
      <c r="AW1538" s="62"/>
      <c r="AX1538" s="62"/>
      <c r="AY1538" s="62"/>
      <c r="AZ1538" s="126"/>
      <c r="BA1538" s="126"/>
      <c r="BB1538" s="126"/>
      <c r="BC1538" s="126"/>
      <c r="BD1538" s="126"/>
      <c r="BE1538" s="62"/>
    </row>
    <row r="1539" spans="1:57" ht="25.5" customHeight="1" x14ac:dyDescent="0.3">
      <c r="A1539" s="31"/>
      <c r="B1539" s="31"/>
      <c r="C1539" s="31"/>
      <c r="D1539" s="33"/>
      <c r="E1539" s="92"/>
      <c r="F1539" s="31"/>
      <c r="G1539" s="77"/>
      <c r="H1539" s="77"/>
      <c r="I1539" s="57"/>
      <c r="J1539" s="31"/>
      <c r="K1539" s="31"/>
      <c r="L1539" s="77"/>
      <c r="M1539" s="64"/>
      <c r="N1539" s="64"/>
      <c r="O1539" s="69"/>
      <c r="P1539" s="69"/>
      <c r="Q1539" s="70"/>
      <c r="R1539" s="34"/>
      <c r="S1539" s="105"/>
      <c r="T1539" s="105"/>
      <c r="U1539" s="77"/>
      <c r="V1539" s="77"/>
      <c r="W1539" s="69"/>
      <c r="X1539" s="69"/>
      <c r="Y1539" s="69"/>
      <c r="Z1539" s="61"/>
      <c r="AA1539" s="67"/>
      <c r="AB1539" s="61"/>
      <c r="AC1539" s="67"/>
      <c r="AD1539" s="67"/>
      <c r="AE1539" s="67"/>
      <c r="AF1539" s="57"/>
      <c r="AG1539" s="107"/>
      <c r="AH1539" s="108"/>
      <c r="AI1539" s="30"/>
      <c r="AJ1539" s="30"/>
      <c r="AK1539" s="30"/>
      <c r="AL1539" s="30"/>
      <c r="AM1539" s="63"/>
      <c r="AN1539" s="108"/>
      <c r="AO1539" s="108"/>
      <c r="AP1539" s="107"/>
      <c r="AQ1539" s="107"/>
      <c r="AR1539" s="31"/>
      <c r="AS1539" s="68"/>
      <c r="AT1539" s="68"/>
      <c r="AU1539" s="63"/>
      <c r="AV1539" s="62"/>
      <c r="AW1539" s="62"/>
      <c r="AX1539" s="62"/>
      <c r="AY1539" s="62"/>
      <c r="AZ1539" s="126"/>
      <c r="BA1539" s="126"/>
      <c r="BB1539" s="126"/>
      <c r="BC1539" s="126"/>
      <c r="BD1539" s="126"/>
      <c r="BE1539" s="62"/>
    </row>
    <row r="1540" spans="1:57" ht="25.5" customHeight="1" x14ac:dyDescent="0.3">
      <c r="A1540" s="31"/>
      <c r="B1540" s="31"/>
      <c r="C1540" s="31"/>
      <c r="D1540" s="33"/>
      <c r="E1540" s="92"/>
      <c r="F1540" s="31"/>
      <c r="G1540" s="77"/>
      <c r="H1540" s="77"/>
      <c r="I1540" s="57"/>
      <c r="J1540" s="31"/>
      <c r="K1540" s="31"/>
      <c r="L1540" s="77"/>
      <c r="M1540" s="64"/>
      <c r="N1540" s="64"/>
      <c r="O1540" s="69"/>
      <c r="P1540" s="69"/>
      <c r="Q1540" s="70"/>
      <c r="R1540" s="34"/>
      <c r="S1540" s="105"/>
      <c r="T1540" s="105"/>
      <c r="U1540" s="77"/>
      <c r="V1540" s="77"/>
      <c r="W1540" s="69"/>
      <c r="X1540" s="69"/>
      <c r="Y1540" s="69"/>
      <c r="Z1540" s="61"/>
      <c r="AA1540" s="67"/>
      <c r="AB1540" s="61"/>
      <c r="AC1540" s="67"/>
      <c r="AD1540" s="67"/>
      <c r="AE1540" s="67"/>
      <c r="AF1540" s="57"/>
      <c r="AG1540" s="107"/>
      <c r="AH1540" s="108"/>
      <c r="AI1540" s="30"/>
      <c r="AJ1540" s="30"/>
      <c r="AK1540" s="30"/>
      <c r="AL1540" s="30"/>
      <c r="AM1540" s="63"/>
      <c r="AN1540" s="108"/>
      <c r="AO1540" s="108"/>
      <c r="AP1540" s="107"/>
      <c r="AQ1540" s="107"/>
      <c r="AR1540" s="31"/>
      <c r="AS1540" s="68"/>
      <c r="AT1540" s="68"/>
      <c r="AU1540" s="63"/>
      <c r="AV1540" s="62"/>
      <c r="AW1540" s="62"/>
      <c r="AX1540" s="62"/>
      <c r="AY1540" s="62"/>
      <c r="AZ1540" s="126"/>
      <c r="BA1540" s="126"/>
      <c r="BB1540" s="126"/>
      <c r="BC1540" s="126"/>
      <c r="BD1540" s="126"/>
      <c r="BE1540" s="62"/>
    </row>
    <row r="1541" spans="1:57" ht="25.5" customHeight="1" x14ac:dyDescent="0.3">
      <c r="A1541" s="31"/>
      <c r="B1541" s="31"/>
      <c r="C1541" s="31"/>
      <c r="D1541" s="33"/>
      <c r="E1541" s="92"/>
      <c r="F1541" s="31"/>
      <c r="G1541" s="77"/>
      <c r="H1541" s="77"/>
      <c r="I1541" s="57"/>
      <c r="J1541" s="31"/>
      <c r="K1541" s="31"/>
      <c r="L1541" s="77"/>
      <c r="M1541" s="64"/>
      <c r="N1541" s="64"/>
      <c r="O1541" s="69"/>
      <c r="P1541" s="69"/>
      <c r="Q1541" s="70"/>
      <c r="R1541" s="34"/>
      <c r="S1541" s="105"/>
      <c r="T1541" s="105"/>
      <c r="U1541" s="77"/>
      <c r="V1541" s="77"/>
      <c r="W1541" s="69"/>
      <c r="X1541" s="69"/>
      <c r="Y1541" s="69"/>
      <c r="Z1541" s="61"/>
      <c r="AA1541" s="67"/>
      <c r="AB1541" s="61"/>
      <c r="AC1541" s="67"/>
      <c r="AD1541" s="67"/>
      <c r="AE1541" s="67"/>
      <c r="AF1541" s="57"/>
      <c r="AG1541" s="107"/>
      <c r="AH1541" s="108"/>
      <c r="AI1541" s="30"/>
      <c r="AJ1541" s="30"/>
      <c r="AK1541" s="30"/>
      <c r="AL1541" s="30"/>
      <c r="AM1541" s="63"/>
      <c r="AN1541" s="108"/>
      <c r="AO1541" s="108"/>
      <c r="AP1541" s="107"/>
      <c r="AQ1541" s="107"/>
      <c r="AR1541" s="31"/>
      <c r="AS1541" s="68"/>
      <c r="AT1541" s="68"/>
      <c r="AU1541" s="63"/>
      <c r="AV1541" s="62"/>
      <c r="AW1541" s="62"/>
      <c r="AX1541" s="62"/>
      <c r="AY1541" s="62"/>
      <c r="AZ1541" s="126"/>
      <c r="BA1541" s="126"/>
      <c r="BB1541" s="126"/>
      <c r="BC1541" s="126"/>
      <c r="BD1541" s="126"/>
      <c r="BE1541" s="62"/>
    </row>
    <row r="1542" spans="1:57" ht="25.5" customHeight="1" x14ac:dyDescent="0.3">
      <c r="A1542" s="31"/>
      <c r="B1542" s="31"/>
      <c r="C1542" s="31"/>
      <c r="D1542" s="33"/>
      <c r="E1542" s="92"/>
      <c r="F1542" s="31"/>
      <c r="G1542" s="77"/>
      <c r="H1542" s="77"/>
      <c r="I1542" s="57"/>
      <c r="J1542" s="31"/>
      <c r="K1542" s="31"/>
      <c r="L1542" s="77"/>
      <c r="M1542" s="64"/>
      <c r="N1542" s="64"/>
      <c r="O1542" s="69"/>
      <c r="P1542" s="69"/>
      <c r="Q1542" s="70"/>
      <c r="R1542" s="34"/>
      <c r="S1542" s="105"/>
      <c r="T1542" s="105"/>
      <c r="U1542" s="77"/>
      <c r="V1542" s="77"/>
      <c r="W1542" s="69"/>
      <c r="X1542" s="69"/>
      <c r="Y1542" s="69"/>
      <c r="Z1542" s="61"/>
      <c r="AA1542" s="67"/>
      <c r="AB1542" s="61"/>
      <c r="AC1542" s="67"/>
      <c r="AD1542" s="67"/>
      <c r="AE1542" s="67"/>
      <c r="AF1542" s="57"/>
      <c r="AG1542" s="107"/>
      <c r="AH1542" s="108"/>
      <c r="AI1542" s="30"/>
      <c r="AJ1542" s="30"/>
      <c r="AK1542" s="30"/>
      <c r="AL1542" s="30"/>
      <c r="AM1542" s="63"/>
      <c r="AN1542" s="108"/>
      <c r="AO1542" s="108"/>
      <c r="AP1542" s="107"/>
      <c r="AQ1542" s="107"/>
      <c r="AR1542" s="31"/>
      <c r="AS1542" s="68"/>
      <c r="AT1542" s="68"/>
      <c r="AU1542" s="63"/>
      <c r="AV1542" s="62"/>
      <c r="AW1542" s="62"/>
      <c r="AX1542" s="62"/>
      <c r="AY1542" s="62"/>
      <c r="AZ1542" s="126"/>
      <c r="BA1542" s="126"/>
      <c r="BB1542" s="126"/>
      <c r="BC1542" s="126"/>
      <c r="BD1542" s="126"/>
      <c r="BE1542" s="62"/>
    </row>
    <row r="1543" spans="1:57" ht="25.5" customHeight="1" x14ac:dyDescent="0.3">
      <c r="A1543" s="31"/>
      <c r="B1543" s="31"/>
      <c r="C1543" s="31"/>
      <c r="D1543" s="33"/>
      <c r="E1543" s="92"/>
      <c r="F1543" s="31"/>
      <c r="G1543" s="77"/>
      <c r="H1543" s="77"/>
      <c r="I1543" s="57"/>
      <c r="J1543" s="31"/>
      <c r="K1543" s="31"/>
      <c r="L1543" s="77"/>
      <c r="M1543" s="64"/>
      <c r="N1543" s="64"/>
      <c r="O1543" s="69"/>
      <c r="P1543" s="69"/>
      <c r="Q1543" s="70"/>
      <c r="R1543" s="34"/>
      <c r="S1543" s="105"/>
      <c r="T1543" s="105"/>
      <c r="U1543" s="77"/>
      <c r="V1543" s="77"/>
      <c r="W1543" s="69"/>
      <c r="X1543" s="69"/>
      <c r="Y1543" s="69"/>
      <c r="Z1543" s="61"/>
      <c r="AA1543" s="67"/>
      <c r="AB1543" s="61"/>
      <c r="AC1543" s="67"/>
      <c r="AD1543" s="67"/>
      <c r="AE1543" s="67"/>
      <c r="AF1543" s="57"/>
      <c r="AG1543" s="107"/>
      <c r="AH1543" s="108"/>
      <c r="AI1543" s="30"/>
      <c r="AJ1543" s="30"/>
      <c r="AK1543" s="30"/>
      <c r="AL1543" s="30"/>
      <c r="AM1543" s="63"/>
      <c r="AN1543" s="108"/>
      <c r="AO1543" s="108"/>
      <c r="AP1543" s="107"/>
      <c r="AQ1543" s="107"/>
      <c r="AR1543" s="31"/>
      <c r="AS1543" s="68"/>
      <c r="AT1543" s="68"/>
      <c r="AU1543" s="63"/>
      <c r="AV1543" s="62"/>
      <c r="AW1543" s="62"/>
      <c r="AX1543" s="62"/>
      <c r="AY1543" s="62"/>
      <c r="AZ1543" s="126"/>
      <c r="BA1543" s="126"/>
      <c r="BB1543" s="126"/>
      <c r="BC1543" s="126"/>
      <c r="BD1543" s="126"/>
      <c r="BE1543" s="62"/>
    </row>
    <row r="1544" spans="1:57" ht="25.5" customHeight="1" x14ac:dyDescent="0.3">
      <c r="A1544" s="31"/>
      <c r="B1544" s="31"/>
      <c r="C1544" s="31"/>
      <c r="D1544" s="33"/>
      <c r="E1544" s="92"/>
      <c r="F1544" s="31"/>
      <c r="G1544" s="77"/>
      <c r="H1544" s="77"/>
      <c r="I1544" s="57"/>
      <c r="J1544" s="31"/>
      <c r="K1544" s="31"/>
      <c r="L1544" s="77"/>
      <c r="M1544" s="64"/>
      <c r="N1544" s="64"/>
      <c r="O1544" s="69"/>
      <c r="P1544" s="69"/>
      <c r="Q1544" s="70"/>
      <c r="R1544" s="34"/>
      <c r="S1544" s="105"/>
      <c r="T1544" s="105"/>
      <c r="U1544" s="77"/>
      <c r="V1544" s="77"/>
      <c r="W1544" s="69"/>
      <c r="X1544" s="69"/>
      <c r="Y1544" s="69"/>
      <c r="Z1544" s="61"/>
      <c r="AA1544" s="67"/>
      <c r="AB1544" s="61"/>
      <c r="AC1544" s="67"/>
      <c r="AD1544" s="67"/>
      <c r="AE1544" s="67"/>
      <c r="AF1544" s="57"/>
      <c r="AG1544" s="107"/>
      <c r="AH1544" s="108"/>
      <c r="AI1544" s="30"/>
      <c r="AJ1544" s="30"/>
      <c r="AK1544" s="30"/>
      <c r="AL1544" s="30"/>
      <c r="AM1544" s="63"/>
      <c r="AN1544" s="108"/>
      <c r="AO1544" s="108"/>
      <c r="AP1544" s="107"/>
      <c r="AQ1544" s="107"/>
      <c r="AR1544" s="31"/>
      <c r="AS1544" s="68"/>
      <c r="AT1544" s="68"/>
      <c r="AU1544" s="63"/>
      <c r="AV1544" s="62"/>
      <c r="AW1544" s="62"/>
      <c r="AX1544" s="62"/>
      <c r="AY1544" s="62"/>
      <c r="AZ1544" s="126"/>
      <c r="BA1544" s="126"/>
      <c r="BB1544" s="126"/>
      <c r="BC1544" s="126"/>
      <c r="BD1544" s="126"/>
      <c r="BE1544" s="62"/>
    </row>
    <row r="1545" spans="1:57" ht="25.5" customHeight="1" x14ac:dyDescent="0.3">
      <c r="A1545" s="31"/>
      <c r="B1545" s="31"/>
      <c r="C1545" s="31"/>
      <c r="D1545" s="33"/>
      <c r="E1545" s="92"/>
      <c r="F1545" s="31"/>
      <c r="G1545" s="77"/>
      <c r="H1545" s="77"/>
      <c r="I1545" s="57"/>
      <c r="J1545" s="31"/>
      <c r="K1545" s="31"/>
      <c r="L1545" s="77"/>
      <c r="M1545" s="64"/>
      <c r="N1545" s="64"/>
      <c r="O1545" s="69"/>
      <c r="P1545" s="69"/>
      <c r="Q1545" s="70"/>
      <c r="R1545" s="34"/>
      <c r="S1545" s="105"/>
      <c r="T1545" s="105"/>
      <c r="U1545" s="77"/>
      <c r="V1545" s="77"/>
      <c r="W1545" s="69"/>
      <c r="X1545" s="69"/>
      <c r="Y1545" s="69"/>
      <c r="Z1545" s="61"/>
      <c r="AA1545" s="67"/>
      <c r="AB1545" s="61"/>
      <c r="AC1545" s="67"/>
      <c r="AD1545" s="67"/>
      <c r="AE1545" s="67"/>
      <c r="AF1545" s="57"/>
      <c r="AG1545" s="107"/>
      <c r="AH1545" s="108"/>
      <c r="AI1545" s="30"/>
      <c r="AJ1545" s="30"/>
      <c r="AK1545" s="30"/>
      <c r="AL1545" s="30"/>
      <c r="AM1545" s="63"/>
      <c r="AN1545" s="108"/>
      <c r="AO1545" s="108"/>
      <c r="AP1545" s="107"/>
      <c r="AQ1545" s="107"/>
      <c r="AR1545" s="31"/>
      <c r="AS1545" s="68"/>
      <c r="AT1545" s="68"/>
      <c r="AU1545" s="63"/>
      <c r="AV1545" s="62"/>
      <c r="AW1545" s="62"/>
      <c r="AX1545" s="62"/>
      <c r="AY1545" s="62"/>
      <c r="AZ1545" s="126"/>
      <c r="BA1545" s="126"/>
      <c r="BB1545" s="126"/>
      <c r="BC1545" s="126"/>
      <c r="BD1545" s="126"/>
      <c r="BE1545" s="62"/>
    </row>
    <row r="1546" spans="1:57" ht="25.5" customHeight="1" x14ac:dyDescent="0.3">
      <c r="A1546" s="31"/>
      <c r="B1546" s="31"/>
      <c r="C1546" s="31"/>
      <c r="D1546" s="33"/>
      <c r="E1546" s="92"/>
      <c r="F1546" s="31"/>
      <c r="G1546" s="77"/>
      <c r="H1546" s="77"/>
      <c r="I1546" s="57"/>
      <c r="J1546" s="31"/>
      <c r="K1546" s="31"/>
      <c r="L1546" s="77"/>
      <c r="M1546" s="64"/>
      <c r="N1546" s="64"/>
      <c r="O1546" s="69"/>
      <c r="P1546" s="69"/>
      <c r="Q1546" s="70"/>
      <c r="R1546" s="34"/>
      <c r="S1546" s="105"/>
      <c r="T1546" s="105"/>
      <c r="U1546" s="77"/>
      <c r="V1546" s="77"/>
      <c r="W1546" s="69"/>
      <c r="X1546" s="69"/>
      <c r="Y1546" s="69"/>
      <c r="Z1546" s="61"/>
      <c r="AA1546" s="67"/>
      <c r="AB1546" s="61"/>
      <c r="AC1546" s="67"/>
      <c r="AD1546" s="67"/>
      <c r="AE1546" s="67"/>
      <c r="AF1546" s="57"/>
      <c r="AG1546" s="107"/>
      <c r="AH1546" s="108"/>
      <c r="AI1546" s="30"/>
      <c r="AJ1546" s="30"/>
      <c r="AK1546" s="30"/>
      <c r="AL1546" s="30"/>
      <c r="AM1546" s="63"/>
      <c r="AN1546" s="108"/>
      <c r="AO1546" s="108"/>
      <c r="AP1546" s="107"/>
      <c r="AQ1546" s="107"/>
      <c r="AR1546" s="31"/>
      <c r="AS1546" s="68"/>
      <c r="AT1546" s="68"/>
      <c r="AU1546" s="63"/>
      <c r="AV1546" s="62"/>
      <c r="AW1546" s="62"/>
      <c r="AX1546" s="62"/>
      <c r="AY1546" s="62"/>
      <c r="AZ1546" s="126"/>
      <c r="BA1546" s="126"/>
      <c r="BB1546" s="126"/>
      <c r="BC1546" s="126"/>
      <c r="BD1546" s="126"/>
      <c r="BE1546" s="62"/>
    </row>
    <row r="1547" spans="1:57" ht="25.5" customHeight="1" x14ac:dyDescent="0.3">
      <c r="A1547" s="31"/>
      <c r="B1547" s="31"/>
      <c r="C1547" s="31"/>
      <c r="D1547" s="33"/>
      <c r="E1547" s="92"/>
      <c r="F1547" s="31"/>
      <c r="G1547" s="77"/>
      <c r="H1547" s="77"/>
      <c r="I1547" s="57"/>
      <c r="J1547" s="31"/>
      <c r="K1547" s="31"/>
      <c r="L1547" s="77"/>
      <c r="M1547" s="64"/>
      <c r="N1547" s="64"/>
      <c r="O1547" s="69"/>
      <c r="P1547" s="69"/>
      <c r="Q1547" s="70"/>
      <c r="R1547" s="34"/>
      <c r="S1547" s="105"/>
      <c r="T1547" s="105"/>
      <c r="U1547" s="77"/>
      <c r="V1547" s="77"/>
      <c r="W1547" s="69"/>
      <c r="X1547" s="69"/>
      <c r="Y1547" s="69"/>
      <c r="Z1547" s="61"/>
      <c r="AA1547" s="67"/>
      <c r="AB1547" s="61"/>
      <c r="AC1547" s="67"/>
      <c r="AD1547" s="67"/>
      <c r="AE1547" s="67"/>
      <c r="AF1547" s="57"/>
      <c r="AG1547" s="107"/>
      <c r="AH1547" s="108"/>
      <c r="AI1547" s="30"/>
      <c r="AJ1547" s="30"/>
      <c r="AK1547" s="30"/>
      <c r="AL1547" s="30"/>
      <c r="AM1547" s="63"/>
      <c r="AN1547" s="108"/>
      <c r="AO1547" s="108"/>
      <c r="AP1547" s="107"/>
      <c r="AQ1547" s="107"/>
      <c r="AR1547" s="31"/>
      <c r="AS1547" s="68"/>
      <c r="AT1547" s="68"/>
      <c r="AU1547" s="63"/>
      <c r="AV1547" s="62"/>
      <c r="AW1547" s="62"/>
      <c r="AX1547" s="62"/>
      <c r="AY1547" s="62"/>
      <c r="AZ1547" s="126"/>
      <c r="BA1547" s="126"/>
      <c r="BB1547" s="126"/>
      <c r="BC1547" s="126"/>
      <c r="BD1547" s="126"/>
      <c r="BE1547" s="62"/>
    </row>
    <row r="1548" spans="1:57" ht="25.5" customHeight="1" x14ac:dyDescent="0.3">
      <c r="A1548" s="31"/>
      <c r="B1548" s="31"/>
      <c r="C1548" s="31"/>
      <c r="D1548" s="33"/>
      <c r="E1548" s="92"/>
      <c r="F1548" s="31"/>
      <c r="G1548" s="77"/>
      <c r="H1548" s="77"/>
      <c r="I1548" s="57"/>
      <c r="J1548" s="31"/>
      <c r="K1548" s="31"/>
      <c r="L1548" s="77"/>
      <c r="M1548" s="64"/>
      <c r="N1548" s="64"/>
      <c r="O1548" s="69"/>
      <c r="P1548" s="69"/>
      <c r="Q1548" s="70"/>
      <c r="R1548" s="34"/>
      <c r="S1548" s="105"/>
      <c r="T1548" s="105"/>
      <c r="U1548" s="77"/>
      <c r="V1548" s="77"/>
      <c r="W1548" s="69"/>
      <c r="X1548" s="69"/>
      <c r="Y1548" s="69"/>
      <c r="Z1548" s="61"/>
      <c r="AA1548" s="67"/>
      <c r="AB1548" s="61"/>
      <c r="AC1548" s="67"/>
      <c r="AD1548" s="67"/>
      <c r="AE1548" s="67"/>
      <c r="AF1548" s="57"/>
      <c r="AG1548" s="107"/>
      <c r="AH1548" s="108"/>
      <c r="AI1548" s="30"/>
      <c r="AJ1548" s="30"/>
      <c r="AK1548" s="30"/>
      <c r="AL1548" s="30"/>
      <c r="AM1548" s="63"/>
      <c r="AN1548" s="108"/>
      <c r="AO1548" s="108"/>
      <c r="AP1548" s="107"/>
      <c r="AQ1548" s="107"/>
      <c r="AR1548" s="31"/>
      <c r="AS1548" s="68"/>
      <c r="AT1548" s="68"/>
      <c r="AU1548" s="63"/>
      <c r="AV1548" s="62"/>
      <c r="AW1548" s="62"/>
      <c r="AX1548" s="62"/>
      <c r="AY1548" s="62"/>
      <c r="AZ1548" s="126"/>
      <c r="BA1548" s="126"/>
      <c r="BB1548" s="126"/>
      <c r="BC1548" s="126"/>
      <c r="BD1548" s="126"/>
      <c r="BE1548" s="62"/>
    </row>
    <row r="1549" spans="1:57" ht="25.5" customHeight="1" x14ac:dyDescent="0.3">
      <c r="A1549" s="31"/>
      <c r="B1549" s="31"/>
      <c r="C1549" s="31"/>
      <c r="D1549" s="33"/>
      <c r="E1549" s="92"/>
      <c r="F1549" s="31"/>
      <c r="G1549" s="77"/>
      <c r="H1549" s="77"/>
      <c r="I1549" s="57"/>
      <c r="J1549" s="31"/>
      <c r="K1549" s="31"/>
      <c r="L1549" s="77"/>
      <c r="M1549" s="64"/>
      <c r="N1549" s="64"/>
      <c r="O1549" s="69"/>
      <c r="P1549" s="69"/>
      <c r="Q1549" s="70"/>
      <c r="R1549" s="34"/>
      <c r="S1549" s="105"/>
      <c r="T1549" s="105"/>
      <c r="U1549" s="77"/>
      <c r="V1549" s="77"/>
      <c r="W1549" s="69"/>
      <c r="X1549" s="69"/>
      <c r="Y1549" s="69"/>
      <c r="Z1549" s="61"/>
      <c r="AA1549" s="67"/>
      <c r="AB1549" s="61"/>
      <c r="AC1549" s="67"/>
      <c r="AD1549" s="67"/>
      <c r="AE1549" s="67"/>
      <c r="AF1549" s="57"/>
      <c r="AG1549" s="107"/>
      <c r="AH1549" s="108"/>
      <c r="AI1549" s="30"/>
      <c r="AJ1549" s="30"/>
      <c r="AK1549" s="30"/>
      <c r="AL1549" s="30"/>
      <c r="AM1549" s="63"/>
      <c r="AN1549" s="108"/>
      <c r="AO1549" s="108"/>
      <c r="AP1549" s="107"/>
      <c r="AQ1549" s="107"/>
      <c r="AR1549" s="31"/>
      <c r="AS1549" s="68"/>
      <c r="AT1549" s="68"/>
      <c r="AU1549" s="63"/>
      <c r="AV1549" s="62"/>
      <c r="AW1549" s="62"/>
      <c r="AX1549" s="62"/>
      <c r="AY1549" s="62"/>
      <c r="AZ1549" s="126"/>
      <c r="BA1549" s="126"/>
      <c r="BB1549" s="126"/>
      <c r="BC1549" s="126"/>
      <c r="BD1549" s="126"/>
      <c r="BE1549" s="62"/>
    </row>
    <row r="1550" spans="1:57" ht="25.5" customHeight="1" x14ac:dyDescent="0.3">
      <c r="A1550" s="31"/>
      <c r="B1550" s="31"/>
      <c r="C1550" s="31"/>
      <c r="D1550" s="33"/>
      <c r="E1550" s="92"/>
      <c r="F1550" s="31"/>
      <c r="G1550" s="77"/>
      <c r="H1550" s="77"/>
      <c r="I1550" s="57"/>
      <c r="J1550" s="31"/>
      <c r="K1550" s="31"/>
      <c r="L1550" s="77"/>
      <c r="M1550" s="64"/>
      <c r="N1550" s="64"/>
      <c r="O1550" s="69"/>
      <c r="P1550" s="69"/>
      <c r="Q1550" s="70"/>
      <c r="R1550" s="34"/>
      <c r="S1550" s="105"/>
      <c r="T1550" s="105"/>
      <c r="U1550" s="77"/>
      <c r="V1550" s="77"/>
      <c r="W1550" s="69"/>
      <c r="X1550" s="69"/>
      <c r="Y1550" s="69"/>
      <c r="Z1550" s="61"/>
      <c r="AA1550" s="67"/>
      <c r="AB1550" s="61"/>
      <c r="AC1550" s="67"/>
      <c r="AD1550" s="67"/>
      <c r="AE1550" s="67"/>
      <c r="AF1550" s="57"/>
      <c r="AG1550" s="107"/>
      <c r="AH1550" s="108"/>
      <c r="AI1550" s="30"/>
      <c r="AJ1550" s="30"/>
      <c r="AK1550" s="30"/>
      <c r="AL1550" s="30"/>
      <c r="AM1550" s="63"/>
      <c r="AN1550" s="108"/>
      <c r="AO1550" s="108"/>
      <c r="AP1550" s="107"/>
      <c r="AQ1550" s="107"/>
      <c r="AR1550" s="31"/>
      <c r="AS1550" s="68"/>
      <c r="AT1550" s="68"/>
      <c r="AU1550" s="63"/>
      <c r="AV1550" s="62"/>
      <c r="AW1550" s="62"/>
      <c r="AX1550" s="62"/>
      <c r="AY1550" s="62"/>
      <c r="AZ1550" s="126"/>
      <c r="BA1550" s="126"/>
      <c r="BB1550" s="126"/>
      <c r="BC1550" s="126"/>
      <c r="BD1550" s="126"/>
      <c r="BE1550" s="62"/>
    </row>
    <row r="1551" spans="1:57" ht="25.5" customHeight="1" x14ac:dyDescent="0.3">
      <c r="A1551" s="31"/>
      <c r="B1551" s="31"/>
      <c r="C1551" s="31"/>
      <c r="D1551" s="33"/>
      <c r="E1551" s="92"/>
      <c r="F1551" s="31"/>
      <c r="G1551" s="77"/>
      <c r="H1551" s="77"/>
      <c r="I1551" s="57"/>
      <c r="J1551" s="31"/>
      <c r="K1551" s="31"/>
      <c r="L1551" s="77"/>
      <c r="M1551" s="64"/>
      <c r="N1551" s="64"/>
      <c r="O1551" s="69"/>
      <c r="P1551" s="69"/>
      <c r="Q1551" s="70"/>
      <c r="R1551" s="34"/>
      <c r="S1551" s="105"/>
      <c r="T1551" s="105"/>
      <c r="U1551" s="77"/>
      <c r="V1551" s="77"/>
      <c r="W1551" s="69"/>
      <c r="X1551" s="69"/>
      <c r="Y1551" s="69"/>
      <c r="Z1551" s="61"/>
      <c r="AA1551" s="67"/>
      <c r="AB1551" s="61"/>
      <c r="AC1551" s="67"/>
      <c r="AD1551" s="67"/>
      <c r="AE1551" s="67"/>
      <c r="AF1551" s="57"/>
      <c r="AG1551" s="107"/>
      <c r="AH1551" s="108"/>
      <c r="AI1551" s="30"/>
      <c r="AJ1551" s="30"/>
      <c r="AK1551" s="30"/>
      <c r="AL1551" s="30"/>
      <c r="AM1551" s="63"/>
      <c r="AN1551" s="108"/>
      <c r="AO1551" s="108"/>
      <c r="AP1551" s="107"/>
      <c r="AQ1551" s="107"/>
      <c r="AR1551" s="31"/>
      <c r="AS1551" s="68"/>
      <c r="AT1551" s="68"/>
      <c r="AU1551" s="63"/>
      <c r="AV1551" s="62"/>
      <c r="AW1551" s="62"/>
      <c r="AX1551" s="62"/>
      <c r="AY1551" s="62"/>
      <c r="AZ1551" s="126"/>
      <c r="BA1551" s="126"/>
      <c r="BB1551" s="126"/>
      <c r="BC1551" s="126"/>
      <c r="BD1551" s="126"/>
      <c r="BE1551" s="62"/>
    </row>
    <row r="1552" spans="1:57" ht="25.5" customHeight="1" x14ac:dyDescent="0.3">
      <c r="A1552" s="31"/>
      <c r="B1552" s="31"/>
      <c r="C1552" s="31"/>
      <c r="D1552" s="33"/>
      <c r="E1552" s="92"/>
      <c r="F1552" s="31"/>
      <c r="G1552" s="77"/>
      <c r="H1552" s="77"/>
      <c r="I1552" s="57"/>
      <c r="J1552" s="31"/>
      <c r="K1552" s="31"/>
      <c r="L1552" s="77"/>
      <c r="M1552" s="64"/>
      <c r="N1552" s="64"/>
      <c r="O1552" s="69"/>
      <c r="P1552" s="69"/>
      <c r="Q1552" s="70"/>
      <c r="R1552" s="34"/>
      <c r="S1552" s="105"/>
      <c r="T1552" s="105"/>
      <c r="U1552" s="77"/>
      <c r="V1552" s="77"/>
      <c r="W1552" s="69"/>
      <c r="X1552" s="69"/>
      <c r="Y1552" s="69"/>
      <c r="Z1552" s="61"/>
      <c r="AA1552" s="67"/>
      <c r="AB1552" s="61"/>
      <c r="AC1552" s="67"/>
      <c r="AD1552" s="67"/>
      <c r="AE1552" s="67"/>
      <c r="AF1552" s="57"/>
      <c r="AG1552" s="107"/>
      <c r="AH1552" s="108"/>
      <c r="AI1552" s="30"/>
      <c r="AJ1552" s="30"/>
      <c r="AK1552" s="30"/>
      <c r="AL1552" s="30"/>
      <c r="AM1552" s="63"/>
      <c r="AN1552" s="108"/>
      <c r="AO1552" s="108"/>
      <c r="AP1552" s="107"/>
      <c r="AQ1552" s="107"/>
      <c r="AR1552" s="31"/>
      <c r="AS1552" s="68"/>
      <c r="AT1552" s="68"/>
      <c r="AU1552" s="63"/>
      <c r="AV1552" s="62"/>
      <c r="AW1552" s="62"/>
      <c r="AX1552" s="62"/>
      <c r="AY1552" s="62"/>
      <c r="AZ1552" s="126"/>
      <c r="BA1552" s="126"/>
      <c r="BB1552" s="126"/>
      <c r="BC1552" s="126"/>
      <c r="BD1552" s="126"/>
      <c r="BE1552" s="62"/>
    </row>
    <row r="1553" spans="1:57" ht="25.5" customHeight="1" x14ac:dyDescent="0.3">
      <c r="A1553" s="31"/>
      <c r="B1553" s="31"/>
      <c r="C1553" s="31"/>
      <c r="D1553" s="33"/>
      <c r="E1553" s="92"/>
      <c r="F1553" s="31"/>
      <c r="G1553" s="77"/>
      <c r="H1553" s="77"/>
      <c r="I1553" s="57"/>
      <c r="J1553" s="31"/>
      <c r="K1553" s="31"/>
      <c r="L1553" s="77"/>
      <c r="M1553" s="64"/>
      <c r="N1553" s="64"/>
      <c r="O1553" s="69"/>
      <c r="P1553" s="69"/>
      <c r="Q1553" s="70"/>
      <c r="R1553" s="34"/>
      <c r="S1553" s="105"/>
      <c r="T1553" s="105"/>
      <c r="U1553" s="77"/>
      <c r="V1553" s="77"/>
      <c r="W1553" s="69"/>
      <c r="X1553" s="69"/>
      <c r="Y1553" s="69"/>
      <c r="Z1553" s="61"/>
      <c r="AA1553" s="67"/>
      <c r="AB1553" s="61"/>
      <c r="AC1553" s="67"/>
      <c r="AD1553" s="67"/>
      <c r="AE1553" s="67"/>
      <c r="AF1553" s="57"/>
      <c r="AG1553" s="107"/>
      <c r="AH1553" s="108"/>
      <c r="AI1553" s="30"/>
      <c r="AJ1553" s="30"/>
      <c r="AK1553" s="30"/>
      <c r="AL1553" s="30"/>
      <c r="AM1553" s="63"/>
      <c r="AN1553" s="108"/>
      <c r="AO1553" s="108"/>
      <c r="AP1553" s="107"/>
      <c r="AQ1553" s="107"/>
      <c r="AR1553" s="31"/>
      <c r="AS1553" s="68"/>
      <c r="AT1553" s="68"/>
      <c r="AU1553" s="63"/>
      <c r="AV1553" s="62"/>
      <c r="AW1553" s="62"/>
      <c r="AX1553" s="62"/>
      <c r="AY1553" s="62"/>
      <c r="AZ1553" s="126"/>
      <c r="BA1553" s="126"/>
      <c r="BB1553" s="126"/>
      <c r="BC1553" s="126"/>
      <c r="BD1553" s="126"/>
      <c r="BE1553" s="62"/>
    </row>
    <row r="1554" spans="1:57" ht="25.5" customHeight="1" x14ac:dyDescent="0.3">
      <c r="A1554" s="31"/>
      <c r="B1554" s="31"/>
      <c r="C1554" s="31"/>
      <c r="D1554" s="33"/>
      <c r="E1554" s="92"/>
      <c r="F1554" s="31"/>
      <c r="G1554" s="77"/>
      <c r="H1554" s="77"/>
      <c r="I1554" s="57"/>
      <c r="J1554" s="31"/>
      <c r="K1554" s="31"/>
      <c r="L1554" s="77"/>
      <c r="M1554" s="64"/>
      <c r="N1554" s="64"/>
      <c r="O1554" s="69"/>
      <c r="P1554" s="69"/>
      <c r="Q1554" s="70"/>
      <c r="R1554" s="34"/>
      <c r="S1554" s="105"/>
      <c r="T1554" s="105"/>
      <c r="U1554" s="77"/>
      <c r="V1554" s="77"/>
      <c r="W1554" s="69"/>
      <c r="X1554" s="69"/>
      <c r="Y1554" s="69"/>
      <c r="Z1554" s="61"/>
      <c r="AA1554" s="67"/>
      <c r="AB1554" s="61"/>
      <c r="AC1554" s="67"/>
      <c r="AD1554" s="67"/>
      <c r="AE1554" s="67"/>
      <c r="AF1554" s="57"/>
      <c r="AG1554" s="107"/>
      <c r="AH1554" s="108"/>
      <c r="AI1554" s="30"/>
      <c r="AJ1554" s="30"/>
      <c r="AK1554" s="30"/>
      <c r="AL1554" s="30"/>
      <c r="AM1554" s="63"/>
      <c r="AN1554" s="108"/>
      <c r="AO1554" s="108"/>
      <c r="AP1554" s="107"/>
      <c r="AQ1554" s="107"/>
      <c r="AR1554" s="31"/>
      <c r="AS1554" s="68"/>
      <c r="AT1554" s="68"/>
      <c r="AU1554" s="63"/>
      <c r="AV1554" s="62"/>
      <c r="AW1554" s="62"/>
      <c r="AX1554" s="62"/>
      <c r="AY1554" s="62"/>
      <c r="AZ1554" s="126"/>
      <c r="BA1554" s="126"/>
      <c r="BB1554" s="126"/>
      <c r="BC1554" s="126"/>
      <c r="BD1554" s="126"/>
      <c r="BE1554" s="62"/>
    </row>
    <row r="1555" spans="1:57" ht="25.5" customHeight="1" x14ac:dyDescent="0.3">
      <c r="A1555" s="31"/>
      <c r="B1555" s="31"/>
      <c r="C1555" s="31"/>
      <c r="D1555" s="33"/>
      <c r="E1555" s="92"/>
      <c r="F1555" s="31"/>
      <c r="G1555" s="77"/>
      <c r="H1555" s="77"/>
      <c r="I1555" s="57"/>
      <c r="J1555" s="31"/>
      <c r="K1555" s="31"/>
      <c r="L1555" s="77"/>
      <c r="M1555" s="64"/>
      <c r="N1555" s="64"/>
      <c r="O1555" s="69"/>
      <c r="P1555" s="69"/>
      <c r="Q1555" s="70"/>
      <c r="R1555" s="34"/>
      <c r="S1555" s="105"/>
      <c r="T1555" s="105"/>
      <c r="U1555" s="77"/>
      <c r="V1555" s="77"/>
      <c r="W1555" s="69"/>
      <c r="X1555" s="69"/>
      <c r="Y1555" s="69"/>
      <c r="Z1555" s="61"/>
      <c r="AA1555" s="67"/>
      <c r="AB1555" s="61"/>
      <c r="AC1555" s="67"/>
      <c r="AD1555" s="67"/>
      <c r="AE1555" s="67"/>
      <c r="AF1555" s="57"/>
      <c r="AG1555" s="107"/>
      <c r="AH1555" s="108"/>
      <c r="AI1555" s="30"/>
      <c r="AJ1555" s="30"/>
      <c r="AK1555" s="30"/>
      <c r="AL1555" s="30"/>
      <c r="AM1555" s="63"/>
      <c r="AN1555" s="108"/>
      <c r="AO1555" s="108"/>
      <c r="AP1555" s="107"/>
      <c r="AQ1555" s="107"/>
      <c r="AR1555" s="31"/>
      <c r="AS1555" s="68"/>
      <c r="AT1555" s="68"/>
      <c r="AU1555" s="63"/>
      <c r="AV1555" s="62"/>
      <c r="AW1555" s="62"/>
      <c r="AX1555" s="62"/>
      <c r="AY1555" s="62"/>
      <c r="AZ1555" s="126"/>
      <c r="BA1555" s="126"/>
      <c r="BB1555" s="126"/>
      <c r="BC1555" s="126"/>
      <c r="BD1555" s="126"/>
      <c r="BE1555" s="62"/>
    </row>
    <row r="1556" spans="1:57" ht="25.5" customHeight="1" x14ac:dyDescent="0.3">
      <c r="A1556" s="31"/>
      <c r="B1556" s="31"/>
      <c r="C1556" s="31"/>
      <c r="D1556" s="33"/>
      <c r="E1556" s="92"/>
      <c r="F1556" s="31"/>
      <c r="G1556" s="77"/>
      <c r="H1556" s="77"/>
      <c r="I1556" s="57"/>
      <c r="J1556" s="31"/>
      <c r="K1556" s="31"/>
      <c r="L1556" s="77"/>
      <c r="M1556" s="64"/>
      <c r="N1556" s="64"/>
      <c r="O1556" s="69"/>
      <c r="P1556" s="69"/>
      <c r="Q1556" s="70"/>
      <c r="R1556" s="34"/>
      <c r="S1556" s="105"/>
      <c r="T1556" s="105"/>
      <c r="U1556" s="77"/>
      <c r="V1556" s="77"/>
      <c r="W1556" s="69"/>
      <c r="X1556" s="69"/>
      <c r="Y1556" s="69"/>
      <c r="Z1556" s="61"/>
      <c r="AA1556" s="67"/>
      <c r="AB1556" s="61"/>
      <c r="AC1556" s="67"/>
      <c r="AD1556" s="67"/>
      <c r="AE1556" s="67"/>
      <c r="AF1556" s="57"/>
      <c r="AG1556" s="107"/>
      <c r="AH1556" s="108"/>
      <c r="AI1556" s="30"/>
      <c r="AJ1556" s="30"/>
      <c r="AK1556" s="30"/>
      <c r="AL1556" s="30"/>
      <c r="AM1556" s="63"/>
      <c r="AN1556" s="108"/>
      <c r="AO1556" s="108"/>
      <c r="AP1556" s="107"/>
      <c r="AQ1556" s="107"/>
      <c r="AR1556" s="31"/>
      <c r="AS1556" s="68"/>
      <c r="AT1556" s="68"/>
      <c r="AU1556" s="63"/>
      <c r="AV1556" s="62"/>
      <c r="AW1556" s="62"/>
      <c r="AX1556" s="62"/>
      <c r="AY1556" s="62"/>
      <c r="AZ1556" s="126"/>
      <c r="BA1556" s="126"/>
      <c r="BB1556" s="126"/>
      <c r="BC1556" s="126"/>
      <c r="BD1556" s="126"/>
      <c r="BE1556" s="62"/>
    </row>
    <row r="1557" spans="1:57" ht="25.5" customHeight="1" x14ac:dyDescent="0.3">
      <c r="A1557" s="31"/>
      <c r="B1557" s="31"/>
      <c r="C1557" s="31"/>
      <c r="D1557" s="33"/>
      <c r="E1557" s="92"/>
      <c r="F1557" s="31"/>
      <c r="G1557" s="77"/>
      <c r="H1557" s="77"/>
      <c r="I1557" s="57"/>
      <c r="J1557" s="31"/>
      <c r="K1557" s="31"/>
      <c r="L1557" s="77"/>
      <c r="M1557" s="64"/>
      <c r="N1557" s="64"/>
      <c r="O1557" s="69"/>
      <c r="P1557" s="69"/>
      <c r="Q1557" s="70"/>
      <c r="R1557" s="34"/>
      <c r="S1557" s="105"/>
      <c r="T1557" s="105"/>
      <c r="U1557" s="77"/>
      <c r="V1557" s="77"/>
      <c r="W1557" s="69"/>
      <c r="X1557" s="69"/>
      <c r="Y1557" s="69"/>
      <c r="Z1557" s="61"/>
      <c r="AA1557" s="67"/>
      <c r="AB1557" s="61"/>
      <c r="AC1557" s="67"/>
      <c r="AD1557" s="67"/>
      <c r="AE1557" s="67"/>
      <c r="AF1557" s="57"/>
      <c r="AG1557" s="107"/>
      <c r="AH1557" s="108"/>
      <c r="AI1557" s="30"/>
      <c r="AJ1557" s="30"/>
      <c r="AK1557" s="30"/>
      <c r="AL1557" s="30"/>
      <c r="AM1557" s="63"/>
      <c r="AN1557" s="108"/>
      <c r="AO1557" s="108"/>
      <c r="AP1557" s="107"/>
      <c r="AQ1557" s="107"/>
      <c r="AR1557" s="31"/>
      <c r="AS1557" s="68"/>
      <c r="AT1557" s="68"/>
      <c r="AU1557" s="63"/>
      <c r="AV1557" s="62"/>
      <c r="AW1557" s="62"/>
      <c r="AX1557" s="62"/>
      <c r="AY1557" s="62"/>
      <c r="AZ1557" s="126"/>
      <c r="BA1557" s="126"/>
      <c r="BB1557" s="126"/>
      <c r="BC1557" s="126"/>
      <c r="BD1557" s="126"/>
      <c r="BE1557" s="62"/>
    </row>
    <row r="1558" spans="1:57" ht="25.5" customHeight="1" x14ac:dyDescent="0.3">
      <c r="A1558" s="31"/>
      <c r="B1558" s="31"/>
      <c r="C1558" s="31"/>
      <c r="D1558" s="33"/>
      <c r="E1558" s="92"/>
      <c r="F1558" s="31"/>
      <c r="G1558" s="77"/>
      <c r="H1558" s="77"/>
      <c r="I1558" s="57"/>
      <c r="J1558" s="31"/>
      <c r="K1558" s="31"/>
      <c r="L1558" s="77"/>
      <c r="M1558" s="64"/>
      <c r="N1558" s="64"/>
      <c r="O1558" s="69"/>
      <c r="P1558" s="69"/>
      <c r="Q1558" s="70"/>
      <c r="R1558" s="34"/>
      <c r="S1558" s="105"/>
      <c r="T1558" s="105"/>
      <c r="U1558" s="77"/>
      <c r="V1558" s="77"/>
      <c r="W1558" s="69"/>
      <c r="X1558" s="69"/>
      <c r="Y1558" s="69"/>
      <c r="Z1558" s="61"/>
      <c r="AA1558" s="67"/>
      <c r="AB1558" s="61"/>
      <c r="AC1558" s="67"/>
      <c r="AD1558" s="67"/>
      <c r="AE1558" s="67"/>
      <c r="AF1558" s="57"/>
      <c r="AG1558" s="107"/>
      <c r="AH1558" s="108"/>
      <c r="AI1558" s="30"/>
      <c r="AJ1558" s="30"/>
      <c r="AK1558" s="30"/>
      <c r="AL1558" s="30"/>
      <c r="AM1558" s="63"/>
      <c r="AN1558" s="108"/>
      <c r="AO1558" s="108"/>
      <c r="AP1558" s="107"/>
      <c r="AQ1558" s="107"/>
      <c r="AR1558" s="31"/>
      <c r="AS1558" s="68"/>
      <c r="AT1558" s="68"/>
      <c r="AU1558" s="63"/>
      <c r="AV1558" s="62"/>
      <c r="AW1558" s="62"/>
      <c r="AX1558" s="62"/>
      <c r="AY1558" s="62"/>
      <c r="AZ1558" s="126"/>
      <c r="BA1558" s="126"/>
      <c r="BB1558" s="126"/>
      <c r="BC1558" s="126"/>
      <c r="BD1558" s="126"/>
      <c r="BE1558" s="62"/>
    </row>
    <row r="1559" spans="1:57" ht="25.5" customHeight="1" x14ac:dyDescent="0.3">
      <c r="A1559" s="31"/>
      <c r="B1559" s="31"/>
      <c r="C1559" s="31"/>
      <c r="D1559" s="33"/>
      <c r="E1559" s="92"/>
      <c r="F1559" s="31"/>
      <c r="G1559" s="77"/>
      <c r="H1559" s="77"/>
      <c r="I1559" s="57"/>
      <c r="J1559" s="31"/>
      <c r="K1559" s="31"/>
      <c r="L1559" s="77"/>
      <c r="M1559" s="64"/>
      <c r="N1559" s="64"/>
      <c r="O1559" s="69"/>
      <c r="P1559" s="69"/>
      <c r="Q1559" s="70"/>
      <c r="R1559" s="34"/>
      <c r="S1559" s="105"/>
      <c r="T1559" s="105"/>
      <c r="U1559" s="77"/>
      <c r="V1559" s="77"/>
      <c r="W1559" s="69"/>
      <c r="X1559" s="69"/>
      <c r="Y1559" s="69"/>
      <c r="Z1559" s="61"/>
      <c r="AA1559" s="67"/>
      <c r="AB1559" s="61"/>
      <c r="AC1559" s="67"/>
      <c r="AD1559" s="67"/>
      <c r="AE1559" s="67"/>
      <c r="AF1559" s="57"/>
      <c r="AG1559" s="107"/>
      <c r="AH1559" s="108"/>
      <c r="AI1559" s="30"/>
      <c r="AJ1559" s="30"/>
      <c r="AK1559" s="30"/>
      <c r="AL1559" s="30"/>
      <c r="AM1559" s="63"/>
      <c r="AN1559" s="108"/>
      <c r="AO1559" s="108"/>
      <c r="AP1559" s="107"/>
      <c r="AQ1559" s="107"/>
      <c r="AR1559" s="31"/>
      <c r="AS1559" s="68"/>
      <c r="AT1559" s="68"/>
      <c r="AU1559" s="63"/>
      <c r="AV1559" s="62"/>
      <c r="AW1559" s="62"/>
      <c r="AX1559" s="62"/>
      <c r="AY1559" s="62"/>
      <c r="AZ1559" s="126"/>
      <c r="BA1559" s="126"/>
      <c r="BB1559" s="126"/>
      <c r="BC1559" s="126"/>
      <c r="BD1559" s="126"/>
      <c r="BE1559" s="62"/>
    </row>
    <row r="1560" spans="1:57" ht="25.5" customHeight="1" x14ac:dyDescent="0.3">
      <c r="A1560" s="31"/>
      <c r="B1560" s="31"/>
      <c r="C1560" s="31"/>
      <c r="D1560" s="33"/>
      <c r="E1560" s="92"/>
      <c r="F1560" s="31"/>
      <c r="G1560" s="77"/>
      <c r="H1560" s="77"/>
      <c r="I1560" s="57"/>
      <c r="J1560" s="31"/>
      <c r="K1560" s="31"/>
      <c r="L1560" s="77"/>
      <c r="M1560" s="64"/>
      <c r="N1560" s="64"/>
      <c r="O1560" s="69"/>
      <c r="P1560" s="69"/>
      <c r="Q1560" s="70"/>
      <c r="R1560" s="34"/>
      <c r="S1560" s="105"/>
      <c r="T1560" s="105"/>
      <c r="U1560" s="77"/>
      <c r="V1560" s="77"/>
      <c r="W1560" s="69"/>
      <c r="X1560" s="69"/>
      <c r="Y1560" s="69"/>
      <c r="Z1560" s="61"/>
      <c r="AA1560" s="67"/>
      <c r="AB1560" s="61"/>
      <c r="AC1560" s="67"/>
      <c r="AD1560" s="67"/>
      <c r="AE1560" s="67"/>
      <c r="AF1560" s="57"/>
      <c r="AG1560" s="107"/>
      <c r="AH1560" s="108"/>
      <c r="AI1560" s="30"/>
      <c r="AJ1560" s="30"/>
      <c r="AK1560" s="30"/>
      <c r="AL1560" s="30"/>
      <c r="AM1560" s="63"/>
      <c r="AN1560" s="108"/>
      <c r="AO1560" s="108"/>
      <c r="AP1560" s="107"/>
      <c r="AQ1560" s="107"/>
      <c r="AR1560" s="31"/>
      <c r="AS1560" s="68"/>
      <c r="AT1560" s="68"/>
      <c r="AU1560" s="63"/>
      <c r="AV1560" s="62"/>
      <c r="AW1560" s="62"/>
      <c r="AX1560" s="62"/>
      <c r="AY1560" s="62"/>
      <c r="AZ1560" s="126"/>
      <c r="BA1560" s="126"/>
      <c r="BB1560" s="126"/>
      <c r="BC1560" s="126"/>
      <c r="BD1560" s="126"/>
      <c r="BE1560" s="62"/>
    </row>
    <row r="1561" spans="1:57" ht="25.5" customHeight="1" x14ac:dyDescent="0.3">
      <c r="A1561" s="31"/>
      <c r="B1561" s="31"/>
      <c r="C1561" s="31"/>
      <c r="D1561" s="33"/>
      <c r="E1561" s="92"/>
      <c r="F1561" s="31"/>
      <c r="G1561" s="77"/>
      <c r="H1561" s="77"/>
      <c r="I1561" s="57"/>
      <c r="J1561" s="31"/>
      <c r="K1561" s="31"/>
      <c r="L1561" s="77"/>
      <c r="M1561" s="64"/>
      <c r="N1561" s="64"/>
      <c r="O1561" s="69"/>
      <c r="P1561" s="69"/>
      <c r="Q1561" s="70"/>
      <c r="R1561" s="34"/>
      <c r="S1561" s="105"/>
      <c r="T1561" s="105"/>
      <c r="U1561" s="77"/>
      <c r="V1561" s="77"/>
      <c r="W1561" s="69"/>
      <c r="X1561" s="69"/>
      <c r="Y1561" s="69"/>
      <c r="Z1561" s="61"/>
      <c r="AA1561" s="67"/>
      <c r="AB1561" s="61"/>
      <c r="AC1561" s="67"/>
      <c r="AD1561" s="67"/>
      <c r="AE1561" s="67"/>
      <c r="AF1561" s="57"/>
      <c r="AG1561" s="107"/>
      <c r="AH1561" s="108"/>
      <c r="AI1561" s="30"/>
      <c r="AJ1561" s="30"/>
      <c r="AK1561" s="30"/>
      <c r="AL1561" s="30"/>
      <c r="AM1561" s="63"/>
      <c r="AN1561" s="108"/>
      <c r="AO1561" s="108"/>
      <c r="AP1561" s="107"/>
      <c r="AQ1561" s="107"/>
      <c r="AR1561" s="31"/>
      <c r="AS1561" s="68"/>
      <c r="AT1561" s="68"/>
      <c r="AU1561" s="63"/>
      <c r="AV1561" s="62"/>
      <c r="AW1561" s="62"/>
      <c r="AX1561" s="62"/>
      <c r="AY1561" s="62"/>
      <c r="AZ1561" s="126"/>
      <c r="BA1561" s="126"/>
      <c r="BB1561" s="126"/>
      <c r="BC1561" s="126"/>
      <c r="BD1561" s="126"/>
      <c r="BE1561" s="62"/>
    </row>
    <row r="1562" spans="1:57" ht="25.5" customHeight="1" x14ac:dyDescent="0.3">
      <c r="A1562" s="31"/>
      <c r="B1562" s="31"/>
      <c r="C1562" s="31"/>
      <c r="D1562" s="33"/>
      <c r="E1562" s="92"/>
      <c r="F1562" s="31"/>
      <c r="G1562" s="77"/>
      <c r="H1562" s="77"/>
      <c r="I1562" s="57"/>
      <c r="J1562" s="31"/>
      <c r="K1562" s="31"/>
      <c r="L1562" s="77"/>
      <c r="M1562" s="64"/>
      <c r="N1562" s="64"/>
      <c r="O1562" s="69"/>
      <c r="P1562" s="69"/>
      <c r="Q1562" s="70"/>
      <c r="R1562" s="34"/>
      <c r="S1562" s="105"/>
      <c r="T1562" s="105"/>
      <c r="U1562" s="77"/>
      <c r="V1562" s="77"/>
      <c r="W1562" s="69"/>
      <c r="X1562" s="69"/>
      <c r="Y1562" s="69"/>
      <c r="Z1562" s="61"/>
      <c r="AA1562" s="67"/>
      <c r="AB1562" s="61"/>
      <c r="AC1562" s="67"/>
      <c r="AD1562" s="67"/>
      <c r="AE1562" s="67"/>
      <c r="AF1562" s="57"/>
      <c r="AG1562" s="107"/>
      <c r="AH1562" s="108"/>
      <c r="AI1562" s="30"/>
      <c r="AJ1562" s="30"/>
      <c r="AK1562" s="30"/>
      <c r="AL1562" s="30"/>
      <c r="AM1562" s="63"/>
      <c r="AN1562" s="108"/>
      <c r="AO1562" s="108"/>
      <c r="AP1562" s="107"/>
      <c r="AQ1562" s="107"/>
      <c r="AR1562" s="31"/>
      <c r="AS1562" s="68"/>
      <c r="AT1562" s="68"/>
      <c r="AU1562" s="63"/>
      <c r="AV1562" s="62"/>
      <c r="AW1562" s="62"/>
      <c r="AX1562" s="62"/>
      <c r="AY1562" s="62"/>
      <c r="AZ1562" s="126"/>
      <c r="BA1562" s="126"/>
      <c r="BB1562" s="126"/>
      <c r="BC1562" s="126"/>
      <c r="BD1562" s="126"/>
      <c r="BE1562" s="62"/>
    </row>
    <row r="1563" spans="1:57" ht="25.5" customHeight="1" x14ac:dyDescent="0.3">
      <c r="A1563" s="31"/>
      <c r="B1563" s="31"/>
      <c r="C1563" s="31"/>
      <c r="D1563" s="33"/>
      <c r="E1563" s="92"/>
      <c r="F1563" s="31"/>
      <c r="G1563" s="77"/>
      <c r="H1563" s="77"/>
      <c r="I1563" s="57"/>
      <c r="J1563" s="31"/>
      <c r="K1563" s="31"/>
      <c r="L1563" s="77"/>
      <c r="M1563" s="64"/>
      <c r="N1563" s="64"/>
      <c r="O1563" s="69"/>
      <c r="P1563" s="69"/>
      <c r="Q1563" s="70"/>
      <c r="R1563" s="34"/>
      <c r="S1563" s="105"/>
      <c r="T1563" s="105"/>
      <c r="U1563" s="77"/>
      <c r="V1563" s="77"/>
      <c r="W1563" s="69"/>
      <c r="X1563" s="69"/>
      <c r="Y1563" s="69"/>
      <c r="Z1563" s="61"/>
      <c r="AA1563" s="67"/>
      <c r="AB1563" s="61"/>
      <c r="AC1563" s="67"/>
      <c r="AD1563" s="67"/>
      <c r="AE1563" s="67"/>
      <c r="AF1563" s="57"/>
      <c r="AG1563" s="107"/>
      <c r="AH1563" s="108"/>
      <c r="AI1563" s="30"/>
      <c r="AJ1563" s="30"/>
      <c r="AK1563" s="30"/>
      <c r="AL1563" s="30"/>
      <c r="AM1563" s="63"/>
      <c r="AN1563" s="108"/>
      <c r="AO1563" s="108"/>
      <c r="AP1563" s="107"/>
      <c r="AQ1563" s="107"/>
      <c r="AR1563" s="31"/>
      <c r="AS1563" s="68"/>
      <c r="AT1563" s="68"/>
      <c r="AU1563" s="63"/>
      <c r="AV1563" s="62"/>
      <c r="AW1563" s="62"/>
      <c r="AX1563" s="62"/>
      <c r="AY1563" s="62"/>
      <c r="AZ1563" s="126"/>
      <c r="BA1563" s="126"/>
      <c r="BB1563" s="126"/>
      <c r="BC1563" s="126"/>
      <c r="BD1563" s="126"/>
      <c r="BE1563" s="62"/>
    </row>
    <row r="1564" spans="1:57" ht="25.5" customHeight="1" x14ac:dyDescent="0.3">
      <c r="A1564" s="31"/>
      <c r="B1564" s="31"/>
      <c r="C1564" s="31"/>
      <c r="D1564" s="33"/>
      <c r="E1564" s="92"/>
      <c r="F1564" s="31"/>
      <c r="G1564" s="77"/>
      <c r="H1564" s="77"/>
      <c r="I1564" s="57"/>
      <c r="J1564" s="31"/>
      <c r="K1564" s="31"/>
      <c r="L1564" s="77"/>
      <c r="M1564" s="64"/>
      <c r="N1564" s="64"/>
      <c r="O1564" s="69"/>
      <c r="P1564" s="69"/>
      <c r="Q1564" s="70"/>
      <c r="R1564" s="34"/>
      <c r="S1564" s="105"/>
      <c r="T1564" s="105"/>
      <c r="U1564" s="77"/>
      <c r="V1564" s="77"/>
      <c r="W1564" s="69"/>
      <c r="X1564" s="69"/>
      <c r="Y1564" s="69"/>
      <c r="Z1564" s="61"/>
      <c r="AA1564" s="67"/>
      <c r="AB1564" s="61"/>
      <c r="AC1564" s="67"/>
      <c r="AD1564" s="67"/>
      <c r="AE1564" s="67"/>
      <c r="AF1564" s="57"/>
      <c r="AG1564" s="107"/>
      <c r="AH1564" s="108"/>
      <c r="AI1564" s="30"/>
      <c r="AJ1564" s="30"/>
      <c r="AK1564" s="30"/>
      <c r="AL1564" s="30"/>
      <c r="AM1564" s="63"/>
      <c r="AN1564" s="108"/>
      <c r="AO1564" s="108"/>
      <c r="AP1564" s="107"/>
      <c r="AQ1564" s="107"/>
      <c r="AR1564" s="31"/>
      <c r="AS1564" s="68"/>
      <c r="AT1564" s="68"/>
      <c r="AU1564" s="63"/>
      <c r="AV1564" s="62"/>
      <c r="AW1564" s="62"/>
      <c r="AX1564" s="62"/>
      <c r="AY1564" s="62"/>
      <c r="AZ1564" s="126"/>
      <c r="BA1564" s="126"/>
      <c r="BB1564" s="126"/>
      <c r="BC1564" s="126"/>
      <c r="BD1564" s="126"/>
      <c r="BE1564" s="62"/>
    </row>
    <row r="1565" spans="1:57" ht="25.5" customHeight="1" x14ac:dyDescent="0.3">
      <c r="A1565" s="31"/>
      <c r="B1565" s="31"/>
      <c r="C1565" s="31"/>
      <c r="D1565" s="33"/>
      <c r="E1565" s="92"/>
      <c r="F1565" s="31"/>
      <c r="G1565" s="77"/>
      <c r="H1565" s="77"/>
      <c r="I1565" s="57"/>
      <c r="J1565" s="31"/>
      <c r="K1565" s="31"/>
      <c r="L1565" s="77"/>
      <c r="M1565" s="64"/>
      <c r="N1565" s="64"/>
      <c r="O1565" s="69"/>
      <c r="P1565" s="69"/>
      <c r="Q1565" s="70"/>
      <c r="R1565" s="34"/>
      <c r="S1565" s="105"/>
      <c r="T1565" s="105"/>
      <c r="U1565" s="77"/>
      <c r="V1565" s="77"/>
      <c r="W1565" s="69"/>
      <c r="X1565" s="69"/>
      <c r="Y1565" s="69"/>
      <c r="Z1565" s="61"/>
      <c r="AA1565" s="67"/>
      <c r="AB1565" s="61"/>
      <c r="AC1565" s="67"/>
      <c r="AD1565" s="67"/>
      <c r="AE1565" s="67"/>
      <c r="AF1565" s="57"/>
      <c r="AG1565" s="107"/>
      <c r="AH1565" s="108"/>
      <c r="AI1565" s="30"/>
      <c r="AJ1565" s="30"/>
      <c r="AK1565" s="30"/>
      <c r="AL1565" s="30"/>
      <c r="AM1565" s="63"/>
      <c r="AN1565" s="108"/>
      <c r="AO1565" s="108"/>
      <c r="AP1565" s="107"/>
      <c r="AQ1565" s="107"/>
      <c r="AR1565" s="31"/>
      <c r="AS1565" s="68"/>
      <c r="AT1565" s="68"/>
      <c r="AU1565" s="63"/>
      <c r="AV1565" s="62"/>
      <c r="AW1565" s="62"/>
      <c r="AX1565" s="62"/>
      <c r="AY1565" s="62"/>
      <c r="AZ1565" s="126"/>
      <c r="BA1565" s="126"/>
      <c r="BB1565" s="126"/>
      <c r="BC1565" s="126"/>
      <c r="BD1565" s="126"/>
      <c r="BE1565" s="62"/>
    </row>
    <row r="1566" spans="1:57" ht="25.5" customHeight="1" x14ac:dyDescent="0.3">
      <c r="A1566" s="31"/>
      <c r="B1566" s="31"/>
      <c r="C1566" s="31"/>
      <c r="D1566" s="33"/>
      <c r="E1566" s="92"/>
      <c r="F1566" s="31"/>
      <c r="G1566" s="77"/>
      <c r="H1566" s="77"/>
      <c r="I1566" s="57"/>
      <c r="J1566" s="31"/>
      <c r="K1566" s="31"/>
      <c r="L1566" s="77"/>
      <c r="M1566" s="64"/>
      <c r="N1566" s="64"/>
      <c r="O1566" s="69"/>
      <c r="P1566" s="69"/>
      <c r="Q1566" s="70"/>
      <c r="R1566" s="34"/>
      <c r="S1566" s="105"/>
      <c r="T1566" s="105"/>
      <c r="U1566" s="77"/>
      <c r="V1566" s="77"/>
      <c r="W1566" s="69"/>
      <c r="X1566" s="69"/>
      <c r="Y1566" s="69"/>
      <c r="Z1566" s="61"/>
      <c r="AA1566" s="67"/>
      <c r="AB1566" s="61"/>
      <c r="AC1566" s="67"/>
      <c r="AD1566" s="67"/>
      <c r="AE1566" s="67"/>
      <c r="AF1566" s="57"/>
      <c r="AG1566" s="107"/>
      <c r="AH1566" s="108"/>
      <c r="AI1566" s="30"/>
      <c r="AJ1566" s="30"/>
      <c r="AK1566" s="30"/>
      <c r="AL1566" s="30"/>
      <c r="AM1566" s="63"/>
      <c r="AN1566" s="108"/>
      <c r="AO1566" s="108"/>
      <c r="AP1566" s="107"/>
      <c r="AQ1566" s="107"/>
      <c r="AR1566" s="31"/>
      <c r="AS1566" s="68"/>
      <c r="AT1566" s="68"/>
      <c r="AU1566" s="63"/>
      <c r="AV1566" s="62"/>
      <c r="AW1566" s="62"/>
      <c r="AX1566" s="62"/>
      <c r="AY1566" s="62"/>
      <c r="AZ1566" s="126"/>
      <c r="BA1566" s="126"/>
      <c r="BB1566" s="126"/>
      <c r="BC1566" s="126"/>
      <c r="BD1566" s="126"/>
      <c r="BE1566" s="62"/>
    </row>
    <row r="1567" spans="1:57" ht="25.5" customHeight="1" x14ac:dyDescent="0.3">
      <c r="A1567" s="31"/>
      <c r="B1567" s="31"/>
      <c r="C1567" s="31"/>
      <c r="D1567" s="33"/>
      <c r="E1567" s="92"/>
      <c r="F1567" s="31"/>
      <c r="G1567" s="77"/>
      <c r="H1567" s="77"/>
      <c r="I1567" s="57"/>
      <c r="J1567" s="31"/>
      <c r="K1567" s="31"/>
      <c r="L1567" s="77"/>
      <c r="M1567" s="64"/>
      <c r="N1567" s="64"/>
      <c r="O1567" s="69"/>
      <c r="P1567" s="69"/>
      <c r="Q1567" s="70"/>
      <c r="R1567" s="34"/>
      <c r="S1567" s="105"/>
      <c r="T1567" s="105"/>
      <c r="U1567" s="77"/>
      <c r="V1567" s="77"/>
      <c r="W1567" s="69"/>
      <c r="X1567" s="69"/>
      <c r="Y1567" s="69"/>
      <c r="Z1567" s="61"/>
      <c r="AA1567" s="67"/>
      <c r="AB1567" s="61"/>
      <c r="AC1567" s="67"/>
      <c r="AD1567" s="67"/>
      <c r="AE1567" s="67"/>
      <c r="AF1567" s="57"/>
      <c r="AG1567" s="107"/>
      <c r="AH1567" s="108"/>
      <c r="AI1567" s="30"/>
      <c r="AJ1567" s="30"/>
      <c r="AK1567" s="30"/>
      <c r="AL1567" s="30"/>
      <c r="AM1567" s="63"/>
      <c r="AN1567" s="108"/>
      <c r="AO1567" s="108"/>
      <c r="AP1567" s="107"/>
      <c r="AQ1567" s="107"/>
      <c r="AR1567" s="31"/>
      <c r="AS1567" s="68"/>
      <c r="AT1567" s="68"/>
      <c r="AU1567" s="63"/>
      <c r="AV1567" s="62"/>
      <c r="AW1567" s="62"/>
      <c r="AX1567" s="62"/>
      <c r="AY1567" s="62"/>
      <c r="AZ1567" s="126"/>
      <c r="BA1567" s="126"/>
      <c r="BB1567" s="126"/>
      <c r="BC1567" s="126"/>
      <c r="BD1567" s="126"/>
      <c r="BE1567" s="62"/>
    </row>
    <row r="1568" spans="1:57" ht="25.5" customHeight="1" x14ac:dyDescent="0.3">
      <c r="A1568" s="31"/>
      <c r="B1568" s="31"/>
      <c r="C1568" s="31"/>
      <c r="D1568" s="33"/>
      <c r="E1568" s="92"/>
      <c r="F1568" s="31"/>
      <c r="G1568" s="77"/>
      <c r="H1568" s="77"/>
      <c r="I1568" s="57"/>
      <c r="J1568" s="31"/>
      <c r="K1568" s="31"/>
      <c r="L1568" s="77"/>
      <c r="M1568" s="64"/>
      <c r="N1568" s="64"/>
      <c r="O1568" s="69"/>
      <c r="P1568" s="69"/>
      <c r="Q1568" s="70"/>
      <c r="R1568" s="34"/>
      <c r="S1568" s="105"/>
      <c r="T1568" s="105"/>
      <c r="U1568" s="77"/>
      <c r="V1568" s="77"/>
      <c r="W1568" s="69"/>
      <c r="X1568" s="69"/>
      <c r="Y1568" s="69"/>
      <c r="Z1568" s="61"/>
      <c r="AA1568" s="67"/>
      <c r="AB1568" s="61"/>
      <c r="AC1568" s="67"/>
      <c r="AD1568" s="67"/>
      <c r="AE1568" s="67"/>
      <c r="AF1568" s="57"/>
      <c r="AG1568" s="107"/>
      <c r="AH1568" s="108"/>
      <c r="AI1568" s="30"/>
      <c r="AJ1568" s="30"/>
      <c r="AK1568" s="30"/>
      <c r="AL1568" s="30"/>
      <c r="AM1568" s="63"/>
      <c r="AN1568" s="108"/>
      <c r="AO1568" s="108"/>
      <c r="AP1568" s="107"/>
      <c r="AQ1568" s="107"/>
      <c r="AR1568" s="31"/>
      <c r="AS1568" s="68"/>
      <c r="AT1568" s="68"/>
      <c r="AU1568" s="63"/>
      <c r="AV1568" s="62"/>
      <c r="AW1568" s="62"/>
      <c r="AX1568" s="62"/>
      <c r="AY1568" s="62"/>
      <c r="AZ1568" s="126"/>
      <c r="BA1568" s="126"/>
      <c r="BB1568" s="126"/>
      <c r="BC1568" s="126"/>
      <c r="BD1568" s="126"/>
      <c r="BE1568" s="62"/>
    </row>
    <row r="1569" spans="1:57" ht="25.5" customHeight="1" x14ac:dyDescent="0.3">
      <c r="A1569" s="31"/>
      <c r="B1569" s="31"/>
      <c r="C1569" s="31"/>
      <c r="D1569" s="33"/>
      <c r="E1569" s="92"/>
      <c r="F1569" s="31"/>
      <c r="G1569" s="77"/>
      <c r="H1569" s="77"/>
      <c r="I1569" s="57"/>
      <c r="J1569" s="31"/>
      <c r="K1569" s="31"/>
      <c r="L1569" s="77"/>
      <c r="M1569" s="64"/>
      <c r="N1569" s="64"/>
      <c r="O1569" s="69"/>
      <c r="P1569" s="69"/>
      <c r="Q1569" s="70"/>
      <c r="R1569" s="34"/>
      <c r="S1569" s="105"/>
      <c r="T1569" s="105"/>
      <c r="U1569" s="77"/>
      <c r="V1569" s="77"/>
      <c r="W1569" s="69"/>
      <c r="X1569" s="69"/>
      <c r="Y1569" s="69"/>
      <c r="Z1569" s="61"/>
      <c r="AA1569" s="67"/>
      <c r="AB1569" s="61"/>
      <c r="AC1569" s="67"/>
      <c r="AD1569" s="67"/>
      <c r="AE1569" s="67"/>
      <c r="AF1569" s="57"/>
      <c r="AG1569" s="107"/>
      <c r="AH1569" s="108"/>
      <c r="AI1569" s="30"/>
      <c r="AJ1569" s="30"/>
      <c r="AK1569" s="30"/>
      <c r="AL1569" s="30"/>
      <c r="AM1569" s="63"/>
      <c r="AN1569" s="108"/>
      <c r="AO1569" s="108"/>
      <c r="AP1569" s="107"/>
      <c r="AQ1569" s="107"/>
      <c r="AR1569" s="31"/>
      <c r="AS1569" s="68"/>
      <c r="AT1569" s="68"/>
      <c r="AU1569" s="63"/>
      <c r="AV1569" s="62"/>
      <c r="AW1569" s="62"/>
      <c r="AX1569" s="62"/>
      <c r="AY1569" s="62"/>
      <c r="AZ1569" s="126"/>
      <c r="BA1569" s="126"/>
      <c r="BB1569" s="126"/>
      <c r="BC1569" s="126"/>
      <c r="BD1569" s="126"/>
      <c r="BE1569" s="62"/>
    </row>
    <row r="1570" spans="1:57" ht="25.5" customHeight="1" x14ac:dyDescent="0.3">
      <c r="A1570" s="31"/>
      <c r="B1570" s="31"/>
      <c r="C1570" s="31"/>
      <c r="D1570" s="33"/>
      <c r="E1570" s="92"/>
      <c r="F1570" s="31"/>
      <c r="G1570" s="77"/>
      <c r="H1570" s="77"/>
      <c r="I1570" s="57"/>
      <c r="J1570" s="31"/>
      <c r="K1570" s="31"/>
      <c r="L1570" s="77"/>
      <c r="M1570" s="64"/>
      <c r="N1570" s="64"/>
      <c r="O1570" s="69"/>
      <c r="P1570" s="69"/>
      <c r="Q1570" s="70"/>
      <c r="R1570" s="34"/>
      <c r="S1570" s="105"/>
      <c r="T1570" s="105"/>
      <c r="U1570" s="77"/>
      <c r="V1570" s="77"/>
      <c r="W1570" s="69"/>
      <c r="X1570" s="69"/>
      <c r="Y1570" s="69"/>
      <c r="Z1570" s="61"/>
      <c r="AA1570" s="67"/>
      <c r="AB1570" s="61"/>
      <c r="AC1570" s="67"/>
      <c r="AD1570" s="67"/>
      <c r="AE1570" s="67"/>
      <c r="AF1570" s="57"/>
      <c r="AG1570" s="107"/>
      <c r="AH1570" s="108"/>
      <c r="AI1570" s="30"/>
      <c r="AJ1570" s="30"/>
      <c r="AK1570" s="30"/>
      <c r="AL1570" s="30"/>
      <c r="AM1570" s="63"/>
      <c r="AN1570" s="108"/>
      <c r="AO1570" s="108"/>
      <c r="AP1570" s="107"/>
      <c r="AQ1570" s="107"/>
      <c r="AR1570" s="31"/>
      <c r="AS1570" s="68"/>
      <c r="AT1570" s="68"/>
      <c r="AU1570" s="63"/>
      <c r="AV1570" s="62"/>
      <c r="AW1570" s="62"/>
      <c r="AX1570" s="62"/>
      <c r="AY1570" s="62"/>
      <c r="AZ1570" s="126"/>
      <c r="BA1570" s="126"/>
      <c r="BB1570" s="126"/>
      <c r="BC1570" s="126"/>
      <c r="BD1570" s="126"/>
      <c r="BE1570" s="62"/>
    </row>
    <row r="1571" spans="1:57" ht="25.5" customHeight="1" x14ac:dyDescent="0.3">
      <c r="A1571" s="31"/>
      <c r="B1571" s="31"/>
      <c r="C1571" s="31"/>
      <c r="D1571" s="33"/>
      <c r="E1571" s="92"/>
      <c r="F1571" s="31"/>
      <c r="G1571" s="77"/>
      <c r="H1571" s="77"/>
      <c r="I1571" s="57"/>
      <c r="J1571" s="31"/>
      <c r="K1571" s="31"/>
      <c r="L1571" s="77"/>
      <c r="M1571" s="64"/>
      <c r="N1571" s="64"/>
      <c r="O1571" s="69"/>
      <c r="P1571" s="69"/>
      <c r="Q1571" s="70"/>
      <c r="R1571" s="34"/>
      <c r="S1571" s="105"/>
      <c r="T1571" s="105"/>
      <c r="U1571" s="77"/>
      <c r="V1571" s="77"/>
      <c r="W1571" s="69"/>
      <c r="X1571" s="69"/>
      <c r="Y1571" s="69"/>
      <c r="Z1571" s="61"/>
      <c r="AA1571" s="67"/>
      <c r="AB1571" s="61"/>
      <c r="AC1571" s="67"/>
      <c r="AD1571" s="67"/>
      <c r="AE1571" s="67"/>
      <c r="AF1571" s="57"/>
      <c r="AG1571" s="107"/>
      <c r="AH1571" s="108"/>
      <c r="AI1571" s="30"/>
      <c r="AJ1571" s="30"/>
      <c r="AK1571" s="30"/>
      <c r="AL1571" s="30"/>
      <c r="AM1571" s="63"/>
      <c r="AN1571" s="108"/>
      <c r="AO1571" s="108"/>
      <c r="AP1571" s="107"/>
      <c r="AQ1571" s="107"/>
      <c r="AR1571" s="31"/>
      <c r="AS1571" s="68"/>
      <c r="AT1571" s="68"/>
      <c r="AU1571" s="63"/>
      <c r="AV1571" s="62"/>
      <c r="AW1571" s="62"/>
      <c r="AX1571" s="62"/>
      <c r="AY1571" s="62"/>
      <c r="AZ1571" s="126"/>
      <c r="BA1571" s="126"/>
      <c r="BB1571" s="126"/>
      <c r="BC1571" s="126"/>
      <c r="BD1571" s="126"/>
      <c r="BE1571" s="62"/>
    </row>
    <row r="1572" spans="1:57" ht="25.5" customHeight="1" x14ac:dyDescent="0.3">
      <c r="A1572" s="31"/>
      <c r="B1572" s="31"/>
      <c r="C1572" s="31"/>
      <c r="D1572" s="33"/>
      <c r="E1572" s="92"/>
      <c r="F1572" s="31"/>
      <c r="G1572" s="77"/>
      <c r="H1572" s="77"/>
      <c r="I1572" s="57"/>
      <c r="J1572" s="31"/>
      <c r="K1572" s="31"/>
      <c r="L1572" s="77"/>
      <c r="M1572" s="64"/>
      <c r="N1572" s="64"/>
      <c r="O1572" s="69"/>
      <c r="P1572" s="69"/>
      <c r="Q1572" s="70"/>
      <c r="R1572" s="34"/>
      <c r="S1572" s="105"/>
      <c r="T1572" s="105"/>
      <c r="U1572" s="77"/>
      <c r="V1572" s="77"/>
      <c r="W1572" s="69"/>
      <c r="X1572" s="69"/>
      <c r="Y1572" s="69"/>
      <c r="Z1572" s="61"/>
      <c r="AA1572" s="67"/>
      <c r="AB1572" s="61"/>
      <c r="AC1572" s="67"/>
      <c r="AD1572" s="67"/>
      <c r="AE1572" s="67"/>
      <c r="AF1572" s="57"/>
      <c r="AG1572" s="107"/>
      <c r="AH1572" s="108"/>
      <c r="AI1572" s="30"/>
      <c r="AJ1572" s="30"/>
      <c r="AK1572" s="30"/>
      <c r="AL1572" s="30"/>
      <c r="AM1572" s="63"/>
      <c r="AN1572" s="108"/>
      <c r="AO1572" s="108"/>
      <c r="AP1572" s="107"/>
      <c r="AQ1572" s="107"/>
      <c r="AR1572" s="31"/>
      <c r="AS1572" s="68"/>
      <c r="AT1572" s="68"/>
      <c r="AU1572" s="63"/>
      <c r="AV1572" s="62"/>
      <c r="AW1572" s="62"/>
      <c r="AX1572" s="62"/>
      <c r="AY1572" s="62"/>
      <c r="AZ1572" s="126"/>
      <c r="BA1572" s="126"/>
      <c r="BB1572" s="126"/>
      <c r="BC1572" s="126"/>
      <c r="BD1572" s="126"/>
      <c r="BE1572" s="62"/>
    </row>
    <row r="1573" spans="1:57" ht="25.5" customHeight="1" x14ac:dyDescent="0.3">
      <c r="A1573" s="31"/>
      <c r="B1573" s="31"/>
      <c r="C1573" s="31"/>
      <c r="D1573" s="33"/>
      <c r="E1573" s="92"/>
      <c r="F1573" s="31"/>
      <c r="G1573" s="77"/>
      <c r="H1573" s="77"/>
      <c r="I1573" s="57"/>
      <c r="J1573" s="31"/>
      <c r="K1573" s="31"/>
      <c r="L1573" s="77"/>
      <c r="M1573" s="64"/>
      <c r="N1573" s="64"/>
      <c r="O1573" s="69"/>
      <c r="P1573" s="69"/>
      <c r="Q1573" s="70"/>
      <c r="R1573" s="34"/>
      <c r="S1573" s="105"/>
      <c r="T1573" s="105"/>
      <c r="U1573" s="77"/>
      <c r="V1573" s="77"/>
      <c r="W1573" s="69"/>
      <c r="X1573" s="69"/>
      <c r="Y1573" s="69"/>
      <c r="Z1573" s="61"/>
      <c r="AA1573" s="67"/>
      <c r="AB1573" s="61"/>
      <c r="AC1573" s="67"/>
      <c r="AD1573" s="67"/>
      <c r="AE1573" s="67"/>
      <c r="AF1573" s="57"/>
      <c r="AG1573" s="107"/>
      <c r="AH1573" s="108"/>
      <c r="AI1573" s="30"/>
      <c r="AJ1573" s="30"/>
      <c r="AK1573" s="30"/>
      <c r="AL1573" s="30"/>
      <c r="AM1573" s="63"/>
      <c r="AN1573" s="108"/>
      <c r="AO1573" s="108"/>
      <c r="AP1573" s="107"/>
      <c r="AQ1573" s="107"/>
      <c r="AR1573" s="31"/>
      <c r="AS1573" s="68"/>
      <c r="AT1573" s="68"/>
      <c r="AU1573" s="63"/>
      <c r="AV1573" s="62"/>
      <c r="AW1573" s="62"/>
      <c r="AX1573" s="62"/>
      <c r="AY1573" s="62"/>
      <c r="AZ1573" s="126"/>
      <c r="BA1573" s="126"/>
      <c r="BB1573" s="126"/>
      <c r="BC1573" s="126"/>
      <c r="BD1573" s="126"/>
      <c r="BE1573" s="62"/>
    </row>
    <row r="1574" spans="1:57" ht="25.5" customHeight="1" x14ac:dyDescent="0.3">
      <c r="A1574" s="31"/>
      <c r="B1574" s="31"/>
      <c r="C1574" s="31"/>
      <c r="D1574" s="33"/>
      <c r="E1574" s="92"/>
      <c r="F1574" s="31"/>
      <c r="G1574" s="77"/>
      <c r="H1574" s="77"/>
      <c r="I1574" s="57"/>
      <c r="J1574" s="31"/>
      <c r="K1574" s="31"/>
      <c r="L1574" s="77"/>
      <c r="M1574" s="64"/>
      <c r="N1574" s="64"/>
      <c r="O1574" s="69"/>
      <c r="P1574" s="69"/>
      <c r="Q1574" s="70"/>
      <c r="R1574" s="34"/>
      <c r="S1574" s="105"/>
      <c r="T1574" s="105"/>
      <c r="U1574" s="77"/>
      <c r="V1574" s="77"/>
      <c r="W1574" s="69"/>
      <c r="X1574" s="69"/>
      <c r="Y1574" s="69"/>
      <c r="Z1574" s="61"/>
      <c r="AA1574" s="67"/>
      <c r="AB1574" s="61"/>
      <c r="AC1574" s="67"/>
      <c r="AD1574" s="67"/>
      <c r="AE1574" s="67"/>
      <c r="AF1574" s="57"/>
      <c r="AG1574" s="107"/>
      <c r="AH1574" s="108"/>
      <c r="AI1574" s="30"/>
      <c r="AJ1574" s="30"/>
      <c r="AK1574" s="30"/>
      <c r="AL1574" s="30"/>
      <c r="AM1574" s="63"/>
      <c r="AN1574" s="108"/>
      <c r="AO1574" s="108"/>
      <c r="AP1574" s="107"/>
      <c r="AQ1574" s="107"/>
      <c r="AR1574" s="31"/>
      <c r="AS1574" s="68"/>
      <c r="AT1574" s="68"/>
      <c r="AU1574" s="63"/>
      <c r="AV1574" s="62"/>
      <c r="AW1574" s="62"/>
      <c r="AX1574" s="62"/>
      <c r="AY1574" s="62"/>
      <c r="AZ1574" s="126"/>
      <c r="BA1574" s="126"/>
      <c r="BB1574" s="126"/>
      <c r="BC1574" s="126"/>
      <c r="BD1574" s="126"/>
      <c r="BE1574" s="62"/>
    </row>
    <row r="1575" spans="1:57" ht="25.5" customHeight="1" x14ac:dyDescent="0.3">
      <c r="A1575" s="31"/>
      <c r="B1575" s="31"/>
      <c r="C1575" s="31"/>
      <c r="D1575" s="33"/>
      <c r="E1575" s="92"/>
      <c r="F1575" s="31"/>
      <c r="G1575" s="77"/>
      <c r="H1575" s="77"/>
      <c r="I1575" s="57"/>
      <c r="J1575" s="31"/>
      <c r="K1575" s="31"/>
      <c r="L1575" s="77"/>
      <c r="M1575" s="64"/>
      <c r="N1575" s="64"/>
      <c r="O1575" s="69"/>
      <c r="P1575" s="69"/>
      <c r="Q1575" s="70"/>
      <c r="R1575" s="34"/>
      <c r="S1575" s="105"/>
      <c r="T1575" s="105"/>
      <c r="U1575" s="77"/>
      <c r="V1575" s="77"/>
      <c r="W1575" s="69"/>
      <c r="X1575" s="69"/>
      <c r="Y1575" s="69"/>
      <c r="Z1575" s="61"/>
      <c r="AA1575" s="67"/>
      <c r="AB1575" s="61"/>
      <c r="AC1575" s="67"/>
      <c r="AD1575" s="67"/>
      <c r="AE1575" s="67"/>
      <c r="AF1575" s="57"/>
      <c r="AG1575" s="107"/>
      <c r="AH1575" s="108"/>
      <c r="AI1575" s="30"/>
      <c r="AJ1575" s="30"/>
      <c r="AK1575" s="30"/>
      <c r="AL1575" s="30"/>
      <c r="AM1575" s="63"/>
      <c r="AN1575" s="108"/>
      <c r="AO1575" s="108"/>
      <c r="AP1575" s="107"/>
      <c r="AQ1575" s="107"/>
      <c r="AR1575" s="31"/>
      <c r="AS1575" s="68"/>
      <c r="AT1575" s="68"/>
      <c r="AU1575" s="63"/>
      <c r="AV1575" s="62"/>
      <c r="AW1575" s="62"/>
      <c r="AX1575" s="62"/>
      <c r="AY1575" s="62"/>
      <c r="AZ1575" s="126"/>
      <c r="BA1575" s="126"/>
      <c r="BB1575" s="126"/>
      <c r="BC1575" s="126"/>
      <c r="BD1575" s="126"/>
      <c r="BE1575" s="62"/>
    </row>
    <row r="1576" spans="1:57" ht="25.5" customHeight="1" x14ac:dyDescent="0.3">
      <c r="A1576" s="31"/>
      <c r="B1576" s="31"/>
      <c r="C1576" s="31"/>
      <c r="D1576" s="33"/>
      <c r="E1576" s="92"/>
      <c r="F1576" s="31"/>
      <c r="G1576" s="77"/>
      <c r="H1576" s="77"/>
      <c r="I1576" s="57"/>
      <c r="J1576" s="31"/>
      <c r="K1576" s="31"/>
      <c r="L1576" s="77"/>
      <c r="M1576" s="64"/>
      <c r="N1576" s="64"/>
      <c r="O1576" s="69"/>
      <c r="P1576" s="69"/>
      <c r="Q1576" s="70"/>
      <c r="R1576" s="34"/>
      <c r="S1576" s="105"/>
      <c r="T1576" s="105"/>
      <c r="U1576" s="77"/>
      <c r="V1576" s="77"/>
      <c r="W1576" s="69"/>
      <c r="X1576" s="69"/>
      <c r="Y1576" s="69"/>
      <c r="Z1576" s="61"/>
      <c r="AA1576" s="67"/>
      <c r="AB1576" s="61"/>
      <c r="AC1576" s="67"/>
      <c r="AD1576" s="67"/>
      <c r="AE1576" s="67"/>
      <c r="AF1576" s="57"/>
      <c r="AG1576" s="107"/>
      <c r="AH1576" s="108"/>
      <c r="AI1576" s="30"/>
      <c r="AJ1576" s="30"/>
      <c r="AK1576" s="30"/>
      <c r="AL1576" s="30"/>
      <c r="AM1576" s="63"/>
      <c r="AN1576" s="108"/>
      <c r="AO1576" s="108"/>
      <c r="AP1576" s="107"/>
      <c r="AQ1576" s="107"/>
      <c r="AR1576" s="31"/>
      <c r="AS1576" s="68"/>
      <c r="AT1576" s="68"/>
      <c r="AU1576" s="63"/>
      <c r="AV1576" s="62"/>
      <c r="AW1576" s="62"/>
      <c r="AX1576" s="62"/>
      <c r="AY1576" s="62"/>
      <c r="AZ1576" s="126"/>
      <c r="BA1576" s="126"/>
      <c r="BB1576" s="126"/>
      <c r="BC1576" s="126"/>
      <c r="BD1576" s="126"/>
      <c r="BE1576" s="62"/>
    </row>
    <row r="1577" spans="1:57" ht="25.5" customHeight="1" x14ac:dyDescent="0.3">
      <c r="A1577" s="31"/>
      <c r="B1577" s="31"/>
      <c r="C1577" s="31"/>
      <c r="D1577" s="33"/>
      <c r="E1577" s="92"/>
      <c r="F1577" s="31"/>
      <c r="G1577" s="77"/>
      <c r="H1577" s="77"/>
      <c r="I1577" s="57"/>
      <c r="J1577" s="31"/>
      <c r="K1577" s="31"/>
      <c r="L1577" s="77"/>
      <c r="M1577" s="64"/>
      <c r="N1577" s="64"/>
      <c r="O1577" s="69"/>
      <c r="P1577" s="69"/>
      <c r="Q1577" s="70"/>
      <c r="R1577" s="34"/>
      <c r="S1577" s="105"/>
      <c r="T1577" s="105"/>
      <c r="U1577" s="77"/>
      <c r="V1577" s="77"/>
      <c r="W1577" s="69"/>
      <c r="X1577" s="69"/>
      <c r="Y1577" s="69"/>
      <c r="Z1577" s="61"/>
      <c r="AA1577" s="67"/>
      <c r="AB1577" s="61"/>
      <c r="AC1577" s="67"/>
      <c r="AD1577" s="67"/>
      <c r="AE1577" s="67"/>
      <c r="AF1577" s="57"/>
      <c r="AG1577" s="107"/>
      <c r="AH1577" s="108"/>
      <c r="AI1577" s="30"/>
      <c r="AJ1577" s="30"/>
      <c r="AK1577" s="30"/>
      <c r="AL1577" s="30"/>
      <c r="AM1577" s="63"/>
      <c r="AN1577" s="108"/>
      <c r="AO1577" s="108"/>
      <c r="AP1577" s="107"/>
      <c r="AQ1577" s="107"/>
      <c r="AR1577" s="31"/>
      <c r="AS1577" s="68"/>
      <c r="AT1577" s="68"/>
      <c r="AU1577" s="63"/>
      <c r="AV1577" s="62"/>
      <c r="AW1577" s="62"/>
      <c r="AX1577" s="62"/>
      <c r="AY1577" s="62"/>
      <c r="AZ1577" s="126"/>
      <c r="BA1577" s="126"/>
      <c r="BB1577" s="126"/>
      <c r="BC1577" s="126"/>
      <c r="BD1577" s="126"/>
      <c r="BE1577" s="62"/>
    </row>
    <row r="1578" spans="1:57" ht="25.5" customHeight="1" x14ac:dyDescent="0.3">
      <c r="A1578" s="31"/>
      <c r="B1578" s="31"/>
      <c r="C1578" s="31"/>
      <c r="D1578" s="33"/>
      <c r="E1578" s="92"/>
      <c r="F1578" s="31"/>
      <c r="G1578" s="77"/>
      <c r="H1578" s="77"/>
      <c r="I1578" s="57"/>
      <c r="J1578" s="31"/>
      <c r="K1578" s="31"/>
      <c r="L1578" s="77"/>
      <c r="M1578" s="64"/>
      <c r="N1578" s="64"/>
      <c r="O1578" s="69"/>
      <c r="P1578" s="69"/>
      <c r="Q1578" s="70"/>
      <c r="R1578" s="34"/>
      <c r="S1578" s="105"/>
      <c r="T1578" s="105"/>
      <c r="U1578" s="77"/>
      <c r="V1578" s="77"/>
      <c r="W1578" s="69"/>
      <c r="X1578" s="69"/>
      <c r="Y1578" s="69"/>
      <c r="Z1578" s="61"/>
      <c r="AA1578" s="67"/>
      <c r="AB1578" s="61"/>
      <c r="AC1578" s="67"/>
      <c r="AD1578" s="67"/>
      <c r="AE1578" s="67"/>
      <c r="AF1578" s="57"/>
      <c r="AG1578" s="107"/>
      <c r="AH1578" s="108"/>
      <c r="AI1578" s="30"/>
      <c r="AJ1578" s="30"/>
      <c r="AK1578" s="30"/>
      <c r="AL1578" s="30"/>
      <c r="AM1578" s="63"/>
      <c r="AN1578" s="108"/>
      <c r="AO1578" s="108"/>
      <c r="AP1578" s="107"/>
      <c r="AQ1578" s="107"/>
      <c r="AR1578" s="31"/>
      <c r="AS1578" s="68"/>
      <c r="AT1578" s="68"/>
      <c r="AU1578" s="63"/>
      <c r="AV1578" s="62"/>
      <c r="AW1578" s="62"/>
      <c r="AX1578" s="62"/>
      <c r="AY1578" s="62"/>
      <c r="AZ1578" s="126"/>
      <c r="BA1578" s="126"/>
      <c r="BB1578" s="126"/>
      <c r="BC1578" s="126"/>
      <c r="BD1578" s="126"/>
      <c r="BE1578" s="62"/>
    </row>
    <row r="1579" spans="1:57" ht="25.5" customHeight="1" x14ac:dyDescent="0.3">
      <c r="A1579" s="31"/>
      <c r="B1579" s="31"/>
      <c r="C1579" s="31"/>
      <c r="D1579" s="33"/>
      <c r="E1579" s="92"/>
      <c r="F1579" s="31"/>
      <c r="G1579" s="77"/>
      <c r="H1579" s="77"/>
      <c r="I1579" s="57"/>
      <c r="J1579" s="31"/>
      <c r="K1579" s="31"/>
      <c r="L1579" s="77"/>
      <c r="M1579" s="64"/>
      <c r="N1579" s="64"/>
      <c r="O1579" s="69"/>
      <c r="P1579" s="69"/>
      <c r="Q1579" s="70"/>
      <c r="R1579" s="34"/>
      <c r="S1579" s="105"/>
      <c r="T1579" s="105"/>
      <c r="U1579" s="77"/>
      <c r="V1579" s="77"/>
      <c r="W1579" s="69"/>
      <c r="X1579" s="69"/>
      <c r="Y1579" s="69"/>
      <c r="Z1579" s="61"/>
      <c r="AA1579" s="67"/>
      <c r="AB1579" s="61"/>
      <c r="AC1579" s="67"/>
      <c r="AD1579" s="67"/>
      <c r="AE1579" s="67"/>
      <c r="AF1579" s="57"/>
      <c r="AG1579" s="107"/>
      <c r="AH1579" s="108"/>
      <c r="AI1579" s="30"/>
      <c r="AJ1579" s="30"/>
      <c r="AK1579" s="30"/>
      <c r="AL1579" s="30"/>
      <c r="AM1579" s="63"/>
      <c r="AN1579" s="108"/>
      <c r="AO1579" s="108"/>
      <c r="AP1579" s="107"/>
      <c r="AQ1579" s="107"/>
      <c r="AR1579" s="31"/>
      <c r="AS1579" s="68"/>
      <c r="AT1579" s="68"/>
      <c r="AU1579" s="63"/>
      <c r="AV1579" s="62"/>
      <c r="AW1579" s="62"/>
      <c r="AX1579" s="62"/>
      <c r="AY1579" s="62"/>
      <c r="AZ1579" s="126"/>
      <c r="BA1579" s="126"/>
      <c r="BB1579" s="126"/>
      <c r="BC1579" s="126"/>
      <c r="BD1579" s="126"/>
      <c r="BE1579" s="62"/>
    </row>
    <row r="1580" spans="1:57" ht="25.5" customHeight="1" x14ac:dyDescent="0.3">
      <c r="A1580" s="31"/>
      <c r="B1580" s="31"/>
      <c r="C1580" s="31"/>
      <c r="D1580" s="33"/>
      <c r="E1580" s="92"/>
      <c r="F1580" s="31"/>
      <c r="G1580" s="77"/>
      <c r="H1580" s="77"/>
      <c r="I1580" s="57"/>
      <c r="J1580" s="31"/>
      <c r="K1580" s="31"/>
      <c r="L1580" s="77"/>
      <c r="M1580" s="64"/>
      <c r="N1580" s="64"/>
      <c r="O1580" s="69"/>
      <c r="P1580" s="69"/>
      <c r="Q1580" s="70"/>
      <c r="R1580" s="34"/>
      <c r="S1580" s="105"/>
      <c r="T1580" s="105"/>
      <c r="U1580" s="77"/>
      <c r="V1580" s="77"/>
      <c r="W1580" s="69"/>
      <c r="X1580" s="69"/>
      <c r="Y1580" s="69"/>
      <c r="Z1580" s="61"/>
      <c r="AA1580" s="67"/>
      <c r="AB1580" s="61"/>
      <c r="AC1580" s="67"/>
      <c r="AD1580" s="67"/>
      <c r="AE1580" s="67"/>
      <c r="AF1580" s="57"/>
      <c r="AG1580" s="107"/>
      <c r="AH1580" s="108"/>
      <c r="AI1580" s="30"/>
      <c r="AJ1580" s="30"/>
      <c r="AK1580" s="30"/>
      <c r="AL1580" s="30"/>
      <c r="AM1580" s="63"/>
      <c r="AN1580" s="108"/>
      <c r="AO1580" s="108"/>
      <c r="AP1580" s="107"/>
      <c r="AQ1580" s="107"/>
      <c r="AR1580" s="31"/>
      <c r="AS1580" s="68"/>
      <c r="AT1580" s="68"/>
      <c r="AU1580" s="63"/>
      <c r="AV1580" s="62"/>
      <c r="AW1580" s="62"/>
      <c r="AX1580" s="62"/>
      <c r="AY1580" s="62"/>
      <c r="AZ1580" s="126"/>
      <c r="BA1580" s="126"/>
      <c r="BB1580" s="126"/>
      <c r="BC1580" s="126"/>
      <c r="BD1580" s="126"/>
      <c r="BE1580" s="62"/>
    </row>
    <row r="1581" spans="1:57" ht="25.5" customHeight="1" x14ac:dyDescent="0.3">
      <c r="A1581" s="31"/>
      <c r="B1581" s="31"/>
      <c r="C1581" s="31"/>
      <c r="D1581" s="33"/>
      <c r="E1581" s="92"/>
      <c r="F1581" s="31"/>
      <c r="G1581" s="77"/>
      <c r="H1581" s="77"/>
      <c r="I1581" s="57"/>
      <c r="J1581" s="31"/>
      <c r="K1581" s="31"/>
      <c r="L1581" s="77"/>
      <c r="M1581" s="64"/>
      <c r="N1581" s="64"/>
      <c r="O1581" s="69"/>
      <c r="P1581" s="69"/>
      <c r="Q1581" s="70"/>
      <c r="R1581" s="34"/>
      <c r="S1581" s="105"/>
      <c r="T1581" s="105"/>
      <c r="U1581" s="77"/>
      <c r="V1581" s="77"/>
      <c r="W1581" s="69"/>
      <c r="X1581" s="69"/>
      <c r="Y1581" s="69"/>
      <c r="Z1581" s="61"/>
      <c r="AA1581" s="67"/>
      <c r="AB1581" s="61"/>
      <c r="AC1581" s="67"/>
      <c r="AD1581" s="67"/>
      <c r="AE1581" s="67"/>
      <c r="AF1581" s="57"/>
      <c r="AG1581" s="107"/>
      <c r="AH1581" s="108"/>
      <c r="AI1581" s="30"/>
      <c r="AJ1581" s="30"/>
      <c r="AK1581" s="30"/>
      <c r="AL1581" s="30"/>
      <c r="AM1581" s="63"/>
      <c r="AN1581" s="108"/>
      <c r="AO1581" s="108"/>
      <c r="AP1581" s="107"/>
      <c r="AQ1581" s="107"/>
      <c r="AR1581" s="31"/>
      <c r="AS1581" s="68"/>
      <c r="AT1581" s="68"/>
      <c r="AU1581" s="63"/>
      <c r="AV1581" s="62"/>
      <c r="AW1581" s="62"/>
      <c r="AX1581" s="62"/>
      <c r="AY1581" s="62"/>
      <c r="AZ1581" s="126"/>
      <c r="BA1581" s="126"/>
      <c r="BB1581" s="126"/>
      <c r="BC1581" s="126"/>
      <c r="BD1581" s="126"/>
      <c r="BE1581" s="62"/>
    </row>
    <row r="1582" spans="1:57" ht="25.5" customHeight="1" x14ac:dyDescent="0.3">
      <c r="A1582" s="31"/>
      <c r="B1582" s="31"/>
      <c r="C1582" s="31"/>
      <c r="D1582" s="33"/>
      <c r="E1582" s="92"/>
      <c r="F1582" s="31"/>
      <c r="G1582" s="77"/>
      <c r="H1582" s="77"/>
      <c r="I1582" s="57"/>
      <c r="J1582" s="31"/>
      <c r="K1582" s="31"/>
      <c r="L1582" s="77"/>
      <c r="M1582" s="64"/>
      <c r="N1582" s="64"/>
      <c r="O1582" s="69"/>
      <c r="P1582" s="69"/>
      <c r="Q1582" s="70"/>
      <c r="R1582" s="34"/>
      <c r="S1582" s="105"/>
      <c r="T1582" s="105"/>
      <c r="U1582" s="77"/>
      <c r="V1582" s="77"/>
      <c r="W1582" s="69"/>
      <c r="X1582" s="69"/>
      <c r="Y1582" s="69"/>
      <c r="Z1582" s="61"/>
      <c r="AA1582" s="67"/>
      <c r="AB1582" s="61"/>
      <c r="AC1582" s="67"/>
      <c r="AD1582" s="67"/>
      <c r="AE1582" s="67"/>
      <c r="AF1582" s="57"/>
      <c r="AG1582" s="107"/>
      <c r="AH1582" s="108"/>
      <c r="AI1582" s="30"/>
      <c r="AJ1582" s="30"/>
      <c r="AK1582" s="30"/>
      <c r="AL1582" s="30"/>
      <c r="AM1582" s="63"/>
      <c r="AN1582" s="108"/>
      <c r="AO1582" s="108"/>
      <c r="AP1582" s="107"/>
      <c r="AQ1582" s="107"/>
      <c r="AR1582" s="31"/>
      <c r="AS1582" s="68"/>
      <c r="AT1582" s="68"/>
      <c r="AU1582" s="63"/>
      <c r="AV1582" s="62"/>
      <c r="AW1582" s="62"/>
      <c r="AX1582" s="62"/>
      <c r="AY1582" s="62"/>
      <c r="AZ1582" s="126"/>
      <c r="BA1582" s="126"/>
      <c r="BB1582" s="126"/>
      <c r="BC1582" s="126"/>
      <c r="BD1582" s="126"/>
      <c r="BE1582" s="62"/>
    </row>
    <row r="1583" spans="1:57" ht="25.5" customHeight="1" x14ac:dyDescent="0.3">
      <c r="A1583" s="31"/>
      <c r="B1583" s="31"/>
      <c r="C1583" s="31"/>
      <c r="D1583" s="33"/>
      <c r="E1583" s="92"/>
      <c r="F1583" s="31"/>
      <c r="G1583" s="77"/>
      <c r="H1583" s="77"/>
      <c r="I1583" s="57"/>
      <c r="J1583" s="31"/>
      <c r="K1583" s="31"/>
      <c r="L1583" s="77"/>
      <c r="M1583" s="64"/>
      <c r="N1583" s="64"/>
      <c r="O1583" s="69"/>
      <c r="P1583" s="69"/>
      <c r="Q1583" s="70"/>
      <c r="R1583" s="34"/>
      <c r="S1583" s="105"/>
      <c r="T1583" s="105"/>
      <c r="U1583" s="77"/>
      <c r="V1583" s="77"/>
      <c r="W1583" s="69"/>
      <c r="X1583" s="69"/>
      <c r="Y1583" s="69"/>
      <c r="Z1583" s="61"/>
      <c r="AA1583" s="67"/>
      <c r="AB1583" s="61"/>
      <c r="AC1583" s="67"/>
      <c r="AD1583" s="67"/>
      <c r="AE1583" s="67"/>
      <c r="AF1583" s="57"/>
      <c r="AG1583" s="107"/>
      <c r="AH1583" s="108"/>
      <c r="AI1583" s="30"/>
      <c r="AJ1583" s="30"/>
      <c r="AK1583" s="30"/>
      <c r="AL1583" s="30"/>
      <c r="AM1583" s="63"/>
      <c r="AN1583" s="108"/>
      <c r="AO1583" s="108"/>
      <c r="AP1583" s="107"/>
      <c r="AQ1583" s="107"/>
      <c r="AR1583" s="31"/>
      <c r="AS1583" s="68"/>
      <c r="AT1583" s="68"/>
      <c r="AU1583" s="63"/>
      <c r="AV1583" s="62"/>
      <c r="AW1583" s="62"/>
      <c r="AX1583" s="62"/>
      <c r="AY1583" s="62"/>
      <c r="AZ1583" s="126"/>
      <c r="BA1583" s="126"/>
      <c r="BB1583" s="126"/>
      <c r="BC1583" s="126"/>
      <c r="BD1583" s="126"/>
      <c r="BE1583" s="62"/>
    </row>
    <row r="1584" spans="1:57" ht="25.5" customHeight="1" x14ac:dyDescent="0.3">
      <c r="A1584" s="31"/>
      <c r="B1584" s="31"/>
      <c r="C1584" s="31"/>
      <c r="D1584" s="33"/>
      <c r="E1584" s="92"/>
      <c r="F1584" s="31"/>
      <c r="G1584" s="77"/>
      <c r="H1584" s="77"/>
      <c r="I1584" s="57"/>
      <c r="J1584" s="31"/>
      <c r="K1584" s="31"/>
      <c r="L1584" s="77"/>
      <c r="M1584" s="64"/>
      <c r="N1584" s="64"/>
      <c r="O1584" s="69"/>
      <c r="P1584" s="69"/>
      <c r="Q1584" s="70"/>
      <c r="R1584" s="34"/>
      <c r="S1584" s="105"/>
      <c r="T1584" s="105"/>
      <c r="U1584" s="77"/>
      <c r="V1584" s="77"/>
      <c r="W1584" s="69"/>
      <c r="X1584" s="69"/>
      <c r="Y1584" s="69"/>
      <c r="Z1584" s="61"/>
      <c r="AA1584" s="67"/>
      <c r="AB1584" s="61"/>
      <c r="AC1584" s="67"/>
      <c r="AD1584" s="67"/>
      <c r="AE1584" s="67"/>
      <c r="AF1584" s="57"/>
      <c r="AG1584" s="107"/>
      <c r="AH1584" s="108"/>
      <c r="AI1584" s="30"/>
      <c r="AJ1584" s="30"/>
      <c r="AK1584" s="30"/>
      <c r="AL1584" s="30"/>
      <c r="AM1584" s="63"/>
      <c r="AN1584" s="108"/>
      <c r="AO1584" s="108"/>
      <c r="AP1584" s="107"/>
      <c r="AQ1584" s="107"/>
      <c r="AR1584" s="31"/>
      <c r="AS1584" s="68"/>
      <c r="AT1584" s="68"/>
      <c r="AU1584" s="63"/>
      <c r="AV1584" s="62"/>
      <c r="AW1584" s="62"/>
      <c r="AX1584" s="62"/>
      <c r="AY1584" s="62"/>
      <c r="AZ1584" s="126"/>
      <c r="BA1584" s="126"/>
      <c r="BB1584" s="126"/>
      <c r="BC1584" s="126"/>
      <c r="BD1584" s="126"/>
      <c r="BE1584" s="62"/>
    </row>
    <row r="1585" spans="1:57" ht="25.5" customHeight="1" x14ac:dyDescent="0.3">
      <c r="A1585" s="31"/>
      <c r="B1585" s="31"/>
      <c r="C1585" s="31"/>
      <c r="D1585" s="33"/>
      <c r="E1585" s="92"/>
      <c r="F1585" s="31"/>
      <c r="G1585" s="77"/>
      <c r="H1585" s="77"/>
      <c r="I1585" s="57"/>
      <c r="J1585" s="31"/>
      <c r="K1585" s="31"/>
      <c r="L1585" s="77"/>
      <c r="M1585" s="64"/>
      <c r="N1585" s="64"/>
      <c r="O1585" s="69"/>
      <c r="P1585" s="69"/>
      <c r="Q1585" s="70"/>
      <c r="R1585" s="34"/>
      <c r="S1585" s="105"/>
      <c r="T1585" s="105"/>
      <c r="U1585" s="77"/>
      <c r="V1585" s="77"/>
      <c r="W1585" s="69"/>
      <c r="X1585" s="69"/>
      <c r="Y1585" s="69"/>
      <c r="Z1585" s="61"/>
      <c r="AA1585" s="67"/>
      <c r="AB1585" s="61"/>
      <c r="AC1585" s="67"/>
      <c r="AD1585" s="67"/>
      <c r="AE1585" s="67"/>
      <c r="AF1585" s="57"/>
      <c r="AG1585" s="107"/>
      <c r="AH1585" s="108"/>
      <c r="AI1585" s="30"/>
      <c r="AJ1585" s="30"/>
      <c r="AK1585" s="30"/>
      <c r="AL1585" s="30"/>
      <c r="AM1585" s="63"/>
      <c r="AN1585" s="108"/>
      <c r="AO1585" s="108"/>
      <c r="AP1585" s="107"/>
      <c r="AQ1585" s="107"/>
      <c r="AR1585" s="31"/>
      <c r="AS1585" s="68"/>
      <c r="AT1585" s="68"/>
      <c r="AU1585" s="63"/>
      <c r="AV1585" s="62"/>
      <c r="AW1585" s="62"/>
      <c r="AX1585" s="62"/>
      <c r="AY1585" s="62"/>
      <c r="AZ1585" s="126"/>
      <c r="BA1585" s="126"/>
      <c r="BB1585" s="126"/>
      <c r="BC1585" s="126"/>
      <c r="BD1585" s="126"/>
      <c r="BE1585" s="62"/>
    </row>
    <row r="1586" spans="1:57" ht="25.5" customHeight="1" x14ac:dyDescent="0.3">
      <c r="A1586" s="31"/>
      <c r="B1586" s="31"/>
      <c r="C1586" s="31"/>
      <c r="D1586" s="33"/>
      <c r="E1586" s="92"/>
      <c r="F1586" s="31"/>
      <c r="G1586" s="77"/>
      <c r="H1586" s="77"/>
      <c r="I1586" s="57"/>
      <c r="J1586" s="31"/>
      <c r="K1586" s="31"/>
      <c r="L1586" s="77"/>
      <c r="M1586" s="64"/>
      <c r="N1586" s="64"/>
      <c r="O1586" s="69"/>
      <c r="P1586" s="69"/>
      <c r="Q1586" s="70"/>
      <c r="R1586" s="34"/>
      <c r="S1586" s="105"/>
      <c r="T1586" s="105"/>
      <c r="U1586" s="77"/>
      <c r="V1586" s="77"/>
      <c r="W1586" s="69"/>
      <c r="X1586" s="69"/>
      <c r="Y1586" s="69"/>
      <c r="Z1586" s="61"/>
      <c r="AA1586" s="67"/>
      <c r="AB1586" s="61"/>
      <c r="AC1586" s="67"/>
      <c r="AD1586" s="67"/>
      <c r="AE1586" s="67"/>
      <c r="AF1586" s="57"/>
      <c r="AG1586" s="107"/>
      <c r="AH1586" s="108"/>
      <c r="AI1586" s="30"/>
      <c r="AJ1586" s="30"/>
      <c r="AK1586" s="30"/>
      <c r="AL1586" s="30"/>
      <c r="AM1586" s="63"/>
      <c r="AN1586" s="108"/>
      <c r="AO1586" s="108"/>
      <c r="AP1586" s="107"/>
      <c r="AQ1586" s="107"/>
      <c r="AR1586" s="31"/>
      <c r="AS1586" s="68"/>
      <c r="AT1586" s="68"/>
      <c r="AU1586" s="63"/>
      <c r="AV1586" s="62"/>
      <c r="AW1586" s="62"/>
      <c r="AX1586" s="62"/>
      <c r="AY1586" s="62"/>
      <c r="AZ1586" s="126"/>
      <c r="BA1586" s="126"/>
      <c r="BB1586" s="126"/>
      <c r="BC1586" s="126"/>
      <c r="BD1586" s="126"/>
      <c r="BE1586" s="62"/>
    </row>
    <row r="1587" spans="1:57" ht="25.5" customHeight="1" x14ac:dyDescent="0.3">
      <c r="A1587" s="31"/>
      <c r="B1587" s="31"/>
      <c r="C1587" s="31"/>
      <c r="D1587" s="33"/>
      <c r="E1587" s="92"/>
      <c r="F1587" s="31"/>
      <c r="G1587" s="77"/>
      <c r="H1587" s="77"/>
      <c r="I1587" s="57"/>
      <c r="J1587" s="31"/>
      <c r="K1587" s="31"/>
      <c r="L1587" s="77"/>
      <c r="M1587" s="64"/>
      <c r="N1587" s="64"/>
      <c r="O1587" s="69"/>
      <c r="P1587" s="69"/>
      <c r="Q1587" s="70"/>
      <c r="R1587" s="34"/>
      <c r="S1587" s="105"/>
      <c r="T1587" s="105"/>
      <c r="U1587" s="77"/>
      <c r="V1587" s="77"/>
      <c r="W1587" s="69"/>
      <c r="X1587" s="69"/>
      <c r="Y1587" s="69"/>
      <c r="Z1587" s="61"/>
      <c r="AA1587" s="67"/>
      <c r="AB1587" s="61"/>
      <c r="AC1587" s="67"/>
      <c r="AD1587" s="67"/>
      <c r="AE1587" s="67"/>
      <c r="AF1587" s="57"/>
      <c r="AG1587" s="107"/>
      <c r="AH1587" s="108"/>
      <c r="AI1587" s="30"/>
      <c r="AJ1587" s="30"/>
      <c r="AK1587" s="30"/>
      <c r="AL1587" s="30"/>
      <c r="AM1587" s="63"/>
      <c r="AN1587" s="108"/>
      <c r="AO1587" s="108"/>
      <c r="AP1587" s="107"/>
      <c r="AQ1587" s="107"/>
      <c r="AR1587" s="31"/>
      <c r="AS1587" s="68"/>
      <c r="AT1587" s="68"/>
      <c r="AU1587" s="63"/>
      <c r="AV1587" s="62"/>
      <c r="AW1587" s="62"/>
      <c r="AX1587" s="62"/>
      <c r="AY1587" s="62"/>
      <c r="AZ1587" s="126"/>
      <c r="BA1587" s="126"/>
      <c r="BB1587" s="126"/>
      <c r="BC1587" s="126"/>
      <c r="BD1587" s="126"/>
      <c r="BE1587" s="62"/>
    </row>
    <row r="1588" spans="1:57" ht="25.5" customHeight="1" x14ac:dyDescent="0.3">
      <c r="A1588" s="31"/>
      <c r="B1588" s="31"/>
      <c r="C1588" s="31"/>
      <c r="D1588" s="33"/>
      <c r="E1588" s="92"/>
      <c r="F1588" s="31"/>
      <c r="G1588" s="77"/>
      <c r="H1588" s="77"/>
      <c r="I1588" s="57"/>
      <c r="J1588" s="31"/>
      <c r="K1588" s="31"/>
      <c r="L1588" s="77"/>
      <c r="M1588" s="64"/>
      <c r="N1588" s="64"/>
      <c r="O1588" s="69"/>
      <c r="P1588" s="69"/>
      <c r="Q1588" s="70"/>
      <c r="R1588" s="34"/>
      <c r="S1588" s="105"/>
      <c r="T1588" s="105"/>
      <c r="U1588" s="77"/>
      <c r="V1588" s="77"/>
      <c r="W1588" s="69"/>
      <c r="X1588" s="69"/>
      <c r="Y1588" s="69"/>
      <c r="Z1588" s="61"/>
      <c r="AA1588" s="67"/>
      <c r="AB1588" s="61"/>
      <c r="AC1588" s="67"/>
      <c r="AD1588" s="67"/>
      <c r="AE1588" s="67"/>
      <c r="AF1588" s="57"/>
      <c r="AG1588" s="107"/>
      <c r="AH1588" s="108"/>
      <c r="AI1588" s="30"/>
      <c r="AJ1588" s="30"/>
      <c r="AK1588" s="30"/>
      <c r="AL1588" s="30"/>
      <c r="AM1588" s="63"/>
      <c r="AN1588" s="108"/>
      <c r="AO1588" s="108"/>
      <c r="AP1588" s="107"/>
      <c r="AQ1588" s="107"/>
      <c r="AR1588" s="31"/>
      <c r="AS1588" s="68"/>
      <c r="AT1588" s="68"/>
      <c r="AU1588" s="63"/>
      <c r="AV1588" s="62"/>
      <c r="AW1588" s="62"/>
      <c r="AX1588" s="62"/>
      <c r="AY1588" s="62"/>
      <c r="AZ1588" s="126"/>
      <c r="BA1588" s="126"/>
      <c r="BB1588" s="126"/>
      <c r="BC1588" s="126"/>
      <c r="BD1588" s="126"/>
      <c r="BE1588" s="62"/>
    </row>
    <row r="1589" spans="1:57" ht="25.5" customHeight="1" x14ac:dyDescent="0.3">
      <c r="A1589" s="31"/>
      <c r="B1589" s="31"/>
      <c r="C1589" s="31"/>
      <c r="D1589" s="33"/>
      <c r="E1589" s="92"/>
      <c r="F1589" s="31"/>
      <c r="G1589" s="77"/>
      <c r="H1589" s="77"/>
      <c r="I1589" s="57"/>
      <c r="J1589" s="31"/>
      <c r="K1589" s="31"/>
      <c r="L1589" s="77"/>
      <c r="M1589" s="64"/>
      <c r="N1589" s="64"/>
      <c r="O1589" s="69"/>
      <c r="P1589" s="69"/>
      <c r="Q1589" s="70"/>
      <c r="R1589" s="34"/>
      <c r="S1589" s="105"/>
      <c r="T1589" s="105"/>
      <c r="U1589" s="77"/>
      <c r="V1589" s="77"/>
      <c r="W1589" s="69"/>
      <c r="X1589" s="69"/>
      <c r="Y1589" s="69"/>
      <c r="Z1589" s="61"/>
      <c r="AA1589" s="67"/>
      <c r="AB1589" s="61"/>
      <c r="AC1589" s="67"/>
      <c r="AD1589" s="67"/>
      <c r="AE1589" s="67"/>
      <c r="AF1589" s="57"/>
      <c r="AG1589" s="107"/>
      <c r="AH1589" s="108"/>
      <c r="AI1589" s="30"/>
      <c r="AJ1589" s="30"/>
      <c r="AK1589" s="30"/>
      <c r="AL1589" s="30"/>
      <c r="AM1589" s="63"/>
      <c r="AN1589" s="108"/>
      <c r="AO1589" s="108"/>
      <c r="AP1589" s="107"/>
      <c r="AQ1589" s="107"/>
      <c r="AR1589" s="31"/>
      <c r="AS1589" s="68"/>
      <c r="AT1589" s="68"/>
      <c r="AU1589" s="63"/>
      <c r="AV1589" s="62"/>
      <c r="AW1589" s="62"/>
      <c r="AX1589" s="62"/>
      <c r="AY1589" s="62"/>
      <c r="AZ1589" s="126"/>
      <c r="BA1589" s="126"/>
      <c r="BB1589" s="126"/>
      <c r="BC1589" s="126"/>
      <c r="BD1589" s="126"/>
      <c r="BE1589" s="62"/>
    </row>
    <row r="1590" spans="1:57" ht="25.5" customHeight="1" x14ac:dyDescent="0.3">
      <c r="A1590" s="31"/>
      <c r="B1590" s="31"/>
      <c r="C1590" s="31"/>
      <c r="D1590" s="33"/>
      <c r="E1590" s="92"/>
      <c r="F1590" s="31"/>
      <c r="G1590" s="77"/>
      <c r="H1590" s="77"/>
      <c r="I1590" s="57"/>
      <c r="J1590" s="31"/>
      <c r="K1590" s="31"/>
      <c r="L1590" s="77"/>
      <c r="M1590" s="64"/>
      <c r="N1590" s="64"/>
      <c r="O1590" s="69"/>
      <c r="P1590" s="69"/>
      <c r="Q1590" s="70"/>
      <c r="R1590" s="34"/>
      <c r="S1590" s="105"/>
      <c r="T1590" s="105"/>
      <c r="U1590" s="77"/>
      <c r="V1590" s="77"/>
      <c r="W1590" s="69"/>
      <c r="X1590" s="69"/>
      <c r="Y1590" s="69"/>
      <c r="Z1590" s="61"/>
      <c r="AA1590" s="67"/>
      <c r="AB1590" s="61"/>
      <c r="AC1590" s="67"/>
      <c r="AD1590" s="67"/>
      <c r="AE1590" s="67"/>
      <c r="AF1590" s="57"/>
      <c r="AG1590" s="107"/>
      <c r="AH1590" s="108"/>
      <c r="AI1590" s="30"/>
      <c r="AJ1590" s="30"/>
      <c r="AK1590" s="30"/>
      <c r="AL1590" s="30"/>
      <c r="AM1590" s="63"/>
      <c r="AN1590" s="108"/>
      <c r="AO1590" s="108"/>
      <c r="AP1590" s="107"/>
      <c r="AQ1590" s="107"/>
      <c r="AR1590" s="31"/>
      <c r="AS1590" s="68"/>
      <c r="AT1590" s="68"/>
      <c r="AU1590" s="63"/>
      <c r="AV1590" s="62"/>
      <c r="AW1590" s="62"/>
      <c r="AX1590" s="62"/>
      <c r="AY1590" s="62"/>
      <c r="AZ1590" s="126"/>
      <c r="BA1590" s="126"/>
      <c r="BB1590" s="126"/>
      <c r="BC1590" s="126"/>
      <c r="BD1590" s="126"/>
      <c r="BE1590" s="62"/>
    </row>
    <row r="1591" spans="1:57" ht="25.5" customHeight="1" x14ac:dyDescent="0.3">
      <c r="A1591" s="31"/>
      <c r="B1591" s="31"/>
      <c r="C1591" s="31"/>
      <c r="D1591" s="33"/>
      <c r="E1591" s="92"/>
      <c r="F1591" s="31"/>
      <c r="G1591" s="77"/>
      <c r="H1591" s="77"/>
      <c r="I1591" s="57"/>
      <c r="J1591" s="31"/>
      <c r="K1591" s="31"/>
      <c r="L1591" s="77"/>
      <c r="M1591" s="64"/>
      <c r="N1591" s="64"/>
      <c r="O1591" s="69"/>
      <c r="P1591" s="69"/>
      <c r="Q1591" s="70"/>
      <c r="R1591" s="34"/>
      <c r="S1591" s="105"/>
      <c r="T1591" s="105"/>
      <c r="U1591" s="77"/>
      <c r="V1591" s="77"/>
      <c r="W1591" s="69"/>
      <c r="X1591" s="69"/>
      <c r="Y1591" s="69"/>
      <c r="Z1591" s="61"/>
      <c r="AA1591" s="67"/>
      <c r="AB1591" s="61"/>
      <c r="AC1591" s="67"/>
      <c r="AD1591" s="67"/>
      <c r="AE1591" s="67"/>
      <c r="AF1591" s="57"/>
      <c r="AG1591" s="107"/>
      <c r="AH1591" s="108"/>
      <c r="AI1591" s="30"/>
      <c r="AJ1591" s="30"/>
      <c r="AK1591" s="30"/>
      <c r="AL1591" s="30"/>
      <c r="AM1591" s="63"/>
      <c r="AN1591" s="108"/>
      <c r="AO1591" s="108"/>
      <c r="AP1591" s="107"/>
      <c r="AQ1591" s="107"/>
      <c r="AR1591" s="31"/>
      <c r="AS1591" s="68"/>
      <c r="AT1591" s="68"/>
      <c r="AU1591" s="63"/>
      <c r="AV1591" s="62"/>
      <c r="AW1591" s="62"/>
      <c r="AX1591" s="62"/>
      <c r="AY1591" s="62"/>
      <c r="AZ1591" s="126"/>
      <c r="BA1591" s="126"/>
      <c r="BB1591" s="126"/>
      <c r="BC1591" s="126"/>
      <c r="BD1591" s="126"/>
      <c r="BE1591" s="62"/>
    </row>
    <row r="1592" spans="1:57" ht="25.5" customHeight="1" x14ac:dyDescent="0.3">
      <c r="A1592" s="31"/>
      <c r="B1592" s="31"/>
      <c r="C1592" s="31"/>
      <c r="D1592" s="33"/>
      <c r="E1592" s="92"/>
      <c r="F1592" s="31"/>
      <c r="G1592" s="77"/>
      <c r="H1592" s="77"/>
      <c r="I1592" s="57"/>
      <c r="J1592" s="31"/>
      <c r="K1592" s="31"/>
      <c r="L1592" s="77"/>
      <c r="M1592" s="64"/>
      <c r="N1592" s="64"/>
      <c r="O1592" s="69"/>
      <c r="P1592" s="69"/>
      <c r="Q1592" s="70"/>
      <c r="R1592" s="34"/>
      <c r="S1592" s="105"/>
      <c r="T1592" s="105"/>
      <c r="U1592" s="77"/>
      <c r="V1592" s="77"/>
      <c r="W1592" s="69"/>
      <c r="X1592" s="69"/>
      <c r="Y1592" s="69"/>
      <c r="Z1592" s="61"/>
      <c r="AA1592" s="67"/>
      <c r="AB1592" s="61"/>
      <c r="AC1592" s="67"/>
      <c r="AD1592" s="67"/>
      <c r="AE1592" s="67"/>
      <c r="AF1592" s="57"/>
      <c r="AG1592" s="107"/>
      <c r="AH1592" s="108"/>
      <c r="AI1592" s="30"/>
      <c r="AJ1592" s="30"/>
      <c r="AK1592" s="30"/>
      <c r="AL1592" s="30"/>
      <c r="AM1592" s="63"/>
      <c r="AN1592" s="108"/>
      <c r="AO1592" s="108"/>
      <c r="AP1592" s="107"/>
      <c r="AQ1592" s="107"/>
      <c r="AR1592" s="31"/>
      <c r="AS1592" s="68"/>
      <c r="AT1592" s="68"/>
      <c r="AU1592" s="63"/>
      <c r="AV1592" s="62"/>
      <c r="AW1592" s="62"/>
      <c r="AX1592" s="62"/>
      <c r="AY1592" s="62"/>
      <c r="AZ1592" s="126"/>
      <c r="BA1592" s="126"/>
      <c r="BB1592" s="126"/>
      <c r="BC1592" s="126"/>
      <c r="BD1592" s="126"/>
      <c r="BE1592" s="62"/>
    </row>
    <row r="1593" spans="1:57" ht="25.5" customHeight="1" x14ac:dyDescent="0.3">
      <c r="A1593" s="31"/>
      <c r="B1593" s="31"/>
      <c r="C1593" s="31"/>
      <c r="D1593" s="33"/>
      <c r="E1593" s="92"/>
      <c r="F1593" s="31"/>
      <c r="G1593" s="77"/>
      <c r="H1593" s="77"/>
      <c r="I1593" s="57"/>
      <c r="J1593" s="31"/>
      <c r="K1593" s="31"/>
      <c r="L1593" s="77"/>
      <c r="M1593" s="64"/>
      <c r="N1593" s="64"/>
      <c r="O1593" s="69"/>
      <c r="P1593" s="69"/>
      <c r="Q1593" s="70"/>
      <c r="R1593" s="34"/>
      <c r="S1593" s="105"/>
      <c r="T1593" s="105"/>
      <c r="U1593" s="77"/>
      <c r="V1593" s="77"/>
      <c r="W1593" s="69"/>
      <c r="X1593" s="69"/>
      <c r="Y1593" s="69"/>
      <c r="Z1593" s="61"/>
      <c r="AA1593" s="67"/>
      <c r="AB1593" s="61"/>
      <c r="AC1593" s="67"/>
      <c r="AD1593" s="67"/>
      <c r="AE1593" s="67"/>
      <c r="AF1593" s="57"/>
      <c r="AG1593" s="107"/>
      <c r="AH1593" s="108"/>
      <c r="AI1593" s="30"/>
      <c r="AJ1593" s="30"/>
      <c r="AK1593" s="30"/>
      <c r="AL1593" s="30"/>
      <c r="AM1593" s="63"/>
      <c r="AN1593" s="108"/>
      <c r="AO1593" s="108"/>
      <c r="AP1593" s="107"/>
      <c r="AQ1593" s="107"/>
      <c r="AR1593" s="31"/>
      <c r="AS1593" s="68"/>
      <c r="AT1593" s="68"/>
      <c r="AU1593" s="63"/>
      <c r="AV1593" s="62"/>
      <c r="AW1593" s="62"/>
      <c r="AX1593" s="62"/>
      <c r="AY1593" s="62"/>
      <c r="AZ1593" s="126"/>
      <c r="BA1593" s="126"/>
      <c r="BB1593" s="126"/>
      <c r="BC1593" s="126"/>
      <c r="BD1593" s="126"/>
      <c r="BE1593" s="62"/>
    </row>
    <row r="1594" spans="1:57" ht="25.5" customHeight="1" x14ac:dyDescent="0.3">
      <c r="A1594" s="31"/>
      <c r="B1594" s="31"/>
      <c r="C1594" s="31"/>
      <c r="D1594" s="33"/>
      <c r="E1594" s="92"/>
      <c r="F1594" s="31"/>
      <c r="G1594" s="77"/>
      <c r="H1594" s="77"/>
      <c r="I1594" s="57"/>
      <c r="J1594" s="31"/>
      <c r="K1594" s="31"/>
      <c r="L1594" s="77"/>
      <c r="M1594" s="64"/>
      <c r="N1594" s="64"/>
      <c r="O1594" s="69"/>
      <c r="P1594" s="69"/>
      <c r="Q1594" s="70"/>
      <c r="R1594" s="34"/>
      <c r="S1594" s="105"/>
      <c r="T1594" s="105"/>
      <c r="U1594" s="77"/>
      <c r="V1594" s="77"/>
      <c r="W1594" s="69"/>
      <c r="X1594" s="69"/>
      <c r="Y1594" s="69"/>
      <c r="Z1594" s="61"/>
      <c r="AA1594" s="67"/>
      <c r="AB1594" s="61"/>
      <c r="AC1594" s="67"/>
      <c r="AD1594" s="67"/>
      <c r="AE1594" s="67"/>
      <c r="AF1594" s="57"/>
      <c r="AG1594" s="107"/>
      <c r="AH1594" s="108"/>
      <c r="AI1594" s="30"/>
      <c r="AJ1594" s="30"/>
      <c r="AK1594" s="30"/>
      <c r="AL1594" s="30"/>
      <c r="AM1594" s="63"/>
      <c r="AN1594" s="108"/>
      <c r="AO1594" s="108"/>
      <c r="AP1594" s="107"/>
      <c r="AQ1594" s="107"/>
      <c r="AR1594" s="31"/>
      <c r="AS1594" s="68"/>
      <c r="AT1594" s="68"/>
      <c r="AU1594" s="63"/>
      <c r="AV1594" s="62"/>
      <c r="AW1594" s="62"/>
      <c r="AX1594" s="62"/>
      <c r="AY1594" s="62"/>
      <c r="AZ1594" s="126"/>
      <c r="BA1594" s="126"/>
      <c r="BB1594" s="126"/>
      <c r="BC1594" s="126"/>
      <c r="BD1594" s="126"/>
      <c r="BE1594" s="62"/>
    </row>
    <row r="1595" spans="1:57" ht="25.5" customHeight="1" x14ac:dyDescent="0.3">
      <c r="A1595" s="31"/>
      <c r="B1595" s="31"/>
      <c r="C1595" s="31"/>
      <c r="D1595" s="33"/>
      <c r="E1595" s="92"/>
      <c r="F1595" s="31"/>
      <c r="G1595" s="77"/>
      <c r="H1595" s="77"/>
      <c r="I1595" s="57"/>
      <c r="J1595" s="31"/>
      <c r="K1595" s="31"/>
      <c r="L1595" s="77"/>
      <c r="M1595" s="64"/>
      <c r="N1595" s="64"/>
      <c r="O1595" s="69"/>
      <c r="P1595" s="69"/>
      <c r="Q1595" s="70"/>
      <c r="R1595" s="34"/>
      <c r="S1595" s="105"/>
      <c r="T1595" s="105"/>
      <c r="U1595" s="77"/>
      <c r="V1595" s="77"/>
      <c r="W1595" s="69"/>
      <c r="X1595" s="69"/>
      <c r="Y1595" s="69"/>
      <c r="Z1595" s="61"/>
      <c r="AA1595" s="67"/>
      <c r="AB1595" s="61"/>
      <c r="AC1595" s="67"/>
      <c r="AD1595" s="67"/>
      <c r="AE1595" s="67"/>
      <c r="AF1595" s="57"/>
      <c r="AG1595" s="107"/>
      <c r="AH1595" s="108"/>
      <c r="AI1595" s="30"/>
      <c r="AJ1595" s="30"/>
      <c r="AK1595" s="30"/>
      <c r="AL1595" s="30"/>
      <c r="AM1595" s="63"/>
      <c r="AN1595" s="108"/>
      <c r="AO1595" s="108"/>
      <c r="AP1595" s="107"/>
      <c r="AQ1595" s="107"/>
      <c r="AR1595" s="31"/>
      <c r="AS1595" s="68"/>
      <c r="AT1595" s="68"/>
      <c r="AU1595" s="63"/>
      <c r="AV1595" s="62"/>
      <c r="AW1595" s="62"/>
      <c r="AX1595" s="62"/>
      <c r="AY1595" s="62"/>
      <c r="AZ1595" s="126"/>
      <c r="BA1595" s="126"/>
      <c r="BB1595" s="126"/>
      <c r="BC1595" s="126"/>
      <c r="BD1595" s="126"/>
      <c r="BE1595" s="62"/>
    </row>
    <row r="1596" spans="1:57" ht="25.5" customHeight="1" x14ac:dyDescent="0.3">
      <c r="A1596" s="31"/>
      <c r="B1596" s="31"/>
      <c r="C1596" s="31"/>
      <c r="D1596" s="33"/>
      <c r="E1596" s="92"/>
      <c r="F1596" s="31"/>
      <c r="G1596" s="77"/>
      <c r="H1596" s="77"/>
      <c r="I1596" s="57"/>
      <c r="J1596" s="31"/>
      <c r="K1596" s="31"/>
      <c r="L1596" s="77"/>
      <c r="M1596" s="64"/>
      <c r="N1596" s="64"/>
      <c r="O1596" s="69"/>
      <c r="P1596" s="69"/>
      <c r="Q1596" s="70"/>
      <c r="R1596" s="34"/>
      <c r="S1596" s="105"/>
      <c r="T1596" s="105"/>
      <c r="U1596" s="77"/>
      <c r="V1596" s="77"/>
      <c r="W1596" s="69"/>
      <c r="X1596" s="69"/>
      <c r="Y1596" s="69"/>
      <c r="Z1596" s="61"/>
      <c r="AA1596" s="67"/>
      <c r="AB1596" s="61"/>
      <c r="AC1596" s="67"/>
      <c r="AD1596" s="67"/>
      <c r="AE1596" s="67"/>
      <c r="AF1596" s="57"/>
      <c r="AG1596" s="107"/>
      <c r="AH1596" s="108"/>
      <c r="AI1596" s="30"/>
      <c r="AJ1596" s="30"/>
      <c r="AK1596" s="30"/>
      <c r="AL1596" s="30"/>
      <c r="AM1596" s="63"/>
      <c r="AN1596" s="108"/>
      <c r="AO1596" s="108"/>
      <c r="AP1596" s="107"/>
      <c r="AQ1596" s="107"/>
      <c r="AR1596" s="31"/>
      <c r="AS1596" s="68"/>
      <c r="AT1596" s="68"/>
      <c r="AU1596" s="63"/>
      <c r="AV1596" s="62"/>
      <c r="AW1596" s="62"/>
      <c r="AX1596" s="62"/>
      <c r="AY1596" s="62"/>
      <c r="AZ1596" s="126"/>
      <c r="BA1596" s="126"/>
      <c r="BB1596" s="126"/>
      <c r="BC1596" s="126"/>
      <c r="BD1596" s="126"/>
      <c r="BE1596" s="62"/>
    </row>
    <row r="1597" spans="1:57" ht="25.5" customHeight="1" x14ac:dyDescent="0.3">
      <c r="A1597" s="31"/>
      <c r="B1597" s="31"/>
      <c r="C1597" s="31"/>
      <c r="D1597" s="33"/>
      <c r="E1597" s="92"/>
      <c r="F1597" s="31"/>
      <c r="G1597" s="77"/>
      <c r="H1597" s="77"/>
      <c r="I1597" s="57"/>
      <c r="J1597" s="31"/>
      <c r="K1597" s="31"/>
      <c r="L1597" s="77"/>
      <c r="M1597" s="64"/>
      <c r="N1597" s="64"/>
      <c r="O1597" s="69"/>
      <c r="P1597" s="69"/>
      <c r="Q1597" s="70"/>
      <c r="R1597" s="34"/>
      <c r="S1597" s="105"/>
      <c r="T1597" s="105"/>
      <c r="U1597" s="77"/>
      <c r="V1597" s="77"/>
      <c r="W1597" s="69"/>
      <c r="X1597" s="69"/>
      <c r="Y1597" s="69"/>
      <c r="Z1597" s="61"/>
      <c r="AA1597" s="67"/>
      <c r="AB1597" s="61"/>
      <c r="AC1597" s="67"/>
      <c r="AD1597" s="67"/>
      <c r="AE1597" s="67"/>
      <c r="AF1597" s="57"/>
      <c r="AG1597" s="107"/>
      <c r="AH1597" s="108"/>
      <c r="AI1597" s="30"/>
      <c r="AJ1597" s="30"/>
      <c r="AK1597" s="30"/>
      <c r="AL1597" s="30"/>
      <c r="AM1597" s="63"/>
      <c r="AN1597" s="108"/>
      <c r="AO1597" s="108"/>
      <c r="AP1597" s="107"/>
      <c r="AQ1597" s="107"/>
      <c r="AR1597" s="31"/>
      <c r="AS1597" s="68"/>
      <c r="AT1597" s="68"/>
      <c r="AU1597" s="63"/>
      <c r="AV1597" s="62"/>
      <c r="AW1597" s="62"/>
      <c r="AX1597" s="62"/>
      <c r="AY1597" s="62"/>
      <c r="AZ1597" s="126"/>
      <c r="BA1597" s="126"/>
      <c r="BB1597" s="126"/>
      <c r="BC1597" s="126"/>
      <c r="BD1597" s="126"/>
      <c r="BE1597" s="62"/>
    </row>
    <row r="1598" spans="1:57" ht="25.5" customHeight="1" x14ac:dyDescent="0.3">
      <c r="A1598" s="31"/>
      <c r="B1598" s="31"/>
      <c r="C1598" s="31"/>
      <c r="D1598" s="33"/>
      <c r="E1598" s="92"/>
      <c r="F1598" s="31"/>
      <c r="G1598" s="77"/>
      <c r="H1598" s="77"/>
      <c r="I1598" s="57"/>
      <c r="J1598" s="31"/>
      <c r="K1598" s="31"/>
      <c r="L1598" s="77"/>
      <c r="M1598" s="64"/>
      <c r="N1598" s="64"/>
      <c r="O1598" s="69"/>
      <c r="P1598" s="69"/>
      <c r="Q1598" s="70"/>
      <c r="R1598" s="34"/>
      <c r="S1598" s="105"/>
      <c r="T1598" s="105"/>
      <c r="U1598" s="77"/>
      <c r="V1598" s="77"/>
      <c r="W1598" s="69"/>
      <c r="X1598" s="69"/>
      <c r="Y1598" s="69"/>
      <c r="Z1598" s="61"/>
      <c r="AA1598" s="67"/>
      <c r="AB1598" s="61"/>
      <c r="AC1598" s="67"/>
      <c r="AD1598" s="67"/>
      <c r="AE1598" s="67"/>
      <c r="AF1598" s="57"/>
      <c r="AG1598" s="107"/>
      <c r="AH1598" s="108"/>
      <c r="AI1598" s="30"/>
      <c r="AJ1598" s="30"/>
      <c r="AK1598" s="30"/>
      <c r="AL1598" s="30"/>
      <c r="AM1598" s="63"/>
      <c r="AN1598" s="108"/>
      <c r="AO1598" s="108"/>
      <c r="AP1598" s="107"/>
      <c r="AQ1598" s="107"/>
      <c r="AR1598" s="31"/>
      <c r="AS1598" s="68"/>
      <c r="AT1598" s="68"/>
      <c r="AU1598" s="63"/>
      <c r="AV1598" s="62"/>
      <c r="AW1598" s="62"/>
      <c r="AX1598" s="62"/>
      <c r="AY1598" s="62"/>
      <c r="AZ1598" s="126"/>
      <c r="BA1598" s="126"/>
      <c r="BB1598" s="126"/>
      <c r="BC1598" s="126"/>
      <c r="BD1598" s="126"/>
      <c r="BE1598" s="62"/>
    </row>
    <row r="1599" spans="1:57" ht="25.5" customHeight="1" x14ac:dyDescent="0.3">
      <c r="A1599" s="31"/>
      <c r="B1599" s="31"/>
      <c r="C1599" s="31"/>
      <c r="D1599" s="33"/>
      <c r="E1599" s="92"/>
      <c r="F1599" s="31"/>
      <c r="G1599" s="77"/>
      <c r="H1599" s="77"/>
      <c r="I1599" s="57"/>
      <c r="J1599" s="31"/>
      <c r="K1599" s="31"/>
      <c r="L1599" s="77"/>
      <c r="M1599" s="64"/>
      <c r="N1599" s="64"/>
      <c r="O1599" s="69"/>
      <c r="P1599" s="69"/>
      <c r="Q1599" s="70"/>
      <c r="R1599" s="34"/>
      <c r="S1599" s="105"/>
      <c r="T1599" s="105"/>
      <c r="U1599" s="77"/>
      <c r="V1599" s="77"/>
      <c r="W1599" s="69"/>
      <c r="X1599" s="69"/>
      <c r="Y1599" s="69"/>
      <c r="Z1599" s="61"/>
      <c r="AA1599" s="67"/>
      <c r="AB1599" s="61"/>
      <c r="AC1599" s="67"/>
      <c r="AD1599" s="67"/>
      <c r="AE1599" s="67"/>
      <c r="AF1599" s="57"/>
      <c r="AG1599" s="107"/>
      <c r="AH1599" s="108"/>
      <c r="AI1599" s="30"/>
      <c r="AJ1599" s="30"/>
      <c r="AK1599" s="30"/>
      <c r="AL1599" s="30"/>
      <c r="AM1599" s="63"/>
      <c r="AN1599" s="108"/>
      <c r="AO1599" s="108"/>
      <c r="AP1599" s="107"/>
      <c r="AQ1599" s="107"/>
      <c r="AR1599" s="31"/>
      <c r="AS1599" s="68"/>
      <c r="AT1599" s="68"/>
      <c r="AU1599" s="63"/>
      <c r="AV1599" s="62"/>
      <c r="AW1599" s="62"/>
      <c r="AX1599" s="62"/>
      <c r="AY1599" s="62"/>
      <c r="AZ1599" s="126"/>
      <c r="BA1599" s="126"/>
      <c r="BB1599" s="126"/>
      <c r="BC1599" s="126"/>
      <c r="BD1599" s="126"/>
      <c r="BE1599" s="62"/>
    </row>
    <row r="1600" spans="1:57" ht="25.5" customHeight="1" x14ac:dyDescent="0.3">
      <c r="A1600" s="31"/>
      <c r="B1600" s="31"/>
      <c r="C1600" s="31"/>
      <c r="D1600" s="33"/>
      <c r="E1600" s="92"/>
      <c r="F1600" s="31"/>
      <c r="G1600" s="77"/>
      <c r="H1600" s="77"/>
      <c r="I1600" s="57"/>
      <c r="J1600" s="31"/>
      <c r="K1600" s="31"/>
      <c r="L1600" s="77"/>
      <c r="M1600" s="64"/>
      <c r="N1600" s="64"/>
      <c r="O1600" s="69"/>
      <c r="P1600" s="69"/>
      <c r="Q1600" s="70"/>
      <c r="R1600" s="34"/>
      <c r="S1600" s="105"/>
      <c r="T1600" s="105"/>
      <c r="U1600" s="77"/>
      <c r="V1600" s="77"/>
      <c r="W1600" s="69"/>
      <c r="X1600" s="69"/>
      <c r="Y1600" s="69"/>
      <c r="Z1600" s="61"/>
      <c r="AA1600" s="67"/>
      <c r="AB1600" s="61"/>
      <c r="AC1600" s="67"/>
      <c r="AD1600" s="67"/>
      <c r="AE1600" s="67"/>
      <c r="AF1600" s="57"/>
      <c r="AG1600" s="107"/>
      <c r="AH1600" s="108"/>
      <c r="AI1600" s="30"/>
      <c r="AJ1600" s="30"/>
      <c r="AK1600" s="30"/>
      <c r="AL1600" s="30"/>
      <c r="AM1600" s="63"/>
      <c r="AN1600" s="108"/>
      <c r="AO1600" s="108"/>
      <c r="AP1600" s="107"/>
      <c r="AQ1600" s="107"/>
      <c r="AR1600" s="31"/>
      <c r="AS1600" s="68"/>
      <c r="AT1600" s="68"/>
      <c r="AU1600" s="63"/>
      <c r="AV1600" s="62"/>
      <c r="AW1600" s="62"/>
      <c r="AX1600" s="62"/>
      <c r="AY1600" s="62"/>
      <c r="AZ1600" s="126"/>
      <c r="BA1600" s="126"/>
      <c r="BB1600" s="126"/>
      <c r="BC1600" s="126"/>
      <c r="BD1600" s="126"/>
      <c r="BE1600" s="62"/>
    </row>
    <row r="1601" spans="1:57" ht="25.5" customHeight="1" x14ac:dyDescent="0.3">
      <c r="A1601" s="31"/>
      <c r="B1601" s="31"/>
      <c r="C1601" s="31"/>
      <c r="D1601" s="33"/>
      <c r="E1601" s="92"/>
      <c r="F1601" s="31"/>
      <c r="G1601" s="77"/>
      <c r="H1601" s="77"/>
      <c r="I1601" s="57"/>
      <c r="J1601" s="31"/>
      <c r="K1601" s="31"/>
      <c r="L1601" s="77"/>
      <c r="M1601" s="64"/>
      <c r="N1601" s="64"/>
      <c r="O1601" s="69"/>
      <c r="P1601" s="69"/>
      <c r="Q1601" s="70"/>
      <c r="R1601" s="34"/>
      <c r="S1601" s="105"/>
      <c r="T1601" s="105"/>
      <c r="U1601" s="77"/>
      <c r="V1601" s="77"/>
      <c r="W1601" s="69"/>
      <c r="X1601" s="69"/>
      <c r="Y1601" s="69"/>
      <c r="Z1601" s="61"/>
      <c r="AA1601" s="67"/>
      <c r="AB1601" s="61"/>
      <c r="AC1601" s="67"/>
      <c r="AD1601" s="67"/>
      <c r="AE1601" s="67"/>
      <c r="AF1601" s="57"/>
      <c r="AG1601" s="107"/>
      <c r="AH1601" s="108"/>
      <c r="AI1601" s="30"/>
      <c r="AJ1601" s="30"/>
      <c r="AK1601" s="30"/>
      <c r="AL1601" s="30"/>
      <c r="AM1601" s="63"/>
      <c r="AN1601" s="108"/>
      <c r="AO1601" s="108"/>
      <c r="AP1601" s="107"/>
      <c r="AQ1601" s="107"/>
      <c r="AR1601" s="31"/>
      <c r="AS1601" s="68"/>
      <c r="AT1601" s="68"/>
      <c r="AU1601" s="63"/>
      <c r="AV1601" s="62"/>
      <c r="AW1601" s="62"/>
      <c r="AX1601" s="62"/>
      <c r="AY1601" s="62"/>
      <c r="AZ1601" s="126"/>
      <c r="BA1601" s="126"/>
      <c r="BB1601" s="126"/>
      <c r="BC1601" s="126"/>
      <c r="BD1601" s="126"/>
      <c r="BE1601" s="62"/>
    </row>
    <row r="1602" spans="1:57" ht="25.5" customHeight="1" x14ac:dyDescent="0.3">
      <c r="A1602" s="31"/>
      <c r="B1602" s="31"/>
      <c r="C1602" s="31"/>
      <c r="D1602" s="33"/>
      <c r="E1602" s="92"/>
      <c r="F1602" s="31"/>
      <c r="G1602" s="77"/>
      <c r="H1602" s="77"/>
      <c r="I1602" s="57"/>
      <c r="J1602" s="31"/>
      <c r="K1602" s="31"/>
      <c r="L1602" s="77"/>
      <c r="M1602" s="64"/>
      <c r="N1602" s="64"/>
      <c r="O1602" s="69"/>
      <c r="P1602" s="69"/>
      <c r="Q1602" s="70"/>
      <c r="R1602" s="34"/>
      <c r="S1602" s="105"/>
      <c r="T1602" s="105"/>
      <c r="U1602" s="77"/>
      <c r="V1602" s="77"/>
      <c r="W1602" s="69"/>
      <c r="X1602" s="69"/>
      <c r="Y1602" s="69"/>
      <c r="Z1602" s="61"/>
      <c r="AA1602" s="67"/>
      <c r="AB1602" s="61"/>
      <c r="AC1602" s="67"/>
      <c r="AD1602" s="67"/>
      <c r="AE1602" s="67"/>
      <c r="AF1602" s="57"/>
      <c r="AG1602" s="107"/>
      <c r="AH1602" s="108"/>
      <c r="AI1602" s="30"/>
      <c r="AJ1602" s="30"/>
      <c r="AK1602" s="30"/>
      <c r="AL1602" s="30"/>
      <c r="AM1602" s="63"/>
      <c r="AN1602" s="108"/>
      <c r="AO1602" s="108"/>
      <c r="AP1602" s="107"/>
      <c r="AQ1602" s="107"/>
      <c r="AR1602" s="31"/>
      <c r="AS1602" s="68"/>
      <c r="AT1602" s="68"/>
      <c r="AU1602" s="63"/>
      <c r="AV1602" s="62"/>
      <c r="AW1602" s="62"/>
      <c r="AX1602" s="62"/>
      <c r="AY1602" s="62"/>
      <c r="AZ1602" s="126"/>
      <c r="BA1602" s="126"/>
      <c r="BB1602" s="126"/>
      <c r="BC1602" s="126"/>
      <c r="BD1602" s="126"/>
      <c r="BE1602" s="62"/>
    </row>
    <row r="1603" spans="1:57" ht="25.5" customHeight="1" x14ac:dyDescent="0.3">
      <c r="A1603" s="31"/>
      <c r="B1603" s="31"/>
      <c r="C1603" s="31"/>
      <c r="D1603" s="33"/>
      <c r="E1603" s="92"/>
      <c r="F1603" s="31"/>
      <c r="G1603" s="77"/>
      <c r="H1603" s="77"/>
      <c r="I1603" s="57"/>
      <c r="J1603" s="31"/>
      <c r="K1603" s="31"/>
      <c r="L1603" s="77"/>
      <c r="M1603" s="64"/>
      <c r="N1603" s="64"/>
      <c r="O1603" s="69"/>
      <c r="P1603" s="69"/>
      <c r="Q1603" s="70"/>
      <c r="R1603" s="34"/>
      <c r="S1603" s="105"/>
      <c r="T1603" s="105"/>
      <c r="U1603" s="77"/>
      <c r="V1603" s="77"/>
      <c r="W1603" s="69"/>
      <c r="X1603" s="69"/>
      <c r="Y1603" s="69"/>
      <c r="Z1603" s="61"/>
      <c r="AA1603" s="67"/>
      <c r="AB1603" s="61"/>
      <c r="AC1603" s="67"/>
      <c r="AD1603" s="67"/>
      <c r="AE1603" s="67"/>
      <c r="AF1603" s="57"/>
      <c r="AG1603" s="107"/>
      <c r="AH1603" s="108"/>
      <c r="AI1603" s="30"/>
      <c r="AJ1603" s="30"/>
      <c r="AK1603" s="30"/>
      <c r="AL1603" s="30"/>
      <c r="AM1603" s="63"/>
      <c r="AN1603" s="108"/>
      <c r="AO1603" s="108"/>
      <c r="AP1603" s="107"/>
      <c r="AQ1603" s="107"/>
      <c r="AR1603" s="31"/>
      <c r="AS1603" s="68"/>
      <c r="AT1603" s="68"/>
      <c r="AU1603" s="63"/>
      <c r="AV1603" s="62"/>
      <c r="AW1603" s="62"/>
      <c r="AX1603" s="62"/>
      <c r="AY1603" s="62"/>
      <c r="AZ1603" s="126"/>
      <c r="BA1603" s="126"/>
      <c r="BB1603" s="126"/>
      <c r="BC1603" s="126"/>
      <c r="BD1603" s="126"/>
      <c r="BE1603" s="62"/>
    </row>
    <row r="1604" spans="1:57" ht="25.5" customHeight="1" x14ac:dyDescent="0.3">
      <c r="A1604" s="31"/>
      <c r="B1604" s="31"/>
      <c r="C1604" s="31"/>
      <c r="D1604" s="33"/>
      <c r="E1604" s="92"/>
      <c r="F1604" s="31"/>
      <c r="G1604" s="77"/>
      <c r="H1604" s="77"/>
      <c r="I1604" s="57"/>
      <c r="J1604" s="31"/>
      <c r="K1604" s="31"/>
      <c r="L1604" s="77"/>
      <c r="M1604" s="64"/>
      <c r="N1604" s="64"/>
      <c r="O1604" s="69"/>
      <c r="P1604" s="69"/>
      <c r="Q1604" s="70"/>
      <c r="R1604" s="34"/>
      <c r="S1604" s="105"/>
      <c r="T1604" s="105"/>
      <c r="U1604" s="77"/>
      <c r="V1604" s="77"/>
      <c r="W1604" s="69"/>
      <c r="X1604" s="69"/>
      <c r="Y1604" s="69"/>
      <c r="Z1604" s="61"/>
      <c r="AA1604" s="67"/>
      <c r="AB1604" s="61"/>
      <c r="AC1604" s="67"/>
      <c r="AD1604" s="67"/>
      <c r="AE1604" s="67"/>
      <c r="AF1604" s="57"/>
      <c r="AG1604" s="107"/>
      <c r="AH1604" s="108"/>
      <c r="AI1604" s="30"/>
      <c r="AJ1604" s="30"/>
      <c r="AK1604" s="30"/>
      <c r="AL1604" s="30"/>
      <c r="AM1604" s="63"/>
      <c r="AN1604" s="108"/>
      <c r="AO1604" s="108"/>
      <c r="AP1604" s="107"/>
      <c r="AQ1604" s="107"/>
      <c r="AR1604" s="31"/>
      <c r="AS1604" s="68"/>
      <c r="AT1604" s="68"/>
      <c r="AU1604" s="63"/>
      <c r="AV1604" s="62"/>
      <c r="AW1604" s="62"/>
      <c r="AX1604" s="62"/>
      <c r="AY1604" s="62"/>
      <c r="AZ1604" s="126"/>
      <c r="BA1604" s="126"/>
      <c r="BB1604" s="126"/>
      <c r="BC1604" s="126"/>
      <c r="BD1604" s="126"/>
      <c r="BE1604" s="62"/>
    </row>
    <row r="1605" spans="1:57" ht="25.5" customHeight="1" x14ac:dyDescent="0.3">
      <c r="A1605" s="31"/>
      <c r="B1605" s="31"/>
      <c r="C1605" s="31"/>
      <c r="D1605" s="33"/>
      <c r="E1605" s="92"/>
      <c r="F1605" s="31"/>
      <c r="G1605" s="77"/>
      <c r="H1605" s="77"/>
      <c r="I1605" s="57"/>
      <c r="J1605" s="31"/>
      <c r="K1605" s="31"/>
      <c r="L1605" s="77"/>
      <c r="M1605" s="64"/>
      <c r="N1605" s="64"/>
      <c r="O1605" s="69"/>
      <c r="P1605" s="69"/>
      <c r="Q1605" s="70"/>
      <c r="R1605" s="34"/>
      <c r="S1605" s="105"/>
      <c r="T1605" s="105"/>
      <c r="U1605" s="77"/>
      <c r="V1605" s="77"/>
      <c r="W1605" s="69"/>
      <c r="X1605" s="69"/>
      <c r="Y1605" s="69"/>
      <c r="Z1605" s="61"/>
      <c r="AA1605" s="67"/>
      <c r="AB1605" s="61"/>
      <c r="AC1605" s="67"/>
      <c r="AD1605" s="67"/>
      <c r="AE1605" s="67"/>
      <c r="AF1605" s="57"/>
      <c r="AG1605" s="107"/>
      <c r="AH1605" s="108"/>
      <c r="AI1605" s="30"/>
      <c r="AJ1605" s="30"/>
      <c r="AK1605" s="30"/>
      <c r="AL1605" s="30"/>
      <c r="AM1605" s="63"/>
      <c r="AN1605" s="108"/>
      <c r="AO1605" s="108"/>
      <c r="AP1605" s="107"/>
      <c r="AQ1605" s="107"/>
      <c r="AR1605" s="31"/>
      <c r="AS1605" s="68"/>
      <c r="AT1605" s="68"/>
      <c r="AU1605" s="63"/>
      <c r="AV1605" s="62"/>
      <c r="AW1605" s="62"/>
      <c r="AX1605" s="62"/>
      <c r="AY1605" s="62"/>
      <c r="AZ1605" s="126"/>
      <c r="BA1605" s="126"/>
      <c r="BB1605" s="126"/>
      <c r="BC1605" s="126"/>
      <c r="BD1605" s="126"/>
      <c r="BE1605" s="62"/>
    </row>
    <row r="1606" spans="1:57" ht="25.5" customHeight="1" x14ac:dyDescent="0.3">
      <c r="A1606" s="31"/>
      <c r="B1606" s="31"/>
      <c r="C1606" s="31"/>
      <c r="D1606" s="33"/>
      <c r="E1606" s="92"/>
      <c r="F1606" s="31"/>
      <c r="G1606" s="77"/>
      <c r="H1606" s="77"/>
      <c r="I1606" s="57"/>
      <c r="J1606" s="31"/>
      <c r="K1606" s="31"/>
      <c r="L1606" s="77"/>
      <c r="M1606" s="64"/>
      <c r="N1606" s="64"/>
      <c r="O1606" s="69"/>
      <c r="P1606" s="69"/>
      <c r="Q1606" s="70"/>
      <c r="R1606" s="34"/>
      <c r="S1606" s="105"/>
      <c r="T1606" s="105"/>
      <c r="U1606" s="77"/>
      <c r="V1606" s="77"/>
      <c r="W1606" s="69"/>
      <c r="X1606" s="69"/>
      <c r="Y1606" s="69"/>
      <c r="Z1606" s="61"/>
      <c r="AA1606" s="67"/>
      <c r="AB1606" s="61"/>
      <c r="AC1606" s="67"/>
      <c r="AD1606" s="67"/>
      <c r="AE1606" s="67"/>
      <c r="AF1606" s="57"/>
      <c r="AG1606" s="107"/>
      <c r="AH1606" s="108"/>
      <c r="AI1606" s="30"/>
      <c r="AJ1606" s="30"/>
      <c r="AK1606" s="30"/>
      <c r="AL1606" s="30"/>
      <c r="AM1606" s="63"/>
      <c r="AN1606" s="108"/>
      <c r="AO1606" s="108"/>
      <c r="AP1606" s="107"/>
      <c r="AQ1606" s="107"/>
      <c r="AR1606" s="31"/>
      <c r="AS1606" s="68"/>
      <c r="AT1606" s="68"/>
      <c r="AU1606" s="63"/>
      <c r="AV1606" s="62"/>
      <c r="AW1606" s="62"/>
      <c r="AX1606" s="62"/>
      <c r="AY1606" s="62"/>
      <c r="AZ1606" s="126"/>
      <c r="BA1606" s="126"/>
      <c r="BB1606" s="126"/>
      <c r="BC1606" s="126"/>
      <c r="BD1606" s="126"/>
      <c r="BE1606" s="62"/>
    </row>
    <row r="1607" spans="1:57" ht="25.5" customHeight="1" x14ac:dyDescent="0.3">
      <c r="A1607" s="31"/>
      <c r="B1607" s="31"/>
      <c r="C1607" s="31"/>
      <c r="D1607" s="33"/>
      <c r="E1607" s="92"/>
      <c r="F1607" s="31"/>
      <c r="G1607" s="77"/>
      <c r="H1607" s="77"/>
      <c r="I1607" s="57"/>
      <c r="J1607" s="31"/>
      <c r="K1607" s="31"/>
      <c r="L1607" s="77"/>
      <c r="M1607" s="64"/>
      <c r="N1607" s="64"/>
      <c r="O1607" s="69"/>
      <c r="P1607" s="69"/>
      <c r="Q1607" s="70"/>
      <c r="R1607" s="34"/>
      <c r="S1607" s="105"/>
      <c r="T1607" s="105"/>
      <c r="U1607" s="77"/>
      <c r="V1607" s="77"/>
      <c r="W1607" s="69"/>
      <c r="X1607" s="69"/>
      <c r="Y1607" s="69"/>
      <c r="Z1607" s="61"/>
      <c r="AA1607" s="67"/>
      <c r="AB1607" s="61"/>
      <c r="AC1607" s="67"/>
      <c r="AD1607" s="67"/>
      <c r="AE1607" s="67"/>
      <c r="AF1607" s="57"/>
      <c r="AG1607" s="107"/>
      <c r="AH1607" s="108"/>
      <c r="AI1607" s="30"/>
      <c r="AJ1607" s="30"/>
      <c r="AK1607" s="30"/>
      <c r="AL1607" s="30"/>
      <c r="AM1607" s="63"/>
      <c r="AN1607" s="108"/>
      <c r="AO1607" s="108"/>
      <c r="AP1607" s="107"/>
      <c r="AQ1607" s="107"/>
      <c r="AR1607" s="31"/>
      <c r="AS1607" s="68"/>
      <c r="AT1607" s="68"/>
      <c r="AU1607" s="63"/>
      <c r="AV1607" s="62"/>
      <c r="AW1607" s="62"/>
      <c r="AX1607" s="62"/>
      <c r="AY1607" s="62"/>
      <c r="AZ1607" s="126"/>
      <c r="BA1607" s="126"/>
      <c r="BB1607" s="126"/>
      <c r="BC1607" s="126"/>
      <c r="BD1607" s="126"/>
      <c r="BE1607" s="62"/>
    </row>
    <row r="1608" spans="1:57" ht="25.5" customHeight="1" x14ac:dyDescent="0.3">
      <c r="A1608" s="31"/>
      <c r="B1608" s="31"/>
      <c r="C1608" s="31"/>
      <c r="D1608" s="33"/>
      <c r="E1608" s="92"/>
      <c r="F1608" s="31"/>
      <c r="G1608" s="77"/>
      <c r="H1608" s="77"/>
      <c r="I1608" s="57"/>
      <c r="J1608" s="31"/>
      <c r="K1608" s="31"/>
      <c r="L1608" s="77"/>
      <c r="M1608" s="64"/>
      <c r="N1608" s="64"/>
      <c r="O1608" s="69"/>
      <c r="P1608" s="69"/>
      <c r="Q1608" s="70"/>
      <c r="R1608" s="34"/>
      <c r="S1608" s="105"/>
      <c r="T1608" s="105"/>
      <c r="U1608" s="77"/>
      <c r="V1608" s="77"/>
      <c r="W1608" s="69"/>
      <c r="X1608" s="69"/>
      <c r="Y1608" s="69"/>
      <c r="Z1608" s="61"/>
      <c r="AA1608" s="67"/>
      <c r="AB1608" s="61"/>
      <c r="AC1608" s="67"/>
      <c r="AD1608" s="67"/>
      <c r="AE1608" s="67"/>
      <c r="AF1608" s="57"/>
      <c r="AG1608" s="107"/>
      <c r="AH1608" s="108"/>
      <c r="AI1608" s="30"/>
      <c r="AJ1608" s="30"/>
      <c r="AK1608" s="30"/>
      <c r="AL1608" s="30"/>
      <c r="AM1608" s="63"/>
      <c r="AN1608" s="108"/>
      <c r="AO1608" s="108"/>
      <c r="AP1608" s="107"/>
      <c r="AQ1608" s="107"/>
      <c r="AR1608" s="31"/>
      <c r="AS1608" s="68"/>
      <c r="AT1608" s="68"/>
      <c r="AU1608" s="63"/>
      <c r="AV1608" s="62"/>
      <c r="AW1608" s="62"/>
      <c r="AX1608" s="62"/>
      <c r="AY1608" s="62"/>
      <c r="AZ1608" s="126"/>
      <c r="BA1608" s="126"/>
      <c r="BB1608" s="126"/>
      <c r="BC1608" s="126"/>
      <c r="BD1608" s="126"/>
      <c r="BE1608" s="62"/>
    </row>
    <row r="1609" spans="1:57" ht="25.5" customHeight="1" x14ac:dyDescent="0.3">
      <c r="A1609" s="31"/>
      <c r="B1609" s="31"/>
      <c r="C1609" s="31"/>
      <c r="D1609" s="33"/>
      <c r="E1609" s="92"/>
      <c r="F1609" s="31"/>
      <c r="G1609" s="77"/>
      <c r="H1609" s="77"/>
      <c r="I1609" s="57"/>
      <c r="J1609" s="31"/>
      <c r="K1609" s="31"/>
      <c r="L1609" s="77"/>
      <c r="M1609" s="64"/>
      <c r="N1609" s="64"/>
      <c r="O1609" s="69"/>
      <c r="P1609" s="69"/>
      <c r="Q1609" s="70"/>
      <c r="R1609" s="34"/>
      <c r="S1609" s="105"/>
      <c r="T1609" s="105"/>
      <c r="U1609" s="77"/>
      <c r="V1609" s="77"/>
      <c r="W1609" s="69"/>
      <c r="X1609" s="69"/>
      <c r="Y1609" s="69"/>
      <c r="Z1609" s="61"/>
      <c r="AA1609" s="67"/>
      <c r="AB1609" s="61"/>
      <c r="AC1609" s="67"/>
      <c r="AD1609" s="67"/>
      <c r="AE1609" s="67"/>
      <c r="AF1609" s="57"/>
      <c r="AG1609" s="107"/>
      <c r="AH1609" s="108"/>
      <c r="AI1609" s="30"/>
      <c r="AJ1609" s="30"/>
      <c r="AK1609" s="30"/>
      <c r="AL1609" s="30"/>
      <c r="AM1609" s="63"/>
      <c r="AN1609" s="108"/>
      <c r="AO1609" s="108"/>
      <c r="AP1609" s="107"/>
      <c r="AQ1609" s="107"/>
      <c r="AR1609" s="31"/>
      <c r="AS1609" s="68"/>
      <c r="AT1609" s="68"/>
      <c r="AU1609" s="63"/>
      <c r="AV1609" s="62"/>
      <c r="AW1609" s="62"/>
      <c r="AX1609" s="62"/>
      <c r="AY1609" s="62"/>
      <c r="AZ1609" s="126"/>
      <c r="BA1609" s="126"/>
      <c r="BB1609" s="126"/>
      <c r="BC1609" s="126"/>
      <c r="BD1609" s="126"/>
      <c r="BE1609" s="62"/>
    </row>
    <row r="1610" spans="1:57" ht="25.5" customHeight="1" x14ac:dyDescent="0.3">
      <c r="A1610" s="31"/>
      <c r="B1610" s="31"/>
      <c r="C1610" s="31"/>
      <c r="D1610" s="33"/>
      <c r="E1610" s="92"/>
      <c r="F1610" s="31"/>
      <c r="G1610" s="77"/>
      <c r="H1610" s="77"/>
      <c r="I1610" s="57"/>
      <c r="J1610" s="31"/>
      <c r="K1610" s="31"/>
      <c r="L1610" s="77"/>
      <c r="M1610" s="64"/>
      <c r="N1610" s="64"/>
      <c r="O1610" s="69"/>
      <c r="P1610" s="69"/>
      <c r="Q1610" s="70"/>
      <c r="R1610" s="34"/>
      <c r="S1610" s="105"/>
      <c r="T1610" s="105"/>
      <c r="U1610" s="77"/>
      <c r="V1610" s="77"/>
      <c r="W1610" s="69"/>
      <c r="X1610" s="69"/>
      <c r="Y1610" s="69"/>
      <c r="Z1610" s="61"/>
      <c r="AA1610" s="67"/>
      <c r="AB1610" s="61"/>
      <c r="AC1610" s="67"/>
      <c r="AD1610" s="67"/>
      <c r="AE1610" s="67"/>
      <c r="AF1610" s="57"/>
      <c r="AG1610" s="107"/>
      <c r="AH1610" s="108"/>
      <c r="AI1610" s="30"/>
      <c r="AJ1610" s="30"/>
      <c r="AK1610" s="30"/>
      <c r="AL1610" s="30"/>
      <c r="AM1610" s="63"/>
      <c r="AN1610" s="108"/>
      <c r="AO1610" s="108"/>
      <c r="AP1610" s="107"/>
      <c r="AQ1610" s="107"/>
      <c r="AR1610" s="31"/>
      <c r="AS1610" s="68"/>
      <c r="AT1610" s="68"/>
      <c r="AU1610" s="63"/>
      <c r="AV1610" s="62"/>
      <c r="AW1610" s="62"/>
      <c r="AX1610" s="62"/>
      <c r="AY1610" s="62"/>
      <c r="AZ1610" s="126"/>
      <c r="BA1610" s="126"/>
      <c r="BB1610" s="126"/>
      <c r="BC1610" s="126"/>
      <c r="BD1610" s="126"/>
      <c r="BE1610" s="62"/>
    </row>
    <row r="1611" spans="1:57" ht="25.5" customHeight="1" x14ac:dyDescent="0.3">
      <c r="A1611" s="31"/>
      <c r="B1611" s="31"/>
      <c r="C1611" s="31"/>
      <c r="D1611" s="33"/>
      <c r="E1611" s="92"/>
      <c r="F1611" s="31"/>
      <c r="G1611" s="77"/>
      <c r="H1611" s="77"/>
      <c r="I1611" s="57"/>
      <c r="J1611" s="31"/>
      <c r="K1611" s="31"/>
      <c r="L1611" s="77"/>
      <c r="M1611" s="64"/>
      <c r="N1611" s="64"/>
      <c r="O1611" s="69"/>
      <c r="P1611" s="69"/>
      <c r="Q1611" s="70"/>
      <c r="R1611" s="34"/>
      <c r="S1611" s="105"/>
      <c r="T1611" s="105"/>
      <c r="U1611" s="77"/>
      <c r="V1611" s="77"/>
      <c r="W1611" s="69"/>
      <c r="X1611" s="69"/>
      <c r="Y1611" s="69"/>
      <c r="Z1611" s="61"/>
      <c r="AA1611" s="67"/>
      <c r="AB1611" s="61"/>
      <c r="AC1611" s="67"/>
      <c r="AD1611" s="67"/>
      <c r="AE1611" s="67"/>
      <c r="AF1611" s="57"/>
      <c r="AG1611" s="107"/>
      <c r="AH1611" s="108"/>
      <c r="AI1611" s="30"/>
      <c r="AJ1611" s="30"/>
      <c r="AK1611" s="30"/>
      <c r="AL1611" s="30"/>
      <c r="AM1611" s="63"/>
      <c r="AN1611" s="108"/>
      <c r="AO1611" s="108"/>
      <c r="AP1611" s="107"/>
      <c r="AQ1611" s="107"/>
      <c r="AR1611" s="31"/>
      <c r="AS1611" s="68"/>
      <c r="AT1611" s="68"/>
      <c r="AU1611" s="63"/>
      <c r="AV1611" s="62"/>
      <c r="AW1611" s="62"/>
      <c r="AX1611" s="62"/>
      <c r="AY1611" s="62"/>
      <c r="AZ1611" s="126"/>
      <c r="BA1611" s="126"/>
      <c r="BB1611" s="126"/>
      <c r="BC1611" s="126"/>
      <c r="BD1611" s="126"/>
      <c r="BE1611" s="62"/>
    </row>
    <row r="1612" spans="1:57" ht="25.5" customHeight="1" x14ac:dyDescent="0.3">
      <c r="A1612" s="31"/>
      <c r="B1612" s="31"/>
      <c r="C1612" s="31"/>
      <c r="D1612" s="33"/>
      <c r="E1612" s="92"/>
      <c r="F1612" s="31"/>
      <c r="G1612" s="77"/>
      <c r="H1612" s="77"/>
      <c r="I1612" s="57"/>
      <c r="J1612" s="31"/>
      <c r="K1612" s="31"/>
      <c r="L1612" s="77"/>
      <c r="M1612" s="64"/>
      <c r="N1612" s="64"/>
      <c r="O1612" s="69"/>
      <c r="P1612" s="69"/>
      <c r="Q1612" s="70"/>
      <c r="R1612" s="34"/>
      <c r="S1612" s="105"/>
      <c r="T1612" s="105"/>
      <c r="U1612" s="77"/>
      <c r="V1612" s="77"/>
      <c r="W1612" s="69"/>
      <c r="X1612" s="69"/>
      <c r="Y1612" s="69"/>
      <c r="Z1612" s="61"/>
      <c r="AA1612" s="67"/>
      <c r="AB1612" s="61"/>
      <c r="AC1612" s="67"/>
      <c r="AD1612" s="67"/>
      <c r="AE1612" s="67"/>
      <c r="AF1612" s="57"/>
      <c r="AG1612" s="107"/>
      <c r="AH1612" s="108"/>
      <c r="AI1612" s="30"/>
      <c r="AJ1612" s="30"/>
      <c r="AK1612" s="30"/>
      <c r="AL1612" s="30"/>
      <c r="AM1612" s="63"/>
      <c r="AN1612" s="108"/>
      <c r="AO1612" s="108"/>
      <c r="AP1612" s="107"/>
      <c r="AQ1612" s="107"/>
      <c r="AR1612" s="31"/>
      <c r="AS1612" s="68"/>
      <c r="AT1612" s="68"/>
      <c r="AU1612" s="63"/>
      <c r="AV1612" s="62"/>
      <c r="AW1612" s="62"/>
      <c r="AX1612" s="62"/>
      <c r="AY1612" s="62"/>
      <c r="AZ1612" s="126"/>
      <c r="BA1612" s="126"/>
      <c r="BB1612" s="126"/>
      <c r="BC1612" s="126"/>
      <c r="BD1612" s="126"/>
      <c r="BE1612" s="62"/>
    </row>
    <row r="1613" spans="1:57" ht="25.5" customHeight="1" x14ac:dyDescent="0.3">
      <c r="A1613" s="31"/>
      <c r="B1613" s="31"/>
      <c r="C1613" s="31"/>
      <c r="D1613" s="33"/>
      <c r="E1613" s="92"/>
      <c r="F1613" s="31"/>
      <c r="G1613" s="77"/>
      <c r="H1613" s="77"/>
      <c r="I1613" s="57"/>
      <c r="J1613" s="31"/>
      <c r="K1613" s="31"/>
      <c r="L1613" s="77"/>
      <c r="M1613" s="64"/>
      <c r="N1613" s="64"/>
      <c r="O1613" s="69"/>
      <c r="P1613" s="69"/>
      <c r="Q1613" s="70"/>
      <c r="R1613" s="34"/>
      <c r="S1613" s="105"/>
      <c r="T1613" s="105"/>
      <c r="U1613" s="77"/>
      <c r="V1613" s="77"/>
      <c r="W1613" s="69"/>
      <c r="X1613" s="69"/>
      <c r="Y1613" s="69"/>
      <c r="Z1613" s="61"/>
      <c r="AA1613" s="67"/>
      <c r="AB1613" s="61"/>
      <c r="AC1613" s="67"/>
      <c r="AD1613" s="67"/>
      <c r="AE1613" s="67"/>
      <c r="AF1613" s="57"/>
      <c r="AG1613" s="107"/>
      <c r="AH1613" s="108"/>
      <c r="AI1613" s="30"/>
      <c r="AJ1613" s="30"/>
      <c r="AK1613" s="30"/>
      <c r="AL1613" s="30"/>
      <c r="AM1613" s="63"/>
      <c r="AN1613" s="108"/>
      <c r="AO1613" s="108"/>
      <c r="AP1613" s="107"/>
      <c r="AQ1613" s="107"/>
      <c r="AR1613" s="31"/>
      <c r="AS1613" s="68"/>
      <c r="AT1613" s="68"/>
      <c r="AU1613" s="63"/>
      <c r="AV1613" s="62"/>
      <c r="AW1613" s="62"/>
      <c r="AX1613" s="62"/>
      <c r="AY1613" s="62"/>
      <c r="AZ1613" s="126"/>
      <c r="BA1613" s="126"/>
      <c r="BB1613" s="126"/>
      <c r="BC1613" s="126"/>
      <c r="BD1613" s="126"/>
      <c r="BE1613" s="62"/>
    </row>
    <row r="1614" spans="1:57" ht="25.5" customHeight="1" x14ac:dyDescent="0.3">
      <c r="A1614" s="31"/>
      <c r="B1614" s="31"/>
      <c r="C1614" s="31"/>
      <c r="D1614" s="33"/>
      <c r="E1614" s="92"/>
      <c r="F1614" s="31"/>
      <c r="G1614" s="77"/>
      <c r="H1614" s="77"/>
      <c r="I1614" s="57"/>
      <c r="J1614" s="31"/>
      <c r="K1614" s="31"/>
      <c r="L1614" s="77"/>
      <c r="M1614" s="64"/>
      <c r="N1614" s="64"/>
      <c r="O1614" s="69"/>
      <c r="P1614" s="69"/>
      <c r="Q1614" s="70"/>
      <c r="R1614" s="34"/>
      <c r="S1614" s="105"/>
      <c r="T1614" s="105"/>
      <c r="U1614" s="77"/>
      <c r="V1614" s="77"/>
      <c r="W1614" s="69"/>
      <c r="X1614" s="69"/>
      <c r="Y1614" s="69"/>
      <c r="Z1614" s="61"/>
      <c r="AA1614" s="67"/>
      <c r="AB1614" s="61"/>
      <c r="AC1614" s="67"/>
      <c r="AD1614" s="67"/>
      <c r="AE1614" s="67"/>
      <c r="AF1614" s="57"/>
      <c r="AG1614" s="107"/>
      <c r="AH1614" s="108"/>
      <c r="AI1614" s="30"/>
      <c r="AJ1614" s="30"/>
      <c r="AK1614" s="30"/>
      <c r="AL1614" s="30"/>
      <c r="AM1614" s="63"/>
      <c r="AN1614" s="108"/>
      <c r="AO1614" s="108"/>
      <c r="AP1614" s="107"/>
      <c r="AQ1614" s="107"/>
      <c r="AR1614" s="31"/>
      <c r="AS1614" s="68"/>
      <c r="AT1614" s="68"/>
      <c r="AU1614" s="63"/>
      <c r="AV1614" s="62"/>
      <c r="AW1614" s="62"/>
      <c r="AX1614" s="62"/>
      <c r="AY1614" s="62"/>
      <c r="AZ1614" s="126"/>
      <c r="BA1614" s="126"/>
      <c r="BB1614" s="126"/>
      <c r="BC1614" s="126"/>
      <c r="BD1614" s="126"/>
      <c r="BE1614" s="62"/>
    </row>
    <row r="1615" spans="1:57" ht="25.5" customHeight="1" x14ac:dyDescent="0.3">
      <c r="A1615" s="31"/>
      <c r="B1615" s="31"/>
      <c r="C1615" s="31"/>
      <c r="D1615" s="33"/>
      <c r="E1615" s="92"/>
      <c r="F1615" s="31"/>
      <c r="G1615" s="77"/>
      <c r="H1615" s="77"/>
      <c r="I1615" s="57"/>
      <c r="J1615" s="31"/>
      <c r="K1615" s="31"/>
      <c r="L1615" s="77"/>
      <c r="M1615" s="64"/>
      <c r="N1615" s="64"/>
      <c r="O1615" s="69"/>
      <c r="P1615" s="69"/>
      <c r="Q1615" s="70"/>
      <c r="R1615" s="34"/>
      <c r="S1615" s="105"/>
      <c r="T1615" s="105"/>
      <c r="U1615" s="77"/>
      <c r="V1615" s="77"/>
      <c r="W1615" s="69"/>
      <c r="X1615" s="69"/>
      <c r="Y1615" s="69"/>
      <c r="Z1615" s="61"/>
      <c r="AA1615" s="67"/>
      <c r="AB1615" s="61"/>
      <c r="AC1615" s="67"/>
      <c r="AD1615" s="67"/>
      <c r="AE1615" s="67"/>
      <c r="AF1615" s="57"/>
      <c r="AG1615" s="107"/>
      <c r="AH1615" s="108"/>
      <c r="AI1615" s="30"/>
      <c r="AJ1615" s="30"/>
      <c r="AK1615" s="30"/>
      <c r="AL1615" s="30"/>
      <c r="AM1615" s="63"/>
      <c r="AN1615" s="108"/>
      <c r="AO1615" s="108"/>
      <c r="AP1615" s="107"/>
      <c r="AQ1615" s="107"/>
      <c r="AR1615" s="31"/>
      <c r="AS1615" s="68"/>
      <c r="AT1615" s="68"/>
      <c r="AU1615" s="63"/>
      <c r="AV1615" s="62"/>
      <c r="AW1615" s="62"/>
      <c r="AX1615" s="62"/>
      <c r="AY1615" s="62"/>
      <c r="AZ1615" s="126"/>
      <c r="BA1615" s="126"/>
      <c r="BB1615" s="126"/>
      <c r="BC1615" s="126"/>
      <c r="BD1615" s="126"/>
      <c r="BE1615" s="62"/>
    </row>
    <row r="1616" spans="1:57" ht="25.5" customHeight="1" x14ac:dyDescent="0.3">
      <c r="A1616" s="31"/>
      <c r="B1616" s="31"/>
      <c r="C1616" s="31"/>
      <c r="D1616" s="33"/>
      <c r="E1616" s="92"/>
      <c r="F1616" s="31"/>
      <c r="G1616" s="77"/>
      <c r="H1616" s="77"/>
      <c r="I1616" s="57"/>
      <c r="J1616" s="31"/>
      <c r="K1616" s="31"/>
      <c r="L1616" s="77"/>
      <c r="M1616" s="64"/>
      <c r="N1616" s="64"/>
      <c r="O1616" s="69"/>
      <c r="P1616" s="69"/>
      <c r="Q1616" s="70"/>
      <c r="R1616" s="34"/>
      <c r="S1616" s="105"/>
      <c r="T1616" s="105"/>
      <c r="U1616" s="77"/>
      <c r="V1616" s="77"/>
      <c r="W1616" s="69"/>
      <c r="X1616" s="69"/>
      <c r="Y1616" s="69"/>
      <c r="Z1616" s="61"/>
      <c r="AA1616" s="67"/>
      <c r="AB1616" s="61"/>
      <c r="AC1616" s="67"/>
      <c r="AD1616" s="67"/>
      <c r="AE1616" s="67"/>
      <c r="AF1616" s="57"/>
      <c r="AG1616" s="107"/>
      <c r="AH1616" s="108"/>
      <c r="AI1616" s="30"/>
      <c r="AJ1616" s="30"/>
      <c r="AK1616" s="30"/>
      <c r="AL1616" s="30"/>
      <c r="AM1616" s="63"/>
      <c r="AN1616" s="108"/>
      <c r="AO1616" s="108"/>
      <c r="AP1616" s="107"/>
      <c r="AQ1616" s="107"/>
      <c r="AR1616" s="31"/>
      <c r="AS1616" s="68"/>
      <c r="AT1616" s="68"/>
      <c r="AU1616" s="63"/>
      <c r="AV1616" s="62"/>
      <c r="AW1616" s="62"/>
      <c r="AX1616" s="62"/>
      <c r="AY1616" s="62"/>
      <c r="AZ1616" s="126"/>
      <c r="BA1616" s="126"/>
      <c r="BB1616" s="126"/>
      <c r="BC1616" s="126"/>
      <c r="BD1616" s="126"/>
      <c r="BE1616" s="62"/>
    </row>
    <row r="1617" spans="1:57" ht="25.5" customHeight="1" x14ac:dyDescent="0.3">
      <c r="A1617" s="31"/>
      <c r="B1617" s="31"/>
      <c r="C1617" s="31"/>
      <c r="D1617" s="33"/>
      <c r="E1617" s="92"/>
      <c r="F1617" s="31"/>
      <c r="G1617" s="77"/>
      <c r="H1617" s="77"/>
      <c r="I1617" s="57"/>
      <c r="J1617" s="31"/>
      <c r="K1617" s="31"/>
      <c r="L1617" s="77"/>
      <c r="M1617" s="64"/>
      <c r="N1617" s="64"/>
      <c r="O1617" s="69"/>
      <c r="P1617" s="69"/>
      <c r="Q1617" s="70"/>
      <c r="R1617" s="34"/>
      <c r="S1617" s="105"/>
      <c r="T1617" s="105"/>
      <c r="U1617" s="77"/>
      <c r="V1617" s="77"/>
      <c r="W1617" s="69"/>
      <c r="X1617" s="69"/>
      <c r="Y1617" s="69"/>
      <c r="Z1617" s="61"/>
      <c r="AA1617" s="67"/>
      <c r="AB1617" s="61"/>
      <c r="AC1617" s="67"/>
      <c r="AD1617" s="67"/>
      <c r="AE1617" s="67"/>
      <c r="AF1617" s="57"/>
      <c r="AG1617" s="107"/>
      <c r="AH1617" s="108"/>
      <c r="AI1617" s="30"/>
      <c r="AJ1617" s="30"/>
      <c r="AK1617" s="30"/>
      <c r="AL1617" s="30"/>
      <c r="AM1617" s="63"/>
      <c r="AN1617" s="108"/>
      <c r="AO1617" s="108"/>
      <c r="AP1617" s="107"/>
      <c r="AQ1617" s="107"/>
      <c r="AR1617" s="31"/>
      <c r="AS1617" s="68"/>
      <c r="AT1617" s="68"/>
      <c r="AU1617" s="63"/>
      <c r="AV1617" s="62"/>
      <c r="AW1617" s="62"/>
      <c r="AX1617" s="62"/>
      <c r="AY1617" s="62"/>
      <c r="AZ1617" s="126"/>
      <c r="BA1617" s="126"/>
      <c r="BB1617" s="126"/>
      <c r="BC1617" s="126"/>
      <c r="BD1617" s="126"/>
      <c r="BE1617" s="62"/>
    </row>
    <row r="1618" spans="1:57" ht="25.5" customHeight="1" x14ac:dyDescent="0.3">
      <c r="A1618" s="31"/>
      <c r="B1618" s="31"/>
      <c r="C1618" s="31"/>
      <c r="D1618" s="33"/>
      <c r="E1618" s="92"/>
      <c r="F1618" s="31"/>
      <c r="G1618" s="77"/>
      <c r="H1618" s="77"/>
      <c r="I1618" s="57"/>
      <c r="J1618" s="31"/>
      <c r="K1618" s="31"/>
      <c r="L1618" s="77"/>
      <c r="M1618" s="64"/>
      <c r="N1618" s="64"/>
      <c r="O1618" s="69"/>
      <c r="P1618" s="69"/>
      <c r="Q1618" s="70"/>
      <c r="R1618" s="34"/>
      <c r="S1618" s="105"/>
      <c r="T1618" s="105"/>
      <c r="U1618" s="77"/>
      <c r="V1618" s="77"/>
      <c r="W1618" s="69"/>
      <c r="X1618" s="69"/>
      <c r="Y1618" s="69"/>
      <c r="Z1618" s="61"/>
      <c r="AA1618" s="67"/>
      <c r="AB1618" s="61"/>
      <c r="AC1618" s="67"/>
      <c r="AD1618" s="67"/>
      <c r="AE1618" s="67"/>
      <c r="AF1618" s="57"/>
      <c r="AG1618" s="107"/>
      <c r="AH1618" s="108"/>
      <c r="AI1618" s="30"/>
      <c r="AJ1618" s="30"/>
      <c r="AK1618" s="30"/>
      <c r="AL1618" s="30"/>
      <c r="AM1618" s="63"/>
      <c r="AN1618" s="108"/>
      <c r="AO1618" s="108"/>
      <c r="AP1618" s="107"/>
      <c r="AQ1618" s="107"/>
      <c r="AR1618" s="31"/>
      <c r="AS1618" s="68"/>
      <c r="AT1618" s="68"/>
      <c r="AU1618" s="63"/>
      <c r="AV1618" s="62"/>
      <c r="AW1618" s="62"/>
      <c r="AX1618" s="62"/>
      <c r="AY1618" s="62"/>
      <c r="AZ1618" s="126"/>
      <c r="BA1618" s="126"/>
      <c r="BB1618" s="126"/>
      <c r="BC1618" s="126"/>
      <c r="BD1618" s="126"/>
      <c r="BE1618" s="62"/>
    </row>
    <row r="1619" spans="1:57" ht="25.5" customHeight="1" x14ac:dyDescent="0.3">
      <c r="A1619" s="31"/>
      <c r="B1619" s="31"/>
      <c r="C1619" s="31"/>
      <c r="D1619" s="33"/>
      <c r="E1619" s="92"/>
      <c r="F1619" s="31"/>
      <c r="G1619" s="77"/>
      <c r="H1619" s="77"/>
      <c r="I1619" s="57"/>
      <c r="J1619" s="31"/>
      <c r="K1619" s="31"/>
      <c r="L1619" s="77"/>
      <c r="M1619" s="64"/>
      <c r="N1619" s="64"/>
      <c r="O1619" s="69"/>
      <c r="P1619" s="69"/>
      <c r="Q1619" s="70"/>
      <c r="R1619" s="34"/>
      <c r="S1619" s="105"/>
      <c r="T1619" s="105"/>
      <c r="U1619" s="77"/>
      <c r="V1619" s="77"/>
      <c r="W1619" s="69"/>
      <c r="X1619" s="69"/>
      <c r="Y1619" s="69"/>
      <c r="Z1619" s="61"/>
      <c r="AA1619" s="67"/>
      <c r="AB1619" s="61"/>
      <c r="AC1619" s="67"/>
      <c r="AD1619" s="67"/>
      <c r="AE1619" s="67"/>
      <c r="AF1619" s="57"/>
      <c r="AG1619" s="107"/>
      <c r="AH1619" s="108"/>
      <c r="AI1619" s="30"/>
      <c r="AJ1619" s="30"/>
      <c r="AK1619" s="30"/>
      <c r="AL1619" s="30"/>
      <c r="AM1619" s="63"/>
      <c r="AN1619" s="108"/>
      <c r="AO1619" s="108"/>
      <c r="AP1619" s="107"/>
      <c r="AQ1619" s="107"/>
      <c r="AR1619" s="31"/>
      <c r="AS1619" s="68"/>
      <c r="AT1619" s="68"/>
      <c r="AU1619" s="63"/>
      <c r="AV1619" s="62"/>
      <c r="AW1619" s="62"/>
      <c r="AX1619" s="62"/>
      <c r="AY1619" s="62"/>
      <c r="AZ1619" s="126"/>
      <c r="BA1619" s="126"/>
      <c r="BB1619" s="126"/>
      <c r="BC1619" s="126"/>
      <c r="BD1619" s="126"/>
      <c r="BE1619" s="62"/>
    </row>
    <row r="1620" spans="1:57" ht="25.5" customHeight="1" x14ac:dyDescent="0.3">
      <c r="A1620" s="31"/>
      <c r="B1620" s="31"/>
      <c r="C1620" s="31"/>
      <c r="D1620" s="33"/>
      <c r="E1620" s="92"/>
      <c r="F1620" s="31"/>
      <c r="G1620" s="77"/>
      <c r="H1620" s="77"/>
      <c r="I1620" s="57"/>
      <c r="J1620" s="31"/>
      <c r="K1620" s="31"/>
      <c r="L1620" s="77"/>
      <c r="M1620" s="64"/>
      <c r="N1620" s="64"/>
      <c r="O1620" s="69"/>
      <c r="P1620" s="69"/>
      <c r="Q1620" s="70"/>
      <c r="R1620" s="34"/>
      <c r="S1620" s="105"/>
      <c r="T1620" s="105"/>
      <c r="U1620" s="77"/>
      <c r="V1620" s="77"/>
      <c r="W1620" s="69"/>
      <c r="X1620" s="69"/>
      <c r="Y1620" s="69"/>
      <c r="Z1620" s="61"/>
      <c r="AA1620" s="67"/>
      <c r="AB1620" s="61"/>
      <c r="AC1620" s="67"/>
      <c r="AD1620" s="67"/>
      <c r="AE1620" s="67"/>
      <c r="AF1620" s="57"/>
      <c r="AG1620" s="107"/>
      <c r="AH1620" s="108"/>
      <c r="AI1620" s="30"/>
      <c r="AJ1620" s="30"/>
      <c r="AK1620" s="30"/>
      <c r="AL1620" s="30"/>
      <c r="AM1620" s="63"/>
      <c r="AN1620" s="108"/>
      <c r="AO1620" s="108"/>
      <c r="AP1620" s="107"/>
      <c r="AQ1620" s="107"/>
      <c r="AR1620" s="31"/>
      <c r="AS1620" s="68"/>
      <c r="AT1620" s="68"/>
      <c r="AU1620" s="63"/>
      <c r="AV1620" s="62"/>
      <c r="AW1620" s="62"/>
      <c r="AX1620" s="62"/>
      <c r="AY1620" s="62"/>
      <c r="AZ1620" s="126"/>
      <c r="BA1620" s="126"/>
      <c r="BB1620" s="126"/>
      <c r="BC1620" s="126"/>
      <c r="BD1620" s="126"/>
      <c r="BE1620" s="62"/>
    </row>
    <row r="1621" spans="1:57" ht="25.5" customHeight="1" x14ac:dyDescent="0.3">
      <c r="A1621" s="31"/>
      <c r="B1621" s="31"/>
      <c r="C1621" s="31"/>
      <c r="D1621" s="33"/>
      <c r="E1621" s="92"/>
      <c r="F1621" s="31"/>
      <c r="G1621" s="77"/>
      <c r="H1621" s="77"/>
      <c r="I1621" s="57"/>
      <c r="J1621" s="31"/>
      <c r="K1621" s="31"/>
      <c r="L1621" s="77"/>
      <c r="M1621" s="64"/>
      <c r="N1621" s="64"/>
      <c r="O1621" s="69"/>
      <c r="P1621" s="69"/>
      <c r="Q1621" s="70"/>
      <c r="R1621" s="34"/>
      <c r="S1621" s="105"/>
      <c r="T1621" s="105"/>
      <c r="U1621" s="77"/>
      <c r="V1621" s="77"/>
      <c r="W1621" s="69"/>
      <c r="X1621" s="69"/>
      <c r="Y1621" s="69"/>
      <c r="Z1621" s="61"/>
      <c r="AA1621" s="67"/>
      <c r="AB1621" s="61"/>
      <c r="AC1621" s="67"/>
      <c r="AD1621" s="67"/>
      <c r="AE1621" s="67"/>
      <c r="AF1621" s="57"/>
      <c r="AG1621" s="107"/>
      <c r="AH1621" s="108"/>
      <c r="AI1621" s="30"/>
      <c r="AJ1621" s="30"/>
      <c r="AK1621" s="30"/>
      <c r="AL1621" s="30"/>
      <c r="AM1621" s="63"/>
      <c r="AN1621" s="108"/>
      <c r="AO1621" s="108"/>
      <c r="AP1621" s="107"/>
      <c r="AQ1621" s="107"/>
      <c r="AR1621" s="31"/>
      <c r="AS1621" s="68"/>
      <c r="AT1621" s="68"/>
      <c r="AU1621" s="63"/>
      <c r="AV1621" s="62"/>
      <c r="AW1621" s="62"/>
      <c r="AX1621" s="62"/>
      <c r="AY1621" s="62"/>
      <c r="AZ1621" s="126"/>
      <c r="BA1621" s="126"/>
      <c r="BB1621" s="126"/>
      <c r="BC1621" s="126"/>
      <c r="BD1621" s="126"/>
      <c r="BE1621" s="62"/>
    </row>
    <row r="1622" spans="1:57" ht="25.5" customHeight="1" x14ac:dyDescent="0.3">
      <c r="A1622" s="31"/>
      <c r="B1622" s="31"/>
      <c r="C1622" s="31"/>
      <c r="D1622" s="33"/>
      <c r="E1622" s="92"/>
      <c r="F1622" s="31"/>
      <c r="G1622" s="77"/>
      <c r="H1622" s="77"/>
      <c r="I1622" s="57"/>
      <c r="J1622" s="31"/>
      <c r="K1622" s="31"/>
      <c r="L1622" s="77"/>
      <c r="M1622" s="64"/>
      <c r="N1622" s="64"/>
      <c r="O1622" s="69"/>
      <c r="P1622" s="69"/>
      <c r="Q1622" s="70"/>
      <c r="R1622" s="34"/>
      <c r="S1622" s="105"/>
      <c r="T1622" s="105"/>
      <c r="U1622" s="77"/>
      <c r="V1622" s="77"/>
      <c r="W1622" s="69"/>
      <c r="X1622" s="69"/>
      <c r="Y1622" s="69"/>
      <c r="Z1622" s="61"/>
      <c r="AA1622" s="67"/>
      <c r="AB1622" s="61"/>
      <c r="AC1622" s="67"/>
      <c r="AD1622" s="67"/>
      <c r="AE1622" s="67"/>
      <c r="AF1622" s="57"/>
      <c r="AG1622" s="107"/>
      <c r="AH1622" s="108"/>
      <c r="AI1622" s="30"/>
      <c r="AJ1622" s="30"/>
      <c r="AK1622" s="30"/>
      <c r="AL1622" s="30"/>
      <c r="AM1622" s="63"/>
      <c r="AN1622" s="108"/>
      <c r="AO1622" s="108"/>
      <c r="AP1622" s="107"/>
      <c r="AQ1622" s="107"/>
      <c r="AR1622" s="31"/>
      <c r="AS1622" s="68"/>
      <c r="AT1622" s="68"/>
      <c r="AU1622" s="63"/>
      <c r="AV1622" s="62"/>
      <c r="AW1622" s="62"/>
      <c r="AX1622" s="62"/>
      <c r="AY1622" s="62"/>
      <c r="AZ1622" s="126"/>
      <c r="BA1622" s="126"/>
      <c r="BB1622" s="126"/>
      <c r="BC1622" s="126"/>
      <c r="BD1622" s="126"/>
      <c r="BE1622" s="62"/>
    </row>
    <row r="1623" spans="1:57" ht="25.5" customHeight="1" x14ac:dyDescent="0.3">
      <c r="A1623" s="31"/>
      <c r="B1623" s="31"/>
      <c r="C1623" s="31"/>
      <c r="D1623" s="33"/>
      <c r="E1623" s="92"/>
      <c r="F1623" s="31"/>
      <c r="G1623" s="77"/>
      <c r="H1623" s="77"/>
      <c r="I1623" s="57"/>
      <c r="J1623" s="31"/>
      <c r="K1623" s="31"/>
      <c r="L1623" s="77"/>
      <c r="M1623" s="64"/>
      <c r="N1623" s="64"/>
      <c r="O1623" s="69"/>
      <c r="P1623" s="69"/>
      <c r="Q1623" s="70"/>
      <c r="R1623" s="34"/>
      <c r="S1623" s="105"/>
      <c r="T1623" s="105"/>
      <c r="U1623" s="77"/>
      <c r="V1623" s="77"/>
      <c r="W1623" s="69"/>
      <c r="X1623" s="69"/>
      <c r="Y1623" s="69"/>
      <c r="Z1623" s="61"/>
      <c r="AA1623" s="67"/>
      <c r="AB1623" s="61"/>
      <c r="AC1623" s="67"/>
      <c r="AD1623" s="67"/>
      <c r="AE1623" s="67"/>
      <c r="AF1623" s="57"/>
      <c r="AG1623" s="107"/>
      <c r="AH1623" s="108"/>
      <c r="AI1623" s="30"/>
      <c r="AJ1623" s="30"/>
      <c r="AK1623" s="30"/>
      <c r="AL1623" s="30"/>
      <c r="AM1623" s="63"/>
      <c r="AN1623" s="108"/>
      <c r="AO1623" s="108"/>
      <c r="AP1623" s="107"/>
      <c r="AQ1623" s="107"/>
      <c r="AR1623" s="31"/>
      <c r="AS1623" s="68"/>
      <c r="AT1623" s="68"/>
      <c r="AU1623" s="63"/>
      <c r="AV1623" s="62"/>
      <c r="AW1623" s="62"/>
      <c r="AX1623" s="62"/>
      <c r="AY1623" s="62"/>
      <c r="AZ1623" s="126"/>
      <c r="BA1623" s="126"/>
      <c r="BB1623" s="126"/>
      <c r="BC1623" s="126"/>
      <c r="BD1623" s="126"/>
      <c r="BE1623" s="62"/>
    </row>
    <row r="1624" spans="1:57" ht="25.5" customHeight="1" x14ac:dyDescent="0.3">
      <c r="A1624" s="31"/>
      <c r="B1624" s="31"/>
      <c r="C1624" s="31"/>
      <c r="D1624" s="33"/>
      <c r="E1624" s="92"/>
      <c r="F1624" s="31"/>
      <c r="G1624" s="77"/>
      <c r="H1624" s="77"/>
      <c r="I1624" s="57"/>
      <c r="J1624" s="31"/>
      <c r="K1624" s="31"/>
      <c r="L1624" s="77"/>
      <c r="M1624" s="64"/>
      <c r="N1624" s="64"/>
      <c r="O1624" s="69"/>
      <c r="P1624" s="69"/>
      <c r="Q1624" s="70"/>
      <c r="R1624" s="34"/>
      <c r="S1624" s="105"/>
      <c r="T1624" s="105"/>
      <c r="U1624" s="77"/>
      <c r="V1624" s="77"/>
      <c r="W1624" s="69"/>
      <c r="X1624" s="69"/>
      <c r="Y1624" s="69"/>
      <c r="Z1624" s="61"/>
      <c r="AA1624" s="67"/>
      <c r="AB1624" s="61"/>
      <c r="AC1624" s="67"/>
      <c r="AD1624" s="67"/>
      <c r="AE1624" s="67"/>
      <c r="AF1624" s="57"/>
      <c r="AG1624" s="107"/>
      <c r="AH1624" s="108"/>
      <c r="AI1624" s="30"/>
      <c r="AJ1624" s="30"/>
      <c r="AK1624" s="30"/>
      <c r="AL1624" s="30"/>
      <c r="AM1624" s="63"/>
      <c r="AN1624" s="108"/>
      <c r="AO1624" s="108"/>
      <c r="AP1624" s="107"/>
      <c r="AQ1624" s="107"/>
      <c r="AR1624" s="31"/>
      <c r="AS1624" s="68"/>
      <c r="AT1624" s="68"/>
      <c r="AU1624" s="63"/>
      <c r="AV1624" s="62"/>
      <c r="AW1624" s="62"/>
      <c r="AX1624" s="62"/>
      <c r="AY1624" s="62"/>
      <c r="AZ1624" s="126"/>
      <c r="BA1624" s="126"/>
      <c r="BB1624" s="126"/>
      <c r="BC1624" s="126"/>
      <c r="BD1624" s="126"/>
      <c r="BE1624" s="62"/>
    </row>
    <row r="1625" spans="1:57" ht="25.5" customHeight="1" x14ac:dyDescent="0.3">
      <c r="A1625" s="31"/>
      <c r="B1625" s="31"/>
      <c r="C1625" s="31"/>
      <c r="D1625" s="33"/>
      <c r="E1625" s="92"/>
      <c r="F1625" s="31"/>
      <c r="G1625" s="77"/>
      <c r="H1625" s="77"/>
      <c r="I1625" s="57"/>
      <c r="J1625" s="31"/>
      <c r="K1625" s="31"/>
      <c r="L1625" s="77"/>
      <c r="M1625" s="64"/>
      <c r="N1625" s="64"/>
      <c r="O1625" s="69"/>
      <c r="P1625" s="69"/>
      <c r="Q1625" s="70"/>
      <c r="R1625" s="34"/>
      <c r="S1625" s="105"/>
      <c r="T1625" s="105"/>
      <c r="U1625" s="77"/>
      <c r="V1625" s="77"/>
      <c r="W1625" s="69"/>
      <c r="X1625" s="69"/>
      <c r="Y1625" s="69"/>
      <c r="Z1625" s="61"/>
      <c r="AA1625" s="67"/>
      <c r="AB1625" s="61"/>
      <c r="AC1625" s="67"/>
      <c r="AD1625" s="67"/>
      <c r="AE1625" s="67"/>
      <c r="AF1625" s="57"/>
      <c r="AG1625" s="107"/>
      <c r="AH1625" s="108"/>
      <c r="AI1625" s="30"/>
      <c r="AJ1625" s="30"/>
      <c r="AK1625" s="30"/>
      <c r="AL1625" s="30"/>
      <c r="AM1625" s="63"/>
      <c r="AN1625" s="108"/>
      <c r="AO1625" s="108"/>
      <c r="AP1625" s="107"/>
      <c r="AQ1625" s="107"/>
      <c r="AR1625" s="31"/>
      <c r="AS1625" s="68"/>
      <c r="AT1625" s="68"/>
      <c r="AU1625" s="63"/>
      <c r="AV1625" s="62"/>
      <c r="AW1625" s="62"/>
      <c r="AX1625" s="62"/>
      <c r="AY1625" s="62"/>
      <c r="AZ1625" s="126"/>
      <c r="BA1625" s="126"/>
      <c r="BB1625" s="126"/>
      <c r="BC1625" s="126"/>
      <c r="BD1625" s="126"/>
      <c r="BE1625" s="62"/>
    </row>
    <row r="1626" spans="1:57" ht="25.5" customHeight="1" x14ac:dyDescent="0.3">
      <c r="A1626" s="31"/>
      <c r="B1626" s="31"/>
      <c r="C1626" s="31"/>
      <c r="D1626" s="33"/>
      <c r="E1626" s="92"/>
      <c r="F1626" s="31"/>
      <c r="G1626" s="77"/>
      <c r="H1626" s="77"/>
      <c r="I1626" s="57"/>
      <c r="J1626" s="31"/>
      <c r="K1626" s="31"/>
      <c r="L1626" s="77"/>
      <c r="M1626" s="64"/>
      <c r="N1626" s="64"/>
      <c r="O1626" s="69"/>
      <c r="P1626" s="69"/>
      <c r="Q1626" s="70"/>
      <c r="R1626" s="34"/>
      <c r="S1626" s="105"/>
      <c r="T1626" s="105"/>
      <c r="U1626" s="77"/>
      <c r="V1626" s="77"/>
      <c r="W1626" s="69"/>
      <c r="X1626" s="69"/>
      <c r="Y1626" s="69"/>
      <c r="Z1626" s="61"/>
      <c r="AA1626" s="67"/>
      <c r="AB1626" s="61"/>
      <c r="AC1626" s="67"/>
      <c r="AD1626" s="67"/>
      <c r="AE1626" s="67"/>
      <c r="AF1626" s="57"/>
      <c r="AG1626" s="107"/>
      <c r="AH1626" s="108"/>
      <c r="AI1626" s="30"/>
      <c r="AJ1626" s="30"/>
      <c r="AK1626" s="30"/>
      <c r="AL1626" s="30"/>
      <c r="AM1626" s="63"/>
      <c r="AN1626" s="108"/>
      <c r="AO1626" s="108"/>
      <c r="AP1626" s="107"/>
      <c r="AQ1626" s="107"/>
      <c r="AR1626" s="31"/>
      <c r="AS1626" s="68"/>
      <c r="AT1626" s="68"/>
      <c r="AU1626" s="63"/>
      <c r="AV1626" s="62"/>
      <c r="AW1626" s="62"/>
      <c r="AX1626" s="62"/>
      <c r="AY1626" s="62"/>
      <c r="AZ1626" s="126"/>
      <c r="BA1626" s="126"/>
      <c r="BB1626" s="126"/>
      <c r="BC1626" s="126"/>
      <c r="BD1626" s="126"/>
      <c r="BE1626" s="62"/>
    </row>
    <row r="1627" spans="1:57" ht="25.5" customHeight="1" x14ac:dyDescent="0.3">
      <c r="A1627" s="31"/>
      <c r="B1627" s="31"/>
      <c r="C1627" s="31"/>
      <c r="D1627" s="33"/>
      <c r="E1627" s="92"/>
      <c r="F1627" s="31"/>
      <c r="G1627" s="77"/>
      <c r="H1627" s="77"/>
      <c r="I1627" s="57"/>
      <c r="J1627" s="31"/>
      <c r="K1627" s="31"/>
      <c r="L1627" s="77"/>
      <c r="M1627" s="64"/>
      <c r="N1627" s="64"/>
      <c r="O1627" s="69"/>
      <c r="P1627" s="69"/>
      <c r="Q1627" s="70"/>
      <c r="R1627" s="34"/>
      <c r="S1627" s="105"/>
      <c r="T1627" s="105"/>
      <c r="U1627" s="77"/>
      <c r="V1627" s="77"/>
      <c r="W1627" s="69"/>
      <c r="X1627" s="69"/>
      <c r="Y1627" s="69"/>
      <c r="Z1627" s="61"/>
      <c r="AA1627" s="67"/>
      <c r="AB1627" s="61"/>
      <c r="AC1627" s="67"/>
      <c r="AD1627" s="67"/>
      <c r="AE1627" s="67"/>
      <c r="AF1627" s="57"/>
      <c r="AG1627" s="107"/>
      <c r="AH1627" s="108"/>
      <c r="AI1627" s="30"/>
      <c r="AJ1627" s="30"/>
      <c r="AK1627" s="30"/>
      <c r="AL1627" s="30"/>
      <c r="AM1627" s="63"/>
      <c r="AN1627" s="108"/>
      <c r="AO1627" s="108"/>
      <c r="AP1627" s="107"/>
      <c r="AQ1627" s="107"/>
      <c r="AR1627" s="31"/>
      <c r="AS1627" s="68"/>
      <c r="AT1627" s="68"/>
      <c r="AU1627" s="63"/>
      <c r="AV1627" s="62"/>
      <c r="AW1627" s="62"/>
      <c r="AX1627" s="62"/>
      <c r="AY1627" s="62"/>
      <c r="AZ1627" s="126"/>
      <c r="BA1627" s="126"/>
      <c r="BB1627" s="126"/>
      <c r="BC1627" s="126"/>
      <c r="BD1627" s="126"/>
      <c r="BE1627" s="62"/>
    </row>
    <row r="1628" spans="1:57" ht="25.5" customHeight="1" x14ac:dyDescent="0.3">
      <c r="A1628" s="31"/>
      <c r="B1628" s="31"/>
      <c r="C1628" s="31"/>
      <c r="D1628" s="33"/>
      <c r="E1628" s="92"/>
      <c r="F1628" s="31"/>
      <c r="G1628" s="77"/>
      <c r="H1628" s="77"/>
      <c r="I1628" s="57"/>
      <c r="J1628" s="31"/>
      <c r="K1628" s="31"/>
      <c r="L1628" s="77"/>
      <c r="M1628" s="64"/>
      <c r="N1628" s="64"/>
      <c r="O1628" s="69"/>
      <c r="P1628" s="69"/>
      <c r="Q1628" s="70"/>
      <c r="R1628" s="34"/>
      <c r="S1628" s="105"/>
      <c r="T1628" s="105"/>
      <c r="U1628" s="77"/>
      <c r="V1628" s="77"/>
      <c r="W1628" s="69"/>
      <c r="X1628" s="69"/>
      <c r="Y1628" s="69"/>
      <c r="Z1628" s="61"/>
      <c r="AA1628" s="67"/>
      <c r="AB1628" s="61"/>
      <c r="AC1628" s="67"/>
      <c r="AD1628" s="67"/>
      <c r="AE1628" s="67"/>
      <c r="AF1628" s="57"/>
      <c r="AG1628" s="107"/>
      <c r="AH1628" s="108"/>
      <c r="AI1628" s="30"/>
      <c r="AJ1628" s="30"/>
      <c r="AK1628" s="30"/>
      <c r="AL1628" s="30"/>
      <c r="AM1628" s="63"/>
      <c r="AN1628" s="108"/>
      <c r="AO1628" s="108"/>
      <c r="AP1628" s="107"/>
      <c r="AQ1628" s="107"/>
      <c r="AR1628" s="31"/>
      <c r="AS1628" s="68"/>
      <c r="AT1628" s="68"/>
      <c r="AU1628" s="63"/>
      <c r="AV1628" s="62"/>
      <c r="AW1628" s="62"/>
      <c r="AX1628" s="62"/>
      <c r="AY1628" s="62"/>
      <c r="AZ1628" s="126"/>
      <c r="BA1628" s="126"/>
      <c r="BB1628" s="126"/>
      <c r="BC1628" s="126"/>
      <c r="BD1628" s="126"/>
      <c r="BE1628" s="62"/>
    </row>
    <row r="1629" spans="1:57" ht="25.5" customHeight="1" x14ac:dyDescent="0.3">
      <c r="A1629" s="31"/>
      <c r="B1629" s="31"/>
      <c r="C1629" s="31"/>
      <c r="D1629" s="33"/>
      <c r="E1629" s="92"/>
      <c r="F1629" s="31"/>
      <c r="G1629" s="77"/>
      <c r="H1629" s="77"/>
      <c r="I1629" s="57"/>
      <c r="J1629" s="31"/>
      <c r="K1629" s="31"/>
      <c r="L1629" s="77"/>
      <c r="M1629" s="64"/>
      <c r="N1629" s="64"/>
      <c r="O1629" s="69"/>
      <c r="P1629" s="69"/>
      <c r="Q1629" s="70"/>
      <c r="R1629" s="34"/>
      <c r="S1629" s="105"/>
      <c r="T1629" s="105"/>
      <c r="U1629" s="77"/>
      <c r="V1629" s="77"/>
      <c r="W1629" s="69"/>
      <c r="X1629" s="69"/>
      <c r="Y1629" s="69"/>
      <c r="Z1629" s="61"/>
      <c r="AA1629" s="67"/>
      <c r="AB1629" s="61"/>
      <c r="AC1629" s="67"/>
      <c r="AD1629" s="67"/>
      <c r="AE1629" s="67"/>
      <c r="AF1629" s="57"/>
      <c r="AG1629" s="107"/>
      <c r="AH1629" s="108"/>
      <c r="AI1629" s="30"/>
      <c r="AJ1629" s="30"/>
      <c r="AK1629" s="30"/>
      <c r="AL1629" s="30"/>
      <c r="AM1629" s="63"/>
      <c r="AN1629" s="108"/>
      <c r="AO1629" s="108"/>
      <c r="AP1629" s="107"/>
      <c r="AQ1629" s="107"/>
      <c r="AR1629" s="31"/>
      <c r="AS1629" s="68"/>
      <c r="AT1629" s="68"/>
      <c r="AU1629" s="63"/>
      <c r="AV1629" s="62"/>
      <c r="AW1629" s="62"/>
      <c r="AX1629" s="62"/>
      <c r="AY1629" s="62"/>
      <c r="AZ1629" s="126"/>
      <c r="BA1629" s="126"/>
      <c r="BB1629" s="126"/>
      <c r="BC1629" s="126"/>
      <c r="BD1629" s="126"/>
      <c r="BE1629" s="62"/>
    </row>
    <row r="1630" spans="1:57" ht="25.5" customHeight="1" x14ac:dyDescent="0.3">
      <c r="A1630" s="31"/>
      <c r="B1630" s="31"/>
      <c r="C1630" s="31"/>
      <c r="D1630" s="33"/>
      <c r="E1630" s="92"/>
      <c r="F1630" s="31"/>
      <c r="G1630" s="77"/>
      <c r="H1630" s="77"/>
      <c r="I1630" s="57"/>
      <c r="J1630" s="31"/>
      <c r="K1630" s="31"/>
      <c r="L1630" s="77"/>
      <c r="M1630" s="64"/>
      <c r="N1630" s="64"/>
      <c r="O1630" s="69"/>
      <c r="P1630" s="69"/>
      <c r="Q1630" s="70"/>
      <c r="R1630" s="34"/>
      <c r="S1630" s="105"/>
      <c r="T1630" s="105"/>
      <c r="U1630" s="77"/>
      <c r="V1630" s="77"/>
      <c r="W1630" s="69"/>
      <c r="X1630" s="69"/>
      <c r="Y1630" s="69"/>
      <c r="Z1630" s="61"/>
      <c r="AA1630" s="67"/>
      <c r="AB1630" s="61"/>
      <c r="AC1630" s="67"/>
      <c r="AD1630" s="67"/>
      <c r="AE1630" s="67"/>
      <c r="AF1630" s="57"/>
      <c r="AG1630" s="107"/>
      <c r="AH1630" s="108"/>
      <c r="AI1630" s="30"/>
      <c r="AJ1630" s="30"/>
      <c r="AK1630" s="30"/>
      <c r="AL1630" s="30"/>
      <c r="AM1630" s="63"/>
      <c r="AN1630" s="108"/>
      <c r="AO1630" s="108"/>
      <c r="AP1630" s="107"/>
      <c r="AQ1630" s="107"/>
      <c r="AR1630" s="31"/>
      <c r="AS1630" s="68"/>
      <c r="AT1630" s="68"/>
      <c r="AU1630" s="63"/>
      <c r="AV1630" s="62"/>
      <c r="AW1630" s="62"/>
      <c r="AX1630" s="62"/>
      <c r="AY1630" s="62"/>
      <c r="AZ1630" s="126"/>
      <c r="BA1630" s="126"/>
      <c r="BB1630" s="126"/>
      <c r="BC1630" s="126"/>
      <c r="BD1630" s="126"/>
      <c r="BE1630" s="62"/>
    </row>
    <row r="1631" spans="1:57" ht="25.5" customHeight="1" x14ac:dyDescent="0.3">
      <c r="A1631" s="31"/>
      <c r="B1631" s="31"/>
      <c r="C1631" s="31"/>
      <c r="D1631" s="33"/>
      <c r="E1631" s="92"/>
      <c r="F1631" s="31"/>
      <c r="G1631" s="77"/>
      <c r="H1631" s="77"/>
      <c r="I1631" s="57"/>
      <c r="J1631" s="31"/>
      <c r="K1631" s="31"/>
      <c r="L1631" s="77"/>
      <c r="M1631" s="64"/>
      <c r="N1631" s="64"/>
      <c r="O1631" s="69"/>
      <c r="P1631" s="69"/>
      <c r="Q1631" s="70"/>
      <c r="R1631" s="34"/>
      <c r="S1631" s="105"/>
      <c r="T1631" s="105"/>
      <c r="U1631" s="77"/>
      <c r="V1631" s="77"/>
      <c r="W1631" s="69"/>
      <c r="X1631" s="69"/>
      <c r="Y1631" s="69"/>
      <c r="Z1631" s="61"/>
      <c r="AA1631" s="67"/>
      <c r="AB1631" s="61"/>
      <c r="AC1631" s="67"/>
      <c r="AD1631" s="67"/>
      <c r="AE1631" s="67"/>
      <c r="AF1631" s="57"/>
      <c r="AG1631" s="107"/>
      <c r="AH1631" s="108"/>
      <c r="AI1631" s="30"/>
      <c r="AJ1631" s="30"/>
      <c r="AK1631" s="30"/>
      <c r="AL1631" s="30"/>
      <c r="AM1631" s="63"/>
      <c r="AN1631" s="108"/>
      <c r="AO1631" s="108"/>
      <c r="AP1631" s="107"/>
      <c r="AQ1631" s="107"/>
      <c r="AR1631" s="31"/>
      <c r="AS1631" s="68"/>
      <c r="AT1631" s="68"/>
      <c r="AU1631" s="63"/>
      <c r="AV1631" s="62"/>
      <c r="AW1631" s="62"/>
      <c r="AX1631" s="62"/>
      <c r="AY1631" s="62"/>
      <c r="AZ1631" s="126"/>
      <c r="BA1631" s="126"/>
      <c r="BB1631" s="126"/>
      <c r="BC1631" s="126"/>
      <c r="BD1631" s="126"/>
      <c r="BE1631" s="62"/>
    </row>
    <row r="1632" spans="1:57" ht="25.5" customHeight="1" x14ac:dyDescent="0.3">
      <c r="A1632" s="31"/>
      <c r="B1632" s="31"/>
      <c r="C1632" s="31"/>
      <c r="D1632" s="33"/>
      <c r="E1632" s="92"/>
      <c r="F1632" s="31"/>
      <c r="G1632" s="77"/>
      <c r="H1632" s="77"/>
      <c r="I1632" s="57"/>
      <c r="J1632" s="31"/>
      <c r="K1632" s="31"/>
      <c r="L1632" s="77"/>
      <c r="M1632" s="64"/>
      <c r="N1632" s="64"/>
      <c r="O1632" s="69"/>
      <c r="P1632" s="69"/>
      <c r="Q1632" s="70"/>
      <c r="R1632" s="34"/>
      <c r="S1632" s="105"/>
      <c r="T1632" s="105"/>
      <c r="U1632" s="77"/>
      <c r="V1632" s="77"/>
      <c r="W1632" s="69"/>
      <c r="X1632" s="69"/>
      <c r="Y1632" s="69"/>
      <c r="Z1632" s="61"/>
      <c r="AA1632" s="67"/>
      <c r="AB1632" s="61"/>
      <c r="AC1632" s="67"/>
      <c r="AD1632" s="67"/>
      <c r="AE1632" s="67"/>
      <c r="AF1632" s="57"/>
      <c r="AG1632" s="107"/>
      <c r="AH1632" s="108"/>
      <c r="AI1632" s="30"/>
      <c r="AJ1632" s="30"/>
      <c r="AK1632" s="30"/>
      <c r="AL1632" s="30"/>
      <c r="AM1632" s="63"/>
      <c r="AN1632" s="108"/>
      <c r="AO1632" s="108"/>
      <c r="AP1632" s="107"/>
      <c r="AQ1632" s="107"/>
      <c r="AR1632" s="31"/>
      <c r="AS1632" s="68"/>
      <c r="AT1632" s="68"/>
      <c r="AU1632" s="63"/>
      <c r="AV1632" s="62"/>
      <c r="AW1632" s="62"/>
      <c r="AX1632" s="62"/>
      <c r="AY1632" s="62"/>
      <c r="AZ1632" s="126"/>
      <c r="BA1632" s="126"/>
      <c r="BB1632" s="126"/>
      <c r="BC1632" s="126"/>
      <c r="BD1632" s="126"/>
      <c r="BE1632" s="62"/>
    </row>
    <row r="1633" spans="1:57" ht="25.5" customHeight="1" x14ac:dyDescent="0.3">
      <c r="A1633" s="31"/>
      <c r="B1633" s="31"/>
      <c r="C1633" s="31"/>
      <c r="D1633" s="33"/>
      <c r="E1633" s="92"/>
      <c r="F1633" s="31"/>
      <c r="G1633" s="77"/>
      <c r="H1633" s="77"/>
      <c r="I1633" s="57"/>
      <c r="J1633" s="31"/>
      <c r="K1633" s="31"/>
      <c r="L1633" s="77"/>
      <c r="M1633" s="64"/>
      <c r="N1633" s="64"/>
      <c r="O1633" s="69"/>
      <c r="P1633" s="69"/>
      <c r="Q1633" s="70"/>
      <c r="R1633" s="34"/>
      <c r="S1633" s="105"/>
      <c r="T1633" s="105"/>
      <c r="U1633" s="77"/>
      <c r="V1633" s="77"/>
      <c r="W1633" s="69"/>
      <c r="X1633" s="69"/>
      <c r="Y1633" s="69"/>
      <c r="Z1633" s="61"/>
      <c r="AA1633" s="67"/>
      <c r="AB1633" s="61"/>
      <c r="AC1633" s="67"/>
      <c r="AD1633" s="67"/>
      <c r="AE1633" s="67"/>
      <c r="AF1633" s="57"/>
      <c r="AG1633" s="107"/>
      <c r="AH1633" s="108"/>
      <c r="AI1633" s="30"/>
      <c r="AJ1633" s="30"/>
      <c r="AK1633" s="30"/>
      <c r="AL1633" s="30"/>
      <c r="AM1633" s="63"/>
      <c r="AN1633" s="108"/>
      <c r="AO1633" s="108"/>
      <c r="AP1633" s="107"/>
      <c r="AQ1633" s="107"/>
      <c r="AR1633" s="31"/>
      <c r="AS1633" s="68"/>
      <c r="AT1633" s="68"/>
      <c r="AU1633" s="63"/>
      <c r="AV1633" s="62"/>
      <c r="AW1633" s="62"/>
      <c r="AX1633" s="62"/>
      <c r="AY1633" s="62"/>
      <c r="AZ1633" s="126"/>
      <c r="BA1633" s="126"/>
      <c r="BB1633" s="126"/>
      <c r="BC1633" s="126"/>
      <c r="BD1633" s="126"/>
      <c r="BE1633" s="62"/>
    </row>
    <row r="1634" spans="1:57" ht="25.5" customHeight="1" x14ac:dyDescent="0.3">
      <c r="A1634" s="31"/>
      <c r="B1634" s="31"/>
      <c r="C1634" s="31"/>
      <c r="D1634" s="33"/>
      <c r="E1634" s="92"/>
      <c r="F1634" s="31"/>
      <c r="G1634" s="77"/>
      <c r="H1634" s="77"/>
      <c r="I1634" s="57"/>
      <c r="J1634" s="31"/>
      <c r="K1634" s="31"/>
      <c r="L1634" s="77"/>
      <c r="M1634" s="64"/>
      <c r="N1634" s="64"/>
      <c r="O1634" s="69"/>
      <c r="P1634" s="69"/>
      <c r="Q1634" s="70"/>
      <c r="R1634" s="34"/>
      <c r="S1634" s="105"/>
      <c r="T1634" s="105"/>
      <c r="U1634" s="77"/>
      <c r="V1634" s="77"/>
      <c r="W1634" s="69"/>
      <c r="X1634" s="69"/>
      <c r="Y1634" s="69"/>
      <c r="Z1634" s="61"/>
      <c r="AA1634" s="67"/>
      <c r="AB1634" s="61"/>
      <c r="AC1634" s="67"/>
      <c r="AD1634" s="67"/>
      <c r="AE1634" s="67"/>
      <c r="AF1634" s="57"/>
      <c r="AG1634" s="107"/>
      <c r="AH1634" s="108"/>
      <c r="AI1634" s="30"/>
      <c r="AJ1634" s="30"/>
      <c r="AK1634" s="30"/>
      <c r="AL1634" s="30"/>
      <c r="AM1634" s="63"/>
      <c r="AN1634" s="108"/>
      <c r="AO1634" s="108"/>
      <c r="AP1634" s="107"/>
      <c r="AQ1634" s="107"/>
      <c r="AR1634" s="31"/>
      <c r="AS1634" s="68"/>
      <c r="AT1634" s="68"/>
      <c r="AU1634" s="63"/>
      <c r="AV1634" s="62"/>
      <c r="AW1634" s="62"/>
      <c r="AX1634" s="62"/>
      <c r="AY1634" s="62"/>
      <c r="AZ1634" s="126"/>
      <c r="BA1634" s="126"/>
      <c r="BB1634" s="126"/>
      <c r="BC1634" s="126"/>
      <c r="BD1634" s="126"/>
      <c r="BE1634" s="62"/>
    </row>
    <row r="1635" spans="1:57" ht="25.5" customHeight="1" x14ac:dyDescent="0.3">
      <c r="A1635" s="31"/>
      <c r="B1635" s="31"/>
      <c r="C1635" s="31"/>
      <c r="D1635" s="33"/>
      <c r="E1635" s="92"/>
      <c r="F1635" s="31"/>
      <c r="G1635" s="77"/>
      <c r="H1635" s="77"/>
      <c r="I1635" s="57"/>
      <c r="J1635" s="31"/>
      <c r="K1635" s="31"/>
      <c r="L1635" s="77"/>
      <c r="M1635" s="64"/>
      <c r="N1635" s="64"/>
      <c r="O1635" s="69"/>
      <c r="P1635" s="69"/>
      <c r="Q1635" s="70"/>
      <c r="R1635" s="34"/>
      <c r="S1635" s="105"/>
      <c r="T1635" s="105"/>
      <c r="U1635" s="77"/>
      <c r="V1635" s="77"/>
      <c r="W1635" s="69"/>
      <c r="X1635" s="69"/>
      <c r="Y1635" s="69"/>
      <c r="Z1635" s="61"/>
      <c r="AA1635" s="67"/>
      <c r="AB1635" s="61"/>
      <c r="AC1635" s="67"/>
      <c r="AD1635" s="67"/>
      <c r="AE1635" s="67"/>
      <c r="AF1635" s="57"/>
      <c r="AG1635" s="107"/>
      <c r="AH1635" s="108"/>
      <c r="AI1635" s="30"/>
      <c r="AJ1635" s="30"/>
      <c r="AK1635" s="30"/>
      <c r="AL1635" s="30"/>
      <c r="AM1635" s="63"/>
      <c r="AN1635" s="108"/>
      <c r="AO1635" s="108"/>
      <c r="AP1635" s="107"/>
      <c r="AQ1635" s="107"/>
      <c r="AR1635" s="31"/>
      <c r="AS1635" s="68"/>
      <c r="AT1635" s="68"/>
      <c r="AU1635" s="63"/>
      <c r="AV1635" s="62"/>
      <c r="AW1635" s="62"/>
      <c r="AX1635" s="62"/>
      <c r="AY1635" s="62"/>
      <c r="AZ1635" s="126"/>
      <c r="BA1635" s="126"/>
      <c r="BB1635" s="126"/>
      <c r="BC1635" s="126"/>
      <c r="BD1635" s="126"/>
      <c r="BE1635" s="62"/>
    </row>
    <row r="1636" spans="1:57" ht="25.5" customHeight="1" x14ac:dyDescent="0.3">
      <c r="A1636" s="31"/>
      <c r="B1636" s="31"/>
      <c r="C1636" s="31"/>
      <c r="D1636" s="33"/>
      <c r="E1636" s="92"/>
      <c r="F1636" s="31"/>
      <c r="G1636" s="77"/>
      <c r="H1636" s="77"/>
      <c r="I1636" s="57"/>
      <c r="J1636" s="31"/>
      <c r="K1636" s="31"/>
      <c r="L1636" s="77"/>
      <c r="M1636" s="64"/>
      <c r="N1636" s="64"/>
      <c r="O1636" s="69"/>
      <c r="P1636" s="69"/>
      <c r="Q1636" s="70"/>
      <c r="R1636" s="34"/>
      <c r="S1636" s="105"/>
      <c r="T1636" s="105"/>
      <c r="U1636" s="77"/>
      <c r="V1636" s="77"/>
      <c r="W1636" s="69"/>
      <c r="X1636" s="69"/>
      <c r="Y1636" s="69"/>
      <c r="Z1636" s="61"/>
      <c r="AA1636" s="67"/>
      <c r="AB1636" s="61"/>
      <c r="AC1636" s="67"/>
      <c r="AD1636" s="67"/>
      <c r="AE1636" s="67"/>
      <c r="AF1636" s="57"/>
      <c r="AG1636" s="107"/>
      <c r="AH1636" s="108"/>
      <c r="AI1636" s="30"/>
      <c r="AJ1636" s="30"/>
      <c r="AK1636" s="30"/>
      <c r="AL1636" s="30"/>
      <c r="AM1636" s="63"/>
      <c r="AN1636" s="108"/>
      <c r="AO1636" s="108"/>
      <c r="AP1636" s="107"/>
      <c r="AQ1636" s="107"/>
      <c r="AR1636" s="31"/>
      <c r="AS1636" s="68"/>
      <c r="AT1636" s="68"/>
      <c r="AU1636" s="63"/>
      <c r="AV1636" s="62"/>
      <c r="AW1636" s="62"/>
      <c r="AX1636" s="62"/>
      <c r="AY1636" s="62"/>
      <c r="AZ1636" s="126"/>
      <c r="BA1636" s="126"/>
      <c r="BB1636" s="126"/>
      <c r="BC1636" s="126"/>
      <c r="BD1636" s="126"/>
      <c r="BE1636" s="62"/>
    </row>
    <row r="1637" spans="1:57" ht="25.5" customHeight="1" x14ac:dyDescent="0.3">
      <c r="A1637" s="31"/>
      <c r="B1637" s="31"/>
      <c r="C1637" s="31"/>
      <c r="D1637" s="33"/>
      <c r="E1637" s="92"/>
      <c r="F1637" s="31"/>
      <c r="G1637" s="77"/>
      <c r="H1637" s="77"/>
      <c r="I1637" s="57"/>
      <c r="J1637" s="31"/>
      <c r="K1637" s="31"/>
      <c r="L1637" s="77"/>
      <c r="M1637" s="64"/>
      <c r="N1637" s="64"/>
      <c r="O1637" s="69"/>
      <c r="P1637" s="69"/>
      <c r="Q1637" s="70"/>
      <c r="R1637" s="34"/>
      <c r="S1637" s="105"/>
      <c r="T1637" s="105"/>
      <c r="U1637" s="77"/>
      <c r="V1637" s="77"/>
      <c r="W1637" s="69"/>
      <c r="X1637" s="69"/>
      <c r="Y1637" s="69"/>
      <c r="Z1637" s="61"/>
      <c r="AA1637" s="67"/>
      <c r="AB1637" s="61"/>
      <c r="AC1637" s="67"/>
      <c r="AD1637" s="67"/>
      <c r="AE1637" s="67"/>
      <c r="AF1637" s="57"/>
      <c r="AG1637" s="107"/>
      <c r="AH1637" s="108"/>
      <c r="AI1637" s="30"/>
      <c r="AJ1637" s="30"/>
      <c r="AK1637" s="30"/>
      <c r="AL1637" s="30"/>
      <c r="AM1637" s="63"/>
      <c r="AN1637" s="108"/>
      <c r="AO1637" s="108"/>
      <c r="AP1637" s="107"/>
      <c r="AQ1637" s="107"/>
      <c r="AR1637" s="31"/>
      <c r="AS1637" s="68"/>
      <c r="AT1637" s="68"/>
      <c r="AU1637" s="63"/>
      <c r="AV1637" s="62"/>
      <c r="AW1637" s="62"/>
      <c r="AX1637" s="62"/>
      <c r="AY1637" s="62"/>
      <c r="AZ1637" s="126"/>
      <c r="BA1637" s="126"/>
      <c r="BB1637" s="126"/>
      <c r="BC1637" s="126"/>
      <c r="BD1637" s="126"/>
      <c r="BE1637" s="62"/>
    </row>
    <row r="1638" spans="1:57" ht="25.5" customHeight="1" x14ac:dyDescent="0.3">
      <c r="A1638" s="31"/>
      <c r="B1638" s="31"/>
      <c r="C1638" s="31"/>
      <c r="D1638" s="33"/>
      <c r="E1638" s="92"/>
      <c r="F1638" s="31"/>
      <c r="G1638" s="77"/>
      <c r="H1638" s="77"/>
      <c r="I1638" s="57"/>
      <c r="J1638" s="31"/>
      <c r="K1638" s="31"/>
      <c r="L1638" s="77"/>
      <c r="M1638" s="64"/>
      <c r="N1638" s="64"/>
      <c r="O1638" s="69"/>
      <c r="P1638" s="69"/>
      <c r="Q1638" s="70"/>
      <c r="R1638" s="34"/>
      <c r="S1638" s="105"/>
      <c r="T1638" s="105"/>
      <c r="U1638" s="77"/>
      <c r="V1638" s="77"/>
      <c r="W1638" s="69"/>
      <c r="X1638" s="69"/>
      <c r="Y1638" s="69"/>
      <c r="Z1638" s="61"/>
      <c r="AA1638" s="67"/>
      <c r="AB1638" s="61"/>
      <c r="AC1638" s="67"/>
      <c r="AD1638" s="67"/>
      <c r="AE1638" s="67"/>
      <c r="AF1638" s="57"/>
      <c r="AG1638" s="107"/>
      <c r="AH1638" s="108"/>
      <c r="AI1638" s="30"/>
      <c r="AJ1638" s="30"/>
      <c r="AK1638" s="30"/>
      <c r="AL1638" s="30"/>
      <c r="AM1638" s="63"/>
      <c r="AN1638" s="108"/>
      <c r="AO1638" s="108"/>
      <c r="AP1638" s="107"/>
      <c r="AQ1638" s="107"/>
      <c r="AR1638" s="31"/>
      <c r="AS1638" s="68"/>
      <c r="AT1638" s="68"/>
      <c r="AU1638" s="63"/>
      <c r="AV1638" s="62"/>
      <c r="AW1638" s="62"/>
      <c r="AX1638" s="62"/>
      <c r="AY1638" s="62"/>
      <c r="AZ1638" s="126"/>
      <c r="BA1638" s="126"/>
      <c r="BB1638" s="126"/>
      <c r="BC1638" s="126"/>
      <c r="BD1638" s="126"/>
      <c r="BE1638" s="62"/>
    </row>
    <row r="1639" spans="1:57" ht="25.5" customHeight="1" x14ac:dyDescent="0.3">
      <c r="A1639" s="31"/>
      <c r="B1639" s="31"/>
      <c r="C1639" s="31"/>
      <c r="D1639" s="33"/>
      <c r="E1639" s="92"/>
      <c r="F1639" s="31"/>
      <c r="G1639" s="77"/>
      <c r="H1639" s="77"/>
      <c r="I1639" s="57"/>
      <c r="J1639" s="31"/>
      <c r="K1639" s="31"/>
      <c r="L1639" s="77"/>
      <c r="M1639" s="64"/>
      <c r="N1639" s="64"/>
      <c r="O1639" s="69"/>
      <c r="P1639" s="69"/>
      <c r="Q1639" s="70"/>
      <c r="R1639" s="34"/>
      <c r="S1639" s="105"/>
      <c r="T1639" s="105"/>
      <c r="U1639" s="77"/>
      <c r="V1639" s="77"/>
      <c r="W1639" s="69"/>
      <c r="X1639" s="69"/>
      <c r="Y1639" s="69"/>
      <c r="Z1639" s="61"/>
      <c r="AA1639" s="67"/>
      <c r="AB1639" s="61"/>
      <c r="AC1639" s="67"/>
      <c r="AD1639" s="67"/>
      <c r="AE1639" s="67"/>
      <c r="AF1639" s="57"/>
      <c r="AG1639" s="107"/>
      <c r="AH1639" s="108"/>
      <c r="AI1639" s="30"/>
      <c r="AJ1639" s="30"/>
      <c r="AK1639" s="30"/>
      <c r="AL1639" s="30"/>
      <c r="AM1639" s="63"/>
      <c r="AN1639" s="108"/>
      <c r="AO1639" s="108"/>
      <c r="AP1639" s="107"/>
      <c r="AQ1639" s="107"/>
      <c r="AR1639" s="31"/>
      <c r="AS1639" s="68"/>
      <c r="AT1639" s="68"/>
      <c r="AU1639" s="63"/>
      <c r="AV1639" s="62"/>
      <c r="AW1639" s="62"/>
      <c r="AX1639" s="62"/>
      <c r="AY1639" s="62"/>
      <c r="AZ1639" s="126"/>
      <c r="BA1639" s="126"/>
      <c r="BB1639" s="126"/>
      <c r="BC1639" s="126"/>
      <c r="BD1639" s="126"/>
      <c r="BE1639" s="62"/>
    </row>
    <row r="1640" spans="1:57" ht="25.5" customHeight="1" x14ac:dyDescent="0.3">
      <c r="A1640" s="31"/>
      <c r="B1640" s="31"/>
      <c r="C1640" s="31"/>
      <c r="D1640" s="33"/>
      <c r="E1640" s="92"/>
      <c r="F1640" s="31"/>
      <c r="G1640" s="77"/>
      <c r="H1640" s="77"/>
      <c r="I1640" s="57"/>
      <c r="J1640" s="31"/>
      <c r="K1640" s="31"/>
      <c r="L1640" s="77"/>
      <c r="M1640" s="64"/>
      <c r="N1640" s="64"/>
      <c r="O1640" s="69"/>
      <c r="P1640" s="69"/>
      <c r="Q1640" s="70"/>
      <c r="R1640" s="34"/>
      <c r="S1640" s="105"/>
      <c r="T1640" s="105"/>
      <c r="U1640" s="77"/>
      <c r="V1640" s="77"/>
      <c r="W1640" s="69"/>
      <c r="X1640" s="69"/>
      <c r="Y1640" s="69"/>
      <c r="Z1640" s="61"/>
      <c r="AA1640" s="67"/>
      <c r="AB1640" s="61"/>
      <c r="AC1640" s="67"/>
      <c r="AD1640" s="67"/>
      <c r="AE1640" s="67"/>
      <c r="AF1640" s="57"/>
      <c r="AG1640" s="107"/>
      <c r="AH1640" s="108"/>
      <c r="AI1640" s="30"/>
      <c r="AJ1640" s="30"/>
      <c r="AK1640" s="30"/>
      <c r="AL1640" s="30"/>
      <c r="AM1640" s="63"/>
      <c r="AN1640" s="108"/>
      <c r="AO1640" s="108"/>
      <c r="AP1640" s="107"/>
      <c r="AQ1640" s="107"/>
      <c r="AR1640" s="31"/>
      <c r="AS1640" s="68"/>
      <c r="AT1640" s="68"/>
      <c r="AU1640" s="63"/>
      <c r="AV1640" s="62"/>
      <c r="AW1640" s="62"/>
      <c r="AX1640" s="62"/>
      <c r="AY1640" s="62"/>
      <c r="AZ1640" s="126"/>
      <c r="BA1640" s="126"/>
      <c r="BB1640" s="126"/>
      <c r="BC1640" s="126"/>
      <c r="BD1640" s="126"/>
      <c r="BE1640" s="62"/>
    </row>
    <row r="1641" spans="1:57" ht="25.5" customHeight="1" x14ac:dyDescent="0.3">
      <c r="A1641" s="31"/>
      <c r="B1641" s="31"/>
      <c r="C1641" s="31"/>
      <c r="D1641" s="33"/>
      <c r="E1641" s="92"/>
      <c r="F1641" s="31"/>
      <c r="G1641" s="77"/>
      <c r="H1641" s="77"/>
      <c r="I1641" s="57"/>
      <c r="J1641" s="31"/>
      <c r="K1641" s="31"/>
      <c r="L1641" s="77"/>
      <c r="M1641" s="64"/>
      <c r="N1641" s="64"/>
      <c r="O1641" s="69"/>
      <c r="P1641" s="69"/>
      <c r="Q1641" s="70"/>
      <c r="R1641" s="34"/>
      <c r="S1641" s="105"/>
      <c r="T1641" s="105"/>
      <c r="U1641" s="77"/>
      <c r="V1641" s="77"/>
      <c r="W1641" s="69"/>
      <c r="X1641" s="69"/>
      <c r="Y1641" s="69"/>
      <c r="Z1641" s="61"/>
      <c r="AA1641" s="67"/>
      <c r="AB1641" s="61"/>
      <c r="AC1641" s="67"/>
      <c r="AD1641" s="67"/>
      <c r="AE1641" s="67"/>
      <c r="AF1641" s="57"/>
      <c r="AG1641" s="107"/>
      <c r="AH1641" s="108"/>
      <c r="AI1641" s="30"/>
      <c r="AJ1641" s="30"/>
      <c r="AK1641" s="30"/>
      <c r="AL1641" s="30"/>
      <c r="AM1641" s="63"/>
      <c r="AN1641" s="108"/>
      <c r="AO1641" s="108"/>
      <c r="AP1641" s="107"/>
      <c r="AQ1641" s="107"/>
      <c r="AR1641" s="31"/>
      <c r="AS1641" s="68"/>
      <c r="AT1641" s="68"/>
      <c r="AU1641" s="63"/>
      <c r="AV1641" s="62"/>
      <c r="AW1641" s="62"/>
      <c r="AX1641" s="62"/>
      <c r="AY1641" s="62"/>
      <c r="AZ1641" s="126"/>
      <c r="BA1641" s="126"/>
      <c r="BB1641" s="126"/>
      <c r="BC1641" s="126"/>
      <c r="BD1641" s="126"/>
      <c r="BE1641" s="62"/>
    </row>
    <row r="1642" spans="1:57" ht="25.5" customHeight="1" x14ac:dyDescent="0.3">
      <c r="A1642" s="31"/>
      <c r="B1642" s="31"/>
      <c r="C1642" s="31"/>
      <c r="D1642" s="33"/>
      <c r="E1642" s="92"/>
      <c r="F1642" s="31"/>
      <c r="G1642" s="77"/>
      <c r="H1642" s="77"/>
      <c r="I1642" s="57"/>
      <c r="J1642" s="31"/>
      <c r="K1642" s="31"/>
      <c r="L1642" s="77"/>
      <c r="M1642" s="64"/>
      <c r="N1642" s="64"/>
      <c r="O1642" s="69"/>
      <c r="P1642" s="69"/>
      <c r="Q1642" s="70"/>
      <c r="R1642" s="34"/>
      <c r="S1642" s="105"/>
      <c r="T1642" s="105"/>
      <c r="U1642" s="77"/>
      <c r="V1642" s="77"/>
      <c r="W1642" s="69"/>
      <c r="X1642" s="69"/>
      <c r="Y1642" s="69"/>
      <c r="Z1642" s="61"/>
      <c r="AA1642" s="67"/>
      <c r="AB1642" s="61"/>
      <c r="AC1642" s="67"/>
      <c r="AD1642" s="67"/>
      <c r="AE1642" s="67"/>
      <c r="AF1642" s="57"/>
      <c r="AG1642" s="107"/>
      <c r="AH1642" s="108"/>
      <c r="AI1642" s="30"/>
      <c r="AJ1642" s="30"/>
      <c r="AK1642" s="30"/>
      <c r="AL1642" s="30"/>
      <c r="AM1642" s="63"/>
      <c r="AN1642" s="108"/>
      <c r="AO1642" s="108"/>
      <c r="AP1642" s="107"/>
      <c r="AQ1642" s="107"/>
      <c r="AR1642" s="31"/>
      <c r="AS1642" s="68"/>
      <c r="AT1642" s="68"/>
      <c r="AU1642" s="63"/>
      <c r="AV1642" s="62"/>
      <c r="AW1642" s="62"/>
      <c r="AX1642" s="62"/>
      <c r="AY1642" s="62"/>
      <c r="AZ1642" s="126"/>
      <c r="BA1642" s="126"/>
      <c r="BB1642" s="126"/>
      <c r="BC1642" s="126"/>
      <c r="BD1642" s="126"/>
      <c r="BE1642" s="62"/>
    </row>
    <row r="1643" spans="1:57" ht="25.5" customHeight="1" x14ac:dyDescent="0.3">
      <c r="A1643" s="31"/>
      <c r="B1643" s="31"/>
      <c r="C1643" s="31"/>
      <c r="D1643" s="33"/>
      <c r="E1643" s="92"/>
      <c r="F1643" s="31"/>
      <c r="G1643" s="77"/>
      <c r="H1643" s="77"/>
      <c r="I1643" s="57"/>
      <c r="J1643" s="31"/>
      <c r="K1643" s="31"/>
      <c r="L1643" s="77"/>
      <c r="M1643" s="64"/>
      <c r="N1643" s="64"/>
      <c r="O1643" s="69"/>
      <c r="P1643" s="69"/>
      <c r="Q1643" s="70"/>
      <c r="R1643" s="34"/>
      <c r="S1643" s="105"/>
      <c r="T1643" s="105"/>
      <c r="U1643" s="77"/>
      <c r="V1643" s="77"/>
      <c r="W1643" s="69"/>
      <c r="X1643" s="69"/>
      <c r="Y1643" s="69"/>
      <c r="Z1643" s="61"/>
      <c r="AA1643" s="67"/>
      <c r="AB1643" s="61"/>
      <c r="AC1643" s="67"/>
      <c r="AD1643" s="67"/>
      <c r="AE1643" s="67"/>
      <c r="AF1643" s="57"/>
      <c r="AG1643" s="107"/>
      <c r="AH1643" s="108"/>
      <c r="AI1643" s="30"/>
      <c r="AJ1643" s="30"/>
      <c r="AK1643" s="30"/>
      <c r="AL1643" s="30"/>
      <c r="AM1643" s="63"/>
      <c r="AN1643" s="108"/>
      <c r="AO1643" s="108"/>
      <c r="AP1643" s="107"/>
      <c r="AQ1643" s="107"/>
      <c r="AR1643" s="31"/>
      <c r="AS1643" s="68"/>
      <c r="AT1643" s="68"/>
      <c r="AU1643" s="63"/>
      <c r="AV1643" s="62"/>
      <c r="AW1643" s="62"/>
      <c r="AX1643" s="62"/>
      <c r="AY1643" s="62"/>
      <c r="AZ1643" s="126"/>
      <c r="BA1643" s="126"/>
      <c r="BB1643" s="126"/>
      <c r="BC1643" s="126"/>
      <c r="BD1643" s="126"/>
      <c r="BE1643" s="62"/>
    </row>
    <row r="1644" spans="1:57" ht="25.5" customHeight="1" x14ac:dyDescent="0.3">
      <c r="A1644" s="31"/>
      <c r="B1644" s="31"/>
      <c r="C1644" s="31"/>
      <c r="D1644" s="33"/>
      <c r="E1644" s="92"/>
      <c r="F1644" s="31"/>
      <c r="G1644" s="77"/>
      <c r="H1644" s="77"/>
      <c r="I1644" s="57"/>
      <c r="J1644" s="31"/>
      <c r="K1644" s="31"/>
      <c r="L1644" s="77"/>
      <c r="M1644" s="64"/>
      <c r="N1644" s="64"/>
      <c r="O1644" s="69"/>
      <c r="P1644" s="69"/>
      <c r="Q1644" s="70"/>
      <c r="R1644" s="34"/>
      <c r="S1644" s="105"/>
      <c r="T1644" s="105"/>
      <c r="U1644" s="77"/>
      <c r="V1644" s="77"/>
      <c r="W1644" s="69"/>
      <c r="X1644" s="69"/>
      <c r="Y1644" s="69"/>
      <c r="Z1644" s="61"/>
      <c r="AA1644" s="67"/>
      <c r="AB1644" s="61"/>
      <c r="AC1644" s="67"/>
      <c r="AD1644" s="67"/>
      <c r="AE1644" s="67"/>
      <c r="AF1644" s="57"/>
      <c r="AG1644" s="107"/>
      <c r="AH1644" s="108"/>
      <c r="AI1644" s="30"/>
      <c r="AJ1644" s="30"/>
      <c r="AK1644" s="30"/>
      <c r="AL1644" s="30"/>
      <c r="AM1644" s="63"/>
      <c r="AN1644" s="108"/>
      <c r="AO1644" s="108"/>
      <c r="AP1644" s="107"/>
      <c r="AQ1644" s="107"/>
      <c r="AR1644" s="31"/>
      <c r="AS1644" s="68"/>
      <c r="AT1644" s="68"/>
      <c r="AU1644" s="63"/>
      <c r="AV1644" s="62"/>
      <c r="AW1644" s="62"/>
      <c r="AX1644" s="62"/>
      <c r="AY1644" s="62"/>
      <c r="AZ1644" s="126"/>
      <c r="BA1644" s="126"/>
      <c r="BB1644" s="126"/>
      <c r="BC1644" s="126"/>
      <c r="BD1644" s="126"/>
      <c r="BE1644" s="62"/>
    </row>
    <row r="1645" spans="1:57" ht="25.5" customHeight="1" x14ac:dyDescent="0.3">
      <c r="A1645" s="31"/>
      <c r="B1645" s="31"/>
      <c r="C1645" s="31"/>
      <c r="D1645" s="33"/>
      <c r="E1645" s="92"/>
      <c r="F1645" s="31"/>
      <c r="G1645" s="77"/>
      <c r="H1645" s="77"/>
      <c r="I1645" s="57"/>
      <c r="J1645" s="31"/>
      <c r="K1645" s="31"/>
      <c r="L1645" s="77"/>
      <c r="M1645" s="64"/>
      <c r="N1645" s="64"/>
      <c r="O1645" s="69"/>
      <c r="P1645" s="69"/>
      <c r="Q1645" s="70"/>
      <c r="R1645" s="34"/>
      <c r="S1645" s="105"/>
      <c r="T1645" s="105"/>
      <c r="U1645" s="77"/>
      <c r="V1645" s="77"/>
      <c r="W1645" s="69"/>
      <c r="X1645" s="69"/>
      <c r="Y1645" s="69"/>
      <c r="Z1645" s="61"/>
      <c r="AA1645" s="67"/>
      <c r="AB1645" s="61"/>
      <c r="AC1645" s="67"/>
      <c r="AD1645" s="67"/>
      <c r="AE1645" s="67"/>
      <c r="AF1645" s="57"/>
      <c r="AG1645" s="107"/>
      <c r="AH1645" s="108"/>
      <c r="AI1645" s="30"/>
      <c r="AJ1645" s="30"/>
      <c r="AK1645" s="30"/>
      <c r="AL1645" s="30"/>
      <c r="AM1645" s="63"/>
      <c r="AN1645" s="108"/>
      <c r="AO1645" s="108"/>
      <c r="AP1645" s="107"/>
      <c r="AQ1645" s="107"/>
      <c r="AR1645" s="31"/>
      <c r="AS1645" s="68"/>
      <c r="AT1645" s="68"/>
      <c r="AU1645" s="63"/>
      <c r="AV1645" s="62"/>
      <c r="AW1645" s="62"/>
      <c r="AX1645" s="62"/>
      <c r="AY1645" s="62"/>
      <c r="AZ1645" s="126"/>
      <c r="BA1645" s="126"/>
      <c r="BB1645" s="126"/>
      <c r="BC1645" s="126"/>
      <c r="BD1645" s="126"/>
      <c r="BE1645" s="62"/>
    </row>
    <row r="1646" spans="1:57" ht="25.5" customHeight="1" x14ac:dyDescent="0.3">
      <c r="A1646" s="31"/>
      <c r="B1646" s="31"/>
      <c r="C1646" s="31"/>
      <c r="D1646" s="33"/>
      <c r="E1646" s="92"/>
      <c r="F1646" s="31"/>
      <c r="G1646" s="77"/>
      <c r="H1646" s="77"/>
      <c r="I1646" s="57"/>
      <c r="J1646" s="31"/>
      <c r="K1646" s="31"/>
      <c r="L1646" s="77"/>
      <c r="M1646" s="64"/>
      <c r="N1646" s="64"/>
      <c r="O1646" s="69"/>
      <c r="P1646" s="69"/>
      <c r="Q1646" s="70"/>
      <c r="R1646" s="34"/>
      <c r="S1646" s="105"/>
      <c r="T1646" s="105"/>
      <c r="U1646" s="77"/>
      <c r="V1646" s="77"/>
      <c r="W1646" s="69"/>
      <c r="X1646" s="69"/>
      <c r="Y1646" s="69"/>
      <c r="Z1646" s="61"/>
      <c r="AA1646" s="67"/>
      <c r="AB1646" s="61"/>
      <c r="AC1646" s="67"/>
      <c r="AD1646" s="67"/>
      <c r="AE1646" s="67"/>
      <c r="AF1646" s="57"/>
      <c r="AG1646" s="107"/>
      <c r="AH1646" s="108"/>
      <c r="AI1646" s="30"/>
      <c r="AJ1646" s="30"/>
      <c r="AK1646" s="30"/>
      <c r="AL1646" s="30"/>
      <c r="AM1646" s="63"/>
      <c r="AN1646" s="108"/>
      <c r="AO1646" s="108"/>
      <c r="AP1646" s="107"/>
      <c r="AQ1646" s="107"/>
      <c r="AR1646" s="31"/>
      <c r="AS1646" s="68"/>
      <c r="AT1646" s="68"/>
      <c r="AU1646" s="63"/>
      <c r="AV1646" s="62"/>
      <c r="AW1646" s="62"/>
      <c r="AX1646" s="62"/>
      <c r="AY1646" s="62"/>
      <c r="AZ1646" s="126"/>
      <c r="BA1646" s="126"/>
      <c r="BB1646" s="126"/>
      <c r="BC1646" s="126"/>
      <c r="BD1646" s="126"/>
      <c r="BE1646" s="62"/>
    </row>
    <row r="1647" spans="1:57" ht="25.5" customHeight="1" x14ac:dyDescent="0.3">
      <c r="A1647" s="31"/>
      <c r="B1647" s="31"/>
      <c r="C1647" s="31"/>
      <c r="D1647" s="33"/>
      <c r="E1647" s="92"/>
      <c r="F1647" s="31"/>
      <c r="G1647" s="77"/>
      <c r="H1647" s="77"/>
      <c r="I1647" s="57"/>
      <c r="J1647" s="31"/>
      <c r="K1647" s="31"/>
      <c r="L1647" s="77"/>
      <c r="M1647" s="64"/>
      <c r="N1647" s="64"/>
      <c r="O1647" s="69"/>
      <c r="P1647" s="69"/>
      <c r="Q1647" s="70"/>
      <c r="R1647" s="34"/>
      <c r="S1647" s="105"/>
      <c r="T1647" s="105"/>
      <c r="U1647" s="77"/>
      <c r="V1647" s="77"/>
      <c r="W1647" s="69"/>
      <c r="X1647" s="69"/>
      <c r="Y1647" s="69"/>
      <c r="Z1647" s="61"/>
      <c r="AA1647" s="67"/>
      <c r="AB1647" s="61"/>
      <c r="AC1647" s="67"/>
      <c r="AD1647" s="67"/>
      <c r="AE1647" s="67"/>
      <c r="AF1647" s="57"/>
      <c r="AG1647" s="107"/>
      <c r="AH1647" s="108"/>
      <c r="AI1647" s="30"/>
      <c r="AJ1647" s="30"/>
      <c r="AK1647" s="30"/>
      <c r="AL1647" s="30"/>
      <c r="AM1647" s="63"/>
      <c r="AN1647" s="108"/>
      <c r="AO1647" s="108"/>
      <c r="AP1647" s="107"/>
      <c r="AQ1647" s="107"/>
      <c r="AR1647" s="31"/>
      <c r="AS1647" s="68"/>
      <c r="AT1647" s="68"/>
      <c r="AU1647" s="63"/>
      <c r="AV1647" s="62"/>
      <c r="AW1647" s="62"/>
      <c r="AX1647" s="62"/>
      <c r="AY1647" s="62"/>
      <c r="AZ1647" s="126"/>
      <c r="BA1647" s="126"/>
      <c r="BB1647" s="126"/>
      <c r="BC1647" s="126"/>
      <c r="BD1647" s="126"/>
      <c r="BE1647" s="62"/>
    </row>
    <row r="1648" spans="1:57" ht="25.5" customHeight="1" x14ac:dyDescent="0.3">
      <c r="A1648" s="31"/>
      <c r="B1648" s="31"/>
      <c r="C1648" s="31"/>
      <c r="D1648" s="33"/>
      <c r="E1648" s="92"/>
      <c r="F1648" s="31"/>
      <c r="G1648" s="77"/>
      <c r="H1648" s="77"/>
      <c r="I1648" s="57"/>
      <c r="J1648" s="31"/>
      <c r="K1648" s="31"/>
      <c r="L1648" s="77"/>
      <c r="M1648" s="64"/>
      <c r="N1648" s="64"/>
      <c r="O1648" s="69"/>
      <c r="P1648" s="69"/>
      <c r="Q1648" s="70"/>
      <c r="R1648" s="34"/>
      <c r="S1648" s="105"/>
      <c r="T1648" s="105"/>
      <c r="U1648" s="77"/>
      <c r="V1648" s="77"/>
      <c r="W1648" s="69"/>
      <c r="X1648" s="69"/>
      <c r="Y1648" s="69"/>
      <c r="Z1648" s="61"/>
      <c r="AA1648" s="67"/>
      <c r="AB1648" s="61"/>
      <c r="AC1648" s="67"/>
      <c r="AD1648" s="67"/>
      <c r="AE1648" s="67"/>
      <c r="AF1648" s="57"/>
      <c r="AG1648" s="107"/>
      <c r="AH1648" s="108"/>
      <c r="AI1648" s="30"/>
      <c r="AJ1648" s="30"/>
      <c r="AK1648" s="30"/>
      <c r="AL1648" s="30"/>
      <c r="AM1648" s="63"/>
      <c r="AN1648" s="108"/>
      <c r="AO1648" s="108"/>
      <c r="AP1648" s="107"/>
      <c r="AQ1648" s="107"/>
      <c r="AR1648" s="31"/>
      <c r="AS1648" s="68"/>
      <c r="AT1648" s="68"/>
      <c r="AU1648" s="63"/>
      <c r="AV1648" s="62"/>
      <c r="AW1648" s="62"/>
      <c r="AX1648" s="62"/>
      <c r="AY1648" s="62"/>
      <c r="AZ1648" s="126"/>
      <c r="BA1648" s="126"/>
      <c r="BB1648" s="126"/>
      <c r="BC1648" s="126"/>
      <c r="BD1648" s="126"/>
      <c r="BE1648" s="62"/>
    </row>
    <row r="1649" spans="1:57" ht="25.5" customHeight="1" x14ac:dyDescent="0.3">
      <c r="A1649" s="31"/>
      <c r="B1649" s="31"/>
      <c r="C1649" s="31"/>
      <c r="D1649" s="33"/>
      <c r="E1649" s="92"/>
      <c r="F1649" s="31"/>
      <c r="G1649" s="77"/>
      <c r="H1649" s="77"/>
      <c r="I1649" s="57"/>
      <c r="J1649" s="31"/>
      <c r="K1649" s="31"/>
      <c r="L1649" s="77"/>
      <c r="M1649" s="64"/>
      <c r="N1649" s="64"/>
      <c r="O1649" s="69"/>
      <c r="P1649" s="69"/>
      <c r="Q1649" s="70"/>
      <c r="R1649" s="34"/>
      <c r="S1649" s="105"/>
      <c r="T1649" s="105"/>
      <c r="U1649" s="77"/>
      <c r="V1649" s="77"/>
      <c r="W1649" s="69"/>
      <c r="X1649" s="69"/>
      <c r="Y1649" s="69"/>
      <c r="Z1649" s="61"/>
      <c r="AA1649" s="67"/>
      <c r="AB1649" s="61"/>
      <c r="AC1649" s="67"/>
      <c r="AD1649" s="67"/>
      <c r="AE1649" s="67"/>
      <c r="AF1649" s="57"/>
      <c r="AG1649" s="107"/>
      <c r="AH1649" s="108"/>
      <c r="AI1649" s="30"/>
      <c r="AJ1649" s="30"/>
      <c r="AK1649" s="30"/>
      <c r="AL1649" s="30"/>
      <c r="AM1649" s="63"/>
      <c r="AN1649" s="108"/>
      <c r="AO1649" s="108"/>
      <c r="AP1649" s="107"/>
      <c r="AQ1649" s="107"/>
      <c r="AR1649" s="31"/>
      <c r="AS1649" s="68"/>
      <c r="AT1649" s="68"/>
      <c r="AU1649" s="63"/>
      <c r="AV1649" s="62"/>
      <c r="AW1649" s="62"/>
      <c r="AX1649" s="62"/>
      <c r="AY1649" s="62"/>
      <c r="AZ1649" s="126"/>
      <c r="BA1649" s="126"/>
      <c r="BB1649" s="126"/>
      <c r="BC1649" s="126"/>
      <c r="BD1649" s="126"/>
      <c r="BE1649" s="62"/>
    </row>
    <row r="1650" spans="1:57" ht="25.5" customHeight="1" x14ac:dyDescent="0.3">
      <c r="A1650" s="31"/>
      <c r="B1650" s="31"/>
      <c r="C1650" s="31"/>
      <c r="D1650" s="33"/>
      <c r="E1650" s="92"/>
      <c r="F1650" s="31"/>
      <c r="G1650" s="77"/>
      <c r="H1650" s="77"/>
      <c r="I1650" s="57"/>
      <c r="J1650" s="31"/>
      <c r="K1650" s="31"/>
      <c r="L1650" s="77"/>
      <c r="M1650" s="64"/>
      <c r="N1650" s="64"/>
      <c r="O1650" s="69"/>
      <c r="P1650" s="69"/>
      <c r="Q1650" s="70"/>
      <c r="R1650" s="34"/>
      <c r="S1650" s="105"/>
      <c r="T1650" s="105"/>
      <c r="U1650" s="77"/>
      <c r="V1650" s="77"/>
      <c r="W1650" s="69"/>
      <c r="X1650" s="69"/>
      <c r="Y1650" s="69"/>
      <c r="Z1650" s="61"/>
      <c r="AA1650" s="67"/>
      <c r="AB1650" s="61"/>
      <c r="AC1650" s="67"/>
      <c r="AD1650" s="67"/>
      <c r="AE1650" s="67"/>
      <c r="AF1650" s="57"/>
      <c r="AG1650" s="107"/>
      <c r="AH1650" s="108"/>
      <c r="AI1650" s="30"/>
      <c r="AJ1650" s="30"/>
      <c r="AK1650" s="30"/>
      <c r="AL1650" s="30"/>
      <c r="AM1650" s="63"/>
      <c r="AN1650" s="108"/>
      <c r="AO1650" s="108"/>
      <c r="AP1650" s="107"/>
      <c r="AQ1650" s="107"/>
      <c r="AR1650" s="31"/>
      <c r="AS1650" s="68"/>
      <c r="AT1650" s="68"/>
      <c r="AU1650" s="63"/>
      <c r="AV1650" s="62"/>
      <c r="AW1650" s="62"/>
      <c r="AX1650" s="62"/>
      <c r="AY1650" s="62"/>
      <c r="AZ1650" s="126"/>
      <c r="BA1650" s="126"/>
      <c r="BB1650" s="126"/>
      <c r="BC1650" s="126"/>
      <c r="BD1650" s="126"/>
      <c r="BE1650" s="62"/>
    </row>
    <row r="1651" spans="1:57" ht="25.5" customHeight="1" x14ac:dyDescent="0.3">
      <c r="A1651" s="31"/>
      <c r="B1651" s="31"/>
      <c r="C1651" s="31"/>
      <c r="D1651" s="33"/>
      <c r="E1651" s="92"/>
      <c r="F1651" s="31"/>
      <c r="G1651" s="77"/>
      <c r="H1651" s="77"/>
      <c r="I1651" s="57"/>
      <c r="J1651" s="31"/>
      <c r="K1651" s="31"/>
      <c r="L1651" s="77"/>
      <c r="M1651" s="64"/>
      <c r="N1651" s="64"/>
      <c r="O1651" s="69"/>
      <c r="P1651" s="69"/>
      <c r="Q1651" s="70"/>
      <c r="R1651" s="34"/>
      <c r="S1651" s="105"/>
      <c r="T1651" s="105"/>
      <c r="U1651" s="77"/>
      <c r="V1651" s="77"/>
      <c r="W1651" s="69"/>
      <c r="X1651" s="69"/>
      <c r="Y1651" s="69"/>
      <c r="Z1651" s="61"/>
      <c r="AA1651" s="67"/>
      <c r="AB1651" s="61"/>
      <c r="AC1651" s="67"/>
      <c r="AD1651" s="67"/>
      <c r="AE1651" s="67"/>
      <c r="AF1651" s="57"/>
      <c r="AG1651" s="107"/>
      <c r="AH1651" s="108"/>
      <c r="AI1651" s="30"/>
      <c r="AJ1651" s="30"/>
      <c r="AK1651" s="30"/>
      <c r="AL1651" s="30"/>
      <c r="AM1651" s="63"/>
      <c r="AN1651" s="108"/>
      <c r="AO1651" s="108"/>
      <c r="AP1651" s="107"/>
      <c r="AQ1651" s="107"/>
      <c r="AR1651" s="31"/>
      <c r="AS1651" s="68"/>
      <c r="AT1651" s="68"/>
      <c r="AU1651" s="63"/>
      <c r="AV1651" s="62"/>
      <c r="AW1651" s="62"/>
      <c r="AX1651" s="62"/>
      <c r="AY1651" s="62"/>
      <c r="AZ1651" s="126"/>
      <c r="BA1651" s="126"/>
      <c r="BB1651" s="126"/>
      <c r="BC1651" s="126"/>
      <c r="BD1651" s="126"/>
      <c r="BE1651" s="62"/>
    </row>
    <row r="1652" spans="1:57" ht="25.5" customHeight="1" x14ac:dyDescent="0.3">
      <c r="A1652" s="31"/>
      <c r="B1652" s="31"/>
      <c r="C1652" s="31"/>
      <c r="D1652" s="33"/>
      <c r="E1652" s="92"/>
      <c r="F1652" s="31"/>
      <c r="G1652" s="77"/>
      <c r="H1652" s="77"/>
      <c r="I1652" s="57"/>
      <c r="J1652" s="31"/>
      <c r="K1652" s="31"/>
      <c r="L1652" s="77"/>
      <c r="M1652" s="64"/>
      <c r="N1652" s="64"/>
      <c r="O1652" s="69"/>
      <c r="P1652" s="69"/>
      <c r="Q1652" s="70"/>
      <c r="R1652" s="34"/>
      <c r="S1652" s="105"/>
      <c r="T1652" s="105"/>
      <c r="U1652" s="77"/>
      <c r="V1652" s="77"/>
      <c r="W1652" s="69"/>
      <c r="X1652" s="69"/>
      <c r="Y1652" s="69"/>
      <c r="Z1652" s="61"/>
      <c r="AA1652" s="67"/>
      <c r="AB1652" s="61"/>
      <c r="AC1652" s="67"/>
      <c r="AD1652" s="67"/>
      <c r="AE1652" s="67"/>
      <c r="AF1652" s="57"/>
      <c r="AG1652" s="107"/>
      <c r="AH1652" s="108"/>
      <c r="AI1652" s="30"/>
      <c r="AJ1652" s="30"/>
      <c r="AK1652" s="30"/>
      <c r="AL1652" s="30"/>
      <c r="AM1652" s="63"/>
      <c r="AN1652" s="108"/>
      <c r="AO1652" s="108"/>
      <c r="AP1652" s="107"/>
      <c r="AQ1652" s="107"/>
      <c r="AR1652" s="31"/>
      <c r="AS1652" s="68"/>
      <c r="AT1652" s="68"/>
      <c r="AU1652" s="63"/>
      <c r="AV1652" s="62"/>
      <c r="AW1652" s="62"/>
      <c r="AX1652" s="62"/>
      <c r="AY1652" s="62"/>
      <c r="AZ1652" s="126"/>
      <c r="BA1652" s="126"/>
      <c r="BB1652" s="126"/>
      <c r="BC1652" s="126"/>
      <c r="BD1652" s="126"/>
      <c r="BE1652" s="62"/>
    </row>
    <row r="1653" spans="1:57" ht="25.5" customHeight="1" x14ac:dyDescent="0.3">
      <c r="A1653" s="31"/>
      <c r="B1653" s="31"/>
      <c r="C1653" s="31"/>
      <c r="D1653" s="33"/>
      <c r="E1653" s="92"/>
      <c r="F1653" s="31"/>
      <c r="G1653" s="77"/>
      <c r="H1653" s="77"/>
      <c r="I1653" s="57"/>
      <c r="J1653" s="31"/>
      <c r="K1653" s="31"/>
      <c r="L1653" s="77"/>
      <c r="M1653" s="64"/>
      <c r="N1653" s="64"/>
      <c r="O1653" s="69"/>
      <c r="P1653" s="69"/>
      <c r="Q1653" s="70"/>
      <c r="R1653" s="34"/>
      <c r="S1653" s="105"/>
      <c r="T1653" s="105"/>
      <c r="U1653" s="77"/>
      <c r="V1653" s="77"/>
      <c r="W1653" s="69"/>
      <c r="X1653" s="69"/>
      <c r="Y1653" s="69"/>
      <c r="Z1653" s="61"/>
      <c r="AA1653" s="67"/>
      <c r="AB1653" s="61"/>
      <c r="AC1653" s="67"/>
      <c r="AD1653" s="67"/>
      <c r="AE1653" s="67"/>
      <c r="AF1653" s="57"/>
      <c r="AG1653" s="107"/>
      <c r="AH1653" s="108"/>
      <c r="AI1653" s="30"/>
      <c r="AJ1653" s="30"/>
      <c r="AK1653" s="30"/>
      <c r="AL1653" s="30"/>
      <c r="AM1653" s="63"/>
      <c r="AN1653" s="108"/>
      <c r="AO1653" s="108"/>
      <c r="AP1653" s="107"/>
      <c r="AQ1653" s="107"/>
      <c r="AR1653" s="31"/>
      <c r="AS1653" s="68"/>
      <c r="AT1653" s="68"/>
      <c r="AU1653" s="63"/>
      <c r="AV1653" s="62"/>
      <c r="AW1653" s="62"/>
      <c r="AX1653" s="62"/>
      <c r="AY1653" s="62"/>
      <c r="AZ1653" s="126"/>
      <c r="BA1653" s="126"/>
      <c r="BB1653" s="126"/>
      <c r="BC1653" s="126"/>
      <c r="BD1653" s="126"/>
      <c r="BE1653" s="62"/>
    </row>
    <row r="1654" spans="1:57" ht="25.5" customHeight="1" x14ac:dyDescent="0.3">
      <c r="A1654" s="31"/>
      <c r="B1654" s="31"/>
      <c r="C1654" s="31"/>
      <c r="D1654" s="33"/>
      <c r="E1654" s="92"/>
      <c r="F1654" s="31"/>
      <c r="G1654" s="77"/>
      <c r="H1654" s="77"/>
      <c r="I1654" s="57"/>
      <c r="J1654" s="31"/>
      <c r="K1654" s="31"/>
      <c r="L1654" s="77"/>
      <c r="M1654" s="64"/>
      <c r="N1654" s="64"/>
      <c r="O1654" s="69"/>
      <c r="P1654" s="69"/>
      <c r="Q1654" s="70"/>
      <c r="R1654" s="34"/>
      <c r="S1654" s="105"/>
      <c r="T1654" s="105"/>
      <c r="U1654" s="77"/>
      <c r="V1654" s="77"/>
      <c r="W1654" s="69"/>
      <c r="X1654" s="69"/>
      <c r="Y1654" s="69"/>
      <c r="Z1654" s="61"/>
      <c r="AA1654" s="67"/>
      <c r="AB1654" s="61"/>
      <c r="AC1654" s="67"/>
      <c r="AD1654" s="67"/>
      <c r="AE1654" s="67"/>
      <c r="AF1654" s="57"/>
      <c r="AG1654" s="107"/>
      <c r="AH1654" s="108"/>
      <c r="AI1654" s="30"/>
      <c r="AJ1654" s="30"/>
      <c r="AK1654" s="30"/>
      <c r="AL1654" s="30"/>
      <c r="AM1654" s="63"/>
      <c r="AN1654" s="108"/>
      <c r="AO1654" s="108"/>
      <c r="AP1654" s="107"/>
      <c r="AQ1654" s="107"/>
      <c r="AR1654" s="31"/>
      <c r="AS1654" s="68"/>
      <c r="AT1654" s="68"/>
      <c r="AU1654" s="63"/>
      <c r="AV1654" s="62"/>
      <c r="AW1654" s="62"/>
      <c r="AX1654" s="62"/>
      <c r="AY1654" s="62"/>
      <c r="AZ1654" s="126"/>
      <c r="BA1654" s="126"/>
      <c r="BB1654" s="126"/>
      <c r="BC1654" s="126"/>
      <c r="BD1654" s="126"/>
      <c r="BE1654" s="62"/>
    </row>
    <row r="1655" spans="1:57" ht="25.5" customHeight="1" x14ac:dyDescent="0.3">
      <c r="A1655" s="31"/>
      <c r="B1655" s="31"/>
      <c r="C1655" s="31"/>
      <c r="D1655" s="33"/>
      <c r="E1655" s="92"/>
      <c r="F1655" s="31"/>
      <c r="G1655" s="77"/>
      <c r="H1655" s="77"/>
      <c r="I1655" s="57"/>
      <c r="J1655" s="31"/>
      <c r="K1655" s="31"/>
      <c r="L1655" s="77"/>
      <c r="M1655" s="64"/>
      <c r="N1655" s="64"/>
      <c r="O1655" s="69"/>
      <c r="P1655" s="69"/>
      <c r="Q1655" s="70"/>
      <c r="R1655" s="34"/>
      <c r="S1655" s="105"/>
      <c r="T1655" s="105"/>
      <c r="U1655" s="77"/>
      <c r="V1655" s="77"/>
      <c r="W1655" s="69"/>
      <c r="X1655" s="69"/>
      <c r="Y1655" s="69"/>
      <c r="Z1655" s="61"/>
      <c r="AA1655" s="67"/>
      <c r="AB1655" s="61"/>
      <c r="AC1655" s="67"/>
      <c r="AD1655" s="67"/>
      <c r="AE1655" s="67"/>
      <c r="AF1655" s="57"/>
      <c r="AG1655" s="107"/>
      <c r="AH1655" s="108"/>
      <c r="AI1655" s="30"/>
      <c r="AJ1655" s="30"/>
      <c r="AK1655" s="30"/>
      <c r="AL1655" s="30"/>
      <c r="AM1655" s="63"/>
      <c r="AN1655" s="108"/>
      <c r="AO1655" s="108"/>
      <c r="AP1655" s="107"/>
      <c r="AQ1655" s="107"/>
      <c r="AR1655" s="31"/>
      <c r="AS1655" s="68"/>
      <c r="AT1655" s="68"/>
      <c r="AU1655" s="63"/>
      <c r="AV1655" s="62"/>
      <c r="AW1655" s="62"/>
      <c r="AX1655" s="62"/>
      <c r="AY1655" s="62"/>
      <c r="AZ1655" s="126"/>
      <c r="BA1655" s="126"/>
      <c r="BB1655" s="126"/>
      <c r="BC1655" s="126"/>
      <c r="BD1655" s="126"/>
      <c r="BE1655" s="62"/>
    </row>
    <row r="1656" spans="1:57" ht="25.5" customHeight="1" x14ac:dyDescent="0.3">
      <c r="A1656" s="31"/>
      <c r="B1656" s="31"/>
      <c r="C1656" s="31"/>
      <c r="D1656" s="33"/>
      <c r="E1656" s="92"/>
      <c r="F1656" s="31"/>
      <c r="G1656" s="77"/>
      <c r="H1656" s="77"/>
      <c r="I1656" s="57"/>
      <c r="J1656" s="31"/>
      <c r="K1656" s="31"/>
      <c r="L1656" s="77"/>
      <c r="M1656" s="64"/>
      <c r="N1656" s="64"/>
      <c r="O1656" s="69"/>
      <c r="P1656" s="69"/>
      <c r="Q1656" s="70"/>
      <c r="R1656" s="34"/>
      <c r="S1656" s="105"/>
      <c r="T1656" s="105"/>
      <c r="U1656" s="77"/>
      <c r="V1656" s="77"/>
      <c r="W1656" s="69"/>
      <c r="X1656" s="69"/>
      <c r="Y1656" s="69"/>
      <c r="Z1656" s="61"/>
      <c r="AA1656" s="67"/>
      <c r="AB1656" s="61"/>
      <c r="AC1656" s="67"/>
      <c r="AD1656" s="67"/>
      <c r="AE1656" s="67"/>
      <c r="AF1656" s="57"/>
      <c r="AG1656" s="107"/>
      <c r="AH1656" s="108"/>
      <c r="AI1656" s="30"/>
      <c r="AJ1656" s="30"/>
      <c r="AK1656" s="30"/>
      <c r="AL1656" s="30"/>
      <c r="AM1656" s="63"/>
      <c r="AN1656" s="108"/>
      <c r="AO1656" s="108"/>
      <c r="AP1656" s="107"/>
      <c r="AQ1656" s="107"/>
      <c r="AR1656" s="31"/>
      <c r="AS1656" s="68"/>
      <c r="AT1656" s="68"/>
      <c r="AU1656" s="63"/>
      <c r="AV1656" s="62"/>
      <c r="AW1656" s="62"/>
      <c r="AX1656" s="62"/>
      <c r="AY1656" s="62"/>
      <c r="AZ1656" s="126"/>
      <c r="BA1656" s="126"/>
      <c r="BB1656" s="126"/>
      <c r="BC1656" s="126"/>
      <c r="BD1656" s="126"/>
      <c r="BE1656" s="62"/>
    </row>
    <row r="1657" spans="1:57" ht="25.5" customHeight="1" x14ac:dyDescent="0.3">
      <c r="A1657" s="31"/>
      <c r="B1657" s="31"/>
      <c r="C1657" s="31"/>
      <c r="D1657" s="33"/>
      <c r="E1657" s="92"/>
      <c r="F1657" s="31"/>
      <c r="G1657" s="77"/>
      <c r="H1657" s="77"/>
      <c r="I1657" s="57"/>
      <c r="J1657" s="31"/>
      <c r="K1657" s="31"/>
      <c r="L1657" s="77"/>
      <c r="M1657" s="64"/>
      <c r="N1657" s="64"/>
      <c r="O1657" s="69"/>
      <c r="P1657" s="69"/>
      <c r="Q1657" s="70"/>
      <c r="R1657" s="34"/>
      <c r="S1657" s="105"/>
      <c r="T1657" s="105"/>
      <c r="U1657" s="77"/>
      <c r="V1657" s="77"/>
      <c r="W1657" s="69"/>
      <c r="X1657" s="69"/>
      <c r="Y1657" s="69"/>
      <c r="Z1657" s="61"/>
      <c r="AA1657" s="67"/>
      <c r="AB1657" s="61"/>
      <c r="AC1657" s="67"/>
      <c r="AD1657" s="67"/>
      <c r="AE1657" s="67"/>
      <c r="AF1657" s="57"/>
      <c r="AG1657" s="107"/>
      <c r="AH1657" s="108"/>
      <c r="AI1657" s="30"/>
      <c r="AJ1657" s="30"/>
      <c r="AK1657" s="30"/>
      <c r="AL1657" s="30"/>
      <c r="AM1657" s="63"/>
      <c r="AN1657" s="108"/>
      <c r="AO1657" s="108"/>
      <c r="AP1657" s="107"/>
      <c r="AQ1657" s="107"/>
      <c r="AR1657" s="31"/>
      <c r="AS1657" s="68"/>
      <c r="AT1657" s="68"/>
      <c r="AU1657" s="63"/>
      <c r="AV1657" s="62"/>
      <c r="AW1657" s="62"/>
      <c r="AX1657" s="62"/>
      <c r="AY1657" s="62"/>
      <c r="AZ1657" s="126"/>
      <c r="BA1657" s="126"/>
      <c r="BB1657" s="126"/>
      <c r="BC1657" s="126"/>
      <c r="BD1657" s="126"/>
      <c r="BE1657" s="62"/>
    </row>
    <row r="1658" spans="1:57" ht="25.5" customHeight="1" x14ac:dyDescent="0.3">
      <c r="A1658" s="31"/>
      <c r="B1658" s="31"/>
      <c r="C1658" s="31"/>
      <c r="D1658" s="33"/>
      <c r="E1658" s="92"/>
      <c r="F1658" s="31"/>
      <c r="G1658" s="77"/>
      <c r="H1658" s="77"/>
      <c r="I1658" s="57"/>
      <c r="J1658" s="31"/>
      <c r="K1658" s="31"/>
      <c r="L1658" s="77"/>
      <c r="M1658" s="64"/>
      <c r="N1658" s="64"/>
      <c r="O1658" s="69"/>
      <c r="P1658" s="69"/>
      <c r="Q1658" s="70"/>
      <c r="R1658" s="34"/>
      <c r="S1658" s="105"/>
      <c r="T1658" s="105"/>
      <c r="U1658" s="77"/>
      <c r="V1658" s="77"/>
      <c r="W1658" s="69"/>
      <c r="X1658" s="69"/>
      <c r="Y1658" s="69"/>
      <c r="Z1658" s="61"/>
      <c r="AA1658" s="67"/>
      <c r="AB1658" s="61"/>
      <c r="AC1658" s="67"/>
      <c r="AD1658" s="67"/>
      <c r="AE1658" s="67"/>
      <c r="AF1658" s="57"/>
      <c r="AG1658" s="107"/>
      <c r="AH1658" s="108"/>
      <c r="AI1658" s="30"/>
      <c r="AJ1658" s="30"/>
      <c r="AK1658" s="30"/>
      <c r="AL1658" s="30"/>
      <c r="AM1658" s="63"/>
      <c r="AN1658" s="108"/>
      <c r="AO1658" s="108"/>
      <c r="AP1658" s="107"/>
      <c r="AQ1658" s="107"/>
      <c r="AR1658" s="31"/>
      <c r="AS1658" s="68"/>
      <c r="AT1658" s="68"/>
      <c r="AU1658" s="63"/>
      <c r="AV1658" s="62"/>
      <c r="AW1658" s="62"/>
      <c r="AX1658" s="62"/>
      <c r="AY1658" s="62"/>
      <c r="AZ1658" s="126"/>
      <c r="BA1658" s="126"/>
      <c r="BB1658" s="126"/>
      <c r="BC1658" s="126"/>
      <c r="BD1658" s="126"/>
      <c r="BE1658" s="62"/>
    </row>
    <row r="1659" spans="1:57" ht="25.5" customHeight="1" x14ac:dyDescent="0.3">
      <c r="A1659" s="31"/>
      <c r="B1659" s="31"/>
      <c r="C1659" s="31"/>
      <c r="D1659" s="33"/>
      <c r="E1659" s="92"/>
      <c r="F1659" s="31"/>
      <c r="G1659" s="77"/>
      <c r="H1659" s="77"/>
      <c r="I1659" s="57"/>
      <c r="J1659" s="31"/>
      <c r="K1659" s="31"/>
      <c r="L1659" s="77"/>
      <c r="M1659" s="64"/>
      <c r="N1659" s="64"/>
      <c r="O1659" s="69"/>
      <c r="P1659" s="69"/>
      <c r="Q1659" s="70"/>
      <c r="R1659" s="34"/>
      <c r="S1659" s="105"/>
      <c r="T1659" s="105"/>
      <c r="U1659" s="77"/>
      <c r="V1659" s="77"/>
      <c r="W1659" s="69"/>
      <c r="X1659" s="69"/>
      <c r="Y1659" s="69"/>
      <c r="Z1659" s="61"/>
      <c r="AA1659" s="67"/>
      <c r="AB1659" s="61"/>
      <c r="AC1659" s="67"/>
      <c r="AD1659" s="67"/>
      <c r="AE1659" s="67"/>
      <c r="AF1659" s="57"/>
      <c r="AG1659" s="107"/>
      <c r="AH1659" s="108"/>
      <c r="AI1659" s="30"/>
      <c r="AJ1659" s="30"/>
      <c r="AK1659" s="30"/>
      <c r="AL1659" s="30"/>
      <c r="AM1659" s="63"/>
      <c r="AN1659" s="108"/>
      <c r="AO1659" s="108"/>
      <c r="AP1659" s="107"/>
      <c r="AQ1659" s="107"/>
      <c r="AR1659" s="31"/>
      <c r="AS1659" s="68"/>
      <c r="AT1659" s="68"/>
      <c r="AU1659" s="63"/>
      <c r="AV1659" s="62"/>
      <c r="AW1659" s="62"/>
      <c r="AX1659" s="62"/>
      <c r="AY1659" s="62"/>
      <c r="AZ1659" s="126"/>
      <c r="BA1659" s="126"/>
      <c r="BB1659" s="126"/>
      <c r="BC1659" s="126"/>
      <c r="BD1659" s="126"/>
      <c r="BE1659" s="62"/>
    </row>
    <row r="1660" spans="1:57" ht="25.5" customHeight="1" x14ac:dyDescent="0.3">
      <c r="A1660" s="31"/>
      <c r="B1660" s="31"/>
      <c r="C1660" s="31"/>
      <c r="D1660" s="33"/>
      <c r="E1660" s="92"/>
      <c r="F1660" s="31"/>
      <c r="G1660" s="77"/>
      <c r="H1660" s="77"/>
      <c r="I1660" s="57"/>
      <c r="J1660" s="31"/>
      <c r="K1660" s="31"/>
      <c r="L1660" s="77"/>
      <c r="M1660" s="64"/>
      <c r="N1660" s="64"/>
      <c r="O1660" s="69"/>
      <c r="P1660" s="69"/>
      <c r="Q1660" s="70"/>
      <c r="R1660" s="34"/>
      <c r="S1660" s="105"/>
      <c r="T1660" s="105"/>
      <c r="U1660" s="77"/>
      <c r="V1660" s="77"/>
      <c r="W1660" s="69"/>
      <c r="X1660" s="69"/>
      <c r="Y1660" s="69"/>
      <c r="Z1660" s="61"/>
      <c r="AA1660" s="67"/>
      <c r="AB1660" s="61"/>
      <c r="AC1660" s="67"/>
      <c r="AD1660" s="67"/>
      <c r="AE1660" s="67"/>
      <c r="AF1660" s="57"/>
      <c r="AG1660" s="107"/>
      <c r="AH1660" s="108"/>
      <c r="AI1660" s="30"/>
      <c r="AJ1660" s="30"/>
      <c r="AK1660" s="30"/>
      <c r="AL1660" s="30"/>
      <c r="AM1660" s="63"/>
      <c r="AN1660" s="108"/>
      <c r="AO1660" s="108"/>
      <c r="AP1660" s="107"/>
      <c r="AQ1660" s="107"/>
      <c r="AR1660" s="31"/>
      <c r="AS1660" s="68"/>
      <c r="AT1660" s="68"/>
      <c r="AU1660" s="63"/>
      <c r="AV1660" s="62"/>
      <c r="AW1660" s="62"/>
      <c r="AX1660" s="62"/>
      <c r="AY1660" s="62"/>
      <c r="AZ1660" s="126"/>
      <c r="BA1660" s="126"/>
      <c r="BB1660" s="126"/>
      <c r="BC1660" s="126"/>
      <c r="BD1660" s="126"/>
      <c r="BE1660" s="62"/>
    </row>
    <row r="1661" spans="1:57" ht="25.5" customHeight="1" x14ac:dyDescent="0.3">
      <c r="A1661" s="31"/>
      <c r="B1661" s="31"/>
      <c r="C1661" s="31"/>
      <c r="D1661" s="33"/>
      <c r="E1661" s="92"/>
      <c r="F1661" s="31"/>
      <c r="G1661" s="77"/>
      <c r="H1661" s="77"/>
      <c r="I1661" s="57"/>
      <c r="J1661" s="31"/>
      <c r="K1661" s="31"/>
      <c r="L1661" s="77"/>
      <c r="M1661" s="64"/>
      <c r="N1661" s="64"/>
      <c r="O1661" s="69"/>
      <c r="P1661" s="69"/>
      <c r="Q1661" s="70"/>
      <c r="R1661" s="34"/>
      <c r="S1661" s="105"/>
      <c r="T1661" s="105"/>
      <c r="U1661" s="77"/>
      <c r="V1661" s="77"/>
      <c r="W1661" s="69"/>
      <c r="X1661" s="69"/>
      <c r="Y1661" s="69"/>
      <c r="Z1661" s="61"/>
      <c r="AA1661" s="67"/>
      <c r="AB1661" s="61"/>
      <c r="AC1661" s="67"/>
      <c r="AD1661" s="67"/>
      <c r="AE1661" s="67"/>
      <c r="AF1661" s="57"/>
      <c r="AG1661" s="107"/>
      <c r="AH1661" s="108"/>
      <c r="AI1661" s="30"/>
      <c r="AJ1661" s="30"/>
      <c r="AK1661" s="30"/>
      <c r="AL1661" s="30"/>
      <c r="AM1661" s="63"/>
      <c r="AN1661" s="108"/>
      <c r="AO1661" s="108"/>
      <c r="AP1661" s="107"/>
      <c r="AQ1661" s="107"/>
      <c r="AR1661" s="31"/>
      <c r="AS1661" s="68"/>
      <c r="AT1661" s="68"/>
      <c r="AU1661" s="63"/>
      <c r="AV1661" s="62"/>
      <c r="AW1661" s="62"/>
      <c r="AX1661" s="62"/>
      <c r="AY1661" s="62"/>
      <c r="AZ1661" s="126"/>
      <c r="BA1661" s="126"/>
      <c r="BB1661" s="126"/>
      <c r="BC1661" s="126"/>
      <c r="BD1661" s="126"/>
      <c r="BE1661" s="62"/>
    </row>
    <row r="1662" spans="1:57" ht="25.5" customHeight="1" x14ac:dyDescent="0.3">
      <c r="A1662" s="31"/>
      <c r="B1662" s="31"/>
      <c r="C1662" s="31"/>
      <c r="D1662" s="33"/>
      <c r="E1662" s="92"/>
      <c r="F1662" s="31"/>
      <c r="G1662" s="77"/>
      <c r="H1662" s="77"/>
      <c r="I1662" s="57"/>
      <c r="J1662" s="31"/>
      <c r="K1662" s="31"/>
      <c r="L1662" s="77"/>
      <c r="M1662" s="64"/>
      <c r="N1662" s="64"/>
      <c r="O1662" s="69"/>
      <c r="P1662" s="69"/>
      <c r="Q1662" s="70"/>
      <c r="R1662" s="34"/>
      <c r="S1662" s="105"/>
      <c r="T1662" s="105"/>
      <c r="U1662" s="77"/>
      <c r="V1662" s="77"/>
      <c r="W1662" s="69"/>
      <c r="X1662" s="69"/>
      <c r="Y1662" s="69"/>
      <c r="Z1662" s="61"/>
      <c r="AA1662" s="67"/>
      <c r="AB1662" s="61"/>
      <c r="AC1662" s="67"/>
      <c r="AD1662" s="67"/>
      <c r="AE1662" s="67"/>
      <c r="AF1662" s="57"/>
      <c r="AG1662" s="107"/>
      <c r="AH1662" s="108"/>
      <c r="AI1662" s="30"/>
      <c r="AJ1662" s="30"/>
      <c r="AK1662" s="30"/>
      <c r="AL1662" s="30"/>
      <c r="AM1662" s="63"/>
      <c r="AN1662" s="108"/>
      <c r="AO1662" s="108"/>
      <c r="AP1662" s="107"/>
      <c r="AQ1662" s="107"/>
      <c r="AR1662" s="31"/>
      <c r="AS1662" s="68"/>
      <c r="AT1662" s="68"/>
      <c r="AU1662" s="63"/>
      <c r="AV1662" s="62"/>
      <c r="AW1662" s="62"/>
      <c r="AX1662" s="62"/>
      <c r="AY1662" s="62"/>
      <c r="AZ1662" s="126"/>
      <c r="BA1662" s="126"/>
      <c r="BB1662" s="126"/>
      <c r="BC1662" s="126"/>
      <c r="BD1662" s="126"/>
      <c r="BE1662" s="62"/>
    </row>
    <row r="1663" spans="1:57" ht="25.5" customHeight="1" x14ac:dyDescent="0.3">
      <c r="A1663" s="31"/>
      <c r="B1663" s="31"/>
      <c r="C1663" s="31"/>
      <c r="D1663" s="33"/>
      <c r="E1663" s="92"/>
      <c r="F1663" s="31"/>
      <c r="G1663" s="77"/>
      <c r="H1663" s="77"/>
      <c r="I1663" s="57"/>
      <c r="J1663" s="31"/>
      <c r="K1663" s="31"/>
      <c r="L1663" s="77"/>
      <c r="M1663" s="64"/>
      <c r="N1663" s="64"/>
      <c r="O1663" s="69"/>
      <c r="P1663" s="69"/>
      <c r="Q1663" s="70"/>
      <c r="R1663" s="34"/>
      <c r="S1663" s="105"/>
      <c r="T1663" s="105"/>
      <c r="U1663" s="77"/>
      <c r="V1663" s="77"/>
      <c r="W1663" s="69"/>
      <c r="X1663" s="69"/>
      <c r="Y1663" s="69"/>
      <c r="Z1663" s="61"/>
      <c r="AA1663" s="67"/>
      <c r="AB1663" s="61"/>
      <c r="AC1663" s="67"/>
      <c r="AD1663" s="67"/>
      <c r="AE1663" s="67"/>
      <c r="AF1663" s="57"/>
      <c r="AG1663" s="107"/>
      <c r="AH1663" s="108"/>
      <c r="AI1663" s="30"/>
      <c r="AJ1663" s="30"/>
      <c r="AK1663" s="30"/>
      <c r="AL1663" s="30"/>
      <c r="AM1663" s="63"/>
      <c r="AN1663" s="108"/>
      <c r="AO1663" s="108"/>
      <c r="AP1663" s="107"/>
      <c r="AQ1663" s="107"/>
      <c r="AR1663" s="31"/>
      <c r="AS1663" s="68"/>
      <c r="AT1663" s="68"/>
      <c r="AU1663" s="63"/>
      <c r="AV1663" s="62"/>
      <c r="AW1663" s="62"/>
      <c r="AX1663" s="62"/>
      <c r="AY1663" s="62"/>
      <c r="AZ1663" s="126"/>
      <c r="BA1663" s="126"/>
      <c r="BB1663" s="126"/>
      <c r="BC1663" s="126"/>
      <c r="BD1663" s="126"/>
      <c r="BE1663" s="62"/>
    </row>
    <row r="1664" spans="1:57" ht="25.5" customHeight="1" x14ac:dyDescent="0.3">
      <c r="A1664" s="31"/>
      <c r="B1664" s="31"/>
      <c r="C1664" s="31"/>
      <c r="D1664" s="33"/>
      <c r="E1664" s="92"/>
      <c r="F1664" s="31"/>
      <c r="G1664" s="77"/>
      <c r="H1664" s="77"/>
      <c r="I1664" s="57"/>
      <c r="J1664" s="31"/>
      <c r="K1664" s="31"/>
      <c r="L1664" s="77"/>
      <c r="M1664" s="64"/>
      <c r="N1664" s="64"/>
      <c r="O1664" s="69"/>
      <c r="P1664" s="69"/>
      <c r="Q1664" s="70"/>
      <c r="R1664" s="34"/>
      <c r="S1664" s="105"/>
      <c r="T1664" s="105"/>
      <c r="U1664" s="77"/>
      <c r="V1664" s="77"/>
      <c r="W1664" s="69"/>
      <c r="X1664" s="69"/>
      <c r="Y1664" s="69"/>
      <c r="Z1664" s="61"/>
      <c r="AA1664" s="67"/>
      <c r="AB1664" s="61"/>
      <c r="AC1664" s="67"/>
      <c r="AD1664" s="67"/>
      <c r="AE1664" s="67"/>
      <c r="AF1664" s="57"/>
      <c r="AG1664" s="107"/>
      <c r="AH1664" s="108"/>
      <c r="AI1664" s="30"/>
      <c r="AJ1664" s="30"/>
      <c r="AK1664" s="30"/>
      <c r="AL1664" s="30"/>
      <c r="AM1664" s="63"/>
      <c r="AN1664" s="108"/>
      <c r="AO1664" s="108"/>
      <c r="AP1664" s="107"/>
      <c r="AQ1664" s="107"/>
      <c r="AR1664" s="31"/>
      <c r="AS1664" s="68"/>
      <c r="AT1664" s="68"/>
      <c r="AU1664" s="63"/>
      <c r="AV1664" s="62"/>
      <c r="AW1664" s="62"/>
      <c r="AX1664" s="62"/>
      <c r="AY1664" s="62"/>
      <c r="AZ1664" s="126"/>
      <c r="BA1664" s="126"/>
      <c r="BB1664" s="126"/>
      <c r="BC1664" s="126"/>
      <c r="BD1664" s="126"/>
      <c r="BE1664" s="62"/>
    </row>
    <row r="1665" spans="1:57" ht="25.5" customHeight="1" x14ac:dyDescent="0.3">
      <c r="A1665" s="31"/>
      <c r="B1665" s="31"/>
      <c r="C1665" s="31"/>
      <c r="D1665" s="33"/>
      <c r="E1665" s="92"/>
      <c r="F1665" s="31"/>
      <c r="G1665" s="77"/>
      <c r="H1665" s="77"/>
      <c r="I1665" s="57"/>
      <c r="J1665" s="31"/>
      <c r="K1665" s="31"/>
      <c r="L1665" s="77"/>
      <c r="M1665" s="64"/>
      <c r="N1665" s="64"/>
      <c r="O1665" s="69"/>
      <c r="P1665" s="69"/>
      <c r="Q1665" s="70"/>
      <c r="R1665" s="34"/>
      <c r="S1665" s="105"/>
      <c r="T1665" s="105"/>
      <c r="U1665" s="77"/>
      <c r="V1665" s="77"/>
      <c r="W1665" s="69"/>
      <c r="X1665" s="69"/>
      <c r="Y1665" s="69"/>
      <c r="Z1665" s="61"/>
      <c r="AA1665" s="67"/>
      <c r="AB1665" s="61"/>
      <c r="AC1665" s="67"/>
      <c r="AD1665" s="67"/>
      <c r="AE1665" s="67"/>
      <c r="AF1665" s="57"/>
      <c r="AG1665" s="107"/>
      <c r="AH1665" s="108"/>
      <c r="AI1665" s="30"/>
      <c r="AJ1665" s="30"/>
      <c r="AK1665" s="30"/>
      <c r="AL1665" s="30"/>
      <c r="AM1665" s="63"/>
      <c r="AN1665" s="108"/>
      <c r="AO1665" s="108"/>
      <c r="AP1665" s="107"/>
      <c r="AQ1665" s="107"/>
      <c r="AR1665" s="31"/>
      <c r="AS1665" s="68"/>
      <c r="AT1665" s="68"/>
      <c r="AU1665" s="63"/>
      <c r="AV1665" s="62"/>
      <c r="AW1665" s="62"/>
      <c r="AX1665" s="62"/>
      <c r="AY1665" s="62"/>
      <c r="AZ1665" s="126"/>
      <c r="BA1665" s="126"/>
      <c r="BB1665" s="126"/>
      <c r="BC1665" s="126"/>
      <c r="BD1665" s="126"/>
      <c r="BE1665" s="62"/>
    </row>
    <row r="1666" spans="1:57" ht="25.5" customHeight="1" x14ac:dyDescent="0.3">
      <c r="A1666" s="31"/>
      <c r="B1666" s="31"/>
      <c r="C1666" s="31"/>
      <c r="D1666" s="33"/>
      <c r="E1666" s="92"/>
      <c r="F1666" s="31"/>
      <c r="G1666" s="77"/>
      <c r="H1666" s="77"/>
      <c r="I1666" s="57"/>
      <c r="J1666" s="31"/>
      <c r="K1666" s="31"/>
      <c r="L1666" s="77"/>
      <c r="M1666" s="64"/>
      <c r="N1666" s="64"/>
      <c r="O1666" s="69"/>
      <c r="P1666" s="69"/>
      <c r="Q1666" s="70"/>
      <c r="R1666" s="34"/>
      <c r="S1666" s="105"/>
      <c r="T1666" s="105"/>
      <c r="U1666" s="77"/>
      <c r="V1666" s="77"/>
      <c r="W1666" s="69"/>
      <c r="X1666" s="69"/>
      <c r="Y1666" s="69"/>
      <c r="Z1666" s="61"/>
      <c r="AA1666" s="67"/>
      <c r="AB1666" s="61"/>
      <c r="AC1666" s="67"/>
      <c r="AD1666" s="67"/>
      <c r="AE1666" s="67"/>
      <c r="AF1666" s="57"/>
      <c r="AG1666" s="107"/>
      <c r="AH1666" s="108"/>
      <c r="AI1666" s="30"/>
      <c r="AJ1666" s="30"/>
      <c r="AK1666" s="30"/>
      <c r="AL1666" s="30"/>
      <c r="AM1666" s="63"/>
      <c r="AN1666" s="108"/>
      <c r="AO1666" s="108"/>
      <c r="AP1666" s="107"/>
      <c r="AQ1666" s="107"/>
      <c r="AR1666" s="31"/>
      <c r="AS1666" s="68"/>
      <c r="AT1666" s="68"/>
      <c r="AU1666" s="63"/>
      <c r="AV1666" s="62"/>
      <c r="AW1666" s="62"/>
      <c r="AX1666" s="62"/>
      <c r="AY1666" s="62"/>
      <c r="AZ1666" s="126"/>
      <c r="BA1666" s="126"/>
      <c r="BB1666" s="126"/>
      <c r="BC1666" s="126"/>
      <c r="BD1666" s="126"/>
      <c r="BE1666" s="62"/>
    </row>
    <row r="1667" spans="1:57" ht="25.5" customHeight="1" x14ac:dyDescent="0.3">
      <c r="A1667" s="31"/>
      <c r="B1667" s="31"/>
      <c r="C1667" s="31"/>
      <c r="D1667" s="33"/>
      <c r="E1667" s="92"/>
      <c r="F1667" s="31"/>
      <c r="G1667" s="77"/>
      <c r="H1667" s="77"/>
      <c r="I1667" s="57"/>
      <c r="J1667" s="31"/>
      <c r="K1667" s="31"/>
      <c r="L1667" s="77"/>
      <c r="M1667" s="64"/>
      <c r="N1667" s="64"/>
      <c r="O1667" s="69"/>
      <c r="P1667" s="69"/>
      <c r="Q1667" s="70"/>
      <c r="R1667" s="34"/>
      <c r="S1667" s="105"/>
      <c r="T1667" s="105"/>
      <c r="U1667" s="77"/>
      <c r="V1667" s="77"/>
      <c r="W1667" s="69"/>
      <c r="X1667" s="69"/>
      <c r="Y1667" s="69"/>
      <c r="Z1667" s="61"/>
      <c r="AA1667" s="67"/>
      <c r="AB1667" s="61"/>
      <c r="AC1667" s="67"/>
      <c r="AD1667" s="67"/>
      <c r="AE1667" s="67"/>
      <c r="AF1667" s="57"/>
      <c r="AG1667" s="107"/>
      <c r="AH1667" s="108"/>
      <c r="AI1667" s="30"/>
      <c r="AJ1667" s="30"/>
      <c r="AK1667" s="30"/>
      <c r="AL1667" s="30"/>
      <c r="AM1667" s="63"/>
      <c r="AN1667" s="108"/>
      <c r="AO1667" s="108"/>
      <c r="AP1667" s="107"/>
      <c r="AQ1667" s="107"/>
      <c r="AR1667" s="31"/>
      <c r="AS1667" s="68"/>
      <c r="AT1667" s="68"/>
      <c r="AU1667" s="63"/>
      <c r="AV1667" s="62"/>
      <c r="AW1667" s="62"/>
      <c r="AX1667" s="62"/>
      <c r="AY1667" s="62"/>
      <c r="AZ1667" s="126"/>
      <c r="BA1667" s="126"/>
      <c r="BB1667" s="126"/>
      <c r="BC1667" s="126"/>
      <c r="BD1667" s="126"/>
      <c r="BE1667" s="62"/>
    </row>
    <row r="1668" spans="1:57" ht="25.5" customHeight="1" x14ac:dyDescent="0.3">
      <c r="A1668" s="31"/>
      <c r="B1668" s="31"/>
      <c r="C1668" s="31"/>
      <c r="D1668" s="33"/>
      <c r="E1668" s="92"/>
      <c r="F1668" s="31"/>
      <c r="G1668" s="77"/>
      <c r="H1668" s="77"/>
      <c r="I1668" s="57"/>
      <c r="J1668" s="31"/>
      <c r="K1668" s="31"/>
      <c r="L1668" s="77"/>
      <c r="M1668" s="64"/>
      <c r="N1668" s="64"/>
      <c r="O1668" s="69"/>
      <c r="P1668" s="69"/>
      <c r="Q1668" s="70"/>
      <c r="R1668" s="34"/>
      <c r="S1668" s="105"/>
      <c r="T1668" s="105"/>
      <c r="U1668" s="77"/>
      <c r="V1668" s="77"/>
      <c r="W1668" s="69"/>
      <c r="X1668" s="69"/>
      <c r="Y1668" s="69"/>
      <c r="Z1668" s="61"/>
      <c r="AA1668" s="67"/>
      <c r="AB1668" s="61"/>
      <c r="AC1668" s="67"/>
      <c r="AD1668" s="67"/>
      <c r="AE1668" s="67"/>
      <c r="AF1668" s="57"/>
      <c r="AG1668" s="107"/>
      <c r="AH1668" s="108"/>
      <c r="AI1668" s="30"/>
      <c r="AJ1668" s="30"/>
      <c r="AK1668" s="30"/>
      <c r="AL1668" s="30"/>
      <c r="AM1668" s="63"/>
      <c r="AN1668" s="108"/>
      <c r="AO1668" s="108"/>
      <c r="AP1668" s="107"/>
      <c r="AQ1668" s="107"/>
      <c r="AR1668" s="31"/>
      <c r="AS1668" s="68"/>
      <c r="AT1668" s="68"/>
      <c r="AU1668" s="63"/>
      <c r="AV1668" s="62"/>
      <c r="AW1668" s="62"/>
      <c r="AX1668" s="62"/>
      <c r="AY1668" s="62"/>
      <c r="AZ1668" s="126"/>
      <c r="BA1668" s="126"/>
      <c r="BB1668" s="126"/>
      <c r="BC1668" s="126"/>
      <c r="BD1668" s="126"/>
      <c r="BE1668" s="62"/>
    </row>
    <row r="1669" spans="1:57" ht="25.5" customHeight="1" x14ac:dyDescent="0.3">
      <c r="A1669" s="31"/>
      <c r="B1669" s="31"/>
      <c r="C1669" s="31"/>
      <c r="D1669" s="33"/>
      <c r="E1669" s="92"/>
      <c r="F1669" s="31"/>
      <c r="G1669" s="77"/>
      <c r="H1669" s="77"/>
      <c r="I1669" s="57"/>
      <c r="J1669" s="31"/>
      <c r="K1669" s="31"/>
      <c r="L1669" s="77"/>
      <c r="M1669" s="64"/>
      <c r="N1669" s="64"/>
      <c r="O1669" s="69"/>
      <c r="P1669" s="69"/>
      <c r="Q1669" s="70"/>
      <c r="R1669" s="34"/>
      <c r="S1669" s="105"/>
      <c r="T1669" s="105"/>
      <c r="U1669" s="77"/>
      <c r="V1669" s="77"/>
      <c r="W1669" s="69"/>
      <c r="X1669" s="69"/>
      <c r="Y1669" s="69"/>
      <c r="Z1669" s="61"/>
      <c r="AA1669" s="67"/>
      <c r="AB1669" s="61"/>
      <c r="AC1669" s="67"/>
      <c r="AD1669" s="67"/>
      <c r="AE1669" s="67"/>
      <c r="AF1669" s="57"/>
      <c r="AG1669" s="107"/>
      <c r="AH1669" s="108"/>
      <c r="AI1669" s="30"/>
      <c r="AJ1669" s="30"/>
      <c r="AK1669" s="30"/>
      <c r="AL1669" s="30"/>
      <c r="AM1669" s="63"/>
      <c r="AN1669" s="108"/>
      <c r="AO1669" s="108"/>
      <c r="AP1669" s="107"/>
      <c r="AQ1669" s="107"/>
      <c r="AR1669" s="31"/>
      <c r="AS1669" s="68"/>
      <c r="AT1669" s="68"/>
      <c r="AU1669" s="63"/>
      <c r="AV1669" s="62"/>
      <c r="AW1669" s="62"/>
      <c r="AX1669" s="62"/>
      <c r="AY1669" s="62"/>
      <c r="AZ1669" s="126"/>
      <c r="BA1669" s="126"/>
      <c r="BB1669" s="126"/>
      <c r="BC1669" s="126"/>
      <c r="BD1669" s="126"/>
      <c r="BE1669" s="62"/>
    </row>
    <row r="1670" spans="1:57" ht="25.5" customHeight="1" x14ac:dyDescent="0.3">
      <c r="A1670" s="31"/>
      <c r="B1670" s="31"/>
      <c r="C1670" s="31"/>
      <c r="D1670" s="33"/>
      <c r="E1670" s="92"/>
      <c r="F1670" s="31"/>
      <c r="G1670" s="77"/>
      <c r="H1670" s="77"/>
      <c r="I1670" s="57"/>
      <c r="J1670" s="31"/>
      <c r="K1670" s="31"/>
      <c r="L1670" s="77"/>
      <c r="M1670" s="64"/>
      <c r="N1670" s="64"/>
      <c r="O1670" s="69"/>
      <c r="P1670" s="69"/>
      <c r="Q1670" s="70"/>
      <c r="R1670" s="34"/>
      <c r="S1670" s="105"/>
      <c r="T1670" s="105"/>
      <c r="U1670" s="77"/>
      <c r="V1670" s="77"/>
      <c r="W1670" s="69"/>
      <c r="X1670" s="69"/>
      <c r="Y1670" s="69"/>
      <c r="Z1670" s="61"/>
      <c r="AA1670" s="67"/>
      <c r="AB1670" s="61"/>
      <c r="AC1670" s="67"/>
      <c r="AD1670" s="67"/>
      <c r="AE1670" s="67"/>
      <c r="AF1670" s="57"/>
      <c r="AG1670" s="107"/>
      <c r="AH1670" s="108"/>
      <c r="AI1670" s="30"/>
      <c r="AJ1670" s="30"/>
      <c r="AK1670" s="30"/>
      <c r="AL1670" s="30"/>
      <c r="AM1670" s="63"/>
      <c r="AN1670" s="108"/>
      <c r="AO1670" s="108"/>
      <c r="AP1670" s="107"/>
      <c r="AQ1670" s="107"/>
      <c r="AR1670" s="31"/>
      <c r="AS1670" s="68"/>
      <c r="AT1670" s="68"/>
      <c r="AU1670" s="63"/>
      <c r="AV1670" s="62"/>
      <c r="AW1670" s="62"/>
      <c r="AX1670" s="62"/>
      <c r="AY1670" s="62"/>
      <c r="AZ1670" s="126"/>
      <c r="BA1670" s="126"/>
      <c r="BB1670" s="126"/>
      <c r="BC1670" s="126"/>
      <c r="BD1670" s="126"/>
      <c r="BE1670" s="62"/>
    </row>
    <row r="1671" spans="1:57" ht="25.5" customHeight="1" x14ac:dyDescent="0.3">
      <c r="A1671" s="31"/>
      <c r="B1671" s="31"/>
      <c r="C1671" s="31"/>
      <c r="D1671" s="33"/>
      <c r="E1671" s="92"/>
      <c r="F1671" s="31"/>
      <c r="G1671" s="77"/>
      <c r="H1671" s="77"/>
      <c r="I1671" s="57"/>
      <c r="J1671" s="31"/>
      <c r="K1671" s="31"/>
      <c r="L1671" s="77"/>
      <c r="M1671" s="64"/>
      <c r="N1671" s="64"/>
      <c r="O1671" s="69"/>
      <c r="P1671" s="69"/>
      <c r="Q1671" s="70"/>
      <c r="R1671" s="34"/>
      <c r="S1671" s="105"/>
      <c r="T1671" s="105"/>
      <c r="U1671" s="77"/>
      <c r="V1671" s="77"/>
      <c r="W1671" s="69"/>
      <c r="X1671" s="69"/>
      <c r="Y1671" s="69"/>
      <c r="Z1671" s="61"/>
      <c r="AA1671" s="67"/>
      <c r="AB1671" s="61"/>
      <c r="AC1671" s="67"/>
      <c r="AD1671" s="67"/>
      <c r="AE1671" s="67"/>
      <c r="AF1671" s="57"/>
      <c r="AG1671" s="107"/>
      <c r="AH1671" s="108"/>
      <c r="AI1671" s="30"/>
      <c r="AJ1671" s="30"/>
      <c r="AK1671" s="30"/>
      <c r="AL1671" s="30"/>
      <c r="AM1671" s="63"/>
      <c r="AN1671" s="108"/>
      <c r="AO1671" s="108"/>
      <c r="AP1671" s="107"/>
      <c r="AQ1671" s="107"/>
      <c r="AR1671" s="31"/>
      <c r="AS1671" s="68"/>
      <c r="AT1671" s="68"/>
      <c r="AU1671" s="63"/>
      <c r="AV1671" s="62"/>
      <c r="AW1671" s="62"/>
      <c r="AX1671" s="62"/>
      <c r="AY1671" s="62"/>
      <c r="AZ1671" s="126"/>
      <c r="BA1671" s="126"/>
      <c r="BB1671" s="126"/>
      <c r="BC1671" s="126"/>
      <c r="BD1671" s="126"/>
      <c r="BE1671" s="62"/>
    </row>
    <row r="1672" spans="1:57" ht="25.5" customHeight="1" x14ac:dyDescent="0.3">
      <c r="A1672" s="31"/>
      <c r="B1672" s="31"/>
      <c r="C1672" s="31"/>
      <c r="D1672" s="33"/>
      <c r="E1672" s="92"/>
      <c r="F1672" s="31"/>
      <c r="G1672" s="77"/>
      <c r="H1672" s="77"/>
      <c r="I1672" s="57"/>
      <c r="J1672" s="31"/>
      <c r="K1672" s="31"/>
      <c r="L1672" s="77"/>
      <c r="M1672" s="64"/>
      <c r="N1672" s="64"/>
      <c r="O1672" s="69"/>
      <c r="P1672" s="69"/>
      <c r="Q1672" s="70"/>
      <c r="R1672" s="34"/>
      <c r="S1672" s="105"/>
      <c r="T1672" s="105"/>
      <c r="U1672" s="77"/>
      <c r="V1672" s="77"/>
      <c r="W1672" s="69"/>
      <c r="X1672" s="69"/>
      <c r="Y1672" s="69"/>
      <c r="Z1672" s="61"/>
      <c r="AA1672" s="67"/>
      <c r="AB1672" s="61"/>
      <c r="AC1672" s="67"/>
      <c r="AD1672" s="67"/>
      <c r="AE1672" s="67"/>
      <c r="AF1672" s="57"/>
      <c r="AG1672" s="107"/>
      <c r="AH1672" s="108"/>
      <c r="AI1672" s="30"/>
      <c r="AJ1672" s="30"/>
      <c r="AK1672" s="30"/>
      <c r="AL1672" s="30"/>
      <c r="AM1672" s="63"/>
      <c r="AN1672" s="108"/>
      <c r="AO1672" s="108"/>
      <c r="AP1672" s="107"/>
      <c r="AQ1672" s="107"/>
      <c r="AR1672" s="31"/>
      <c r="AS1672" s="68"/>
      <c r="AT1672" s="68"/>
      <c r="AU1672" s="63"/>
      <c r="AV1672" s="62"/>
      <c r="AW1672" s="62"/>
      <c r="AX1672" s="62"/>
      <c r="AY1672" s="62"/>
      <c r="AZ1672" s="126"/>
      <c r="BA1672" s="126"/>
      <c r="BB1672" s="126"/>
      <c r="BC1672" s="126"/>
      <c r="BD1672" s="126"/>
      <c r="BE1672" s="62"/>
    </row>
    <row r="1673" spans="1:57" ht="25.5" customHeight="1" x14ac:dyDescent="0.3">
      <c r="A1673" s="31"/>
      <c r="B1673" s="31"/>
      <c r="C1673" s="31"/>
      <c r="D1673" s="33"/>
      <c r="E1673" s="92"/>
      <c r="F1673" s="31"/>
      <c r="G1673" s="77"/>
      <c r="H1673" s="77"/>
      <c r="I1673" s="57"/>
      <c r="J1673" s="31"/>
      <c r="K1673" s="31"/>
      <c r="L1673" s="77"/>
      <c r="M1673" s="64"/>
      <c r="N1673" s="64"/>
      <c r="O1673" s="69"/>
      <c r="P1673" s="69"/>
      <c r="Q1673" s="70"/>
      <c r="R1673" s="34"/>
      <c r="S1673" s="105"/>
      <c r="T1673" s="105"/>
      <c r="U1673" s="77"/>
      <c r="V1673" s="77"/>
      <c r="W1673" s="69"/>
      <c r="X1673" s="69"/>
      <c r="Y1673" s="69"/>
      <c r="Z1673" s="61"/>
      <c r="AA1673" s="67"/>
      <c r="AB1673" s="61"/>
      <c r="AC1673" s="67"/>
      <c r="AD1673" s="67"/>
      <c r="AE1673" s="67"/>
      <c r="AF1673" s="57"/>
      <c r="AG1673" s="107"/>
      <c r="AH1673" s="108"/>
      <c r="AI1673" s="30"/>
      <c r="AJ1673" s="30"/>
      <c r="AK1673" s="30"/>
      <c r="AL1673" s="30"/>
      <c r="AM1673" s="63"/>
      <c r="AN1673" s="108"/>
      <c r="AO1673" s="108"/>
      <c r="AP1673" s="107"/>
      <c r="AQ1673" s="107"/>
      <c r="AR1673" s="31"/>
      <c r="AS1673" s="68"/>
      <c r="AT1673" s="68"/>
      <c r="AU1673" s="63"/>
      <c r="AV1673" s="62"/>
      <c r="AW1673" s="62"/>
      <c r="AX1673" s="62"/>
      <c r="AY1673" s="62"/>
      <c r="AZ1673" s="126"/>
      <c r="BA1673" s="126"/>
      <c r="BB1673" s="126"/>
      <c r="BC1673" s="126"/>
      <c r="BD1673" s="126"/>
      <c r="BE1673" s="62"/>
    </row>
    <row r="1674" spans="1:57" ht="25.5" customHeight="1" x14ac:dyDescent="0.3">
      <c r="A1674" s="31"/>
      <c r="B1674" s="31"/>
      <c r="C1674" s="31"/>
      <c r="D1674" s="33"/>
      <c r="E1674" s="92"/>
      <c r="F1674" s="31"/>
      <c r="G1674" s="77"/>
      <c r="H1674" s="77"/>
      <c r="I1674" s="57"/>
      <c r="J1674" s="31"/>
      <c r="K1674" s="31"/>
      <c r="L1674" s="77"/>
      <c r="M1674" s="64"/>
      <c r="N1674" s="64"/>
      <c r="O1674" s="69"/>
      <c r="P1674" s="69"/>
      <c r="Q1674" s="70"/>
      <c r="R1674" s="34"/>
      <c r="S1674" s="105"/>
      <c r="T1674" s="105"/>
      <c r="U1674" s="77"/>
      <c r="V1674" s="77"/>
      <c r="W1674" s="69"/>
      <c r="X1674" s="69"/>
      <c r="Y1674" s="69"/>
      <c r="Z1674" s="61"/>
      <c r="AA1674" s="67"/>
      <c r="AB1674" s="61"/>
      <c r="AC1674" s="67"/>
      <c r="AD1674" s="67"/>
      <c r="AE1674" s="67"/>
      <c r="AF1674" s="57"/>
      <c r="AG1674" s="107"/>
      <c r="AH1674" s="108"/>
      <c r="AI1674" s="30"/>
      <c r="AJ1674" s="30"/>
      <c r="AK1674" s="30"/>
      <c r="AL1674" s="30"/>
      <c r="AM1674" s="63"/>
      <c r="AN1674" s="108"/>
      <c r="AO1674" s="108"/>
      <c r="AP1674" s="107"/>
      <c r="AQ1674" s="107"/>
      <c r="AR1674" s="31"/>
      <c r="AS1674" s="68"/>
      <c r="AT1674" s="68"/>
      <c r="AU1674" s="63"/>
      <c r="AV1674" s="62"/>
      <c r="AW1674" s="62"/>
      <c r="AX1674" s="62"/>
      <c r="AY1674" s="62"/>
      <c r="AZ1674" s="126"/>
      <c r="BA1674" s="126"/>
      <c r="BB1674" s="126"/>
      <c r="BC1674" s="126"/>
      <c r="BD1674" s="126"/>
      <c r="BE1674" s="62"/>
    </row>
    <row r="1675" spans="1:57" ht="25.5" customHeight="1" x14ac:dyDescent="0.3">
      <c r="A1675" s="31"/>
      <c r="B1675" s="31"/>
      <c r="C1675" s="31"/>
      <c r="D1675" s="33"/>
      <c r="E1675" s="92"/>
      <c r="F1675" s="31"/>
      <c r="G1675" s="77"/>
      <c r="H1675" s="77"/>
      <c r="I1675" s="57"/>
      <c r="J1675" s="31"/>
      <c r="K1675" s="31"/>
      <c r="L1675" s="77"/>
      <c r="M1675" s="64"/>
      <c r="N1675" s="64"/>
      <c r="O1675" s="69"/>
      <c r="P1675" s="69"/>
      <c r="Q1675" s="70"/>
      <c r="R1675" s="34"/>
      <c r="S1675" s="105"/>
      <c r="T1675" s="105"/>
      <c r="U1675" s="77"/>
      <c r="V1675" s="77"/>
      <c r="W1675" s="69"/>
      <c r="X1675" s="69"/>
      <c r="Y1675" s="69"/>
      <c r="Z1675" s="61"/>
      <c r="AA1675" s="67"/>
      <c r="AB1675" s="61"/>
      <c r="AC1675" s="67"/>
      <c r="AD1675" s="67"/>
      <c r="AE1675" s="67"/>
      <c r="AF1675" s="57"/>
      <c r="AG1675" s="107"/>
      <c r="AH1675" s="108"/>
      <c r="AI1675" s="30"/>
      <c r="AJ1675" s="30"/>
      <c r="AK1675" s="30"/>
      <c r="AL1675" s="30"/>
      <c r="AM1675" s="63"/>
      <c r="AN1675" s="108"/>
      <c r="AO1675" s="108"/>
      <c r="AP1675" s="107"/>
      <c r="AQ1675" s="107"/>
      <c r="AR1675" s="31"/>
      <c r="AS1675" s="68"/>
      <c r="AT1675" s="68"/>
      <c r="AU1675" s="63"/>
      <c r="AV1675" s="62"/>
      <c r="AW1675" s="62"/>
      <c r="AX1675" s="62"/>
      <c r="AY1675" s="62"/>
      <c r="AZ1675" s="126"/>
      <c r="BA1675" s="126"/>
      <c r="BB1675" s="126"/>
      <c r="BC1675" s="126"/>
      <c r="BD1675" s="126"/>
      <c r="BE1675" s="62"/>
    </row>
    <row r="1676" spans="1:57" ht="25.5" customHeight="1" x14ac:dyDescent="0.3">
      <c r="A1676" s="31"/>
      <c r="B1676" s="31"/>
      <c r="C1676" s="31"/>
      <c r="D1676" s="33"/>
      <c r="E1676" s="92"/>
      <c r="F1676" s="31"/>
      <c r="G1676" s="77"/>
      <c r="H1676" s="77"/>
      <c r="I1676" s="57"/>
      <c r="J1676" s="31"/>
      <c r="K1676" s="31"/>
      <c r="L1676" s="77"/>
      <c r="M1676" s="64"/>
      <c r="N1676" s="64"/>
      <c r="O1676" s="69"/>
      <c r="P1676" s="69"/>
      <c r="Q1676" s="70"/>
      <c r="R1676" s="34"/>
      <c r="S1676" s="105"/>
      <c r="T1676" s="105"/>
      <c r="U1676" s="77"/>
      <c r="V1676" s="77"/>
      <c r="W1676" s="69"/>
      <c r="X1676" s="69"/>
      <c r="Y1676" s="69"/>
      <c r="Z1676" s="61"/>
      <c r="AA1676" s="67"/>
      <c r="AB1676" s="61"/>
      <c r="AC1676" s="67"/>
      <c r="AD1676" s="67"/>
      <c r="AE1676" s="67"/>
      <c r="AF1676" s="57"/>
      <c r="AG1676" s="107"/>
      <c r="AH1676" s="108"/>
      <c r="AI1676" s="30"/>
      <c r="AJ1676" s="30"/>
      <c r="AK1676" s="30"/>
      <c r="AL1676" s="30"/>
      <c r="AM1676" s="63"/>
      <c r="AN1676" s="108"/>
      <c r="AO1676" s="108"/>
      <c r="AP1676" s="107"/>
      <c r="AQ1676" s="107"/>
      <c r="AR1676" s="31"/>
      <c r="AS1676" s="68"/>
      <c r="AT1676" s="68"/>
      <c r="AU1676" s="63"/>
      <c r="AV1676" s="62"/>
      <c r="AW1676" s="62"/>
      <c r="AX1676" s="62"/>
      <c r="AY1676" s="62"/>
      <c r="AZ1676" s="126"/>
      <c r="BA1676" s="126"/>
      <c r="BB1676" s="126"/>
      <c r="BC1676" s="126"/>
      <c r="BD1676" s="126"/>
      <c r="BE1676" s="62"/>
    </row>
    <row r="1677" spans="1:57" ht="25.5" customHeight="1" x14ac:dyDescent="0.3">
      <c r="A1677" s="31"/>
      <c r="B1677" s="31"/>
      <c r="C1677" s="31"/>
      <c r="D1677" s="33"/>
      <c r="E1677" s="92"/>
      <c r="F1677" s="31"/>
      <c r="G1677" s="77"/>
      <c r="H1677" s="77"/>
      <c r="I1677" s="57"/>
      <c r="J1677" s="31"/>
      <c r="K1677" s="31"/>
      <c r="L1677" s="77"/>
      <c r="M1677" s="64"/>
      <c r="N1677" s="64"/>
      <c r="O1677" s="69"/>
      <c r="P1677" s="69"/>
      <c r="Q1677" s="70"/>
      <c r="R1677" s="34"/>
      <c r="S1677" s="105"/>
      <c r="T1677" s="105"/>
      <c r="U1677" s="77"/>
      <c r="V1677" s="77"/>
      <c r="W1677" s="69"/>
      <c r="X1677" s="69"/>
      <c r="Y1677" s="69"/>
      <c r="Z1677" s="61"/>
      <c r="AA1677" s="67"/>
      <c r="AB1677" s="61"/>
      <c r="AC1677" s="67"/>
      <c r="AD1677" s="67"/>
      <c r="AE1677" s="67"/>
      <c r="AF1677" s="57"/>
      <c r="AG1677" s="107"/>
      <c r="AH1677" s="108"/>
      <c r="AI1677" s="30"/>
      <c r="AJ1677" s="30"/>
      <c r="AK1677" s="30"/>
      <c r="AL1677" s="30"/>
      <c r="AM1677" s="63"/>
      <c r="AN1677" s="108"/>
      <c r="AO1677" s="108"/>
      <c r="AP1677" s="107"/>
      <c r="AQ1677" s="107"/>
      <c r="AR1677" s="31"/>
      <c r="AS1677" s="68"/>
      <c r="AT1677" s="68"/>
      <c r="AU1677" s="63"/>
      <c r="AV1677" s="62"/>
      <c r="AW1677" s="62"/>
      <c r="AX1677" s="62"/>
      <c r="AY1677" s="62"/>
      <c r="AZ1677" s="126"/>
      <c r="BA1677" s="126"/>
      <c r="BB1677" s="126"/>
      <c r="BC1677" s="126"/>
      <c r="BD1677" s="126"/>
      <c r="BE1677" s="62"/>
    </row>
    <row r="1678" spans="1:57" ht="25.5" customHeight="1" x14ac:dyDescent="0.3">
      <c r="A1678" s="31"/>
      <c r="B1678" s="31"/>
      <c r="C1678" s="31"/>
      <c r="D1678" s="33"/>
      <c r="E1678" s="92"/>
      <c r="F1678" s="31"/>
      <c r="G1678" s="77"/>
      <c r="H1678" s="77"/>
      <c r="I1678" s="57"/>
      <c r="J1678" s="31"/>
      <c r="K1678" s="31"/>
      <c r="L1678" s="77"/>
      <c r="M1678" s="64"/>
      <c r="N1678" s="64"/>
      <c r="O1678" s="69"/>
      <c r="P1678" s="69"/>
      <c r="Q1678" s="70"/>
      <c r="R1678" s="34"/>
      <c r="S1678" s="105"/>
      <c r="T1678" s="105"/>
      <c r="U1678" s="77"/>
      <c r="V1678" s="77"/>
      <c r="W1678" s="69"/>
      <c r="X1678" s="69"/>
      <c r="Y1678" s="69"/>
      <c r="Z1678" s="61"/>
      <c r="AA1678" s="67"/>
      <c r="AB1678" s="61"/>
      <c r="AC1678" s="67"/>
      <c r="AD1678" s="67"/>
      <c r="AE1678" s="67"/>
      <c r="AF1678" s="57"/>
      <c r="AG1678" s="107"/>
      <c r="AH1678" s="108"/>
      <c r="AI1678" s="30"/>
      <c r="AJ1678" s="30"/>
      <c r="AK1678" s="30"/>
      <c r="AL1678" s="30"/>
      <c r="AM1678" s="63"/>
      <c r="AN1678" s="108"/>
      <c r="AO1678" s="108"/>
      <c r="AP1678" s="107"/>
      <c r="AQ1678" s="107"/>
      <c r="AR1678" s="31"/>
      <c r="AS1678" s="68"/>
      <c r="AT1678" s="68"/>
      <c r="AU1678" s="63"/>
      <c r="AV1678" s="62"/>
      <c r="AW1678" s="62"/>
      <c r="AX1678" s="62"/>
      <c r="AY1678" s="62"/>
      <c r="AZ1678" s="126"/>
      <c r="BA1678" s="126"/>
      <c r="BB1678" s="126"/>
      <c r="BC1678" s="126"/>
      <c r="BD1678" s="126"/>
      <c r="BE1678" s="62"/>
    </row>
    <row r="1679" spans="1:57" ht="25.5" customHeight="1" x14ac:dyDescent="0.3">
      <c r="A1679" s="31"/>
      <c r="B1679" s="31"/>
      <c r="C1679" s="31"/>
      <c r="D1679" s="33"/>
      <c r="E1679" s="92"/>
      <c r="F1679" s="31"/>
      <c r="G1679" s="77"/>
      <c r="H1679" s="77"/>
      <c r="I1679" s="57"/>
      <c r="J1679" s="31"/>
      <c r="K1679" s="31"/>
      <c r="L1679" s="77"/>
      <c r="M1679" s="64"/>
      <c r="N1679" s="64"/>
      <c r="O1679" s="69"/>
      <c r="P1679" s="69"/>
      <c r="Q1679" s="70"/>
      <c r="R1679" s="34"/>
      <c r="S1679" s="105"/>
      <c r="T1679" s="105"/>
      <c r="U1679" s="77"/>
      <c r="V1679" s="77"/>
      <c r="W1679" s="69"/>
      <c r="X1679" s="69"/>
      <c r="Y1679" s="69"/>
      <c r="Z1679" s="61"/>
      <c r="AA1679" s="67"/>
      <c r="AB1679" s="61"/>
      <c r="AC1679" s="67"/>
      <c r="AD1679" s="67"/>
      <c r="AE1679" s="67"/>
      <c r="AF1679" s="57"/>
      <c r="AG1679" s="107"/>
      <c r="AH1679" s="108"/>
      <c r="AI1679" s="30"/>
      <c r="AJ1679" s="30"/>
      <c r="AK1679" s="30"/>
      <c r="AL1679" s="30"/>
      <c r="AM1679" s="63"/>
      <c r="AN1679" s="108"/>
      <c r="AO1679" s="108"/>
      <c r="AP1679" s="107"/>
      <c r="AQ1679" s="107"/>
      <c r="AR1679" s="31"/>
      <c r="AS1679" s="68"/>
      <c r="AT1679" s="68"/>
      <c r="AU1679" s="63"/>
      <c r="AV1679" s="62"/>
      <c r="AW1679" s="62"/>
      <c r="AX1679" s="62"/>
      <c r="AY1679" s="62"/>
      <c r="AZ1679" s="126"/>
      <c r="BA1679" s="126"/>
      <c r="BB1679" s="126"/>
      <c r="BC1679" s="126"/>
      <c r="BD1679" s="126"/>
      <c r="BE1679" s="62"/>
    </row>
    <row r="1680" spans="1:57" ht="25.5" customHeight="1" x14ac:dyDescent="0.3">
      <c r="A1680" s="31"/>
      <c r="B1680" s="31"/>
      <c r="C1680" s="31"/>
      <c r="D1680" s="33"/>
      <c r="E1680" s="92"/>
      <c r="F1680" s="31"/>
      <c r="G1680" s="77"/>
      <c r="H1680" s="77"/>
      <c r="I1680" s="57"/>
      <c r="J1680" s="31"/>
      <c r="K1680" s="31"/>
      <c r="L1680" s="77"/>
      <c r="M1680" s="64"/>
      <c r="N1680" s="64"/>
      <c r="O1680" s="69"/>
      <c r="P1680" s="69"/>
      <c r="Q1680" s="70"/>
      <c r="R1680" s="34"/>
      <c r="S1680" s="105"/>
      <c r="T1680" s="105"/>
      <c r="U1680" s="77"/>
      <c r="V1680" s="77"/>
      <c r="W1680" s="69"/>
      <c r="X1680" s="69"/>
      <c r="Y1680" s="69"/>
      <c r="Z1680" s="61"/>
      <c r="AA1680" s="67"/>
      <c r="AB1680" s="61"/>
      <c r="AC1680" s="67"/>
      <c r="AD1680" s="67"/>
      <c r="AE1680" s="67"/>
      <c r="AF1680" s="57"/>
      <c r="AG1680" s="107"/>
      <c r="AH1680" s="108"/>
      <c r="AI1680" s="30"/>
      <c r="AJ1680" s="30"/>
      <c r="AK1680" s="30"/>
      <c r="AL1680" s="30"/>
      <c r="AM1680" s="63"/>
      <c r="AN1680" s="108"/>
      <c r="AO1680" s="108"/>
      <c r="AP1680" s="107"/>
      <c r="AQ1680" s="107"/>
      <c r="AR1680" s="31"/>
      <c r="AS1680" s="68"/>
      <c r="AT1680" s="68"/>
      <c r="AU1680" s="63"/>
      <c r="AV1680" s="62"/>
      <c r="AW1680" s="62"/>
      <c r="AX1680" s="62"/>
      <c r="AY1680" s="62"/>
      <c r="AZ1680" s="126"/>
      <c r="BA1680" s="126"/>
      <c r="BB1680" s="126"/>
      <c r="BC1680" s="126"/>
      <c r="BD1680" s="126"/>
      <c r="BE1680" s="62"/>
    </row>
    <row r="1681" spans="1:57" ht="25.5" customHeight="1" x14ac:dyDescent="0.3">
      <c r="A1681" s="31"/>
      <c r="B1681" s="31"/>
      <c r="C1681" s="31"/>
      <c r="D1681" s="33"/>
      <c r="E1681" s="92"/>
      <c r="F1681" s="31"/>
      <c r="G1681" s="77"/>
      <c r="H1681" s="77"/>
      <c r="I1681" s="57"/>
      <c r="J1681" s="31"/>
      <c r="K1681" s="31"/>
      <c r="L1681" s="77"/>
      <c r="M1681" s="64"/>
      <c r="N1681" s="64"/>
      <c r="O1681" s="69"/>
      <c r="P1681" s="69"/>
      <c r="Q1681" s="70"/>
      <c r="R1681" s="34"/>
      <c r="S1681" s="105"/>
      <c r="T1681" s="105"/>
      <c r="U1681" s="77"/>
      <c r="V1681" s="77"/>
      <c r="W1681" s="69"/>
      <c r="X1681" s="69"/>
      <c r="Y1681" s="69"/>
      <c r="Z1681" s="61"/>
      <c r="AA1681" s="67"/>
      <c r="AB1681" s="61"/>
      <c r="AC1681" s="67"/>
      <c r="AD1681" s="67"/>
      <c r="AE1681" s="67"/>
      <c r="AF1681" s="57"/>
      <c r="AG1681" s="107"/>
      <c r="AH1681" s="108"/>
      <c r="AI1681" s="30"/>
      <c r="AJ1681" s="30"/>
      <c r="AK1681" s="30"/>
      <c r="AL1681" s="30"/>
      <c r="AM1681" s="63"/>
      <c r="AN1681" s="108"/>
      <c r="AO1681" s="108"/>
      <c r="AP1681" s="107"/>
      <c r="AQ1681" s="107"/>
      <c r="AR1681" s="31"/>
      <c r="AS1681" s="68"/>
      <c r="AT1681" s="68"/>
      <c r="AU1681" s="63"/>
      <c r="AV1681" s="62"/>
      <c r="AW1681" s="62"/>
      <c r="AX1681" s="62"/>
      <c r="AY1681" s="62"/>
      <c r="AZ1681" s="126"/>
      <c r="BA1681" s="126"/>
      <c r="BB1681" s="126"/>
      <c r="BC1681" s="126"/>
      <c r="BD1681" s="126"/>
      <c r="BE1681" s="62"/>
    </row>
    <row r="1682" spans="1:57" ht="25.5" customHeight="1" x14ac:dyDescent="0.3">
      <c r="A1682" s="31"/>
      <c r="B1682" s="31"/>
      <c r="C1682" s="31"/>
      <c r="D1682" s="33"/>
      <c r="E1682" s="92"/>
      <c r="F1682" s="31"/>
      <c r="G1682" s="77"/>
      <c r="H1682" s="77"/>
      <c r="I1682" s="57"/>
      <c r="J1682" s="31"/>
      <c r="K1682" s="31"/>
      <c r="L1682" s="77"/>
      <c r="M1682" s="64"/>
      <c r="N1682" s="64"/>
      <c r="O1682" s="69"/>
      <c r="P1682" s="69"/>
      <c r="Q1682" s="70"/>
      <c r="R1682" s="34"/>
      <c r="S1682" s="105"/>
      <c r="T1682" s="105"/>
      <c r="U1682" s="77"/>
      <c r="V1682" s="77"/>
      <c r="W1682" s="69"/>
      <c r="X1682" s="69"/>
      <c r="Y1682" s="69"/>
      <c r="Z1682" s="61"/>
      <c r="AA1682" s="67"/>
      <c r="AB1682" s="61"/>
      <c r="AC1682" s="67"/>
      <c r="AD1682" s="67"/>
      <c r="AE1682" s="67"/>
      <c r="AF1682" s="57"/>
      <c r="AG1682" s="107"/>
      <c r="AH1682" s="108"/>
      <c r="AI1682" s="30"/>
      <c r="AJ1682" s="30"/>
      <c r="AK1682" s="30"/>
      <c r="AL1682" s="30"/>
      <c r="AM1682" s="63"/>
      <c r="AN1682" s="108"/>
      <c r="AO1682" s="108"/>
      <c r="AP1682" s="107"/>
      <c r="AQ1682" s="107"/>
      <c r="AR1682" s="31"/>
      <c r="AS1682" s="68"/>
      <c r="AT1682" s="68"/>
      <c r="AU1682" s="63"/>
      <c r="AV1682" s="62"/>
      <c r="AW1682" s="62"/>
      <c r="AX1682" s="62"/>
      <c r="AY1682" s="62"/>
      <c r="AZ1682" s="126"/>
      <c r="BA1682" s="126"/>
      <c r="BB1682" s="126"/>
      <c r="BC1682" s="126"/>
      <c r="BD1682" s="126"/>
      <c r="BE1682" s="62"/>
    </row>
    <row r="1683" spans="1:57" ht="25.5" customHeight="1" x14ac:dyDescent="0.3">
      <c r="A1683" s="31"/>
      <c r="B1683" s="31"/>
      <c r="C1683" s="31"/>
      <c r="D1683" s="33"/>
      <c r="E1683" s="92"/>
      <c r="F1683" s="31"/>
      <c r="G1683" s="77"/>
      <c r="H1683" s="77"/>
      <c r="I1683" s="57"/>
      <c r="J1683" s="31"/>
      <c r="K1683" s="31"/>
      <c r="L1683" s="77"/>
      <c r="M1683" s="64"/>
      <c r="N1683" s="64"/>
      <c r="O1683" s="69"/>
      <c r="P1683" s="69"/>
      <c r="Q1683" s="70"/>
      <c r="R1683" s="34"/>
      <c r="S1683" s="105"/>
      <c r="T1683" s="105"/>
      <c r="U1683" s="77"/>
      <c r="V1683" s="77"/>
      <c r="W1683" s="69"/>
      <c r="X1683" s="69"/>
      <c r="Y1683" s="69"/>
      <c r="Z1683" s="61"/>
      <c r="AA1683" s="67"/>
      <c r="AB1683" s="61"/>
      <c r="AC1683" s="67"/>
      <c r="AD1683" s="67"/>
      <c r="AE1683" s="67"/>
      <c r="AF1683" s="57"/>
      <c r="AG1683" s="107"/>
      <c r="AH1683" s="108"/>
      <c r="AI1683" s="30"/>
      <c r="AJ1683" s="30"/>
      <c r="AK1683" s="30"/>
      <c r="AL1683" s="30"/>
      <c r="AM1683" s="63"/>
      <c r="AN1683" s="108"/>
      <c r="AO1683" s="108"/>
      <c r="AP1683" s="107"/>
      <c r="AQ1683" s="107"/>
      <c r="AR1683" s="31"/>
      <c r="AS1683" s="68"/>
      <c r="AT1683" s="68"/>
      <c r="AU1683" s="63"/>
      <c r="AV1683" s="62"/>
      <c r="AW1683" s="62"/>
      <c r="AX1683" s="62"/>
      <c r="AY1683" s="62"/>
      <c r="AZ1683" s="126"/>
      <c r="BA1683" s="126"/>
      <c r="BB1683" s="126"/>
      <c r="BC1683" s="126"/>
      <c r="BD1683" s="126"/>
      <c r="BE1683" s="62"/>
    </row>
    <row r="1684" spans="1:57" ht="25.5" customHeight="1" x14ac:dyDescent="0.3">
      <c r="A1684" s="31"/>
      <c r="B1684" s="31"/>
      <c r="C1684" s="31"/>
      <c r="D1684" s="33"/>
      <c r="E1684" s="92"/>
      <c r="F1684" s="31"/>
      <c r="G1684" s="77"/>
      <c r="H1684" s="77"/>
      <c r="I1684" s="57"/>
      <c r="J1684" s="31"/>
      <c r="K1684" s="31"/>
      <c r="L1684" s="77"/>
      <c r="M1684" s="64"/>
      <c r="N1684" s="64"/>
      <c r="O1684" s="69"/>
      <c r="P1684" s="69"/>
      <c r="Q1684" s="70"/>
      <c r="R1684" s="34"/>
      <c r="S1684" s="105"/>
      <c r="T1684" s="105"/>
      <c r="U1684" s="77"/>
      <c r="V1684" s="77"/>
      <c r="W1684" s="69"/>
      <c r="X1684" s="69"/>
      <c r="Y1684" s="69"/>
      <c r="Z1684" s="61"/>
      <c r="AA1684" s="67"/>
      <c r="AB1684" s="61"/>
      <c r="AC1684" s="67"/>
      <c r="AD1684" s="67"/>
      <c r="AE1684" s="67"/>
      <c r="AF1684" s="57"/>
      <c r="AG1684" s="107"/>
      <c r="AH1684" s="108"/>
      <c r="AI1684" s="30"/>
      <c r="AJ1684" s="30"/>
      <c r="AK1684" s="30"/>
      <c r="AL1684" s="30"/>
      <c r="AM1684" s="63"/>
      <c r="AN1684" s="108"/>
      <c r="AO1684" s="108"/>
      <c r="AP1684" s="107"/>
      <c r="AQ1684" s="107"/>
      <c r="AR1684" s="31"/>
      <c r="AS1684" s="68"/>
      <c r="AT1684" s="68"/>
      <c r="AU1684" s="63"/>
      <c r="AV1684" s="62"/>
      <c r="AW1684" s="62"/>
      <c r="AX1684" s="62"/>
      <c r="AY1684" s="62"/>
      <c r="AZ1684" s="126"/>
      <c r="BA1684" s="126"/>
      <c r="BB1684" s="126"/>
      <c r="BC1684" s="126"/>
      <c r="BD1684" s="126"/>
      <c r="BE1684" s="62"/>
    </row>
    <row r="1685" spans="1:57" ht="25.5" customHeight="1" x14ac:dyDescent="0.3">
      <c r="A1685" s="31"/>
      <c r="B1685" s="31"/>
      <c r="C1685" s="31"/>
      <c r="D1685" s="33"/>
      <c r="E1685" s="92"/>
      <c r="F1685" s="31"/>
      <c r="G1685" s="77"/>
      <c r="H1685" s="77"/>
      <c r="I1685" s="57"/>
      <c r="J1685" s="31"/>
      <c r="K1685" s="31"/>
      <c r="L1685" s="77"/>
      <c r="M1685" s="64"/>
      <c r="N1685" s="64"/>
      <c r="O1685" s="69"/>
      <c r="P1685" s="69"/>
      <c r="Q1685" s="70"/>
      <c r="R1685" s="34"/>
      <c r="S1685" s="105"/>
      <c r="T1685" s="105"/>
      <c r="U1685" s="77"/>
      <c r="V1685" s="77"/>
      <c r="W1685" s="69"/>
      <c r="X1685" s="69"/>
      <c r="Y1685" s="69"/>
      <c r="Z1685" s="61"/>
      <c r="AA1685" s="67"/>
      <c r="AB1685" s="61"/>
      <c r="AC1685" s="67"/>
      <c r="AD1685" s="67"/>
      <c r="AE1685" s="67"/>
      <c r="AF1685" s="57"/>
      <c r="AG1685" s="107"/>
      <c r="AH1685" s="108"/>
      <c r="AI1685" s="30"/>
      <c r="AJ1685" s="30"/>
      <c r="AK1685" s="30"/>
      <c r="AL1685" s="30"/>
      <c r="AM1685" s="63"/>
      <c r="AN1685" s="108"/>
      <c r="AO1685" s="108"/>
      <c r="AP1685" s="107"/>
      <c r="AQ1685" s="107"/>
      <c r="AR1685" s="31"/>
      <c r="AS1685" s="68"/>
      <c r="AT1685" s="68"/>
      <c r="AU1685" s="63"/>
      <c r="AV1685" s="62"/>
      <c r="AW1685" s="62"/>
      <c r="AX1685" s="62"/>
      <c r="AY1685" s="62"/>
      <c r="AZ1685" s="126"/>
      <c r="BA1685" s="126"/>
      <c r="BB1685" s="126"/>
      <c r="BC1685" s="126"/>
      <c r="BD1685" s="126"/>
      <c r="BE1685" s="62"/>
    </row>
    <row r="1686" spans="1:57" ht="25.5" customHeight="1" x14ac:dyDescent="0.3">
      <c r="A1686" s="31"/>
      <c r="B1686" s="31"/>
      <c r="C1686" s="31"/>
      <c r="D1686" s="33"/>
      <c r="E1686" s="92"/>
      <c r="F1686" s="31"/>
      <c r="G1686" s="77"/>
      <c r="H1686" s="77"/>
      <c r="I1686" s="57"/>
      <c r="J1686" s="31"/>
      <c r="K1686" s="31"/>
      <c r="L1686" s="77"/>
      <c r="M1686" s="64"/>
      <c r="N1686" s="64"/>
      <c r="O1686" s="69"/>
      <c r="P1686" s="69"/>
      <c r="Q1686" s="70"/>
      <c r="R1686" s="34"/>
      <c r="S1686" s="105"/>
      <c r="T1686" s="105"/>
      <c r="U1686" s="77"/>
      <c r="V1686" s="77"/>
      <c r="W1686" s="69"/>
      <c r="X1686" s="69"/>
      <c r="Y1686" s="69"/>
      <c r="Z1686" s="61"/>
      <c r="AA1686" s="67"/>
      <c r="AB1686" s="61"/>
      <c r="AC1686" s="67"/>
      <c r="AD1686" s="67"/>
      <c r="AE1686" s="67"/>
      <c r="AF1686" s="57"/>
      <c r="AG1686" s="107"/>
      <c r="AH1686" s="108"/>
      <c r="AI1686" s="30"/>
      <c r="AJ1686" s="30"/>
      <c r="AK1686" s="30"/>
      <c r="AL1686" s="30"/>
      <c r="AM1686" s="63"/>
      <c r="AN1686" s="108"/>
      <c r="AO1686" s="108"/>
      <c r="AP1686" s="107"/>
      <c r="AQ1686" s="107"/>
      <c r="AR1686" s="31"/>
      <c r="AS1686" s="68"/>
      <c r="AT1686" s="68"/>
      <c r="AU1686" s="63"/>
      <c r="AV1686" s="62"/>
      <c r="AW1686" s="62"/>
      <c r="AX1686" s="62"/>
      <c r="AY1686" s="62"/>
      <c r="AZ1686" s="126"/>
      <c r="BA1686" s="126"/>
      <c r="BB1686" s="126"/>
      <c r="BC1686" s="126"/>
      <c r="BD1686" s="126"/>
      <c r="BE1686" s="62"/>
    </row>
    <row r="1687" spans="1:57" ht="25.5" customHeight="1" x14ac:dyDescent="0.3">
      <c r="A1687" s="31"/>
      <c r="B1687" s="31"/>
      <c r="C1687" s="31"/>
      <c r="D1687" s="33"/>
      <c r="E1687" s="92"/>
      <c r="F1687" s="31"/>
      <c r="G1687" s="77"/>
      <c r="H1687" s="77"/>
      <c r="I1687" s="57"/>
      <c r="J1687" s="31"/>
      <c r="K1687" s="31"/>
      <c r="L1687" s="77"/>
      <c r="M1687" s="64"/>
      <c r="N1687" s="64"/>
      <c r="O1687" s="69"/>
      <c r="P1687" s="69"/>
      <c r="Q1687" s="70"/>
      <c r="R1687" s="34"/>
      <c r="S1687" s="105"/>
      <c r="T1687" s="105"/>
      <c r="U1687" s="77"/>
      <c r="V1687" s="77"/>
      <c r="W1687" s="69"/>
      <c r="X1687" s="69"/>
      <c r="Y1687" s="69"/>
      <c r="Z1687" s="61"/>
      <c r="AA1687" s="67"/>
      <c r="AB1687" s="61"/>
      <c r="AC1687" s="67"/>
      <c r="AD1687" s="67"/>
      <c r="AE1687" s="67"/>
      <c r="AF1687" s="57"/>
      <c r="AG1687" s="107"/>
      <c r="AH1687" s="108"/>
      <c r="AI1687" s="30"/>
      <c r="AJ1687" s="30"/>
      <c r="AK1687" s="30"/>
      <c r="AL1687" s="30"/>
      <c r="AM1687" s="63"/>
      <c r="AN1687" s="108"/>
      <c r="AO1687" s="108"/>
      <c r="AP1687" s="107"/>
      <c r="AQ1687" s="107"/>
      <c r="AR1687" s="31"/>
      <c r="AS1687" s="68"/>
      <c r="AT1687" s="68"/>
      <c r="AU1687" s="63"/>
      <c r="AV1687" s="62"/>
      <c r="AW1687" s="62"/>
      <c r="AX1687" s="62"/>
      <c r="AY1687" s="62"/>
      <c r="AZ1687" s="126"/>
      <c r="BA1687" s="126"/>
      <c r="BB1687" s="126"/>
      <c r="BC1687" s="126"/>
      <c r="BD1687" s="126"/>
      <c r="BE1687" s="62"/>
    </row>
    <row r="1688" spans="1:57" ht="25.5" customHeight="1" x14ac:dyDescent="0.3">
      <c r="A1688" s="31"/>
      <c r="B1688" s="31"/>
      <c r="C1688" s="31"/>
      <c r="D1688" s="33"/>
      <c r="E1688" s="92"/>
      <c r="F1688" s="31"/>
      <c r="G1688" s="77"/>
      <c r="H1688" s="77"/>
      <c r="I1688" s="57"/>
      <c r="J1688" s="31"/>
      <c r="K1688" s="31"/>
      <c r="L1688" s="77"/>
      <c r="M1688" s="64"/>
      <c r="N1688" s="64"/>
      <c r="O1688" s="69"/>
      <c r="P1688" s="69"/>
      <c r="Q1688" s="70"/>
      <c r="R1688" s="34"/>
      <c r="S1688" s="105"/>
      <c r="T1688" s="105"/>
      <c r="U1688" s="77"/>
      <c r="V1688" s="77"/>
      <c r="W1688" s="69"/>
      <c r="X1688" s="69"/>
      <c r="Y1688" s="69"/>
      <c r="Z1688" s="61"/>
      <c r="AA1688" s="67"/>
      <c r="AB1688" s="61"/>
      <c r="AC1688" s="67"/>
      <c r="AD1688" s="67"/>
      <c r="AE1688" s="67"/>
      <c r="AF1688" s="57"/>
      <c r="AG1688" s="107"/>
      <c r="AH1688" s="108"/>
      <c r="AI1688" s="30"/>
      <c r="AJ1688" s="30"/>
      <c r="AK1688" s="30"/>
      <c r="AL1688" s="30"/>
      <c r="AM1688" s="63"/>
      <c r="AN1688" s="108"/>
      <c r="AO1688" s="108"/>
      <c r="AP1688" s="107"/>
      <c r="AQ1688" s="107"/>
      <c r="AR1688" s="31"/>
      <c r="AS1688" s="68"/>
      <c r="AT1688" s="68"/>
      <c r="AU1688" s="63"/>
      <c r="AV1688" s="62"/>
      <c r="AW1688" s="62"/>
      <c r="AX1688" s="62"/>
      <c r="AY1688" s="62"/>
      <c r="AZ1688" s="126"/>
      <c r="BA1688" s="126"/>
      <c r="BB1688" s="126"/>
      <c r="BC1688" s="126"/>
      <c r="BD1688" s="126"/>
      <c r="BE1688" s="62"/>
    </row>
    <row r="1689" spans="1:57" ht="25.5" customHeight="1" x14ac:dyDescent="0.3">
      <c r="A1689" s="31"/>
      <c r="B1689" s="31"/>
      <c r="C1689" s="31"/>
      <c r="D1689" s="33"/>
      <c r="E1689" s="92"/>
      <c r="F1689" s="31"/>
      <c r="G1689" s="77"/>
      <c r="H1689" s="77"/>
      <c r="I1689" s="57"/>
      <c r="J1689" s="31"/>
      <c r="K1689" s="31"/>
      <c r="L1689" s="77"/>
      <c r="M1689" s="64"/>
      <c r="N1689" s="64"/>
      <c r="O1689" s="69"/>
      <c r="P1689" s="69"/>
      <c r="Q1689" s="70"/>
      <c r="R1689" s="34"/>
      <c r="S1689" s="105"/>
      <c r="T1689" s="105"/>
      <c r="U1689" s="77"/>
      <c r="V1689" s="77"/>
      <c r="W1689" s="69"/>
      <c r="X1689" s="69"/>
      <c r="Y1689" s="69"/>
      <c r="Z1689" s="61"/>
      <c r="AA1689" s="67"/>
      <c r="AB1689" s="61"/>
      <c r="AC1689" s="67"/>
      <c r="AD1689" s="67"/>
      <c r="AE1689" s="67"/>
      <c r="AF1689" s="57"/>
      <c r="AG1689" s="107"/>
      <c r="AH1689" s="108"/>
      <c r="AI1689" s="30"/>
      <c r="AJ1689" s="30"/>
      <c r="AK1689" s="30"/>
      <c r="AL1689" s="30"/>
      <c r="AM1689" s="63"/>
      <c r="AN1689" s="108"/>
      <c r="AO1689" s="108"/>
      <c r="AP1689" s="107"/>
      <c r="AQ1689" s="107"/>
      <c r="AR1689" s="31"/>
      <c r="AS1689" s="68"/>
      <c r="AT1689" s="68"/>
      <c r="AU1689" s="63"/>
      <c r="AV1689" s="62"/>
      <c r="AW1689" s="62"/>
      <c r="AX1689" s="62"/>
      <c r="AY1689" s="62"/>
      <c r="AZ1689" s="126"/>
      <c r="BA1689" s="126"/>
      <c r="BB1689" s="126"/>
      <c r="BC1689" s="126"/>
      <c r="BD1689" s="126"/>
      <c r="BE1689" s="62"/>
    </row>
    <row r="1690" spans="1:57" ht="25.5" customHeight="1" x14ac:dyDescent="0.3">
      <c r="A1690" s="31"/>
      <c r="B1690" s="31"/>
      <c r="C1690" s="31"/>
      <c r="D1690" s="33"/>
      <c r="E1690" s="92"/>
      <c r="F1690" s="31"/>
      <c r="G1690" s="77"/>
      <c r="H1690" s="77"/>
      <c r="I1690" s="57"/>
      <c r="J1690" s="31"/>
      <c r="K1690" s="31"/>
      <c r="L1690" s="77"/>
      <c r="M1690" s="64"/>
      <c r="N1690" s="64"/>
      <c r="O1690" s="69"/>
      <c r="P1690" s="69"/>
      <c r="Q1690" s="70"/>
      <c r="R1690" s="34"/>
      <c r="S1690" s="105"/>
      <c r="T1690" s="105"/>
      <c r="U1690" s="77"/>
      <c r="V1690" s="77"/>
      <c r="W1690" s="69"/>
      <c r="X1690" s="69"/>
      <c r="Y1690" s="69"/>
      <c r="Z1690" s="61"/>
      <c r="AA1690" s="67"/>
      <c r="AB1690" s="61"/>
      <c r="AC1690" s="67"/>
      <c r="AD1690" s="67"/>
      <c r="AE1690" s="67"/>
      <c r="AF1690" s="57"/>
      <c r="AG1690" s="107"/>
      <c r="AH1690" s="108"/>
      <c r="AI1690" s="30"/>
      <c r="AJ1690" s="30"/>
      <c r="AK1690" s="30"/>
      <c r="AL1690" s="30"/>
      <c r="AM1690" s="63"/>
      <c r="AN1690" s="108"/>
      <c r="AO1690" s="108"/>
      <c r="AP1690" s="107"/>
      <c r="AQ1690" s="107"/>
      <c r="AR1690" s="31"/>
      <c r="AS1690" s="68"/>
      <c r="AT1690" s="68"/>
      <c r="AU1690" s="63"/>
      <c r="AV1690" s="62"/>
      <c r="AW1690" s="62"/>
      <c r="AX1690" s="62"/>
      <c r="AY1690" s="62"/>
      <c r="AZ1690" s="126"/>
      <c r="BA1690" s="126"/>
      <c r="BB1690" s="126"/>
      <c r="BC1690" s="126"/>
      <c r="BD1690" s="126"/>
      <c r="BE1690" s="62"/>
    </row>
    <row r="1691" spans="1:57" ht="25.5" customHeight="1" x14ac:dyDescent="0.3">
      <c r="A1691" s="31"/>
      <c r="B1691" s="31"/>
      <c r="C1691" s="31"/>
      <c r="D1691" s="33"/>
      <c r="E1691" s="92"/>
      <c r="F1691" s="31"/>
      <c r="G1691" s="77"/>
      <c r="H1691" s="77"/>
      <c r="I1691" s="57"/>
      <c r="J1691" s="31"/>
      <c r="K1691" s="31"/>
      <c r="L1691" s="77"/>
      <c r="M1691" s="64"/>
      <c r="N1691" s="64"/>
      <c r="O1691" s="69"/>
      <c r="P1691" s="69"/>
      <c r="Q1691" s="70"/>
      <c r="R1691" s="34"/>
      <c r="S1691" s="105"/>
      <c r="T1691" s="105"/>
      <c r="U1691" s="77"/>
      <c r="V1691" s="77"/>
      <c r="W1691" s="69"/>
      <c r="X1691" s="69"/>
      <c r="Y1691" s="69"/>
      <c r="Z1691" s="61"/>
      <c r="AA1691" s="67"/>
      <c r="AB1691" s="61"/>
      <c r="AC1691" s="67"/>
      <c r="AD1691" s="67"/>
      <c r="AE1691" s="67"/>
      <c r="AF1691" s="57"/>
      <c r="AG1691" s="107"/>
      <c r="AH1691" s="108"/>
      <c r="AI1691" s="30"/>
      <c r="AJ1691" s="30"/>
      <c r="AK1691" s="30"/>
      <c r="AL1691" s="30"/>
      <c r="AM1691" s="63"/>
      <c r="AN1691" s="108"/>
      <c r="AO1691" s="108"/>
      <c r="AP1691" s="107"/>
      <c r="AQ1691" s="107"/>
      <c r="AR1691" s="31"/>
      <c r="AS1691" s="68"/>
      <c r="AT1691" s="68"/>
      <c r="AU1691" s="63"/>
      <c r="AV1691" s="62"/>
      <c r="AW1691" s="62"/>
      <c r="AX1691" s="62"/>
      <c r="AY1691" s="62"/>
      <c r="AZ1691" s="126"/>
      <c r="BA1691" s="126"/>
      <c r="BB1691" s="126"/>
      <c r="BC1691" s="126"/>
      <c r="BD1691" s="126"/>
      <c r="BE1691" s="62"/>
    </row>
    <row r="1692" spans="1:57" ht="25.5" customHeight="1" x14ac:dyDescent="0.3">
      <c r="A1692" s="31"/>
      <c r="B1692" s="31"/>
      <c r="C1692" s="31"/>
      <c r="D1692" s="33"/>
      <c r="E1692" s="92"/>
      <c r="F1692" s="31"/>
      <c r="G1692" s="77"/>
      <c r="H1692" s="77"/>
      <c r="I1692" s="57"/>
      <c r="J1692" s="31"/>
      <c r="K1692" s="31"/>
      <c r="L1692" s="77"/>
      <c r="M1692" s="64"/>
      <c r="N1692" s="64"/>
      <c r="O1692" s="69"/>
      <c r="P1692" s="69"/>
      <c r="Q1692" s="70"/>
      <c r="R1692" s="34"/>
      <c r="S1692" s="105"/>
      <c r="T1692" s="105"/>
      <c r="U1692" s="77"/>
      <c r="V1692" s="77"/>
      <c r="W1692" s="69"/>
      <c r="X1692" s="69"/>
      <c r="Y1692" s="69"/>
      <c r="Z1692" s="61"/>
      <c r="AA1692" s="67"/>
      <c r="AB1692" s="61"/>
      <c r="AC1692" s="67"/>
      <c r="AD1692" s="67"/>
      <c r="AE1692" s="67"/>
      <c r="AF1692" s="57"/>
      <c r="AG1692" s="107"/>
      <c r="AH1692" s="108"/>
      <c r="AI1692" s="30"/>
      <c r="AJ1692" s="30"/>
      <c r="AK1692" s="30"/>
      <c r="AL1692" s="30"/>
      <c r="AM1692" s="63"/>
      <c r="AN1692" s="108"/>
      <c r="AO1692" s="108"/>
      <c r="AP1692" s="107"/>
      <c r="AQ1692" s="107"/>
      <c r="AR1692" s="31"/>
      <c r="AS1692" s="68"/>
      <c r="AT1692" s="68"/>
      <c r="AU1692" s="63"/>
      <c r="AV1692" s="62"/>
      <c r="AW1692" s="62"/>
      <c r="AX1692" s="62"/>
      <c r="AY1692" s="62"/>
      <c r="AZ1692" s="126"/>
      <c r="BA1692" s="126"/>
      <c r="BB1692" s="126"/>
      <c r="BC1692" s="126"/>
      <c r="BD1692" s="126"/>
      <c r="BE1692" s="62"/>
    </row>
    <row r="1693" spans="1:57" ht="25.5" customHeight="1" x14ac:dyDescent="0.3">
      <c r="A1693" s="31"/>
      <c r="B1693" s="31"/>
      <c r="C1693" s="31"/>
      <c r="D1693" s="33"/>
      <c r="E1693" s="92"/>
      <c r="F1693" s="31"/>
      <c r="G1693" s="77"/>
      <c r="H1693" s="77"/>
      <c r="I1693" s="57"/>
      <c r="J1693" s="31"/>
      <c r="K1693" s="31"/>
      <c r="L1693" s="77"/>
      <c r="M1693" s="64"/>
      <c r="N1693" s="64"/>
      <c r="O1693" s="69"/>
      <c r="P1693" s="69"/>
      <c r="Q1693" s="70"/>
      <c r="R1693" s="34"/>
      <c r="S1693" s="105"/>
      <c r="T1693" s="105"/>
      <c r="U1693" s="77"/>
      <c r="V1693" s="77"/>
      <c r="W1693" s="69"/>
      <c r="X1693" s="69"/>
      <c r="Y1693" s="69"/>
      <c r="Z1693" s="61"/>
      <c r="AA1693" s="67"/>
      <c r="AB1693" s="61"/>
      <c r="AC1693" s="67"/>
      <c r="AD1693" s="67"/>
      <c r="AE1693" s="67"/>
      <c r="AF1693" s="57"/>
      <c r="AG1693" s="107"/>
      <c r="AH1693" s="108"/>
      <c r="AI1693" s="30"/>
      <c r="AJ1693" s="30"/>
      <c r="AK1693" s="30"/>
      <c r="AL1693" s="30"/>
      <c r="AM1693" s="63"/>
      <c r="AN1693" s="108"/>
      <c r="AO1693" s="108"/>
      <c r="AP1693" s="107"/>
      <c r="AQ1693" s="107"/>
      <c r="AR1693" s="31"/>
      <c r="AS1693" s="68"/>
      <c r="AT1693" s="68"/>
      <c r="AU1693" s="63"/>
      <c r="AV1693" s="62"/>
      <c r="AW1693" s="62"/>
      <c r="AX1693" s="62"/>
      <c r="AY1693" s="62"/>
      <c r="AZ1693" s="126"/>
      <c r="BA1693" s="126"/>
      <c r="BB1693" s="126"/>
      <c r="BC1693" s="126"/>
      <c r="BD1693" s="126"/>
      <c r="BE1693" s="62"/>
    </row>
    <row r="1694" spans="1:57" ht="25.5" customHeight="1" x14ac:dyDescent="0.3">
      <c r="A1694" s="31"/>
      <c r="B1694" s="31"/>
      <c r="C1694" s="31"/>
      <c r="D1694" s="33"/>
      <c r="E1694" s="92"/>
      <c r="F1694" s="31"/>
      <c r="G1694" s="77"/>
      <c r="H1694" s="77"/>
      <c r="I1694" s="57"/>
      <c r="J1694" s="31"/>
      <c r="K1694" s="31"/>
      <c r="L1694" s="77"/>
      <c r="M1694" s="64"/>
      <c r="N1694" s="64"/>
      <c r="O1694" s="69"/>
      <c r="P1694" s="69"/>
      <c r="Q1694" s="70"/>
      <c r="R1694" s="34"/>
      <c r="S1694" s="105"/>
      <c r="T1694" s="105"/>
      <c r="U1694" s="77"/>
      <c r="V1694" s="77"/>
      <c r="W1694" s="69"/>
      <c r="X1694" s="69"/>
      <c r="Y1694" s="69"/>
      <c r="Z1694" s="61"/>
      <c r="AA1694" s="67"/>
      <c r="AB1694" s="61"/>
      <c r="AC1694" s="67"/>
      <c r="AD1694" s="67"/>
      <c r="AE1694" s="67"/>
      <c r="AF1694" s="57"/>
      <c r="AG1694" s="107"/>
      <c r="AH1694" s="108"/>
      <c r="AI1694" s="30"/>
      <c r="AJ1694" s="30"/>
      <c r="AK1694" s="30"/>
      <c r="AL1694" s="30"/>
      <c r="AM1694" s="63"/>
      <c r="AN1694" s="108"/>
      <c r="AO1694" s="108"/>
      <c r="AP1694" s="107"/>
      <c r="AQ1694" s="107"/>
      <c r="AR1694" s="31"/>
      <c r="AS1694" s="68"/>
      <c r="AT1694" s="68"/>
      <c r="AU1694" s="63"/>
      <c r="AV1694" s="62"/>
      <c r="AW1694" s="62"/>
      <c r="AX1694" s="62"/>
      <c r="AY1694" s="62"/>
      <c r="AZ1694" s="126"/>
      <c r="BA1694" s="126"/>
      <c r="BB1694" s="126"/>
      <c r="BC1694" s="126"/>
      <c r="BD1694" s="126"/>
      <c r="BE1694" s="62"/>
    </row>
    <row r="1695" spans="1:57" ht="25.5" customHeight="1" x14ac:dyDescent="0.3">
      <c r="A1695" s="31"/>
      <c r="B1695" s="31"/>
      <c r="C1695" s="31"/>
      <c r="D1695" s="33"/>
      <c r="E1695" s="92"/>
      <c r="F1695" s="31"/>
      <c r="G1695" s="77"/>
      <c r="H1695" s="77"/>
      <c r="I1695" s="57"/>
      <c r="J1695" s="31"/>
      <c r="K1695" s="31"/>
      <c r="L1695" s="77"/>
      <c r="M1695" s="64"/>
      <c r="N1695" s="64"/>
      <c r="O1695" s="69"/>
      <c r="P1695" s="69"/>
      <c r="Q1695" s="70"/>
      <c r="R1695" s="34"/>
      <c r="S1695" s="105"/>
      <c r="T1695" s="105"/>
      <c r="U1695" s="77"/>
      <c r="V1695" s="77"/>
      <c r="W1695" s="69"/>
      <c r="X1695" s="69"/>
      <c r="Y1695" s="69"/>
      <c r="Z1695" s="61"/>
      <c r="AA1695" s="67"/>
      <c r="AB1695" s="61"/>
      <c r="AC1695" s="67"/>
      <c r="AD1695" s="67"/>
      <c r="AE1695" s="67"/>
      <c r="AF1695" s="57"/>
      <c r="AG1695" s="107"/>
      <c r="AH1695" s="108"/>
      <c r="AI1695" s="30"/>
      <c r="AJ1695" s="30"/>
      <c r="AK1695" s="30"/>
      <c r="AL1695" s="30"/>
      <c r="AM1695" s="63"/>
      <c r="AN1695" s="108"/>
      <c r="AO1695" s="108"/>
      <c r="AP1695" s="107"/>
      <c r="AQ1695" s="107"/>
      <c r="AR1695" s="31"/>
      <c r="AS1695" s="68"/>
      <c r="AT1695" s="68"/>
      <c r="AU1695" s="63"/>
      <c r="AV1695" s="62"/>
      <c r="AW1695" s="62"/>
      <c r="AX1695" s="62"/>
      <c r="AY1695" s="62"/>
      <c r="AZ1695" s="126"/>
      <c r="BA1695" s="126"/>
      <c r="BB1695" s="126"/>
      <c r="BC1695" s="126"/>
      <c r="BD1695" s="126"/>
      <c r="BE1695" s="62"/>
    </row>
    <row r="1696" spans="1:57" ht="25.5" customHeight="1" x14ac:dyDescent="0.3">
      <c r="A1696" s="31"/>
      <c r="B1696" s="31"/>
      <c r="C1696" s="31"/>
      <c r="D1696" s="33"/>
      <c r="E1696" s="92"/>
      <c r="F1696" s="31"/>
      <c r="G1696" s="77"/>
      <c r="H1696" s="77"/>
      <c r="I1696" s="57"/>
      <c r="J1696" s="31"/>
      <c r="K1696" s="31"/>
      <c r="L1696" s="77"/>
      <c r="M1696" s="64"/>
      <c r="N1696" s="64"/>
      <c r="O1696" s="69"/>
      <c r="P1696" s="69"/>
      <c r="Q1696" s="70"/>
      <c r="R1696" s="34"/>
      <c r="S1696" s="105"/>
      <c r="T1696" s="105"/>
      <c r="U1696" s="77"/>
      <c r="V1696" s="77"/>
      <c r="W1696" s="69"/>
      <c r="X1696" s="69"/>
      <c r="Y1696" s="69"/>
      <c r="Z1696" s="61"/>
      <c r="AA1696" s="67"/>
      <c r="AB1696" s="61"/>
      <c r="AC1696" s="67"/>
      <c r="AD1696" s="67"/>
      <c r="AE1696" s="67"/>
      <c r="AF1696" s="57"/>
      <c r="AG1696" s="107"/>
      <c r="AH1696" s="108"/>
      <c r="AI1696" s="30"/>
      <c r="AJ1696" s="30"/>
      <c r="AK1696" s="30"/>
      <c r="AL1696" s="30"/>
      <c r="AM1696" s="63"/>
      <c r="AN1696" s="108"/>
      <c r="AO1696" s="108"/>
      <c r="AP1696" s="107"/>
      <c r="AQ1696" s="107"/>
      <c r="AR1696" s="31"/>
      <c r="AS1696" s="68"/>
      <c r="AT1696" s="68"/>
      <c r="AU1696" s="63"/>
      <c r="AV1696" s="62"/>
      <c r="AW1696" s="62"/>
      <c r="AX1696" s="62"/>
      <c r="AY1696" s="62"/>
      <c r="AZ1696" s="126"/>
      <c r="BA1696" s="126"/>
      <c r="BB1696" s="126"/>
      <c r="BC1696" s="126"/>
      <c r="BD1696" s="126"/>
      <c r="BE1696" s="62"/>
    </row>
    <row r="1697" spans="1:57" ht="25.5" customHeight="1" x14ac:dyDescent="0.3">
      <c r="A1697" s="31"/>
      <c r="B1697" s="31"/>
      <c r="C1697" s="31"/>
      <c r="D1697" s="33"/>
      <c r="E1697" s="92"/>
      <c r="F1697" s="31"/>
      <c r="G1697" s="77"/>
      <c r="H1697" s="77"/>
      <c r="I1697" s="57"/>
      <c r="J1697" s="31"/>
      <c r="K1697" s="31"/>
      <c r="L1697" s="77"/>
      <c r="M1697" s="64"/>
      <c r="N1697" s="64"/>
      <c r="O1697" s="69"/>
      <c r="P1697" s="69"/>
      <c r="Q1697" s="70"/>
      <c r="R1697" s="34"/>
      <c r="S1697" s="105"/>
      <c r="T1697" s="105"/>
      <c r="U1697" s="77"/>
      <c r="V1697" s="77"/>
      <c r="W1697" s="69"/>
      <c r="X1697" s="69"/>
      <c r="Y1697" s="69"/>
      <c r="Z1697" s="61"/>
      <c r="AA1697" s="67"/>
      <c r="AB1697" s="61"/>
      <c r="AC1697" s="67"/>
      <c r="AD1697" s="67"/>
      <c r="AE1697" s="67"/>
      <c r="AF1697" s="57"/>
      <c r="AG1697" s="107"/>
      <c r="AH1697" s="108"/>
      <c r="AI1697" s="30"/>
      <c r="AJ1697" s="30"/>
      <c r="AK1697" s="30"/>
      <c r="AL1697" s="30"/>
      <c r="AM1697" s="63"/>
      <c r="AN1697" s="108"/>
      <c r="AO1697" s="108"/>
      <c r="AP1697" s="107"/>
      <c r="AQ1697" s="107"/>
      <c r="AR1697" s="31"/>
      <c r="AS1697" s="68"/>
      <c r="AT1697" s="68"/>
      <c r="AU1697" s="63"/>
      <c r="AV1697" s="62"/>
      <c r="AW1697" s="62"/>
      <c r="AX1697" s="62"/>
      <c r="AY1697" s="62"/>
      <c r="AZ1697" s="126"/>
      <c r="BA1697" s="126"/>
      <c r="BB1697" s="126"/>
      <c r="BC1697" s="126"/>
      <c r="BD1697" s="126"/>
      <c r="BE1697" s="62"/>
    </row>
    <row r="1698" spans="1:57" ht="25.5" customHeight="1" x14ac:dyDescent="0.3">
      <c r="A1698" s="31"/>
      <c r="B1698" s="31"/>
      <c r="C1698" s="31"/>
      <c r="D1698" s="33"/>
      <c r="E1698" s="92"/>
      <c r="F1698" s="31"/>
      <c r="G1698" s="77"/>
      <c r="H1698" s="77"/>
      <c r="I1698" s="57"/>
      <c r="J1698" s="31"/>
      <c r="K1698" s="31"/>
      <c r="L1698" s="77"/>
      <c r="M1698" s="64"/>
      <c r="N1698" s="64"/>
      <c r="O1698" s="69"/>
      <c r="P1698" s="69"/>
      <c r="Q1698" s="70"/>
      <c r="R1698" s="34"/>
      <c r="S1698" s="105"/>
      <c r="T1698" s="105"/>
      <c r="U1698" s="77"/>
      <c r="V1698" s="77"/>
      <c r="W1698" s="69"/>
      <c r="X1698" s="69"/>
      <c r="Y1698" s="69"/>
      <c r="Z1698" s="61"/>
      <c r="AA1698" s="67"/>
      <c r="AB1698" s="61"/>
      <c r="AC1698" s="67"/>
      <c r="AD1698" s="67"/>
      <c r="AE1698" s="67"/>
      <c r="AF1698" s="57"/>
      <c r="AG1698" s="107"/>
      <c r="AH1698" s="108"/>
      <c r="AI1698" s="30"/>
      <c r="AJ1698" s="30"/>
      <c r="AK1698" s="30"/>
      <c r="AL1698" s="30"/>
      <c r="AM1698" s="63"/>
      <c r="AN1698" s="108"/>
      <c r="AO1698" s="108"/>
      <c r="AP1698" s="107"/>
      <c r="AQ1698" s="107"/>
      <c r="AR1698" s="31"/>
      <c r="AS1698" s="68"/>
      <c r="AT1698" s="68"/>
      <c r="AU1698" s="63"/>
      <c r="AV1698" s="62"/>
      <c r="AW1698" s="62"/>
      <c r="AX1698" s="62"/>
      <c r="AY1698" s="62"/>
      <c r="AZ1698" s="126"/>
      <c r="BA1698" s="126"/>
      <c r="BB1698" s="126"/>
      <c r="BC1698" s="126"/>
      <c r="BD1698" s="126"/>
      <c r="BE1698" s="62"/>
    </row>
    <row r="1699" spans="1:57" ht="25.5" customHeight="1" x14ac:dyDescent="0.3">
      <c r="A1699" s="31"/>
      <c r="B1699" s="31"/>
      <c r="C1699" s="31"/>
      <c r="D1699" s="33"/>
      <c r="E1699" s="92"/>
      <c r="F1699" s="31"/>
      <c r="G1699" s="77"/>
      <c r="H1699" s="77"/>
      <c r="I1699" s="57"/>
      <c r="J1699" s="31"/>
      <c r="K1699" s="31"/>
      <c r="L1699" s="77"/>
      <c r="M1699" s="64"/>
      <c r="N1699" s="64"/>
      <c r="O1699" s="69"/>
      <c r="P1699" s="69"/>
      <c r="Q1699" s="70"/>
      <c r="R1699" s="34"/>
      <c r="S1699" s="105"/>
      <c r="T1699" s="105"/>
      <c r="U1699" s="77"/>
      <c r="V1699" s="77"/>
      <c r="W1699" s="69"/>
      <c r="X1699" s="69"/>
      <c r="Y1699" s="69"/>
      <c r="Z1699" s="61"/>
      <c r="AA1699" s="67"/>
      <c r="AB1699" s="61"/>
      <c r="AC1699" s="67"/>
      <c r="AD1699" s="67"/>
      <c r="AE1699" s="67"/>
      <c r="AF1699" s="57"/>
      <c r="AG1699" s="107"/>
      <c r="AH1699" s="108"/>
      <c r="AI1699" s="30"/>
      <c r="AJ1699" s="30"/>
      <c r="AK1699" s="30"/>
      <c r="AL1699" s="30"/>
      <c r="AM1699" s="63"/>
      <c r="AN1699" s="108"/>
      <c r="AO1699" s="108"/>
      <c r="AP1699" s="107"/>
      <c r="AQ1699" s="107"/>
      <c r="AR1699" s="31"/>
      <c r="AS1699" s="68"/>
      <c r="AT1699" s="68"/>
      <c r="AU1699" s="63"/>
      <c r="AV1699" s="62"/>
      <c r="AW1699" s="62"/>
      <c r="AX1699" s="62"/>
      <c r="AY1699" s="62"/>
      <c r="AZ1699" s="126"/>
      <c r="BA1699" s="126"/>
      <c r="BB1699" s="126"/>
      <c r="BC1699" s="126"/>
      <c r="BD1699" s="126"/>
      <c r="BE1699" s="62"/>
    </row>
    <row r="1700" spans="1:57" ht="25.5" customHeight="1" x14ac:dyDescent="0.3">
      <c r="A1700" s="31"/>
      <c r="B1700" s="31"/>
      <c r="C1700" s="31"/>
      <c r="D1700" s="33"/>
      <c r="E1700" s="92"/>
      <c r="F1700" s="31"/>
      <c r="G1700" s="77"/>
      <c r="H1700" s="77"/>
      <c r="I1700" s="57"/>
      <c r="J1700" s="31"/>
      <c r="K1700" s="31"/>
      <c r="L1700" s="77"/>
      <c r="M1700" s="64"/>
      <c r="N1700" s="64"/>
      <c r="O1700" s="69"/>
      <c r="P1700" s="69"/>
      <c r="Q1700" s="70"/>
      <c r="R1700" s="34"/>
      <c r="S1700" s="105"/>
      <c r="T1700" s="105"/>
      <c r="U1700" s="77"/>
      <c r="V1700" s="77"/>
      <c r="W1700" s="69"/>
      <c r="X1700" s="69"/>
      <c r="Y1700" s="69"/>
      <c r="Z1700" s="61"/>
      <c r="AA1700" s="67"/>
      <c r="AB1700" s="61"/>
      <c r="AC1700" s="67"/>
      <c r="AD1700" s="67"/>
      <c r="AE1700" s="67"/>
      <c r="AF1700" s="57"/>
      <c r="AG1700" s="107"/>
      <c r="AH1700" s="108"/>
      <c r="AI1700" s="30"/>
      <c r="AJ1700" s="30"/>
      <c r="AK1700" s="30"/>
      <c r="AL1700" s="30"/>
      <c r="AM1700" s="63"/>
      <c r="AN1700" s="108"/>
      <c r="AO1700" s="108"/>
      <c r="AP1700" s="107"/>
      <c r="AQ1700" s="107"/>
      <c r="AR1700" s="31"/>
      <c r="AS1700" s="68"/>
      <c r="AT1700" s="68"/>
      <c r="AU1700" s="63"/>
      <c r="AV1700" s="62"/>
      <c r="AW1700" s="62"/>
      <c r="AX1700" s="62"/>
      <c r="AY1700" s="62"/>
      <c r="AZ1700" s="126"/>
      <c r="BA1700" s="126"/>
      <c r="BB1700" s="126"/>
      <c r="BC1700" s="126"/>
      <c r="BD1700" s="126"/>
      <c r="BE1700" s="62"/>
    </row>
    <row r="1701" spans="1:57" ht="25.5" customHeight="1" x14ac:dyDescent="0.3">
      <c r="A1701" s="31"/>
      <c r="B1701" s="31"/>
      <c r="C1701" s="31"/>
      <c r="D1701" s="33"/>
      <c r="E1701" s="92"/>
      <c r="F1701" s="31"/>
      <c r="G1701" s="77"/>
      <c r="H1701" s="77"/>
      <c r="I1701" s="57"/>
      <c r="J1701" s="31"/>
      <c r="K1701" s="31"/>
      <c r="L1701" s="77"/>
      <c r="M1701" s="64"/>
      <c r="N1701" s="64"/>
      <c r="O1701" s="69"/>
      <c r="P1701" s="69"/>
      <c r="Q1701" s="70"/>
      <c r="R1701" s="34"/>
      <c r="S1701" s="105"/>
      <c r="T1701" s="105"/>
      <c r="U1701" s="77"/>
      <c r="V1701" s="77"/>
      <c r="W1701" s="69"/>
      <c r="X1701" s="69"/>
      <c r="Y1701" s="69"/>
      <c r="Z1701" s="61"/>
      <c r="AA1701" s="67"/>
      <c r="AB1701" s="61"/>
      <c r="AC1701" s="67"/>
      <c r="AD1701" s="67"/>
      <c r="AE1701" s="67"/>
      <c r="AF1701" s="57"/>
      <c r="AG1701" s="107"/>
      <c r="AH1701" s="108"/>
      <c r="AI1701" s="30"/>
      <c r="AJ1701" s="30"/>
      <c r="AK1701" s="30"/>
      <c r="AL1701" s="30"/>
      <c r="AM1701" s="63"/>
      <c r="AN1701" s="108"/>
      <c r="AO1701" s="108"/>
      <c r="AP1701" s="107"/>
      <c r="AQ1701" s="107"/>
      <c r="AR1701" s="31"/>
      <c r="AS1701" s="68"/>
      <c r="AT1701" s="68"/>
      <c r="AU1701" s="63"/>
      <c r="AV1701" s="62"/>
      <c r="AW1701" s="62"/>
      <c r="AX1701" s="62"/>
      <c r="AY1701" s="62"/>
      <c r="AZ1701" s="126"/>
      <c r="BA1701" s="126"/>
      <c r="BB1701" s="126"/>
      <c r="BC1701" s="126"/>
      <c r="BD1701" s="126"/>
      <c r="BE1701" s="62"/>
    </row>
    <row r="1702" spans="1:57" ht="25.5" customHeight="1" x14ac:dyDescent="0.3">
      <c r="A1702" s="31"/>
      <c r="B1702" s="31"/>
      <c r="C1702" s="31"/>
      <c r="D1702" s="33"/>
      <c r="E1702" s="92"/>
      <c r="F1702" s="31"/>
      <c r="G1702" s="77"/>
      <c r="H1702" s="77"/>
      <c r="I1702" s="57"/>
      <c r="J1702" s="31"/>
      <c r="K1702" s="31"/>
      <c r="L1702" s="77"/>
      <c r="M1702" s="64"/>
      <c r="N1702" s="64"/>
      <c r="O1702" s="69"/>
      <c r="P1702" s="69"/>
      <c r="Q1702" s="70"/>
      <c r="R1702" s="34"/>
      <c r="S1702" s="105"/>
      <c r="T1702" s="105"/>
      <c r="U1702" s="77"/>
      <c r="V1702" s="77"/>
      <c r="W1702" s="69"/>
      <c r="X1702" s="69"/>
      <c r="Y1702" s="69"/>
      <c r="Z1702" s="61"/>
      <c r="AA1702" s="67"/>
      <c r="AB1702" s="61"/>
      <c r="AC1702" s="67"/>
      <c r="AD1702" s="67"/>
      <c r="AE1702" s="67"/>
      <c r="AF1702" s="57"/>
      <c r="AG1702" s="107"/>
      <c r="AH1702" s="108"/>
      <c r="AI1702" s="30"/>
      <c r="AJ1702" s="30"/>
      <c r="AK1702" s="30"/>
      <c r="AL1702" s="30"/>
      <c r="AM1702" s="63"/>
      <c r="AN1702" s="108"/>
      <c r="AO1702" s="108"/>
      <c r="AP1702" s="107"/>
      <c r="AQ1702" s="107"/>
      <c r="AR1702" s="31"/>
      <c r="AS1702" s="68"/>
      <c r="AT1702" s="68"/>
      <c r="AU1702" s="63"/>
      <c r="AV1702" s="62"/>
      <c r="AW1702" s="62"/>
      <c r="AX1702" s="62"/>
      <c r="AY1702" s="62"/>
      <c r="AZ1702" s="126"/>
      <c r="BA1702" s="126"/>
      <c r="BB1702" s="126"/>
      <c r="BC1702" s="126"/>
      <c r="BD1702" s="126"/>
      <c r="BE1702" s="62"/>
    </row>
    <row r="1703" spans="1:57" ht="25.5" customHeight="1" x14ac:dyDescent="0.3">
      <c r="A1703" s="31"/>
      <c r="B1703" s="31"/>
      <c r="C1703" s="31"/>
      <c r="D1703" s="33"/>
      <c r="E1703" s="92"/>
      <c r="F1703" s="31"/>
      <c r="G1703" s="77"/>
      <c r="H1703" s="77"/>
      <c r="I1703" s="57"/>
      <c r="J1703" s="31"/>
      <c r="K1703" s="31"/>
      <c r="L1703" s="77"/>
      <c r="M1703" s="64"/>
      <c r="N1703" s="64"/>
      <c r="O1703" s="69"/>
      <c r="P1703" s="69"/>
      <c r="Q1703" s="70"/>
      <c r="R1703" s="34"/>
      <c r="S1703" s="105"/>
      <c r="T1703" s="105"/>
      <c r="U1703" s="77"/>
      <c r="V1703" s="77"/>
      <c r="W1703" s="69"/>
      <c r="X1703" s="69"/>
      <c r="Y1703" s="69"/>
      <c r="Z1703" s="61"/>
      <c r="AA1703" s="67"/>
      <c r="AB1703" s="61"/>
      <c r="AC1703" s="67"/>
      <c r="AD1703" s="67"/>
      <c r="AE1703" s="67"/>
      <c r="AF1703" s="57"/>
      <c r="AG1703" s="107"/>
      <c r="AH1703" s="108"/>
      <c r="AI1703" s="30"/>
      <c r="AJ1703" s="30"/>
      <c r="AK1703" s="30"/>
      <c r="AL1703" s="30"/>
      <c r="AM1703" s="63"/>
      <c r="AN1703" s="108"/>
      <c r="AO1703" s="108"/>
      <c r="AP1703" s="107"/>
      <c r="AQ1703" s="107"/>
      <c r="AR1703" s="31"/>
      <c r="AS1703" s="68"/>
      <c r="AT1703" s="68"/>
      <c r="AU1703" s="63"/>
      <c r="AV1703" s="62"/>
      <c r="AW1703" s="62"/>
      <c r="AX1703" s="62"/>
      <c r="AY1703" s="62"/>
      <c r="AZ1703" s="126"/>
      <c r="BA1703" s="126"/>
      <c r="BB1703" s="126"/>
      <c r="BC1703" s="126"/>
      <c r="BD1703" s="126"/>
      <c r="BE1703" s="62"/>
    </row>
    <row r="1704" spans="1:57" ht="25.5" customHeight="1" x14ac:dyDescent="0.3">
      <c r="A1704" s="31"/>
      <c r="B1704" s="31"/>
      <c r="C1704" s="31"/>
      <c r="D1704" s="33"/>
      <c r="E1704" s="92"/>
      <c r="F1704" s="31"/>
      <c r="G1704" s="77"/>
      <c r="H1704" s="77"/>
      <c r="I1704" s="57"/>
      <c r="J1704" s="31"/>
      <c r="K1704" s="31"/>
      <c r="L1704" s="77"/>
      <c r="M1704" s="64"/>
      <c r="N1704" s="64"/>
      <c r="O1704" s="69"/>
      <c r="P1704" s="69"/>
      <c r="Q1704" s="70"/>
      <c r="R1704" s="34"/>
      <c r="S1704" s="105"/>
      <c r="T1704" s="105"/>
      <c r="U1704" s="77"/>
      <c r="V1704" s="77"/>
      <c r="W1704" s="69"/>
      <c r="X1704" s="69"/>
      <c r="Y1704" s="69"/>
      <c r="Z1704" s="61"/>
      <c r="AA1704" s="67"/>
      <c r="AB1704" s="61"/>
      <c r="AC1704" s="67"/>
      <c r="AD1704" s="67"/>
      <c r="AE1704" s="67"/>
      <c r="AF1704" s="57"/>
      <c r="AG1704" s="107"/>
      <c r="AH1704" s="108"/>
      <c r="AI1704" s="30"/>
      <c r="AJ1704" s="30"/>
      <c r="AK1704" s="30"/>
      <c r="AL1704" s="30"/>
      <c r="AM1704" s="63"/>
      <c r="AN1704" s="108"/>
      <c r="AO1704" s="108"/>
      <c r="AP1704" s="107"/>
      <c r="AQ1704" s="107"/>
      <c r="AR1704" s="31"/>
      <c r="AS1704" s="68"/>
      <c r="AT1704" s="68"/>
      <c r="AU1704" s="63"/>
      <c r="AV1704" s="62"/>
      <c r="AW1704" s="62"/>
      <c r="AX1704" s="62"/>
      <c r="AY1704" s="62"/>
      <c r="AZ1704" s="126"/>
      <c r="BA1704" s="126"/>
      <c r="BB1704" s="126"/>
      <c r="BC1704" s="126"/>
      <c r="BD1704" s="126"/>
      <c r="BE1704" s="62"/>
    </row>
    <row r="1705" spans="1:57" ht="25.5" customHeight="1" x14ac:dyDescent="0.3">
      <c r="A1705" s="31"/>
      <c r="B1705" s="31"/>
      <c r="C1705" s="31"/>
      <c r="D1705" s="33"/>
      <c r="E1705" s="92"/>
      <c r="F1705" s="31"/>
      <c r="G1705" s="77"/>
      <c r="H1705" s="77"/>
      <c r="I1705" s="57"/>
      <c r="J1705" s="31"/>
      <c r="K1705" s="31"/>
      <c r="L1705" s="77"/>
      <c r="M1705" s="64"/>
      <c r="N1705" s="64"/>
      <c r="O1705" s="69"/>
      <c r="P1705" s="69"/>
      <c r="Q1705" s="70"/>
      <c r="R1705" s="34"/>
      <c r="S1705" s="105"/>
      <c r="T1705" s="105"/>
      <c r="U1705" s="77"/>
      <c r="V1705" s="77"/>
      <c r="W1705" s="69"/>
      <c r="X1705" s="69"/>
      <c r="Y1705" s="69"/>
      <c r="Z1705" s="61"/>
      <c r="AA1705" s="67"/>
      <c r="AB1705" s="61"/>
      <c r="AC1705" s="67"/>
      <c r="AD1705" s="67"/>
      <c r="AE1705" s="67"/>
      <c r="AF1705" s="57"/>
      <c r="AG1705" s="107"/>
      <c r="AH1705" s="108"/>
      <c r="AI1705" s="30"/>
      <c r="AJ1705" s="30"/>
      <c r="AK1705" s="30"/>
      <c r="AL1705" s="30"/>
      <c r="AM1705" s="63"/>
      <c r="AN1705" s="108"/>
      <c r="AO1705" s="108"/>
      <c r="AP1705" s="107"/>
      <c r="AQ1705" s="107"/>
      <c r="AR1705" s="31"/>
      <c r="AS1705" s="68"/>
      <c r="AT1705" s="68"/>
      <c r="AU1705" s="63"/>
      <c r="AV1705" s="62"/>
      <c r="AW1705" s="62"/>
      <c r="AX1705" s="62"/>
      <c r="AY1705" s="62"/>
      <c r="AZ1705" s="126"/>
      <c r="BA1705" s="126"/>
      <c r="BB1705" s="126"/>
      <c r="BC1705" s="126"/>
      <c r="BD1705" s="126"/>
      <c r="BE1705" s="62"/>
    </row>
    <row r="1706" spans="1:57" ht="25.5" customHeight="1" x14ac:dyDescent="0.3">
      <c r="A1706" s="31"/>
      <c r="B1706" s="31"/>
      <c r="C1706" s="31"/>
      <c r="D1706" s="33"/>
      <c r="E1706" s="92"/>
      <c r="F1706" s="31"/>
      <c r="G1706" s="77"/>
      <c r="H1706" s="77"/>
      <c r="I1706" s="57"/>
      <c r="J1706" s="31"/>
      <c r="K1706" s="31"/>
      <c r="L1706" s="77"/>
      <c r="M1706" s="64"/>
      <c r="N1706" s="64"/>
      <c r="O1706" s="69"/>
      <c r="P1706" s="69"/>
      <c r="Q1706" s="70"/>
      <c r="R1706" s="34"/>
      <c r="S1706" s="105"/>
      <c r="T1706" s="105"/>
      <c r="U1706" s="77"/>
      <c r="V1706" s="77"/>
      <c r="W1706" s="69"/>
      <c r="X1706" s="69"/>
      <c r="Y1706" s="69"/>
      <c r="Z1706" s="61"/>
      <c r="AA1706" s="67"/>
      <c r="AB1706" s="61"/>
      <c r="AC1706" s="67"/>
      <c r="AD1706" s="67"/>
      <c r="AE1706" s="67"/>
      <c r="AF1706" s="57"/>
      <c r="AG1706" s="107"/>
      <c r="AH1706" s="108"/>
      <c r="AI1706" s="30"/>
      <c r="AJ1706" s="30"/>
      <c r="AK1706" s="30"/>
      <c r="AL1706" s="30"/>
      <c r="AM1706" s="63"/>
      <c r="AN1706" s="108"/>
      <c r="AO1706" s="108"/>
      <c r="AP1706" s="107"/>
      <c r="AQ1706" s="107"/>
      <c r="AR1706" s="31"/>
      <c r="AS1706" s="68"/>
      <c r="AT1706" s="68"/>
      <c r="AU1706" s="63"/>
      <c r="AV1706" s="62"/>
      <c r="AW1706" s="62"/>
      <c r="AX1706" s="62"/>
      <c r="AY1706" s="62"/>
      <c r="AZ1706" s="126"/>
      <c r="BA1706" s="126"/>
      <c r="BB1706" s="126"/>
      <c r="BC1706" s="126"/>
      <c r="BD1706" s="126"/>
      <c r="BE1706" s="62"/>
    </row>
    <row r="1707" spans="1:57" ht="25.5" customHeight="1" x14ac:dyDescent="0.3">
      <c r="A1707" s="31"/>
      <c r="B1707" s="31"/>
      <c r="C1707" s="31"/>
      <c r="D1707" s="33"/>
      <c r="E1707" s="92"/>
      <c r="F1707" s="31"/>
      <c r="G1707" s="77"/>
      <c r="H1707" s="77"/>
      <c r="I1707" s="57"/>
      <c r="J1707" s="31"/>
      <c r="K1707" s="31"/>
      <c r="L1707" s="77"/>
      <c r="M1707" s="64"/>
      <c r="N1707" s="64"/>
      <c r="O1707" s="69"/>
      <c r="P1707" s="69"/>
      <c r="Q1707" s="70"/>
      <c r="R1707" s="34"/>
      <c r="S1707" s="105"/>
      <c r="T1707" s="105"/>
      <c r="U1707" s="77"/>
      <c r="V1707" s="77"/>
      <c r="W1707" s="69"/>
      <c r="X1707" s="69"/>
      <c r="Y1707" s="69"/>
      <c r="Z1707" s="61"/>
      <c r="AA1707" s="67"/>
      <c r="AB1707" s="61"/>
      <c r="AC1707" s="67"/>
      <c r="AD1707" s="67"/>
      <c r="AE1707" s="67"/>
      <c r="AF1707" s="57"/>
      <c r="AG1707" s="107"/>
      <c r="AH1707" s="108"/>
      <c r="AI1707" s="30"/>
      <c r="AJ1707" s="30"/>
      <c r="AK1707" s="30"/>
      <c r="AL1707" s="30"/>
      <c r="AM1707" s="63"/>
      <c r="AN1707" s="108"/>
      <c r="AO1707" s="108"/>
      <c r="AP1707" s="107"/>
      <c r="AQ1707" s="107"/>
      <c r="AR1707" s="31"/>
      <c r="AS1707" s="68"/>
      <c r="AT1707" s="68"/>
      <c r="AU1707" s="63"/>
      <c r="AV1707" s="62"/>
      <c r="AW1707" s="62"/>
      <c r="AX1707" s="62"/>
      <c r="AY1707" s="62"/>
      <c r="AZ1707" s="126"/>
      <c r="BA1707" s="126"/>
      <c r="BB1707" s="126"/>
      <c r="BC1707" s="126"/>
      <c r="BD1707" s="126"/>
      <c r="BE1707" s="62"/>
    </row>
    <row r="1708" spans="1:57" ht="25.5" customHeight="1" x14ac:dyDescent="0.3">
      <c r="A1708" s="31"/>
      <c r="B1708" s="31"/>
      <c r="C1708" s="31"/>
      <c r="D1708" s="33"/>
      <c r="E1708" s="92"/>
      <c r="F1708" s="31"/>
      <c r="G1708" s="77"/>
      <c r="H1708" s="77"/>
      <c r="I1708" s="57"/>
      <c r="J1708" s="31"/>
      <c r="K1708" s="31"/>
      <c r="L1708" s="77"/>
      <c r="M1708" s="64"/>
      <c r="N1708" s="64"/>
      <c r="O1708" s="69"/>
      <c r="P1708" s="69"/>
      <c r="Q1708" s="70"/>
      <c r="R1708" s="34"/>
      <c r="S1708" s="105"/>
      <c r="T1708" s="105"/>
      <c r="U1708" s="77"/>
      <c r="V1708" s="77"/>
      <c r="W1708" s="69"/>
      <c r="X1708" s="69"/>
      <c r="Y1708" s="69"/>
      <c r="Z1708" s="61"/>
      <c r="AA1708" s="67"/>
      <c r="AB1708" s="61"/>
      <c r="AC1708" s="67"/>
      <c r="AD1708" s="67"/>
      <c r="AE1708" s="67"/>
      <c r="AF1708" s="57"/>
      <c r="AG1708" s="107"/>
      <c r="AH1708" s="108"/>
      <c r="AI1708" s="30"/>
      <c r="AJ1708" s="30"/>
      <c r="AK1708" s="30"/>
      <c r="AL1708" s="30"/>
      <c r="AM1708" s="63"/>
      <c r="AN1708" s="108"/>
      <c r="AO1708" s="108"/>
      <c r="AP1708" s="107"/>
      <c r="AQ1708" s="107"/>
      <c r="AR1708" s="31"/>
      <c r="AS1708" s="68"/>
      <c r="AT1708" s="68"/>
      <c r="AU1708" s="63"/>
      <c r="AV1708" s="62"/>
      <c r="AW1708" s="62"/>
      <c r="AX1708" s="62"/>
      <c r="AY1708" s="62"/>
      <c r="AZ1708" s="126"/>
      <c r="BA1708" s="126"/>
      <c r="BB1708" s="126"/>
      <c r="BC1708" s="126"/>
      <c r="BD1708" s="126"/>
      <c r="BE1708" s="62"/>
    </row>
    <row r="1709" spans="1:57" ht="25.5" customHeight="1" x14ac:dyDescent="0.3">
      <c r="A1709" s="31"/>
      <c r="B1709" s="31"/>
      <c r="C1709" s="31"/>
      <c r="D1709" s="33"/>
      <c r="E1709" s="92"/>
      <c r="F1709" s="31"/>
      <c r="G1709" s="77"/>
      <c r="H1709" s="77"/>
      <c r="I1709" s="57"/>
      <c r="J1709" s="31"/>
      <c r="K1709" s="31"/>
      <c r="L1709" s="77"/>
      <c r="M1709" s="64"/>
      <c r="N1709" s="64"/>
      <c r="O1709" s="69"/>
      <c r="P1709" s="69"/>
      <c r="Q1709" s="70"/>
      <c r="R1709" s="34"/>
      <c r="S1709" s="105"/>
      <c r="T1709" s="105"/>
      <c r="U1709" s="77"/>
      <c r="V1709" s="77"/>
      <c r="W1709" s="69"/>
      <c r="X1709" s="69"/>
      <c r="Y1709" s="69"/>
      <c r="Z1709" s="61"/>
      <c r="AA1709" s="67"/>
      <c r="AB1709" s="61"/>
      <c r="AC1709" s="67"/>
      <c r="AD1709" s="67"/>
      <c r="AE1709" s="67"/>
      <c r="AF1709" s="57"/>
      <c r="AG1709" s="107"/>
      <c r="AH1709" s="108"/>
      <c r="AI1709" s="30"/>
      <c r="AJ1709" s="30"/>
      <c r="AK1709" s="30"/>
      <c r="AL1709" s="30"/>
      <c r="AM1709" s="63"/>
      <c r="AN1709" s="108"/>
      <c r="AO1709" s="108"/>
      <c r="AP1709" s="107"/>
      <c r="AQ1709" s="107"/>
      <c r="AR1709" s="31"/>
      <c r="AS1709" s="68"/>
      <c r="AT1709" s="68"/>
      <c r="AU1709" s="63"/>
      <c r="AV1709" s="62"/>
      <c r="AW1709" s="62"/>
      <c r="AX1709" s="62"/>
      <c r="AY1709" s="62"/>
      <c r="AZ1709" s="126"/>
      <c r="BA1709" s="126"/>
      <c r="BB1709" s="126"/>
      <c r="BC1709" s="126"/>
      <c r="BD1709" s="126"/>
      <c r="BE1709" s="62"/>
    </row>
    <row r="1710" spans="1:57" ht="25.5" customHeight="1" x14ac:dyDescent="0.3">
      <c r="A1710" s="31"/>
      <c r="B1710" s="31"/>
      <c r="C1710" s="31"/>
      <c r="D1710" s="33"/>
      <c r="E1710" s="92"/>
      <c r="F1710" s="31"/>
      <c r="G1710" s="77"/>
      <c r="H1710" s="77"/>
      <c r="I1710" s="57"/>
      <c r="J1710" s="31"/>
      <c r="K1710" s="31"/>
      <c r="L1710" s="77"/>
      <c r="M1710" s="64"/>
      <c r="N1710" s="64"/>
      <c r="O1710" s="69"/>
      <c r="P1710" s="69"/>
      <c r="Q1710" s="70"/>
      <c r="R1710" s="34"/>
      <c r="S1710" s="105"/>
      <c r="T1710" s="105"/>
      <c r="U1710" s="77"/>
      <c r="V1710" s="77"/>
      <c r="W1710" s="69"/>
      <c r="X1710" s="69"/>
      <c r="Y1710" s="69"/>
      <c r="Z1710" s="61"/>
      <c r="AA1710" s="67"/>
      <c r="AB1710" s="61"/>
      <c r="AC1710" s="67"/>
      <c r="AD1710" s="67"/>
      <c r="AE1710" s="67"/>
      <c r="AF1710" s="57"/>
      <c r="AG1710" s="107"/>
      <c r="AH1710" s="108"/>
      <c r="AI1710" s="30"/>
      <c r="AJ1710" s="30"/>
      <c r="AK1710" s="30"/>
      <c r="AL1710" s="30"/>
      <c r="AM1710" s="63"/>
      <c r="AN1710" s="108"/>
      <c r="AO1710" s="108"/>
      <c r="AP1710" s="107"/>
      <c r="AQ1710" s="107"/>
      <c r="AR1710" s="31"/>
      <c r="AS1710" s="68"/>
      <c r="AT1710" s="68"/>
      <c r="AU1710" s="63"/>
      <c r="AV1710" s="62"/>
      <c r="AW1710" s="62"/>
      <c r="AX1710" s="62"/>
      <c r="AY1710" s="62"/>
      <c r="AZ1710" s="126"/>
      <c r="BA1710" s="126"/>
      <c r="BB1710" s="126"/>
      <c r="BC1710" s="126"/>
      <c r="BD1710" s="126"/>
      <c r="BE1710" s="62"/>
    </row>
    <row r="1711" spans="1:57" ht="25.5" customHeight="1" x14ac:dyDescent="0.3">
      <c r="A1711" s="31"/>
      <c r="B1711" s="31"/>
      <c r="C1711" s="31"/>
      <c r="D1711" s="33"/>
      <c r="E1711" s="92"/>
      <c r="F1711" s="31"/>
      <c r="G1711" s="77"/>
      <c r="H1711" s="77"/>
      <c r="I1711" s="57"/>
      <c r="J1711" s="31"/>
      <c r="K1711" s="31"/>
      <c r="L1711" s="77"/>
      <c r="M1711" s="64"/>
      <c r="N1711" s="64"/>
      <c r="O1711" s="69"/>
      <c r="P1711" s="69"/>
      <c r="Q1711" s="70"/>
      <c r="R1711" s="34"/>
      <c r="S1711" s="105"/>
      <c r="T1711" s="105"/>
      <c r="U1711" s="77"/>
      <c r="V1711" s="77"/>
      <c r="W1711" s="69"/>
      <c r="X1711" s="69"/>
      <c r="Y1711" s="69"/>
      <c r="Z1711" s="61"/>
      <c r="AA1711" s="67"/>
      <c r="AB1711" s="61"/>
      <c r="AC1711" s="67"/>
      <c r="AD1711" s="67"/>
      <c r="AE1711" s="67"/>
      <c r="AF1711" s="57"/>
      <c r="AG1711" s="107"/>
      <c r="AH1711" s="108"/>
      <c r="AI1711" s="30"/>
      <c r="AJ1711" s="30"/>
      <c r="AK1711" s="30"/>
      <c r="AL1711" s="30"/>
      <c r="AM1711" s="63"/>
      <c r="AN1711" s="108"/>
      <c r="AO1711" s="108"/>
      <c r="AP1711" s="107"/>
      <c r="AQ1711" s="107"/>
      <c r="AR1711" s="31"/>
      <c r="AS1711" s="68"/>
      <c r="AT1711" s="68"/>
      <c r="AU1711" s="63"/>
      <c r="AV1711" s="62"/>
      <c r="AW1711" s="62"/>
      <c r="AX1711" s="62"/>
      <c r="AY1711" s="62"/>
      <c r="AZ1711" s="126"/>
      <c r="BA1711" s="126"/>
      <c r="BB1711" s="126"/>
      <c r="BC1711" s="126"/>
      <c r="BD1711" s="126"/>
      <c r="BE1711" s="62"/>
    </row>
    <row r="1712" spans="1:57" ht="25.5" customHeight="1" x14ac:dyDescent="0.3">
      <c r="A1712" s="31"/>
      <c r="B1712" s="31"/>
      <c r="C1712" s="31"/>
      <c r="D1712" s="33"/>
      <c r="E1712" s="92"/>
      <c r="F1712" s="31"/>
      <c r="G1712" s="77"/>
      <c r="H1712" s="77"/>
      <c r="I1712" s="57"/>
      <c r="J1712" s="31"/>
      <c r="K1712" s="31"/>
      <c r="L1712" s="77"/>
      <c r="M1712" s="64"/>
      <c r="N1712" s="64"/>
      <c r="O1712" s="69"/>
      <c r="P1712" s="69"/>
      <c r="Q1712" s="70"/>
      <c r="R1712" s="34"/>
      <c r="S1712" s="105"/>
      <c r="T1712" s="105"/>
      <c r="U1712" s="77"/>
      <c r="V1712" s="77"/>
      <c r="W1712" s="69"/>
      <c r="X1712" s="69"/>
      <c r="Y1712" s="69"/>
      <c r="Z1712" s="61"/>
      <c r="AA1712" s="67"/>
      <c r="AB1712" s="61"/>
      <c r="AC1712" s="67"/>
      <c r="AD1712" s="67"/>
      <c r="AE1712" s="67"/>
      <c r="AF1712" s="57"/>
      <c r="AG1712" s="107"/>
      <c r="AH1712" s="108"/>
      <c r="AI1712" s="30"/>
      <c r="AJ1712" s="30"/>
      <c r="AK1712" s="30"/>
      <c r="AL1712" s="30"/>
      <c r="AM1712" s="63"/>
      <c r="AN1712" s="108"/>
      <c r="AO1712" s="108"/>
      <c r="AP1712" s="107"/>
      <c r="AQ1712" s="107"/>
      <c r="AR1712" s="31"/>
      <c r="AS1712" s="68"/>
      <c r="AT1712" s="68"/>
      <c r="AU1712" s="63"/>
      <c r="AV1712" s="62"/>
      <c r="AW1712" s="62"/>
      <c r="AX1712" s="62"/>
      <c r="AY1712" s="62"/>
      <c r="AZ1712" s="126"/>
      <c r="BA1712" s="126"/>
      <c r="BB1712" s="126"/>
      <c r="BC1712" s="126"/>
      <c r="BD1712" s="126"/>
      <c r="BE1712" s="62"/>
    </row>
    <row r="1713" spans="1:57" ht="25.5" customHeight="1" x14ac:dyDescent="0.3">
      <c r="A1713" s="31"/>
      <c r="B1713" s="31"/>
      <c r="C1713" s="31"/>
      <c r="D1713" s="33"/>
      <c r="E1713" s="92"/>
      <c r="F1713" s="31"/>
      <c r="G1713" s="77"/>
      <c r="H1713" s="77"/>
      <c r="I1713" s="57"/>
      <c r="J1713" s="31"/>
      <c r="K1713" s="31"/>
      <c r="L1713" s="77"/>
      <c r="M1713" s="64"/>
      <c r="N1713" s="64"/>
      <c r="O1713" s="69"/>
      <c r="P1713" s="69"/>
      <c r="Q1713" s="70"/>
      <c r="R1713" s="34"/>
      <c r="S1713" s="105"/>
      <c r="T1713" s="105"/>
      <c r="U1713" s="77"/>
      <c r="V1713" s="77"/>
      <c r="W1713" s="69"/>
      <c r="X1713" s="69"/>
      <c r="Y1713" s="69"/>
      <c r="Z1713" s="61"/>
      <c r="AA1713" s="67"/>
      <c r="AB1713" s="61"/>
      <c r="AC1713" s="67"/>
      <c r="AD1713" s="67"/>
      <c r="AE1713" s="67"/>
      <c r="AF1713" s="57"/>
      <c r="AG1713" s="107"/>
      <c r="AH1713" s="108"/>
      <c r="AI1713" s="30"/>
      <c r="AJ1713" s="30"/>
      <c r="AK1713" s="30"/>
      <c r="AL1713" s="30"/>
      <c r="AM1713" s="63"/>
      <c r="AN1713" s="108"/>
      <c r="AO1713" s="108"/>
      <c r="AP1713" s="107"/>
      <c r="AQ1713" s="107"/>
      <c r="AR1713" s="31"/>
      <c r="AS1713" s="68"/>
      <c r="AT1713" s="68"/>
      <c r="AU1713" s="63"/>
      <c r="AV1713" s="62"/>
      <c r="AW1713" s="62"/>
      <c r="AX1713" s="62"/>
      <c r="AY1713" s="62"/>
      <c r="AZ1713" s="126"/>
      <c r="BA1713" s="126"/>
      <c r="BB1713" s="126"/>
      <c r="BC1713" s="126"/>
      <c r="BD1713" s="126"/>
      <c r="BE1713" s="62"/>
    </row>
    <row r="1714" spans="1:57" ht="25.5" customHeight="1" x14ac:dyDescent="0.3">
      <c r="A1714" s="31"/>
      <c r="B1714" s="31"/>
      <c r="C1714" s="31"/>
      <c r="D1714" s="33"/>
      <c r="E1714" s="92"/>
      <c r="F1714" s="31"/>
      <c r="G1714" s="77"/>
      <c r="H1714" s="77"/>
      <c r="I1714" s="57"/>
      <c r="J1714" s="31"/>
      <c r="K1714" s="31"/>
      <c r="L1714" s="77"/>
      <c r="M1714" s="64"/>
      <c r="N1714" s="64"/>
      <c r="O1714" s="69"/>
      <c r="P1714" s="69"/>
      <c r="Q1714" s="70"/>
      <c r="R1714" s="34"/>
      <c r="S1714" s="105"/>
      <c r="T1714" s="105"/>
      <c r="U1714" s="77"/>
      <c r="V1714" s="77"/>
      <c r="W1714" s="69"/>
      <c r="X1714" s="69"/>
      <c r="Y1714" s="69"/>
      <c r="Z1714" s="61"/>
      <c r="AA1714" s="67"/>
      <c r="AB1714" s="61"/>
      <c r="AC1714" s="67"/>
      <c r="AD1714" s="67"/>
      <c r="AE1714" s="67"/>
      <c r="AF1714" s="57"/>
      <c r="AG1714" s="107"/>
      <c r="AH1714" s="108"/>
      <c r="AI1714" s="30"/>
      <c r="AJ1714" s="30"/>
      <c r="AK1714" s="30"/>
      <c r="AL1714" s="30"/>
      <c r="AM1714" s="63"/>
      <c r="AN1714" s="108"/>
      <c r="AO1714" s="108"/>
      <c r="AP1714" s="107"/>
      <c r="AQ1714" s="107"/>
      <c r="AR1714" s="31"/>
      <c r="AS1714" s="68"/>
      <c r="AT1714" s="68"/>
      <c r="AU1714" s="63"/>
      <c r="AV1714" s="62"/>
      <c r="AW1714" s="62"/>
      <c r="AX1714" s="62"/>
      <c r="AY1714" s="62"/>
      <c r="AZ1714" s="126"/>
      <c r="BA1714" s="126"/>
      <c r="BB1714" s="126"/>
      <c r="BC1714" s="126"/>
      <c r="BD1714" s="126"/>
      <c r="BE1714" s="62"/>
    </row>
    <row r="1715" spans="1:57" ht="25.5" customHeight="1" x14ac:dyDescent="0.3">
      <c r="A1715" s="31"/>
      <c r="B1715" s="31"/>
      <c r="C1715" s="31"/>
      <c r="D1715" s="33"/>
      <c r="E1715" s="92"/>
      <c r="F1715" s="31"/>
      <c r="G1715" s="77"/>
      <c r="H1715" s="77"/>
      <c r="I1715" s="57"/>
      <c r="J1715" s="31"/>
      <c r="K1715" s="31"/>
      <c r="L1715" s="77"/>
      <c r="M1715" s="64"/>
      <c r="N1715" s="64"/>
      <c r="O1715" s="69"/>
      <c r="P1715" s="69"/>
      <c r="Q1715" s="70"/>
      <c r="R1715" s="34"/>
      <c r="S1715" s="105"/>
      <c r="T1715" s="105"/>
      <c r="U1715" s="77"/>
      <c r="V1715" s="77"/>
      <c r="W1715" s="69"/>
      <c r="X1715" s="69"/>
      <c r="Y1715" s="69"/>
      <c r="Z1715" s="61"/>
      <c r="AA1715" s="67"/>
      <c r="AB1715" s="61"/>
      <c r="AC1715" s="67"/>
      <c r="AD1715" s="67"/>
      <c r="AE1715" s="67"/>
      <c r="AF1715" s="57"/>
      <c r="AG1715" s="107"/>
      <c r="AH1715" s="108"/>
      <c r="AI1715" s="30"/>
      <c r="AJ1715" s="30"/>
      <c r="AK1715" s="30"/>
      <c r="AL1715" s="30"/>
      <c r="AM1715" s="63"/>
      <c r="AN1715" s="108"/>
      <c r="AO1715" s="108"/>
      <c r="AP1715" s="107"/>
      <c r="AQ1715" s="107"/>
      <c r="AR1715" s="31"/>
      <c r="AS1715" s="68"/>
      <c r="AT1715" s="68"/>
      <c r="AU1715" s="63"/>
      <c r="AV1715" s="62"/>
      <c r="AW1715" s="62"/>
      <c r="AX1715" s="62"/>
      <c r="AY1715" s="62"/>
      <c r="AZ1715" s="126"/>
      <c r="BA1715" s="126"/>
      <c r="BB1715" s="126"/>
      <c r="BC1715" s="126"/>
      <c r="BD1715" s="126"/>
      <c r="BE1715" s="62"/>
    </row>
    <row r="1716" spans="1:57" ht="25.5" customHeight="1" x14ac:dyDescent="0.3">
      <c r="A1716" s="31"/>
      <c r="B1716" s="31"/>
      <c r="C1716" s="31"/>
      <c r="D1716" s="33"/>
      <c r="E1716" s="92"/>
      <c r="F1716" s="31"/>
      <c r="G1716" s="77"/>
      <c r="H1716" s="77"/>
      <c r="I1716" s="57"/>
      <c r="J1716" s="31"/>
      <c r="K1716" s="31"/>
      <c r="L1716" s="77"/>
      <c r="M1716" s="64"/>
      <c r="N1716" s="64"/>
      <c r="O1716" s="69"/>
      <c r="P1716" s="69"/>
      <c r="Q1716" s="70"/>
      <c r="R1716" s="34"/>
      <c r="S1716" s="105"/>
      <c r="T1716" s="105"/>
      <c r="U1716" s="77"/>
      <c r="V1716" s="77"/>
      <c r="W1716" s="69"/>
      <c r="X1716" s="69"/>
      <c r="Y1716" s="69"/>
      <c r="Z1716" s="61"/>
      <c r="AA1716" s="67"/>
      <c r="AB1716" s="61"/>
      <c r="AC1716" s="67"/>
      <c r="AD1716" s="67"/>
      <c r="AE1716" s="67"/>
      <c r="AF1716" s="57"/>
      <c r="AG1716" s="107"/>
      <c r="AH1716" s="108"/>
      <c r="AI1716" s="30"/>
      <c r="AJ1716" s="30"/>
      <c r="AK1716" s="30"/>
      <c r="AL1716" s="30"/>
      <c r="AM1716" s="63"/>
      <c r="AN1716" s="108"/>
      <c r="AO1716" s="108"/>
      <c r="AP1716" s="107"/>
      <c r="AQ1716" s="107"/>
      <c r="AR1716" s="31"/>
      <c r="AS1716" s="68"/>
      <c r="AT1716" s="68"/>
      <c r="AU1716" s="63"/>
      <c r="AV1716" s="62"/>
      <c r="AW1716" s="62"/>
      <c r="AX1716" s="62"/>
      <c r="AY1716" s="62"/>
      <c r="AZ1716" s="126"/>
      <c r="BA1716" s="126"/>
      <c r="BB1716" s="126"/>
      <c r="BC1716" s="126"/>
      <c r="BD1716" s="126"/>
      <c r="BE1716" s="62"/>
    </row>
    <row r="1717" spans="1:57" ht="25.5" customHeight="1" x14ac:dyDescent="0.3">
      <c r="A1717" s="31"/>
      <c r="B1717" s="31"/>
      <c r="C1717" s="31"/>
      <c r="D1717" s="33"/>
      <c r="E1717" s="92"/>
      <c r="F1717" s="31"/>
      <c r="G1717" s="77"/>
      <c r="H1717" s="77"/>
      <c r="I1717" s="57"/>
      <c r="J1717" s="31"/>
      <c r="K1717" s="31"/>
      <c r="L1717" s="77"/>
      <c r="M1717" s="64"/>
      <c r="N1717" s="64"/>
      <c r="O1717" s="69"/>
      <c r="P1717" s="69"/>
      <c r="Q1717" s="70"/>
      <c r="R1717" s="34"/>
      <c r="S1717" s="105"/>
      <c r="T1717" s="105"/>
      <c r="U1717" s="77"/>
      <c r="V1717" s="77"/>
      <c r="W1717" s="69"/>
      <c r="X1717" s="69"/>
      <c r="Y1717" s="69"/>
      <c r="Z1717" s="61"/>
      <c r="AA1717" s="67"/>
      <c r="AB1717" s="61"/>
      <c r="AC1717" s="67"/>
      <c r="AD1717" s="67"/>
      <c r="AE1717" s="67"/>
      <c r="AF1717" s="57"/>
      <c r="AG1717" s="107"/>
      <c r="AH1717" s="108"/>
      <c r="AI1717" s="30"/>
      <c r="AJ1717" s="30"/>
      <c r="AK1717" s="30"/>
      <c r="AL1717" s="30"/>
      <c r="AM1717" s="63"/>
      <c r="AN1717" s="108"/>
      <c r="AO1717" s="108"/>
      <c r="AP1717" s="107"/>
      <c r="AQ1717" s="107"/>
      <c r="AR1717" s="31"/>
      <c r="AS1717" s="68"/>
      <c r="AT1717" s="68"/>
      <c r="AU1717" s="63"/>
      <c r="AV1717" s="62"/>
      <c r="AW1717" s="62"/>
      <c r="AX1717" s="62"/>
      <c r="AY1717" s="62"/>
      <c r="AZ1717" s="126"/>
      <c r="BA1717" s="126"/>
      <c r="BB1717" s="126"/>
      <c r="BC1717" s="126"/>
      <c r="BD1717" s="126"/>
      <c r="BE1717" s="62"/>
    </row>
    <row r="1718" spans="1:57" ht="25.5" customHeight="1" x14ac:dyDescent="0.3">
      <c r="A1718" s="31"/>
      <c r="B1718" s="31"/>
      <c r="C1718" s="31"/>
      <c r="D1718" s="33"/>
      <c r="E1718" s="92"/>
      <c r="F1718" s="31"/>
      <c r="G1718" s="77"/>
      <c r="H1718" s="77"/>
      <c r="I1718" s="57"/>
      <c r="J1718" s="31"/>
      <c r="K1718" s="31"/>
      <c r="L1718" s="77"/>
      <c r="M1718" s="64"/>
      <c r="N1718" s="64"/>
      <c r="O1718" s="69"/>
      <c r="P1718" s="69"/>
      <c r="Q1718" s="70"/>
      <c r="R1718" s="34"/>
      <c r="S1718" s="105"/>
      <c r="T1718" s="105"/>
      <c r="U1718" s="77"/>
      <c r="V1718" s="77"/>
      <c r="W1718" s="69"/>
      <c r="X1718" s="69"/>
      <c r="Y1718" s="69"/>
      <c r="Z1718" s="61"/>
      <c r="AA1718" s="67"/>
      <c r="AB1718" s="61"/>
      <c r="AC1718" s="67"/>
      <c r="AD1718" s="67"/>
      <c r="AE1718" s="67"/>
      <c r="AF1718" s="57"/>
      <c r="AG1718" s="107"/>
      <c r="AH1718" s="108"/>
      <c r="AI1718" s="30"/>
      <c r="AJ1718" s="30"/>
      <c r="AK1718" s="30"/>
      <c r="AL1718" s="30"/>
      <c r="AM1718" s="63"/>
      <c r="AN1718" s="108"/>
      <c r="AO1718" s="108"/>
      <c r="AP1718" s="107"/>
      <c r="AQ1718" s="107"/>
      <c r="AR1718" s="31"/>
      <c r="AS1718" s="68"/>
      <c r="AT1718" s="68"/>
      <c r="AU1718" s="63"/>
      <c r="AV1718" s="62"/>
      <c r="AW1718" s="62"/>
      <c r="AX1718" s="62"/>
      <c r="AY1718" s="62"/>
      <c r="AZ1718" s="126"/>
      <c r="BA1718" s="126"/>
      <c r="BB1718" s="126"/>
      <c r="BC1718" s="126"/>
      <c r="BD1718" s="126"/>
      <c r="BE1718" s="62"/>
    </row>
    <row r="1719" spans="1:57" ht="25.5" customHeight="1" x14ac:dyDescent="0.3">
      <c r="A1719" s="31"/>
      <c r="B1719" s="31"/>
      <c r="C1719" s="31"/>
      <c r="D1719" s="33"/>
      <c r="E1719" s="92"/>
      <c r="F1719" s="31"/>
      <c r="G1719" s="77"/>
      <c r="H1719" s="77"/>
      <c r="I1719" s="57"/>
      <c r="J1719" s="31"/>
      <c r="K1719" s="31"/>
      <c r="L1719" s="77"/>
      <c r="M1719" s="64"/>
      <c r="N1719" s="64"/>
      <c r="O1719" s="69"/>
      <c r="P1719" s="69"/>
      <c r="Q1719" s="70"/>
      <c r="R1719" s="34"/>
      <c r="S1719" s="105"/>
      <c r="T1719" s="105"/>
      <c r="U1719" s="77"/>
      <c r="V1719" s="77"/>
      <c r="W1719" s="69"/>
      <c r="X1719" s="69"/>
      <c r="Y1719" s="69"/>
      <c r="Z1719" s="61"/>
      <c r="AA1719" s="67"/>
      <c r="AB1719" s="61"/>
      <c r="AC1719" s="67"/>
      <c r="AD1719" s="67"/>
      <c r="AE1719" s="67"/>
      <c r="AF1719" s="57"/>
      <c r="AG1719" s="107"/>
      <c r="AH1719" s="108"/>
      <c r="AI1719" s="30"/>
      <c r="AJ1719" s="30"/>
      <c r="AK1719" s="30"/>
      <c r="AL1719" s="30"/>
      <c r="AM1719" s="63"/>
      <c r="AN1719" s="108"/>
      <c r="AO1719" s="108"/>
      <c r="AP1719" s="107"/>
      <c r="AQ1719" s="107"/>
      <c r="AR1719" s="31"/>
      <c r="AS1719" s="68"/>
      <c r="AT1719" s="68"/>
      <c r="AU1719" s="63"/>
      <c r="AV1719" s="62"/>
      <c r="AW1719" s="62"/>
      <c r="AX1719" s="62"/>
      <c r="AY1719" s="62"/>
      <c r="AZ1719" s="126"/>
      <c r="BA1719" s="126"/>
      <c r="BB1719" s="126"/>
      <c r="BC1719" s="126"/>
      <c r="BD1719" s="126"/>
      <c r="BE1719" s="62"/>
    </row>
    <row r="1720" spans="1:57" ht="25.5" customHeight="1" x14ac:dyDescent="0.3">
      <c r="A1720" s="31"/>
      <c r="B1720" s="31"/>
      <c r="C1720" s="31"/>
      <c r="D1720" s="33"/>
      <c r="E1720" s="92"/>
      <c r="F1720" s="31"/>
      <c r="G1720" s="77"/>
      <c r="H1720" s="77"/>
      <c r="I1720" s="57"/>
      <c r="J1720" s="31"/>
      <c r="K1720" s="31"/>
      <c r="L1720" s="77"/>
      <c r="M1720" s="64"/>
      <c r="N1720" s="64"/>
      <c r="O1720" s="69"/>
      <c r="P1720" s="69"/>
      <c r="Q1720" s="70"/>
      <c r="R1720" s="34"/>
      <c r="S1720" s="105"/>
      <c r="T1720" s="105"/>
      <c r="U1720" s="77"/>
      <c r="V1720" s="77"/>
      <c r="W1720" s="69"/>
      <c r="X1720" s="69"/>
      <c r="Y1720" s="69"/>
      <c r="Z1720" s="61"/>
      <c r="AA1720" s="67"/>
      <c r="AB1720" s="61"/>
      <c r="AC1720" s="67"/>
      <c r="AD1720" s="67"/>
      <c r="AE1720" s="67"/>
      <c r="AF1720" s="57"/>
      <c r="AG1720" s="107"/>
      <c r="AH1720" s="108"/>
      <c r="AI1720" s="30"/>
      <c r="AJ1720" s="30"/>
      <c r="AK1720" s="30"/>
      <c r="AL1720" s="30"/>
      <c r="AM1720" s="63"/>
      <c r="AN1720" s="108"/>
      <c r="AO1720" s="108"/>
      <c r="AP1720" s="107"/>
      <c r="AQ1720" s="107"/>
      <c r="AR1720" s="31"/>
      <c r="AS1720" s="68"/>
      <c r="AT1720" s="68"/>
      <c r="AU1720" s="63"/>
      <c r="AV1720" s="62"/>
      <c r="AW1720" s="62"/>
      <c r="AX1720" s="62"/>
      <c r="AY1720" s="62"/>
      <c r="AZ1720" s="126"/>
      <c r="BA1720" s="126"/>
      <c r="BB1720" s="126"/>
      <c r="BC1720" s="126"/>
      <c r="BD1720" s="126"/>
      <c r="BE1720" s="62"/>
    </row>
    <row r="1721" spans="1:57" ht="25.5" customHeight="1" x14ac:dyDescent="0.3">
      <c r="A1721" s="31"/>
      <c r="B1721" s="31"/>
      <c r="C1721" s="31"/>
      <c r="D1721" s="33"/>
      <c r="E1721" s="92"/>
      <c r="F1721" s="31"/>
      <c r="G1721" s="77"/>
      <c r="H1721" s="77"/>
      <c r="I1721" s="57"/>
      <c r="J1721" s="31"/>
      <c r="K1721" s="31"/>
      <c r="L1721" s="77"/>
      <c r="M1721" s="64"/>
      <c r="N1721" s="64"/>
      <c r="O1721" s="69"/>
      <c r="P1721" s="69"/>
      <c r="Q1721" s="70"/>
      <c r="R1721" s="34"/>
      <c r="S1721" s="105"/>
      <c r="T1721" s="105"/>
      <c r="U1721" s="77"/>
      <c r="V1721" s="77"/>
      <c r="W1721" s="69"/>
      <c r="X1721" s="69"/>
      <c r="Y1721" s="69"/>
      <c r="Z1721" s="61"/>
      <c r="AA1721" s="67"/>
      <c r="AB1721" s="61"/>
      <c r="AC1721" s="67"/>
      <c r="AD1721" s="67"/>
      <c r="AE1721" s="67"/>
      <c r="AF1721" s="57"/>
      <c r="AG1721" s="107"/>
      <c r="AH1721" s="108"/>
      <c r="AI1721" s="30"/>
      <c r="AJ1721" s="30"/>
      <c r="AK1721" s="30"/>
      <c r="AL1721" s="30"/>
      <c r="AM1721" s="63"/>
      <c r="AN1721" s="108"/>
      <c r="AO1721" s="108"/>
      <c r="AP1721" s="107"/>
      <c r="AQ1721" s="107"/>
      <c r="AR1721" s="31"/>
      <c r="AS1721" s="68"/>
      <c r="AT1721" s="68"/>
      <c r="AU1721" s="63"/>
      <c r="AV1721" s="62"/>
      <c r="AW1721" s="62"/>
      <c r="AX1721" s="62"/>
      <c r="AY1721" s="62"/>
      <c r="AZ1721" s="126"/>
      <c r="BA1721" s="126"/>
      <c r="BB1721" s="126"/>
      <c r="BC1721" s="126"/>
      <c r="BD1721" s="126"/>
      <c r="BE1721" s="62"/>
    </row>
    <row r="1722" spans="1:57" ht="25.5" customHeight="1" x14ac:dyDescent="0.3">
      <c r="A1722" s="31"/>
      <c r="B1722" s="31"/>
      <c r="C1722" s="31"/>
      <c r="D1722" s="33"/>
      <c r="E1722" s="92"/>
      <c r="F1722" s="31"/>
      <c r="G1722" s="77"/>
      <c r="H1722" s="77"/>
      <c r="I1722" s="57"/>
      <c r="J1722" s="31"/>
      <c r="K1722" s="31"/>
      <c r="L1722" s="77"/>
      <c r="M1722" s="64"/>
      <c r="N1722" s="64"/>
      <c r="O1722" s="69"/>
      <c r="P1722" s="69"/>
      <c r="Q1722" s="70"/>
      <c r="R1722" s="34"/>
      <c r="S1722" s="105"/>
      <c r="T1722" s="105"/>
      <c r="U1722" s="77"/>
      <c r="V1722" s="77"/>
      <c r="W1722" s="69"/>
      <c r="X1722" s="69"/>
      <c r="Y1722" s="69"/>
      <c r="Z1722" s="61"/>
      <c r="AA1722" s="67"/>
      <c r="AB1722" s="61"/>
      <c r="AC1722" s="67"/>
      <c r="AD1722" s="67"/>
      <c r="AE1722" s="67"/>
      <c r="AF1722" s="57"/>
      <c r="AG1722" s="107"/>
      <c r="AH1722" s="108"/>
      <c r="AI1722" s="30"/>
      <c r="AJ1722" s="30"/>
      <c r="AK1722" s="30"/>
      <c r="AL1722" s="30"/>
      <c r="AM1722" s="63"/>
      <c r="AN1722" s="108"/>
      <c r="AO1722" s="108"/>
      <c r="AP1722" s="107"/>
      <c r="AQ1722" s="107"/>
      <c r="AR1722" s="31"/>
      <c r="AS1722" s="68"/>
      <c r="AT1722" s="68"/>
      <c r="AU1722" s="63"/>
      <c r="AV1722" s="62"/>
      <c r="AW1722" s="62"/>
      <c r="AX1722" s="62"/>
      <c r="AY1722" s="62"/>
      <c r="AZ1722" s="126"/>
      <c r="BA1722" s="126"/>
      <c r="BB1722" s="126"/>
      <c r="BC1722" s="126"/>
      <c r="BD1722" s="126"/>
      <c r="BE1722" s="62"/>
    </row>
    <row r="1723" spans="1:57" ht="25.5" customHeight="1" x14ac:dyDescent="0.3">
      <c r="A1723" s="31"/>
      <c r="B1723" s="31"/>
      <c r="C1723" s="31"/>
      <c r="D1723" s="33"/>
      <c r="E1723" s="92"/>
      <c r="F1723" s="31"/>
      <c r="G1723" s="77"/>
      <c r="H1723" s="77"/>
      <c r="I1723" s="57"/>
      <c r="J1723" s="31"/>
      <c r="K1723" s="31"/>
      <c r="L1723" s="77"/>
      <c r="M1723" s="64"/>
      <c r="N1723" s="64"/>
      <c r="O1723" s="69"/>
      <c r="P1723" s="69"/>
      <c r="Q1723" s="70"/>
      <c r="R1723" s="34"/>
      <c r="S1723" s="105"/>
      <c r="T1723" s="105"/>
      <c r="U1723" s="77"/>
      <c r="V1723" s="77"/>
      <c r="W1723" s="69"/>
      <c r="X1723" s="69"/>
      <c r="Y1723" s="69"/>
      <c r="Z1723" s="61"/>
      <c r="AA1723" s="67"/>
      <c r="AB1723" s="61"/>
      <c r="AC1723" s="67"/>
      <c r="AD1723" s="67"/>
      <c r="AE1723" s="67"/>
      <c r="AF1723" s="57"/>
      <c r="AG1723" s="107"/>
      <c r="AH1723" s="108"/>
      <c r="AI1723" s="30"/>
      <c r="AJ1723" s="30"/>
      <c r="AK1723" s="30"/>
      <c r="AL1723" s="30"/>
      <c r="AM1723" s="63"/>
      <c r="AN1723" s="108"/>
      <c r="AO1723" s="108"/>
      <c r="AP1723" s="107"/>
      <c r="AQ1723" s="107"/>
      <c r="AR1723" s="31"/>
      <c r="AS1723" s="68"/>
      <c r="AT1723" s="68"/>
      <c r="AU1723" s="63"/>
      <c r="AV1723" s="62"/>
      <c r="AW1723" s="62"/>
      <c r="AX1723" s="62"/>
      <c r="AY1723" s="62"/>
      <c r="AZ1723" s="126"/>
      <c r="BA1723" s="126"/>
      <c r="BB1723" s="126"/>
      <c r="BC1723" s="126"/>
      <c r="BD1723" s="126"/>
      <c r="BE1723" s="62"/>
    </row>
    <row r="1724" spans="1:57" ht="25.5" customHeight="1" x14ac:dyDescent="0.3">
      <c r="A1724" s="31"/>
      <c r="B1724" s="31"/>
      <c r="C1724" s="31"/>
      <c r="D1724" s="33"/>
      <c r="E1724" s="92"/>
      <c r="F1724" s="31"/>
      <c r="G1724" s="77"/>
      <c r="H1724" s="77"/>
      <c r="I1724" s="57"/>
      <c r="J1724" s="31"/>
      <c r="K1724" s="31"/>
      <c r="L1724" s="77"/>
      <c r="M1724" s="64"/>
      <c r="N1724" s="64"/>
      <c r="O1724" s="69"/>
      <c r="P1724" s="69"/>
      <c r="Q1724" s="70"/>
      <c r="R1724" s="34"/>
      <c r="S1724" s="105"/>
      <c r="T1724" s="105"/>
      <c r="U1724" s="77"/>
      <c r="V1724" s="77"/>
      <c r="W1724" s="69"/>
      <c r="X1724" s="69"/>
      <c r="Y1724" s="69"/>
      <c r="Z1724" s="61"/>
      <c r="AA1724" s="67"/>
      <c r="AB1724" s="61"/>
      <c r="AC1724" s="67"/>
      <c r="AD1724" s="67"/>
      <c r="AE1724" s="67"/>
      <c r="AF1724" s="57"/>
      <c r="AG1724" s="107"/>
      <c r="AH1724" s="108"/>
      <c r="AI1724" s="30"/>
      <c r="AJ1724" s="30"/>
      <c r="AK1724" s="30"/>
      <c r="AL1724" s="30"/>
      <c r="AM1724" s="63"/>
      <c r="AN1724" s="108"/>
      <c r="AO1724" s="108"/>
      <c r="AP1724" s="107"/>
      <c r="AQ1724" s="107"/>
      <c r="AR1724" s="31"/>
      <c r="AS1724" s="68"/>
      <c r="AT1724" s="68"/>
      <c r="AU1724" s="63"/>
      <c r="AV1724" s="62"/>
      <c r="AW1724" s="62"/>
      <c r="AX1724" s="62"/>
      <c r="AY1724" s="62"/>
      <c r="AZ1724" s="126"/>
      <c r="BA1724" s="126"/>
      <c r="BB1724" s="126"/>
      <c r="BC1724" s="126"/>
      <c r="BD1724" s="126"/>
      <c r="BE1724" s="62"/>
    </row>
    <row r="1725" spans="1:57" ht="25.5" customHeight="1" x14ac:dyDescent="0.3">
      <c r="A1725" s="31"/>
      <c r="B1725" s="31"/>
      <c r="C1725" s="31"/>
      <c r="D1725" s="33"/>
      <c r="E1725" s="92"/>
      <c r="F1725" s="31"/>
      <c r="G1725" s="77"/>
      <c r="H1725" s="77"/>
      <c r="I1725" s="57"/>
      <c r="J1725" s="31"/>
      <c r="K1725" s="31"/>
      <c r="L1725" s="77"/>
      <c r="M1725" s="64"/>
      <c r="N1725" s="64"/>
      <c r="O1725" s="69"/>
      <c r="P1725" s="69"/>
      <c r="Q1725" s="70"/>
      <c r="R1725" s="34"/>
      <c r="S1725" s="105"/>
      <c r="T1725" s="105"/>
      <c r="U1725" s="77"/>
      <c r="V1725" s="77"/>
      <c r="W1725" s="69"/>
      <c r="X1725" s="69"/>
      <c r="Y1725" s="69"/>
      <c r="Z1725" s="61"/>
      <c r="AA1725" s="67"/>
      <c r="AB1725" s="61"/>
      <c r="AC1725" s="67"/>
      <c r="AD1725" s="67"/>
      <c r="AE1725" s="67"/>
      <c r="AF1725" s="57"/>
      <c r="AG1725" s="107"/>
      <c r="AH1725" s="108"/>
      <c r="AI1725" s="30"/>
      <c r="AJ1725" s="30"/>
      <c r="AK1725" s="30"/>
      <c r="AL1725" s="30"/>
      <c r="AM1725" s="63"/>
      <c r="AN1725" s="108"/>
      <c r="AO1725" s="108"/>
      <c r="AP1725" s="107"/>
      <c r="AQ1725" s="107"/>
      <c r="AR1725" s="31"/>
      <c r="AS1725" s="68"/>
      <c r="AT1725" s="68"/>
      <c r="AU1725" s="63"/>
      <c r="AV1725" s="62"/>
      <c r="AW1725" s="62"/>
      <c r="AX1725" s="62"/>
      <c r="AY1725" s="62"/>
      <c r="AZ1725" s="126"/>
      <c r="BA1725" s="126"/>
      <c r="BB1725" s="126"/>
      <c r="BC1725" s="126"/>
      <c r="BD1725" s="126"/>
      <c r="BE1725" s="62"/>
    </row>
    <row r="1726" spans="1:57" ht="25.5" customHeight="1" x14ac:dyDescent="0.3">
      <c r="A1726" s="31"/>
      <c r="B1726" s="31"/>
      <c r="C1726" s="31"/>
      <c r="D1726" s="33"/>
      <c r="E1726" s="92"/>
      <c r="F1726" s="31"/>
      <c r="G1726" s="77"/>
      <c r="H1726" s="77"/>
      <c r="I1726" s="57"/>
      <c r="J1726" s="31"/>
      <c r="K1726" s="31"/>
      <c r="L1726" s="77"/>
      <c r="M1726" s="64"/>
      <c r="N1726" s="64"/>
      <c r="O1726" s="69"/>
      <c r="P1726" s="69"/>
      <c r="Q1726" s="70"/>
      <c r="R1726" s="34"/>
      <c r="S1726" s="105"/>
      <c r="T1726" s="105"/>
      <c r="U1726" s="77"/>
      <c r="V1726" s="77"/>
      <c r="W1726" s="69"/>
      <c r="X1726" s="69"/>
      <c r="Y1726" s="69"/>
      <c r="Z1726" s="61"/>
      <c r="AA1726" s="67"/>
      <c r="AB1726" s="61"/>
      <c r="AC1726" s="67"/>
      <c r="AD1726" s="67"/>
      <c r="AE1726" s="67"/>
      <c r="AF1726" s="57"/>
      <c r="AG1726" s="107"/>
      <c r="AH1726" s="108"/>
      <c r="AI1726" s="30"/>
      <c r="AJ1726" s="30"/>
      <c r="AK1726" s="30"/>
      <c r="AL1726" s="30"/>
      <c r="AM1726" s="63"/>
      <c r="AN1726" s="108"/>
      <c r="AO1726" s="108"/>
      <c r="AP1726" s="107"/>
      <c r="AQ1726" s="107"/>
      <c r="AR1726" s="31"/>
      <c r="AS1726" s="68"/>
      <c r="AT1726" s="68"/>
      <c r="AU1726" s="63"/>
      <c r="AV1726" s="62"/>
      <c r="AW1726" s="62"/>
      <c r="AX1726" s="62"/>
      <c r="AY1726" s="62"/>
      <c r="AZ1726" s="126"/>
      <c r="BA1726" s="126"/>
      <c r="BB1726" s="126"/>
      <c r="BC1726" s="126"/>
      <c r="BD1726" s="126"/>
      <c r="BE1726" s="62"/>
    </row>
    <row r="1727" spans="1:57" ht="25.5" customHeight="1" x14ac:dyDescent="0.3">
      <c r="A1727" s="31"/>
      <c r="B1727" s="31"/>
      <c r="C1727" s="31"/>
      <c r="D1727" s="33"/>
      <c r="E1727" s="92"/>
      <c r="F1727" s="31"/>
      <c r="G1727" s="77"/>
      <c r="H1727" s="77"/>
      <c r="I1727" s="57"/>
      <c r="J1727" s="31"/>
      <c r="K1727" s="31"/>
      <c r="L1727" s="77"/>
      <c r="M1727" s="64"/>
      <c r="N1727" s="64"/>
      <c r="O1727" s="69"/>
      <c r="P1727" s="69"/>
      <c r="Q1727" s="70"/>
      <c r="R1727" s="34"/>
      <c r="S1727" s="105"/>
      <c r="T1727" s="105"/>
      <c r="U1727" s="77"/>
      <c r="V1727" s="77"/>
      <c r="W1727" s="69"/>
      <c r="X1727" s="69"/>
      <c r="Y1727" s="69"/>
      <c r="Z1727" s="61"/>
      <c r="AA1727" s="67"/>
      <c r="AB1727" s="61"/>
      <c r="AC1727" s="67"/>
      <c r="AD1727" s="67"/>
      <c r="AE1727" s="67"/>
      <c r="AF1727" s="57"/>
      <c r="AG1727" s="107"/>
      <c r="AH1727" s="108"/>
      <c r="AI1727" s="30"/>
      <c r="AJ1727" s="30"/>
      <c r="AK1727" s="30"/>
      <c r="AL1727" s="30"/>
      <c r="AM1727" s="63"/>
      <c r="AN1727" s="108"/>
      <c r="AO1727" s="108"/>
      <c r="AP1727" s="107"/>
      <c r="AQ1727" s="107"/>
      <c r="AR1727" s="31"/>
      <c r="AS1727" s="68"/>
      <c r="AT1727" s="68"/>
      <c r="AU1727" s="63"/>
      <c r="AV1727" s="62"/>
      <c r="AW1727" s="62"/>
      <c r="AX1727" s="62"/>
      <c r="AY1727" s="62"/>
      <c r="AZ1727" s="126"/>
      <c r="BA1727" s="126"/>
      <c r="BB1727" s="126"/>
      <c r="BC1727" s="126"/>
      <c r="BD1727" s="126"/>
      <c r="BE1727" s="62"/>
    </row>
    <row r="1728" spans="1:57" ht="25.5" customHeight="1" x14ac:dyDescent="0.3">
      <c r="A1728" s="31"/>
      <c r="B1728" s="31"/>
      <c r="C1728" s="31"/>
      <c r="D1728" s="33"/>
      <c r="E1728" s="92"/>
      <c r="F1728" s="31"/>
      <c r="G1728" s="77"/>
      <c r="H1728" s="77"/>
      <c r="I1728" s="57"/>
      <c r="J1728" s="31"/>
      <c r="K1728" s="31"/>
      <c r="L1728" s="77"/>
      <c r="M1728" s="64"/>
      <c r="N1728" s="64"/>
      <c r="O1728" s="69"/>
      <c r="P1728" s="69"/>
      <c r="Q1728" s="70"/>
      <c r="R1728" s="34"/>
      <c r="S1728" s="105"/>
      <c r="T1728" s="105"/>
      <c r="U1728" s="77"/>
      <c r="V1728" s="77"/>
      <c r="W1728" s="69"/>
      <c r="X1728" s="69"/>
      <c r="Y1728" s="69"/>
      <c r="Z1728" s="61"/>
      <c r="AA1728" s="67"/>
      <c r="AB1728" s="61"/>
      <c r="AC1728" s="67"/>
      <c r="AD1728" s="67"/>
      <c r="AE1728" s="67"/>
      <c r="AF1728" s="57"/>
      <c r="AG1728" s="107"/>
      <c r="AH1728" s="108"/>
      <c r="AI1728" s="30"/>
      <c r="AJ1728" s="30"/>
      <c r="AK1728" s="30"/>
      <c r="AL1728" s="30"/>
      <c r="AM1728" s="63"/>
      <c r="AN1728" s="108"/>
      <c r="AO1728" s="108"/>
      <c r="AP1728" s="107"/>
      <c r="AQ1728" s="107"/>
      <c r="AR1728" s="31"/>
      <c r="AS1728" s="68"/>
      <c r="AT1728" s="68"/>
      <c r="AU1728" s="63"/>
      <c r="AV1728" s="62"/>
      <c r="AW1728" s="62"/>
      <c r="AX1728" s="62"/>
      <c r="AY1728" s="62"/>
      <c r="AZ1728" s="126"/>
      <c r="BA1728" s="126"/>
      <c r="BB1728" s="126"/>
      <c r="BC1728" s="126"/>
      <c r="BD1728" s="126"/>
      <c r="BE1728" s="62"/>
    </row>
    <row r="1729" spans="1:57" ht="25.5" customHeight="1" x14ac:dyDescent="0.3">
      <c r="A1729" s="31"/>
      <c r="B1729" s="31"/>
      <c r="C1729" s="31"/>
      <c r="D1729" s="33"/>
      <c r="E1729" s="92"/>
      <c r="F1729" s="31"/>
      <c r="G1729" s="77"/>
      <c r="H1729" s="77"/>
      <c r="I1729" s="57"/>
      <c r="J1729" s="31"/>
      <c r="K1729" s="31"/>
      <c r="L1729" s="77"/>
      <c r="M1729" s="64"/>
      <c r="N1729" s="64"/>
      <c r="O1729" s="69"/>
      <c r="P1729" s="69"/>
      <c r="Q1729" s="70"/>
      <c r="R1729" s="34"/>
      <c r="S1729" s="105"/>
      <c r="T1729" s="105"/>
      <c r="U1729" s="77"/>
      <c r="V1729" s="77"/>
      <c r="W1729" s="69"/>
      <c r="X1729" s="69"/>
      <c r="Y1729" s="69"/>
      <c r="Z1729" s="61"/>
      <c r="AA1729" s="67"/>
      <c r="AB1729" s="61"/>
      <c r="AC1729" s="67"/>
      <c r="AD1729" s="67"/>
      <c r="AE1729" s="67"/>
      <c r="AF1729" s="57"/>
      <c r="AG1729" s="107"/>
      <c r="AH1729" s="108"/>
      <c r="AI1729" s="30"/>
      <c r="AJ1729" s="30"/>
      <c r="AK1729" s="30"/>
      <c r="AL1729" s="30"/>
      <c r="AM1729" s="63"/>
      <c r="AN1729" s="108"/>
      <c r="AO1729" s="108"/>
      <c r="AP1729" s="107"/>
      <c r="AQ1729" s="107"/>
      <c r="AR1729" s="31"/>
      <c r="AS1729" s="68"/>
      <c r="AT1729" s="68"/>
      <c r="AU1729" s="63"/>
      <c r="AV1729" s="62"/>
      <c r="AW1729" s="62"/>
      <c r="AX1729" s="62"/>
      <c r="AY1729" s="62"/>
      <c r="AZ1729" s="126"/>
      <c r="BA1729" s="126"/>
      <c r="BB1729" s="126"/>
      <c r="BC1729" s="126"/>
      <c r="BD1729" s="126"/>
      <c r="BE1729" s="62"/>
    </row>
    <row r="1730" spans="1:57" ht="25.5" customHeight="1" x14ac:dyDescent="0.3">
      <c r="A1730" s="31"/>
      <c r="B1730" s="31"/>
      <c r="C1730" s="31"/>
      <c r="D1730" s="33"/>
      <c r="E1730" s="92"/>
      <c r="F1730" s="31"/>
      <c r="G1730" s="77"/>
      <c r="H1730" s="77"/>
      <c r="I1730" s="57"/>
      <c r="J1730" s="31"/>
      <c r="K1730" s="31"/>
      <c r="L1730" s="77"/>
      <c r="M1730" s="64"/>
      <c r="N1730" s="64"/>
      <c r="O1730" s="69"/>
      <c r="P1730" s="69"/>
      <c r="Q1730" s="70"/>
      <c r="R1730" s="34"/>
      <c r="S1730" s="105"/>
      <c r="T1730" s="105"/>
      <c r="U1730" s="77"/>
      <c r="V1730" s="77"/>
      <c r="W1730" s="69"/>
      <c r="X1730" s="69"/>
      <c r="Y1730" s="69"/>
      <c r="Z1730" s="61"/>
      <c r="AA1730" s="67"/>
      <c r="AB1730" s="61"/>
      <c r="AC1730" s="67"/>
      <c r="AD1730" s="67"/>
      <c r="AE1730" s="67"/>
      <c r="AF1730" s="57"/>
      <c r="AG1730" s="107"/>
      <c r="AH1730" s="108"/>
      <c r="AI1730" s="30"/>
      <c r="AJ1730" s="30"/>
      <c r="AK1730" s="30"/>
      <c r="AL1730" s="30"/>
      <c r="AM1730" s="63"/>
      <c r="AN1730" s="108"/>
      <c r="AO1730" s="108"/>
      <c r="AP1730" s="107"/>
      <c r="AQ1730" s="107"/>
      <c r="AR1730" s="31"/>
      <c r="AS1730" s="68"/>
      <c r="AT1730" s="68"/>
      <c r="AU1730" s="63"/>
      <c r="AV1730" s="62"/>
      <c r="AW1730" s="62"/>
      <c r="AX1730" s="62"/>
      <c r="AY1730" s="62"/>
      <c r="AZ1730" s="126"/>
      <c r="BA1730" s="126"/>
      <c r="BB1730" s="126"/>
      <c r="BC1730" s="126"/>
      <c r="BD1730" s="126"/>
      <c r="BE1730" s="62"/>
    </row>
    <row r="1731" spans="1:57" ht="25.5" customHeight="1" x14ac:dyDescent="0.3">
      <c r="A1731" s="31"/>
      <c r="B1731" s="31"/>
      <c r="C1731" s="31"/>
      <c r="D1731" s="33"/>
      <c r="E1731" s="92"/>
      <c r="F1731" s="31"/>
      <c r="G1731" s="77"/>
      <c r="H1731" s="77"/>
      <c r="I1731" s="57"/>
      <c r="J1731" s="31"/>
      <c r="K1731" s="31"/>
      <c r="L1731" s="77"/>
      <c r="M1731" s="64"/>
      <c r="N1731" s="64"/>
      <c r="O1731" s="69"/>
      <c r="P1731" s="69"/>
      <c r="Q1731" s="70"/>
      <c r="R1731" s="34"/>
      <c r="S1731" s="105"/>
      <c r="T1731" s="105"/>
      <c r="U1731" s="77"/>
      <c r="V1731" s="77"/>
      <c r="W1731" s="69"/>
      <c r="X1731" s="69"/>
      <c r="Y1731" s="69"/>
      <c r="Z1731" s="61"/>
      <c r="AA1731" s="67"/>
      <c r="AB1731" s="61"/>
      <c r="AC1731" s="67"/>
      <c r="AD1731" s="67"/>
      <c r="AE1731" s="67"/>
      <c r="AF1731" s="57"/>
      <c r="AG1731" s="107"/>
      <c r="AH1731" s="108"/>
      <c r="AI1731" s="30"/>
      <c r="AJ1731" s="30"/>
      <c r="AK1731" s="30"/>
      <c r="AL1731" s="30"/>
      <c r="AM1731" s="63"/>
      <c r="AN1731" s="108"/>
      <c r="AO1731" s="108"/>
      <c r="AP1731" s="107"/>
      <c r="AQ1731" s="107"/>
      <c r="AR1731" s="31"/>
      <c r="AS1731" s="68"/>
      <c r="AT1731" s="68"/>
      <c r="AU1731" s="63"/>
      <c r="AV1731" s="62"/>
      <c r="AW1731" s="62"/>
      <c r="AX1731" s="62"/>
      <c r="AY1731" s="62"/>
      <c r="AZ1731" s="126"/>
      <c r="BA1731" s="126"/>
      <c r="BB1731" s="126"/>
      <c r="BC1731" s="126"/>
      <c r="BD1731" s="126"/>
      <c r="BE1731" s="62"/>
    </row>
    <row r="1732" spans="1:57" ht="25.5" customHeight="1" x14ac:dyDescent="0.3">
      <c r="A1732" s="31"/>
      <c r="B1732" s="31"/>
      <c r="C1732" s="31"/>
      <c r="D1732" s="33"/>
      <c r="E1732" s="92"/>
      <c r="F1732" s="31"/>
      <c r="G1732" s="77"/>
      <c r="H1732" s="77"/>
      <c r="I1732" s="57"/>
      <c r="J1732" s="31"/>
      <c r="K1732" s="31"/>
      <c r="L1732" s="77"/>
      <c r="M1732" s="64"/>
      <c r="N1732" s="64"/>
      <c r="O1732" s="69"/>
      <c r="P1732" s="69"/>
      <c r="Q1732" s="70"/>
      <c r="R1732" s="34"/>
      <c r="S1732" s="105"/>
      <c r="T1732" s="105"/>
      <c r="U1732" s="77"/>
      <c r="V1732" s="77"/>
      <c r="W1732" s="69"/>
      <c r="X1732" s="69"/>
      <c r="Y1732" s="69"/>
      <c r="Z1732" s="61"/>
      <c r="AA1732" s="67"/>
      <c r="AB1732" s="61"/>
      <c r="AC1732" s="67"/>
      <c r="AD1732" s="67"/>
      <c r="AE1732" s="67"/>
      <c r="AF1732" s="57"/>
      <c r="AG1732" s="107"/>
      <c r="AH1732" s="108"/>
      <c r="AI1732" s="30"/>
      <c r="AJ1732" s="30"/>
      <c r="AK1732" s="30"/>
      <c r="AL1732" s="30"/>
      <c r="AM1732" s="63"/>
      <c r="AN1732" s="108"/>
      <c r="AO1732" s="108"/>
      <c r="AP1732" s="107"/>
      <c r="AQ1732" s="107"/>
      <c r="AR1732" s="31"/>
      <c r="AS1732" s="68"/>
      <c r="AT1732" s="68"/>
      <c r="AU1732" s="63"/>
      <c r="AV1732" s="62"/>
      <c r="AW1732" s="62"/>
      <c r="AX1732" s="62"/>
      <c r="AY1732" s="62"/>
      <c r="AZ1732" s="126"/>
      <c r="BA1732" s="126"/>
      <c r="BB1732" s="126"/>
      <c r="BC1732" s="126"/>
      <c r="BD1732" s="126"/>
      <c r="BE1732" s="62"/>
    </row>
    <row r="1733" spans="1:57" ht="25.5" customHeight="1" x14ac:dyDescent="0.3">
      <c r="A1733" s="31"/>
      <c r="B1733" s="31"/>
      <c r="C1733" s="31"/>
      <c r="D1733" s="33"/>
      <c r="E1733" s="92"/>
      <c r="F1733" s="31"/>
      <c r="G1733" s="77"/>
      <c r="H1733" s="77"/>
      <c r="I1733" s="57"/>
      <c r="J1733" s="31"/>
      <c r="K1733" s="31"/>
      <c r="L1733" s="77"/>
      <c r="M1733" s="64"/>
      <c r="N1733" s="64"/>
      <c r="O1733" s="69"/>
      <c r="P1733" s="69"/>
      <c r="Q1733" s="70"/>
      <c r="R1733" s="34"/>
      <c r="S1733" s="105"/>
      <c r="T1733" s="105"/>
      <c r="U1733" s="77"/>
      <c r="V1733" s="77"/>
      <c r="W1733" s="69"/>
      <c r="X1733" s="69"/>
      <c r="Y1733" s="69"/>
      <c r="Z1733" s="61"/>
      <c r="AA1733" s="67"/>
      <c r="AB1733" s="61"/>
      <c r="AC1733" s="67"/>
      <c r="AD1733" s="67"/>
      <c r="AE1733" s="67"/>
      <c r="AF1733" s="57"/>
      <c r="AG1733" s="107"/>
      <c r="AH1733" s="108"/>
      <c r="AI1733" s="30"/>
      <c r="AJ1733" s="30"/>
      <c r="AK1733" s="30"/>
      <c r="AL1733" s="30"/>
      <c r="AM1733" s="63"/>
      <c r="AN1733" s="108"/>
      <c r="AO1733" s="108"/>
      <c r="AP1733" s="107"/>
      <c r="AQ1733" s="107"/>
      <c r="AR1733" s="31"/>
      <c r="AS1733" s="68"/>
      <c r="AT1733" s="68"/>
      <c r="AU1733" s="63"/>
      <c r="AV1733" s="62"/>
      <c r="AW1733" s="62"/>
      <c r="AX1733" s="62"/>
      <c r="AY1733" s="62"/>
      <c r="AZ1733" s="126"/>
      <c r="BA1733" s="126"/>
      <c r="BB1733" s="126"/>
      <c r="BC1733" s="126"/>
      <c r="BD1733" s="126"/>
      <c r="BE1733" s="62"/>
    </row>
    <row r="1734" spans="1:57" ht="25.5" customHeight="1" x14ac:dyDescent="0.3">
      <c r="A1734" s="31"/>
      <c r="B1734" s="31"/>
      <c r="C1734" s="31"/>
      <c r="D1734" s="33"/>
      <c r="E1734" s="92"/>
      <c r="F1734" s="31"/>
      <c r="G1734" s="77"/>
      <c r="H1734" s="77"/>
      <c r="I1734" s="57"/>
      <c r="J1734" s="31"/>
      <c r="K1734" s="31"/>
      <c r="L1734" s="77"/>
      <c r="M1734" s="64"/>
      <c r="N1734" s="64"/>
      <c r="O1734" s="69"/>
      <c r="P1734" s="69"/>
      <c r="Q1734" s="70"/>
      <c r="R1734" s="34"/>
      <c r="S1734" s="105"/>
      <c r="T1734" s="105"/>
      <c r="U1734" s="77"/>
      <c r="V1734" s="77"/>
      <c r="W1734" s="69"/>
      <c r="X1734" s="69"/>
      <c r="Y1734" s="69"/>
      <c r="Z1734" s="61"/>
      <c r="AA1734" s="67"/>
      <c r="AB1734" s="61"/>
      <c r="AC1734" s="67"/>
      <c r="AD1734" s="67"/>
      <c r="AE1734" s="67"/>
      <c r="AF1734" s="57"/>
      <c r="AG1734" s="107"/>
      <c r="AH1734" s="108"/>
      <c r="AI1734" s="30"/>
      <c r="AJ1734" s="30"/>
      <c r="AK1734" s="30"/>
      <c r="AL1734" s="30"/>
      <c r="AM1734" s="63"/>
      <c r="AN1734" s="108"/>
      <c r="AO1734" s="108"/>
      <c r="AP1734" s="107"/>
      <c r="AQ1734" s="107"/>
      <c r="AR1734" s="31"/>
      <c r="AS1734" s="68"/>
      <c r="AT1734" s="68"/>
      <c r="AU1734" s="63"/>
      <c r="AV1734" s="62"/>
      <c r="AW1734" s="62"/>
      <c r="AX1734" s="62"/>
      <c r="AY1734" s="62"/>
      <c r="AZ1734" s="126"/>
      <c r="BA1734" s="126"/>
      <c r="BB1734" s="126"/>
      <c r="BC1734" s="126"/>
      <c r="BD1734" s="126"/>
      <c r="BE1734" s="62"/>
    </row>
    <row r="1735" spans="1:57" ht="25.5" customHeight="1" x14ac:dyDescent="0.3">
      <c r="A1735" s="31"/>
      <c r="B1735" s="31"/>
      <c r="C1735" s="31"/>
      <c r="D1735" s="33"/>
      <c r="E1735" s="92"/>
      <c r="F1735" s="31"/>
      <c r="G1735" s="77"/>
      <c r="H1735" s="77"/>
      <c r="I1735" s="57"/>
      <c r="J1735" s="31"/>
      <c r="K1735" s="31"/>
      <c r="L1735" s="77"/>
      <c r="M1735" s="64"/>
      <c r="N1735" s="64"/>
      <c r="O1735" s="69"/>
      <c r="P1735" s="69"/>
      <c r="Q1735" s="70"/>
      <c r="R1735" s="34"/>
      <c r="S1735" s="105"/>
      <c r="T1735" s="105"/>
      <c r="U1735" s="77"/>
      <c r="V1735" s="77"/>
      <c r="W1735" s="69"/>
      <c r="X1735" s="69"/>
      <c r="Y1735" s="69"/>
      <c r="Z1735" s="61"/>
      <c r="AA1735" s="67"/>
      <c r="AB1735" s="61"/>
      <c r="AC1735" s="67"/>
      <c r="AD1735" s="67"/>
      <c r="AE1735" s="67"/>
      <c r="AF1735" s="57"/>
      <c r="AG1735" s="107"/>
      <c r="AH1735" s="108"/>
      <c r="AI1735" s="30"/>
      <c r="AJ1735" s="30"/>
      <c r="AK1735" s="30"/>
      <c r="AL1735" s="30"/>
      <c r="AM1735" s="63"/>
      <c r="AN1735" s="108"/>
      <c r="AO1735" s="108"/>
      <c r="AP1735" s="107"/>
      <c r="AQ1735" s="107"/>
      <c r="AR1735" s="31"/>
      <c r="AS1735" s="68"/>
      <c r="AT1735" s="68"/>
      <c r="AU1735" s="63"/>
      <c r="AV1735" s="62"/>
      <c r="AW1735" s="62"/>
      <c r="AX1735" s="62"/>
      <c r="AY1735" s="62"/>
      <c r="AZ1735" s="126"/>
      <c r="BA1735" s="126"/>
      <c r="BB1735" s="126"/>
      <c r="BC1735" s="126"/>
      <c r="BD1735" s="126"/>
      <c r="BE1735" s="62"/>
    </row>
    <row r="1736" spans="1:57" ht="25.5" customHeight="1" x14ac:dyDescent="0.3">
      <c r="A1736" s="31"/>
      <c r="B1736" s="31"/>
      <c r="C1736" s="31"/>
      <c r="D1736" s="33"/>
      <c r="E1736" s="92"/>
      <c r="F1736" s="31"/>
      <c r="G1736" s="77"/>
      <c r="H1736" s="77"/>
      <c r="I1736" s="57"/>
      <c r="J1736" s="31"/>
      <c r="K1736" s="31"/>
      <c r="L1736" s="77"/>
      <c r="M1736" s="64"/>
      <c r="N1736" s="64"/>
      <c r="O1736" s="69"/>
      <c r="P1736" s="69"/>
      <c r="Q1736" s="70"/>
      <c r="R1736" s="34"/>
      <c r="S1736" s="105"/>
      <c r="T1736" s="105"/>
      <c r="U1736" s="77"/>
      <c r="V1736" s="77"/>
      <c r="W1736" s="69"/>
      <c r="X1736" s="69"/>
      <c r="Y1736" s="69"/>
      <c r="Z1736" s="61"/>
      <c r="AA1736" s="67"/>
      <c r="AB1736" s="61"/>
      <c r="AC1736" s="67"/>
      <c r="AD1736" s="67"/>
      <c r="AE1736" s="67"/>
      <c r="AF1736" s="57"/>
      <c r="AG1736" s="107"/>
      <c r="AH1736" s="108"/>
      <c r="AI1736" s="30"/>
      <c r="AJ1736" s="30"/>
      <c r="AK1736" s="30"/>
      <c r="AL1736" s="30"/>
      <c r="AM1736" s="63"/>
      <c r="AN1736" s="108"/>
      <c r="AO1736" s="108"/>
      <c r="AP1736" s="107"/>
      <c r="AQ1736" s="107"/>
      <c r="AR1736" s="31"/>
      <c r="AS1736" s="68"/>
      <c r="AT1736" s="68"/>
      <c r="AU1736" s="63"/>
      <c r="AV1736" s="62"/>
      <c r="AW1736" s="62"/>
      <c r="AX1736" s="62"/>
      <c r="AY1736" s="62"/>
      <c r="AZ1736" s="126"/>
      <c r="BA1736" s="126"/>
      <c r="BB1736" s="126"/>
      <c r="BC1736" s="126"/>
      <c r="BD1736" s="126"/>
      <c r="BE1736" s="62"/>
    </row>
    <row r="1737" spans="1:57" ht="25.5" customHeight="1" x14ac:dyDescent="0.3">
      <c r="A1737" s="31"/>
      <c r="B1737" s="31"/>
      <c r="C1737" s="31"/>
      <c r="D1737" s="33"/>
      <c r="E1737" s="92"/>
      <c r="F1737" s="31"/>
      <c r="G1737" s="77"/>
      <c r="H1737" s="77"/>
      <c r="I1737" s="57"/>
      <c r="J1737" s="31"/>
      <c r="K1737" s="31"/>
      <c r="L1737" s="77"/>
      <c r="M1737" s="64"/>
      <c r="N1737" s="64"/>
      <c r="O1737" s="69"/>
      <c r="P1737" s="69"/>
      <c r="Q1737" s="70"/>
      <c r="R1737" s="34"/>
      <c r="S1737" s="105"/>
      <c r="T1737" s="105"/>
      <c r="U1737" s="77"/>
      <c r="V1737" s="77"/>
      <c r="W1737" s="69"/>
      <c r="X1737" s="69"/>
      <c r="Y1737" s="69"/>
      <c r="Z1737" s="61"/>
      <c r="AA1737" s="67"/>
      <c r="AB1737" s="61"/>
      <c r="AC1737" s="67"/>
      <c r="AD1737" s="67"/>
      <c r="AE1737" s="67"/>
      <c r="AF1737" s="57"/>
      <c r="AG1737" s="107"/>
      <c r="AH1737" s="108"/>
      <c r="AI1737" s="30"/>
      <c r="AJ1737" s="30"/>
      <c r="AK1737" s="30"/>
      <c r="AL1737" s="30"/>
      <c r="AM1737" s="63"/>
      <c r="AN1737" s="108"/>
      <c r="AO1737" s="108"/>
      <c r="AP1737" s="107"/>
      <c r="AQ1737" s="107"/>
      <c r="AR1737" s="31"/>
      <c r="AS1737" s="68"/>
      <c r="AT1737" s="68"/>
      <c r="AU1737" s="63"/>
      <c r="AV1737" s="62"/>
      <c r="AW1737" s="62"/>
      <c r="AX1737" s="62"/>
      <c r="AY1737" s="62"/>
      <c r="AZ1737" s="126"/>
      <c r="BA1737" s="126"/>
      <c r="BB1737" s="126"/>
      <c r="BC1737" s="126"/>
      <c r="BD1737" s="126"/>
      <c r="BE1737" s="62"/>
    </row>
    <row r="1738" spans="1:57" ht="25.5" customHeight="1" x14ac:dyDescent="0.3">
      <c r="A1738" s="31"/>
      <c r="B1738" s="31"/>
      <c r="C1738" s="31"/>
      <c r="D1738" s="33"/>
      <c r="E1738" s="92"/>
      <c r="F1738" s="31"/>
      <c r="G1738" s="77"/>
      <c r="H1738" s="77"/>
      <c r="I1738" s="57"/>
      <c r="J1738" s="31"/>
      <c r="K1738" s="31"/>
      <c r="L1738" s="77"/>
      <c r="M1738" s="64"/>
      <c r="N1738" s="64"/>
      <c r="O1738" s="69"/>
      <c r="P1738" s="69"/>
      <c r="Q1738" s="70"/>
      <c r="R1738" s="34"/>
      <c r="S1738" s="105"/>
      <c r="T1738" s="105"/>
      <c r="U1738" s="77"/>
      <c r="V1738" s="77"/>
      <c r="W1738" s="69"/>
      <c r="X1738" s="69"/>
      <c r="Y1738" s="69"/>
      <c r="Z1738" s="61"/>
      <c r="AA1738" s="67"/>
      <c r="AB1738" s="61"/>
      <c r="AC1738" s="67"/>
      <c r="AD1738" s="67"/>
      <c r="AE1738" s="67"/>
      <c r="AF1738" s="57"/>
      <c r="AG1738" s="107"/>
      <c r="AH1738" s="108"/>
      <c r="AI1738" s="30"/>
      <c r="AJ1738" s="30"/>
      <c r="AK1738" s="30"/>
      <c r="AL1738" s="30"/>
      <c r="AM1738" s="63"/>
      <c r="AN1738" s="108"/>
      <c r="AO1738" s="108"/>
      <c r="AP1738" s="107"/>
      <c r="AQ1738" s="107"/>
      <c r="AR1738" s="31"/>
      <c r="AS1738" s="68"/>
      <c r="AT1738" s="68"/>
      <c r="AU1738" s="63"/>
      <c r="AV1738" s="62"/>
      <c r="AW1738" s="62"/>
      <c r="AX1738" s="62"/>
      <c r="AY1738" s="62"/>
      <c r="AZ1738" s="126"/>
      <c r="BA1738" s="126"/>
      <c r="BB1738" s="126"/>
      <c r="BC1738" s="126"/>
      <c r="BD1738" s="126"/>
      <c r="BE1738" s="62"/>
    </row>
    <row r="1739" spans="1:57" ht="25.5" customHeight="1" x14ac:dyDescent="0.3">
      <c r="A1739" s="31"/>
      <c r="B1739" s="31"/>
      <c r="C1739" s="31"/>
      <c r="D1739" s="33"/>
      <c r="E1739" s="92"/>
      <c r="F1739" s="31"/>
      <c r="G1739" s="77"/>
      <c r="H1739" s="77"/>
      <c r="I1739" s="57"/>
      <c r="J1739" s="31"/>
      <c r="K1739" s="31"/>
      <c r="L1739" s="77"/>
      <c r="M1739" s="64"/>
      <c r="N1739" s="64"/>
      <c r="O1739" s="69"/>
      <c r="P1739" s="69"/>
      <c r="Q1739" s="70"/>
      <c r="R1739" s="34"/>
      <c r="S1739" s="105"/>
      <c r="T1739" s="105"/>
      <c r="U1739" s="77"/>
      <c r="V1739" s="77"/>
      <c r="W1739" s="69"/>
      <c r="X1739" s="69"/>
      <c r="Y1739" s="69"/>
      <c r="Z1739" s="61"/>
      <c r="AA1739" s="67"/>
      <c r="AB1739" s="61"/>
      <c r="AC1739" s="67"/>
      <c r="AD1739" s="67"/>
      <c r="AE1739" s="67"/>
      <c r="AF1739" s="57"/>
      <c r="AG1739" s="107"/>
      <c r="AH1739" s="108"/>
      <c r="AI1739" s="30"/>
      <c r="AJ1739" s="30"/>
      <c r="AK1739" s="30"/>
      <c r="AL1739" s="30"/>
      <c r="AM1739" s="63"/>
      <c r="AN1739" s="108"/>
      <c r="AO1739" s="108"/>
      <c r="AP1739" s="107"/>
      <c r="AQ1739" s="107"/>
      <c r="AR1739" s="31"/>
      <c r="AS1739" s="68"/>
      <c r="AT1739" s="68"/>
      <c r="AU1739" s="63"/>
      <c r="AV1739" s="62"/>
      <c r="AW1739" s="62"/>
      <c r="AX1739" s="62"/>
      <c r="AY1739" s="62"/>
      <c r="AZ1739" s="126"/>
      <c r="BA1739" s="126"/>
      <c r="BB1739" s="126"/>
      <c r="BC1739" s="126"/>
      <c r="BD1739" s="126"/>
      <c r="BE1739" s="62"/>
    </row>
    <row r="1740" spans="1:57" ht="25.5" customHeight="1" x14ac:dyDescent="0.3">
      <c r="A1740" s="31"/>
      <c r="B1740" s="31"/>
      <c r="C1740" s="31"/>
      <c r="D1740" s="33"/>
      <c r="E1740" s="92"/>
      <c r="F1740" s="31"/>
      <c r="G1740" s="77"/>
      <c r="H1740" s="77"/>
      <c r="I1740" s="57"/>
      <c r="J1740" s="31"/>
      <c r="K1740" s="31"/>
      <c r="L1740" s="77"/>
      <c r="M1740" s="64"/>
      <c r="N1740" s="64"/>
      <c r="O1740" s="69"/>
      <c r="P1740" s="69"/>
      <c r="Q1740" s="70"/>
      <c r="R1740" s="34"/>
      <c r="S1740" s="105"/>
      <c r="T1740" s="105"/>
      <c r="U1740" s="77"/>
      <c r="V1740" s="77"/>
      <c r="W1740" s="69"/>
      <c r="X1740" s="69"/>
      <c r="Y1740" s="69"/>
      <c r="Z1740" s="61"/>
      <c r="AA1740" s="67"/>
      <c r="AB1740" s="61"/>
      <c r="AC1740" s="67"/>
      <c r="AD1740" s="67"/>
      <c r="AE1740" s="67"/>
      <c r="AF1740" s="57"/>
      <c r="AG1740" s="107"/>
      <c r="AH1740" s="108"/>
      <c r="AI1740" s="30"/>
      <c r="AJ1740" s="30"/>
      <c r="AK1740" s="30"/>
      <c r="AL1740" s="30"/>
      <c r="AM1740" s="63"/>
      <c r="AN1740" s="108"/>
      <c r="AO1740" s="108"/>
      <c r="AP1740" s="107"/>
      <c r="AQ1740" s="107"/>
      <c r="AR1740" s="31"/>
      <c r="AS1740" s="68"/>
      <c r="AT1740" s="68"/>
      <c r="AU1740" s="63"/>
      <c r="AV1740" s="62"/>
      <c r="AW1740" s="62"/>
      <c r="AX1740" s="62"/>
      <c r="AY1740" s="62"/>
      <c r="AZ1740" s="126"/>
      <c r="BA1740" s="126"/>
      <c r="BB1740" s="126"/>
      <c r="BC1740" s="126"/>
      <c r="BD1740" s="126"/>
      <c r="BE1740" s="62"/>
    </row>
    <row r="1741" spans="1:57" ht="25.5" customHeight="1" x14ac:dyDescent="0.3">
      <c r="A1741" s="31"/>
      <c r="B1741" s="31"/>
      <c r="C1741" s="31"/>
      <c r="D1741" s="33"/>
      <c r="E1741" s="92"/>
      <c r="F1741" s="31"/>
      <c r="G1741" s="77"/>
      <c r="H1741" s="77"/>
      <c r="I1741" s="57"/>
      <c r="J1741" s="31"/>
      <c r="K1741" s="31"/>
      <c r="L1741" s="77"/>
      <c r="M1741" s="64"/>
      <c r="N1741" s="64"/>
      <c r="O1741" s="69"/>
      <c r="P1741" s="69"/>
      <c r="Q1741" s="70"/>
      <c r="R1741" s="34"/>
      <c r="S1741" s="105"/>
      <c r="T1741" s="105"/>
      <c r="U1741" s="77"/>
      <c r="V1741" s="77"/>
      <c r="W1741" s="69"/>
      <c r="X1741" s="69"/>
      <c r="Y1741" s="69"/>
      <c r="Z1741" s="61"/>
      <c r="AA1741" s="67"/>
      <c r="AB1741" s="61"/>
      <c r="AC1741" s="67"/>
      <c r="AD1741" s="67"/>
      <c r="AE1741" s="67"/>
      <c r="AF1741" s="57"/>
      <c r="AG1741" s="107"/>
      <c r="AH1741" s="108"/>
      <c r="AI1741" s="30"/>
      <c r="AJ1741" s="30"/>
      <c r="AK1741" s="30"/>
      <c r="AL1741" s="30"/>
      <c r="AM1741" s="63"/>
      <c r="AN1741" s="108"/>
      <c r="AO1741" s="108"/>
      <c r="AP1741" s="107"/>
      <c r="AQ1741" s="107"/>
      <c r="AR1741" s="31"/>
      <c r="AS1741" s="68"/>
      <c r="AT1741" s="68"/>
      <c r="AU1741" s="63"/>
      <c r="AV1741" s="62"/>
      <c r="AW1741" s="62"/>
      <c r="AX1741" s="62"/>
      <c r="AY1741" s="62"/>
      <c r="AZ1741" s="126"/>
      <c r="BA1741" s="126"/>
      <c r="BB1741" s="126"/>
      <c r="BC1741" s="126"/>
      <c r="BD1741" s="126"/>
      <c r="BE1741" s="62"/>
    </row>
    <row r="1742" spans="1:57" ht="25.5" customHeight="1" x14ac:dyDescent="0.3">
      <c r="A1742" s="31"/>
      <c r="B1742" s="31"/>
      <c r="C1742" s="31"/>
      <c r="D1742" s="33"/>
      <c r="E1742" s="92"/>
      <c r="F1742" s="31"/>
      <c r="G1742" s="77"/>
      <c r="H1742" s="77"/>
      <c r="I1742" s="57"/>
      <c r="J1742" s="31"/>
      <c r="K1742" s="31"/>
      <c r="L1742" s="77"/>
      <c r="M1742" s="64"/>
      <c r="N1742" s="64"/>
      <c r="O1742" s="69"/>
      <c r="P1742" s="69"/>
      <c r="Q1742" s="70"/>
      <c r="R1742" s="34"/>
      <c r="S1742" s="105"/>
      <c r="T1742" s="105"/>
      <c r="U1742" s="77"/>
      <c r="V1742" s="77"/>
      <c r="W1742" s="69"/>
      <c r="X1742" s="69"/>
      <c r="Y1742" s="69"/>
      <c r="Z1742" s="61"/>
      <c r="AA1742" s="67"/>
      <c r="AB1742" s="61"/>
      <c r="AC1742" s="67"/>
      <c r="AD1742" s="67"/>
      <c r="AE1742" s="67"/>
      <c r="AF1742" s="57"/>
      <c r="AG1742" s="107"/>
      <c r="AH1742" s="108"/>
      <c r="AI1742" s="30"/>
      <c r="AJ1742" s="30"/>
      <c r="AK1742" s="30"/>
      <c r="AL1742" s="30"/>
      <c r="AM1742" s="63"/>
      <c r="AN1742" s="108"/>
      <c r="AO1742" s="108"/>
      <c r="AP1742" s="107"/>
      <c r="AQ1742" s="107"/>
      <c r="AR1742" s="31"/>
      <c r="AS1742" s="68"/>
      <c r="AT1742" s="68"/>
      <c r="AU1742" s="63"/>
      <c r="AV1742" s="62"/>
      <c r="AW1742" s="62"/>
      <c r="AX1742" s="62"/>
      <c r="AY1742" s="62"/>
      <c r="AZ1742" s="126"/>
      <c r="BA1742" s="126"/>
      <c r="BB1742" s="126"/>
      <c r="BC1742" s="126"/>
      <c r="BD1742" s="126"/>
      <c r="BE1742" s="62"/>
    </row>
    <row r="1743" spans="1:57" ht="25.5" customHeight="1" x14ac:dyDescent="0.3">
      <c r="A1743" s="31"/>
      <c r="B1743" s="31"/>
      <c r="C1743" s="31"/>
      <c r="D1743" s="33"/>
      <c r="E1743" s="92"/>
      <c r="F1743" s="31"/>
      <c r="G1743" s="77"/>
      <c r="H1743" s="77"/>
      <c r="I1743" s="57"/>
      <c r="J1743" s="31"/>
      <c r="K1743" s="31"/>
      <c r="L1743" s="77"/>
      <c r="M1743" s="64"/>
      <c r="N1743" s="64"/>
      <c r="O1743" s="69"/>
      <c r="P1743" s="69"/>
      <c r="Q1743" s="70"/>
      <c r="R1743" s="34"/>
      <c r="S1743" s="105"/>
      <c r="T1743" s="105"/>
      <c r="U1743" s="77"/>
      <c r="V1743" s="77"/>
      <c r="W1743" s="69"/>
      <c r="X1743" s="69"/>
      <c r="Y1743" s="69"/>
      <c r="Z1743" s="61"/>
      <c r="AA1743" s="67"/>
      <c r="AB1743" s="61"/>
      <c r="AC1743" s="67"/>
      <c r="AD1743" s="67"/>
      <c r="AE1743" s="67"/>
      <c r="AF1743" s="57"/>
      <c r="AG1743" s="107"/>
      <c r="AH1743" s="108"/>
      <c r="AI1743" s="30"/>
      <c r="AJ1743" s="30"/>
      <c r="AK1743" s="30"/>
      <c r="AL1743" s="30"/>
      <c r="AM1743" s="63"/>
      <c r="AN1743" s="108"/>
      <c r="AO1743" s="108"/>
      <c r="AP1743" s="107"/>
      <c r="AQ1743" s="107"/>
      <c r="AR1743" s="31"/>
      <c r="AS1743" s="68"/>
      <c r="AT1743" s="68"/>
      <c r="AU1743" s="63"/>
      <c r="AV1743" s="62"/>
      <c r="AW1743" s="62"/>
      <c r="AX1743" s="62"/>
      <c r="AY1743" s="62"/>
      <c r="AZ1743" s="126"/>
      <c r="BA1743" s="126"/>
      <c r="BB1743" s="126"/>
      <c r="BC1743" s="126"/>
      <c r="BD1743" s="126"/>
      <c r="BE1743" s="62"/>
    </row>
    <row r="1744" spans="1:57" ht="25.5" customHeight="1" x14ac:dyDescent="0.3">
      <c r="A1744" s="31"/>
      <c r="B1744" s="31"/>
      <c r="C1744" s="31"/>
      <c r="D1744" s="33"/>
      <c r="E1744" s="92"/>
      <c r="F1744" s="31"/>
      <c r="G1744" s="77"/>
      <c r="H1744" s="77"/>
      <c r="I1744" s="57"/>
      <c r="J1744" s="31"/>
      <c r="K1744" s="31"/>
      <c r="L1744" s="77"/>
      <c r="M1744" s="64"/>
      <c r="N1744" s="64"/>
      <c r="O1744" s="69"/>
      <c r="P1744" s="69"/>
      <c r="Q1744" s="70"/>
      <c r="R1744" s="34"/>
      <c r="S1744" s="105"/>
      <c r="T1744" s="105"/>
      <c r="U1744" s="77"/>
      <c r="V1744" s="77"/>
      <c r="W1744" s="69"/>
      <c r="X1744" s="69"/>
      <c r="Y1744" s="69"/>
      <c r="Z1744" s="61"/>
      <c r="AA1744" s="67"/>
      <c r="AB1744" s="61"/>
      <c r="AC1744" s="67"/>
      <c r="AD1744" s="67"/>
      <c r="AE1744" s="67"/>
      <c r="AF1744" s="57"/>
      <c r="AG1744" s="107"/>
      <c r="AH1744" s="108"/>
      <c r="AI1744" s="30"/>
      <c r="AJ1744" s="30"/>
      <c r="AK1744" s="30"/>
      <c r="AL1744" s="30"/>
      <c r="AM1744" s="63"/>
      <c r="AN1744" s="108"/>
      <c r="AO1744" s="108"/>
      <c r="AP1744" s="107"/>
      <c r="AQ1744" s="107"/>
      <c r="AR1744" s="31"/>
      <c r="AS1744" s="68"/>
      <c r="AT1744" s="68"/>
      <c r="AU1744" s="63"/>
      <c r="AV1744" s="62"/>
      <c r="AW1744" s="62"/>
      <c r="AX1744" s="62"/>
      <c r="AY1744" s="62"/>
      <c r="AZ1744" s="126"/>
      <c r="BA1744" s="126"/>
      <c r="BB1744" s="126"/>
      <c r="BC1744" s="126"/>
      <c r="BD1744" s="126"/>
      <c r="BE1744" s="62"/>
    </row>
    <row r="1745" spans="1:57" ht="25.5" customHeight="1" x14ac:dyDescent="0.3">
      <c r="A1745" s="31"/>
      <c r="B1745" s="31"/>
      <c r="C1745" s="31"/>
      <c r="D1745" s="33"/>
      <c r="E1745" s="92"/>
      <c r="F1745" s="31"/>
      <c r="G1745" s="77"/>
      <c r="H1745" s="77"/>
      <c r="I1745" s="57"/>
      <c r="J1745" s="31"/>
      <c r="K1745" s="31"/>
      <c r="L1745" s="77"/>
      <c r="M1745" s="64"/>
      <c r="N1745" s="64"/>
      <c r="O1745" s="69"/>
      <c r="P1745" s="69"/>
      <c r="Q1745" s="70"/>
      <c r="R1745" s="34"/>
      <c r="S1745" s="105"/>
      <c r="T1745" s="105"/>
      <c r="U1745" s="77"/>
      <c r="V1745" s="77"/>
      <c r="W1745" s="69"/>
      <c r="X1745" s="69"/>
      <c r="Y1745" s="69"/>
      <c r="Z1745" s="61"/>
      <c r="AA1745" s="67"/>
      <c r="AB1745" s="61"/>
      <c r="AC1745" s="67"/>
      <c r="AD1745" s="67"/>
      <c r="AE1745" s="67"/>
      <c r="AF1745" s="57"/>
      <c r="AG1745" s="107"/>
      <c r="AH1745" s="108"/>
      <c r="AI1745" s="30"/>
      <c r="AJ1745" s="30"/>
      <c r="AK1745" s="30"/>
      <c r="AL1745" s="30"/>
      <c r="AM1745" s="63"/>
      <c r="AN1745" s="108"/>
      <c r="AO1745" s="108"/>
      <c r="AP1745" s="107"/>
      <c r="AQ1745" s="107"/>
      <c r="AR1745" s="31"/>
      <c r="AS1745" s="68"/>
      <c r="AT1745" s="68"/>
      <c r="AU1745" s="63"/>
      <c r="AV1745" s="62"/>
      <c r="AW1745" s="62"/>
      <c r="AX1745" s="62"/>
      <c r="AY1745" s="62"/>
      <c r="AZ1745" s="126"/>
      <c r="BA1745" s="126"/>
      <c r="BB1745" s="126"/>
      <c r="BC1745" s="126"/>
      <c r="BD1745" s="126"/>
      <c r="BE1745" s="62"/>
    </row>
    <row r="1746" spans="1:57" ht="25.5" customHeight="1" x14ac:dyDescent="0.3">
      <c r="A1746" s="31"/>
      <c r="B1746" s="31"/>
      <c r="C1746" s="31"/>
      <c r="D1746" s="33"/>
      <c r="E1746" s="92"/>
      <c r="F1746" s="31"/>
      <c r="G1746" s="77"/>
      <c r="H1746" s="77"/>
      <c r="I1746" s="57"/>
      <c r="J1746" s="31"/>
      <c r="K1746" s="31"/>
      <c r="L1746" s="77"/>
      <c r="M1746" s="64"/>
      <c r="N1746" s="64"/>
      <c r="O1746" s="69"/>
      <c r="P1746" s="69"/>
      <c r="Q1746" s="70"/>
      <c r="R1746" s="34"/>
      <c r="S1746" s="105"/>
      <c r="T1746" s="105"/>
      <c r="U1746" s="77"/>
      <c r="V1746" s="77"/>
      <c r="W1746" s="69"/>
      <c r="X1746" s="69"/>
      <c r="Y1746" s="69"/>
      <c r="Z1746" s="61"/>
      <c r="AA1746" s="67"/>
      <c r="AB1746" s="61"/>
      <c r="AC1746" s="67"/>
      <c r="AD1746" s="67"/>
      <c r="AE1746" s="67"/>
      <c r="AF1746" s="57"/>
      <c r="AG1746" s="107"/>
      <c r="AH1746" s="108"/>
      <c r="AI1746" s="30"/>
      <c r="AJ1746" s="30"/>
      <c r="AK1746" s="30"/>
      <c r="AL1746" s="30"/>
      <c r="AM1746" s="63"/>
      <c r="AN1746" s="108"/>
      <c r="AO1746" s="108"/>
      <c r="AP1746" s="107"/>
      <c r="AQ1746" s="107"/>
      <c r="AR1746" s="31"/>
      <c r="AS1746" s="68"/>
      <c r="AT1746" s="68"/>
      <c r="AU1746" s="63"/>
      <c r="AV1746" s="62"/>
      <c r="AW1746" s="62"/>
      <c r="AX1746" s="62"/>
      <c r="AY1746" s="62"/>
      <c r="AZ1746" s="126"/>
      <c r="BA1746" s="126"/>
      <c r="BB1746" s="126"/>
      <c r="BC1746" s="126"/>
      <c r="BD1746" s="126"/>
      <c r="BE1746" s="62"/>
    </row>
    <row r="1747" spans="1:57" ht="25.5" customHeight="1" x14ac:dyDescent="0.3">
      <c r="A1747" s="31"/>
      <c r="B1747" s="31"/>
      <c r="C1747" s="31"/>
      <c r="D1747" s="33"/>
      <c r="E1747" s="92"/>
      <c r="F1747" s="31"/>
      <c r="G1747" s="77"/>
      <c r="H1747" s="77"/>
      <c r="I1747" s="57"/>
      <c r="J1747" s="31"/>
      <c r="K1747" s="31"/>
      <c r="L1747" s="77"/>
      <c r="M1747" s="64"/>
      <c r="N1747" s="64"/>
      <c r="O1747" s="69"/>
      <c r="P1747" s="69"/>
      <c r="Q1747" s="70"/>
      <c r="R1747" s="34"/>
      <c r="S1747" s="105"/>
      <c r="T1747" s="105"/>
      <c r="U1747" s="77"/>
      <c r="V1747" s="77"/>
      <c r="W1747" s="69"/>
      <c r="X1747" s="69"/>
      <c r="Y1747" s="69"/>
      <c r="Z1747" s="61"/>
      <c r="AA1747" s="67"/>
      <c r="AB1747" s="61"/>
      <c r="AC1747" s="67"/>
      <c r="AD1747" s="67"/>
      <c r="AE1747" s="67"/>
      <c r="AF1747" s="57"/>
      <c r="AG1747" s="107"/>
      <c r="AH1747" s="108"/>
      <c r="AI1747" s="30"/>
      <c r="AJ1747" s="30"/>
      <c r="AK1747" s="30"/>
      <c r="AL1747" s="30"/>
      <c r="AM1747" s="63"/>
      <c r="AN1747" s="108"/>
      <c r="AO1747" s="108"/>
      <c r="AP1747" s="107"/>
      <c r="AQ1747" s="107"/>
      <c r="AR1747" s="31"/>
      <c r="AS1747" s="68"/>
      <c r="AT1747" s="68"/>
      <c r="AU1747" s="63"/>
      <c r="AV1747" s="62"/>
      <c r="AW1747" s="62"/>
      <c r="AX1747" s="62"/>
      <c r="AY1747" s="62"/>
      <c r="AZ1747" s="126"/>
      <c r="BA1747" s="126"/>
      <c r="BB1747" s="126"/>
      <c r="BC1747" s="126"/>
      <c r="BD1747" s="126"/>
      <c r="BE1747" s="62"/>
    </row>
    <row r="1748" spans="1:57" ht="25.5" customHeight="1" x14ac:dyDescent="0.3">
      <c r="A1748" s="31"/>
      <c r="B1748" s="31"/>
      <c r="C1748" s="31"/>
      <c r="D1748" s="33"/>
      <c r="E1748" s="92"/>
      <c r="F1748" s="31"/>
      <c r="G1748" s="77"/>
      <c r="H1748" s="77"/>
      <c r="I1748" s="57"/>
      <c r="J1748" s="31"/>
      <c r="K1748" s="31"/>
      <c r="L1748" s="77"/>
      <c r="M1748" s="64"/>
      <c r="N1748" s="64"/>
      <c r="O1748" s="69"/>
      <c r="P1748" s="69"/>
      <c r="Q1748" s="70"/>
      <c r="R1748" s="34"/>
      <c r="S1748" s="105"/>
      <c r="T1748" s="105"/>
      <c r="U1748" s="77"/>
      <c r="V1748" s="77"/>
      <c r="W1748" s="69"/>
      <c r="X1748" s="69"/>
      <c r="Y1748" s="69"/>
      <c r="Z1748" s="61"/>
      <c r="AA1748" s="67"/>
      <c r="AB1748" s="61"/>
      <c r="AC1748" s="67"/>
      <c r="AD1748" s="67"/>
      <c r="AE1748" s="67"/>
      <c r="AF1748" s="57"/>
      <c r="AG1748" s="107"/>
      <c r="AH1748" s="108"/>
      <c r="AI1748" s="30"/>
      <c r="AJ1748" s="30"/>
      <c r="AK1748" s="30"/>
      <c r="AL1748" s="30"/>
      <c r="AM1748" s="63"/>
      <c r="AN1748" s="108"/>
      <c r="AO1748" s="108"/>
      <c r="AP1748" s="107"/>
      <c r="AQ1748" s="107"/>
      <c r="AR1748" s="31"/>
      <c r="AS1748" s="68"/>
      <c r="AT1748" s="68"/>
      <c r="AU1748" s="63"/>
      <c r="AV1748" s="62"/>
      <c r="AW1748" s="62"/>
      <c r="AX1748" s="62"/>
      <c r="AY1748" s="62"/>
      <c r="AZ1748" s="126"/>
      <c r="BA1748" s="126"/>
      <c r="BB1748" s="126"/>
      <c r="BC1748" s="126"/>
      <c r="BD1748" s="126"/>
      <c r="BE1748" s="62"/>
    </row>
    <row r="1749" spans="1:57" ht="25.5" customHeight="1" x14ac:dyDescent="0.3">
      <c r="A1749" s="31"/>
      <c r="B1749" s="31"/>
      <c r="C1749" s="31"/>
      <c r="D1749" s="33"/>
      <c r="E1749" s="92"/>
      <c r="F1749" s="31"/>
      <c r="G1749" s="77"/>
      <c r="H1749" s="77"/>
      <c r="I1749" s="57"/>
      <c r="J1749" s="31"/>
      <c r="K1749" s="31"/>
      <c r="L1749" s="77"/>
      <c r="M1749" s="64"/>
      <c r="N1749" s="64"/>
      <c r="O1749" s="69"/>
      <c r="P1749" s="69"/>
      <c r="Q1749" s="70"/>
      <c r="R1749" s="34"/>
      <c r="S1749" s="105"/>
      <c r="T1749" s="105"/>
      <c r="U1749" s="77"/>
      <c r="V1749" s="77"/>
      <c r="W1749" s="69"/>
      <c r="X1749" s="69"/>
      <c r="Y1749" s="69"/>
      <c r="Z1749" s="61"/>
      <c r="AA1749" s="67"/>
      <c r="AB1749" s="61"/>
      <c r="AC1749" s="67"/>
      <c r="AD1749" s="67"/>
      <c r="AE1749" s="67"/>
      <c r="AF1749" s="57"/>
      <c r="AG1749" s="107"/>
      <c r="AH1749" s="108"/>
      <c r="AI1749" s="30"/>
      <c r="AJ1749" s="30"/>
      <c r="AK1749" s="30"/>
      <c r="AL1749" s="30"/>
      <c r="AM1749" s="63"/>
      <c r="AN1749" s="108"/>
      <c r="AO1749" s="108"/>
      <c r="AP1749" s="107"/>
      <c r="AQ1749" s="107"/>
      <c r="AR1749" s="31"/>
      <c r="AS1749" s="68"/>
      <c r="AT1749" s="68"/>
      <c r="AU1749" s="63"/>
      <c r="AV1749" s="62"/>
      <c r="AW1749" s="62"/>
      <c r="AX1749" s="62"/>
      <c r="AY1749" s="62"/>
      <c r="AZ1749" s="126"/>
      <c r="BA1749" s="126"/>
      <c r="BB1749" s="126"/>
      <c r="BC1749" s="126"/>
      <c r="BD1749" s="126"/>
      <c r="BE1749" s="62"/>
    </row>
    <row r="1750" spans="1:57" ht="25.5" customHeight="1" x14ac:dyDescent="0.3">
      <c r="A1750" s="31"/>
      <c r="B1750" s="31"/>
      <c r="C1750" s="31"/>
      <c r="D1750" s="33"/>
      <c r="E1750" s="92"/>
      <c r="F1750" s="31"/>
      <c r="G1750" s="77"/>
      <c r="H1750" s="77"/>
      <c r="I1750" s="57"/>
      <c r="J1750" s="31"/>
      <c r="K1750" s="31"/>
      <c r="L1750" s="77"/>
      <c r="M1750" s="64"/>
      <c r="N1750" s="64"/>
      <c r="O1750" s="69"/>
      <c r="P1750" s="69"/>
      <c r="Q1750" s="70"/>
      <c r="R1750" s="34"/>
      <c r="S1750" s="105"/>
      <c r="T1750" s="105"/>
      <c r="U1750" s="77"/>
      <c r="V1750" s="77"/>
      <c r="W1750" s="69"/>
      <c r="X1750" s="69"/>
      <c r="Y1750" s="69"/>
      <c r="Z1750" s="61"/>
      <c r="AA1750" s="67"/>
      <c r="AB1750" s="61"/>
      <c r="AC1750" s="67"/>
      <c r="AD1750" s="67"/>
      <c r="AE1750" s="67"/>
      <c r="AF1750" s="57"/>
      <c r="AG1750" s="107"/>
      <c r="AH1750" s="108"/>
      <c r="AI1750" s="30"/>
      <c r="AJ1750" s="30"/>
      <c r="AK1750" s="30"/>
      <c r="AL1750" s="30"/>
      <c r="AM1750" s="63"/>
      <c r="AN1750" s="108"/>
      <c r="AO1750" s="108"/>
      <c r="AP1750" s="107"/>
      <c r="AQ1750" s="107"/>
      <c r="AR1750" s="31"/>
      <c r="AS1750" s="68"/>
      <c r="AT1750" s="68"/>
      <c r="AU1750" s="63"/>
      <c r="AV1750" s="62"/>
      <c r="AW1750" s="62"/>
      <c r="AX1750" s="62"/>
      <c r="AY1750" s="62"/>
      <c r="AZ1750" s="126"/>
      <c r="BA1750" s="126"/>
      <c r="BB1750" s="126"/>
      <c r="BC1750" s="126"/>
      <c r="BD1750" s="126"/>
      <c r="BE1750" s="62"/>
    </row>
    <row r="1751" spans="1:57" ht="25.5" customHeight="1" x14ac:dyDescent="0.3">
      <c r="A1751" s="31"/>
      <c r="B1751" s="31"/>
      <c r="C1751" s="31"/>
      <c r="D1751" s="33"/>
      <c r="E1751" s="92"/>
      <c r="F1751" s="31"/>
      <c r="G1751" s="77"/>
      <c r="H1751" s="77"/>
      <c r="I1751" s="57"/>
      <c r="J1751" s="31"/>
      <c r="K1751" s="31"/>
      <c r="L1751" s="77"/>
      <c r="M1751" s="64"/>
      <c r="N1751" s="64"/>
      <c r="O1751" s="69"/>
      <c r="P1751" s="69"/>
      <c r="Q1751" s="70"/>
      <c r="R1751" s="34"/>
      <c r="S1751" s="105"/>
      <c r="T1751" s="105"/>
      <c r="U1751" s="77"/>
      <c r="V1751" s="77"/>
      <c r="W1751" s="69"/>
      <c r="X1751" s="69"/>
      <c r="Y1751" s="69"/>
      <c r="Z1751" s="61"/>
      <c r="AA1751" s="67"/>
      <c r="AB1751" s="61"/>
      <c r="AC1751" s="67"/>
      <c r="AD1751" s="67"/>
      <c r="AE1751" s="67"/>
      <c r="AF1751" s="57"/>
      <c r="AG1751" s="107"/>
      <c r="AH1751" s="108"/>
      <c r="AI1751" s="30"/>
      <c r="AJ1751" s="30"/>
      <c r="AK1751" s="30"/>
      <c r="AL1751" s="30"/>
      <c r="AM1751" s="63"/>
      <c r="AN1751" s="108"/>
      <c r="AO1751" s="108"/>
      <c r="AP1751" s="107"/>
      <c r="AQ1751" s="107"/>
      <c r="AR1751" s="31"/>
      <c r="AS1751" s="68"/>
      <c r="AT1751" s="68"/>
      <c r="AU1751" s="63"/>
      <c r="AV1751" s="62"/>
      <c r="AW1751" s="62"/>
      <c r="AX1751" s="62"/>
      <c r="AY1751" s="62"/>
      <c r="AZ1751" s="126"/>
      <c r="BA1751" s="126"/>
      <c r="BB1751" s="126"/>
      <c r="BC1751" s="126"/>
      <c r="BD1751" s="126"/>
      <c r="BE1751" s="62"/>
    </row>
    <row r="1752" spans="1:57" ht="25.5" customHeight="1" x14ac:dyDescent="0.3">
      <c r="A1752" s="31"/>
      <c r="B1752" s="31"/>
      <c r="C1752" s="31"/>
      <c r="D1752" s="33"/>
      <c r="E1752" s="92"/>
      <c r="F1752" s="31"/>
      <c r="G1752" s="77"/>
      <c r="H1752" s="77"/>
      <c r="I1752" s="57"/>
      <c r="J1752" s="31"/>
      <c r="K1752" s="31"/>
      <c r="L1752" s="77"/>
      <c r="M1752" s="64"/>
      <c r="N1752" s="64"/>
      <c r="O1752" s="69"/>
      <c r="P1752" s="69"/>
      <c r="Q1752" s="70"/>
      <c r="R1752" s="34"/>
      <c r="S1752" s="105"/>
      <c r="T1752" s="105"/>
      <c r="U1752" s="77"/>
      <c r="V1752" s="77"/>
      <c r="W1752" s="69"/>
      <c r="X1752" s="69"/>
      <c r="Y1752" s="69"/>
      <c r="Z1752" s="61"/>
      <c r="AA1752" s="67"/>
      <c r="AB1752" s="61"/>
      <c r="AC1752" s="67"/>
      <c r="AD1752" s="67"/>
      <c r="AE1752" s="67"/>
      <c r="AF1752" s="57"/>
      <c r="AG1752" s="107"/>
      <c r="AH1752" s="108"/>
      <c r="AI1752" s="30"/>
      <c r="AJ1752" s="30"/>
      <c r="AK1752" s="30"/>
      <c r="AL1752" s="30"/>
      <c r="AM1752" s="63"/>
      <c r="AN1752" s="108"/>
      <c r="AO1752" s="108"/>
      <c r="AP1752" s="107"/>
      <c r="AQ1752" s="107"/>
      <c r="AR1752" s="31"/>
      <c r="AS1752" s="68"/>
      <c r="AT1752" s="68"/>
      <c r="AU1752" s="63"/>
      <c r="AV1752" s="62"/>
      <c r="AW1752" s="62"/>
      <c r="AX1752" s="62"/>
      <c r="AY1752" s="62"/>
      <c r="AZ1752" s="126"/>
      <c r="BA1752" s="126"/>
      <c r="BB1752" s="126"/>
      <c r="BC1752" s="126"/>
      <c r="BD1752" s="126"/>
      <c r="BE1752" s="62"/>
    </row>
    <row r="1753" spans="1:57" ht="25.5" customHeight="1" x14ac:dyDescent="0.3">
      <c r="A1753" s="31"/>
      <c r="B1753" s="31"/>
      <c r="C1753" s="31"/>
      <c r="D1753" s="33"/>
      <c r="E1753" s="92"/>
      <c r="F1753" s="31"/>
      <c r="G1753" s="77"/>
      <c r="H1753" s="77"/>
      <c r="I1753" s="57"/>
      <c r="J1753" s="31"/>
      <c r="K1753" s="31"/>
      <c r="L1753" s="77"/>
      <c r="M1753" s="64"/>
      <c r="N1753" s="64"/>
      <c r="O1753" s="69"/>
      <c r="P1753" s="69"/>
      <c r="Q1753" s="70"/>
      <c r="R1753" s="34"/>
      <c r="S1753" s="105"/>
      <c r="T1753" s="105"/>
      <c r="U1753" s="77"/>
      <c r="V1753" s="77"/>
      <c r="W1753" s="69"/>
      <c r="X1753" s="69"/>
      <c r="Y1753" s="69"/>
      <c r="Z1753" s="61"/>
      <c r="AA1753" s="67"/>
      <c r="AB1753" s="61"/>
      <c r="AC1753" s="67"/>
      <c r="AD1753" s="67"/>
      <c r="AE1753" s="67"/>
      <c r="AF1753" s="57"/>
      <c r="AG1753" s="107"/>
      <c r="AH1753" s="108"/>
      <c r="AI1753" s="30"/>
      <c r="AJ1753" s="30"/>
      <c r="AK1753" s="30"/>
      <c r="AL1753" s="30"/>
      <c r="AM1753" s="63"/>
      <c r="AN1753" s="108"/>
      <c r="AO1753" s="108"/>
      <c r="AP1753" s="107"/>
      <c r="AQ1753" s="107"/>
      <c r="AR1753" s="31"/>
      <c r="AS1753" s="68"/>
      <c r="AT1753" s="68"/>
      <c r="AU1753" s="63"/>
      <c r="AV1753" s="62"/>
      <c r="AW1753" s="62"/>
      <c r="AX1753" s="62"/>
      <c r="AY1753" s="62"/>
      <c r="AZ1753" s="126"/>
      <c r="BA1753" s="126"/>
      <c r="BB1753" s="126"/>
      <c r="BC1753" s="126"/>
      <c r="BD1753" s="126"/>
      <c r="BE1753" s="62"/>
    </row>
    <row r="1754" spans="1:57" ht="25.5" customHeight="1" x14ac:dyDescent="0.3">
      <c r="A1754" s="31"/>
      <c r="B1754" s="31"/>
      <c r="C1754" s="31"/>
      <c r="D1754" s="33"/>
      <c r="E1754" s="92"/>
      <c r="F1754" s="31"/>
      <c r="G1754" s="77"/>
      <c r="H1754" s="77"/>
      <c r="I1754" s="57"/>
      <c r="J1754" s="31"/>
      <c r="K1754" s="31"/>
      <c r="L1754" s="77"/>
      <c r="M1754" s="64"/>
      <c r="N1754" s="64"/>
      <c r="O1754" s="69"/>
      <c r="P1754" s="69"/>
      <c r="Q1754" s="70"/>
      <c r="R1754" s="34"/>
      <c r="S1754" s="105"/>
      <c r="T1754" s="105"/>
      <c r="U1754" s="77"/>
      <c r="V1754" s="77"/>
      <c r="W1754" s="69"/>
      <c r="X1754" s="69"/>
      <c r="Y1754" s="69"/>
      <c r="Z1754" s="61"/>
      <c r="AA1754" s="67"/>
      <c r="AB1754" s="61"/>
      <c r="AC1754" s="67"/>
      <c r="AD1754" s="67"/>
      <c r="AE1754" s="67"/>
      <c r="AF1754" s="57"/>
      <c r="AG1754" s="107"/>
      <c r="AH1754" s="108"/>
      <c r="AI1754" s="30"/>
      <c r="AJ1754" s="30"/>
      <c r="AK1754" s="30"/>
      <c r="AL1754" s="30"/>
      <c r="AM1754" s="63"/>
      <c r="AN1754" s="108"/>
      <c r="AO1754" s="108"/>
      <c r="AP1754" s="107"/>
      <c r="AQ1754" s="107"/>
      <c r="AR1754" s="31"/>
      <c r="AS1754" s="68"/>
      <c r="AT1754" s="68"/>
      <c r="AU1754" s="63"/>
      <c r="AV1754" s="62"/>
      <c r="AW1754" s="62"/>
      <c r="AX1754" s="62"/>
      <c r="AY1754" s="62"/>
      <c r="AZ1754" s="126"/>
      <c r="BA1754" s="126"/>
      <c r="BB1754" s="126"/>
      <c r="BC1754" s="126"/>
      <c r="BD1754" s="126"/>
      <c r="BE1754" s="62"/>
    </row>
    <row r="1755" spans="1:57" ht="25.5" customHeight="1" x14ac:dyDescent="0.3">
      <c r="A1755" s="31"/>
      <c r="B1755" s="31"/>
      <c r="C1755" s="31"/>
      <c r="D1755" s="33"/>
      <c r="E1755" s="92"/>
      <c r="F1755" s="31"/>
      <c r="G1755" s="77"/>
      <c r="H1755" s="77"/>
      <c r="I1755" s="57"/>
      <c r="J1755" s="31"/>
      <c r="K1755" s="31"/>
      <c r="L1755" s="77"/>
      <c r="M1755" s="64"/>
      <c r="N1755" s="64"/>
      <c r="O1755" s="69"/>
      <c r="P1755" s="69"/>
      <c r="Q1755" s="70"/>
      <c r="R1755" s="34"/>
      <c r="S1755" s="105"/>
      <c r="T1755" s="105"/>
      <c r="U1755" s="77"/>
      <c r="V1755" s="77"/>
      <c r="W1755" s="69"/>
      <c r="X1755" s="69"/>
      <c r="Y1755" s="69"/>
      <c r="Z1755" s="61"/>
      <c r="AA1755" s="67"/>
      <c r="AB1755" s="61"/>
      <c r="AC1755" s="67"/>
      <c r="AD1755" s="67"/>
      <c r="AE1755" s="67"/>
      <c r="AF1755" s="57"/>
      <c r="AG1755" s="107"/>
      <c r="AH1755" s="108"/>
      <c r="AI1755" s="30"/>
      <c r="AJ1755" s="30"/>
      <c r="AK1755" s="30"/>
      <c r="AL1755" s="30"/>
      <c r="AM1755" s="63"/>
      <c r="AN1755" s="108"/>
      <c r="AO1755" s="108"/>
      <c r="AP1755" s="107"/>
      <c r="AQ1755" s="107"/>
      <c r="AR1755" s="31"/>
      <c r="AS1755" s="68"/>
      <c r="AT1755" s="68"/>
      <c r="AU1755" s="63"/>
      <c r="AV1755" s="62"/>
      <c r="AW1755" s="62"/>
      <c r="AX1755" s="62"/>
      <c r="AY1755" s="62"/>
      <c r="AZ1755" s="126"/>
      <c r="BA1755" s="126"/>
      <c r="BB1755" s="126"/>
      <c r="BC1755" s="126"/>
      <c r="BD1755" s="126"/>
      <c r="BE1755" s="62"/>
    </row>
    <row r="1756" spans="1:57" ht="25.5" customHeight="1" x14ac:dyDescent="0.3">
      <c r="A1756" s="31"/>
      <c r="B1756" s="31"/>
      <c r="C1756" s="31"/>
      <c r="D1756" s="33"/>
      <c r="E1756" s="92"/>
      <c r="F1756" s="31"/>
      <c r="G1756" s="77"/>
      <c r="H1756" s="77"/>
      <c r="I1756" s="57"/>
      <c r="J1756" s="31"/>
      <c r="K1756" s="31"/>
      <c r="L1756" s="77"/>
      <c r="M1756" s="64"/>
      <c r="N1756" s="64"/>
      <c r="O1756" s="69"/>
      <c r="P1756" s="69"/>
      <c r="Q1756" s="70"/>
      <c r="R1756" s="34"/>
      <c r="S1756" s="105"/>
      <c r="T1756" s="105"/>
      <c r="U1756" s="77"/>
      <c r="V1756" s="77"/>
      <c r="W1756" s="69"/>
      <c r="X1756" s="69"/>
      <c r="Y1756" s="69"/>
      <c r="Z1756" s="61"/>
      <c r="AA1756" s="67"/>
      <c r="AB1756" s="61"/>
      <c r="AC1756" s="67"/>
      <c r="AD1756" s="67"/>
      <c r="AE1756" s="67"/>
      <c r="AF1756" s="57"/>
      <c r="AG1756" s="107"/>
      <c r="AH1756" s="108"/>
      <c r="AI1756" s="30"/>
      <c r="AJ1756" s="30"/>
      <c r="AK1756" s="30"/>
      <c r="AL1756" s="30"/>
      <c r="AM1756" s="63"/>
      <c r="AN1756" s="108"/>
      <c r="AO1756" s="108"/>
      <c r="AP1756" s="107"/>
      <c r="AQ1756" s="107"/>
      <c r="AR1756" s="31"/>
      <c r="AS1756" s="68"/>
      <c r="AT1756" s="68"/>
      <c r="AU1756" s="63"/>
      <c r="AV1756" s="62"/>
      <c r="AW1756" s="62"/>
      <c r="AX1756" s="62"/>
      <c r="AY1756" s="62"/>
      <c r="AZ1756" s="126"/>
      <c r="BA1756" s="126"/>
      <c r="BB1756" s="126"/>
      <c r="BC1756" s="126"/>
      <c r="BD1756" s="126"/>
      <c r="BE1756" s="62"/>
    </row>
    <row r="1757" spans="1:57" ht="25.5" customHeight="1" x14ac:dyDescent="0.3">
      <c r="A1757" s="31"/>
      <c r="B1757" s="31"/>
      <c r="C1757" s="31"/>
      <c r="D1757" s="33"/>
      <c r="E1757" s="92"/>
      <c r="F1757" s="31"/>
      <c r="G1757" s="77"/>
      <c r="H1757" s="77"/>
      <c r="I1757" s="57"/>
      <c r="J1757" s="31"/>
      <c r="K1757" s="31"/>
      <c r="L1757" s="77"/>
      <c r="M1757" s="64"/>
      <c r="N1757" s="64"/>
      <c r="O1757" s="69"/>
      <c r="P1757" s="69"/>
      <c r="Q1757" s="70"/>
      <c r="R1757" s="34"/>
      <c r="S1757" s="105"/>
      <c r="T1757" s="105"/>
      <c r="U1757" s="77"/>
      <c r="V1757" s="77"/>
      <c r="W1757" s="69"/>
      <c r="X1757" s="69"/>
      <c r="Y1757" s="69"/>
      <c r="Z1757" s="61"/>
      <c r="AA1757" s="67"/>
      <c r="AB1757" s="61"/>
      <c r="AC1757" s="67"/>
      <c r="AD1757" s="67"/>
      <c r="AE1757" s="67"/>
      <c r="AF1757" s="57"/>
      <c r="AG1757" s="107"/>
      <c r="AH1757" s="108"/>
      <c r="AI1757" s="30"/>
      <c r="AJ1757" s="30"/>
      <c r="AK1757" s="30"/>
      <c r="AL1757" s="30"/>
      <c r="AM1757" s="63"/>
      <c r="AN1757" s="108"/>
      <c r="AO1757" s="108"/>
      <c r="AP1757" s="107"/>
      <c r="AQ1757" s="107"/>
      <c r="AR1757" s="31"/>
      <c r="AS1757" s="68"/>
      <c r="AT1757" s="68"/>
      <c r="AU1757" s="63"/>
      <c r="AV1757" s="62"/>
      <c r="AW1757" s="62"/>
      <c r="AX1757" s="62"/>
      <c r="AY1757" s="62"/>
      <c r="AZ1757" s="126"/>
      <c r="BA1757" s="126"/>
      <c r="BB1757" s="126"/>
      <c r="BC1757" s="126"/>
      <c r="BD1757" s="126"/>
      <c r="BE1757" s="62"/>
    </row>
    <row r="1758" spans="1:57" ht="25.5" customHeight="1" x14ac:dyDescent="0.3">
      <c r="A1758" s="31"/>
      <c r="B1758" s="31"/>
      <c r="C1758" s="31"/>
      <c r="D1758" s="33"/>
      <c r="E1758" s="92"/>
      <c r="F1758" s="31"/>
      <c r="G1758" s="77"/>
      <c r="H1758" s="77"/>
      <c r="I1758" s="57"/>
      <c r="J1758" s="31"/>
      <c r="K1758" s="31"/>
      <c r="L1758" s="77"/>
      <c r="M1758" s="64"/>
      <c r="N1758" s="64"/>
      <c r="O1758" s="69"/>
      <c r="P1758" s="69"/>
      <c r="Q1758" s="70"/>
      <c r="R1758" s="34"/>
      <c r="S1758" s="105"/>
      <c r="T1758" s="105"/>
      <c r="U1758" s="77"/>
      <c r="V1758" s="77"/>
      <c r="W1758" s="69"/>
      <c r="X1758" s="69"/>
      <c r="Y1758" s="69"/>
      <c r="Z1758" s="61"/>
      <c r="AA1758" s="67"/>
      <c r="AB1758" s="61"/>
      <c r="AC1758" s="67"/>
      <c r="AD1758" s="67"/>
      <c r="AE1758" s="67"/>
      <c r="AF1758" s="57"/>
      <c r="AG1758" s="107"/>
      <c r="AH1758" s="108"/>
      <c r="AI1758" s="30"/>
      <c r="AJ1758" s="30"/>
      <c r="AK1758" s="30"/>
      <c r="AL1758" s="30"/>
      <c r="AM1758" s="63"/>
      <c r="AN1758" s="108"/>
      <c r="AO1758" s="108"/>
      <c r="AP1758" s="107"/>
      <c r="AQ1758" s="107"/>
      <c r="AR1758" s="31"/>
      <c r="AS1758" s="68"/>
      <c r="AT1758" s="68"/>
      <c r="AU1758" s="63"/>
      <c r="AV1758" s="62"/>
      <c r="AW1758" s="62"/>
      <c r="AX1758" s="62"/>
      <c r="AY1758" s="62"/>
      <c r="AZ1758" s="126"/>
      <c r="BA1758" s="126"/>
      <c r="BB1758" s="126"/>
      <c r="BC1758" s="126"/>
      <c r="BD1758" s="126"/>
      <c r="BE1758" s="62"/>
    </row>
    <row r="1759" spans="1:57" ht="25.5" customHeight="1" x14ac:dyDescent="0.3">
      <c r="A1759" s="31"/>
      <c r="B1759" s="31"/>
      <c r="C1759" s="31"/>
      <c r="D1759" s="33"/>
      <c r="E1759" s="92"/>
      <c r="F1759" s="31"/>
      <c r="G1759" s="77"/>
      <c r="H1759" s="77"/>
      <c r="I1759" s="57"/>
      <c r="J1759" s="31"/>
      <c r="K1759" s="31"/>
      <c r="L1759" s="77"/>
      <c r="M1759" s="64"/>
      <c r="N1759" s="64"/>
      <c r="O1759" s="69"/>
      <c r="P1759" s="69"/>
      <c r="Q1759" s="70"/>
      <c r="R1759" s="34"/>
      <c r="S1759" s="105"/>
      <c r="T1759" s="105"/>
      <c r="U1759" s="77"/>
      <c r="V1759" s="77"/>
      <c r="W1759" s="69"/>
      <c r="X1759" s="69"/>
      <c r="Y1759" s="69"/>
      <c r="Z1759" s="61"/>
      <c r="AA1759" s="67"/>
      <c r="AB1759" s="61"/>
      <c r="AC1759" s="67"/>
      <c r="AD1759" s="67"/>
      <c r="AE1759" s="67"/>
      <c r="AF1759" s="57"/>
      <c r="AG1759" s="107"/>
      <c r="AH1759" s="108"/>
      <c r="AI1759" s="30"/>
      <c r="AJ1759" s="30"/>
      <c r="AK1759" s="30"/>
      <c r="AL1759" s="30"/>
      <c r="AM1759" s="63"/>
      <c r="AN1759" s="108"/>
      <c r="AO1759" s="108"/>
      <c r="AP1759" s="107"/>
      <c r="AQ1759" s="107"/>
      <c r="AR1759" s="31"/>
      <c r="AS1759" s="68"/>
      <c r="AT1759" s="68"/>
      <c r="AU1759" s="63"/>
      <c r="AV1759" s="62"/>
      <c r="AW1759" s="62"/>
      <c r="AX1759" s="62"/>
      <c r="AY1759" s="62"/>
      <c r="AZ1759" s="126"/>
      <c r="BA1759" s="126"/>
      <c r="BB1759" s="126"/>
      <c r="BC1759" s="126"/>
      <c r="BD1759" s="126"/>
      <c r="BE1759" s="62"/>
    </row>
    <row r="1760" spans="1:57" ht="25.5" customHeight="1" x14ac:dyDescent="0.3">
      <c r="A1760" s="31"/>
      <c r="B1760" s="31"/>
      <c r="C1760" s="31"/>
      <c r="D1760" s="33"/>
      <c r="E1760" s="92"/>
      <c r="F1760" s="31"/>
      <c r="G1760" s="77"/>
      <c r="H1760" s="77"/>
      <c r="I1760" s="57"/>
      <c r="J1760" s="31"/>
      <c r="K1760" s="31"/>
      <c r="L1760" s="77"/>
      <c r="M1760" s="64"/>
      <c r="N1760" s="64"/>
      <c r="O1760" s="69"/>
      <c r="P1760" s="69"/>
      <c r="Q1760" s="70"/>
      <c r="R1760" s="34"/>
      <c r="S1760" s="105"/>
      <c r="T1760" s="105"/>
      <c r="U1760" s="77"/>
      <c r="V1760" s="77"/>
      <c r="W1760" s="69"/>
      <c r="X1760" s="69"/>
      <c r="Y1760" s="69"/>
      <c r="Z1760" s="61"/>
      <c r="AA1760" s="67"/>
      <c r="AB1760" s="61"/>
      <c r="AC1760" s="67"/>
      <c r="AD1760" s="67"/>
      <c r="AE1760" s="67"/>
      <c r="AF1760" s="57"/>
      <c r="AG1760" s="107"/>
      <c r="AH1760" s="108"/>
      <c r="AI1760" s="30"/>
      <c r="AJ1760" s="30"/>
      <c r="AK1760" s="30"/>
      <c r="AL1760" s="30"/>
      <c r="AM1760" s="63"/>
      <c r="AN1760" s="108"/>
      <c r="AO1760" s="108"/>
      <c r="AP1760" s="107"/>
      <c r="AQ1760" s="107"/>
      <c r="AR1760" s="31"/>
      <c r="AS1760" s="68"/>
      <c r="AT1760" s="68"/>
      <c r="AU1760" s="63"/>
      <c r="AV1760" s="62"/>
      <c r="AW1760" s="62"/>
      <c r="AX1760" s="62"/>
      <c r="AY1760" s="62"/>
      <c r="AZ1760" s="126"/>
      <c r="BA1760" s="126"/>
      <c r="BB1760" s="126"/>
      <c r="BC1760" s="126"/>
      <c r="BD1760" s="126"/>
      <c r="BE1760" s="62"/>
    </row>
    <row r="1761" spans="1:57" ht="25.5" customHeight="1" x14ac:dyDescent="0.3">
      <c r="A1761" s="31"/>
      <c r="B1761" s="31"/>
      <c r="C1761" s="31"/>
      <c r="D1761" s="33"/>
      <c r="E1761" s="92"/>
      <c r="F1761" s="31"/>
      <c r="G1761" s="77"/>
      <c r="H1761" s="77"/>
      <c r="I1761" s="57"/>
      <c r="J1761" s="31"/>
      <c r="K1761" s="31"/>
      <c r="L1761" s="77"/>
      <c r="M1761" s="64"/>
      <c r="N1761" s="64"/>
      <c r="O1761" s="69"/>
      <c r="P1761" s="69"/>
      <c r="Q1761" s="70"/>
      <c r="R1761" s="34"/>
      <c r="S1761" s="105"/>
      <c r="T1761" s="105"/>
      <c r="U1761" s="77"/>
      <c r="V1761" s="77"/>
      <c r="W1761" s="69"/>
      <c r="X1761" s="69"/>
      <c r="Y1761" s="69"/>
      <c r="Z1761" s="61"/>
      <c r="AA1761" s="67"/>
      <c r="AB1761" s="61"/>
      <c r="AC1761" s="67"/>
      <c r="AD1761" s="67"/>
      <c r="AE1761" s="67"/>
      <c r="AF1761" s="57"/>
      <c r="AG1761" s="107"/>
      <c r="AH1761" s="108"/>
      <c r="AI1761" s="30"/>
      <c r="AJ1761" s="30"/>
      <c r="AK1761" s="30"/>
      <c r="AL1761" s="30"/>
      <c r="AM1761" s="63"/>
      <c r="AN1761" s="108"/>
      <c r="AO1761" s="108"/>
      <c r="AP1761" s="107"/>
      <c r="AQ1761" s="107"/>
      <c r="AR1761" s="31"/>
      <c r="AS1761" s="68"/>
      <c r="AT1761" s="68"/>
      <c r="AU1761" s="63"/>
      <c r="AV1761" s="62"/>
      <c r="AW1761" s="62"/>
      <c r="AX1761" s="62"/>
      <c r="AY1761" s="62"/>
      <c r="AZ1761" s="126"/>
      <c r="BA1761" s="126"/>
      <c r="BB1761" s="126"/>
      <c r="BC1761" s="126"/>
      <c r="BD1761" s="126"/>
      <c r="BE1761" s="62"/>
    </row>
    <row r="1762" spans="1:57" ht="25.5" customHeight="1" x14ac:dyDescent="0.3">
      <c r="A1762" s="31"/>
      <c r="B1762" s="31"/>
      <c r="C1762" s="31"/>
      <c r="D1762" s="33"/>
      <c r="E1762" s="92"/>
      <c r="F1762" s="31"/>
      <c r="G1762" s="77"/>
      <c r="H1762" s="77"/>
      <c r="I1762" s="57"/>
      <c r="J1762" s="31"/>
      <c r="K1762" s="31"/>
      <c r="L1762" s="77"/>
      <c r="M1762" s="64"/>
      <c r="N1762" s="64"/>
      <c r="O1762" s="69"/>
      <c r="P1762" s="69"/>
      <c r="Q1762" s="70"/>
      <c r="R1762" s="34"/>
      <c r="S1762" s="105"/>
      <c r="T1762" s="105"/>
      <c r="U1762" s="77"/>
      <c r="V1762" s="77"/>
      <c r="W1762" s="69"/>
      <c r="X1762" s="69"/>
      <c r="Y1762" s="69"/>
      <c r="Z1762" s="61"/>
      <c r="AA1762" s="67"/>
      <c r="AB1762" s="61"/>
      <c r="AC1762" s="67"/>
      <c r="AD1762" s="67"/>
      <c r="AE1762" s="67"/>
      <c r="AF1762" s="57"/>
      <c r="AG1762" s="107"/>
      <c r="AH1762" s="108"/>
      <c r="AI1762" s="30"/>
      <c r="AJ1762" s="30"/>
      <c r="AK1762" s="30"/>
      <c r="AL1762" s="30"/>
      <c r="AM1762" s="63"/>
      <c r="AN1762" s="108"/>
      <c r="AO1762" s="108"/>
      <c r="AP1762" s="107"/>
      <c r="AQ1762" s="107"/>
      <c r="AR1762" s="31"/>
      <c r="AS1762" s="68"/>
      <c r="AT1762" s="68"/>
      <c r="AU1762" s="63"/>
      <c r="AV1762" s="62"/>
      <c r="AW1762" s="62"/>
      <c r="AX1762" s="62"/>
      <c r="AY1762" s="62"/>
      <c r="AZ1762" s="126"/>
      <c r="BA1762" s="126"/>
      <c r="BB1762" s="126"/>
      <c r="BC1762" s="126"/>
      <c r="BD1762" s="126"/>
      <c r="BE1762" s="62"/>
    </row>
    <row r="1763" spans="1:57" ht="25.5" customHeight="1" x14ac:dyDescent="0.3">
      <c r="A1763" s="31"/>
      <c r="B1763" s="31"/>
      <c r="C1763" s="31"/>
      <c r="D1763" s="33"/>
      <c r="E1763" s="92"/>
      <c r="F1763" s="31"/>
      <c r="G1763" s="77"/>
      <c r="H1763" s="77"/>
      <c r="I1763" s="57"/>
      <c r="J1763" s="31"/>
      <c r="K1763" s="31"/>
      <c r="L1763" s="77"/>
      <c r="M1763" s="64"/>
      <c r="N1763" s="64"/>
      <c r="O1763" s="69"/>
      <c r="P1763" s="69"/>
      <c r="Q1763" s="70"/>
      <c r="R1763" s="34"/>
      <c r="S1763" s="105"/>
      <c r="T1763" s="105"/>
      <c r="U1763" s="77"/>
      <c r="V1763" s="77"/>
      <c r="W1763" s="69"/>
      <c r="X1763" s="69"/>
      <c r="Y1763" s="69"/>
      <c r="Z1763" s="61"/>
      <c r="AA1763" s="67"/>
      <c r="AB1763" s="61"/>
      <c r="AC1763" s="67"/>
      <c r="AD1763" s="67"/>
      <c r="AE1763" s="67"/>
      <c r="AF1763" s="57"/>
      <c r="AG1763" s="107"/>
      <c r="AH1763" s="108"/>
      <c r="AI1763" s="30"/>
      <c r="AJ1763" s="30"/>
      <c r="AK1763" s="30"/>
      <c r="AL1763" s="30"/>
      <c r="AM1763" s="63"/>
      <c r="AN1763" s="108"/>
      <c r="AO1763" s="108"/>
      <c r="AP1763" s="107"/>
      <c r="AQ1763" s="107"/>
      <c r="AR1763" s="31"/>
      <c r="AS1763" s="68"/>
      <c r="AT1763" s="68"/>
      <c r="AU1763" s="63"/>
      <c r="AV1763" s="62"/>
      <c r="AW1763" s="62"/>
      <c r="AX1763" s="62"/>
      <c r="AY1763" s="62"/>
      <c r="AZ1763" s="126"/>
      <c r="BA1763" s="126"/>
      <c r="BB1763" s="126"/>
      <c r="BC1763" s="126"/>
      <c r="BD1763" s="126"/>
      <c r="BE1763" s="62"/>
    </row>
    <row r="1764" spans="1:57" ht="25.5" customHeight="1" x14ac:dyDescent="0.3">
      <c r="A1764" s="31"/>
      <c r="B1764" s="31"/>
      <c r="C1764" s="31"/>
      <c r="D1764" s="33"/>
      <c r="E1764" s="92"/>
      <c r="F1764" s="31"/>
      <c r="G1764" s="77"/>
      <c r="H1764" s="77"/>
      <c r="I1764" s="57"/>
      <c r="J1764" s="31"/>
      <c r="K1764" s="31"/>
      <c r="L1764" s="77"/>
      <c r="M1764" s="64"/>
      <c r="N1764" s="64"/>
      <c r="O1764" s="69"/>
      <c r="P1764" s="69"/>
      <c r="Q1764" s="70"/>
      <c r="R1764" s="34"/>
      <c r="S1764" s="105"/>
      <c r="T1764" s="105"/>
      <c r="U1764" s="77"/>
      <c r="V1764" s="77"/>
      <c r="W1764" s="69"/>
      <c r="X1764" s="69"/>
      <c r="Y1764" s="69"/>
      <c r="Z1764" s="61"/>
      <c r="AA1764" s="67"/>
      <c r="AB1764" s="61"/>
      <c r="AC1764" s="67"/>
      <c r="AD1764" s="67"/>
      <c r="AE1764" s="67"/>
      <c r="AF1764" s="57"/>
      <c r="AG1764" s="107"/>
      <c r="AH1764" s="108"/>
      <c r="AI1764" s="30"/>
      <c r="AJ1764" s="30"/>
      <c r="AK1764" s="30"/>
      <c r="AL1764" s="30"/>
      <c r="AM1764" s="63"/>
      <c r="AN1764" s="108"/>
      <c r="AO1764" s="108"/>
      <c r="AP1764" s="107"/>
      <c r="AQ1764" s="107"/>
      <c r="AR1764" s="31"/>
      <c r="AS1764" s="68"/>
      <c r="AT1764" s="68"/>
      <c r="AU1764" s="63"/>
      <c r="AV1764" s="62"/>
      <c r="AW1764" s="62"/>
      <c r="AX1764" s="62"/>
      <c r="AY1764" s="62"/>
      <c r="AZ1764" s="126"/>
      <c r="BA1764" s="126"/>
      <c r="BB1764" s="126"/>
      <c r="BC1764" s="126"/>
      <c r="BD1764" s="126"/>
      <c r="BE1764" s="62"/>
    </row>
    <row r="1765" spans="1:57" ht="25.5" customHeight="1" x14ac:dyDescent="0.3">
      <c r="A1765" s="31"/>
      <c r="B1765" s="31"/>
      <c r="C1765" s="31"/>
      <c r="D1765" s="33"/>
      <c r="E1765" s="92"/>
      <c r="F1765" s="31"/>
      <c r="G1765" s="77"/>
      <c r="H1765" s="77"/>
      <c r="I1765" s="57"/>
      <c r="J1765" s="31"/>
      <c r="K1765" s="31"/>
      <c r="L1765" s="77"/>
      <c r="M1765" s="64"/>
      <c r="N1765" s="64"/>
      <c r="O1765" s="69"/>
      <c r="P1765" s="69"/>
      <c r="Q1765" s="70"/>
      <c r="R1765" s="34"/>
      <c r="S1765" s="105"/>
      <c r="T1765" s="105"/>
      <c r="U1765" s="77"/>
      <c r="V1765" s="77"/>
      <c r="W1765" s="69"/>
      <c r="X1765" s="69"/>
      <c r="Y1765" s="69"/>
      <c r="Z1765" s="61"/>
      <c r="AA1765" s="67"/>
      <c r="AB1765" s="61"/>
      <c r="AC1765" s="67"/>
      <c r="AD1765" s="67"/>
      <c r="AE1765" s="67"/>
      <c r="AF1765" s="57"/>
      <c r="AG1765" s="107"/>
      <c r="AH1765" s="108"/>
      <c r="AI1765" s="30"/>
      <c r="AJ1765" s="30"/>
      <c r="AK1765" s="30"/>
      <c r="AL1765" s="30"/>
      <c r="AM1765" s="63"/>
      <c r="AN1765" s="108"/>
      <c r="AO1765" s="108"/>
      <c r="AP1765" s="107"/>
      <c r="AQ1765" s="107"/>
      <c r="AR1765" s="31"/>
      <c r="AS1765" s="68"/>
      <c r="AT1765" s="68"/>
      <c r="AU1765" s="63"/>
      <c r="AV1765" s="62"/>
      <c r="AW1765" s="62"/>
      <c r="AX1765" s="62"/>
      <c r="AY1765" s="62"/>
      <c r="AZ1765" s="126"/>
      <c r="BA1765" s="126"/>
      <c r="BB1765" s="126"/>
      <c r="BC1765" s="126"/>
      <c r="BD1765" s="126"/>
      <c r="BE1765" s="62"/>
    </row>
    <row r="1766" spans="1:57" ht="25.5" customHeight="1" x14ac:dyDescent="0.3">
      <c r="A1766" s="31"/>
      <c r="B1766" s="31"/>
      <c r="C1766" s="31"/>
      <c r="D1766" s="33"/>
      <c r="E1766" s="92"/>
      <c r="F1766" s="31"/>
      <c r="G1766" s="77"/>
      <c r="H1766" s="77"/>
      <c r="I1766" s="57"/>
      <c r="J1766" s="31"/>
      <c r="K1766" s="31"/>
      <c r="L1766" s="77"/>
      <c r="M1766" s="64"/>
      <c r="N1766" s="64"/>
      <c r="O1766" s="69"/>
      <c r="P1766" s="69"/>
      <c r="Q1766" s="70"/>
      <c r="R1766" s="34"/>
      <c r="S1766" s="105"/>
      <c r="T1766" s="105"/>
      <c r="U1766" s="77"/>
      <c r="V1766" s="77"/>
      <c r="W1766" s="69"/>
      <c r="X1766" s="69"/>
      <c r="Y1766" s="69"/>
      <c r="Z1766" s="61"/>
      <c r="AA1766" s="67"/>
      <c r="AB1766" s="61"/>
      <c r="AC1766" s="67"/>
      <c r="AD1766" s="67"/>
      <c r="AE1766" s="67"/>
      <c r="AF1766" s="57"/>
      <c r="AG1766" s="107"/>
      <c r="AH1766" s="108"/>
      <c r="AI1766" s="30"/>
      <c r="AJ1766" s="30"/>
      <c r="AK1766" s="30"/>
      <c r="AL1766" s="30"/>
      <c r="AM1766" s="63"/>
      <c r="AN1766" s="108"/>
      <c r="AO1766" s="108"/>
      <c r="AP1766" s="107"/>
      <c r="AQ1766" s="107"/>
      <c r="AR1766" s="31"/>
      <c r="AS1766" s="68"/>
      <c r="AT1766" s="68"/>
      <c r="AU1766" s="63"/>
      <c r="AV1766" s="62"/>
      <c r="AW1766" s="62"/>
      <c r="AX1766" s="62"/>
      <c r="AY1766" s="62"/>
      <c r="AZ1766" s="126"/>
      <c r="BA1766" s="126"/>
      <c r="BB1766" s="126"/>
      <c r="BC1766" s="126"/>
      <c r="BD1766" s="126"/>
      <c r="BE1766" s="62"/>
    </row>
    <row r="1767" spans="1:57" ht="25.5" customHeight="1" x14ac:dyDescent="0.3">
      <c r="A1767" s="31"/>
      <c r="B1767" s="31"/>
      <c r="C1767" s="31"/>
      <c r="D1767" s="33"/>
      <c r="E1767" s="92"/>
      <c r="F1767" s="31"/>
      <c r="G1767" s="77"/>
      <c r="H1767" s="77"/>
      <c r="I1767" s="57"/>
      <c r="J1767" s="31"/>
      <c r="K1767" s="31"/>
      <c r="L1767" s="77"/>
      <c r="M1767" s="64"/>
      <c r="N1767" s="64"/>
      <c r="O1767" s="69"/>
      <c r="P1767" s="69"/>
      <c r="Q1767" s="70"/>
      <c r="R1767" s="34"/>
      <c r="S1767" s="105"/>
      <c r="T1767" s="105"/>
      <c r="U1767" s="77"/>
      <c r="V1767" s="77"/>
      <c r="W1767" s="69"/>
      <c r="X1767" s="69"/>
      <c r="Y1767" s="69"/>
      <c r="Z1767" s="61"/>
      <c r="AA1767" s="67"/>
      <c r="AB1767" s="61"/>
      <c r="AC1767" s="67"/>
      <c r="AD1767" s="67"/>
      <c r="AE1767" s="67"/>
      <c r="AF1767" s="57"/>
      <c r="AG1767" s="107"/>
      <c r="AH1767" s="108"/>
      <c r="AI1767" s="30"/>
      <c r="AJ1767" s="30"/>
      <c r="AK1767" s="30"/>
      <c r="AL1767" s="30"/>
      <c r="AM1767" s="63"/>
      <c r="AN1767" s="108"/>
      <c r="AO1767" s="108"/>
      <c r="AP1767" s="107"/>
      <c r="AQ1767" s="107"/>
      <c r="AR1767" s="31"/>
      <c r="AS1767" s="68"/>
      <c r="AT1767" s="68"/>
      <c r="AU1767" s="63"/>
      <c r="AV1767" s="62"/>
      <c r="AW1767" s="62"/>
      <c r="AX1767" s="62"/>
      <c r="AY1767" s="62"/>
      <c r="AZ1767" s="126"/>
      <c r="BA1767" s="126"/>
      <c r="BB1767" s="126"/>
      <c r="BC1767" s="126"/>
      <c r="BD1767" s="126"/>
      <c r="BE1767" s="62"/>
    </row>
    <row r="1768" spans="1:57" ht="25.5" customHeight="1" x14ac:dyDescent="0.3">
      <c r="A1768" s="31"/>
      <c r="B1768" s="31"/>
      <c r="C1768" s="31"/>
      <c r="D1768" s="33"/>
      <c r="E1768" s="92"/>
      <c r="F1768" s="31"/>
      <c r="G1768" s="77"/>
      <c r="H1768" s="77"/>
      <c r="I1768" s="57"/>
      <c r="J1768" s="31"/>
      <c r="K1768" s="31"/>
      <c r="L1768" s="77"/>
      <c r="M1768" s="64"/>
      <c r="N1768" s="64"/>
      <c r="O1768" s="69"/>
      <c r="P1768" s="69"/>
      <c r="Q1768" s="70"/>
      <c r="R1768" s="34"/>
      <c r="S1768" s="105"/>
      <c r="T1768" s="105"/>
      <c r="U1768" s="77"/>
      <c r="V1768" s="77"/>
      <c r="W1768" s="69"/>
      <c r="X1768" s="69"/>
      <c r="Y1768" s="69"/>
      <c r="Z1768" s="61"/>
      <c r="AA1768" s="67"/>
      <c r="AB1768" s="61"/>
      <c r="AC1768" s="67"/>
      <c r="AD1768" s="67"/>
      <c r="AE1768" s="67"/>
      <c r="AF1768" s="57"/>
      <c r="AG1768" s="107"/>
      <c r="AH1768" s="108"/>
      <c r="AI1768" s="30"/>
      <c r="AJ1768" s="30"/>
      <c r="AK1768" s="30"/>
      <c r="AL1768" s="30"/>
      <c r="AM1768" s="63"/>
      <c r="AN1768" s="108"/>
      <c r="AO1768" s="108"/>
      <c r="AP1768" s="107"/>
      <c r="AQ1768" s="107"/>
      <c r="AR1768" s="31"/>
      <c r="AS1768" s="68"/>
      <c r="AT1768" s="68"/>
      <c r="AU1768" s="63"/>
      <c r="AV1768" s="62"/>
      <c r="AW1768" s="62"/>
      <c r="AX1768" s="62"/>
      <c r="AY1768" s="62"/>
      <c r="AZ1768" s="126"/>
      <c r="BA1768" s="126"/>
      <c r="BB1768" s="126"/>
      <c r="BC1768" s="126"/>
      <c r="BD1768" s="126"/>
      <c r="BE1768" s="62"/>
    </row>
    <row r="1769" spans="1:57" ht="25.5" customHeight="1" x14ac:dyDescent="0.3">
      <c r="A1769" s="31"/>
      <c r="B1769" s="31"/>
      <c r="C1769" s="31"/>
      <c r="D1769" s="33"/>
      <c r="E1769" s="92"/>
      <c r="F1769" s="31"/>
      <c r="G1769" s="77"/>
      <c r="H1769" s="77"/>
      <c r="I1769" s="57"/>
      <c r="J1769" s="31"/>
      <c r="K1769" s="31"/>
      <c r="L1769" s="77"/>
      <c r="M1769" s="64"/>
      <c r="N1769" s="64"/>
      <c r="O1769" s="69"/>
      <c r="P1769" s="69"/>
      <c r="Q1769" s="70"/>
      <c r="R1769" s="34"/>
      <c r="S1769" s="105"/>
      <c r="T1769" s="105"/>
      <c r="U1769" s="77"/>
      <c r="V1769" s="77"/>
      <c r="W1769" s="69"/>
      <c r="X1769" s="69"/>
      <c r="Y1769" s="69"/>
      <c r="Z1769" s="61"/>
      <c r="AA1769" s="67"/>
      <c r="AB1769" s="61"/>
      <c r="AC1769" s="67"/>
      <c r="AD1769" s="67"/>
      <c r="AE1769" s="67"/>
      <c r="AF1769" s="57"/>
      <c r="AG1769" s="107"/>
      <c r="AH1769" s="108"/>
      <c r="AI1769" s="30"/>
      <c r="AJ1769" s="30"/>
      <c r="AK1769" s="30"/>
      <c r="AL1769" s="30"/>
      <c r="AM1769" s="63"/>
      <c r="AN1769" s="108"/>
      <c r="AO1769" s="108"/>
      <c r="AP1769" s="107"/>
      <c r="AQ1769" s="107"/>
      <c r="AR1769" s="31"/>
      <c r="AS1769" s="68"/>
      <c r="AT1769" s="68"/>
      <c r="AU1769" s="63"/>
      <c r="AV1769" s="62"/>
      <c r="AW1769" s="62"/>
      <c r="AX1769" s="62"/>
      <c r="AY1769" s="62"/>
      <c r="AZ1769" s="126"/>
      <c r="BA1769" s="126"/>
      <c r="BB1769" s="126"/>
      <c r="BC1769" s="126"/>
      <c r="BD1769" s="126"/>
      <c r="BE1769" s="62"/>
    </row>
    <row r="1770" spans="1:57" ht="25.5" customHeight="1" x14ac:dyDescent="0.3">
      <c r="A1770" s="31"/>
      <c r="B1770" s="31"/>
      <c r="C1770" s="31"/>
      <c r="D1770" s="33"/>
      <c r="E1770" s="92"/>
      <c r="F1770" s="31"/>
      <c r="G1770" s="77"/>
      <c r="H1770" s="77"/>
      <c r="I1770" s="57"/>
      <c r="J1770" s="31"/>
      <c r="K1770" s="31"/>
      <c r="L1770" s="77"/>
      <c r="M1770" s="64"/>
      <c r="N1770" s="64"/>
      <c r="O1770" s="69"/>
      <c r="P1770" s="69"/>
      <c r="Q1770" s="70"/>
      <c r="R1770" s="34"/>
      <c r="S1770" s="105"/>
      <c r="T1770" s="105"/>
      <c r="U1770" s="77"/>
      <c r="V1770" s="77"/>
      <c r="W1770" s="69"/>
      <c r="X1770" s="69"/>
      <c r="Y1770" s="69"/>
      <c r="Z1770" s="61"/>
      <c r="AA1770" s="67"/>
      <c r="AB1770" s="61"/>
      <c r="AC1770" s="67"/>
      <c r="AD1770" s="67"/>
      <c r="AE1770" s="67"/>
      <c r="AF1770" s="57"/>
      <c r="AG1770" s="107"/>
      <c r="AH1770" s="108"/>
      <c r="AI1770" s="30"/>
      <c r="AJ1770" s="30"/>
      <c r="AK1770" s="30"/>
      <c r="AL1770" s="30"/>
      <c r="AM1770" s="63"/>
      <c r="AN1770" s="108"/>
      <c r="AO1770" s="108"/>
      <c r="AP1770" s="107"/>
      <c r="AQ1770" s="107"/>
      <c r="AR1770" s="31"/>
      <c r="AS1770" s="68"/>
      <c r="AT1770" s="68"/>
      <c r="AU1770" s="63"/>
      <c r="AV1770" s="62"/>
      <c r="AW1770" s="62"/>
      <c r="AX1770" s="62"/>
      <c r="AY1770" s="62"/>
      <c r="AZ1770" s="126"/>
      <c r="BA1770" s="126"/>
      <c r="BB1770" s="126"/>
      <c r="BC1770" s="126"/>
      <c r="BD1770" s="126"/>
      <c r="BE1770" s="62"/>
    </row>
    <row r="1771" spans="1:57" ht="25.5" customHeight="1" x14ac:dyDescent="0.3">
      <c r="A1771" s="31"/>
      <c r="B1771" s="31"/>
      <c r="C1771" s="31"/>
      <c r="D1771" s="33"/>
      <c r="E1771" s="92"/>
      <c r="F1771" s="31"/>
      <c r="G1771" s="77"/>
      <c r="H1771" s="77"/>
      <c r="I1771" s="57"/>
      <c r="J1771" s="31"/>
      <c r="K1771" s="31"/>
      <c r="L1771" s="77"/>
      <c r="M1771" s="64"/>
      <c r="N1771" s="64"/>
      <c r="O1771" s="69"/>
      <c r="P1771" s="69"/>
      <c r="Q1771" s="70"/>
      <c r="R1771" s="34"/>
      <c r="S1771" s="105"/>
      <c r="T1771" s="105"/>
      <c r="U1771" s="77"/>
      <c r="V1771" s="77"/>
      <c r="W1771" s="69"/>
      <c r="X1771" s="69"/>
      <c r="Y1771" s="69"/>
      <c r="Z1771" s="61"/>
      <c r="AA1771" s="67"/>
      <c r="AB1771" s="61"/>
      <c r="AC1771" s="67"/>
      <c r="AD1771" s="67"/>
      <c r="AE1771" s="67"/>
      <c r="AF1771" s="57"/>
      <c r="AG1771" s="107"/>
      <c r="AH1771" s="108"/>
      <c r="AI1771" s="30"/>
      <c r="AJ1771" s="30"/>
      <c r="AK1771" s="30"/>
      <c r="AL1771" s="30"/>
      <c r="AM1771" s="63"/>
      <c r="AN1771" s="108"/>
      <c r="AO1771" s="108"/>
      <c r="AP1771" s="107"/>
      <c r="AQ1771" s="107"/>
      <c r="AR1771" s="31"/>
      <c r="AS1771" s="68"/>
      <c r="AT1771" s="68"/>
      <c r="AU1771" s="63"/>
      <c r="AV1771" s="62"/>
      <c r="AW1771" s="62"/>
      <c r="AX1771" s="62"/>
      <c r="AY1771" s="62"/>
      <c r="AZ1771" s="126"/>
      <c r="BA1771" s="126"/>
      <c r="BB1771" s="126"/>
      <c r="BC1771" s="126"/>
      <c r="BD1771" s="126"/>
      <c r="BE1771" s="62"/>
    </row>
    <row r="1772" spans="1:57" ht="25.5" customHeight="1" x14ac:dyDescent="0.3">
      <c r="A1772" s="31"/>
      <c r="B1772" s="31"/>
      <c r="C1772" s="31"/>
      <c r="D1772" s="33"/>
      <c r="E1772" s="92"/>
      <c r="F1772" s="31"/>
      <c r="G1772" s="77"/>
      <c r="H1772" s="77"/>
      <c r="I1772" s="57"/>
      <c r="J1772" s="31"/>
      <c r="K1772" s="31"/>
      <c r="L1772" s="77"/>
      <c r="M1772" s="64"/>
      <c r="N1772" s="64"/>
      <c r="O1772" s="69"/>
      <c r="P1772" s="69"/>
      <c r="Q1772" s="70"/>
      <c r="R1772" s="34"/>
      <c r="S1772" s="105"/>
      <c r="T1772" s="105"/>
      <c r="U1772" s="77"/>
      <c r="V1772" s="77"/>
      <c r="W1772" s="69"/>
      <c r="X1772" s="69"/>
      <c r="Y1772" s="69"/>
      <c r="Z1772" s="61"/>
      <c r="AA1772" s="67"/>
      <c r="AB1772" s="61"/>
      <c r="AC1772" s="67"/>
      <c r="AD1772" s="67"/>
      <c r="AE1772" s="67"/>
      <c r="AF1772" s="57"/>
      <c r="AG1772" s="107"/>
      <c r="AH1772" s="108"/>
      <c r="AI1772" s="30"/>
      <c r="AJ1772" s="30"/>
      <c r="AK1772" s="30"/>
      <c r="AL1772" s="30"/>
      <c r="AM1772" s="63"/>
      <c r="AN1772" s="108"/>
      <c r="AO1772" s="108"/>
      <c r="AP1772" s="107"/>
      <c r="AQ1772" s="107"/>
      <c r="AR1772" s="31"/>
      <c r="AS1772" s="68"/>
      <c r="AT1772" s="68"/>
      <c r="AU1772" s="63"/>
      <c r="AV1772" s="62"/>
      <c r="AW1772" s="62"/>
      <c r="AX1772" s="62"/>
      <c r="AY1772" s="62"/>
      <c r="AZ1772" s="126"/>
      <c r="BA1772" s="126"/>
      <c r="BB1772" s="126"/>
      <c r="BC1772" s="126"/>
      <c r="BD1772" s="126"/>
      <c r="BE1772" s="62"/>
    </row>
    <row r="1773" spans="1:57" ht="25.5" customHeight="1" x14ac:dyDescent="0.3">
      <c r="A1773" s="31"/>
      <c r="B1773" s="31"/>
      <c r="C1773" s="31"/>
      <c r="D1773" s="33"/>
      <c r="E1773" s="92"/>
      <c r="F1773" s="31"/>
      <c r="G1773" s="77"/>
      <c r="H1773" s="77"/>
      <c r="I1773" s="57"/>
      <c r="J1773" s="31"/>
      <c r="K1773" s="31"/>
      <c r="L1773" s="77"/>
      <c r="M1773" s="64"/>
      <c r="N1773" s="64"/>
      <c r="O1773" s="69"/>
      <c r="P1773" s="69"/>
      <c r="Q1773" s="70"/>
      <c r="R1773" s="34"/>
      <c r="S1773" s="105"/>
      <c r="T1773" s="105"/>
      <c r="U1773" s="77"/>
      <c r="V1773" s="77"/>
      <c r="W1773" s="69"/>
      <c r="X1773" s="69"/>
      <c r="Y1773" s="69"/>
      <c r="Z1773" s="61"/>
      <c r="AA1773" s="67"/>
      <c r="AB1773" s="61"/>
      <c r="AC1773" s="67"/>
      <c r="AD1773" s="67"/>
      <c r="AE1773" s="67"/>
      <c r="AF1773" s="57"/>
      <c r="AG1773" s="107"/>
      <c r="AH1773" s="108"/>
      <c r="AI1773" s="30"/>
      <c r="AJ1773" s="30"/>
      <c r="AK1773" s="30"/>
      <c r="AL1773" s="30"/>
      <c r="AM1773" s="63"/>
      <c r="AN1773" s="108"/>
      <c r="AO1773" s="108"/>
      <c r="AP1773" s="107"/>
      <c r="AQ1773" s="107"/>
      <c r="AR1773" s="31"/>
      <c r="AS1773" s="68"/>
      <c r="AT1773" s="68"/>
      <c r="AU1773" s="63"/>
      <c r="AV1773" s="62"/>
      <c r="AW1773" s="62"/>
      <c r="AX1773" s="62"/>
      <c r="AY1773" s="62"/>
      <c r="AZ1773" s="126"/>
      <c r="BA1773" s="126"/>
      <c r="BB1773" s="126"/>
      <c r="BC1773" s="126"/>
      <c r="BD1773" s="126"/>
      <c r="BE1773" s="62"/>
    </row>
    <row r="1774" spans="1:57" ht="25.5" customHeight="1" x14ac:dyDescent="0.3">
      <c r="A1774" s="31"/>
      <c r="B1774" s="31"/>
      <c r="C1774" s="31"/>
      <c r="D1774" s="33"/>
      <c r="E1774" s="92"/>
      <c r="F1774" s="31"/>
      <c r="G1774" s="77"/>
      <c r="H1774" s="77"/>
      <c r="I1774" s="57"/>
      <c r="J1774" s="31"/>
      <c r="K1774" s="31"/>
      <c r="L1774" s="77"/>
      <c r="M1774" s="64"/>
      <c r="N1774" s="64"/>
      <c r="O1774" s="69"/>
      <c r="P1774" s="69"/>
      <c r="Q1774" s="70"/>
      <c r="R1774" s="34"/>
      <c r="S1774" s="105"/>
      <c r="T1774" s="105"/>
      <c r="U1774" s="77"/>
      <c r="V1774" s="77"/>
      <c r="W1774" s="69"/>
      <c r="X1774" s="69"/>
      <c r="Y1774" s="69"/>
      <c r="Z1774" s="61"/>
      <c r="AA1774" s="67"/>
      <c r="AB1774" s="61"/>
      <c r="AC1774" s="67"/>
      <c r="AD1774" s="67"/>
      <c r="AE1774" s="67"/>
      <c r="AF1774" s="57"/>
      <c r="AG1774" s="107"/>
      <c r="AH1774" s="108"/>
      <c r="AI1774" s="30"/>
      <c r="AJ1774" s="30"/>
      <c r="AK1774" s="30"/>
      <c r="AL1774" s="30"/>
      <c r="AM1774" s="63"/>
      <c r="AN1774" s="108"/>
      <c r="AO1774" s="108"/>
      <c r="AP1774" s="107"/>
      <c r="AQ1774" s="107"/>
      <c r="AR1774" s="31"/>
      <c r="AS1774" s="68"/>
      <c r="AT1774" s="68"/>
      <c r="AU1774" s="63"/>
      <c r="AV1774" s="62"/>
      <c r="AW1774" s="62"/>
      <c r="AX1774" s="62"/>
      <c r="AY1774" s="62"/>
      <c r="AZ1774" s="126"/>
      <c r="BA1774" s="126"/>
      <c r="BB1774" s="126"/>
      <c r="BC1774" s="126"/>
      <c r="BD1774" s="126"/>
      <c r="BE1774" s="62"/>
    </row>
    <row r="1775" spans="1:57" ht="25.5" customHeight="1" x14ac:dyDescent="0.3">
      <c r="A1775" s="31"/>
      <c r="B1775" s="31"/>
      <c r="C1775" s="31"/>
      <c r="D1775" s="33"/>
      <c r="E1775" s="92"/>
      <c r="F1775" s="31"/>
      <c r="G1775" s="77"/>
      <c r="H1775" s="77"/>
      <c r="I1775" s="57"/>
      <c r="J1775" s="31"/>
      <c r="K1775" s="31"/>
      <c r="L1775" s="77"/>
      <c r="M1775" s="64"/>
      <c r="N1775" s="64"/>
      <c r="O1775" s="69"/>
      <c r="P1775" s="69"/>
      <c r="Q1775" s="70"/>
      <c r="R1775" s="34"/>
      <c r="S1775" s="105"/>
      <c r="T1775" s="105"/>
      <c r="U1775" s="77"/>
      <c r="V1775" s="77"/>
      <c r="W1775" s="69"/>
      <c r="X1775" s="69"/>
      <c r="Y1775" s="69"/>
      <c r="Z1775" s="61"/>
      <c r="AA1775" s="67"/>
      <c r="AB1775" s="61"/>
      <c r="AC1775" s="67"/>
      <c r="AD1775" s="67"/>
      <c r="AE1775" s="67"/>
      <c r="AF1775" s="57"/>
      <c r="AG1775" s="107"/>
      <c r="AH1775" s="108"/>
      <c r="AI1775" s="30"/>
      <c r="AJ1775" s="30"/>
      <c r="AK1775" s="30"/>
      <c r="AL1775" s="30"/>
      <c r="AM1775" s="63"/>
      <c r="AN1775" s="108"/>
      <c r="AO1775" s="108"/>
      <c r="AP1775" s="107"/>
      <c r="AQ1775" s="107"/>
      <c r="AR1775" s="31"/>
      <c r="AS1775" s="68"/>
      <c r="AT1775" s="68"/>
      <c r="AU1775" s="63"/>
      <c r="AV1775" s="62"/>
      <c r="AW1775" s="62"/>
      <c r="AX1775" s="62"/>
      <c r="AY1775" s="62"/>
      <c r="AZ1775" s="126"/>
      <c r="BA1775" s="126"/>
      <c r="BB1775" s="126"/>
      <c r="BC1775" s="126"/>
      <c r="BD1775" s="126"/>
      <c r="BE1775" s="62"/>
    </row>
    <row r="1776" spans="1:57" ht="25.5" customHeight="1" x14ac:dyDescent="0.3">
      <c r="A1776" s="31"/>
      <c r="B1776" s="31"/>
      <c r="C1776" s="31"/>
      <c r="D1776" s="33"/>
      <c r="E1776" s="92"/>
      <c r="F1776" s="31"/>
      <c r="G1776" s="77"/>
      <c r="H1776" s="77"/>
      <c r="I1776" s="57"/>
      <c r="J1776" s="31"/>
      <c r="K1776" s="31"/>
      <c r="L1776" s="77"/>
      <c r="M1776" s="64"/>
      <c r="N1776" s="64"/>
      <c r="O1776" s="69"/>
      <c r="P1776" s="69"/>
      <c r="Q1776" s="70"/>
      <c r="R1776" s="34"/>
      <c r="S1776" s="105"/>
      <c r="T1776" s="105"/>
      <c r="U1776" s="77"/>
      <c r="V1776" s="77"/>
      <c r="W1776" s="69"/>
      <c r="X1776" s="69"/>
      <c r="Y1776" s="69"/>
      <c r="Z1776" s="61"/>
      <c r="AA1776" s="67"/>
      <c r="AB1776" s="61"/>
      <c r="AC1776" s="67"/>
      <c r="AD1776" s="67"/>
      <c r="AE1776" s="67"/>
      <c r="AF1776" s="57"/>
      <c r="AG1776" s="107"/>
      <c r="AH1776" s="108"/>
      <c r="AI1776" s="30"/>
      <c r="AJ1776" s="30"/>
      <c r="AK1776" s="30"/>
      <c r="AL1776" s="30"/>
      <c r="AM1776" s="63"/>
      <c r="AN1776" s="108"/>
      <c r="AO1776" s="108"/>
      <c r="AP1776" s="107"/>
      <c r="AQ1776" s="107"/>
      <c r="AR1776" s="31"/>
      <c r="AS1776" s="68"/>
      <c r="AT1776" s="68"/>
      <c r="AU1776" s="63"/>
      <c r="AV1776" s="62"/>
      <c r="AW1776" s="62"/>
      <c r="AX1776" s="62"/>
      <c r="AY1776" s="62"/>
      <c r="AZ1776" s="126"/>
      <c r="BA1776" s="126"/>
      <c r="BB1776" s="126"/>
      <c r="BC1776" s="126"/>
      <c r="BD1776" s="126"/>
      <c r="BE1776" s="62"/>
    </row>
    <row r="1777" spans="1:57" ht="25.5" customHeight="1" x14ac:dyDescent="0.3">
      <c r="A1777" s="31"/>
      <c r="B1777" s="31"/>
      <c r="C1777" s="31"/>
      <c r="D1777" s="33"/>
      <c r="E1777" s="92"/>
      <c r="F1777" s="31"/>
      <c r="G1777" s="77"/>
      <c r="H1777" s="77"/>
      <c r="I1777" s="57"/>
      <c r="J1777" s="31"/>
      <c r="K1777" s="31"/>
      <c r="L1777" s="77"/>
      <c r="M1777" s="64"/>
      <c r="N1777" s="64"/>
      <c r="O1777" s="69"/>
      <c r="P1777" s="69"/>
      <c r="Q1777" s="70"/>
      <c r="R1777" s="34"/>
      <c r="S1777" s="105"/>
      <c r="T1777" s="105"/>
      <c r="U1777" s="77"/>
      <c r="V1777" s="77"/>
      <c r="W1777" s="69"/>
      <c r="X1777" s="69"/>
      <c r="Y1777" s="69"/>
      <c r="Z1777" s="61"/>
      <c r="AA1777" s="67"/>
      <c r="AB1777" s="61"/>
      <c r="AC1777" s="67"/>
      <c r="AD1777" s="67"/>
      <c r="AE1777" s="67"/>
      <c r="AF1777" s="57"/>
      <c r="AG1777" s="107"/>
      <c r="AH1777" s="108"/>
      <c r="AI1777" s="30"/>
      <c r="AJ1777" s="30"/>
      <c r="AK1777" s="30"/>
      <c r="AL1777" s="30"/>
      <c r="AM1777" s="63"/>
      <c r="AN1777" s="108"/>
      <c r="AO1777" s="108"/>
      <c r="AP1777" s="107"/>
      <c r="AQ1777" s="107"/>
      <c r="AR1777" s="31"/>
      <c r="AS1777" s="68"/>
      <c r="AT1777" s="68"/>
      <c r="AU1777" s="63"/>
      <c r="AV1777" s="62"/>
      <c r="AW1777" s="62"/>
      <c r="AX1777" s="62"/>
      <c r="AY1777" s="62"/>
      <c r="AZ1777" s="126"/>
      <c r="BA1777" s="126"/>
      <c r="BB1777" s="126"/>
      <c r="BC1777" s="126"/>
      <c r="BD1777" s="126"/>
      <c r="BE1777" s="62"/>
    </row>
    <row r="1778" spans="1:57" ht="25.5" customHeight="1" x14ac:dyDescent="0.3">
      <c r="A1778" s="31"/>
      <c r="B1778" s="31"/>
      <c r="C1778" s="31"/>
      <c r="D1778" s="33"/>
      <c r="E1778" s="92"/>
      <c r="F1778" s="31"/>
      <c r="G1778" s="77"/>
      <c r="H1778" s="77"/>
      <c r="I1778" s="57"/>
      <c r="J1778" s="31"/>
      <c r="K1778" s="31"/>
      <c r="L1778" s="77"/>
      <c r="M1778" s="64"/>
      <c r="N1778" s="64"/>
      <c r="O1778" s="69"/>
      <c r="P1778" s="69"/>
      <c r="Q1778" s="70"/>
      <c r="R1778" s="34"/>
      <c r="S1778" s="105"/>
      <c r="T1778" s="105"/>
      <c r="U1778" s="77"/>
      <c r="V1778" s="77"/>
      <c r="W1778" s="69"/>
      <c r="X1778" s="69"/>
      <c r="Y1778" s="69"/>
      <c r="Z1778" s="61"/>
      <c r="AA1778" s="67"/>
      <c r="AB1778" s="61"/>
      <c r="AC1778" s="67"/>
      <c r="AD1778" s="67"/>
      <c r="AE1778" s="67"/>
      <c r="AF1778" s="57"/>
      <c r="AG1778" s="107"/>
      <c r="AH1778" s="108"/>
      <c r="AI1778" s="30"/>
      <c r="AJ1778" s="30"/>
      <c r="AK1778" s="30"/>
      <c r="AL1778" s="30"/>
      <c r="AM1778" s="63"/>
      <c r="AN1778" s="108"/>
      <c r="AO1778" s="108"/>
      <c r="AP1778" s="107"/>
      <c r="AQ1778" s="107"/>
      <c r="AR1778" s="31"/>
      <c r="AS1778" s="68"/>
      <c r="AT1778" s="68"/>
      <c r="AU1778" s="63"/>
      <c r="AV1778" s="62"/>
      <c r="AW1778" s="62"/>
      <c r="AX1778" s="62"/>
      <c r="AY1778" s="62"/>
      <c r="AZ1778" s="126"/>
      <c r="BA1778" s="126"/>
      <c r="BB1778" s="126"/>
      <c r="BC1778" s="126"/>
      <c r="BD1778" s="126"/>
      <c r="BE1778" s="62"/>
    </row>
    <row r="1779" spans="1:57" ht="25.5" customHeight="1" x14ac:dyDescent="0.3">
      <c r="A1779" s="31"/>
      <c r="B1779" s="31"/>
      <c r="C1779" s="31"/>
      <c r="D1779" s="33"/>
      <c r="E1779" s="92"/>
      <c r="F1779" s="31"/>
      <c r="G1779" s="77"/>
      <c r="H1779" s="77"/>
      <c r="I1779" s="57"/>
      <c r="J1779" s="31"/>
      <c r="K1779" s="31"/>
      <c r="L1779" s="77"/>
      <c r="M1779" s="64"/>
      <c r="N1779" s="64"/>
      <c r="O1779" s="69"/>
      <c r="P1779" s="69"/>
      <c r="Q1779" s="70"/>
      <c r="R1779" s="34"/>
      <c r="S1779" s="105"/>
      <c r="T1779" s="105"/>
      <c r="U1779" s="77"/>
      <c r="V1779" s="77"/>
      <c r="W1779" s="69"/>
      <c r="X1779" s="69"/>
      <c r="Y1779" s="69"/>
      <c r="Z1779" s="61"/>
      <c r="AA1779" s="67"/>
      <c r="AB1779" s="61"/>
      <c r="AC1779" s="67"/>
      <c r="AD1779" s="67"/>
      <c r="AE1779" s="67"/>
      <c r="AF1779" s="57"/>
      <c r="AG1779" s="107"/>
      <c r="AH1779" s="108"/>
      <c r="AI1779" s="30"/>
      <c r="AJ1779" s="30"/>
      <c r="AK1779" s="30"/>
      <c r="AL1779" s="30"/>
      <c r="AM1779" s="63"/>
      <c r="AN1779" s="108"/>
      <c r="AO1779" s="108"/>
      <c r="AP1779" s="107"/>
      <c r="AQ1779" s="107"/>
      <c r="AR1779" s="31"/>
      <c r="AS1779" s="68"/>
      <c r="AT1779" s="68"/>
      <c r="AU1779" s="63"/>
      <c r="AV1779" s="62"/>
      <c r="AW1779" s="62"/>
      <c r="AX1779" s="62"/>
      <c r="AY1779" s="62"/>
      <c r="AZ1779" s="126"/>
      <c r="BA1779" s="126"/>
      <c r="BB1779" s="126"/>
      <c r="BC1779" s="126"/>
      <c r="BD1779" s="126"/>
      <c r="BE1779" s="62"/>
    </row>
    <row r="1780" spans="1:57" ht="25.5" customHeight="1" x14ac:dyDescent="0.3">
      <c r="A1780" s="31"/>
      <c r="B1780" s="31"/>
      <c r="C1780" s="31"/>
      <c r="D1780" s="33"/>
      <c r="E1780" s="92"/>
      <c r="F1780" s="31"/>
      <c r="G1780" s="77"/>
      <c r="H1780" s="77"/>
      <c r="I1780" s="57"/>
      <c r="J1780" s="31"/>
      <c r="K1780" s="31"/>
      <c r="L1780" s="77"/>
      <c r="M1780" s="64"/>
      <c r="N1780" s="64"/>
      <c r="O1780" s="69"/>
      <c r="P1780" s="69"/>
      <c r="Q1780" s="70"/>
      <c r="R1780" s="34"/>
      <c r="S1780" s="105"/>
      <c r="T1780" s="105"/>
      <c r="U1780" s="77"/>
      <c r="V1780" s="77"/>
      <c r="W1780" s="69"/>
      <c r="X1780" s="69"/>
      <c r="Y1780" s="69"/>
      <c r="Z1780" s="61"/>
      <c r="AA1780" s="67"/>
      <c r="AB1780" s="61"/>
      <c r="AC1780" s="67"/>
      <c r="AD1780" s="67"/>
      <c r="AE1780" s="67"/>
      <c r="AF1780" s="57"/>
      <c r="AG1780" s="107"/>
      <c r="AH1780" s="108"/>
      <c r="AI1780" s="30"/>
      <c r="AJ1780" s="30"/>
      <c r="AK1780" s="30"/>
      <c r="AL1780" s="30"/>
      <c r="AM1780" s="63"/>
      <c r="AN1780" s="108"/>
      <c r="AO1780" s="108"/>
      <c r="AP1780" s="107"/>
      <c r="AQ1780" s="107"/>
      <c r="AR1780" s="31"/>
      <c r="AS1780" s="68"/>
      <c r="AT1780" s="68"/>
      <c r="AU1780" s="63"/>
      <c r="AV1780" s="62"/>
      <c r="AW1780" s="62"/>
      <c r="AX1780" s="62"/>
      <c r="AY1780" s="62"/>
      <c r="AZ1780" s="126"/>
      <c r="BA1780" s="126"/>
      <c r="BB1780" s="126"/>
      <c r="BC1780" s="126"/>
      <c r="BD1780" s="126"/>
      <c r="BE1780" s="62"/>
    </row>
    <row r="1781" spans="1:57" ht="25.5" customHeight="1" x14ac:dyDescent="0.3">
      <c r="A1781" s="31"/>
      <c r="B1781" s="31"/>
      <c r="C1781" s="31"/>
      <c r="D1781" s="33"/>
      <c r="E1781" s="92"/>
      <c r="F1781" s="31"/>
      <c r="G1781" s="77"/>
      <c r="H1781" s="77"/>
      <c r="I1781" s="57"/>
      <c r="J1781" s="31"/>
      <c r="K1781" s="31"/>
      <c r="L1781" s="77"/>
      <c r="M1781" s="64"/>
      <c r="N1781" s="64"/>
      <c r="O1781" s="69"/>
      <c r="P1781" s="69"/>
      <c r="Q1781" s="70"/>
      <c r="R1781" s="34"/>
      <c r="S1781" s="105"/>
      <c r="T1781" s="105"/>
      <c r="U1781" s="77"/>
      <c r="V1781" s="77"/>
      <c r="W1781" s="69"/>
      <c r="X1781" s="69"/>
      <c r="Y1781" s="69"/>
      <c r="Z1781" s="61"/>
      <c r="AA1781" s="67"/>
      <c r="AB1781" s="61"/>
      <c r="AC1781" s="67"/>
      <c r="AD1781" s="67"/>
      <c r="AE1781" s="67"/>
      <c r="AF1781" s="57"/>
      <c r="AG1781" s="107"/>
      <c r="AH1781" s="108"/>
      <c r="AI1781" s="30"/>
      <c r="AJ1781" s="30"/>
      <c r="AK1781" s="30"/>
      <c r="AL1781" s="30"/>
      <c r="AM1781" s="63"/>
      <c r="AN1781" s="108"/>
      <c r="AO1781" s="108"/>
      <c r="AP1781" s="107"/>
      <c r="AQ1781" s="107"/>
      <c r="AR1781" s="31"/>
      <c r="AS1781" s="68"/>
      <c r="AT1781" s="68"/>
      <c r="AU1781" s="63"/>
      <c r="AV1781" s="62"/>
      <c r="AW1781" s="62"/>
      <c r="AX1781" s="62"/>
      <c r="AY1781" s="62"/>
      <c r="AZ1781" s="126"/>
      <c r="BA1781" s="126"/>
      <c r="BB1781" s="126"/>
      <c r="BC1781" s="126"/>
      <c r="BD1781" s="126"/>
      <c r="BE1781" s="62"/>
    </row>
    <row r="1782" spans="1:57" ht="25.5" customHeight="1" x14ac:dyDescent="0.3">
      <c r="A1782" s="31"/>
      <c r="B1782" s="31"/>
      <c r="C1782" s="31"/>
      <c r="D1782" s="33"/>
      <c r="E1782" s="92"/>
      <c r="F1782" s="31"/>
      <c r="G1782" s="77"/>
      <c r="H1782" s="77"/>
      <c r="I1782" s="57"/>
      <c r="J1782" s="31"/>
      <c r="K1782" s="31"/>
      <c r="L1782" s="77"/>
      <c r="M1782" s="64"/>
      <c r="N1782" s="64"/>
      <c r="O1782" s="69"/>
      <c r="P1782" s="69"/>
      <c r="Q1782" s="70"/>
      <c r="R1782" s="34"/>
      <c r="S1782" s="105"/>
      <c r="T1782" s="105"/>
      <c r="U1782" s="77"/>
      <c r="V1782" s="77"/>
      <c r="W1782" s="69"/>
      <c r="X1782" s="69"/>
      <c r="Y1782" s="69"/>
      <c r="Z1782" s="61"/>
      <c r="AA1782" s="67"/>
      <c r="AB1782" s="61"/>
      <c r="AC1782" s="67"/>
      <c r="AD1782" s="67"/>
      <c r="AE1782" s="67"/>
      <c r="AF1782" s="57"/>
      <c r="AG1782" s="107"/>
      <c r="AH1782" s="108"/>
      <c r="AI1782" s="30"/>
      <c r="AJ1782" s="30"/>
      <c r="AK1782" s="30"/>
      <c r="AL1782" s="30"/>
      <c r="AM1782" s="63"/>
      <c r="AN1782" s="108"/>
      <c r="AO1782" s="108"/>
      <c r="AP1782" s="107"/>
      <c r="AQ1782" s="107"/>
      <c r="AR1782" s="31"/>
      <c r="AS1782" s="68"/>
      <c r="AT1782" s="68"/>
      <c r="AU1782" s="63"/>
      <c r="AV1782" s="62"/>
      <c r="AW1782" s="62"/>
      <c r="AX1782" s="62"/>
      <c r="AY1782" s="62"/>
      <c r="AZ1782" s="126"/>
      <c r="BA1782" s="126"/>
      <c r="BB1782" s="126"/>
      <c r="BC1782" s="126"/>
      <c r="BD1782" s="126"/>
      <c r="BE1782" s="62"/>
    </row>
    <row r="1783" spans="1:57" ht="25.5" customHeight="1" x14ac:dyDescent="0.3">
      <c r="A1783" s="31"/>
      <c r="B1783" s="31"/>
      <c r="C1783" s="31"/>
      <c r="D1783" s="33"/>
      <c r="E1783" s="92"/>
      <c r="F1783" s="31"/>
      <c r="G1783" s="77"/>
      <c r="H1783" s="77"/>
      <c r="I1783" s="57"/>
      <c r="J1783" s="31"/>
      <c r="K1783" s="31"/>
      <c r="L1783" s="77"/>
      <c r="M1783" s="64"/>
      <c r="N1783" s="64"/>
      <c r="O1783" s="69"/>
      <c r="P1783" s="69"/>
      <c r="Q1783" s="70"/>
      <c r="R1783" s="34"/>
      <c r="S1783" s="105"/>
      <c r="T1783" s="105"/>
      <c r="U1783" s="77"/>
      <c r="V1783" s="77"/>
      <c r="W1783" s="69"/>
      <c r="X1783" s="69"/>
      <c r="Y1783" s="69"/>
      <c r="Z1783" s="61"/>
      <c r="AA1783" s="67"/>
      <c r="AB1783" s="61"/>
      <c r="AC1783" s="67"/>
      <c r="AD1783" s="67"/>
      <c r="AE1783" s="67"/>
      <c r="AF1783" s="57"/>
      <c r="AG1783" s="107"/>
      <c r="AH1783" s="108"/>
      <c r="AI1783" s="30"/>
      <c r="AJ1783" s="30"/>
      <c r="AK1783" s="30"/>
      <c r="AL1783" s="30"/>
      <c r="AM1783" s="63"/>
      <c r="AN1783" s="108"/>
      <c r="AO1783" s="108"/>
      <c r="AP1783" s="107"/>
      <c r="AQ1783" s="107"/>
      <c r="AR1783" s="31"/>
      <c r="AS1783" s="68"/>
      <c r="AT1783" s="68"/>
      <c r="AU1783" s="63"/>
      <c r="AV1783" s="62"/>
      <c r="AW1783" s="62"/>
      <c r="AX1783" s="62"/>
      <c r="AY1783" s="62"/>
      <c r="AZ1783" s="126"/>
      <c r="BA1783" s="126"/>
      <c r="BB1783" s="126"/>
      <c r="BC1783" s="126"/>
      <c r="BD1783" s="126"/>
      <c r="BE1783" s="62"/>
    </row>
    <row r="1784" spans="1:57" ht="25.5" customHeight="1" x14ac:dyDescent="0.3">
      <c r="A1784" s="31"/>
      <c r="B1784" s="31"/>
      <c r="C1784" s="31"/>
      <c r="D1784" s="33"/>
      <c r="E1784" s="92"/>
      <c r="F1784" s="31"/>
      <c r="G1784" s="77"/>
      <c r="H1784" s="77"/>
      <c r="I1784" s="57"/>
      <c r="J1784" s="31"/>
      <c r="K1784" s="31"/>
      <c r="L1784" s="77"/>
      <c r="M1784" s="64"/>
      <c r="N1784" s="64"/>
      <c r="O1784" s="69"/>
      <c r="P1784" s="69"/>
      <c r="Q1784" s="70"/>
      <c r="R1784" s="34"/>
      <c r="S1784" s="105"/>
      <c r="T1784" s="105"/>
      <c r="U1784" s="77"/>
      <c r="V1784" s="77"/>
      <c r="W1784" s="69"/>
      <c r="X1784" s="69"/>
      <c r="Y1784" s="69"/>
      <c r="Z1784" s="61"/>
      <c r="AA1784" s="67"/>
      <c r="AB1784" s="61"/>
      <c r="AC1784" s="67"/>
      <c r="AD1784" s="67"/>
      <c r="AE1784" s="67"/>
      <c r="AF1784" s="57"/>
      <c r="AG1784" s="107"/>
      <c r="AH1784" s="108"/>
      <c r="AI1784" s="30"/>
      <c r="AJ1784" s="30"/>
      <c r="AK1784" s="30"/>
      <c r="AL1784" s="30"/>
      <c r="AM1784" s="63"/>
      <c r="AN1784" s="108"/>
      <c r="AO1784" s="108"/>
      <c r="AP1784" s="107"/>
      <c r="AQ1784" s="107"/>
      <c r="AR1784" s="31"/>
      <c r="AS1784" s="68"/>
      <c r="AT1784" s="68"/>
      <c r="AU1784" s="63"/>
      <c r="AV1784" s="62"/>
      <c r="AW1784" s="62"/>
      <c r="AX1784" s="62"/>
      <c r="AY1784" s="62"/>
      <c r="AZ1784" s="126"/>
      <c r="BA1784" s="126"/>
      <c r="BB1784" s="126"/>
      <c r="BC1784" s="126"/>
      <c r="BD1784" s="126"/>
      <c r="BE1784" s="62"/>
    </row>
    <row r="1785" spans="1:57" ht="25.5" customHeight="1" x14ac:dyDescent="0.3">
      <c r="A1785" s="31"/>
      <c r="B1785" s="31"/>
      <c r="C1785" s="31"/>
      <c r="D1785" s="33"/>
      <c r="E1785" s="92"/>
      <c r="F1785" s="31"/>
      <c r="G1785" s="77"/>
      <c r="H1785" s="77"/>
      <c r="I1785" s="57"/>
      <c r="J1785" s="31"/>
      <c r="K1785" s="31"/>
      <c r="L1785" s="77"/>
      <c r="M1785" s="64"/>
      <c r="N1785" s="64"/>
      <c r="O1785" s="69"/>
      <c r="P1785" s="69"/>
      <c r="Q1785" s="70"/>
      <c r="R1785" s="34"/>
      <c r="S1785" s="105"/>
      <c r="T1785" s="105"/>
      <c r="U1785" s="77"/>
      <c r="V1785" s="77"/>
      <c r="W1785" s="69"/>
      <c r="X1785" s="69"/>
      <c r="Y1785" s="69"/>
      <c r="Z1785" s="61"/>
      <c r="AA1785" s="67"/>
      <c r="AB1785" s="61"/>
      <c r="AC1785" s="67"/>
      <c r="AD1785" s="67"/>
      <c r="AE1785" s="67"/>
      <c r="AF1785" s="57"/>
      <c r="AG1785" s="107"/>
      <c r="AH1785" s="108"/>
      <c r="AI1785" s="30"/>
      <c r="AJ1785" s="30"/>
      <c r="AK1785" s="30"/>
      <c r="AL1785" s="30"/>
      <c r="AM1785" s="63"/>
      <c r="AN1785" s="108"/>
      <c r="AO1785" s="108"/>
      <c r="AP1785" s="107"/>
      <c r="AQ1785" s="107"/>
      <c r="AR1785" s="31"/>
      <c r="AS1785" s="68"/>
      <c r="AT1785" s="68"/>
      <c r="AU1785" s="63"/>
      <c r="AV1785" s="62"/>
      <c r="AW1785" s="62"/>
      <c r="AX1785" s="62"/>
      <c r="AY1785" s="62"/>
      <c r="AZ1785" s="126"/>
      <c r="BA1785" s="126"/>
      <c r="BB1785" s="126"/>
      <c r="BC1785" s="126"/>
      <c r="BD1785" s="126"/>
      <c r="BE1785" s="62"/>
    </row>
    <row r="1786" spans="1:57" ht="25.5" customHeight="1" x14ac:dyDescent="0.3">
      <c r="A1786" s="31"/>
      <c r="B1786" s="31"/>
      <c r="C1786" s="31"/>
      <c r="D1786" s="33"/>
      <c r="E1786" s="92"/>
      <c r="F1786" s="31"/>
      <c r="G1786" s="77"/>
      <c r="H1786" s="77"/>
      <c r="I1786" s="57"/>
      <c r="J1786" s="31"/>
      <c r="K1786" s="31"/>
      <c r="L1786" s="77"/>
      <c r="M1786" s="64"/>
      <c r="N1786" s="64"/>
      <c r="O1786" s="69"/>
      <c r="P1786" s="69"/>
      <c r="Q1786" s="70"/>
      <c r="R1786" s="34"/>
      <c r="S1786" s="105"/>
      <c r="T1786" s="105"/>
      <c r="U1786" s="77"/>
      <c r="V1786" s="77"/>
      <c r="W1786" s="69"/>
      <c r="X1786" s="69"/>
      <c r="Y1786" s="69"/>
      <c r="Z1786" s="61"/>
      <c r="AA1786" s="67"/>
      <c r="AB1786" s="61"/>
      <c r="AC1786" s="67"/>
      <c r="AD1786" s="67"/>
      <c r="AE1786" s="67"/>
      <c r="AF1786" s="57"/>
      <c r="AG1786" s="107"/>
      <c r="AH1786" s="108"/>
      <c r="AI1786" s="30"/>
      <c r="AJ1786" s="30"/>
      <c r="AK1786" s="30"/>
      <c r="AL1786" s="30"/>
      <c r="AM1786" s="63"/>
      <c r="AN1786" s="108"/>
      <c r="AO1786" s="108"/>
      <c r="AP1786" s="107"/>
      <c r="AQ1786" s="107"/>
      <c r="AR1786" s="31"/>
      <c r="AS1786" s="68"/>
      <c r="AT1786" s="68"/>
      <c r="AU1786" s="63"/>
      <c r="AV1786" s="62"/>
      <c r="AW1786" s="62"/>
      <c r="AX1786" s="62"/>
      <c r="AY1786" s="62"/>
      <c r="AZ1786" s="126"/>
      <c r="BA1786" s="126"/>
      <c r="BB1786" s="126"/>
      <c r="BC1786" s="126"/>
      <c r="BD1786" s="126"/>
      <c r="BE1786" s="62"/>
    </row>
    <row r="1787" spans="1:57" ht="25.5" customHeight="1" x14ac:dyDescent="0.3">
      <c r="A1787" s="31"/>
      <c r="B1787" s="31"/>
      <c r="C1787" s="31"/>
      <c r="D1787" s="33"/>
      <c r="E1787" s="92"/>
      <c r="F1787" s="31"/>
      <c r="G1787" s="77"/>
      <c r="H1787" s="77"/>
      <c r="I1787" s="57"/>
      <c r="J1787" s="31"/>
      <c r="K1787" s="31"/>
      <c r="L1787" s="77"/>
      <c r="M1787" s="64"/>
      <c r="N1787" s="64"/>
      <c r="O1787" s="69"/>
      <c r="P1787" s="69"/>
      <c r="Q1787" s="70"/>
      <c r="R1787" s="34"/>
      <c r="S1787" s="105"/>
      <c r="T1787" s="105"/>
      <c r="U1787" s="77"/>
      <c r="V1787" s="77"/>
      <c r="W1787" s="69"/>
      <c r="X1787" s="69"/>
      <c r="Y1787" s="69"/>
      <c r="Z1787" s="61"/>
      <c r="AA1787" s="67"/>
      <c r="AB1787" s="61"/>
      <c r="AC1787" s="67"/>
      <c r="AD1787" s="67"/>
      <c r="AE1787" s="67"/>
      <c r="AF1787" s="57"/>
      <c r="AG1787" s="107"/>
      <c r="AH1787" s="108"/>
      <c r="AI1787" s="30"/>
      <c r="AJ1787" s="30"/>
      <c r="AK1787" s="30"/>
      <c r="AL1787" s="30"/>
      <c r="AM1787" s="63"/>
      <c r="AN1787" s="108"/>
      <c r="AO1787" s="108"/>
      <c r="AP1787" s="107"/>
      <c r="AQ1787" s="107"/>
      <c r="AR1787" s="31"/>
      <c r="AS1787" s="68"/>
      <c r="AT1787" s="68"/>
      <c r="AU1787" s="63"/>
      <c r="AV1787" s="62"/>
      <c r="AW1787" s="62"/>
      <c r="AX1787" s="62"/>
      <c r="AY1787" s="62"/>
      <c r="AZ1787" s="126"/>
      <c r="BA1787" s="126"/>
      <c r="BB1787" s="126"/>
      <c r="BC1787" s="126"/>
      <c r="BD1787" s="126"/>
      <c r="BE1787" s="62"/>
    </row>
    <row r="1788" spans="1:57" ht="25.5" customHeight="1" x14ac:dyDescent="0.3">
      <c r="A1788" s="31"/>
      <c r="B1788" s="31"/>
      <c r="C1788" s="31"/>
      <c r="D1788" s="33"/>
      <c r="E1788" s="92"/>
      <c r="F1788" s="31"/>
      <c r="G1788" s="77"/>
      <c r="H1788" s="77"/>
      <c r="I1788" s="57"/>
      <c r="J1788" s="31"/>
      <c r="K1788" s="31"/>
      <c r="L1788" s="77"/>
      <c r="M1788" s="64"/>
      <c r="N1788" s="64"/>
      <c r="O1788" s="69"/>
      <c r="P1788" s="69"/>
      <c r="Q1788" s="70"/>
      <c r="R1788" s="34"/>
      <c r="S1788" s="105"/>
      <c r="T1788" s="105"/>
      <c r="U1788" s="77"/>
      <c r="V1788" s="77"/>
      <c r="W1788" s="69"/>
      <c r="X1788" s="69"/>
      <c r="Y1788" s="69"/>
      <c r="Z1788" s="61"/>
      <c r="AA1788" s="67"/>
      <c r="AB1788" s="61"/>
      <c r="AC1788" s="67"/>
      <c r="AD1788" s="67"/>
      <c r="AE1788" s="67"/>
      <c r="AF1788" s="57"/>
      <c r="AG1788" s="107"/>
      <c r="AH1788" s="108"/>
      <c r="AI1788" s="30"/>
      <c r="AJ1788" s="30"/>
      <c r="AK1788" s="30"/>
      <c r="AL1788" s="30"/>
      <c r="AM1788" s="63"/>
      <c r="AN1788" s="108"/>
      <c r="AO1788" s="108"/>
      <c r="AP1788" s="107"/>
      <c r="AQ1788" s="107"/>
      <c r="AR1788" s="31"/>
      <c r="AS1788" s="68"/>
      <c r="AT1788" s="68"/>
      <c r="AU1788" s="63"/>
      <c r="AV1788" s="62"/>
      <c r="AW1788" s="62"/>
      <c r="AX1788" s="62"/>
      <c r="AY1788" s="62"/>
      <c r="AZ1788" s="126"/>
      <c r="BA1788" s="126"/>
      <c r="BB1788" s="126"/>
      <c r="BC1788" s="126"/>
      <c r="BD1788" s="126"/>
      <c r="BE1788" s="62"/>
    </row>
    <row r="1789" spans="1:57" ht="25.5" customHeight="1" x14ac:dyDescent="0.3">
      <c r="A1789" s="31"/>
      <c r="B1789" s="31"/>
      <c r="C1789" s="31"/>
      <c r="D1789" s="33"/>
      <c r="E1789" s="92"/>
      <c r="F1789" s="31"/>
      <c r="G1789" s="77"/>
      <c r="H1789" s="77"/>
      <c r="I1789" s="57"/>
      <c r="J1789" s="31"/>
      <c r="K1789" s="31"/>
      <c r="L1789" s="77"/>
      <c r="M1789" s="64"/>
      <c r="N1789" s="64"/>
      <c r="O1789" s="69"/>
      <c r="P1789" s="69"/>
      <c r="Q1789" s="70"/>
      <c r="R1789" s="34"/>
      <c r="S1789" s="105"/>
      <c r="T1789" s="105"/>
      <c r="U1789" s="77"/>
      <c r="V1789" s="77"/>
      <c r="W1789" s="69"/>
      <c r="X1789" s="69"/>
      <c r="Y1789" s="69"/>
      <c r="Z1789" s="61"/>
      <c r="AA1789" s="67"/>
      <c r="AB1789" s="61"/>
      <c r="AC1789" s="67"/>
      <c r="AD1789" s="67"/>
      <c r="AE1789" s="67"/>
      <c r="AF1789" s="57"/>
      <c r="AG1789" s="107"/>
      <c r="AH1789" s="108"/>
      <c r="AI1789" s="30"/>
      <c r="AJ1789" s="30"/>
      <c r="AK1789" s="30"/>
      <c r="AL1789" s="30"/>
      <c r="AM1789" s="63"/>
      <c r="AN1789" s="108"/>
      <c r="AO1789" s="108"/>
      <c r="AP1789" s="107"/>
      <c r="AQ1789" s="107"/>
      <c r="AR1789" s="31"/>
      <c r="AS1789" s="68"/>
      <c r="AT1789" s="68"/>
      <c r="AU1789" s="63"/>
      <c r="AV1789" s="62"/>
      <c r="AW1789" s="62"/>
      <c r="AX1789" s="62"/>
      <c r="AY1789" s="62"/>
      <c r="AZ1789" s="126"/>
      <c r="BA1789" s="126"/>
      <c r="BB1789" s="126"/>
      <c r="BC1789" s="126"/>
      <c r="BD1789" s="126"/>
      <c r="BE1789" s="62"/>
    </row>
    <row r="1790" spans="1:57" ht="25.5" customHeight="1" x14ac:dyDescent="0.3">
      <c r="A1790" s="31"/>
      <c r="B1790" s="31"/>
      <c r="C1790" s="31"/>
      <c r="D1790" s="33"/>
      <c r="E1790" s="92"/>
      <c r="F1790" s="31"/>
      <c r="G1790" s="77"/>
      <c r="H1790" s="77"/>
      <c r="I1790" s="57"/>
      <c r="J1790" s="31"/>
      <c r="K1790" s="31"/>
      <c r="L1790" s="77"/>
      <c r="M1790" s="64"/>
      <c r="N1790" s="64"/>
      <c r="O1790" s="69"/>
      <c r="P1790" s="69"/>
      <c r="Q1790" s="70"/>
      <c r="R1790" s="34"/>
      <c r="S1790" s="105"/>
      <c r="T1790" s="105"/>
      <c r="U1790" s="77"/>
      <c r="V1790" s="77"/>
      <c r="W1790" s="69"/>
      <c r="X1790" s="69"/>
      <c r="Y1790" s="69"/>
      <c r="Z1790" s="61"/>
      <c r="AA1790" s="67"/>
      <c r="AB1790" s="61"/>
      <c r="AC1790" s="67"/>
      <c r="AD1790" s="67"/>
      <c r="AE1790" s="67"/>
      <c r="AF1790" s="57"/>
      <c r="AG1790" s="107"/>
      <c r="AH1790" s="108"/>
      <c r="AI1790" s="30"/>
      <c r="AJ1790" s="30"/>
      <c r="AK1790" s="30"/>
      <c r="AL1790" s="30"/>
      <c r="AM1790" s="63"/>
      <c r="AN1790" s="108"/>
      <c r="AO1790" s="108"/>
      <c r="AP1790" s="107"/>
      <c r="AQ1790" s="107"/>
      <c r="AR1790" s="31"/>
      <c r="AS1790" s="68"/>
      <c r="AT1790" s="68"/>
      <c r="AU1790" s="63"/>
      <c r="AV1790" s="62"/>
      <c r="AW1790" s="62"/>
      <c r="AX1790" s="62"/>
      <c r="AY1790" s="62"/>
      <c r="AZ1790" s="126"/>
      <c r="BA1790" s="126"/>
      <c r="BB1790" s="126"/>
      <c r="BC1790" s="126"/>
      <c r="BD1790" s="126"/>
      <c r="BE1790" s="62"/>
    </row>
    <row r="1791" spans="1:57" ht="25.5" customHeight="1" x14ac:dyDescent="0.3">
      <c r="A1791" s="31"/>
      <c r="B1791" s="31"/>
      <c r="C1791" s="31"/>
      <c r="D1791" s="33"/>
      <c r="E1791" s="92"/>
      <c r="F1791" s="31"/>
      <c r="G1791" s="77"/>
      <c r="H1791" s="77"/>
      <c r="I1791" s="57"/>
      <c r="J1791" s="31"/>
      <c r="K1791" s="31"/>
      <c r="L1791" s="77"/>
      <c r="M1791" s="64"/>
      <c r="N1791" s="64"/>
      <c r="O1791" s="69"/>
      <c r="P1791" s="69"/>
      <c r="Q1791" s="70"/>
      <c r="R1791" s="34"/>
      <c r="S1791" s="105"/>
      <c r="T1791" s="105"/>
      <c r="U1791" s="77"/>
      <c r="V1791" s="77"/>
      <c r="W1791" s="69"/>
      <c r="X1791" s="69"/>
      <c r="Y1791" s="69"/>
      <c r="Z1791" s="61"/>
      <c r="AA1791" s="67"/>
      <c r="AB1791" s="61"/>
      <c r="AC1791" s="67"/>
      <c r="AD1791" s="67"/>
      <c r="AE1791" s="67"/>
      <c r="AF1791" s="57"/>
      <c r="AG1791" s="107"/>
      <c r="AH1791" s="108"/>
      <c r="AI1791" s="30"/>
      <c r="AJ1791" s="30"/>
      <c r="AK1791" s="30"/>
      <c r="AL1791" s="30"/>
      <c r="AM1791" s="63"/>
      <c r="AN1791" s="108"/>
      <c r="AO1791" s="108"/>
      <c r="AP1791" s="107"/>
      <c r="AQ1791" s="107"/>
      <c r="AR1791" s="31"/>
      <c r="AS1791" s="68"/>
      <c r="AT1791" s="68"/>
      <c r="AU1791" s="63"/>
      <c r="AV1791" s="62"/>
      <c r="AW1791" s="62"/>
      <c r="AX1791" s="62"/>
      <c r="AY1791" s="62"/>
      <c r="AZ1791" s="126"/>
      <c r="BA1791" s="126"/>
      <c r="BB1791" s="126"/>
      <c r="BC1791" s="126"/>
      <c r="BD1791" s="126"/>
      <c r="BE1791" s="62"/>
    </row>
    <row r="1792" spans="1:57" ht="25.5" customHeight="1" x14ac:dyDescent="0.3">
      <c r="A1792" s="31"/>
      <c r="B1792" s="31"/>
      <c r="C1792" s="31"/>
      <c r="D1792" s="33"/>
      <c r="E1792" s="92"/>
      <c r="F1792" s="31"/>
      <c r="G1792" s="77"/>
      <c r="H1792" s="77"/>
      <c r="I1792" s="57"/>
      <c r="J1792" s="31"/>
      <c r="K1792" s="31"/>
      <c r="L1792" s="77"/>
      <c r="M1792" s="64"/>
      <c r="N1792" s="64"/>
      <c r="O1792" s="69"/>
      <c r="P1792" s="69"/>
      <c r="Q1792" s="70"/>
      <c r="R1792" s="34"/>
      <c r="S1792" s="105"/>
      <c r="T1792" s="105"/>
      <c r="U1792" s="77"/>
      <c r="V1792" s="77"/>
      <c r="W1792" s="69"/>
      <c r="X1792" s="69"/>
      <c r="Y1792" s="69"/>
      <c r="Z1792" s="61"/>
      <c r="AA1792" s="67"/>
      <c r="AB1792" s="61"/>
      <c r="AC1792" s="67"/>
      <c r="AD1792" s="67"/>
      <c r="AE1792" s="67"/>
      <c r="AF1792" s="57"/>
      <c r="AG1792" s="107"/>
      <c r="AH1792" s="108"/>
      <c r="AI1792" s="30"/>
      <c r="AJ1792" s="30"/>
      <c r="AK1792" s="30"/>
      <c r="AL1792" s="30"/>
      <c r="AM1792" s="63"/>
      <c r="AN1792" s="108"/>
      <c r="AO1792" s="108"/>
      <c r="AP1792" s="107"/>
      <c r="AQ1792" s="107"/>
      <c r="AR1792" s="31"/>
      <c r="AS1792" s="68"/>
      <c r="AT1792" s="68"/>
      <c r="AU1792" s="63"/>
      <c r="AV1792" s="62"/>
      <c r="AW1792" s="62"/>
      <c r="AX1792" s="62"/>
      <c r="AY1792" s="62"/>
      <c r="AZ1792" s="126"/>
      <c r="BA1792" s="126"/>
      <c r="BB1792" s="126"/>
      <c r="BC1792" s="126"/>
      <c r="BD1792" s="126"/>
      <c r="BE1792" s="62"/>
    </row>
    <row r="1793" spans="1:57" ht="25.5" customHeight="1" x14ac:dyDescent="0.3">
      <c r="A1793" s="31"/>
      <c r="B1793" s="31"/>
      <c r="C1793" s="31"/>
      <c r="D1793" s="33"/>
      <c r="E1793" s="92"/>
      <c r="F1793" s="31"/>
      <c r="G1793" s="77"/>
      <c r="H1793" s="77"/>
      <c r="I1793" s="57"/>
      <c r="J1793" s="31"/>
      <c r="K1793" s="31"/>
      <c r="L1793" s="77"/>
      <c r="M1793" s="64"/>
      <c r="N1793" s="64"/>
      <c r="O1793" s="69"/>
      <c r="P1793" s="69"/>
      <c r="Q1793" s="70"/>
      <c r="R1793" s="34"/>
      <c r="S1793" s="105"/>
      <c r="T1793" s="105"/>
      <c r="U1793" s="77"/>
      <c r="V1793" s="77"/>
      <c r="W1793" s="69"/>
      <c r="X1793" s="69"/>
      <c r="Y1793" s="69"/>
      <c r="Z1793" s="61"/>
      <c r="AA1793" s="67"/>
      <c r="AB1793" s="61"/>
      <c r="AC1793" s="67"/>
      <c r="AD1793" s="67"/>
      <c r="AE1793" s="67"/>
      <c r="AF1793" s="57"/>
      <c r="AG1793" s="107"/>
      <c r="AH1793" s="108"/>
      <c r="AI1793" s="30"/>
      <c r="AJ1793" s="30"/>
      <c r="AK1793" s="30"/>
      <c r="AL1793" s="30"/>
      <c r="AM1793" s="63"/>
      <c r="AN1793" s="108"/>
      <c r="AO1793" s="108"/>
      <c r="AP1793" s="107"/>
      <c r="AQ1793" s="107"/>
      <c r="AR1793" s="31"/>
      <c r="AS1793" s="68"/>
      <c r="AT1793" s="68"/>
      <c r="AU1793" s="63"/>
      <c r="AV1793" s="62"/>
      <c r="AW1793" s="62"/>
      <c r="AX1793" s="62"/>
      <c r="AY1793" s="62"/>
      <c r="AZ1793" s="126"/>
      <c r="BA1793" s="126"/>
      <c r="BB1793" s="126"/>
      <c r="BC1793" s="126"/>
      <c r="BD1793" s="126"/>
      <c r="BE1793" s="62"/>
    </row>
    <row r="1794" spans="1:57" ht="25.5" customHeight="1" x14ac:dyDescent="0.3">
      <c r="A1794" s="31"/>
      <c r="B1794" s="31"/>
      <c r="C1794" s="31"/>
      <c r="D1794" s="33"/>
      <c r="E1794" s="92"/>
      <c r="F1794" s="31"/>
      <c r="G1794" s="77"/>
      <c r="H1794" s="77"/>
      <c r="I1794" s="57"/>
      <c r="J1794" s="31"/>
      <c r="K1794" s="31"/>
      <c r="L1794" s="77"/>
      <c r="M1794" s="64"/>
      <c r="N1794" s="64"/>
      <c r="O1794" s="69"/>
      <c r="P1794" s="69"/>
      <c r="Q1794" s="70"/>
      <c r="R1794" s="34"/>
      <c r="S1794" s="105"/>
      <c r="T1794" s="105"/>
      <c r="U1794" s="77"/>
      <c r="V1794" s="77"/>
      <c r="W1794" s="69"/>
      <c r="X1794" s="69"/>
      <c r="Y1794" s="69"/>
      <c r="Z1794" s="61"/>
      <c r="AA1794" s="67"/>
      <c r="AB1794" s="61"/>
      <c r="AC1794" s="67"/>
      <c r="AD1794" s="67"/>
      <c r="AE1794" s="67"/>
      <c r="AF1794" s="57"/>
      <c r="AG1794" s="107"/>
      <c r="AH1794" s="108"/>
      <c r="AI1794" s="30"/>
      <c r="AJ1794" s="30"/>
      <c r="AK1794" s="30"/>
      <c r="AL1794" s="30"/>
      <c r="AM1794" s="63"/>
      <c r="AN1794" s="108"/>
      <c r="AO1794" s="108"/>
      <c r="AP1794" s="107"/>
      <c r="AQ1794" s="107"/>
      <c r="AR1794" s="31"/>
      <c r="AS1794" s="68"/>
      <c r="AT1794" s="68"/>
      <c r="AU1794" s="63"/>
      <c r="AV1794" s="62"/>
      <c r="AW1794" s="62"/>
      <c r="AX1794" s="62"/>
      <c r="AY1794" s="62"/>
      <c r="AZ1794" s="126"/>
      <c r="BA1794" s="126"/>
      <c r="BB1794" s="126"/>
      <c r="BC1794" s="126"/>
      <c r="BD1794" s="126"/>
      <c r="BE1794" s="62"/>
    </row>
    <row r="1795" spans="1:57" ht="25.5" customHeight="1" x14ac:dyDescent="0.3">
      <c r="A1795" s="31"/>
      <c r="B1795" s="31"/>
      <c r="C1795" s="31"/>
      <c r="D1795" s="33"/>
      <c r="E1795" s="92"/>
      <c r="F1795" s="31"/>
      <c r="G1795" s="77"/>
      <c r="H1795" s="77"/>
      <c r="I1795" s="57"/>
      <c r="J1795" s="31"/>
      <c r="K1795" s="31"/>
      <c r="L1795" s="77"/>
      <c r="M1795" s="64"/>
      <c r="N1795" s="64"/>
      <c r="O1795" s="69"/>
      <c r="P1795" s="69"/>
      <c r="Q1795" s="70"/>
      <c r="R1795" s="34"/>
      <c r="S1795" s="105"/>
      <c r="T1795" s="105"/>
      <c r="U1795" s="77"/>
      <c r="V1795" s="77"/>
      <c r="W1795" s="69"/>
      <c r="X1795" s="69"/>
      <c r="Y1795" s="69"/>
      <c r="Z1795" s="61"/>
      <c r="AA1795" s="67"/>
      <c r="AB1795" s="61"/>
      <c r="AC1795" s="67"/>
      <c r="AD1795" s="67"/>
      <c r="AE1795" s="67"/>
      <c r="AF1795" s="57"/>
      <c r="AG1795" s="107"/>
      <c r="AH1795" s="108"/>
      <c r="AI1795" s="30"/>
      <c r="AJ1795" s="30"/>
      <c r="AK1795" s="30"/>
      <c r="AL1795" s="30"/>
      <c r="AM1795" s="63"/>
      <c r="AN1795" s="108"/>
      <c r="AO1795" s="108"/>
      <c r="AP1795" s="107"/>
      <c r="AQ1795" s="107"/>
      <c r="AR1795" s="31"/>
      <c r="AS1795" s="68"/>
      <c r="AT1795" s="68"/>
      <c r="AU1795" s="63"/>
      <c r="AV1795" s="62"/>
      <c r="AW1795" s="62"/>
      <c r="AX1795" s="62"/>
      <c r="AY1795" s="62"/>
      <c r="AZ1795" s="126"/>
      <c r="BA1795" s="126"/>
      <c r="BB1795" s="126"/>
      <c r="BC1795" s="126"/>
      <c r="BD1795" s="126"/>
      <c r="BE1795" s="62"/>
    </row>
    <row r="1796" spans="1:57" ht="25.5" customHeight="1" x14ac:dyDescent="0.3">
      <c r="A1796" s="31"/>
      <c r="B1796" s="31"/>
      <c r="C1796" s="31"/>
      <c r="D1796" s="33"/>
      <c r="E1796" s="92"/>
      <c r="F1796" s="31"/>
      <c r="G1796" s="77"/>
      <c r="H1796" s="77"/>
      <c r="I1796" s="57"/>
      <c r="J1796" s="31"/>
      <c r="K1796" s="31"/>
      <c r="L1796" s="77"/>
      <c r="M1796" s="64"/>
      <c r="N1796" s="64"/>
      <c r="O1796" s="69"/>
      <c r="P1796" s="69"/>
      <c r="Q1796" s="70"/>
      <c r="R1796" s="34"/>
      <c r="S1796" s="105"/>
      <c r="T1796" s="105"/>
      <c r="U1796" s="77"/>
      <c r="V1796" s="77"/>
      <c r="W1796" s="69"/>
      <c r="X1796" s="69"/>
      <c r="Y1796" s="69"/>
      <c r="Z1796" s="61"/>
      <c r="AA1796" s="67"/>
      <c r="AB1796" s="61"/>
      <c r="AC1796" s="67"/>
      <c r="AD1796" s="67"/>
      <c r="AE1796" s="67"/>
      <c r="AF1796" s="57"/>
      <c r="AG1796" s="107"/>
      <c r="AH1796" s="108"/>
      <c r="AI1796" s="30"/>
      <c r="AJ1796" s="30"/>
      <c r="AK1796" s="30"/>
      <c r="AL1796" s="30"/>
      <c r="AM1796" s="63"/>
      <c r="AN1796" s="108"/>
      <c r="AO1796" s="108"/>
      <c r="AP1796" s="107"/>
      <c r="AQ1796" s="107"/>
      <c r="AR1796" s="31"/>
      <c r="AS1796" s="68"/>
      <c r="AT1796" s="68"/>
      <c r="AU1796" s="63"/>
      <c r="AV1796" s="62"/>
      <c r="AW1796" s="62"/>
      <c r="AX1796" s="62"/>
      <c r="AY1796" s="62"/>
      <c r="AZ1796" s="126"/>
      <c r="BA1796" s="126"/>
      <c r="BB1796" s="126"/>
      <c r="BC1796" s="126"/>
      <c r="BD1796" s="126"/>
      <c r="BE1796" s="62"/>
    </row>
    <row r="1797" spans="1:57" ht="25.5" customHeight="1" x14ac:dyDescent="0.3">
      <c r="A1797" s="31"/>
      <c r="B1797" s="31"/>
      <c r="C1797" s="31"/>
      <c r="D1797" s="33"/>
      <c r="E1797" s="92"/>
      <c r="F1797" s="31"/>
      <c r="G1797" s="77"/>
      <c r="H1797" s="77"/>
      <c r="I1797" s="57"/>
      <c r="J1797" s="31"/>
      <c r="K1797" s="31"/>
      <c r="L1797" s="77"/>
      <c r="M1797" s="64"/>
      <c r="N1797" s="64"/>
      <c r="O1797" s="69"/>
      <c r="P1797" s="69"/>
      <c r="Q1797" s="70"/>
      <c r="R1797" s="34"/>
      <c r="S1797" s="105"/>
      <c r="T1797" s="105"/>
      <c r="U1797" s="77"/>
      <c r="V1797" s="77"/>
      <c r="W1797" s="69"/>
      <c r="X1797" s="69"/>
      <c r="Y1797" s="69"/>
      <c r="Z1797" s="61"/>
      <c r="AA1797" s="67"/>
      <c r="AB1797" s="61"/>
      <c r="AC1797" s="67"/>
      <c r="AD1797" s="67"/>
      <c r="AE1797" s="67"/>
      <c r="AF1797" s="57"/>
      <c r="AG1797" s="107"/>
      <c r="AH1797" s="108"/>
      <c r="AI1797" s="30"/>
      <c r="AJ1797" s="30"/>
      <c r="AK1797" s="30"/>
      <c r="AL1797" s="30"/>
      <c r="AM1797" s="63"/>
      <c r="AN1797" s="108"/>
      <c r="AO1797" s="108"/>
      <c r="AP1797" s="107"/>
      <c r="AQ1797" s="107"/>
      <c r="AR1797" s="31"/>
      <c r="AS1797" s="68"/>
      <c r="AT1797" s="68"/>
      <c r="AU1797" s="63"/>
      <c r="AV1797" s="62"/>
      <c r="AW1797" s="62"/>
      <c r="AX1797" s="62"/>
      <c r="AY1797" s="62"/>
      <c r="AZ1797" s="126"/>
      <c r="BA1797" s="126"/>
      <c r="BB1797" s="126"/>
      <c r="BC1797" s="126"/>
      <c r="BD1797" s="126"/>
      <c r="BE1797" s="62"/>
    </row>
    <row r="1798" spans="1:57" ht="25.5" customHeight="1" x14ac:dyDescent="0.3">
      <c r="A1798" s="31"/>
      <c r="B1798" s="31"/>
      <c r="C1798" s="31"/>
      <c r="D1798" s="33"/>
      <c r="E1798" s="92"/>
      <c r="F1798" s="31"/>
      <c r="G1798" s="77"/>
      <c r="H1798" s="77"/>
      <c r="I1798" s="57"/>
      <c r="J1798" s="31"/>
      <c r="K1798" s="31"/>
      <c r="L1798" s="77"/>
      <c r="M1798" s="64"/>
      <c r="N1798" s="64"/>
      <c r="O1798" s="69"/>
      <c r="P1798" s="69"/>
      <c r="Q1798" s="70"/>
      <c r="R1798" s="34"/>
      <c r="S1798" s="105"/>
      <c r="T1798" s="105"/>
      <c r="U1798" s="77"/>
      <c r="V1798" s="77"/>
      <c r="W1798" s="69"/>
      <c r="X1798" s="69"/>
      <c r="Y1798" s="69"/>
      <c r="Z1798" s="61"/>
      <c r="AA1798" s="67"/>
      <c r="AB1798" s="61"/>
      <c r="AC1798" s="67"/>
      <c r="AD1798" s="67"/>
      <c r="AE1798" s="67"/>
      <c r="AF1798" s="57"/>
      <c r="AG1798" s="107"/>
      <c r="AH1798" s="108"/>
      <c r="AI1798" s="30"/>
      <c r="AJ1798" s="30"/>
      <c r="AK1798" s="30"/>
      <c r="AL1798" s="30"/>
      <c r="AM1798" s="63"/>
      <c r="AN1798" s="108"/>
      <c r="AO1798" s="108"/>
      <c r="AP1798" s="107"/>
      <c r="AQ1798" s="107"/>
      <c r="AR1798" s="31"/>
      <c r="AS1798" s="68"/>
      <c r="AT1798" s="68"/>
      <c r="AU1798" s="63"/>
      <c r="AV1798" s="62"/>
      <c r="AW1798" s="62"/>
      <c r="AX1798" s="62"/>
      <c r="AY1798" s="62"/>
      <c r="AZ1798" s="126"/>
      <c r="BA1798" s="126"/>
      <c r="BB1798" s="126"/>
      <c r="BC1798" s="126"/>
      <c r="BD1798" s="126"/>
      <c r="BE1798" s="62"/>
    </row>
    <row r="1799" spans="1:57" ht="25.5" customHeight="1" x14ac:dyDescent="0.3">
      <c r="A1799" s="31"/>
      <c r="B1799" s="31"/>
      <c r="C1799" s="31"/>
      <c r="D1799" s="33"/>
      <c r="E1799" s="92"/>
      <c r="F1799" s="31"/>
      <c r="G1799" s="77"/>
      <c r="H1799" s="77"/>
      <c r="I1799" s="57"/>
      <c r="J1799" s="31"/>
      <c r="K1799" s="31"/>
      <c r="L1799" s="77"/>
      <c r="M1799" s="64"/>
      <c r="N1799" s="64"/>
      <c r="O1799" s="69"/>
      <c r="P1799" s="69"/>
      <c r="Q1799" s="70"/>
      <c r="R1799" s="34"/>
      <c r="S1799" s="105"/>
      <c r="T1799" s="105"/>
      <c r="U1799" s="77"/>
      <c r="V1799" s="77"/>
      <c r="W1799" s="69"/>
      <c r="X1799" s="69"/>
      <c r="Y1799" s="69"/>
      <c r="Z1799" s="61"/>
      <c r="AA1799" s="67"/>
      <c r="AB1799" s="61"/>
      <c r="AC1799" s="67"/>
      <c r="AD1799" s="67"/>
      <c r="AE1799" s="67"/>
      <c r="AF1799" s="57"/>
      <c r="AG1799" s="107"/>
      <c r="AH1799" s="108"/>
      <c r="AI1799" s="30"/>
      <c r="AJ1799" s="30"/>
      <c r="AK1799" s="30"/>
      <c r="AL1799" s="30"/>
      <c r="AM1799" s="63"/>
      <c r="AN1799" s="108"/>
      <c r="AO1799" s="108"/>
      <c r="AP1799" s="107"/>
      <c r="AQ1799" s="107"/>
      <c r="AR1799" s="31"/>
      <c r="AS1799" s="68"/>
      <c r="AT1799" s="68"/>
      <c r="AU1799" s="63"/>
      <c r="AV1799" s="62"/>
      <c r="AW1799" s="62"/>
      <c r="AX1799" s="62"/>
      <c r="AY1799" s="62"/>
      <c r="AZ1799" s="126"/>
      <c r="BA1799" s="126"/>
      <c r="BB1799" s="126"/>
      <c r="BC1799" s="126"/>
      <c r="BD1799" s="126"/>
      <c r="BE1799" s="62"/>
    </row>
    <row r="1800" spans="1:57" ht="25.5" customHeight="1" x14ac:dyDescent="0.3">
      <c r="A1800" s="31"/>
      <c r="B1800" s="31"/>
      <c r="C1800" s="31"/>
      <c r="D1800" s="33"/>
      <c r="E1800" s="92"/>
      <c r="F1800" s="31"/>
      <c r="G1800" s="77"/>
      <c r="H1800" s="77"/>
      <c r="I1800" s="57"/>
      <c r="J1800" s="31"/>
      <c r="K1800" s="31"/>
      <c r="L1800" s="77"/>
      <c r="M1800" s="64"/>
      <c r="N1800" s="64"/>
      <c r="O1800" s="69"/>
      <c r="P1800" s="69"/>
      <c r="Q1800" s="70"/>
      <c r="R1800" s="34"/>
      <c r="S1800" s="105"/>
      <c r="T1800" s="105"/>
      <c r="U1800" s="77"/>
      <c r="V1800" s="77"/>
      <c r="W1800" s="69"/>
      <c r="X1800" s="69"/>
      <c r="Y1800" s="69"/>
      <c r="Z1800" s="61"/>
      <c r="AA1800" s="67"/>
      <c r="AB1800" s="61"/>
      <c r="AC1800" s="67"/>
      <c r="AD1800" s="67"/>
      <c r="AE1800" s="67"/>
      <c r="AF1800" s="57"/>
      <c r="AG1800" s="107"/>
      <c r="AH1800" s="108"/>
      <c r="AI1800" s="30"/>
      <c r="AJ1800" s="30"/>
      <c r="AK1800" s="30"/>
      <c r="AL1800" s="30"/>
      <c r="AM1800" s="63"/>
      <c r="AN1800" s="108"/>
      <c r="AO1800" s="108"/>
      <c r="AP1800" s="107"/>
      <c r="AQ1800" s="107"/>
      <c r="AR1800" s="31"/>
      <c r="AS1800" s="68"/>
      <c r="AT1800" s="68"/>
      <c r="AU1800" s="63"/>
      <c r="AV1800" s="62"/>
      <c r="AW1800" s="62"/>
      <c r="AX1800" s="62"/>
      <c r="AY1800" s="62"/>
      <c r="AZ1800" s="126"/>
      <c r="BA1800" s="126"/>
      <c r="BB1800" s="126"/>
      <c r="BC1800" s="126"/>
      <c r="BD1800" s="126"/>
      <c r="BE1800" s="62"/>
    </row>
    <row r="1801" spans="1:57" ht="25.5" customHeight="1" x14ac:dyDescent="0.3">
      <c r="A1801" s="31"/>
      <c r="B1801" s="31"/>
      <c r="C1801" s="31"/>
      <c r="D1801" s="33"/>
      <c r="E1801" s="92"/>
      <c r="F1801" s="31"/>
      <c r="G1801" s="77"/>
      <c r="H1801" s="77"/>
      <c r="I1801" s="57"/>
      <c r="J1801" s="31"/>
      <c r="K1801" s="31"/>
      <c r="L1801" s="77"/>
      <c r="M1801" s="64"/>
      <c r="N1801" s="64"/>
      <c r="O1801" s="69"/>
      <c r="P1801" s="69"/>
      <c r="Q1801" s="70"/>
      <c r="R1801" s="34"/>
      <c r="S1801" s="105"/>
      <c r="T1801" s="105"/>
      <c r="U1801" s="77"/>
      <c r="V1801" s="77"/>
      <c r="W1801" s="69"/>
      <c r="X1801" s="69"/>
      <c r="Y1801" s="69"/>
      <c r="Z1801" s="61"/>
      <c r="AA1801" s="67"/>
      <c r="AB1801" s="61"/>
      <c r="AC1801" s="67"/>
      <c r="AD1801" s="67"/>
      <c r="AE1801" s="67"/>
      <c r="AF1801" s="57"/>
      <c r="AG1801" s="107"/>
      <c r="AH1801" s="108"/>
      <c r="AI1801" s="30"/>
      <c r="AJ1801" s="30"/>
      <c r="AK1801" s="30"/>
      <c r="AL1801" s="30"/>
      <c r="AM1801" s="63"/>
      <c r="AN1801" s="108"/>
      <c r="AO1801" s="108"/>
      <c r="AP1801" s="107"/>
      <c r="AQ1801" s="107"/>
      <c r="AR1801" s="31"/>
      <c r="AS1801" s="68"/>
      <c r="AT1801" s="68"/>
      <c r="AU1801" s="63"/>
      <c r="AV1801" s="62"/>
      <c r="AW1801" s="62"/>
      <c r="AX1801" s="62"/>
      <c r="AY1801" s="62"/>
      <c r="AZ1801" s="126"/>
      <c r="BA1801" s="126"/>
      <c r="BB1801" s="126"/>
      <c r="BC1801" s="126"/>
      <c r="BD1801" s="126"/>
      <c r="BE1801" s="62"/>
    </row>
    <row r="1802" spans="1:57" ht="25.5" customHeight="1" x14ac:dyDescent="0.3">
      <c r="A1802" s="31"/>
      <c r="B1802" s="31"/>
      <c r="C1802" s="31"/>
      <c r="D1802" s="33"/>
      <c r="E1802" s="92"/>
      <c r="F1802" s="31"/>
      <c r="G1802" s="77"/>
      <c r="H1802" s="77"/>
      <c r="I1802" s="57"/>
      <c r="J1802" s="31"/>
      <c r="K1802" s="31"/>
      <c r="L1802" s="77"/>
      <c r="M1802" s="64"/>
      <c r="N1802" s="64"/>
      <c r="O1802" s="69"/>
      <c r="P1802" s="69"/>
      <c r="Q1802" s="70"/>
      <c r="R1802" s="34"/>
      <c r="S1802" s="105"/>
      <c r="T1802" s="105"/>
      <c r="U1802" s="77"/>
      <c r="V1802" s="77"/>
      <c r="W1802" s="69"/>
      <c r="X1802" s="69"/>
      <c r="Y1802" s="69"/>
      <c r="Z1802" s="61"/>
      <c r="AA1802" s="67"/>
      <c r="AB1802" s="61"/>
      <c r="AC1802" s="67"/>
      <c r="AD1802" s="67"/>
      <c r="AE1802" s="67"/>
      <c r="AF1802" s="57"/>
      <c r="AG1802" s="107"/>
      <c r="AH1802" s="108"/>
      <c r="AI1802" s="30"/>
      <c r="AJ1802" s="30"/>
      <c r="AK1802" s="30"/>
      <c r="AL1802" s="30"/>
      <c r="AM1802" s="63"/>
      <c r="AN1802" s="108"/>
      <c r="AO1802" s="108"/>
      <c r="AP1802" s="107"/>
      <c r="AQ1802" s="107"/>
      <c r="AR1802" s="31"/>
      <c r="AS1802" s="68"/>
      <c r="AT1802" s="68"/>
      <c r="AU1802" s="63"/>
      <c r="AV1802" s="62"/>
      <c r="AW1802" s="62"/>
      <c r="AX1802" s="62"/>
      <c r="AY1802" s="62"/>
      <c r="AZ1802" s="126"/>
      <c r="BA1802" s="126"/>
      <c r="BB1802" s="126"/>
      <c r="BC1802" s="126"/>
      <c r="BD1802" s="126"/>
      <c r="BE1802" s="62"/>
    </row>
    <row r="1803" spans="1:57" ht="25.5" customHeight="1" x14ac:dyDescent="0.3">
      <c r="A1803" s="31"/>
      <c r="B1803" s="31"/>
      <c r="C1803" s="31"/>
      <c r="D1803" s="33"/>
      <c r="E1803" s="92"/>
      <c r="F1803" s="31"/>
      <c r="G1803" s="77"/>
      <c r="H1803" s="77"/>
      <c r="I1803" s="57"/>
      <c r="J1803" s="31"/>
      <c r="K1803" s="31"/>
      <c r="L1803" s="77"/>
      <c r="M1803" s="64"/>
      <c r="N1803" s="64"/>
      <c r="O1803" s="69"/>
      <c r="P1803" s="69"/>
      <c r="Q1803" s="70"/>
      <c r="R1803" s="34"/>
      <c r="S1803" s="105"/>
      <c r="T1803" s="105"/>
      <c r="U1803" s="77"/>
      <c r="V1803" s="77"/>
      <c r="W1803" s="69"/>
      <c r="X1803" s="69"/>
      <c r="Y1803" s="69"/>
      <c r="Z1803" s="61"/>
      <c r="AA1803" s="67"/>
      <c r="AB1803" s="61"/>
      <c r="AC1803" s="67"/>
      <c r="AD1803" s="67"/>
      <c r="AE1803" s="67"/>
      <c r="AF1803" s="57"/>
      <c r="AG1803" s="107"/>
      <c r="AH1803" s="108"/>
      <c r="AI1803" s="30"/>
      <c r="AJ1803" s="30"/>
      <c r="AK1803" s="30"/>
      <c r="AL1803" s="30"/>
      <c r="AM1803" s="63"/>
      <c r="AN1803" s="108"/>
      <c r="AO1803" s="108"/>
      <c r="AP1803" s="107"/>
      <c r="AQ1803" s="107"/>
      <c r="AR1803" s="31"/>
      <c r="AS1803" s="68"/>
      <c r="AT1803" s="68"/>
      <c r="AU1803" s="63"/>
      <c r="AV1803" s="62"/>
      <c r="AW1803" s="62"/>
      <c r="AX1803" s="62"/>
      <c r="AY1803" s="62"/>
      <c r="AZ1803" s="126"/>
      <c r="BA1803" s="126"/>
      <c r="BB1803" s="126"/>
      <c r="BC1803" s="126"/>
      <c r="BD1803" s="126"/>
      <c r="BE1803" s="62"/>
    </row>
    <row r="1804" spans="1:57" ht="25.5" customHeight="1" x14ac:dyDescent="0.3">
      <c r="A1804" s="31"/>
      <c r="B1804" s="31"/>
      <c r="C1804" s="31"/>
      <c r="D1804" s="33"/>
      <c r="E1804" s="92"/>
      <c r="F1804" s="31"/>
      <c r="G1804" s="77"/>
      <c r="H1804" s="77"/>
      <c r="I1804" s="57"/>
      <c r="J1804" s="31"/>
      <c r="K1804" s="31"/>
      <c r="L1804" s="77"/>
      <c r="M1804" s="64"/>
      <c r="N1804" s="64"/>
      <c r="O1804" s="69"/>
      <c r="P1804" s="69"/>
      <c r="Q1804" s="70"/>
      <c r="R1804" s="34"/>
      <c r="S1804" s="105"/>
      <c r="T1804" s="105"/>
      <c r="U1804" s="77"/>
      <c r="V1804" s="77"/>
      <c r="W1804" s="69"/>
      <c r="X1804" s="69"/>
      <c r="Y1804" s="69"/>
      <c r="Z1804" s="61"/>
      <c r="AA1804" s="67"/>
      <c r="AB1804" s="61"/>
      <c r="AC1804" s="67"/>
      <c r="AD1804" s="67"/>
      <c r="AE1804" s="67"/>
      <c r="AF1804" s="57"/>
      <c r="AG1804" s="107"/>
      <c r="AH1804" s="108"/>
      <c r="AI1804" s="30"/>
      <c r="AJ1804" s="30"/>
      <c r="AK1804" s="30"/>
      <c r="AL1804" s="30"/>
      <c r="AM1804" s="63"/>
      <c r="AN1804" s="108"/>
      <c r="AO1804" s="108"/>
      <c r="AP1804" s="107"/>
      <c r="AQ1804" s="107"/>
      <c r="AR1804" s="31"/>
      <c r="AS1804" s="68"/>
      <c r="AT1804" s="68"/>
      <c r="AU1804" s="63"/>
      <c r="AV1804" s="62"/>
      <c r="AW1804" s="62"/>
      <c r="AX1804" s="62"/>
      <c r="AY1804" s="62"/>
      <c r="AZ1804" s="126"/>
      <c r="BA1804" s="126"/>
      <c r="BB1804" s="126"/>
      <c r="BC1804" s="126"/>
      <c r="BD1804" s="126"/>
      <c r="BE1804" s="62"/>
    </row>
    <row r="1805" spans="1:57" ht="25.5" customHeight="1" x14ac:dyDescent="0.3">
      <c r="A1805" s="31"/>
      <c r="B1805" s="31"/>
      <c r="C1805" s="31"/>
      <c r="D1805" s="33"/>
      <c r="E1805" s="92"/>
      <c r="F1805" s="31"/>
      <c r="G1805" s="77"/>
      <c r="H1805" s="77"/>
      <c r="I1805" s="57"/>
      <c r="J1805" s="31"/>
      <c r="K1805" s="31"/>
      <c r="L1805" s="77"/>
      <c r="M1805" s="64"/>
      <c r="N1805" s="64"/>
      <c r="O1805" s="69"/>
      <c r="P1805" s="69"/>
      <c r="Q1805" s="70"/>
      <c r="R1805" s="34"/>
      <c r="S1805" s="105"/>
      <c r="T1805" s="105"/>
      <c r="U1805" s="77"/>
      <c r="V1805" s="77"/>
      <c r="W1805" s="69"/>
      <c r="X1805" s="69"/>
      <c r="Y1805" s="69"/>
      <c r="Z1805" s="61"/>
      <c r="AA1805" s="67"/>
      <c r="AB1805" s="61"/>
      <c r="AC1805" s="67"/>
      <c r="AD1805" s="67"/>
      <c r="AE1805" s="67"/>
      <c r="AF1805" s="57"/>
      <c r="AG1805" s="107"/>
      <c r="AH1805" s="108"/>
      <c r="AI1805" s="30"/>
      <c r="AJ1805" s="30"/>
      <c r="AK1805" s="30"/>
      <c r="AL1805" s="30"/>
      <c r="AM1805" s="63"/>
      <c r="AN1805" s="108"/>
      <c r="AO1805" s="108"/>
      <c r="AP1805" s="107"/>
      <c r="AQ1805" s="107"/>
      <c r="AR1805" s="31"/>
      <c r="AS1805" s="68"/>
      <c r="AT1805" s="68"/>
      <c r="AU1805" s="63"/>
      <c r="AV1805" s="62"/>
      <c r="AW1805" s="62"/>
      <c r="AX1805" s="62"/>
      <c r="AY1805" s="62"/>
      <c r="AZ1805" s="126"/>
      <c r="BA1805" s="126"/>
      <c r="BB1805" s="126"/>
      <c r="BC1805" s="126"/>
      <c r="BD1805" s="126"/>
      <c r="BE1805" s="62"/>
    </row>
    <row r="1806" spans="1:57" ht="25.5" customHeight="1" x14ac:dyDescent="0.3">
      <c r="A1806" s="31"/>
      <c r="B1806" s="31"/>
      <c r="C1806" s="31"/>
      <c r="D1806" s="33"/>
      <c r="E1806" s="92"/>
      <c r="F1806" s="31"/>
      <c r="G1806" s="77"/>
      <c r="H1806" s="77"/>
      <c r="I1806" s="57"/>
      <c r="J1806" s="31"/>
      <c r="K1806" s="31"/>
      <c r="L1806" s="77"/>
      <c r="M1806" s="64"/>
      <c r="N1806" s="64"/>
      <c r="O1806" s="69"/>
      <c r="P1806" s="69"/>
      <c r="Q1806" s="70"/>
      <c r="R1806" s="34"/>
      <c r="S1806" s="105"/>
      <c r="T1806" s="105"/>
      <c r="U1806" s="77"/>
      <c r="V1806" s="77"/>
      <c r="W1806" s="69"/>
      <c r="X1806" s="69"/>
      <c r="Y1806" s="69"/>
      <c r="Z1806" s="61"/>
      <c r="AA1806" s="67"/>
      <c r="AB1806" s="61"/>
      <c r="AC1806" s="67"/>
      <c r="AD1806" s="67"/>
      <c r="AE1806" s="67"/>
      <c r="AF1806" s="57"/>
      <c r="AG1806" s="107"/>
      <c r="AH1806" s="108"/>
      <c r="AI1806" s="30"/>
      <c r="AJ1806" s="30"/>
      <c r="AK1806" s="30"/>
      <c r="AL1806" s="30"/>
      <c r="AM1806" s="63"/>
      <c r="AN1806" s="108"/>
      <c r="AO1806" s="108"/>
      <c r="AP1806" s="107"/>
      <c r="AQ1806" s="107"/>
      <c r="AR1806" s="31"/>
      <c r="AS1806" s="68"/>
      <c r="AT1806" s="68"/>
      <c r="AU1806" s="63"/>
      <c r="AV1806" s="62"/>
      <c r="AW1806" s="62"/>
      <c r="AX1806" s="62"/>
      <c r="AY1806" s="62"/>
      <c r="AZ1806" s="126"/>
      <c r="BA1806" s="126"/>
      <c r="BB1806" s="126"/>
      <c r="BC1806" s="126"/>
      <c r="BD1806" s="126"/>
      <c r="BE1806" s="62"/>
    </row>
    <row r="1807" spans="1:57" ht="25.5" customHeight="1" x14ac:dyDescent="0.3">
      <c r="A1807" s="31"/>
      <c r="B1807" s="31"/>
      <c r="C1807" s="31"/>
      <c r="D1807" s="33"/>
      <c r="E1807" s="92"/>
      <c r="F1807" s="31"/>
      <c r="G1807" s="77"/>
      <c r="H1807" s="77"/>
      <c r="I1807" s="57"/>
      <c r="J1807" s="31"/>
      <c r="K1807" s="31"/>
      <c r="L1807" s="77"/>
      <c r="M1807" s="64"/>
      <c r="N1807" s="64"/>
      <c r="O1807" s="69"/>
      <c r="P1807" s="69"/>
      <c r="Q1807" s="70"/>
      <c r="R1807" s="34"/>
      <c r="S1807" s="105"/>
      <c r="T1807" s="105"/>
      <c r="U1807" s="77"/>
      <c r="V1807" s="77"/>
      <c r="W1807" s="69"/>
      <c r="X1807" s="69"/>
      <c r="Y1807" s="69"/>
      <c r="Z1807" s="61"/>
      <c r="AA1807" s="67"/>
      <c r="AB1807" s="61"/>
      <c r="AC1807" s="67"/>
      <c r="AD1807" s="67"/>
      <c r="AE1807" s="67"/>
      <c r="AF1807" s="57"/>
      <c r="AG1807" s="107"/>
      <c r="AH1807" s="108"/>
      <c r="AI1807" s="30"/>
      <c r="AJ1807" s="30"/>
      <c r="AK1807" s="30"/>
      <c r="AL1807" s="30"/>
      <c r="AM1807" s="63"/>
      <c r="AN1807" s="108"/>
      <c r="AO1807" s="108"/>
      <c r="AP1807" s="107"/>
      <c r="AQ1807" s="107"/>
      <c r="AR1807" s="31"/>
      <c r="AS1807" s="68"/>
      <c r="AT1807" s="68"/>
      <c r="AU1807" s="63"/>
      <c r="AV1807" s="62"/>
      <c r="AW1807" s="62"/>
      <c r="AX1807" s="62"/>
      <c r="AY1807" s="62"/>
      <c r="AZ1807" s="126"/>
      <c r="BA1807" s="126"/>
      <c r="BB1807" s="126"/>
      <c r="BC1807" s="126"/>
      <c r="BD1807" s="126"/>
      <c r="BE1807" s="62"/>
    </row>
    <row r="1808" spans="1:57" ht="25.5" customHeight="1" x14ac:dyDescent="0.3">
      <c r="A1808" s="31"/>
      <c r="B1808" s="31"/>
      <c r="C1808" s="31"/>
      <c r="D1808" s="33"/>
      <c r="E1808" s="92"/>
      <c r="F1808" s="31"/>
      <c r="G1808" s="77"/>
      <c r="H1808" s="77"/>
      <c r="I1808" s="57"/>
      <c r="J1808" s="31"/>
      <c r="K1808" s="31"/>
      <c r="L1808" s="77"/>
      <c r="M1808" s="64"/>
      <c r="N1808" s="64"/>
      <c r="O1808" s="69"/>
      <c r="P1808" s="69"/>
      <c r="Q1808" s="70"/>
      <c r="R1808" s="34"/>
      <c r="S1808" s="105"/>
      <c r="T1808" s="105"/>
      <c r="U1808" s="77"/>
      <c r="V1808" s="77"/>
      <c r="W1808" s="69"/>
      <c r="X1808" s="69"/>
      <c r="Y1808" s="69"/>
      <c r="Z1808" s="61"/>
      <c r="AA1808" s="67"/>
      <c r="AB1808" s="61"/>
      <c r="AC1808" s="67"/>
      <c r="AD1808" s="67"/>
      <c r="AE1808" s="67"/>
      <c r="AF1808" s="57"/>
      <c r="AG1808" s="107"/>
      <c r="AH1808" s="108"/>
      <c r="AI1808" s="30"/>
      <c r="AJ1808" s="30"/>
      <c r="AK1808" s="30"/>
      <c r="AL1808" s="30"/>
      <c r="AM1808" s="63"/>
      <c r="AN1808" s="108"/>
      <c r="AO1808" s="108"/>
      <c r="AP1808" s="107"/>
      <c r="AQ1808" s="107"/>
      <c r="AR1808" s="31"/>
      <c r="AS1808" s="68"/>
      <c r="AT1808" s="68"/>
      <c r="AU1808" s="63"/>
      <c r="AV1808" s="62"/>
      <c r="AW1808" s="62"/>
      <c r="AX1808" s="62"/>
      <c r="AY1808" s="62"/>
      <c r="AZ1808" s="126"/>
      <c r="BA1808" s="126"/>
      <c r="BB1808" s="126"/>
      <c r="BC1808" s="126"/>
      <c r="BD1808" s="126"/>
      <c r="BE1808" s="62"/>
    </row>
    <row r="1809" spans="1:57" ht="25.5" customHeight="1" x14ac:dyDescent="0.3">
      <c r="A1809" s="31"/>
      <c r="B1809" s="31"/>
      <c r="C1809" s="31"/>
      <c r="D1809" s="33"/>
      <c r="E1809" s="92"/>
      <c r="F1809" s="31"/>
      <c r="G1809" s="77"/>
      <c r="H1809" s="77"/>
      <c r="I1809" s="57"/>
      <c r="J1809" s="31"/>
      <c r="K1809" s="31"/>
      <c r="L1809" s="77"/>
      <c r="M1809" s="64"/>
      <c r="N1809" s="64"/>
      <c r="O1809" s="69"/>
      <c r="P1809" s="69"/>
      <c r="Q1809" s="70"/>
      <c r="R1809" s="34"/>
      <c r="S1809" s="105"/>
      <c r="T1809" s="105"/>
      <c r="U1809" s="77"/>
      <c r="V1809" s="77"/>
      <c r="W1809" s="69"/>
      <c r="X1809" s="69"/>
      <c r="Y1809" s="69"/>
      <c r="Z1809" s="61"/>
      <c r="AA1809" s="67"/>
      <c r="AB1809" s="61"/>
      <c r="AC1809" s="67"/>
      <c r="AD1809" s="67"/>
      <c r="AE1809" s="67"/>
      <c r="AF1809" s="57"/>
      <c r="AG1809" s="107"/>
      <c r="AH1809" s="108"/>
      <c r="AI1809" s="30"/>
      <c r="AJ1809" s="30"/>
      <c r="AK1809" s="30"/>
      <c r="AL1809" s="30"/>
      <c r="AM1809" s="63"/>
      <c r="AN1809" s="108"/>
      <c r="AO1809" s="108"/>
      <c r="AP1809" s="107"/>
      <c r="AQ1809" s="107"/>
      <c r="AR1809" s="31"/>
      <c r="AS1809" s="68"/>
      <c r="AT1809" s="68"/>
      <c r="AU1809" s="63"/>
      <c r="AV1809" s="62"/>
      <c r="AW1809" s="62"/>
      <c r="AX1809" s="62"/>
      <c r="AY1809" s="62"/>
      <c r="AZ1809" s="126"/>
      <c r="BA1809" s="126"/>
      <c r="BB1809" s="126"/>
      <c r="BC1809" s="126"/>
      <c r="BD1809" s="126"/>
      <c r="BE1809" s="62"/>
    </row>
    <row r="1810" spans="1:57" ht="25.5" customHeight="1" x14ac:dyDescent="0.3">
      <c r="A1810" s="31"/>
      <c r="B1810" s="31"/>
      <c r="C1810" s="31"/>
      <c r="D1810" s="33"/>
      <c r="E1810" s="92"/>
      <c r="F1810" s="31"/>
      <c r="G1810" s="77"/>
      <c r="H1810" s="77"/>
      <c r="I1810" s="57"/>
      <c r="J1810" s="31"/>
      <c r="K1810" s="31"/>
      <c r="L1810" s="77"/>
      <c r="M1810" s="64"/>
      <c r="N1810" s="64"/>
      <c r="O1810" s="69"/>
      <c r="P1810" s="69"/>
      <c r="Q1810" s="70"/>
      <c r="R1810" s="34"/>
      <c r="S1810" s="105"/>
      <c r="T1810" s="105"/>
      <c r="U1810" s="77"/>
      <c r="V1810" s="77"/>
      <c r="W1810" s="69"/>
      <c r="X1810" s="69"/>
      <c r="Y1810" s="69"/>
      <c r="Z1810" s="61"/>
      <c r="AA1810" s="67"/>
      <c r="AB1810" s="61"/>
      <c r="AC1810" s="67"/>
      <c r="AD1810" s="67"/>
      <c r="AE1810" s="67"/>
      <c r="AF1810" s="57"/>
      <c r="AG1810" s="107"/>
      <c r="AH1810" s="108"/>
      <c r="AI1810" s="30"/>
      <c r="AJ1810" s="30"/>
      <c r="AK1810" s="30"/>
      <c r="AL1810" s="30"/>
      <c r="AM1810" s="63"/>
      <c r="AN1810" s="108"/>
      <c r="AO1810" s="108"/>
      <c r="AP1810" s="107"/>
      <c r="AQ1810" s="107"/>
      <c r="AR1810" s="31"/>
      <c r="AS1810" s="68"/>
      <c r="AT1810" s="68"/>
      <c r="AU1810" s="63"/>
      <c r="AV1810" s="62"/>
      <c r="AW1810" s="62"/>
      <c r="AX1810" s="62"/>
      <c r="AY1810" s="62"/>
      <c r="AZ1810" s="126"/>
      <c r="BA1810" s="126"/>
      <c r="BB1810" s="126"/>
      <c r="BC1810" s="126"/>
      <c r="BD1810" s="126"/>
      <c r="BE1810" s="62"/>
    </row>
    <row r="1811" spans="1:57" ht="25.5" customHeight="1" x14ac:dyDescent="0.3">
      <c r="A1811" s="31"/>
      <c r="B1811" s="31"/>
      <c r="C1811" s="31"/>
      <c r="D1811" s="33"/>
      <c r="E1811" s="92"/>
      <c r="F1811" s="31"/>
      <c r="G1811" s="77"/>
      <c r="H1811" s="77"/>
      <c r="I1811" s="57"/>
      <c r="J1811" s="31"/>
      <c r="K1811" s="31"/>
      <c r="L1811" s="77"/>
      <c r="M1811" s="64"/>
      <c r="N1811" s="64"/>
      <c r="O1811" s="69"/>
      <c r="P1811" s="69"/>
      <c r="Q1811" s="70"/>
      <c r="R1811" s="34"/>
      <c r="S1811" s="105"/>
      <c r="T1811" s="105"/>
      <c r="U1811" s="77"/>
      <c r="V1811" s="77"/>
      <c r="W1811" s="69"/>
      <c r="X1811" s="69"/>
      <c r="Y1811" s="69"/>
      <c r="Z1811" s="61"/>
      <c r="AA1811" s="67"/>
      <c r="AB1811" s="61"/>
      <c r="AC1811" s="67"/>
      <c r="AD1811" s="67"/>
      <c r="AE1811" s="67"/>
      <c r="AF1811" s="57"/>
      <c r="AG1811" s="107"/>
      <c r="AH1811" s="108"/>
      <c r="AI1811" s="30"/>
      <c r="AJ1811" s="30"/>
      <c r="AK1811" s="30"/>
      <c r="AL1811" s="30"/>
      <c r="AM1811" s="63"/>
      <c r="AN1811" s="108"/>
      <c r="AO1811" s="108"/>
      <c r="AP1811" s="107"/>
      <c r="AQ1811" s="107"/>
      <c r="AR1811" s="31"/>
      <c r="AS1811" s="68"/>
      <c r="AT1811" s="68"/>
      <c r="AU1811" s="63"/>
      <c r="AV1811" s="62"/>
      <c r="AW1811" s="62"/>
      <c r="AX1811" s="62"/>
      <c r="AY1811" s="62"/>
      <c r="AZ1811" s="126"/>
      <c r="BA1811" s="126"/>
      <c r="BB1811" s="126"/>
      <c r="BC1811" s="126"/>
      <c r="BD1811" s="126"/>
      <c r="BE1811" s="62"/>
    </row>
    <row r="1812" spans="1:57" ht="25.5" customHeight="1" x14ac:dyDescent="0.3">
      <c r="A1812" s="31"/>
      <c r="B1812" s="31"/>
      <c r="C1812" s="31"/>
      <c r="D1812" s="33"/>
      <c r="E1812" s="92"/>
      <c r="F1812" s="31"/>
      <c r="G1812" s="77"/>
      <c r="H1812" s="77"/>
      <c r="I1812" s="57"/>
      <c r="J1812" s="31"/>
      <c r="K1812" s="31"/>
      <c r="L1812" s="77"/>
      <c r="M1812" s="64"/>
      <c r="N1812" s="64"/>
      <c r="O1812" s="69"/>
      <c r="P1812" s="69"/>
      <c r="Q1812" s="70"/>
      <c r="R1812" s="34"/>
      <c r="S1812" s="105"/>
      <c r="T1812" s="105"/>
      <c r="U1812" s="77"/>
      <c r="V1812" s="77"/>
      <c r="W1812" s="69"/>
      <c r="X1812" s="69"/>
      <c r="Y1812" s="69"/>
      <c r="Z1812" s="61"/>
      <c r="AA1812" s="67"/>
      <c r="AB1812" s="61"/>
      <c r="AC1812" s="67"/>
      <c r="AD1812" s="67"/>
      <c r="AE1812" s="67"/>
      <c r="AF1812" s="57"/>
      <c r="AG1812" s="107"/>
      <c r="AH1812" s="108"/>
      <c r="AI1812" s="30"/>
      <c r="AJ1812" s="30"/>
      <c r="AK1812" s="30"/>
      <c r="AL1812" s="30"/>
      <c r="AM1812" s="63"/>
      <c r="AN1812" s="108"/>
      <c r="AO1812" s="108"/>
      <c r="AP1812" s="107"/>
      <c r="AQ1812" s="107"/>
      <c r="AR1812" s="31"/>
      <c r="AS1812" s="68"/>
      <c r="AT1812" s="68"/>
      <c r="AU1812" s="63"/>
      <c r="AV1812" s="62"/>
      <c r="AW1812" s="62"/>
      <c r="AX1812" s="62"/>
      <c r="AY1812" s="62"/>
      <c r="AZ1812" s="126"/>
      <c r="BA1812" s="126"/>
      <c r="BB1812" s="126"/>
      <c r="BC1812" s="126"/>
      <c r="BD1812" s="126"/>
      <c r="BE1812" s="62"/>
    </row>
    <row r="1813" spans="1:57" ht="25.5" customHeight="1" x14ac:dyDescent="0.3">
      <c r="A1813" s="31"/>
      <c r="B1813" s="31"/>
      <c r="C1813" s="31"/>
      <c r="D1813" s="33"/>
      <c r="E1813" s="92"/>
      <c r="F1813" s="31"/>
      <c r="G1813" s="77"/>
      <c r="H1813" s="77"/>
      <c r="I1813" s="57"/>
      <c r="J1813" s="31"/>
      <c r="K1813" s="31"/>
      <c r="L1813" s="77"/>
      <c r="M1813" s="64"/>
      <c r="N1813" s="64"/>
      <c r="O1813" s="69"/>
      <c r="P1813" s="69"/>
      <c r="Q1813" s="70"/>
      <c r="R1813" s="34"/>
      <c r="S1813" s="105"/>
      <c r="T1813" s="105"/>
      <c r="U1813" s="77"/>
      <c r="V1813" s="77"/>
      <c r="W1813" s="69"/>
      <c r="X1813" s="69"/>
      <c r="Y1813" s="69"/>
      <c r="Z1813" s="61"/>
      <c r="AA1813" s="67"/>
      <c r="AB1813" s="61"/>
      <c r="AC1813" s="67"/>
      <c r="AD1813" s="67"/>
      <c r="AE1813" s="67"/>
      <c r="AF1813" s="57"/>
      <c r="AG1813" s="107"/>
      <c r="AH1813" s="108"/>
      <c r="AI1813" s="30"/>
      <c r="AJ1813" s="30"/>
      <c r="AK1813" s="30"/>
      <c r="AL1813" s="30"/>
      <c r="AM1813" s="63"/>
      <c r="AN1813" s="108"/>
      <c r="AO1813" s="108"/>
      <c r="AP1813" s="107"/>
      <c r="AQ1813" s="107"/>
      <c r="AR1813" s="31"/>
      <c r="AS1813" s="68"/>
      <c r="AT1813" s="68"/>
      <c r="AU1813" s="63"/>
      <c r="AV1813" s="62"/>
      <c r="AW1813" s="62"/>
      <c r="AX1813" s="62"/>
      <c r="AY1813" s="62"/>
      <c r="AZ1813" s="126"/>
      <c r="BA1813" s="126"/>
      <c r="BB1813" s="126"/>
      <c r="BC1813" s="126"/>
      <c r="BD1813" s="126"/>
      <c r="BE1813" s="62"/>
    </row>
    <row r="1814" spans="1:57" ht="25.5" customHeight="1" x14ac:dyDescent="0.3">
      <c r="A1814" s="31"/>
      <c r="B1814" s="31"/>
      <c r="C1814" s="31"/>
      <c r="D1814" s="33"/>
      <c r="E1814" s="92"/>
      <c r="F1814" s="31"/>
      <c r="G1814" s="77"/>
      <c r="H1814" s="77"/>
      <c r="I1814" s="57"/>
      <c r="J1814" s="31"/>
      <c r="K1814" s="31"/>
      <c r="L1814" s="77"/>
      <c r="M1814" s="64"/>
      <c r="N1814" s="64"/>
      <c r="O1814" s="69"/>
      <c r="P1814" s="69"/>
      <c r="Q1814" s="70"/>
      <c r="R1814" s="34"/>
      <c r="S1814" s="105"/>
      <c r="T1814" s="105"/>
      <c r="U1814" s="77"/>
      <c r="V1814" s="77"/>
      <c r="W1814" s="69"/>
      <c r="X1814" s="69"/>
      <c r="Y1814" s="69"/>
      <c r="Z1814" s="61"/>
      <c r="AA1814" s="67"/>
      <c r="AB1814" s="61"/>
      <c r="AC1814" s="67"/>
      <c r="AD1814" s="67"/>
      <c r="AE1814" s="67"/>
      <c r="AF1814" s="57"/>
      <c r="AG1814" s="107"/>
      <c r="AH1814" s="108"/>
      <c r="AI1814" s="30"/>
      <c r="AJ1814" s="30"/>
      <c r="AK1814" s="30"/>
      <c r="AL1814" s="30"/>
      <c r="AM1814" s="63"/>
      <c r="AN1814" s="108"/>
      <c r="AO1814" s="108"/>
      <c r="AP1814" s="107"/>
      <c r="AQ1814" s="107"/>
      <c r="AR1814" s="31"/>
      <c r="AS1814" s="68"/>
      <c r="AT1814" s="68"/>
      <c r="AU1814" s="63"/>
      <c r="AV1814" s="62"/>
      <c r="AW1814" s="62"/>
      <c r="AX1814" s="62"/>
      <c r="AY1814" s="62"/>
      <c r="AZ1814" s="126"/>
      <c r="BA1814" s="126"/>
      <c r="BB1814" s="126"/>
      <c r="BC1814" s="126"/>
      <c r="BD1814" s="126"/>
      <c r="BE1814" s="62"/>
    </row>
    <row r="1815" spans="1:57" ht="25.5" customHeight="1" x14ac:dyDescent="0.3">
      <c r="A1815" s="31"/>
      <c r="B1815" s="31"/>
      <c r="C1815" s="31"/>
      <c r="D1815" s="33"/>
      <c r="E1815" s="92"/>
      <c r="F1815" s="31"/>
      <c r="G1815" s="77"/>
      <c r="H1815" s="77"/>
      <c r="I1815" s="57"/>
      <c r="J1815" s="31"/>
      <c r="K1815" s="31"/>
      <c r="L1815" s="77"/>
      <c r="M1815" s="64"/>
      <c r="N1815" s="64"/>
      <c r="O1815" s="69"/>
      <c r="P1815" s="69"/>
      <c r="Q1815" s="70"/>
      <c r="R1815" s="34"/>
      <c r="S1815" s="105"/>
      <c r="T1815" s="105"/>
      <c r="U1815" s="77"/>
      <c r="V1815" s="77"/>
      <c r="W1815" s="69"/>
      <c r="X1815" s="69"/>
      <c r="Y1815" s="69"/>
      <c r="Z1815" s="61"/>
      <c r="AA1815" s="67"/>
      <c r="AB1815" s="61"/>
      <c r="AC1815" s="67"/>
      <c r="AD1815" s="67"/>
      <c r="AE1815" s="67"/>
      <c r="AF1815" s="57"/>
      <c r="AG1815" s="107"/>
      <c r="AH1815" s="108"/>
      <c r="AI1815" s="30"/>
      <c r="AJ1815" s="30"/>
      <c r="AK1815" s="30"/>
      <c r="AL1815" s="30"/>
      <c r="AM1815" s="63"/>
      <c r="AN1815" s="108"/>
      <c r="AO1815" s="108"/>
      <c r="AP1815" s="107"/>
      <c r="AQ1815" s="107"/>
      <c r="AR1815" s="31"/>
      <c r="AS1815" s="68"/>
      <c r="AT1815" s="68"/>
      <c r="AU1815" s="63"/>
      <c r="AV1815" s="62"/>
      <c r="AW1815" s="62"/>
      <c r="AX1815" s="62"/>
      <c r="AY1815" s="62"/>
      <c r="AZ1815" s="126"/>
      <c r="BA1815" s="126"/>
      <c r="BB1815" s="126"/>
      <c r="BC1815" s="126"/>
      <c r="BD1815" s="126"/>
      <c r="BE1815" s="62"/>
    </row>
    <row r="1816" spans="1:57" ht="25.5" customHeight="1" x14ac:dyDescent="0.3">
      <c r="A1816" s="31"/>
      <c r="B1816" s="31"/>
      <c r="C1816" s="31"/>
      <c r="D1816" s="33"/>
      <c r="E1816" s="92"/>
      <c r="F1816" s="31"/>
      <c r="G1816" s="77"/>
      <c r="H1816" s="77"/>
      <c r="I1816" s="57"/>
      <c r="J1816" s="31"/>
      <c r="K1816" s="31"/>
      <c r="L1816" s="77"/>
      <c r="M1816" s="64"/>
      <c r="N1816" s="64"/>
      <c r="O1816" s="69"/>
      <c r="P1816" s="69"/>
      <c r="Q1816" s="70"/>
      <c r="R1816" s="34"/>
      <c r="S1816" s="105"/>
      <c r="T1816" s="105"/>
      <c r="U1816" s="77"/>
      <c r="V1816" s="77"/>
      <c r="W1816" s="69"/>
      <c r="X1816" s="69"/>
      <c r="Y1816" s="69"/>
      <c r="Z1816" s="61"/>
      <c r="AA1816" s="67"/>
      <c r="AB1816" s="61"/>
      <c r="AC1816" s="67"/>
      <c r="AD1816" s="67"/>
      <c r="AE1816" s="67"/>
      <c r="AF1816" s="57"/>
      <c r="AG1816" s="107"/>
      <c r="AH1816" s="108"/>
      <c r="AI1816" s="30"/>
      <c r="AJ1816" s="30"/>
      <c r="AK1816" s="30"/>
      <c r="AL1816" s="30"/>
      <c r="AM1816" s="63"/>
      <c r="AN1816" s="108"/>
      <c r="AO1816" s="108"/>
      <c r="AP1816" s="107"/>
      <c r="AQ1816" s="107"/>
      <c r="AR1816" s="31"/>
      <c r="AS1816" s="68"/>
      <c r="AT1816" s="68"/>
      <c r="AU1816" s="63"/>
      <c r="AV1816" s="62"/>
      <c r="AW1816" s="62"/>
      <c r="AX1816" s="62"/>
      <c r="AY1816" s="62"/>
      <c r="AZ1816" s="126"/>
      <c r="BA1816" s="126"/>
      <c r="BB1816" s="126"/>
      <c r="BC1816" s="126"/>
      <c r="BD1816" s="126"/>
      <c r="BE1816" s="62"/>
    </row>
    <row r="1817" spans="1:57" ht="25.5" customHeight="1" x14ac:dyDescent="0.3">
      <c r="A1817" s="31"/>
      <c r="B1817" s="31"/>
      <c r="C1817" s="31"/>
      <c r="D1817" s="33"/>
      <c r="E1817" s="92"/>
      <c r="F1817" s="31"/>
      <c r="G1817" s="77"/>
      <c r="H1817" s="77"/>
      <c r="I1817" s="57"/>
      <c r="J1817" s="31"/>
      <c r="K1817" s="31"/>
      <c r="L1817" s="77"/>
      <c r="M1817" s="64"/>
      <c r="N1817" s="64"/>
      <c r="O1817" s="69"/>
      <c r="P1817" s="69"/>
      <c r="Q1817" s="70"/>
      <c r="R1817" s="34"/>
      <c r="S1817" s="105"/>
      <c r="T1817" s="105"/>
      <c r="U1817" s="77"/>
      <c r="V1817" s="77"/>
      <c r="W1817" s="69"/>
      <c r="X1817" s="69"/>
      <c r="Y1817" s="69"/>
      <c r="Z1817" s="61"/>
      <c r="AA1817" s="67"/>
      <c r="AB1817" s="61"/>
      <c r="AC1817" s="67"/>
      <c r="AD1817" s="67"/>
      <c r="AE1817" s="67"/>
      <c r="AF1817" s="57"/>
      <c r="AG1817" s="107"/>
      <c r="AH1817" s="108"/>
      <c r="AI1817" s="30"/>
      <c r="AJ1817" s="30"/>
      <c r="AK1817" s="30"/>
      <c r="AL1817" s="30"/>
      <c r="AM1817" s="63"/>
      <c r="AN1817" s="108"/>
      <c r="AO1817" s="108"/>
      <c r="AP1817" s="107"/>
      <c r="AQ1817" s="107"/>
      <c r="AR1817" s="31"/>
      <c r="AS1817" s="68"/>
      <c r="AT1817" s="68"/>
      <c r="AU1817" s="63"/>
      <c r="AV1817" s="62"/>
      <c r="AW1817" s="62"/>
      <c r="AX1817" s="62"/>
      <c r="AY1817" s="62"/>
      <c r="AZ1817" s="126"/>
      <c r="BA1817" s="126"/>
      <c r="BB1817" s="126"/>
      <c r="BC1817" s="126"/>
      <c r="BD1817" s="126"/>
      <c r="BE1817" s="62"/>
    </row>
    <row r="1818" spans="1:57" ht="25.5" customHeight="1" x14ac:dyDescent="0.3">
      <c r="A1818" s="31"/>
      <c r="B1818" s="31"/>
      <c r="C1818" s="31"/>
      <c r="D1818" s="33"/>
      <c r="E1818" s="92"/>
      <c r="F1818" s="31"/>
      <c r="G1818" s="77"/>
      <c r="H1818" s="77"/>
      <c r="I1818" s="57"/>
      <c r="J1818" s="31"/>
      <c r="K1818" s="31"/>
      <c r="L1818" s="77"/>
      <c r="M1818" s="64"/>
      <c r="N1818" s="64"/>
      <c r="O1818" s="69"/>
      <c r="P1818" s="69"/>
      <c r="Q1818" s="70"/>
      <c r="R1818" s="34"/>
      <c r="S1818" s="105"/>
      <c r="T1818" s="105"/>
      <c r="U1818" s="77"/>
      <c r="V1818" s="77"/>
      <c r="W1818" s="69"/>
      <c r="X1818" s="69"/>
      <c r="Y1818" s="69"/>
      <c r="Z1818" s="61"/>
      <c r="AA1818" s="67"/>
      <c r="AB1818" s="61"/>
      <c r="AC1818" s="67"/>
      <c r="AD1818" s="67"/>
      <c r="AE1818" s="67"/>
      <c r="AF1818" s="57"/>
      <c r="AG1818" s="107"/>
      <c r="AH1818" s="108"/>
      <c r="AI1818" s="30"/>
      <c r="AJ1818" s="30"/>
      <c r="AK1818" s="30"/>
      <c r="AL1818" s="30"/>
      <c r="AM1818" s="63"/>
      <c r="AN1818" s="108"/>
      <c r="AO1818" s="108"/>
      <c r="AP1818" s="107"/>
      <c r="AQ1818" s="107"/>
      <c r="AR1818" s="31"/>
      <c r="AS1818" s="68"/>
      <c r="AT1818" s="68"/>
      <c r="AU1818" s="63"/>
      <c r="AV1818" s="62"/>
      <c r="AW1818" s="62"/>
      <c r="AX1818" s="62"/>
      <c r="AY1818" s="62"/>
      <c r="AZ1818" s="126"/>
      <c r="BA1818" s="126"/>
      <c r="BB1818" s="126"/>
      <c r="BC1818" s="126"/>
      <c r="BD1818" s="126"/>
      <c r="BE1818" s="62"/>
    </row>
    <row r="1819" spans="1:57" ht="25.5" customHeight="1" x14ac:dyDescent="0.3">
      <c r="A1819" s="31"/>
      <c r="B1819" s="31"/>
      <c r="C1819" s="31"/>
      <c r="D1819" s="33"/>
      <c r="E1819" s="92"/>
      <c r="F1819" s="31"/>
      <c r="G1819" s="77"/>
      <c r="H1819" s="77"/>
      <c r="I1819" s="57"/>
      <c r="J1819" s="31"/>
      <c r="K1819" s="31"/>
      <c r="L1819" s="77"/>
      <c r="M1819" s="64"/>
      <c r="N1819" s="64"/>
      <c r="O1819" s="69"/>
      <c r="P1819" s="69"/>
      <c r="Q1819" s="70"/>
      <c r="R1819" s="34"/>
      <c r="S1819" s="105"/>
      <c r="T1819" s="105"/>
      <c r="U1819" s="77"/>
      <c r="V1819" s="77"/>
      <c r="W1819" s="69"/>
      <c r="X1819" s="69"/>
      <c r="Y1819" s="69"/>
      <c r="Z1819" s="61"/>
      <c r="AA1819" s="67"/>
      <c r="AB1819" s="61"/>
      <c r="AC1819" s="67"/>
      <c r="AD1819" s="67"/>
      <c r="AE1819" s="67"/>
      <c r="AF1819" s="57"/>
      <c r="AG1819" s="107"/>
      <c r="AH1819" s="108"/>
      <c r="AI1819" s="30"/>
      <c r="AJ1819" s="30"/>
      <c r="AK1819" s="30"/>
      <c r="AL1819" s="30"/>
      <c r="AM1819" s="63"/>
      <c r="AN1819" s="108"/>
      <c r="AO1819" s="108"/>
      <c r="AP1819" s="107"/>
      <c r="AQ1819" s="107"/>
      <c r="AR1819" s="31"/>
      <c r="AS1819" s="68"/>
      <c r="AT1819" s="68"/>
      <c r="AU1819" s="63"/>
      <c r="AV1819" s="62"/>
      <c r="AW1819" s="62"/>
      <c r="AX1819" s="62"/>
      <c r="AY1819" s="62"/>
      <c r="AZ1819" s="126"/>
      <c r="BA1819" s="126"/>
      <c r="BB1819" s="126"/>
      <c r="BC1819" s="126"/>
      <c r="BD1819" s="126"/>
      <c r="BE1819" s="62"/>
    </row>
    <row r="1820" spans="1:57" ht="25.5" customHeight="1" x14ac:dyDescent="0.3">
      <c r="A1820" s="31"/>
      <c r="B1820" s="31"/>
      <c r="C1820" s="31"/>
      <c r="D1820" s="33"/>
      <c r="E1820" s="92"/>
      <c r="F1820" s="31"/>
      <c r="G1820" s="77"/>
      <c r="H1820" s="77"/>
      <c r="I1820" s="57"/>
      <c r="J1820" s="31"/>
      <c r="K1820" s="31"/>
      <c r="L1820" s="77"/>
      <c r="M1820" s="64"/>
      <c r="N1820" s="64"/>
      <c r="O1820" s="69"/>
      <c r="P1820" s="69"/>
      <c r="Q1820" s="70"/>
      <c r="R1820" s="34"/>
      <c r="S1820" s="105"/>
      <c r="T1820" s="105"/>
      <c r="U1820" s="77"/>
      <c r="V1820" s="77"/>
      <c r="W1820" s="69"/>
      <c r="X1820" s="69"/>
      <c r="Y1820" s="69"/>
      <c r="Z1820" s="61"/>
      <c r="AA1820" s="67"/>
      <c r="AB1820" s="61"/>
      <c r="AC1820" s="67"/>
      <c r="AD1820" s="67"/>
      <c r="AE1820" s="67"/>
      <c r="AF1820" s="57"/>
      <c r="AG1820" s="107"/>
      <c r="AH1820" s="108"/>
      <c r="AI1820" s="30"/>
      <c r="AJ1820" s="30"/>
      <c r="AK1820" s="30"/>
      <c r="AL1820" s="30"/>
      <c r="AM1820" s="63"/>
      <c r="AN1820" s="108"/>
      <c r="AO1820" s="108"/>
      <c r="AP1820" s="107"/>
      <c r="AQ1820" s="107"/>
      <c r="AR1820" s="31"/>
      <c r="AS1820" s="68"/>
      <c r="AT1820" s="68"/>
      <c r="AU1820" s="63"/>
      <c r="AV1820" s="62"/>
      <c r="AW1820" s="62"/>
      <c r="AX1820" s="62"/>
      <c r="AY1820" s="62"/>
      <c r="AZ1820" s="126"/>
      <c r="BA1820" s="126"/>
      <c r="BB1820" s="126"/>
      <c r="BC1820" s="126"/>
      <c r="BD1820" s="126"/>
      <c r="BE1820" s="62"/>
    </row>
    <row r="1821" spans="1:57" ht="25.5" customHeight="1" x14ac:dyDescent="0.3">
      <c r="A1821" s="31"/>
      <c r="B1821" s="31"/>
      <c r="C1821" s="31"/>
      <c r="D1821" s="33"/>
      <c r="E1821" s="92"/>
      <c r="F1821" s="31"/>
      <c r="G1821" s="77"/>
      <c r="H1821" s="77"/>
      <c r="I1821" s="57"/>
      <c r="J1821" s="31"/>
      <c r="K1821" s="31"/>
      <c r="L1821" s="77"/>
      <c r="M1821" s="64"/>
      <c r="N1821" s="64"/>
      <c r="O1821" s="69"/>
      <c r="P1821" s="69"/>
      <c r="Q1821" s="70"/>
      <c r="R1821" s="34"/>
      <c r="S1821" s="105"/>
      <c r="T1821" s="105"/>
      <c r="U1821" s="77"/>
      <c r="V1821" s="77"/>
      <c r="W1821" s="69"/>
      <c r="X1821" s="69"/>
      <c r="Y1821" s="69"/>
      <c r="Z1821" s="61"/>
      <c r="AA1821" s="67"/>
      <c r="AB1821" s="61"/>
      <c r="AC1821" s="67"/>
      <c r="AD1821" s="67"/>
      <c r="AE1821" s="67"/>
      <c r="AF1821" s="57"/>
      <c r="AG1821" s="107"/>
      <c r="AH1821" s="108"/>
      <c r="AI1821" s="30"/>
      <c r="AJ1821" s="30"/>
      <c r="AK1821" s="30"/>
      <c r="AL1821" s="30"/>
      <c r="AM1821" s="63"/>
      <c r="AN1821" s="108"/>
      <c r="AO1821" s="108"/>
      <c r="AP1821" s="107"/>
      <c r="AQ1821" s="107"/>
      <c r="AR1821" s="31"/>
      <c r="AS1821" s="68"/>
      <c r="AT1821" s="68"/>
      <c r="AU1821" s="63"/>
      <c r="AV1821" s="62"/>
      <c r="AW1821" s="62"/>
      <c r="AX1821" s="62"/>
      <c r="AY1821" s="62"/>
      <c r="AZ1821" s="126"/>
      <c r="BA1821" s="126"/>
      <c r="BB1821" s="126"/>
      <c r="BC1821" s="126"/>
      <c r="BD1821" s="126"/>
      <c r="BE1821" s="62"/>
    </row>
    <row r="1822" spans="1:57" ht="25.5" customHeight="1" x14ac:dyDescent="0.3">
      <c r="A1822" s="31"/>
      <c r="B1822" s="31"/>
      <c r="C1822" s="31"/>
      <c r="D1822" s="33"/>
      <c r="E1822" s="92"/>
      <c r="F1822" s="31"/>
      <c r="G1822" s="77"/>
      <c r="H1822" s="77"/>
      <c r="I1822" s="57"/>
      <c r="J1822" s="31"/>
      <c r="K1822" s="31"/>
      <c r="L1822" s="77"/>
      <c r="M1822" s="64"/>
      <c r="N1822" s="64"/>
      <c r="O1822" s="69"/>
      <c r="P1822" s="69"/>
      <c r="Q1822" s="70"/>
      <c r="R1822" s="34"/>
      <c r="S1822" s="105"/>
      <c r="T1822" s="105"/>
      <c r="U1822" s="77"/>
      <c r="V1822" s="77"/>
      <c r="W1822" s="69"/>
      <c r="X1822" s="69"/>
      <c r="Y1822" s="69"/>
      <c r="Z1822" s="61"/>
      <c r="AA1822" s="67"/>
      <c r="AB1822" s="61"/>
      <c r="AC1822" s="67"/>
      <c r="AD1822" s="67"/>
      <c r="AE1822" s="67"/>
      <c r="AF1822" s="57"/>
      <c r="AG1822" s="107"/>
      <c r="AH1822" s="108"/>
      <c r="AI1822" s="30"/>
      <c r="AJ1822" s="30"/>
      <c r="AK1822" s="30"/>
      <c r="AL1822" s="30"/>
      <c r="AM1822" s="63"/>
      <c r="AN1822" s="108"/>
      <c r="AO1822" s="108"/>
      <c r="AP1822" s="107"/>
      <c r="AQ1822" s="107"/>
      <c r="AR1822" s="31"/>
      <c r="AS1822" s="68"/>
      <c r="AT1822" s="68"/>
      <c r="AU1822" s="63"/>
      <c r="AV1822" s="62"/>
      <c r="AW1822" s="62"/>
      <c r="AX1822" s="62"/>
      <c r="AY1822" s="62"/>
      <c r="AZ1822" s="126"/>
      <c r="BA1822" s="126"/>
      <c r="BB1822" s="126"/>
      <c r="BC1822" s="126"/>
      <c r="BD1822" s="126"/>
      <c r="BE1822" s="62"/>
    </row>
    <row r="1823" spans="1:57" ht="25.5" customHeight="1" x14ac:dyDescent="0.3">
      <c r="A1823" s="31"/>
      <c r="B1823" s="31"/>
      <c r="C1823" s="31"/>
      <c r="D1823" s="33"/>
      <c r="E1823" s="92"/>
      <c r="F1823" s="31"/>
      <c r="G1823" s="77"/>
      <c r="H1823" s="77"/>
      <c r="I1823" s="57"/>
      <c r="J1823" s="31"/>
      <c r="K1823" s="31"/>
      <c r="L1823" s="77"/>
      <c r="M1823" s="64"/>
      <c r="N1823" s="64"/>
      <c r="O1823" s="69"/>
      <c r="P1823" s="69"/>
      <c r="Q1823" s="70"/>
      <c r="R1823" s="34"/>
      <c r="S1823" s="105"/>
      <c r="T1823" s="105"/>
      <c r="U1823" s="77"/>
      <c r="V1823" s="77"/>
      <c r="W1823" s="69"/>
      <c r="X1823" s="69"/>
      <c r="Y1823" s="69"/>
      <c r="Z1823" s="61"/>
      <c r="AA1823" s="67"/>
      <c r="AB1823" s="61"/>
      <c r="AC1823" s="67"/>
      <c r="AD1823" s="67"/>
      <c r="AE1823" s="67"/>
      <c r="AF1823" s="57"/>
      <c r="AG1823" s="107"/>
      <c r="AH1823" s="108"/>
      <c r="AI1823" s="30"/>
      <c r="AJ1823" s="30"/>
      <c r="AK1823" s="30"/>
      <c r="AL1823" s="30"/>
      <c r="AM1823" s="63"/>
      <c r="AN1823" s="108"/>
      <c r="AO1823" s="108"/>
      <c r="AP1823" s="107"/>
      <c r="AQ1823" s="107"/>
      <c r="AR1823" s="31"/>
      <c r="AS1823" s="68"/>
      <c r="AT1823" s="68"/>
      <c r="AU1823" s="63"/>
      <c r="AV1823" s="62"/>
      <c r="AW1823" s="62"/>
      <c r="AX1823" s="62"/>
      <c r="AY1823" s="62"/>
      <c r="AZ1823" s="126"/>
      <c r="BA1823" s="126"/>
      <c r="BB1823" s="126"/>
      <c r="BC1823" s="126"/>
      <c r="BD1823" s="126"/>
      <c r="BE1823" s="62"/>
    </row>
    <row r="1824" spans="1:57" ht="25.5" customHeight="1" x14ac:dyDescent="0.3">
      <c r="A1824" s="31"/>
      <c r="B1824" s="31"/>
      <c r="C1824" s="31"/>
      <c r="D1824" s="33"/>
      <c r="E1824" s="92"/>
      <c r="F1824" s="31"/>
      <c r="G1824" s="77"/>
      <c r="H1824" s="77"/>
      <c r="I1824" s="57"/>
      <c r="J1824" s="31"/>
      <c r="K1824" s="31"/>
      <c r="L1824" s="77"/>
      <c r="M1824" s="64"/>
      <c r="N1824" s="64"/>
      <c r="O1824" s="69"/>
      <c r="P1824" s="69"/>
      <c r="Q1824" s="70"/>
      <c r="R1824" s="34"/>
      <c r="S1824" s="105"/>
      <c r="T1824" s="105"/>
      <c r="U1824" s="77"/>
      <c r="V1824" s="77"/>
      <c r="W1824" s="69"/>
      <c r="X1824" s="69"/>
      <c r="Y1824" s="69"/>
      <c r="Z1824" s="61"/>
      <c r="AA1824" s="67"/>
      <c r="AB1824" s="61"/>
      <c r="AC1824" s="67"/>
      <c r="AD1824" s="67"/>
      <c r="AE1824" s="67"/>
      <c r="AF1824" s="57"/>
      <c r="AG1824" s="107"/>
      <c r="AH1824" s="108"/>
      <c r="AI1824" s="30"/>
      <c r="AJ1824" s="30"/>
      <c r="AK1824" s="30"/>
      <c r="AL1824" s="30"/>
      <c r="AM1824" s="63"/>
      <c r="AN1824" s="108"/>
      <c r="AO1824" s="108"/>
      <c r="AP1824" s="107"/>
      <c r="AQ1824" s="107"/>
      <c r="AR1824" s="31"/>
      <c r="AS1824" s="68"/>
      <c r="AT1824" s="68"/>
      <c r="AU1824" s="63"/>
      <c r="AV1824" s="62"/>
      <c r="AW1824" s="62"/>
      <c r="AX1824" s="62"/>
      <c r="AY1824" s="62"/>
      <c r="AZ1824" s="126"/>
      <c r="BA1824" s="126"/>
      <c r="BB1824" s="126"/>
      <c r="BC1824" s="126"/>
      <c r="BD1824" s="126"/>
      <c r="BE1824" s="62"/>
    </row>
    <row r="1825" spans="1:57" ht="25.5" customHeight="1" x14ac:dyDescent="0.3">
      <c r="A1825" s="31"/>
      <c r="B1825" s="31"/>
      <c r="C1825" s="31"/>
      <c r="D1825" s="33"/>
      <c r="E1825" s="92"/>
      <c r="F1825" s="31"/>
      <c r="G1825" s="77"/>
      <c r="H1825" s="77"/>
      <c r="I1825" s="57"/>
      <c r="J1825" s="31"/>
      <c r="K1825" s="31"/>
      <c r="L1825" s="77"/>
      <c r="M1825" s="64"/>
      <c r="N1825" s="64"/>
      <c r="O1825" s="69"/>
      <c r="P1825" s="69"/>
      <c r="Q1825" s="70"/>
      <c r="R1825" s="34"/>
      <c r="S1825" s="105"/>
      <c r="T1825" s="105"/>
      <c r="U1825" s="77"/>
      <c r="V1825" s="77"/>
      <c r="W1825" s="69"/>
      <c r="X1825" s="69"/>
      <c r="Y1825" s="69"/>
      <c r="Z1825" s="61"/>
      <c r="AA1825" s="67"/>
      <c r="AB1825" s="61"/>
      <c r="AC1825" s="67"/>
      <c r="AD1825" s="67"/>
      <c r="AE1825" s="67"/>
      <c r="AF1825" s="57"/>
      <c r="AG1825" s="107"/>
      <c r="AH1825" s="108"/>
      <c r="AI1825" s="30"/>
      <c r="AJ1825" s="30"/>
      <c r="AK1825" s="30"/>
      <c r="AL1825" s="30"/>
      <c r="AM1825" s="63"/>
      <c r="AN1825" s="108"/>
      <c r="AO1825" s="108"/>
      <c r="AP1825" s="107"/>
      <c r="AQ1825" s="107"/>
      <c r="AR1825" s="31"/>
      <c r="AS1825" s="68"/>
      <c r="AT1825" s="68"/>
      <c r="AU1825" s="63"/>
      <c r="AV1825" s="62"/>
      <c r="AW1825" s="62"/>
      <c r="AX1825" s="62"/>
      <c r="AY1825" s="62"/>
      <c r="AZ1825" s="126"/>
      <c r="BA1825" s="126"/>
      <c r="BB1825" s="126"/>
      <c r="BC1825" s="126"/>
      <c r="BD1825" s="126"/>
      <c r="BE1825" s="62"/>
    </row>
    <row r="1826" spans="1:57" ht="25.5" customHeight="1" x14ac:dyDescent="0.3">
      <c r="A1826" s="31"/>
      <c r="B1826" s="31"/>
      <c r="C1826" s="31"/>
      <c r="D1826" s="33"/>
      <c r="E1826" s="92"/>
      <c r="F1826" s="31"/>
      <c r="G1826" s="77"/>
      <c r="H1826" s="77"/>
      <c r="I1826" s="57"/>
      <c r="J1826" s="31"/>
      <c r="K1826" s="31"/>
      <c r="L1826" s="77"/>
      <c r="M1826" s="64"/>
      <c r="N1826" s="64"/>
      <c r="O1826" s="69"/>
      <c r="P1826" s="69"/>
      <c r="Q1826" s="70"/>
      <c r="R1826" s="34"/>
      <c r="S1826" s="105"/>
      <c r="T1826" s="105"/>
      <c r="U1826" s="77"/>
      <c r="V1826" s="77"/>
      <c r="W1826" s="69"/>
      <c r="X1826" s="69"/>
      <c r="Y1826" s="69"/>
      <c r="Z1826" s="61"/>
      <c r="AA1826" s="67"/>
      <c r="AB1826" s="61"/>
      <c r="AC1826" s="67"/>
      <c r="AD1826" s="67"/>
      <c r="AE1826" s="67"/>
      <c r="AF1826" s="57"/>
      <c r="AG1826" s="107"/>
      <c r="AH1826" s="108"/>
      <c r="AI1826" s="30"/>
      <c r="AJ1826" s="30"/>
      <c r="AK1826" s="30"/>
      <c r="AL1826" s="30"/>
      <c r="AM1826" s="63"/>
      <c r="AN1826" s="108"/>
      <c r="AO1826" s="108"/>
      <c r="AP1826" s="107"/>
      <c r="AQ1826" s="107"/>
      <c r="AR1826" s="31"/>
      <c r="AS1826" s="68"/>
      <c r="AT1826" s="68"/>
      <c r="AU1826" s="63"/>
      <c r="AV1826" s="62"/>
      <c r="AW1826" s="62"/>
      <c r="AX1826" s="62"/>
      <c r="AY1826" s="62"/>
      <c r="AZ1826" s="126"/>
      <c r="BA1826" s="126"/>
      <c r="BB1826" s="126"/>
      <c r="BC1826" s="126"/>
      <c r="BD1826" s="126"/>
      <c r="BE1826" s="62"/>
    </row>
    <row r="1827" spans="1:57" ht="25.5" customHeight="1" x14ac:dyDescent="0.3">
      <c r="A1827" s="31"/>
      <c r="B1827" s="31"/>
      <c r="C1827" s="31"/>
      <c r="D1827" s="33"/>
      <c r="E1827" s="92"/>
      <c r="F1827" s="31"/>
      <c r="G1827" s="77"/>
      <c r="H1827" s="77"/>
      <c r="I1827" s="57"/>
      <c r="J1827" s="31"/>
      <c r="K1827" s="31"/>
      <c r="L1827" s="77"/>
      <c r="M1827" s="64"/>
      <c r="N1827" s="64"/>
      <c r="O1827" s="69"/>
      <c r="P1827" s="69"/>
      <c r="Q1827" s="70"/>
      <c r="R1827" s="34"/>
      <c r="S1827" s="105"/>
      <c r="T1827" s="105"/>
      <c r="U1827" s="77"/>
      <c r="V1827" s="77"/>
      <c r="W1827" s="69"/>
      <c r="X1827" s="69"/>
      <c r="Y1827" s="69"/>
      <c r="Z1827" s="61"/>
      <c r="AA1827" s="67"/>
      <c r="AB1827" s="61"/>
      <c r="AC1827" s="67"/>
      <c r="AD1827" s="67"/>
      <c r="AE1827" s="67"/>
      <c r="AF1827" s="57"/>
      <c r="AG1827" s="107"/>
      <c r="AH1827" s="108"/>
      <c r="AI1827" s="30"/>
      <c r="AJ1827" s="30"/>
      <c r="AK1827" s="30"/>
      <c r="AL1827" s="30"/>
      <c r="AM1827" s="63"/>
      <c r="AN1827" s="108"/>
      <c r="AO1827" s="108"/>
      <c r="AP1827" s="107"/>
      <c r="AQ1827" s="107"/>
      <c r="AR1827" s="31"/>
      <c r="AS1827" s="68"/>
      <c r="AT1827" s="68"/>
      <c r="AU1827" s="63"/>
      <c r="AV1827" s="62"/>
      <c r="AW1827" s="62"/>
      <c r="AX1827" s="62"/>
      <c r="AY1827" s="62"/>
      <c r="AZ1827" s="126"/>
      <c r="BA1827" s="126"/>
      <c r="BB1827" s="126"/>
      <c r="BC1827" s="126"/>
      <c r="BD1827" s="126"/>
      <c r="BE1827" s="62"/>
    </row>
    <row r="1828" spans="1:57" ht="25.5" customHeight="1" x14ac:dyDescent="0.3">
      <c r="A1828" s="31"/>
      <c r="B1828" s="31"/>
      <c r="C1828" s="31"/>
      <c r="D1828" s="33"/>
      <c r="E1828" s="92"/>
      <c r="F1828" s="31"/>
      <c r="G1828" s="77"/>
      <c r="H1828" s="77"/>
      <c r="I1828" s="57"/>
      <c r="J1828" s="31"/>
      <c r="K1828" s="31"/>
      <c r="L1828" s="77"/>
      <c r="M1828" s="64"/>
      <c r="N1828" s="64"/>
      <c r="O1828" s="69"/>
      <c r="P1828" s="69"/>
      <c r="Q1828" s="70"/>
      <c r="R1828" s="34"/>
      <c r="S1828" s="105"/>
      <c r="T1828" s="105"/>
      <c r="U1828" s="77"/>
      <c r="V1828" s="77"/>
      <c r="W1828" s="69"/>
      <c r="X1828" s="69"/>
      <c r="Y1828" s="69"/>
      <c r="Z1828" s="61"/>
      <c r="AA1828" s="67"/>
      <c r="AB1828" s="61"/>
      <c r="AC1828" s="67"/>
      <c r="AD1828" s="67"/>
      <c r="AE1828" s="67"/>
      <c r="AF1828" s="57"/>
      <c r="AG1828" s="107"/>
      <c r="AH1828" s="108"/>
      <c r="AI1828" s="30"/>
      <c r="AJ1828" s="30"/>
      <c r="AK1828" s="30"/>
      <c r="AL1828" s="30"/>
      <c r="AM1828" s="63"/>
      <c r="AN1828" s="108"/>
      <c r="AO1828" s="108"/>
      <c r="AP1828" s="107"/>
      <c r="AQ1828" s="107"/>
      <c r="AR1828" s="31"/>
      <c r="AS1828" s="68"/>
      <c r="AT1828" s="68"/>
      <c r="AU1828" s="63"/>
      <c r="AV1828" s="62"/>
      <c r="AW1828" s="62"/>
      <c r="AX1828" s="62"/>
      <c r="AY1828" s="62"/>
      <c r="AZ1828" s="126"/>
      <c r="BA1828" s="126"/>
      <c r="BB1828" s="126"/>
      <c r="BC1828" s="126"/>
      <c r="BD1828" s="126"/>
      <c r="BE1828" s="62"/>
    </row>
    <row r="1829" spans="1:57" ht="25.5" customHeight="1" x14ac:dyDescent="0.3">
      <c r="A1829" s="31"/>
      <c r="B1829" s="31"/>
      <c r="C1829" s="31"/>
      <c r="D1829" s="33"/>
      <c r="E1829" s="92"/>
      <c r="F1829" s="31"/>
      <c r="G1829" s="77"/>
      <c r="H1829" s="77"/>
      <c r="I1829" s="57"/>
      <c r="J1829" s="31"/>
      <c r="K1829" s="31"/>
      <c r="L1829" s="77"/>
      <c r="M1829" s="64"/>
      <c r="N1829" s="64"/>
      <c r="O1829" s="69"/>
      <c r="P1829" s="69"/>
      <c r="Q1829" s="70"/>
      <c r="R1829" s="34"/>
      <c r="S1829" s="105"/>
      <c r="T1829" s="105"/>
      <c r="U1829" s="77"/>
      <c r="V1829" s="77"/>
      <c r="W1829" s="69"/>
      <c r="X1829" s="69"/>
      <c r="Y1829" s="69"/>
      <c r="Z1829" s="61"/>
      <c r="AA1829" s="67"/>
      <c r="AB1829" s="61"/>
      <c r="AC1829" s="67"/>
      <c r="AD1829" s="67"/>
      <c r="AE1829" s="67"/>
      <c r="AF1829" s="57"/>
      <c r="AG1829" s="107"/>
      <c r="AH1829" s="108"/>
      <c r="AI1829" s="30"/>
      <c r="AJ1829" s="30"/>
      <c r="AK1829" s="30"/>
      <c r="AL1829" s="30"/>
      <c r="AM1829" s="63"/>
      <c r="AN1829" s="108"/>
      <c r="AO1829" s="108"/>
      <c r="AP1829" s="107"/>
      <c r="AQ1829" s="107"/>
      <c r="AR1829" s="31"/>
      <c r="AS1829" s="68"/>
      <c r="AT1829" s="68"/>
      <c r="AU1829" s="63"/>
      <c r="AV1829" s="62"/>
      <c r="AW1829" s="62"/>
      <c r="AX1829" s="62"/>
      <c r="AY1829" s="62"/>
      <c r="AZ1829" s="126"/>
      <c r="BA1829" s="126"/>
      <c r="BB1829" s="126"/>
      <c r="BC1829" s="126"/>
      <c r="BD1829" s="126"/>
      <c r="BE1829" s="62"/>
    </row>
    <row r="1830" spans="1:57" ht="25.5" customHeight="1" x14ac:dyDescent="0.3">
      <c r="A1830" s="31"/>
      <c r="B1830" s="31"/>
      <c r="C1830" s="31"/>
      <c r="D1830" s="33"/>
      <c r="E1830" s="92"/>
      <c r="F1830" s="31"/>
      <c r="G1830" s="77"/>
      <c r="H1830" s="77"/>
      <c r="I1830" s="57"/>
      <c r="J1830" s="31"/>
      <c r="K1830" s="31"/>
      <c r="L1830" s="77"/>
      <c r="M1830" s="64"/>
      <c r="N1830" s="64"/>
      <c r="O1830" s="69"/>
      <c r="P1830" s="69"/>
      <c r="Q1830" s="70"/>
      <c r="R1830" s="34"/>
      <c r="S1830" s="105"/>
      <c r="T1830" s="105"/>
      <c r="U1830" s="77"/>
      <c r="V1830" s="77"/>
      <c r="W1830" s="69"/>
      <c r="X1830" s="69"/>
      <c r="Y1830" s="69"/>
      <c r="Z1830" s="61"/>
      <c r="AA1830" s="67"/>
      <c r="AB1830" s="61"/>
      <c r="AC1830" s="67"/>
      <c r="AD1830" s="67"/>
      <c r="AE1830" s="67"/>
      <c r="AF1830" s="57"/>
      <c r="AG1830" s="107"/>
      <c r="AH1830" s="108"/>
      <c r="AI1830" s="30"/>
      <c r="AJ1830" s="30"/>
      <c r="AK1830" s="30"/>
      <c r="AL1830" s="30"/>
      <c r="AM1830" s="63"/>
      <c r="AN1830" s="108"/>
      <c r="AO1830" s="108"/>
      <c r="AP1830" s="107"/>
      <c r="AQ1830" s="107"/>
      <c r="AR1830" s="31"/>
      <c r="AS1830" s="68"/>
      <c r="AT1830" s="68"/>
      <c r="AU1830" s="63"/>
      <c r="AV1830" s="62"/>
      <c r="AW1830" s="62"/>
      <c r="AX1830" s="62"/>
      <c r="AY1830" s="62"/>
      <c r="AZ1830" s="126"/>
      <c r="BA1830" s="126"/>
      <c r="BB1830" s="126"/>
      <c r="BC1830" s="126"/>
      <c r="BD1830" s="126"/>
      <c r="BE1830" s="62"/>
    </row>
    <row r="1831" spans="1:57" ht="25.5" customHeight="1" x14ac:dyDescent="0.3">
      <c r="A1831" s="31"/>
      <c r="B1831" s="31"/>
      <c r="C1831" s="31"/>
      <c r="D1831" s="33"/>
      <c r="E1831" s="92"/>
      <c r="F1831" s="31"/>
      <c r="G1831" s="77"/>
      <c r="H1831" s="77"/>
      <c r="I1831" s="57"/>
      <c r="J1831" s="31"/>
      <c r="K1831" s="31"/>
      <c r="L1831" s="77"/>
      <c r="M1831" s="64"/>
      <c r="N1831" s="64"/>
      <c r="O1831" s="69"/>
      <c r="P1831" s="69"/>
      <c r="Q1831" s="70"/>
      <c r="R1831" s="34"/>
      <c r="S1831" s="105"/>
      <c r="T1831" s="105"/>
      <c r="U1831" s="77"/>
      <c r="V1831" s="77"/>
      <c r="W1831" s="69"/>
      <c r="X1831" s="69"/>
      <c r="Y1831" s="69"/>
      <c r="Z1831" s="61"/>
      <c r="AA1831" s="67"/>
      <c r="AB1831" s="61"/>
      <c r="AC1831" s="67"/>
      <c r="AD1831" s="67"/>
      <c r="AE1831" s="67"/>
      <c r="AF1831" s="57"/>
      <c r="AG1831" s="107"/>
      <c r="AH1831" s="108"/>
      <c r="AI1831" s="30"/>
      <c r="AJ1831" s="30"/>
      <c r="AK1831" s="30"/>
      <c r="AL1831" s="30"/>
      <c r="AM1831" s="63"/>
      <c r="AN1831" s="108"/>
      <c r="AO1831" s="108"/>
      <c r="AP1831" s="107"/>
      <c r="AQ1831" s="107"/>
      <c r="AR1831" s="31"/>
      <c r="AS1831" s="68"/>
      <c r="AT1831" s="68"/>
      <c r="AU1831" s="63"/>
      <c r="AV1831" s="62"/>
      <c r="AW1831" s="62"/>
      <c r="AX1831" s="62"/>
      <c r="AY1831" s="62"/>
      <c r="AZ1831" s="126"/>
      <c r="BA1831" s="126"/>
      <c r="BB1831" s="126"/>
      <c r="BC1831" s="126"/>
      <c r="BD1831" s="126"/>
      <c r="BE1831" s="62"/>
    </row>
    <row r="1832" spans="1:57" ht="25.5" customHeight="1" x14ac:dyDescent="0.3">
      <c r="A1832" s="31"/>
      <c r="B1832" s="31"/>
      <c r="C1832" s="31"/>
      <c r="D1832" s="33"/>
      <c r="E1832" s="92"/>
      <c r="F1832" s="31"/>
      <c r="G1832" s="77"/>
      <c r="H1832" s="77"/>
      <c r="I1832" s="57"/>
      <c r="J1832" s="31"/>
      <c r="K1832" s="31"/>
      <c r="L1832" s="77"/>
      <c r="M1832" s="64"/>
      <c r="N1832" s="64"/>
      <c r="O1832" s="69"/>
      <c r="P1832" s="69"/>
      <c r="Q1832" s="70"/>
      <c r="R1832" s="34"/>
      <c r="S1832" s="105"/>
      <c r="T1832" s="105"/>
      <c r="U1832" s="77"/>
      <c r="V1832" s="77"/>
      <c r="W1832" s="69"/>
      <c r="X1832" s="69"/>
      <c r="Y1832" s="69"/>
      <c r="Z1832" s="61"/>
      <c r="AA1832" s="67"/>
      <c r="AB1832" s="61"/>
      <c r="AC1832" s="67"/>
      <c r="AD1832" s="67"/>
      <c r="AE1832" s="67"/>
      <c r="AF1832" s="57"/>
      <c r="AG1832" s="107"/>
      <c r="AH1832" s="108"/>
      <c r="AI1832" s="30"/>
      <c r="AJ1832" s="30"/>
      <c r="AK1832" s="30"/>
      <c r="AL1832" s="30"/>
      <c r="AM1832" s="63"/>
      <c r="AN1832" s="108"/>
      <c r="AO1832" s="108"/>
      <c r="AP1832" s="107"/>
      <c r="AQ1832" s="107"/>
      <c r="AR1832" s="31"/>
      <c r="AS1832" s="68"/>
      <c r="AT1832" s="68"/>
      <c r="AU1832" s="63"/>
      <c r="AV1832" s="62"/>
      <c r="AW1832" s="62"/>
      <c r="AX1832" s="62"/>
      <c r="AY1832" s="62"/>
      <c r="AZ1832" s="126"/>
      <c r="BA1832" s="126"/>
      <c r="BB1832" s="126"/>
      <c r="BC1832" s="126"/>
      <c r="BD1832" s="126"/>
      <c r="BE1832" s="62"/>
    </row>
    <row r="1833" spans="1:57" ht="25.5" customHeight="1" x14ac:dyDescent="0.3">
      <c r="A1833" s="31"/>
      <c r="B1833" s="31"/>
      <c r="C1833" s="31"/>
      <c r="D1833" s="33"/>
      <c r="E1833" s="92"/>
      <c r="F1833" s="31"/>
      <c r="G1833" s="77"/>
      <c r="H1833" s="77"/>
      <c r="I1833" s="57"/>
      <c r="J1833" s="31"/>
      <c r="K1833" s="31"/>
      <c r="L1833" s="77"/>
      <c r="M1833" s="64"/>
      <c r="N1833" s="64"/>
      <c r="O1833" s="69"/>
      <c r="P1833" s="69"/>
      <c r="Q1833" s="70"/>
      <c r="R1833" s="34"/>
      <c r="S1833" s="105"/>
      <c r="T1833" s="105"/>
      <c r="U1833" s="77"/>
      <c r="V1833" s="77"/>
      <c r="W1833" s="69"/>
      <c r="X1833" s="69"/>
      <c r="Y1833" s="69"/>
      <c r="Z1833" s="61"/>
      <c r="AA1833" s="67"/>
      <c r="AB1833" s="61"/>
      <c r="AC1833" s="67"/>
      <c r="AD1833" s="67"/>
      <c r="AE1833" s="67"/>
      <c r="AF1833" s="57"/>
      <c r="AG1833" s="107"/>
      <c r="AH1833" s="108"/>
      <c r="AI1833" s="30"/>
      <c r="AJ1833" s="30"/>
      <c r="AK1833" s="30"/>
      <c r="AL1833" s="30"/>
      <c r="AM1833" s="63"/>
      <c r="AN1833" s="108"/>
      <c r="AO1833" s="108"/>
      <c r="AP1833" s="107"/>
      <c r="AQ1833" s="107"/>
      <c r="AR1833" s="31"/>
      <c r="AS1833" s="68"/>
      <c r="AT1833" s="68"/>
      <c r="AU1833" s="63"/>
      <c r="AV1833" s="62"/>
      <c r="AW1833" s="62"/>
      <c r="AX1833" s="62"/>
      <c r="AY1833" s="62"/>
      <c r="AZ1833" s="126"/>
      <c r="BA1833" s="126"/>
      <c r="BB1833" s="126"/>
      <c r="BC1833" s="126"/>
      <c r="BD1833" s="126"/>
      <c r="BE1833" s="62"/>
    </row>
    <row r="1834" spans="1:57" ht="25.5" customHeight="1" x14ac:dyDescent="0.3">
      <c r="A1834" s="31"/>
      <c r="B1834" s="31"/>
      <c r="C1834" s="31"/>
      <c r="D1834" s="33"/>
      <c r="E1834" s="92"/>
      <c r="F1834" s="31"/>
      <c r="G1834" s="77"/>
      <c r="H1834" s="77"/>
      <c r="I1834" s="57"/>
      <c r="J1834" s="31"/>
      <c r="K1834" s="31"/>
      <c r="L1834" s="77"/>
      <c r="M1834" s="64"/>
      <c r="N1834" s="64"/>
      <c r="O1834" s="69"/>
      <c r="P1834" s="69"/>
      <c r="Q1834" s="70"/>
      <c r="R1834" s="34"/>
      <c r="S1834" s="105"/>
      <c r="T1834" s="105"/>
      <c r="U1834" s="77"/>
      <c r="V1834" s="77"/>
      <c r="W1834" s="69"/>
      <c r="X1834" s="69"/>
      <c r="Y1834" s="69"/>
      <c r="Z1834" s="61"/>
      <c r="AA1834" s="67"/>
      <c r="AB1834" s="61"/>
      <c r="AC1834" s="67"/>
      <c r="AD1834" s="67"/>
      <c r="AE1834" s="67"/>
      <c r="AF1834" s="57"/>
      <c r="AG1834" s="107"/>
      <c r="AH1834" s="108"/>
      <c r="AI1834" s="30"/>
      <c r="AJ1834" s="30"/>
      <c r="AK1834" s="30"/>
      <c r="AL1834" s="30"/>
      <c r="AM1834" s="63"/>
      <c r="AN1834" s="108"/>
      <c r="AO1834" s="108"/>
      <c r="AP1834" s="107"/>
      <c r="AQ1834" s="107"/>
      <c r="AR1834" s="31"/>
      <c r="AS1834" s="68"/>
      <c r="AT1834" s="68"/>
      <c r="AU1834" s="63"/>
      <c r="AV1834" s="62"/>
      <c r="AW1834" s="62"/>
      <c r="AX1834" s="62"/>
      <c r="AY1834" s="62"/>
      <c r="AZ1834" s="126"/>
      <c r="BA1834" s="126"/>
      <c r="BB1834" s="126"/>
      <c r="BC1834" s="126"/>
      <c r="BD1834" s="126"/>
      <c r="BE1834" s="62"/>
    </row>
    <row r="1835" spans="1:57" ht="25.5" customHeight="1" x14ac:dyDescent="0.3">
      <c r="A1835" s="31"/>
      <c r="B1835" s="31"/>
      <c r="C1835" s="31"/>
      <c r="D1835" s="33"/>
      <c r="E1835" s="92"/>
      <c r="F1835" s="31"/>
      <c r="G1835" s="77"/>
      <c r="H1835" s="77"/>
      <c r="I1835" s="57"/>
      <c r="J1835" s="31"/>
      <c r="K1835" s="31"/>
      <c r="L1835" s="77"/>
      <c r="M1835" s="64"/>
      <c r="N1835" s="64"/>
      <c r="O1835" s="69"/>
      <c r="P1835" s="69"/>
      <c r="Q1835" s="70"/>
      <c r="R1835" s="34"/>
      <c r="S1835" s="105"/>
      <c r="T1835" s="105"/>
      <c r="U1835" s="77"/>
      <c r="V1835" s="77"/>
      <c r="W1835" s="69"/>
      <c r="X1835" s="69"/>
      <c r="Y1835" s="69"/>
      <c r="Z1835" s="61"/>
      <c r="AA1835" s="67"/>
      <c r="AB1835" s="61"/>
      <c r="AC1835" s="67"/>
      <c r="AD1835" s="67"/>
      <c r="AE1835" s="67"/>
      <c r="AF1835" s="57"/>
      <c r="AG1835" s="107"/>
      <c r="AH1835" s="108"/>
      <c r="AI1835" s="30"/>
      <c r="AJ1835" s="30"/>
      <c r="AK1835" s="30"/>
      <c r="AL1835" s="30"/>
      <c r="AM1835" s="63"/>
      <c r="AN1835" s="108"/>
      <c r="AO1835" s="108"/>
      <c r="AP1835" s="107"/>
      <c r="AQ1835" s="107"/>
      <c r="AR1835" s="31"/>
      <c r="AS1835" s="68"/>
      <c r="AT1835" s="68"/>
      <c r="AU1835" s="63"/>
      <c r="AV1835" s="62"/>
      <c r="AW1835" s="62"/>
      <c r="AX1835" s="62"/>
      <c r="AY1835" s="62"/>
      <c r="AZ1835" s="126"/>
      <c r="BA1835" s="126"/>
      <c r="BB1835" s="126"/>
      <c r="BC1835" s="126"/>
      <c r="BD1835" s="126"/>
      <c r="BE1835" s="62"/>
    </row>
    <row r="1836" spans="1:57" ht="25.5" customHeight="1" x14ac:dyDescent="0.3">
      <c r="A1836" s="31"/>
      <c r="B1836" s="31"/>
      <c r="C1836" s="31"/>
      <c r="D1836" s="33"/>
      <c r="E1836" s="92"/>
      <c r="F1836" s="31"/>
      <c r="G1836" s="77"/>
      <c r="H1836" s="77"/>
      <c r="I1836" s="57"/>
      <c r="J1836" s="31"/>
      <c r="K1836" s="31"/>
      <c r="L1836" s="77"/>
      <c r="M1836" s="64"/>
      <c r="N1836" s="64"/>
      <c r="O1836" s="69"/>
      <c r="P1836" s="69"/>
      <c r="Q1836" s="70"/>
      <c r="R1836" s="34"/>
      <c r="S1836" s="105"/>
      <c r="T1836" s="105"/>
      <c r="U1836" s="77"/>
      <c r="V1836" s="77"/>
      <c r="W1836" s="69"/>
      <c r="X1836" s="69"/>
      <c r="Y1836" s="69"/>
      <c r="Z1836" s="61"/>
      <c r="AA1836" s="67"/>
      <c r="AB1836" s="61"/>
      <c r="AC1836" s="67"/>
      <c r="AD1836" s="67"/>
      <c r="AE1836" s="67"/>
      <c r="AF1836" s="57"/>
      <c r="AG1836" s="107"/>
      <c r="AH1836" s="108"/>
      <c r="AI1836" s="30"/>
      <c r="AJ1836" s="30"/>
      <c r="AK1836" s="30"/>
      <c r="AL1836" s="30"/>
      <c r="AM1836" s="63"/>
      <c r="AN1836" s="108"/>
      <c r="AO1836" s="108"/>
      <c r="AP1836" s="107"/>
      <c r="AQ1836" s="107"/>
      <c r="AR1836" s="31"/>
      <c r="AS1836" s="68"/>
      <c r="AT1836" s="68"/>
      <c r="AU1836" s="63"/>
      <c r="AV1836" s="62"/>
      <c r="AW1836" s="62"/>
      <c r="AX1836" s="62"/>
      <c r="AY1836" s="62"/>
      <c r="AZ1836" s="126"/>
      <c r="BA1836" s="126"/>
      <c r="BB1836" s="126"/>
      <c r="BC1836" s="126"/>
      <c r="BD1836" s="126"/>
      <c r="BE1836" s="62"/>
    </row>
    <row r="1837" spans="1:57" ht="25.5" customHeight="1" x14ac:dyDescent="0.3">
      <c r="A1837" s="31"/>
      <c r="B1837" s="31"/>
      <c r="C1837" s="31"/>
      <c r="D1837" s="33"/>
      <c r="E1837" s="92"/>
      <c r="F1837" s="31"/>
      <c r="G1837" s="77"/>
      <c r="H1837" s="77"/>
      <c r="I1837" s="57"/>
      <c r="J1837" s="31"/>
      <c r="K1837" s="31"/>
      <c r="L1837" s="77"/>
      <c r="M1837" s="64"/>
      <c r="N1837" s="64"/>
      <c r="O1837" s="69"/>
      <c r="P1837" s="69"/>
      <c r="Q1837" s="70"/>
      <c r="R1837" s="34"/>
      <c r="S1837" s="105"/>
      <c r="T1837" s="105"/>
      <c r="U1837" s="77"/>
      <c r="V1837" s="77"/>
      <c r="W1837" s="69"/>
      <c r="X1837" s="69"/>
      <c r="Y1837" s="69"/>
      <c r="Z1837" s="61"/>
      <c r="AA1837" s="67"/>
      <c r="AB1837" s="61"/>
      <c r="AC1837" s="67"/>
      <c r="AD1837" s="67"/>
      <c r="AE1837" s="67"/>
      <c r="AF1837" s="57"/>
      <c r="AG1837" s="107"/>
      <c r="AH1837" s="108"/>
      <c r="AI1837" s="30"/>
      <c r="AJ1837" s="30"/>
      <c r="AK1837" s="30"/>
      <c r="AL1837" s="30"/>
      <c r="AM1837" s="63"/>
      <c r="AN1837" s="108"/>
      <c r="AO1837" s="108"/>
      <c r="AP1837" s="107"/>
      <c r="AQ1837" s="107"/>
      <c r="AR1837" s="31"/>
      <c r="AS1837" s="68"/>
      <c r="AT1837" s="68"/>
      <c r="AU1837" s="63"/>
      <c r="AV1837" s="62"/>
      <c r="AW1837" s="62"/>
      <c r="AX1837" s="62"/>
      <c r="AY1837" s="62"/>
      <c r="AZ1837" s="126"/>
      <c r="BA1837" s="126"/>
      <c r="BB1837" s="126"/>
      <c r="BC1837" s="126"/>
      <c r="BD1837" s="126"/>
      <c r="BE1837" s="62"/>
    </row>
    <row r="1838" spans="1:57" ht="25.5" customHeight="1" x14ac:dyDescent="0.3">
      <c r="A1838" s="31"/>
      <c r="B1838" s="31"/>
      <c r="C1838" s="31"/>
      <c r="D1838" s="33"/>
      <c r="E1838" s="92"/>
      <c r="F1838" s="31"/>
      <c r="G1838" s="77"/>
      <c r="H1838" s="77"/>
      <c r="I1838" s="57"/>
      <c r="J1838" s="31"/>
      <c r="K1838" s="31"/>
      <c r="L1838" s="77"/>
      <c r="M1838" s="64"/>
      <c r="N1838" s="64"/>
      <c r="O1838" s="69"/>
      <c r="P1838" s="69"/>
      <c r="Q1838" s="70"/>
      <c r="R1838" s="34"/>
      <c r="S1838" s="105"/>
      <c r="T1838" s="105"/>
      <c r="U1838" s="77"/>
      <c r="V1838" s="77"/>
      <c r="W1838" s="69"/>
      <c r="X1838" s="69"/>
      <c r="Y1838" s="69"/>
      <c r="Z1838" s="61"/>
      <c r="AA1838" s="67"/>
      <c r="AB1838" s="61"/>
      <c r="AC1838" s="67"/>
      <c r="AD1838" s="67"/>
      <c r="AE1838" s="67"/>
      <c r="AF1838" s="57"/>
      <c r="AG1838" s="107"/>
      <c r="AH1838" s="108"/>
      <c r="AI1838" s="30"/>
      <c r="AJ1838" s="30"/>
      <c r="AK1838" s="30"/>
      <c r="AL1838" s="30"/>
      <c r="AM1838" s="63"/>
      <c r="AN1838" s="108"/>
      <c r="AO1838" s="108"/>
      <c r="AP1838" s="107"/>
      <c r="AQ1838" s="107"/>
      <c r="AR1838" s="31"/>
      <c r="AS1838" s="68"/>
      <c r="AT1838" s="68"/>
      <c r="AU1838" s="63"/>
      <c r="AV1838" s="62"/>
      <c r="AW1838" s="62"/>
      <c r="AX1838" s="62"/>
      <c r="AY1838" s="62"/>
      <c r="AZ1838" s="126"/>
      <c r="BA1838" s="126"/>
      <c r="BB1838" s="126"/>
      <c r="BC1838" s="126"/>
      <c r="BD1838" s="126"/>
      <c r="BE1838" s="62"/>
    </row>
    <row r="1839" spans="1:57" ht="25.5" customHeight="1" x14ac:dyDescent="0.3">
      <c r="A1839" s="31"/>
      <c r="B1839" s="31"/>
      <c r="C1839" s="31"/>
      <c r="D1839" s="33"/>
      <c r="E1839" s="92"/>
      <c r="F1839" s="31"/>
      <c r="G1839" s="77"/>
      <c r="H1839" s="77"/>
      <c r="I1839" s="57"/>
      <c r="J1839" s="31"/>
      <c r="K1839" s="31"/>
      <c r="L1839" s="77"/>
      <c r="M1839" s="64"/>
      <c r="N1839" s="64"/>
      <c r="O1839" s="69"/>
      <c r="P1839" s="69"/>
      <c r="Q1839" s="70"/>
      <c r="R1839" s="34"/>
      <c r="S1839" s="105"/>
      <c r="T1839" s="105"/>
      <c r="U1839" s="77"/>
      <c r="V1839" s="77"/>
      <c r="W1839" s="69"/>
      <c r="X1839" s="69"/>
      <c r="Y1839" s="69"/>
      <c r="Z1839" s="61"/>
      <c r="AA1839" s="67"/>
      <c r="AB1839" s="61"/>
      <c r="AC1839" s="67"/>
      <c r="AD1839" s="67"/>
      <c r="AE1839" s="67"/>
      <c r="AF1839" s="57"/>
      <c r="AG1839" s="107"/>
      <c r="AH1839" s="108"/>
      <c r="AI1839" s="30"/>
      <c r="AJ1839" s="30"/>
      <c r="AK1839" s="30"/>
      <c r="AL1839" s="30"/>
      <c r="AM1839" s="63"/>
      <c r="AN1839" s="108"/>
      <c r="AO1839" s="108"/>
      <c r="AP1839" s="107"/>
      <c r="AQ1839" s="107"/>
      <c r="AR1839" s="31"/>
      <c r="AS1839" s="68"/>
      <c r="AT1839" s="68"/>
      <c r="AU1839" s="63"/>
      <c r="AV1839" s="62"/>
      <c r="AW1839" s="62"/>
      <c r="AX1839" s="62"/>
      <c r="AY1839" s="62"/>
      <c r="AZ1839" s="126"/>
      <c r="BA1839" s="126"/>
      <c r="BB1839" s="126"/>
      <c r="BC1839" s="126"/>
      <c r="BD1839" s="126"/>
      <c r="BE1839" s="62"/>
    </row>
    <row r="1840" spans="1:57" ht="25.5" customHeight="1" x14ac:dyDescent="0.3">
      <c r="A1840" s="31"/>
      <c r="B1840" s="31"/>
      <c r="C1840" s="31"/>
      <c r="D1840" s="33"/>
      <c r="E1840" s="92"/>
      <c r="F1840" s="31"/>
      <c r="G1840" s="77"/>
      <c r="H1840" s="77"/>
      <c r="I1840" s="57"/>
      <c r="J1840" s="31"/>
      <c r="K1840" s="31"/>
      <c r="L1840" s="77"/>
      <c r="M1840" s="64"/>
      <c r="N1840" s="64"/>
      <c r="O1840" s="69"/>
      <c r="P1840" s="69"/>
      <c r="Q1840" s="70"/>
      <c r="R1840" s="34"/>
      <c r="S1840" s="105"/>
      <c r="T1840" s="105"/>
      <c r="U1840" s="77"/>
      <c r="V1840" s="77"/>
      <c r="W1840" s="69"/>
      <c r="X1840" s="69"/>
      <c r="Y1840" s="69"/>
      <c r="Z1840" s="61"/>
      <c r="AA1840" s="67"/>
      <c r="AB1840" s="61"/>
      <c r="AC1840" s="67"/>
      <c r="AD1840" s="67"/>
      <c r="AE1840" s="67"/>
      <c r="AF1840" s="57"/>
      <c r="AG1840" s="107"/>
      <c r="AH1840" s="108"/>
      <c r="AI1840" s="30"/>
      <c r="AJ1840" s="30"/>
      <c r="AK1840" s="30"/>
      <c r="AL1840" s="30"/>
      <c r="AM1840" s="63"/>
      <c r="AN1840" s="108"/>
      <c r="AO1840" s="108"/>
      <c r="AP1840" s="107"/>
      <c r="AQ1840" s="107"/>
      <c r="AR1840" s="31"/>
      <c r="AS1840" s="68"/>
      <c r="AT1840" s="68"/>
      <c r="AU1840" s="63"/>
      <c r="AV1840" s="62"/>
      <c r="AW1840" s="62"/>
      <c r="AX1840" s="62"/>
      <c r="AY1840" s="62"/>
      <c r="AZ1840" s="126"/>
      <c r="BA1840" s="126"/>
      <c r="BB1840" s="126"/>
      <c r="BC1840" s="126"/>
      <c r="BD1840" s="126"/>
      <c r="BE1840" s="62"/>
    </row>
    <row r="1841" spans="1:57" ht="25.5" customHeight="1" x14ac:dyDescent="0.3">
      <c r="A1841" s="31"/>
      <c r="B1841" s="31"/>
      <c r="C1841" s="31"/>
      <c r="D1841" s="33"/>
      <c r="E1841" s="92"/>
      <c r="F1841" s="31"/>
      <c r="G1841" s="77"/>
      <c r="H1841" s="77"/>
      <c r="I1841" s="57"/>
      <c r="J1841" s="31"/>
      <c r="K1841" s="31"/>
      <c r="L1841" s="77"/>
      <c r="M1841" s="64"/>
      <c r="N1841" s="64"/>
      <c r="O1841" s="69"/>
      <c r="P1841" s="69"/>
      <c r="Q1841" s="70"/>
      <c r="R1841" s="34"/>
      <c r="S1841" s="105"/>
      <c r="T1841" s="105"/>
      <c r="U1841" s="77"/>
      <c r="V1841" s="77"/>
      <c r="W1841" s="69"/>
      <c r="X1841" s="69"/>
      <c r="Y1841" s="69"/>
      <c r="Z1841" s="61"/>
      <c r="AA1841" s="67"/>
      <c r="AB1841" s="61"/>
      <c r="AC1841" s="67"/>
      <c r="AD1841" s="67"/>
      <c r="AE1841" s="67"/>
      <c r="AF1841" s="57"/>
      <c r="AG1841" s="107"/>
      <c r="AH1841" s="108"/>
      <c r="AI1841" s="30"/>
      <c r="AJ1841" s="30"/>
      <c r="AK1841" s="30"/>
      <c r="AL1841" s="30"/>
      <c r="AM1841" s="63"/>
      <c r="AN1841" s="108"/>
      <c r="AO1841" s="108"/>
      <c r="AP1841" s="107"/>
      <c r="AQ1841" s="107"/>
      <c r="AR1841" s="31"/>
      <c r="AS1841" s="68"/>
      <c r="AT1841" s="68"/>
      <c r="AU1841" s="63"/>
      <c r="AV1841" s="62"/>
      <c r="AW1841" s="62"/>
      <c r="AX1841" s="62"/>
      <c r="AY1841" s="62"/>
      <c r="AZ1841" s="126"/>
      <c r="BA1841" s="126"/>
      <c r="BB1841" s="126"/>
      <c r="BC1841" s="126"/>
      <c r="BD1841" s="126"/>
      <c r="BE1841" s="62"/>
    </row>
    <row r="1842" spans="1:57" ht="25.5" customHeight="1" x14ac:dyDescent="0.3">
      <c r="A1842" s="31"/>
      <c r="B1842" s="31"/>
      <c r="C1842" s="31"/>
      <c r="D1842" s="33"/>
      <c r="E1842" s="92"/>
      <c r="F1842" s="31"/>
      <c r="G1842" s="77"/>
      <c r="H1842" s="77"/>
      <c r="I1842" s="57"/>
      <c r="J1842" s="31"/>
      <c r="K1842" s="31"/>
      <c r="L1842" s="77"/>
      <c r="M1842" s="64"/>
      <c r="N1842" s="64"/>
      <c r="O1842" s="69"/>
      <c r="P1842" s="69"/>
      <c r="Q1842" s="70"/>
      <c r="R1842" s="34"/>
      <c r="S1842" s="105"/>
      <c r="T1842" s="105"/>
      <c r="U1842" s="77"/>
      <c r="V1842" s="77"/>
      <c r="W1842" s="69"/>
      <c r="X1842" s="69"/>
      <c r="Y1842" s="69"/>
      <c r="Z1842" s="61"/>
      <c r="AA1842" s="67"/>
      <c r="AB1842" s="61"/>
      <c r="AC1842" s="67"/>
      <c r="AD1842" s="67"/>
      <c r="AE1842" s="67"/>
      <c r="AF1842" s="57"/>
      <c r="AG1842" s="107"/>
      <c r="AH1842" s="108"/>
      <c r="AI1842" s="30"/>
      <c r="AJ1842" s="30"/>
      <c r="AK1842" s="30"/>
      <c r="AL1842" s="30"/>
      <c r="AM1842" s="63"/>
      <c r="AN1842" s="108"/>
      <c r="AO1842" s="108"/>
      <c r="AP1842" s="107"/>
      <c r="AQ1842" s="107"/>
      <c r="AR1842" s="31"/>
      <c r="AS1842" s="68"/>
      <c r="AT1842" s="68"/>
      <c r="AU1842" s="63"/>
      <c r="AV1842" s="62"/>
      <c r="AW1842" s="62"/>
      <c r="AX1842" s="62"/>
      <c r="AY1842" s="62"/>
      <c r="AZ1842" s="126"/>
      <c r="BA1842" s="126"/>
      <c r="BB1842" s="126"/>
      <c r="BC1842" s="126"/>
      <c r="BD1842" s="126"/>
      <c r="BE1842" s="62"/>
    </row>
    <row r="1843" spans="1:57" ht="25.5" customHeight="1" x14ac:dyDescent="0.3">
      <c r="A1843" s="31"/>
      <c r="B1843" s="31"/>
      <c r="C1843" s="31"/>
      <c r="D1843" s="33"/>
      <c r="E1843" s="92"/>
      <c r="F1843" s="31"/>
      <c r="G1843" s="77"/>
      <c r="H1843" s="77"/>
      <c r="I1843" s="57"/>
      <c r="J1843" s="31"/>
      <c r="K1843" s="31"/>
      <c r="L1843" s="77"/>
      <c r="M1843" s="64"/>
      <c r="N1843" s="64"/>
      <c r="O1843" s="69"/>
      <c r="P1843" s="69"/>
      <c r="Q1843" s="70"/>
      <c r="R1843" s="34"/>
      <c r="S1843" s="105"/>
      <c r="T1843" s="105"/>
      <c r="U1843" s="77"/>
      <c r="V1843" s="77"/>
      <c r="W1843" s="69"/>
      <c r="X1843" s="69"/>
      <c r="Y1843" s="69"/>
      <c r="Z1843" s="61"/>
      <c r="AA1843" s="67"/>
      <c r="AB1843" s="61"/>
      <c r="AC1843" s="67"/>
      <c r="AD1843" s="67"/>
      <c r="AE1843" s="67"/>
      <c r="AF1843" s="57"/>
      <c r="AG1843" s="107"/>
      <c r="AH1843" s="108"/>
      <c r="AI1843" s="30"/>
      <c r="AJ1843" s="30"/>
      <c r="AK1843" s="30"/>
      <c r="AL1843" s="30"/>
      <c r="AM1843" s="63"/>
      <c r="AN1843" s="108"/>
      <c r="AO1843" s="108"/>
      <c r="AP1843" s="107"/>
      <c r="AQ1843" s="107"/>
      <c r="AR1843" s="31"/>
      <c r="AS1843" s="68"/>
      <c r="AT1843" s="68"/>
      <c r="AU1843" s="63"/>
      <c r="AV1843" s="62"/>
      <c r="AW1843" s="62"/>
      <c r="AX1843" s="62"/>
      <c r="AY1843" s="62"/>
      <c r="AZ1843" s="126"/>
      <c r="BA1843" s="126"/>
      <c r="BB1843" s="126"/>
      <c r="BC1843" s="126"/>
      <c r="BD1843" s="126"/>
      <c r="BE1843" s="62"/>
    </row>
    <row r="1844" spans="1:57" ht="25.5" customHeight="1" x14ac:dyDescent="0.3">
      <c r="A1844" s="31"/>
      <c r="B1844" s="31"/>
      <c r="C1844" s="31"/>
      <c r="D1844" s="33"/>
      <c r="E1844" s="92"/>
      <c r="F1844" s="31"/>
      <c r="G1844" s="77"/>
      <c r="H1844" s="77"/>
      <c r="I1844" s="57"/>
      <c r="J1844" s="31"/>
      <c r="K1844" s="31"/>
      <c r="L1844" s="77"/>
      <c r="M1844" s="64"/>
      <c r="N1844" s="64"/>
      <c r="O1844" s="69"/>
      <c r="P1844" s="69"/>
      <c r="Q1844" s="70"/>
      <c r="R1844" s="34"/>
      <c r="S1844" s="105"/>
      <c r="T1844" s="105"/>
      <c r="U1844" s="77"/>
      <c r="V1844" s="77"/>
      <c r="W1844" s="69"/>
      <c r="X1844" s="69"/>
      <c r="Y1844" s="69"/>
      <c r="Z1844" s="61"/>
      <c r="AA1844" s="67"/>
      <c r="AB1844" s="61"/>
      <c r="AC1844" s="67"/>
      <c r="AD1844" s="67"/>
      <c r="AE1844" s="67"/>
      <c r="AF1844" s="57"/>
      <c r="AG1844" s="107"/>
      <c r="AH1844" s="108"/>
      <c r="AI1844" s="30"/>
      <c r="AJ1844" s="30"/>
      <c r="AK1844" s="30"/>
      <c r="AL1844" s="30"/>
      <c r="AM1844" s="63"/>
      <c r="AN1844" s="108"/>
      <c r="AO1844" s="108"/>
      <c r="AP1844" s="107"/>
      <c r="AQ1844" s="107"/>
      <c r="AR1844" s="31"/>
      <c r="AS1844" s="68"/>
      <c r="AT1844" s="68"/>
      <c r="AU1844" s="63"/>
      <c r="AV1844" s="62"/>
      <c r="AW1844" s="62"/>
      <c r="AX1844" s="62"/>
      <c r="AY1844" s="62"/>
      <c r="AZ1844" s="126"/>
      <c r="BA1844" s="126"/>
      <c r="BB1844" s="126"/>
      <c r="BC1844" s="126"/>
      <c r="BD1844" s="126"/>
      <c r="BE1844" s="62"/>
    </row>
    <row r="1845" spans="1:57" ht="25.5" customHeight="1" x14ac:dyDescent="0.3">
      <c r="A1845" s="31"/>
      <c r="B1845" s="31"/>
      <c r="C1845" s="31"/>
      <c r="D1845" s="33"/>
      <c r="E1845" s="92"/>
      <c r="F1845" s="31"/>
      <c r="G1845" s="77"/>
      <c r="H1845" s="77"/>
      <c r="I1845" s="57"/>
      <c r="J1845" s="31"/>
      <c r="K1845" s="31"/>
      <c r="L1845" s="77"/>
      <c r="M1845" s="64"/>
      <c r="N1845" s="64"/>
      <c r="O1845" s="69"/>
      <c r="P1845" s="69"/>
      <c r="Q1845" s="70"/>
      <c r="R1845" s="34"/>
      <c r="S1845" s="105"/>
      <c r="T1845" s="105"/>
      <c r="U1845" s="77"/>
      <c r="V1845" s="77"/>
      <c r="W1845" s="69"/>
      <c r="X1845" s="69"/>
      <c r="Y1845" s="69"/>
      <c r="Z1845" s="61"/>
      <c r="AA1845" s="67"/>
      <c r="AB1845" s="61"/>
      <c r="AC1845" s="67"/>
      <c r="AD1845" s="67"/>
      <c r="AE1845" s="67"/>
      <c r="AF1845" s="57"/>
      <c r="AG1845" s="107"/>
      <c r="AH1845" s="108"/>
      <c r="AI1845" s="30"/>
      <c r="AJ1845" s="30"/>
      <c r="AK1845" s="30"/>
      <c r="AL1845" s="30"/>
      <c r="AM1845" s="63"/>
      <c r="AN1845" s="108"/>
      <c r="AO1845" s="108"/>
      <c r="AP1845" s="107"/>
      <c r="AQ1845" s="107"/>
      <c r="AR1845" s="31"/>
      <c r="AS1845" s="68"/>
      <c r="AT1845" s="68"/>
      <c r="AU1845" s="63"/>
      <c r="AV1845" s="62"/>
      <c r="AW1845" s="62"/>
      <c r="AX1845" s="62"/>
      <c r="AY1845" s="62"/>
      <c r="AZ1845" s="126"/>
      <c r="BA1845" s="126"/>
      <c r="BB1845" s="126"/>
      <c r="BC1845" s="126"/>
      <c r="BD1845" s="126"/>
      <c r="BE1845" s="62"/>
    </row>
    <row r="1846" spans="1:57" ht="25.5" customHeight="1" x14ac:dyDescent="0.3">
      <c r="A1846" s="31"/>
      <c r="B1846" s="31"/>
      <c r="C1846" s="31"/>
      <c r="D1846" s="33"/>
      <c r="E1846" s="92"/>
      <c r="F1846" s="31"/>
      <c r="G1846" s="77"/>
      <c r="H1846" s="77"/>
      <c r="I1846" s="57"/>
      <c r="J1846" s="31"/>
      <c r="K1846" s="31"/>
      <c r="L1846" s="77"/>
      <c r="M1846" s="64"/>
      <c r="N1846" s="64"/>
      <c r="O1846" s="69"/>
      <c r="P1846" s="69"/>
      <c r="Q1846" s="70"/>
      <c r="R1846" s="34"/>
      <c r="S1846" s="105"/>
      <c r="T1846" s="105"/>
      <c r="U1846" s="77"/>
      <c r="V1846" s="77"/>
      <c r="W1846" s="69"/>
      <c r="X1846" s="69"/>
      <c r="Y1846" s="69"/>
      <c r="Z1846" s="61"/>
      <c r="AA1846" s="67"/>
      <c r="AB1846" s="61"/>
      <c r="AC1846" s="67"/>
      <c r="AD1846" s="67"/>
      <c r="AE1846" s="67"/>
      <c r="AF1846" s="57"/>
      <c r="AG1846" s="107"/>
      <c r="AH1846" s="108"/>
      <c r="AI1846" s="30"/>
      <c r="AJ1846" s="30"/>
      <c r="AK1846" s="30"/>
      <c r="AL1846" s="30"/>
      <c r="AM1846" s="63"/>
      <c r="AN1846" s="108"/>
      <c r="AO1846" s="108"/>
      <c r="AP1846" s="107"/>
      <c r="AQ1846" s="107"/>
      <c r="AR1846" s="31"/>
      <c r="AS1846" s="68"/>
      <c r="AT1846" s="68"/>
      <c r="AU1846" s="63"/>
      <c r="AV1846" s="62"/>
      <c r="AW1846" s="62"/>
      <c r="AX1846" s="62"/>
      <c r="AY1846" s="62"/>
      <c r="AZ1846" s="126"/>
      <c r="BA1846" s="126"/>
      <c r="BB1846" s="126"/>
      <c r="BC1846" s="126"/>
      <c r="BD1846" s="126"/>
      <c r="BE1846" s="62"/>
    </row>
    <row r="1847" spans="1:57" ht="25.5" customHeight="1" x14ac:dyDescent="0.3">
      <c r="A1847" s="31"/>
      <c r="B1847" s="31"/>
      <c r="C1847" s="31"/>
      <c r="D1847" s="33"/>
      <c r="E1847" s="92"/>
      <c r="F1847" s="31"/>
      <c r="G1847" s="77"/>
      <c r="H1847" s="77"/>
      <c r="I1847" s="57"/>
      <c r="J1847" s="31"/>
      <c r="K1847" s="31"/>
      <c r="L1847" s="77"/>
      <c r="M1847" s="64"/>
      <c r="N1847" s="64"/>
      <c r="O1847" s="69"/>
      <c r="P1847" s="69"/>
      <c r="Q1847" s="70"/>
      <c r="R1847" s="34"/>
      <c r="S1847" s="105"/>
      <c r="T1847" s="105"/>
      <c r="U1847" s="77"/>
      <c r="V1847" s="77"/>
      <c r="W1847" s="69"/>
      <c r="X1847" s="69"/>
      <c r="Y1847" s="69"/>
      <c r="Z1847" s="61"/>
      <c r="AA1847" s="67"/>
      <c r="AB1847" s="61"/>
      <c r="AC1847" s="67"/>
      <c r="AD1847" s="67"/>
      <c r="AE1847" s="67"/>
      <c r="AF1847" s="57"/>
      <c r="AG1847" s="107"/>
      <c r="AH1847" s="108"/>
      <c r="AI1847" s="30"/>
      <c r="AJ1847" s="30"/>
      <c r="AK1847" s="30"/>
      <c r="AL1847" s="30"/>
      <c r="AM1847" s="63"/>
      <c r="AN1847" s="108"/>
      <c r="AO1847" s="108"/>
      <c r="AP1847" s="107"/>
      <c r="AQ1847" s="107"/>
      <c r="AR1847" s="31"/>
      <c r="AS1847" s="68"/>
      <c r="AT1847" s="68"/>
      <c r="AU1847" s="63"/>
      <c r="AV1847" s="62"/>
      <c r="AW1847" s="62"/>
      <c r="AX1847" s="62"/>
      <c r="AY1847" s="62"/>
      <c r="AZ1847" s="126"/>
      <c r="BA1847" s="126"/>
      <c r="BB1847" s="126"/>
      <c r="BC1847" s="126"/>
      <c r="BD1847" s="126"/>
      <c r="BE1847" s="62"/>
    </row>
    <row r="1848" spans="1:57" ht="25.5" customHeight="1" x14ac:dyDescent="0.3">
      <c r="A1848" s="31"/>
      <c r="B1848" s="31"/>
      <c r="C1848" s="31"/>
      <c r="D1848" s="33"/>
      <c r="E1848" s="92"/>
      <c r="F1848" s="31"/>
      <c r="G1848" s="77"/>
      <c r="H1848" s="77"/>
      <c r="I1848" s="57"/>
      <c r="J1848" s="31"/>
      <c r="K1848" s="31"/>
      <c r="L1848" s="77"/>
      <c r="M1848" s="64"/>
      <c r="N1848" s="64"/>
      <c r="O1848" s="69"/>
      <c r="P1848" s="69"/>
      <c r="Q1848" s="70"/>
      <c r="R1848" s="34"/>
      <c r="S1848" s="105"/>
      <c r="T1848" s="105"/>
      <c r="U1848" s="77"/>
      <c r="V1848" s="77"/>
      <c r="W1848" s="69"/>
      <c r="X1848" s="69"/>
      <c r="Y1848" s="69"/>
      <c r="Z1848" s="61"/>
      <c r="AA1848" s="67"/>
      <c r="AB1848" s="61"/>
      <c r="AC1848" s="67"/>
      <c r="AD1848" s="67"/>
      <c r="AE1848" s="67"/>
      <c r="AF1848" s="57"/>
      <c r="AG1848" s="107"/>
      <c r="AH1848" s="108"/>
      <c r="AI1848" s="30"/>
      <c r="AJ1848" s="30"/>
      <c r="AK1848" s="30"/>
      <c r="AL1848" s="30"/>
      <c r="AM1848" s="63"/>
      <c r="AN1848" s="108"/>
      <c r="AO1848" s="108"/>
      <c r="AP1848" s="107"/>
      <c r="AQ1848" s="107"/>
      <c r="AR1848" s="31"/>
      <c r="AS1848" s="68"/>
      <c r="AT1848" s="68"/>
      <c r="AU1848" s="63"/>
      <c r="AV1848" s="62"/>
      <c r="AW1848" s="62"/>
      <c r="AX1848" s="62"/>
      <c r="AY1848" s="62"/>
      <c r="AZ1848" s="126"/>
      <c r="BA1848" s="126"/>
      <c r="BB1848" s="126"/>
      <c r="BC1848" s="126"/>
      <c r="BD1848" s="126"/>
      <c r="BE1848" s="62"/>
    </row>
    <row r="1849" spans="1:57" ht="25.5" customHeight="1" x14ac:dyDescent="0.3">
      <c r="A1849" s="31"/>
      <c r="B1849" s="31"/>
      <c r="C1849" s="31"/>
      <c r="D1849" s="33"/>
      <c r="E1849" s="92"/>
      <c r="F1849" s="31"/>
      <c r="G1849" s="77"/>
      <c r="H1849" s="77"/>
      <c r="I1849" s="57"/>
      <c r="J1849" s="31"/>
      <c r="K1849" s="31"/>
      <c r="L1849" s="77"/>
      <c r="M1849" s="64"/>
      <c r="N1849" s="64"/>
      <c r="O1849" s="69"/>
      <c r="P1849" s="69"/>
      <c r="Q1849" s="70"/>
      <c r="R1849" s="34"/>
      <c r="S1849" s="105"/>
      <c r="T1849" s="105"/>
      <c r="U1849" s="77"/>
      <c r="V1849" s="77"/>
      <c r="W1849" s="69"/>
      <c r="X1849" s="69"/>
      <c r="Y1849" s="69"/>
      <c r="Z1849" s="61"/>
      <c r="AA1849" s="67"/>
      <c r="AB1849" s="61"/>
      <c r="AC1849" s="67"/>
      <c r="AD1849" s="67"/>
      <c r="AE1849" s="67"/>
      <c r="AF1849" s="57"/>
      <c r="AG1849" s="107"/>
      <c r="AH1849" s="108"/>
      <c r="AI1849" s="30"/>
      <c r="AJ1849" s="30"/>
      <c r="AK1849" s="30"/>
      <c r="AL1849" s="30"/>
      <c r="AM1849" s="63"/>
      <c r="AN1849" s="108"/>
      <c r="AO1849" s="108"/>
      <c r="AP1849" s="107"/>
      <c r="AQ1849" s="107"/>
      <c r="AR1849" s="31"/>
      <c r="AS1849" s="68"/>
      <c r="AT1849" s="68"/>
      <c r="AU1849" s="63"/>
      <c r="AV1849" s="62"/>
      <c r="AW1849" s="62"/>
      <c r="AX1849" s="62"/>
      <c r="AY1849" s="62"/>
      <c r="AZ1849" s="126"/>
      <c r="BA1849" s="126"/>
      <c r="BB1849" s="126"/>
      <c r="BC1849" s="126"/>
      <c r="BD1849" s="126"/>
      <c r="BE1849" s="62"/>
    </row>
    <row r="1850" spans="1:57" ht="25.5" customHeight="1" x14ac:dyDescent="0.3">
      <c r="A1850" s="31"/>
      <c r="B1850" s="31"/>
      <c r="C1850" s="31"/>
      <c r="D1850" s="33"/>
      <c r="E1850" s="92"/>
      <c r="F1850" s="31"/>
      <c r="G1850" s="77"/>
      <c r="H1850" s="77"/>
      <c r="I1850" s="57"/>
      <c r="J1850" s="31"/>
      <c r="K1850" s="31"/>
      <c r="L1850" s="77"/>
      <c r="M1850" s="64"/>
      <c r="N1850" s="64"/>
      <c r="O1850" s="69"/>
      <c r="P1850" s="69"/>
      <c r="Q1850" s="70"/>
      <c r="R1850" s="34"/>
      <c r="S1850" s="105"/>
      <c r="T1850" s="105"/>
      <c r="U1850" s="77"/>
      <c r="V1850" s="77"/>
      <c r="W1850" s="69"/>
      <c r="X1850" s="69"/>
      <c r="Y1850" s="69"/>
      <c r="Z1850" s="61"/>
      <c r="AA1850" s="67"/>
      <c r="AB1850" s="61"/>
      <c r="AC1850" s="67"/>
      <c r="AD1850" s="67"/>
      <c r="AE1850" s="67"/>
      <c r="AF1850" s="57"/>
      <c r="AG1850" s="107"/>
      <c r="AH1850" s="108"/>
      <c r="AI1850" s="30"/>
      <c r="AJ1850" s="30"/>
      <c r="AK1850" s="30"/>
      <c r="AL1850" s="30"/>
      <c r="AM1850" s="63"/>
      <c r="AN1850" s="108"/>
      <c r="AO1850" s="108"/>
      <c r="AP1850" s="107"/>
      <c r="AQ1850" s="107"/>
      <c r="AR1850" s="31"/>
      <c r="AS1850" s="68"/>
      <c r="AT1850" s="68"/>
      <c r="AU1850" s="63"/>
      <c r="AV1850" s="62"/>
      <c r="AW1850" s="62"/>
      <c r="AX1850" s="62"/>
      <c r="AY1850" s="62"/>
      <c r="AZ1850" s="126"/>
      <c r="BA1850" s="126"/>
      <c r="BB1850" s="126"/>
      <c r="BC1850" s="126"/>
      <c r="BD1850" s="126"/>
      <c r="BE1850" s="62"/>
    </row>
    <row r="1851" spans="1:57" ht="25.5" customHeight="1" x14ac:dyDescent="0.3">
      <c r="A1851" s="31"/>
      <c r="B1851" s="31"/>
      <c r="C1851" s="31"/>
      <c r="D1851" s="33"/>
      <c r="E1851" s="92"/>
      <c r="F1851" s="31"/>
      <c r="G1851" s="77"/>
      <c r="H1851" s="77"/>
      <c r="I1851" s="57"/>
      <c r="J1851" s="31"/>
      <c r="K1851" s="31"/>
      <c r="L1851" s="77"/>
      <c r="M1851" s="64"/>
      <c r="N1851" s="64"/>
      <c r="O1851" s="69"/>
      <c r="P1851" s="69"/>
      <c r="Q1851" s="70"/>
      <c r="R1851" s="34"/>
      <c r="S1851" s="105"/>
      <c r="T1851" s="105"/>
      <c r="U1851" s="77"/>
      <c r="V1851" s="77"/>
      <c r="W1851" s="69"/>
      <c r="X1851" s="69"/>
      <c r="Y1851" s="69"/>
      <c r="Z1851" s="61"/>
      <c r="AA1851" s="67"/>
      <c r="AB1851" s="61"/>
      <c r="AC1851" s="67"/>
      <c r="AD1851" s="67"/>
      <c r="AE1851" s="67"/>
      <c r="AF1851" s="57"/>
      <c r="AG1851" s="107"/>
      <c r="AH1851" s="108"/>
      <c r="AI1851" s="30"/>
      <c r="AJ1851" s="30"/>
      <c r="AK1851" s="30"/>
      <c r="AL1851" s="30"/>
      <c r="AM1851" s="63"/>
      <c r="AN1851" s="108"/>
      <c r="AO1851" s="108"/>
      <c r="AP1851" s="107"/>
      <c r="AQ1851" s="107"/>
      <c r="AR1851" s="31"/>
      <c r="AS1851" s="68"/>
      <c r="AT1851" s="68"/>
      <c r="AU1851" s="63"/>
      <c r="AV1851" s="62"/>
      <c r="AW1851" s="62"/>
      <c r="AX1851" s="62"/>
      <c r="AY1851" s="62"/>
      <c r="AZ1851" s="126"/>
      <c r="BA1851" s="126"/>
      <c r="BB1851" s="126"/>
      <c r="BC1851" s="126"/>
      <c r="BD1851" s="126"/>
      <c r="BE1851" s="62"/>
    </row>
    <row r="1852" spans="1:57" ht="25.5" customHeight="1" x14ac:dyDescent="0.3">
      <c r="A1852" s="31"/>
      <c r="B1852" s="31"/>
      <c r="C1852" s="31"/>
      <c r="D1852" s="33"/>
      <c r="E1852" s="92"/>
      <c r="F1852" s="31"/>
      <c r="G1852" s="77"/>
      <c r="H1852" s="77"/>
      <c r="I1852" s="57"/>
      <c r="J1852" s="31"/>
      <c r="K1852" s="31"/>
      <c r="L1852" s="77"/>
      <c r="M1852" s="64"/>
      <c r="N1852" s="64"/>
      <c r="O1852" s="69"/>
      <c r="P1852" s="69"/>
      <c r="Q1852" s="70"/>
      <c r="R1852" s="34"/>
      <c r="S1852" s="105"/>
      <c r="T1852" s="105"/>
      <c r="U1852" s="77"/>
      <c r="V1852" s="77"/>
      <c r="W1852" s="69"/>
      <c r="X1852" s="69"/>
      <c r="Y1852" s="69"/>
      <c r="Z1852" s="61"/>
      <c r="AA1852" s="67"/>
      <c r="AB1852" s="61"/>
      <c r="AC1852" s="67"/>
      <c r="AD1852" s="67"/>
      <c r="AE1852" s="67"/>
      <c r="AF1852" s="57"/>
      <c r="AG1852" s="107"/>
      <c r="AH1852" s="108"/>
      <c r="AI1852" s="30"/>
      <c r="AJ1852" s="30"/>
      <c r="AK1852" s="30"/>
      <c r="AL1852" s="30"/>
      <c r="AM1852" s="63"/>
      <c r="AN1852" s="108"/>
      <c r="AO1852" s="108"/>
      <c r="AP1852" s="107"/>
      <c r="AQ1852" s="107"/>
      <c r="AR1852" s="31"/>
      <c r="AS1852" s="68"/>
      <c r="AT1852" s="68"/>
      <c r="AU1852" s="63"/>
      <c r="AV1852" s="62"/>
      <c r="AW1852" s="62"/>
      <c r="AX1852" s="62"/>
      <c r="AY1852" s="62"/>
      <c r="AZ1852" s="126"/>
      <c r="BA1852" s="126"/>
      <c r="BB1852" s="126"/>
      <c r="BC1852" s="126"/>
      <c r="BD1852" s="126"/>
      <c r="BE1852" s="62"/>
    </row>
    <row r="1853" spans="1:57" ht="25.5" customHeight="1" x14ac:dyDescent="0.3">
      <c r="A1853" s="31"/>
      <c r="B1853" s="31"/>
      <c r="C1853" s="31"/>
      <c r="D1853" s="33"/>
      <c r="E1853" s="92"/>
      <c r="F1853" s="31"/>
      <c r="G1853" s="77"/>
      <c r="H1853" s="77"/>
      <c r="I1853" s="57"/>
      <c r="J1853" s="31"/>
      <c r="K1853" s="31"/>
      <c r="L1853" s="77"/>
      <c r="M1853" s="64"/>
      <c r="N1853" s="64"/>
      <c r="O1853" s="69"/>
      <c r="P1853" s="69"/>
      <c r="Q1853" s="70"/>
      <c r="R1853" s="34"/>
      <c r="S1853" s="105"/>
      <c r="T1853" s="105"/>
      <c r="U1853" s="77"/>
      <c r="V1853" s="77"/>
      <c r="W1853" s="69"/>
      <c r="X1853" s="69"/>
      <c r="Y1853" s="69"/>
      <c r="Z1853" s="61"/>
      <c r="AA1853" s="67"/>
      <c r="AB1853" s="61"/>
      <c r="AC1853" s="67"/>
      <c r="AD1853" s="67"/>
      <c r="AE1853" s="67"/>
      <c r="AF1853" s="57"/>
      <c r="AG1853" s="107"/>
      <c r="AH1853" s="108"/>
      <c r="AI1853" s="30"/>
      <c r="AJ1853" s="30"/>
      <c r="AK1853" s="30"/>
      <c r="AL1853" s="30"/>
      <c r="AM1853" s="63"/>
      <c r="AN1853" s="108"/>
      <c r="AO1853" s="108"/>
      <c r="AP1853" s="107"/>
      <c r="AQ1853" s="107"/>
      <c r="AR1853" s="31"/>
      <c r="AS1853" s="68"/>
      <c r="AT1853" s="68"/>
      <c r="AU1853" s="63"/>
      <c r="AV1853" s="62"/>
      <c r="AW1853" s="62"/>
      <c r="AX1853" s="62"/>
      <c r="AY1853" s="62"/>
      <c r="AZ1853" s="126"/>
      <c r="BA1853" s="126"/>
      <c r="BB1853" s="126"/>
      <c r="BC1853" s="126"/>
      <c r="BD1853" s="126"/>
      <c r="BE1853" s="62"/>
    </row>
    <row r="1854" spans="1:57" ht="25.5" customHeight="1" x14ac:dyDescent="0.3">
      <c r="A1854" s="31"/>
      <c r="B1854" s="31"/>
      <c r="C1854" s="31"/>
      <c r="D1854" s="33"/>
      <c r="E1854" s="92"/>
      <c r="F1854" s="31"/>
      <c r="G1854" s="77"/>
      <c r="H1854" s="77"/>
      <c r="I1854" s="57"/>
      <c r="J1854" s="31"/>
      <c r="K1854" s="31"/>
      <c r="L1854" s="77"/>
      <c r="M1854" s="64"/>
      <c r="N1854" s="64"/>
      <c r="O1854" s="69"/>
      <c r="P1854" s="69"/>
      <c r="Q1854" s="70"/>
      <c r="R1854" s="34"/>
      <c r="S1854" s="105"/>
      <c r="T1854" s="105"/>
      <c r="U1854" s="77"/>
      <c r="V1854" s="77"/>
      <c r="W1854" s="69"/>
      <c r="X1854" s="69"/>
      <c r="Y1854" s="69"/>
      <c r="Z1854" s="61"/>
      <c r="AA1854" s="67"/>
      <c r="AB1854" s="61"/>
      <c r="AC1854" s="67"/>
      <c r="AD1854" s="67"/>
      <c r="AE1854" s="67"/>
      <c r="AF1854" s="57"/>
      <c r="AG1854" s="107"/>
      <c r="AH1854" s="108"/>
      <c r="AI1854" s="30"/>
      <c r="AJ1854" s="30"/>
      <c r="AK1854" s="30"/>
      <c r="AL1854" s="30"/>
      <c r="AM1854" s="63"/>
      <c r="AN1854" s="108"/>
      <c r="AO1854" s="108"/>
      <c r="AP1854" s="107"/>
      <c r="AQ1854" s="107"/>
      <c r="AR1854" s="31"/>
      <c r="AS1854" s="68"/>
      <c r="AT1854" s="68"/>
      <c r="AU1854" s="63"/>
      <c r="AV1854" s="62"/>
      <c r="AW1854" s="62"/>
      <c r="AX1854" s="62"/>
      <c r="AY1854" s="62"/>
      <c r="AZ1854" s="126"/>
      <c r="BA1854" s="126"/>
      <c r="BB1854" s="126"/>
      <c r="BC1854" s="126"/>
      <c r="BD1854" s="126"/>
      <c r="BE1854" s="62"/>
    </row>
    <row r="1855" spans="1:57" ht="25.5" customHeight="1" x14ac:dyDescent="0.3">
      <c r="A1855" s="31"/>
      <c r="B1855" s="31"/>
      <c r="C1855" s="31"/>
      <c r="D1855" s="33"/>
      <c r="E1855" s="92"/>
      <c r="F1855" s="31"/>
      <c r="G1855" s="77"/>
      <c r="H1855" s="77"/>
      <c r="I1855" s="57"/>
      <c r="J1855" s="31"/>
      <c r="K1855" s="31"/>
      <c r="L1855" s="77"/>
      <c r="M1855" s="64"/>
      <c r="N1855" s="64"/>
      <c r="O1855" s="69"/>
      <c r="P1855" s="69"/>
      <c r="Q1855" s="70"/>
      <c r="R1855" s="34"/>
      <c r="S1855" s="105"/>
      <c r="T1855" s="105"/>
      <c r="U1855" s="77"/>
      <c r="V1855" s="77"/>
      <c r="W1855" s="69"/>
      <c r="X1855" s="69"/>
      <c r="Y1855" s="69"/>
      <c r="Z1855" s="61"/>
      <c r="AA1855" s="67"/>
      <c r="AB1855" s="61"/>
      <c r="AC1855" s="67"/>
      <c r="AD1855" s="67"/>
      <c r="AE1855" s="67"/>
      <c r="AF1855" s="57"/>
      <c r="AG1855" s="107"/>
      <c r="AH1855" s="108"/>
      <c r="AI1855" s="30"/>
      <c r="AJ1855" s="30"/>
      <c r="AK1855" s="30"/>
      <c r="AL1855" s="30"/>
      <c r="AM1855" s="63"/>
      <c r="AN1855" s="108"/>
      <c r="AO1855" s="108"/>
      <c r="AP1855" s="107"/>
      <c r="AQ1855" s="107"/>
      <c r="AR1855" s="31"/>
      <c r="AS1855" s="68"/>
      <c r="AT1855" s="68"/>
      <c r="AU1855" s="63"/>
      <c r="AV1855" s="62"/>
      <c r="AW1855" s="62"/>
      <c r="AX1855" s="62"/>
      <c r="AY1855" s="62"/>
      <c r="AZ1855" s="126"/>
      <c r="BA1855" s="126"/>
      <c r="BB1855" s="126"/>
      <c r="BC1855" s="126"/>
      <c r="BD1855" s="126"/>
      <c r="BE1855" s="62"/>
    </row>
    <row r="1856" spans="1:57" ht="25.5" customHeight="1" x14ac:dyDescent="0.3">
      <c r="A1856" s="31"/>
      <c r="B1856" s="31"/>
      <c r="C1856" s="31"/>
      <c r="D1856" s="33"/>
      <c r="E1856" s="92"/>
      <c r="F1856" s="31"/>
      <c r="G1856" s="77"/>
      <c r="H1856" s="77"/>
      <c r="I1856" s="57"/>
      <c r="J1856" s="31"/>
      <c r="K1856" s="31"/>
      <c r="L1856" s="77"/>
      <c r="M1856" s="64"/>
      <c r="N1856" s="64"/>
      <c r="O1856" s="69"/>
      <c r="P1856" s="69"/>
      <c r="Q1856" s="70"/>
      <c r="R1856" s="34"/>
      <c r="S1856" s="105"/>
      <c r="T1856" s="105"/>
      <c r="U1856" s="77"/>
      <c r="V1856" s="77"/>
      <c r="W1856" s="69"/>
      <c r="X1856" s="69"/>
      <c r="Y1856" s="69"/>
      <c r="Z1856" s="61"/>
      <c r="AA1856" s="67"/>
      <c r="AB1856" s="61"/>
      <c r="AC1856" s="67"/>
      <c r="AD1856" s="67"/>
      <c r="AE1856" s="67"/>
      <c r="AF1856" s="57"/>
      <c r="AG1856" s="107"/>
      <c r="AH1856" s="108"/>
      <c r="AI1856" s="30"/>
      <c r="AJ1856" s="30"/>
      <c r="AK1856" s="30"/>
      <c r="AL1856" s="30"/>
      <c r="AM1856" s="63"/>
      <c r="AN1856" s="108"/>
      <c r="AO1856" s="108"/>
      <c r="AP1856" s="107"/>
      <c r="AQ1856" s="107"/>
      <c r="AR1856" s="31"/>
      <c r="AS1856" s="68"/>
      <c r="AT1856" s="68"/>
      <c r="AU1856" s="63"/>
      <c r="AV1856" s="62"/>
      <c r="AW1856" s="62"/>
      <c r="AX1856" s="62"/>
      <c r="AY1856" s="62"/>
      <c r="AZ1856" s="126"/>
      <c r="BA1856" s="126"/>
      <c r="BB1856" s="126"/>
      <c r="BC1856" s="126"/>
      <c r="BD1856" s="126"/>
      <c r="BE1856" s="62"/>
    </row>
    <row r="1857" spans="1:57" ht="25.5" customHeight="1" x14ac:dyDescent="0.3">
      <c r="A1857" s="31"/>
      <c r="B1857" s="31"/>
      <c r="C1857" s="31"/>
      <c r="D1857" s="33"/>
      <c r="E1857" s="92"/>
      <c r="F1857" s="31"/>
      <c r="G1857" s="77"/>
      <c r="H1857" s="77"/>
      <c r="I1857" s="57"/>
      <c r="J1857" s="31"/>
      <c r="K1857" s="31"/>
      <c r="L1857" s="77"/>
      <c r="M1857" s="64"/>
      <c r="N1857" s="64"/>
      <c r="O1857" s="69"/>
      <c r="P1857" s="69"/>
      <c r="Q1857" s="70"/>
      <c r="R1857" s="34"/>
      <c r="S1857" s="105"/>
      <c r="T1857" s="105"/>
      <c r="U1857" s="77"/>
      <c r="V1857" s="77"/>
      <c r="W1857" s="69"/>
      <c r="X1857" s="69"/>
      <c r="Y1857" s="69"/>
      <c r="Z1857" s="61"/>
      <c r="AA1857" s="67"/>
      <c r="AB1857" s="61"/>
      <c r="AC1857" s="67"/>
      <c r="AD1857" s="67"/>
      <c r="AE1857" s="67"/>
      <c r="AF1857" s="57"/>
      <c r="AG1857" s="107"/>
      <c r="AH1857" s="108"/>
      <c r="AI1857" s="30"/>
      <c r="AJ1857" s="30"/>
      <c r="AK1857" s="30"/>
      <c r="AL1857" s="30"/>
      <c r="AM1857" s="63"/>
      <c r="AN1857" s="108"/>
      <c r="AO1857" s="108"/>
      <c r="AP1857" s="107"/>
      <c r="AQ1857" s="107"/>
      <c r="AR1857" s="31"/>
      <c r="AS1857" s="68"/>
      <c r="AT1857" s="68"/>
      <c r="AU1857" s="63"/>
      <c r="AV1857" s="62"/>
      <c r="AW1857" s="62"/>
      <c r="AX1857" s="62"/>
      <c r="AY1857" s="62"/>
      <c r="AZ1857" s="126"/>
      <c r="BA1857" s="126"/>
      <c r="BB1857" s="126"/>
      <c r="BC1857" s="126"/>
      <c r="BD1857" s="126"/>
      <c r="BE1857" s="62"/>
    </row>
    <row r="1858" spans="1:57" ht="25.5" customHeight="1" x14ac:dyDescent="0.3">
      <c r="A1858" s="31"/>
      <c r="B1858" s="31"/>
      <c r="C1858" s="31"/>
      <c r="D1858" s="33"/>
      <c r="E1858" s="92"/>
      <c r="F1858" s="31"/>
      <c r="G1858" s="77"/>
      <c r="H1858" s="77"/>
      <c r="I1858" s="57"/>
      <c r="J1858" s="31"/>
      <c r="K1858" s="31"/>
      <c r="L1858" s="77"/>
      <c r="M1858" s="64"/>
      <c r="N1858" s="64"/>
      <c r="O1858" s="69"/>
      <c r="P1858" s="69"/>
      <c r="Q1858" s="70"/>
      <c r="R1858" s="34"/>
      <c r="S1858" s="105"/>
      <c r="T1858" s="105"/>
      <c r="U1858" s="77"/>
      <c r="V1858" s="77"/>
      <c r="W1858" s="69"/>
      <c r="X1858" s="69"/>
      <c r="Y1858" s="69"/>
      <c r="Z1858" s="61"/>
      <c r="AA1858" s="67"/>
      <c r="AB1858" s="61"/>
      <c r="AC1858" s="67"/>
      <c r="AD1858" s="67"/>
      <c r="AE1858" s="67"/>
      <c r="AF1858" s="57"/>
      <c r="AG1858" s="107"/>
      <c r="AH1858" s="108"/>
      <c r="AI1858" s="30"/>
      <c r="AJ1858" s="30"/>
      <c r="AK1858" s="30"/>
      <c r="AL1858" s="30"/>
      <c r="AM1858" s="63"/>
      <c r="AN1858" s="108"/>
      <c r="AO1858" s="108"/>
      <c r="AP1858" s="107"/>
      <c r="AQ1858" s="107"/>
      <c r="AR1858" s="31"/>
      <c r="AS1858" s="68"/>
      <c r="AT1858" s="68"/>
      <c r="AU1858" s="63"/>
      <c r="AV1858" s="62"/>
      <c r="AW1858" s="62"/>
      <c r="AX1858" s="62"/>
      <c r="AY1858" s="62"/>
      <c r="AZ1858" s="126"/>
      <c r="BA1858" s="126"/>
      <c r="BB1858" s="126"/>
      <c r="BC1858" s="126"/>
      <c r="BD1858" s="126"/>
      <c r="BE1858" s="62"/>
    </row>
    <row r="1859" spans="1:57" ht="25.5" customHeight="1" x14ac:dyDescent="0.3">
      <c r="A1859" s="31"/>
      <c r="B1859" s="31"/>
      <c r="C1859" s="31"/>
      <c r="D1859" s="33"/>
      <c r="E1859" s="92"/>
      <c r="F1859" s="31"/>
      <c r="G1859" s="77"/>
      <c r="H1859" s="77"/>
      <c r="I1859" s="57"/>
      <c r="J1859" s="31"/>
      <c r="K1859" s="31"/>
      <c r="L1859" s="77"/>
      <c r="M1859" s="64"/>
      <c r="N1859" s="64"/>
      <c r="O1859" s="69"/>
      <c r="P1859" s="69"/>
      <c r="Q1859" s="70"/>
      <c r="R1859" s="34"/>
      <c r="S1859" s="105"/>
      <c r="T1859" s="105"/>
      <c r="U1859" s="77"/>
      <c r="V1859" s="77"/>
      <c r="W1859" s="69"/>
      <c r="X1859" s="69"/>
      <c r="Y1859" s="69"/>
      <c r="Z1859" s="61"/>
      <c r="AA1859" s="67"/>
      <c r="AB1859" s="61"/>
      <c r="AC1859" s="67"/>
      <c r="AD1859" s="67"/>
      <c r="AE1859" s="67"/>
      <c r="AF1859" s="57"/>
      <c r="AG1859" s="107"/>
      <c r="AH1859" s="108"/>
      <c r="AI1859" s="30"/>
      <c r="AJ1859" s="30"/>
      <c r="AK1859" s="30"/>
      <c r="AL1859" s="30"/>
      <c r="AM1859" s="63"/>
      <c r="AN1859" s="108"/>
      <c r="AO1859" s="108"/>
      <c r="AP1859" s="107"/>
      <c r="AQ1859" s="107"/>
      <c r="AR1859" s="31"/>
      <c r="AS1859" s="68"/>
      <c r="AT1859" s="68"/>
      <c r="AU1859" s="63"/>
      <c r="AV1859" s="62"/>
      <c r="AW1859" s="62"/>
      <c r="AX1859" s="62"/>
      <c r="AY1859" s="62"/>
      <c r="AZ1859" s="126"/>
      <c r="BA1859" s="126"/>
      <c r="BB1859" s="126"/>
      <c r="BC1859" s="126"/>
      <c r="BD1859" s="126"/>
      <c r="BE1859" s="62"/>
    </row>
    <row r="1860" spans="1:57" ht="25.5" customHeight="1" x14ac:dyDescent="0.3">
      <c r="A1860" s="31"/>
      <c r="B1860" s="31"/>
      <c r="C1860" s="31"/>
      <c r="D1860" s="33"/>
      <c r="E1860" s="92"/>
      <c r="F1860" s="31"/>
      <c r="G1860" s="77"/>
      <c r="H1860" s="77"/>
      <c r="I1860" s="57"/>
      <c r="J1860" s="31"/>
      <c r="K1860" s="31"/>
      <c r="L1860" s="77"/>
      <c r="M1860" s="64"/>
      <c r="N1860" s="64"/>
      <c r="O1860" s="69"/>
      <c r="P1860" s="69"/>
      <c r="Q1860" s="70"/>
      <c r="R1860" s="34"/>
      <c r="S1860" s="105"/>
      <c r="T1860" s="105"/>
      <c r="U1860" s="77"/>
      <c r="V1860" s="77"/>
      <c r="W1860" s="69"/>
      <c r="X1860" s="69"/>
      <c r="Y1860" s="69"/>
      <c r="Z1860" s="61"/>
      <c r="AA1860" s="67"/>
      <c r="AB1860" s="61"/>
      <c r="AC1860" s="67"/>
      <c r="AD1860" s="67"/>
      <c r="AE1860" s="67"/>
      <c r="AF1860" s="57"/>
      <c r="AG1860" s="107"/>
      <c r="AH1860" s="108"/>
      <c r="AI1860" s="30"/>
      <c r="AJ1860" s="30"/>
      <c r="AK1860" s="30"/>
      <c r="AL1860" s="30"/>
      <c r="AM1860" s="63"/>
      <c r="AN1860" s="108"/>
      <c r="AO1860" s="108"/>
      <c r="AP1860" s="107"/>
      <c r="AQ1860" s="107"/>
      <c r="AR1860" s="31"/>
      <c r="AS1860" s="68"/>
      <c r="AT1860" s="68"/>
      <c r="AU1860" s="63"/>
      <c r="AV1860" s="62"/>
      <c r="AW1860" s="62"/>
      <c r="AX1860" s="62"/>
      <c r="AY1860" s="62"/>
      <c r="AZ1860" s="126"/>
      <c r="BA1860" s="126"/>
      <c r="BB1860" s="126"/>
      <c r="BC1860" s="126"/>
      <c r="BD1860" s="126"/>
      <c r="BE1860" s="62"/>
    </row>
    <row r="1861" spans="1:57" ht="25.5" customHeight="1" x14ac:dyDescent="0.3">
      <c r="A1861" s="31"/>
      <c r="B1861" s="31"/>
      <c r="C1861" s="31"/>
      <c r="D1861" s="33"/>
      <c r="E1861" s="92"/>
      <c r="F1861" s="31"/>
      <c r="G1861" s="77"/>
      <c r="H1861" s="77"/>
      <c r="I1861" s="57"/>
      <c r="J1861" s="31"/>
      <c r="K1861" s="31"/>
      <c r="L1861" s="77"/>
      <c r="M1861" s="64"/>
      <c r="N1861" s="64"/>
      <c r="O1861" s="69"/>
      <c r="P1861" s="69"/>
      <c r="Q1861" s="70"/>
      <c r="R1861" s="34"/>
      <c r="S1861" s="105"/>
      <c r="T1861" s="105"/>
      <c r="U1861" s="77"/>
      <c r="V1861" s="77"/>
      <c r="W1861" s="69"/>
      <c r="X1861" s="69"/>
      <c r="Y1861" s="69"/>
      <c r="Z1861" s="61"/>
      <c r="AA1861" s="67"/>
      <c r="AB1861" s="61"/>
      <c r="AC1861" s="67"/>
      <c r="AD1861" s="67"/>
      <c r="AE1861" s="67"/>
      <c r="AF1861" s="57"/>
      <c r="AG1861" s="107"/>
      <c r="AH1861" s="108"/>
      <c r="AI1861" s="30"/>
      <c r="AJ1861" s="30"/>
      <c r="AK1861" s="30"/>
      <c r="AL1861" s="30"/>
      <c r="AM1861" s="63"/>
      <c r="AN1861" s="108"/>
      <c r="AO1861" s="108"/>
      <c r="AP1861" s="107"/>
      <c r="AQ1861" s="107"/>
      <c r="AR1861" s="31"/>
      <c r="AS1861" s="68"/>
      <c r="AT1861" s="68"/>
      <c r="AU1861" s="63"/>
      <c r="AV1861" s="62"/>
      <c r="AW1861" s="62"/>
      <c r="AX1861" s="62"/>
      <c r="AY1861" s="62"/>
      <c r="AZ1861" s="126"/>
      <c r="BA1861" s="126"/>
      <c r="BB1861" s="126"/>
      <c r="BC1861" s="126"/>
      <c r="BD1861" s="126"/>
      <c r="BE1861" s="62"/>
    </row>
    <row r="1862" spans="1:57" ht="25.5" customHeight="1" x14ac:dyDescent="0.3">
      <c r="A1862" s="31"/>
      <c r="B1862" s="31"/>
      <c r="C1862" s="31"/>
      <c r="D1862" s="33"/>
      <c r="E1862" s="92"/>
      <c r="F1862" s="31"/>
      <c r="G1862" s="77"/>
      <c r="H1862" s="77"/>
      <c r="I1862" s="57"/>
      <c r="J1862" s="31"/>
      <c r="K1862" s="31"/>
      <c r="L1862" s="77"/>
      <c r="M1862" s="64"/>
      <c r="N1862" s="64"/>
      <c r="O1862" s="69"/>
      <c r="P1862" s="69"/>
      <c r="Q1862" s="70"/>
      <c r="R1862" s="34"/>
      <c r="S1862" s="105"/>
      <c r="T1862" s="105"/>
      <c r="U1862" s="77"/>
      <c r="V1862" s="77"/>
      <c r="W1862" s="69"/>
      <c r="X1862" s="69"/>
      <c r="Y1862" s="69"/>
      <c r="Z1862" s="61"/>
      <c r="AA1862" s="67"/>
      <c r="AB1862" s="61"/>
      <c r="AC1862" s="67"/>
      <c r="AD1862" s="67"/>
      <c r="AE1862" s="67"/>
      <c r="AF1862" s="57"/>
      <c r="AG1862" s="107"/>
      <c r="AH1862" s="108"/>
      <c r="AI1862" s="30"/>
      <c r="AJ1862" s="30"/>
      <c r="AK1862" s="30"/>
      <c r="AL1862" s="30"/>
      <c r="AM1862" s="63"/>
      <c r="AN1862" s="108"/>
      <c r="AO1862" s="108"/>
      <c r="AP1862" s="107"/>
      <c r="AQ1862" s="107"/>
      <c r="AR1862" s="31"/>
      <c r="AS1862" s="68"/>
      <c r="AT1862" s="68"/>
      <c r="AU1862" s="63"/>
      <c r="AV1862" s="62"/>
      <c r="AW1862" s="62"/>
      <c r="AX1862" s="62"/>
      <c r="AY1862" s="62"/>
      <c r="AZ1862" s="126"/>
      <c r="BA1862" s="126"/>
      <c r="BB1862" s="126"/>
      <c r="BC1862" s="126"/>
      <c r="BD1862" s="126"/>
      <c r="BE1862" s="62"/>
    </row>
    <row r="1863" spans="1:57" ht="25.5" customHeight="1" x14ac:dyDescent="0.3">
      <c r="A1863" s="31"/>
      <c r="B1863" s="31"/>
      <c r="C1863" s="31"/>
      <c r="D1863" s="33"/>
      <c r="E1863" s="92"/>
      <c r="F1863" s="31"/>
      <c r="G1863" s="77"/>
      <c r="H1863" s="77"/>
      <c r="I1863" s="57"/>
      <c r="J1863" s="31"/>
      <c r="K1863" s="31"/>
      <c r="L1863" s="77"/>
      <c r="M1863" s="64"/>
      <c r="N1863" s="64"/>
      <c r="O1863" s="69"/>
      <c r="P1863" s="69"/>
      <c r="Q1863" s="70"/>
      <c r="R1863" s="34"/>
      <c r="S1863" s="105"/>
      <c r="T1863" s="105"/>
      <c r="U1863" s="77"/>
      <c r="V1863" s="77"/>
      <c r="W1863" s="69"/>
      <c r="X1863" s="69"/>
      <c r="Y1863" s="69"/>
      <c r="Z1863" s="61"/>
      <c r="AA1863" s="67"/>
      <c r="AB1863" s="61"/>
      <c r="AC1863" s="67"/>
      <c r="AD1863" s="67"/>
      <c r="AE1863" s="67"/>
      <c r="AF1863" s="57"/>
      <c r="AG1863" s="107"/>
      <c r="AH1863" s="108"/>
      <c r="AI1863" s="30"/>
      <c r="AJ1863" s="30"/>
      <c r="AK1863" s="30"/>
      <c r="AL1863" s="30"/>
      <c r="AM1863" s="63"/>
      <c r="AN1863" s="108"/>
      <c r="AO1863" s="108"/>
      <c r="AP1863" s="107"/>
      <c r="AQ1863" s="107"/>
      <c r="AR1863" s="31"/>
      <c r="AS1863" s="68"/>
      <c r="AT1863" s="68"/>
      <c r="AU1863" s="63"/>
      <c r="AV1863" s="62"/>
      <c r="AW1863" s="62"/>
      <c r="AX1863" s="62"/>
      <c r="AY1863" s="62"/>
      <c r="AZ1863" s="126"/>
      <c r="BA1863" s="126"/>
      <c r="BB1863" s="126"/>
      <c r="BC1863" s="126"/>
      <c r="BD1863" s="126"/>
      <c r="BE1863" s="62"/>
    </row>
    <row r="1864" spans="1:57" ht="25.5" customHeight="1" x14ac:dyDescent="0.3">
      <c r="A1864" s="31"/>
      <c r="B1864" s="31"/>
      <c r="C1864" s="31"/>
      <c r="D1864" s="33"/>
      <c r="E1864" s="92"/>
      <c r="F1864" s="31"/>
      <c r="G1864" s="77"/>
      <c r="H1864" s="77"/>
      <c r="I1864" s="57"/>
      <c r="J1864" s="31"/>
      <c r="K1864" s="31"/>
      <c r="L1864" s="77"/>
      <c r="M1864" s="64"/>
      <c r="N1864" s="64"/>
      <c r="O1864" s="69"/>
      <c r="P1864" s="69"/>
      <c r="Q1864" s="70"/>
      <c r="R1864" s="34"/>
      <c r="S1864" s="105"/>
      <c r="T1864" s="105"/>
      <c r="U1864" s="77"/>
      <c r="V1864" s="77"/>
      <c r="W1864" s="69"/>
      <c r="X1864" s="69"/>
      <c r="Y1864" s="69"/>
      <c r="Z1864" s="61"/>
      <c r="AA1864" s="67"/>
      <c r="AB1864" s="61"/>
      <c r="AC1864" s="67"/>
      <c r="AD1864" s="67"/>
      <c r="AE1864" s="67"/>
      <c r="AF1864" s="57"/>
      <c r="AG1864" s="107"/>
      <c r="AH1864" s="108"/>
      <c r="AI1864" s="30"/>
      <c r="AJ1864" s="30"/>
      <c r="AK1864" s="30"/>
      <c r="AL1864" s="30"/>
      <c r="AM1864" s="63"/>
      <c r="AN1864" s="108"/>
      <c r="AO1864" s="108"/>
      <c r="AP1864" s="107"/>
      <c r="AQ1864" s="107"/>
      <c r="AR1864" s="31"/>
      <c r="AS1864" s="68"/>
      <c r="AT1864" s="68"/>
      <c r="AU1864" s="63"/>
      <c r="AV1864" s="62"/>
      <c r="AW1864" s="62"/>
      <c r="AX1864" s="62"/>
      <c r="AY1864" s="62"/>
      <c r="AZ1864" s="126"/>
      <c r="BA1864" s="126"/>
      <c r="BB1864" s="126"/>
      <c r="BC1864" s="126"/>
      <c r="BD1864" s="126"/>
      <c r="BE1864" s="62"/>
    </row>
    <row r="1865" spans="1:57" ht="25.5" customHeight="1" x14ac:dyDescent="0.3">
      <c r="A1865" s="31"/>
      <c r="B1865" s="31"/>
      <c r="C1865" s="31"/>
      <c r="D1865" s="33"/>
      <c r="E1865" s="92"/>
      <c r="F1865" s="31"/>
      <c r="G1865" s="77"/>
      <c r="H1865" s="77"/>
      <c r="I1865" s="57"/>
      <c r="J1865" s="31"/>
      <c r="K1865" s="31"/>
      <c r="L1865" s="77"/>
      <c r="M1865" s="64"/>
      <c r="N1865" s="64"/>
      <c r="O1865" s="69"/>
      <c r="P1865" s="69"/>
      <c r="Q1865" s="70"/>
      <c r="R1865" s="34"/>
      <c r="S1865" s="105"/>
      <c r="T1865" s="105"/>
      <c r="U1865" s="77"/>
      <c r="V1865" s="77"/>
      <c r="W1865" s="69"/>
      <c r="X1865" s="69"/>
      <c r="Y1865" s="69"/>
      <c r="Z1865" s="61"/>
      <c r="AA1865" s="67"/>
      <c r="AB1865" s="61"/>
      <c r="AC1865" s="67"/>
      <c r="AD1865" s="67"/>
      <c r="AE1865" s="67"/>
      <c r="AF1865" s="57"/>
      <c r="AG1865" s="107"/>
      <c r="AH1865" s="108"/>
      <c r="AI1865" s="30"/>
      <c r="AJ1865" s="30"/>
      <c r="AK1865" s="30"/>
      <c r="AL1865" s="30"/>
      <c r="AM1865" s="63"/>
      <c r="AN1865" s="108"/>
      <c r="AO1865" s="108"/>
      <c r="AP1865" s="107"/>
      <c r="AQ1865" s="107"/>
      <c r="AR1865" s="31"/>
      <c r="AS1865" s="68"/>
      <c r="AT1865" s="68"/>
      <c r="AU1865" s="63"/>
      <c r="AV1865" s="62"/>
      <c r="AW1865" s="62"/>
      <c r="AX1865" s="62"/>
      <c r="AY1865" s="62"/>
      <c r="AZ1865" s="126"/>
      <c r="BA1865" s="126"/>
      <c r="BB1865" s="126"/>
      <c r="BC1865" s="126"/>
      <c r="BD1865" s="126"/>
      <c r="BE1865" s="62"/>
    </row>
    <row r="1866" spans="1:57" ht="25.5" customHeight="1" x14ac:dyDescent="0.3">
      <c r="A1866" s="31"/>
      <c r="B1866" s="31"/>
      <c r="C1866" s="31"/>
      <c r="D1866" s="33"/>
      <c r="E1866" s="92"/>
      <c r="F1866" s="31"/>
      <c r="G1866" s="77"/>
      <c r="H1866" s="77"/>
      <c r="I1866" s="57"/>
      <c r="J1866" s="31"/>
      <c r="K1866" s="31"/>
      <c r="L1866" s="77"/>
      <c r="M1866" s="64"/>
      <c r="N1866" s="64"/>
      <c r="O1866" s="69"/>
      <c r="P1866" s="69"/>
      <c r="Q1866" s="70"/>
      <c r="R1866" s="34"/>
      <c r="S1866" s="105"/>
      <c r="T1866" s="105"/>
      <c r="U1866" s="77"/>
      <c r="V1866" s="77"/>
      <c r="W1866" s="69"/>
      <c r="X1866" s="69"/>
      <c r="Y1866" s="69"/>
      <c r="Z1866" s="61"/>
      <c r="AA1866" s="67"/>
      <c r="AB1866" s="61"/>
      <c r="AC1866" s="67"/>
      <c r="AD1866" s="67"/>
      <c r="AE1866" s="67"/>
      <c r="AF1866" s="57"/>
      <c r="AG1866" s="107"/>
      <c r="AH1866" s="108"/>
      <c r="AI1866" s="30"/>
      <c r="AJ1866" s="30"/>
      <c r="AK1866" s="30"/>
      <c r="AL1866" s="30"/>
      <c r="AM1866" s="63"/>
      <c r="AN1866" s="108"/>
      <c r="AO1866" s="108"/>
      <c r="AP1866" s="107"/>
      <c r="AQ1866" s="107"/>
      <c r="AR1866" s="31"/>
      <c r="AS1866" s="68"/>
      <c r="AT1866" s="68"/>
      <c r="AU1866" s="63"/>
      <c r="AV1866" s="62"/>
      <c r="AW1866" s="62"/>
      <c r="AX1866" s="62"/>
      <c r="AY1866" s="62"/>
      <c r="AZ1866" s="126"/>
      <c r="BA1866" s="126"/>
      <c r="BB1866" s="126"/>
      <c r="BC1866" s="126"/>
      <c r="BD1866" s="126"/>
      <c r="BE1866" s="62"/>
    </row>
    <row r="1867" spans="1:57" ht="25.5" customHeight="1" x14ac:dyDescent="0.3">
      <c r="A1867" s="31"/>
      <c r="B1867" s="31"/>
      <c r="C1867" s="31"/>
      <c r="D1867" s="33"/>
      <c r="E1867" s="92"/>
      <c r="F1867" s="31"/>
      <c r="G1867" s="77"/>
      <c r="H1867" s="77"/>
      <c r="I1867" s="57"/>
      <c r="J1867" s="31"/>
      <c r="K1867" s="31"/>
      <c r="L1867" s="77"/>
      <c r="M1867" s="64"/>
      <c r="N1867" s="64"/>
      <c r="O1867" s="69"/>
      <c r="P1867" s="69"/>
      <c r="Q1867" s="70"/>
      <c r="R1867" s="34"/>
      <c r="S1867" s="105"/>
      <c r="T1867" s="105"/>
      <c r="U1867" s="77"/>
      <c r="V1867" s="77"/>
      <c r="W1867" s="69"/>
      <c r="X1867" s="69"/>
      <c r="Y1867" s="69"/>
      <c r="Z1867" s="61"/>
      <c r="AA1867" s="67"/>
      <c r="AB1867" s="61"/>
      <c r="AC1867" s="67"/>
      <c r="AD1867" s="67"/>
      <c r="AE1867" s="67"/>
      <c r="AF1867" s="57"/>
      <c r="AG1867" s="107"/>
      <c r="AH1867" s="108"/>
      <c r="AI1867" s="30"/>
      <c r="AJ1867" s="30"/>
      <c r="AK1867" s="30"/>
      <c r="AL1867" s="30"/>
      <c r="AM1867" s="63"/>
      <c r="AN1867" s="108"/>
      <c r="AO1867" s="108"/>
      <c r="AP1867" s="107"/>
      <c r="AQ1867" s="107"/>
      <c r="AR1867" s="31"/>
      <c r="AS1867" s="68"/>
      <c r="AT1867" s="68"/>
      <c r="AU1867" s="63"/>
      <c r="AV1867" s="62"/>
      <c r="AW1867" s="62"/>
      <c r="AX1867" s="62"/>
      <c r="AY1867" s="62"/>
      <c r="AZ1867" s="126"/>
      <c r="BA1867" s="126"/>
      <c r="BB1867" s="126"/>
      <c r="BC1867" s="126"/>
      <c r="BD1867" s="126"/>
      <c r="BE1867" s="62"/>
    </row>
    <row r="1868" spans="1:57" ht="25.5" customHeight="1" x14ac:dyDescent="0.3">
      <c r="A1868" s="31"/>
      <c r="B1868" s="31"/>
      <c r="C1868" s="31"/>
      <c r="D1868" s="33"/>
      <c r="E1868" s="92"/>
      <c r="F1868" s="31"/>
      <c r="G1868" s="77"/>
      <c r="H1868" s="77"/>
      <c r="I1868" s="57"/>
      <c r="J1868" s="31"/>
      <c r="K1868" s="31"/>
      <c r="L1868" s="77"/>
      <c r="M1868" s="64"/>
      <c r="N1868" s="64"/>
      <c r="O1868" s="69"/>
      <c r="P1868" s="69"/>
      <c r="Q1868" s="70"/>
      <c r="R1868" s="34"/>
      <c r="S1868" s="105"/>
      <c r="T1868" s="105"/>
      <c r="U1868" s="77"/>
      <c r="V1868" s="77"/>
      <c r="W1868" s="69"/>
      <c r="X1868" s="69"/>
      <c r="Y1868" s="69"/>
      <c r="Z1868" s="61"/>
      <c r="AA1868" s="67"/>
      <c r="AB1868" s="61"/>
      <c r="AC1868" s="67"/>
      <c r="AD1868" s="67"/>
      <c r="AE1868" s="67"/>
      <c r="AF1868" s="57"/>
      <c r="AG1868" s="107"/>
      <c r="AH1868" s="108"/>
      <c r="AI1868" s="30"/>
      <c r="AJ1868" s="30"/>
      <c r="AK1868" s="30"/>
      <c r="AL1868" s="30"/>
      <c r="AM1868" s="63"/>
      <c r="AN1868" s="108"/>
      <c r="AO1868" s="108"/>
      <c r="AP1868" s="107"/>
      <c r="AQ1868" s="107"/>
      <c r="AR1868" s="31"/>
      <c r="AS1868" s="68"/>
      <c r="AT1868" s="68"/>
      <c r="AU1868" s="63"/>
      <c r="AV1868" s="62"/>
      <c r="AW1868" s="62"/>
      <c r="AX1868" s="62"/>
      <c r="AY1868" s="62"/>
      <c r="AZ1868" s="126"/>
      <c r="BA1868" s="126"/>
      <c r="BB1868" s="126"/>
      <c r="BC1868" s="126"/>
      <c r="BD1868" s="126"/>
      <c r="BE1868" s="62"/>
    </row>
    <row r="1869" spans="1:57" ht="25.5" customHeight="1" x14ac:dyDescent="0.3">
      <c r="A1869" s="31"/>
      <c r="B1869" s="31"/>
      <c r="C1869" s="31"/>
      <c r="D1869" s="33"/>
      <c r="E1869" s="92"/>
      <c r="F1869" s="31"/>
      <c r="G1869" s="77"/>
      <c r="H1869" s="77"/>
      <c r="I1869" s="57"/>
      <c r="J1869" s="31"/>
      <c r="K1869" s="31"/>
      <c r="L1869" s="77"/>
      <c r="M1869" s="64"/>
      <c r="N1869" s="64"/>
      <c r="O1869" s="69"/>
      <c r="P1869" s="69"/>
      <c r="Q1869" s="70"/>
      <c r="R1869" s="34"/>
      <c r="S1869" s="105"/>
      <c r="T1869" s="105"/>
      <c r="U1869" s="77"/>
      <c r="V1869" s="77"/>
      <c r="W1869" s="69"/>
      <c r="X1869" s="69"/>
      <c r="Y1869" s="69"/>
      <c r="Z1869" s="61"/>
      <c r="AA1869" s="67"/>
      <c r="AB1869" s="61"/>
      <c r="AC1869" s="67"/>
      <c r="AD1869" s="67"/>
      <c r="AE1869" s="67"/>
      <c r="AF1869" s="57"/>
      <c r="AG1869" s="107"/>
      <c r="AH1869" s="108"/>
      <c r="AI1869" s="30"/>
      <c r="AJ1869" s="30"/>
      <c r="AK1869" s="30"/>
      <c r="AL1869" s="30"/>
      <c r="AM1869" s="63"/>
      <c r="AN1869" s="108"/>
      <c r="AO1869" s="108"/>
      <c r="AP1869" s="107"/>
      <c r="AQ1869" s="107"/>
      <c r="AR1869" s="31"/>
      <c r="AS1869" s="68"/>
      <c r="AT1869" s="68"/>
      <c r="AU1869" s="63"/>
      <c r="AV1869" s="62"/>
      <c r="AW1869" s="62"/>
      <c r="AX1869" s="62"/>
      <c r="AY1869" s="62"/>
      <c r="AZ1869" s="126"/>
      <c r="BA1869" s="126"/>
      <c r="BB1869" s="126"/>
      <c r="BC1869" s="126"/>
      <c r="BD1869" s="126"/>
      <c r="BE1869" s="62"/>
    </row>
    <row r="1870" spans="1:57" ht="25.5" customHeight="1" x14ac:dyDescent="0.3">
      <c r="A1870" s="31"/>
      <c r="B1870" s="31"/>
      <c r="C1870" s="31"/>
      <c r="D1870" s="33"/>
      <c r="E1870" s="92"/>
      <c r="F1870" s="31"/>
      <c r="G1870" s="77"/>
      <c r="H1870" s="77"/>
      <c r="I1870" s="57"/>
      <c r="J1870" s="31"/>
      <c r="K1870" s="31"/>
      <c r="L1870" s="77"/>
      <c r="M1870" s="64"/>
      <c r="N1870" s="64"/>
      <c r="O1870" s="69"/>
      <c r="P1870" s="69"/>
      <c r="Q1870" s="70"/>
      <c r="R1870" s="34"/>
      <c r="S1870" s="105"/>
      <c r="T1870" s="105"/>
      <c r="U1870" s="77"/>
      <c r="V1870" s="77"/>
      <c r="W1870" s="69"/>
      <c r="X1870" s="69"/>
      <c r="Y1870" s="69"/>
      <c r="Z1870" s="61"/>
      <c r="AA1870" s="67"/>
      <c r="AB1870" s="61"/>
      <c r="AC1870" s="67"/>
      <c r="AD1870" s="67"/>
      <c r="AE1870" s="67"/>
      <c r="AF1870" s="57"/>
      <c r="AG1870" s="107"/>
      <c r="AH1870" s="108"/>
      <c r="AI1870" s="30"/>
      <c r="AJ1870" s="30"/>
      <c r="AK1870" s="30"/>
      <c r="AL1870" s="30"/>
      <c r="AM1870" s="63"/>
      <c r="AN1870" s="108"/>
      <c r="AO1870" s="108"/>
      <c r="AP1870" s="107"/>
      <c r="AQ1870" s="107"/>
      <c r="AR1870" s="31"/>
      <c r="AS1870" s="68"/>
      <c r="AT1870" s="68"/>
      <c r="AU1870" s="63"/>
      <c r="AV1870" s="62"/>
      <c r="AW1870" s="62"/>
      <c r="AX1870" s="62"/>
      <c r="AY1870" s="62"/>
      <c r="AZ1870" s="126"/>
      <c r="BA1870" s="126"/>
      <c r="BB1870" s="126"/>
      <c r="BC1870" s="126"/>
      <c r="BD1870" s="126"/>
      <c r="BE1870" s="62"/>
    </row>
    <row r="1871" spans="1:57" ht="25.5" customHeight="1" x14ac:dyDescent="0.3">
      <c r="A1871" s="31"/>
      <c r="B1871" s="31"/>
      <c r="C1871" s="31"/>
      <c r="D1871" s="33"/>
      <c r="E1871" s="92"/>
      <c r="F1871" s="31"/>
      <c r="G1871" s="77"/>
      <c r="H1871" s="77"/>
      <c r="I1871" s="57"/>
      <c r="J1871" s="31"/>
      <c r="K1871" s="31"/>
      <c r="L1871" s="77"/>
      <c r="M1871" s="64"/>
      <c r="N1871" s="64"/>
      <c r="O1871" s="69"/>
      <c r="P1871" s="69"/>
      <c r="Q1871" s="70"/>
      <c r="R1871" s="34"/>
      <c r="S1871" s="105"/>
      <c r="T1871" s="105"/>
      <c r="U1871" s="77"/>
      <c r="V1871" s="77"/>
      <c r="W1871" s="69"/>
      <c r="X1871" s="69"/>
      <c r="Y1871" s="69"/>
      <c r="Z1871" s="61"/>
      <c r="AA1871" s="67"/>
      <c r="AB1871" s="61"/>
      <c r="AC1871" s="67"/>
      <c r="AD1871" s="67"/>
      <c r="AE1871" s="67"/>
      <c r="AF1871" s="57"/>
      <c r="AG1871" s="107"/>
      <c r="AH1871" s="108"/>
      <c r="AI1871" s="30"/>
      <c r="AJ1871" s="30"/>
      <c r="AK1871" s="30"/>
      <c r="AL1871" s="30"/>
      <c r="AM1871" s="63"/>
      <c r="AN1871" s="108"/>
      <c r="AO1871" s="108"/>
      <c r="AP1871" s="107"/>
      <c r="AQ1871" s="107"/>
      <c r="AR1871" s="31"/>
      <c r="AS1871" s="68"/>
      <c r="AT1871" s="68"/>
      <c r="AU1871" s="63"/>
      <c r="AV1871" s="62"/>
      <c r="AW1871" s="62"/>
      <c r="AX1871" s="62"/>
      <c r="AY1871" s="62"/>
      <c r="AZ1871" s="126"/>
      <c r="BA1871" s="126"/>
      <c r="BB1871" s="126"/>
      <c r="BC1871" s="126"/>
      <c r="BD1871" s="126"/>
      <c r="BE1871" s="62"/>
    </row>
    <row r="1872" spans="1:57" ht="25.5" customHeight="1" x14ac:dyDescent="0.3">
      <c r="A1872" s="31"/>
      <c r="B1872" s="31"/>
      <c r="C1872" s="31"/>
      <c r="D1872" s="33"/>
      <c r="E1872" s="92"/>
      <c r="F1872" s="31"/>
      <c r="G1872" s="77"/>
      <c r="H1872" s="77"/>
      <c r="I1872" s="57"/>
      <c r="J1872" s="31"/>
      <c r="K1872" s="31"/>
      <c r="L1872" s="77"/>
      <c r="M1872" s="64"/>
      <c r="N1872" s="64"/>
      <c r="O1872" s="69"/>
      <c r="P1872" s="69"/>
      <c r="Q1872" s="70"/>
      <c r="R1872" s="34"/>
      <c r="S1872" s="105"/>
      <c r="T1872" s="105"/>
      <c r="U1872" s="77"/>
      <c r="V1872" s="77"/>
      <c r="W1872" s="69"/>
      <c r="X1872" s="69"/>
      <c r="Y1872" s="69"/>
      <c r="Z1872" s="61"/>
      <c r="AA1872" s="67"/>
      <c r="AB1872" s="61"/>
      <c r="AC1872" s="67"/>
      <c r="AD1872" s="67"/>
      <c r="AE1872" s="67"/>
      <c r="AF1872" s="57"/>
      <c r="AG1872" s="107"/>
      <c r="AH1872" s="108"/>
      <c r="AI1872" s="30"/>
      <c r="AJ1872" s="30"/>
      <c r="AK1872" s="30"/>
      <c r="AL1872" s="30"/>
      <c r="AM1872" s="63"/>
      <c r="AN1872" s="108"/>
      <c r="AO1872" s="108"/>
      <c r="AP1872" s="107"/>
      <c r="AQ1872" s="107"/>
      <c r="AR1872" s="31"/>
      <c r="AS1872" s="68"/>
      <c r="AT1872" s="68"/>
      <c r="AU1872" s="63"/>
      <c r="AV1872" s="62"/>
      <c r="AW1872" s="62"/>
      <c r="AX1872" s="62"/>
      <c r="AY1872" s="62"/>
      <c r="AZ1872" s="126"/>
      <c r="BA1872" s="126"/>
      <c r="BB1872" s="126"/>
      <c r="BC1872" s="126"/>
      <c r="BD1872" s="126"/>
      <c r="BE1872" s="62"/>
    </row>
    <row r="1873" spans="1:57" ht="25.5" customHeight="1" x14ac:dyDescent="0.3">
      <c r="A1873" s="31"/>
      <c r="B1873" s="31"/>
      <c r="C1873" s="31"/>
      <c r="D1873" s="33"/>
      <c r="E1873" s="92"/>
      <c r="F1873" s="31"/>
      <c r="G1873" s="77"/>
      <c r="H1873" s="77"/>
      <c r="I1873" s="57"/>
      <c r="J1873" s="31"/>
      <c r="K1873" s="31"/>
      <c r="L1873" s="77"/>
      <c r="M1873" s="64"/>
      <c r="N1873" s="64"/>
      <c r="O1873" s="69"/>
      <c r="P1873" s="69"/>
      <c r="Q1873" s="70"/>
      <c r="R1873" s="34"/>
      <c r="S1873" s="105"/>
      <c r="T1873" s="105"/>
      <c r="U1873" s="77"/>
      <c r="V1873" s="77"/>
      <c r="W1873" s="69"/>
      <c r="X1873" s="69"/>
      <c r="Y1873" s="69"/>
      <c r="Z1873" s="61"/>
      <c r="AA1873" s="67"/>
      <c r="AB1873" s="61"/>
      <c r="AC1873" s="67"/>
      <c r="AD1873" s="67"/>
      <c r="AE1873" s="67"/>
      <c r="AF1873" s="57"/>
      <c r="AG1873" s="107"/>
      <c r="AH1873" s="108"/>
      <c r="AI1873" s="30"/>
      <c r="AJ1873" s="30"/>
      <c r="AK1873" s="30"/>
      <c r="AL1873" s="30"/>
      <c r="AM1873" s="63"/>
      <c r="AN1873" s="108"/>
      <c r="AO1873" s="108"/>
      <c r="AP1873" s="107"/>
      <c r="AQ1873" s="107"/>
      <c r="AR1873" s="31"/>
      <c r="AS1873" s="68"/>
      <c r="AT1873" s="68"/>
      <c r="AU1873" s="63"/>
      <c r="AV1873" s="62"/>
      <c r="AW1873" s="62"/>
      <c r="AX1873" s="62"/>
      <c r="AY1873" s="62"/>
      <c r="AZ1873" s="126"/>
      <c r="BA1873" s="126"/>
      <c r="BB1873" s="126"/>
      <c r="BC1873" s="126"/>
      <c r="BD1873" s="126"/>
      <c r="BE1873" s="62"/>
    </row>
    <row r="1874" spans="1:57" ht="25.5" customHeight="1" x14ac:dyDescent="0.3">
      <c r="A1874" s="31"/>
      <c r="B1874" s="31"/>
      <c r="C1874" s="31"/>
      <c r="D1874" s="33"/>
      <c r="E1874" s="92"/>
      <c r="F1874" s="31"/>
      <c r="G1874" s="77"/>
      <c r="H1874" s="77"/>
      <c r="I1874" s="57"/>
      <c r="J1874" s="31"/>
      <c r="K1874" s="31"/>
      <c r="L1874" s="77"/>
      <c r="M1874" s="64"/>
      <c r="N1874" s="64"/>
      <c r="O1874" s="69"/>
      <c r="P1874" s="69"/>
      <c r="Q1874" s="70"/>
      <c r="R1874" s="34"/>
      <c r="S1874" s="105"/>
      <c r="T1874" s="105"/>
      <c r="U1874" s="77"/>
      <c r="V1874" s="77"/>
      <c r="W1874" s="69"/>
      <c r="X1874" s="69"/>
      <c r="Y1874" s="69"/>
      <c r="Z1874" s="61"/>
      <c r="AA1874" s="67"/>
      <c r="AB1874" s="61"/>
      <c r="AC1874" s="67"/>
      <c r="AD1874" s="67"/>
      <c r="AE1874" s="67"/>
      <c r="AF1874" s="57"/>
      <c r="AG1874" s="107"/>
      <c r="AH1874" s="108"/>
      <c r="AI1874" s="30"/>
      <c r="AJ1874" s="30"/>
      <c r="AK1874" s="30"/>
      <c r="AL1874" s="30"/>
      <c r="AM1874" s="63"/>
      <c r="AN1874" s="108"/>
      <c r="AO1874" s="108"/>
      <c r="AP1874" s="107"/>
      <c r="AQ1874" s="107"/>
      <c r="AR1874" s="31"/>
      <c r="AS1874" s="68"/>
      <c r="AT1874" s="68"/>
      <c r="AU1874" s="63"/>
      <c r="AV1874" s="62"/>
      <c r="AW1874" s="62"/>
      <c r="AX1874" s="62"/>
      <c r="AY1874" s="62"/>
      <c r="AZ1874" s="126"/>
      <c r="BA1874" s="126"/>
      <c r="BB1874" s="126"/>
      <c r="BC1874" s="126"/>
      <c r="BD1874" s="126"/>
      <c r="BE1874" s="62"/>
    </row>
    <row r="1875" spans="1:57" ht="25.5" customHeight="1" x14ac:dyDescent="0.3">
      <c r="A1875" s="31"/>
      <c r="B1875" s="31"/>
      <c r="C1875" s="31"/>
      <c r="D1875" s="33"/>
      <c r="E1875" s="92"/>
      <c r="F1875" s="31"/>
      <c r="G1875" s="77"/>
      <c r="H1875" s="77"/>
      <c r="I1875" s="57"/>
      <c r="J1875" s="31"/>
      <c r="K1875" s="31"/>
      <c r="L1875" s="77"/>
      <c r="M1875" s="64"/>
      <c r="N1875" s="64"/>
      <c r="O1875" s="69"/>
      <c r="P1875" s="69"/>
      <c r="Q1875" s="70"/>
      <c r="R1875" s="34"/>
      <c r="S1875" s="105"/>
      <c r="T1875" s="105"/>
      <c r="U1875" s="77"/>
      <c r="V1875" s="77"/>
      <c r="W1875" s="69"/>
      <c r="X1875" s="69"/>
      <c r="Y1875" s="69"/>
      <c r="Z1875" s="61"/>
      <c r="AA1875" s="67"/>
      <c r="AB1875" s="61"/>
      <c r="AC1875" s="67"/>
      <c r="AD1875" s="67"/>
      <c r="AE1875" s="67"/>
      <c r="AF1875" s="57"/>
      <c r="AG1875" s="107"/>
      <c r="AH1875" s="108"/>
      <c r="AI1875" s="30"/>
      <c r="AJ1875" s="30"/>
      <c r="AK1875" s="30"/>
      <c r="AL1875" s="30"/>
      <c r="AM1875" s="63"/>
      <c r="AN1875" s="108"/>
      <c r="AO1875" s="108"/>
      <c r="AP1875" s="107"/>
      <c r="AQ1875" s="107"/>
      <c r="AR1875" s="31"/>
      <c r="AS1875" s="68"/>
      <c r="AT1875" s="68"/>
      <c r="AU1875" s="63"/>
      <c r="AV1875" s="62"/>
      <c r="AW1875" s="62"/>
      <c r="AX1875" s="62"/>
      <c r="AY1875" s="62"/>
      <c r="AZ1875" s="126"/>
      <c r="BA1875" s="126"/>
      <c r="BB1875" s="126"/>
      <c r="BC1875" s="126"/>
      <c r="BD1875" s="126"/>
      <c r="BE1875" s="62"/>
    </row>
    <row r="1876" spans="1:57" ht="25.5" customHeight="1" x14ac:dyDescent="0.3">
      <c r="A1876" s="31"/>
      <c r="B1876" s="31"/>
      <c r="C1876" s="31"/>
      <c r="D1876" s="33"/>
      <c r="E1876" s="92"/>
      <c r="F1876" s="31"/>
      <c r="G1876" s="77"/>
      <c r="H1876" s="77"/>
      <c r="I1876" s="57"/>
      <c r="J1876" s="31"/>
      <c r="K1876" s="31"/>
      <c r="L1876" s="77"/>
      <c r="M1876" s="64"/>
      <c r="N1876" s="64"/>
      <c r="O1876" s="69"/>
      <c r="P1876" s="69"/>
      <c r="Q1876" s="70"/>
      <c r="R1876" s="34"/>
      <c r="S1876" s="105"/>
      <c r="T1876" s="105"/>
      <c r="U1876" s="77"/>
      <c r="V1876" s="77"/>
      <c r="W1876" s="69"/>
      <c r="X1876" s="69"/>
      <c r="Y1876" s="69"/>
      <c r="Z1876" s="61"/>
      <c r="AA1876" s="67"/>
      <c r="AB1876" s="61"/>
      <c r="AC1876" s="67"/>
      <c r="AD1876" s="67"/>
      <c r="AE1876" s="67"/>
      <c r="AF1876" s="57"/>
      <c r="AG1876" s="107"/>
      <c r="AH1876" s="108"/>
      <c r="AI1876" s="30"/>
      <c r="AJ1876" s="30"/>
      <c r="AK1876" s="30"/>
      <c r="AL1876" s="30"/>
      <c r="AM1876" s="63"/>
      <c r="AN1876" s="108"/>
      <c r="AO1876" s="108"/>
      <c r="AP1876" s="107"/>
      <c r="AQ1876" s="107"/>
      <c r="AR1876" s="31"/>
      <c r="AS1876" s="68"/>
      <c r="AT1876" s="68"/>
      <c r="AU1876" s="63"/>
      <c r="AV1876" s="62"/>
      <c r="AW1876" s="62"/>
      <c r="AX1876" s="62"/>
      <c r="AY1876" s="62"/>
      <c r="AZ1876" s="126"/>
      <c r="BA1876" s="126"/>
      <c r="BB1876" s="126"/>
      <c r="BC1876" s="126"/>
      <c r="BD1876" s="126"/>
      <c r="BE1876" s="62"/>
    </row>
    <row r="1877" spans="1:57" ht="25.5" customHeight="1" x14ac:dyDescent="0.3">
      <c r="A1877" s="31"/>
      <c r="B1877" s="31"/>
      <c r="C1877" s="31"/>
      <c r="D1877" s="33"/>
      <c r="E1877" s="92"/>
      <c r="F1877" s="31"/>
      <c r="G1877" s="77"/>
      <c r="H1877" s="77"/>
      <c r="I1877" s="57"/>
      <c r="J1877" s="31"/>
      <c r="K1877" s="31"/>
      <c r="L1877" s="77"/>
      <c r="M1877" s="64"/>
      <c r="N1877" s="64"/>
      <c r="O1877" s="69"/>
      <c r="P1877" s="69"/>
      <c r="Q1877" s="70"/>
      <c r="R1877" s="34"/>
      <c r="S1877" s="105"/>
      <c r="T1877" s="105"/>
      <c r="U1877" s="77"/>
      <c r="V1877" s="77"/>
      <c r="W1877" s="69"/>
      <c r="X1877" s="69"/>
      <c r="Y1877" s="69"/>
      <c r="Z1877" s="61"/>
      <c r="AA1877" s="67"/>
      <c r="AB1877" s="61"/>
      <c r="AC1877" s="67"/>
      <c r="AD1877" s="67"/>
      <c r="AE1877" s="67"/>
      <c r="AF1877" s="57"/>
      <c r="AG1877" s="107"/>
      <c r="AH1877" s="108"/>
      <c r="AI1877" s="30"/>
      <c r="AJ1877" s="30"/>
      <c r="AK1877" s="30"/>
      <c r="AL1877" s="30"/>
      <c r="AM1877" s="63"/>
      <c r="AN1877" s="108"/>
      <c r="AO1877" s="108"/>
      <c r="AP1877" s="107"/>
      <c r="AQ1877" s="107"/>
      <c r="AR1877" s="31"/>
      <c r="AS1877" s="68"/>
      <c r="AT1877" s="68"/>
      <c r="AU1877" s="63"/>
      <c r="AV1877" s="62"/>
      <c r="AW1877" s="62"/>
      <c r="AX1877" s="62"/>
      <c r="AY1877" s="62"/>
      <c r="AZ1877" s="126"/>
      <c r="BA1877" s="126"/>
      <c r="BB1877" s="126"/>
      <c r="BC1877" s="126"/>
      <c r="BD1877" s="126"/>
      <c r="BE1877" s="62"/>
    </row>
    <row r="1878" spans="1:57" ht="25.5" customHeight="1" x14ac:dyDescent="0.3">
      <c r="A1878" s="31"/>
      <c r="B1878" s="31"/>
      <c r="C1878" s="31"/>
      <c r="D1878" s="33"/>
      <c r="E1878" s="92"/>
      <c r="F1878" s="31"/>
      <c r="G1878" s="77"/>
      <c r="H1878" s="77"/>
      <c r="I1878" s="57"/>
      <c r="J1878" s="31"/>
      <c r="K1878" s="31"/>
      <c r="L1878" s="77"/>
      <c r="M1878" s="64"/>
      <c r="N1878" s="64"/>
      <c r="O1878" s="69"/>
      <c r="P1878" s="69"/>
      <c r="Q1878" s="70"/>
      <c r="R1878" s="34"/>
      <c r="S1878" s="105"/>
      <c r="T1878" s="105"/>
      <c r="U1878" s="77"/>
      <c r="V1878" s="77"/>
      <c r="W1878" s="69"/>
      <c r="X1878" s="69"/>
      <c r="Y1878" s="69"/>
      <c r="Z1878" s="61"/>
      <c r="AA1878" s="67"/>
      <c r="AB1878" s="61"/>
      <c r="AC1878" s="67"/>
      <c r="AD1878" s="67"/>
      <c r="AE1878" s="67"/>
      <c r="AF1878" s="57"/>
      <c r="AG1878" s="107"/>
      <c r="AH1878" s="108"/>
      <c r="AI1878" s="30"/>
      <c r="AJ1878" s="30"/>
      <c r="AK1878" s="30"/>
      <c r="AL1878" s="30"/>
      <c r="AM1878" s="63"/>
      <c r="AN1878" s="108"/>
      <c r="AO1878" s="108"/>
      <c r="AP1878" s="107"/>
      <c r="AQ1878" s="107"/>
      <c r="AR1878" s="31"/>
      <c r="AS1878" s="68"/>
      <c r="AT1878" s="68"/>
      <c r="AU1878" s="63"/>
      <c r="AV1878" s="62"/>
      <c r="AW1878" s="62"/>
      <c r="AX1878" s="62"/>
      <c r="AY1878" s="62"/>
      <c r="AZ1878" s="126"/>
      <c r="BA1878" s="126"/>
      <c r="BB1878" s="126"/>
      <c r="BC1878" s="126"/>
      <c r="BD1878" s="126"/>
      <c r="BE1878" s="62"/>
    </row>
    <row r="1879" spans="1:57" ht="25.5" customHeight="1" x14ac:dyDescent="0.3">
      <c r="A1879" s="31"/>
      <c r="B1879" s="31"/>
      <c r="C1879" s="31"/>
      <c r="D1879" s="33"/>
      <c r="E1879" s="92"/>
      <c r="F1879" s="31"/>
      <c r="G1879" s="77"/>
      <c r="H1879" s="77"/>
      <c r="I1879" s="57"/>
      <c r="J1879" s="31"/>
      <c r="K1879" s="31"/>
      <c r="L1879" s="77"/>
      <c r="M1879" s="64"/>
      <c r="N1879" s="64"/>
      <c r="O1879" s="69"/>
      <c r="P1879" s="69"/>
      <c r="Q1879" s="70"/>
      <c r="R1879" s="34"/>
      <c r="S1879" s="105"/>
      <c r="T1879" s="105"/>
      <c r="U1879" s="77"/>
      <c r="V1879" s="77"/>
      <c r="W1879" s="69"/>
      <c r="X1879" s="69"/>
      <c r="Y1879" s="69"/>
      <c r="Z1879" s="61"/>
      <c r="AA1879" s="67"/>
      <c r="AB1879" s="61"/>
      <c r="AC1879" s="67"/>
      <c r="AD1879" s="67"/>
      <c r="AE1879" s="67"/>
      <c r="AF1879" s="57"/>
      <c r="AG1879" s="107"/>
      <c r="AH1879" s="108"/>
      <c r="AI1879" s="30"/>
      <c r="AJ1879" s="30"/>
      <c r="AK1879" s="30"/>
      <c r="AL1879" s="30"/>
      <c r="AM1879" s="63"/>
      <c r="AN1879" s="108"/>
      <c r="AO1879" s="108"/>
      <c r="AP1879" s="107"/>
      <c r="AQ1879" s="107"/>
      <c r="AR1879" s="31"/>
      <c r="AS1879" s="68"/>
      <c r="AT1879" s="68"/>
      <c r="AU1879" s="63"/>
      <c r="AV1879" s="62"/>
      <c r="AW1879" s="62"/>
      <c r="AX1879" s="62"/>
      <c r="AY1879" s="62"/>
      <c r="AZ1879" s="126"/>
      <c r="BA1879" s="126"/>
      <c r="BB1879" s="126"/>
      <c r="BC1879" s="126"/>
      <c r="BD1879" s="126"/>
      <c r="BE1879" s="62"/>
    </row>
    <row r="1880" spans="1:57" ht="25.5" customHeight="1" x14ac:dyDescent="0.3">
      <c r="A1880" s="31"/>
      <c r="B1880" s="31"/>
      <c r="C1880" s="31"/>
      <c r="D1880" s="33"/>
      <c r="E1880" s="92"/>
      <c r="F1880" s="31"/>
      <c r="G1880" s="77"/>
      <c r="H1880" s="77"/>
      <c r="I1880" s="57"/>
      <c r="J1880" s="31"/>
      <c r="K1880" s="31"/>
      <c r="L1880" s="77"/>
      <c r="M1880" s="64"/>
      <c r="N1880" s="64"/>
      <c r="O1880" s="69"/>
      <c r="P1880" s="69"/>
      <c r="Q1880" s="70"/>
      <c r="R1880" s="34"/>
      <c r="S1880" s="105"/>
      <c r="T1880" s="105"/>
      <c r="U1880" s="77"/>
      <c r="V1880" s="77"/>
      <c r="W1880" s="69"/>
      <c r="X1880" s="69"/>
      <c r="Y1880" s="69"/>
      <c r="Z1880" s="61"/>
      <c r="AA1880" s="67"/>
      <c r="AB1880" s="61"/>
      <c r="AC1880" s="67"/>
      <c r="AD1880" s="67"/>
      <c r="AE1880" s="67"/>
      <c r="AF1880" s="57"/>
      <c r="AG1880" s="107"/>
      <c r="AH1880" s="108"/>
      <c r="AI1880" s="30"/>
      <c r="AJ1880" s="30"/>
      <c r="AK1880" s="30"/>
      <c r="AL1880" s="30"/>
      <c r="AM1880" s="63"/>
      <c r="AN1880" s="108"/>
      <c r="AO1880" s="108"/>
      <c r="AP1880" s="107"/>
      <c r="AQ1880" s="107"/>
      <c r="AR1880" s="31"/>
      <c r="AS1880" s="68"/>
      <c r="AT1880" s="68"/>
      <c r="AU1880" s="63"/>
      <c r="AV1880" s="62"/>
      <c r="AW1880" s="62"/>
      <c r="AX1880" s="62"/>
      <c r="AY1880" s="62"/>
      <c r="AZ1880" s="126"/>
      <c r="BA1880" s="126"/>
      <c r="BB1880" s="126"/>
      <c r="BC1880" s="126"/>
      <c r="BD1880" s="126"/>
      <c r="BE1880" s="62"/>
    </row>
    <row r="1881" spans="1:57" ht="25.5" customHeight="1" x14ac:dyDescent="0.3">
      <c r="A1881" s="31"/>
      <c r="B1881" s="31"/>
      <c r="C1881" s="31"/>
      <c r="D1881" s="33"/>
      <c r="E1881" s="92"/>
      <c r="F1881" s="31"/>
      <c r="G1881" s="77"/>
      <c r="H1881" s="77"/>
      <c r="I1881" s="57"/>
      <c r="J1881" s="31"/>
      <c r="K1881" s="31"/>
      <c r="L1881" s="77"/>
      <c r="M1881" s="64"/>
      <c r="N1881" s="64"/>
      <c r="O1881" s="69"/>
      <c r="P1881" s="69"/>
      <c r="Q1881" s="70"/>
      <c r="R1881" s="34"/>
      <c r="S1881" s="105"/>
      <c r="T1881" s="105"/>
      <c r="U1881" s="77"/>
      <c r="V1881" s="77"/>
      <c r="W1881" s="69"/>
      <c r="X1881" s="69"/>
      <c r="Y1881" s="69"/>
      <c r="Z1881" s="61"/>
      <c r="AA1881" s="67"/>
      <c r="AB1881" s="61"/>
      <c r="AC1881" s="67"/>
      <c r="AD1881" s="67"/>
      <c r="AE1881" s="67"/>
      <c r="AF1881" s="57"/>
      <c r="AG1881" s="107"/>
      <c r="AH1881" s="108"/>
      <c r="AI1881" s="30"/>
      <c r="AJ1881" s="30"/>
      <c r="AK1881" s="30"/>
      <c r="AL1881" s="30"/>
      <c r="AM1881" s="63"/>
      <c r="AN1881" s="108"/>
      <c r="AO1881" s="108"/>
      <c r="AP1881" s="107"/>
      <c r="AQ1881" s="107"/>
      <c r="AR1881" s="31"/>
      <c r="AS1881" s="68"/>
      <c r="AT1881" s="68"/>
      <c r="AU1881" s="63"/>
      <c r="AV1881" s="62"/>
      <c r="AW1881" s="62"/>
      <c r="AX1881" s="62"/>
      <c r="AY1881" s="62"/>
      <c r="AZ1881" s="126"/>
      <c r="BA1881" s="126"/>
      <c r="BB1881" s="126"/>
      <c r="BC1881" s="126"/>
      <c r="BD1881" s="126"/>
      <c r="BE1881" s="62"/>
    </row>
    <row r="1882" spans="1:57" ht="25.5" customHeight="1" x14ac:dyDescent="0.3">
      <c r="A1882" s="31"/>
      <c r="B1882" s="31"/>
      <c r="C1882" s="31"/>
      <c r="D1882" s="33"/>
      <c r="E1882" s="92"/>
      <c r="F1882" s="31"/>
      <c r="G1882" s="77"/>
      <c r="H1882" s="77"/>
      <c r="I1882" s="57"/>
      <c r="J1882" s="31"/>
      <c r="K1882" s="31"/>
      <c r="L1882" s="77"/>
      <c r="M1882" s="64"/>
      <c r="N1882" s="64"/>
      <c r="O1882" s="69"/>
      <c r="P1882" s="69"/>
      <c r="Q1882" s="70"/>
      <c r="R1882" s="34"/>
      <c r="S1882" s="105"/>
      <c r="T1882" s="105"/>
      <c r="U1882" s="77"/>
      <c r="V1882" s="77"/>
      <c r="W1882" s="69"/>
      <c r="X1882" s="69"/>
      <c r="Y1882" s="69"/>
      <c r="Z1882" s="61"/>
      <c r="AA1882" s="67"/>
      <c r="AB1882" s="61"/>
      <c r="AC1882" s="67"/>
      <c r="AD1882" s="67"/>
      <c r="AE1882" s="67"/>
      <c r="AF1882" s="57"/>
      <c r="AG1882" s="107"/>
      <c r="AH1882" s="108"/>
      <c r="AI1882" s="30"/>
      <c r="AJ1882" s="30"/>
      <c r="AK1882" s="30"/>
      <c r="AL1882" s="30"/>
      <c r="AM1882" s="63"/>
      <c r="AN1882" s="108"/>
      <c r="AO1882" s="108"/>
      <c r="AP1882" s="107"/>
      <c r="AQ1882" s="107"/>
      <c r="AR1882" s="31"/>
      <c r="AS1882" s="68"/>
      <c r="AT1882" s="68"/>
      <c r="AU1882" s="63"/>
      <c r="AV1882" s="62"/>
      <c r="AW1882" s="62"/>
      <c r="AX1882" s="62"/>
      <c r="AY1882" s="62"/>
      <c r="AZ1882" s="126"/>
      <c r="BA1882" s="126"/>
      <c r="BB1882" s="126"/>
      <c r="BC1882" s="126"/>
      <c r="BD1882" s="126"/>
      <c r="BE1882" s="62"/>
    </row>
    <row r="1883" spans="1:57" ht="25.5" customHeight="1" x14ac:dyDescent="0.3">
      <c r="A1883" s="31"/>
      <c r="B1883" s="31"/>
      <c r="C1883" s="31"/>
      <c r="D1883" s="33"/>
      <c r="E1883" s="92"/>
      <c r="F1883" s="31"/>
      <c r="G1883" s="77"/>
      <c r="H1883" s="77"/>
      <c r="I1883" s="57"/>
      <c r="J1883" s="31"/>
      <c r="K1883" s="31"/>
      <c r="L1883" s="77"/>
      <c r="M1883" s="64"/>
      <c r="N1883" s="64"/>
      <c r="O1883" s="69"/>
      <c r="P1883" s="69"/>
      <c r="Q1883" s="70"/>
      <c r="R1883" s="34"/>
      <c r="S1883" s="105"/>
      <c r="T1883" s="105"/>
      <c r="U1883" s="77"/>
      <c r="V1883" s="77"/>
      <c r="W1883" s="69"/>
      <c r="X1883" s="69"/>
      <c r="Y1883" s="69"/>
      <c r="Z1883" s="61"/>
      <c r="AA1883" s="67"/>
      <c r="AB1883" s="61"/>
      <c r="AC1883" s="67"/>
      <c r="AD1883" s="67"/>
      <c r="AE1883" s="67"/>
      <c r="AF1883" s="57"/>
      <c r="AG1883" s="107"/>
      <c r="AH1883" s="108"/>
      <c r="AI1883" s="30"/>
      <c r="AJ1883" s="30"/>
      <c r="AK1883" s="30"/>
      <c r="AL1883" s="30"/>
      <c r="AM1883" s="63"/>
      <c r="AN1883" s="108"/>
      <c r="AO1883" s="108"/>
      <c r="AP1883" s="107"/>
      <c r="AQ1883" s="107"/>
      <c r="AR1883" s="31"/>
      <c r="AS1883" s="68"/>
      <c r="AT1883" s="68"/>
      <c r="AU1883" s="63"/>
      <c r="AV1883" s="62"/>
      <c r="AW1883" s="62"/>
      <c r="AX1883" s="62"/>
      <c r="AY1883" s="62"/>
      <c r="AZ1883" s="126"/>
      <c r="BA1883" s="126"/>
      <c r="BB1883" s="126"/>
      <c r="BC1883" s="126"/>
      <c r="BD1883" s="126"/>
      <c r="BE1883" s="62"/>
    </row>
    <row r="1884" spans="1:57" ht="25.5" customHeight="1" x14ac:dyDescent="0.3">
      <c r="A1884" s="31"/>
      <c r="B1884" s="31"/>
      <c r="C1884" s="31"/>
      <c r="D1884" s="33"/>
      <c r="E1884" s="92"/>
      <c r="F1884" s="31"/>
      <c r="G1884" s="77"/>
      <c r="H1884" s="77"/>
      <c r="I1884" s="57"/>
      <c r="J1884" s="31"/>
      <c r="K1884" s="31"/>
      <c r="L1884" s="77"/>
      <c r="M1884" s="64"/>
      <c r="N1884" s="64"/>
      <c r="O1884" s="69"/>
      <c r="P1884" s="69"/>
      <c r="Q1884" s="70"/>
      <c r="R1884" s="34"/>
      <c r="S1884" s="105"/>
      <c r="T1884" s="105"/>
      <c r="U1884" s="77"/>
      <c r="V1884" s="77"/>
      <c r="W1884" s="69"/>
      <c r="X1884" s="69"/>
      <c r="Y1884" s="69"/>
      <c r="Z1884" s="61"/>
      <c r="AA1884" s="67"/>
      <c r="AB1884" s="61"/>
      <c r="AC1884" s="67"/>
      <c r="AD1884" s="67"/>
      <c r="AE1884" s="67"/>
      <c r="AF1884" s="57"/>
      <c r="AG1884" s="107"/>
      <c r="AH1884" s="108"/>
      <c r="AI1884" s="30"/>
      <c r="AJ1884" s="30"/>
      <c r="AK1884" s="30"/>
      <c r="AL1884" s="30"/>
      <c r="AM1884" s="63"/>
      <c r="AN1884" s="108"/>
      <c r="AO1884" s="108"/>
      <c r="AP1884" s="107"/>
      <c r="AQ1884" s="107"/>
      <c r="AR1884" s="31"/>
      <c r="AS1884" s="68"/>
      <c r="AT1884" s="68"/>
      <c r="AU1884" s="63"/>
      <c r="AV1884" s="62"/>
      <c r="AW1884" s="62"/>
      <c r="AX1884" s="62"/>
      <c r="AY1884" s="62"/>
      <c r="AZ1884" s="126"/>
      <c r="BA1884" s="126"/>
      <c r="BB1884" s="126"/>
      <c r="BC1884" s="126"/>
      <c r="BD1884" s="126"/>
      <c r="BE1884" s="62"/>
    </row>
    <row r="1885" spans="1:57" ht="25.5" customHeight="1" x14ac:dyDescent="0.3">
      <c r="A1885" s="31"/>
      <c r="B1885" s="31"/>
      <c r="C1885" s="31"/>
      <c r="D1885" s="33"/>
      <c r="E1885" s="92"/>
      <c r="F1885" s="31"/>
      <c r="G1885" s="77"/>
      <c r="H1885" s="77"/>
      <c r="I1885" s="57"/>
      <c r="J1885" s="31"/>
      <c r="K1885" s="31"/>
      <c r="L1885" s="77"/>
      <c r="M1885" s="64"/>
      <c r="N1885" s="64"/>
      <c r="O1885" s="69"/>
      <c r="P1885" s="69"/>
      <c r="Q1885" s="70"/>
      <c r="R1885" s="34"/>
      <c r="S1885" s="105"/>
      <c r="T1885" s="105"/>
      <c r="U1885" s="77"/>
      <c r="V1885" s="77"/>
      <c r="W1885" s="69"/>
      <c r="X1885" s="69"/>
      <c r="Y1885" s="69"/>
      <c r="Z1885" s="61"/>
      <c r="AA1885" s="67"/>
      <c r="AB1885" s="61"/>
      <c r="AC1885" s="67"/>
      <c r="AD1885" s="67"/>
      <c r="AE1885" s="67"/>
      <c r="AF1885" s="57"/>
      <c r="AG1885" s="107"/>
      <c r="AH1885" s="108"/>
      <c r="AI1885" s="30"/>
      <c r="AJ1885" s="30"/>
      <c r="AK1885" s="30"/>
      <c r="AL1885" s="30"/>
      <c r="AM1885" s="63"/>
      <c r="AN1885" s="108"/>
      <c r="AO1885" s="108"/>
      <c r="AP1885" s="107"/>
      <c r="AQ1885" s="107"/>
      <c r="AR1885" s="31"/>
      <c r="AS1885" s="68"/>
      <c r="AT1885" s="68"/>
      <c r="AU1885" s="63"/>
      <c r="AV1885" s="62"/>
      <c r="AW1885" s="62"/>
      <c r="AX1885" s="62"/>
      <c r="AY1885" s="62"/>
      <c r="AZ1885" s="126"/>
      <c r="BA1885" s="126"/>
      <c r="BB1885" s="126"/>
      <c r="BC1885" s="126"/>
      <c r="BD1885" s="126"/>
      <c r="BE1885" s="62"/>
    </row>
    <row r="1886" spans="1:57" ht="25.5" customHeight="1" x14ac:dyDescent="0.3">
      <c r="A1886" s="31"/>
      <c r="B1886" s="31"/>
      <c r="C1886" s="31"/>
      <c r="D1886" s="33"/>
      <c r="E1886" s="92"/>
      <c r="F1886" s="31"/>
      <c r="G1886" s="77"/>
      <c r="H1886" s="77"/>
      <c r="I1886" s="57"/>
      <c r="J1886" s="31"/>
      <c r="K1886" s="31"/>
      <c r="L1886" s="77"/>
      <c r="M1886" s="64"/>
      <c r="N1886" s="64"/>
      <c r="O1886" s="69"/>
      <c r="P1886" s="69"/>
      <c r="Q1886" s="70"/>
      <c r="R1886" s="34"/>
      <c r="S1886" s="105"/>
      <c r="T1886" s="105"/>
      <c r="U1886" s="77"/>
      <c r="V1886" s="77"/>
      <c r="W1886" s="69"/>
      <c r="X1886" s="69"/>
      <c r="Y1886" s="69"/>
      <c r="Z1886" s="61"/>
      <c r="AA1886" s="67"/>
      <c r="AB1886" s="61"/>
      <c r="AC1886" s="67"/>
      <c r="AD1886" s="67"/>
      <c r="AE1886" s="67"/>
      <c r="AF1886" s="57"/>
      <c r="AG1886" s="107"/>
      <c r="AH1886" s="108"/>
      <c r="AI1886" s="30"/>
      <c r="AJ1886" s="30"/>
      <c r="AK1886" s="30"/>
      <c r="AL1886" s="30"/>
      <c r="AM1886" s="63"/>
      <c r="AN1886" s="108"/>
      <c r="AO1886" s="108"/>
      <c r="AP1886" s="107"/>
      <c r="AQ1886" s="107"/>
      <c r="AR1886" s="31"/>
      <c r="AS1886" s="68"/>
      <c r="AT1886" s="68"/>
      <c r="AU1886" s="63"/>
      <c r="AV1886" s="62"/>
      <c r="AW1886" s="62"/>
      <c r="AX1886" s="62"/>
      <c r="AY1886" s="62"/>
      <c r="AZ1886" s="126"/>
      <c r="BA1886" s="126"/>
      <c r="BB1886" s="126"/>
      <c r="BC1886" s="126"/>
      <c r="BD1886" s="126"/>
      <c r="BE1886" s="62"/>
    </row>
    <row r="1887" spans="1:57" ht="25.5" customHeight="1" x14ac:dyDescent="0.3">
      <c r="A1887" s="31"/>
      <c r="B1887" s="31"/>
      <c r="C1887" s="31"/>
      <c r="D1887" s="33"/>
      <c r="E1887" s="92"/>
      <c r="F1887" s="31"/>
      <c r="G1887" s="77"/>
      <c r="H1887" s="77"/>
      <c r="I1887" s="57"/>
      <c r="J1887" s="31"/>
      <c r="K1887" s="31"/>
      <c r="L1887" s="77"/>
      <c r="M1887" s="64"/>
      <c r="N1887" s="64"/>
      <c r="O1887" s="69"/>
      <c r="P1887" s="69"/>
      <c r="Q1887" s="70"/>
      <c r="R1887" s="34"/>
      <c r="S1887" s="105"/>
      <c r="T1887" s="105"/>
      <c r="U1887" s="77"/>
      <c r="V1887" s="77"/>
      <c r="W1887" s="69"/>
      <c r="X1887" s="69"/>
      <c r="Y1887" s="69"/>
      <c r="Z1887" s="61"/>
      <c r="AA1887" s="67"/>
      <c r="AB1887" s="61"/>
      <c r="AC1887" s="67"/>
      <c r="AD1887" s="67"/>
      <c r="AE1887" s="67"/>
      <c r="AF1887" s="57"/>
      <c r="AG1887" s="107"/>
      <c r="AH1887" s="108"/>
      <c r="AI1887" s="30"/>
      <c r="AJ1887" s="30"/>
      <c r="AK1887" s="30"/>
      <c r="AL1887" s="30"/>
      <c r="AM1887" s="63"/>
      <c r="AN1887" s="108"/>
      <c r="AO1887" s="108"/>
      <c r="AP1887" s="107"/>
      <c r="AQ1887" s="107"/>
      <c r="AR1887" s="31"/>
      <c r="AS1887" s="68"/>
      <c r="AT1887" s="68"/>
      <c r="AU1887" s="63"/>
      <c r="AV1887" s="62"/>
      <c r="AW1887" s="62"/>
      <c r="AX1887" s="62"/>
      <c r="AY1887" s="62"/>
      <c r="AZ1887" s="126"/>
      <c r="BA1887" s="126"/>
      <c r="BB1887" s="126"/>
      <c r="BC1887" s="126"/>
      <c r="BD1887" s="126"/>
      <c r="BE1887" s="62"/>
    </row>
    <row r="1888" spans="1:57" ht="25.5" customHeight="1" x14ac:dyDescent="0.3">
      <c r="A1888" s="31"/>
      <c r="B1888" s="31"/>
      <c r="C1888" s="31"/>
      <c r="D1888" s="33"/>
      <c r="E1888" s="92"/>
      <c r="F1888" s="31"/>
      <c r="G1888" s="77"/>
      <c r="H1888" s="77"/>
      <c r="I1888" s="57"/>
      <c r="J1888" s="31"/>
      <c r="K1888" s="31"/>
      <c r="L1888" s="77"/>
      <c r="M1888" s="64"/>
      <c r="N1888" s="64"/>
      <c r="O1888" s="69"/>
      <c r="P1888" s="69"/>
      <c r="Q1888" s="70"/>
      <c r="R1888" s="34"/>
      <c r="S1888" s="105"/>
      <c r="T1888" s="105"/>
      <c r="U1888" s="77"/>
      <c r="V1888" s="77"/>
      <c r="W1888" s="69"/>
      <c r="X1888" s="69"/>
      <c r="Y1888" s="69"/>
      <c r="Z1888" s="61"/>
      <c r="AA1888" s="67"/>
      <c r="AB1888" s="61"/>
      <c r="AC1888" s="67"/>
      <c r="AD1888" s="67"/>
      <c r="AE1888" s="67"/>
      <c r="AF1888" s="57"/>
      <c r="AG1888" s="107"/>
      <c r="AH1888" s="108"/>
      <c r="AI1888" s="30"/>
      <c r="AJ1888" s="30"/>
      <c r="AK1888" s="30"/>
      <c r="AL1888" s="30"/>
      <c r="AM1888" s="63"/>
      <c r="AN1888" s="108"/>
      <c r="AO1888" s="108"/>
      <c r="AP1888" s="107"/>
      <c r="AQ1888" s="107"/>
      <c r="AR1888" s="31"/>
      <c r="AS1888" s="68"/>
      <c r="AT1888" s="68"/>
      <c r="AU1888" s="63"/>
      <c r="AV1888" s="62"/>
      <c r="AW1888" s="62"/>
      <c r="AX1888" s="62"/>
      <c r="AY1888" s="62"/>
      <c r="AZ1888" s="126"/>
      <c r="BA1888" s="126"/>
      <c r="BB1888" s="126"/>
      <c r="BC1888" s="126"/>
      <c r="BD1888" s="126"/>
      <c r="BE1888" s="62"/>
    </row>
    <row r="1889" spans="1:57" ht="25.5" customHeight="1" x14ac:dyDescent="0.3">
      <c r="A1889" s="31"/>
      <c r="B1889" s="31"/>
      <c r="C1889" s="31"/>
      <c r="D1889" s="33"/>
      <c r="E1889" s="92"/>
      <c r="F1889" s="31"/>
      <c r="G1889" s="77"/>
      <c r="H1889" s="77"/>
      <c r="I1889" s="57"/>
      <c r="J1889" s="31"/>
      <c r="K1889" s="31"/>
      <c r="L1889" s="77"/>
      <c r="M1889" s="64"/>
      <c r="N1889" s="64"/>
      <c r="O1889" s="69"/>
      <c r="P1889" s="69"/>
      <c r="Q1889" s="70"/>
      <c r="R1889" s="34"/>
      <c r="S1889" s="105"/>
      <c r="T1889" s="105"/>
      <c r="U1889" s="77"/>
      <c r="V1889" s="77"/>
      <c r="W1889" s="69"/>
      <c r="X1889" s="69"/>
      <c r="Y1889" s="69"/>
      <c r="Z1889" s="61"/>
      <c r="AA1889" s="67"/>
      <c r="AB1889" s="61"/>
      <c r="AC1889" s="67"/>
      <c r="AD1889" s="67"/>
      <c r="AE1889" s="67"/>
      <c r="AF1889" s="57"/>
      <c r="AG1889" s="107"/>
      <c r="AH1889" s="108"/>
      <c r="AI1889" s="30"/>
      <c r="AJ1889" s="30"/>
      <c r="AK1889" s="30"/>
      <c r="AL1889" s="30"/>
      <c r="AM1889" s="63"/>
      <c r="AN1889" s="108"/>
      <c r="AO1889" s="108"/>
      <c r="AP1889" s="107"/>
      <c r="AQ1889" s="107"/>
      <c r="AR1889" s="31"/>
      <c r="AS1889" s="68"/>
      <c r="AT1889" s="68"/>
      <c r="AU1889" s="63"/>
      <c r="AV1889" s="62"/>
      <c r="AW1889" s="62"/>
      <c r="AX1889" s="62"/>
      <c r="AY1889" s="62"/>
      <c r="AZ1889" s="126"/>
      <c r="BA1889" s="126"/>
      <c r="BB1889" s="126"/>
      <c r="BC1889" s="126"/>
      <c r="BD1889" s="126"/>
      <c r="BE1889" s="62"/>
    </row>
    <row r="1890" spans="1:57" ht="25.5" customHeight="1" x14ac:dyDescent="0.3">
      <c r="A1890" s="31"/>
      <c r="B1890" s="31"/>
      <c r="C1890" s="31"/>
      <c r="D1890" s="33"/>
      <c r="E1890" s="92"/>
      <c r="F1890" s="31"/>
      <c r="G1890" s="77"/>
      <c r="H1890" s="77"/>
      <c r="I1890" s="57"/>
      <c r="J1890" s="31"/>
      <c r="K1890" s="31"/>
      <c r="L1890" s="77"/>
      <c r="M1890" s="64"/>
      <c r="N1890" s="64"/>
      <c r="O1890" s="69"/>
      <c r="P1890" s="69"/>
      <c r="Q1890" s="70"/>
      <c r="R1890" s="34"/>
      <c r="S1890" s="105"/>
      <c r="T1890" s="105"/>
      <c r="U1890" s="77"/>
      <c r="V1890" s="77"/>
      <c r="W1890" s="69"/>
      <c r="X1890" s="69"/>
      <c r="Y1890" s="69"/>
      <c r="Z1890" s="61"/>
      <c r="AA1890" s="67"/>
      <c r="AB1890" s="61"/>
      <c r="AC1890" s="67"/>
      <c r="AD1890" s="67"/>
      <c r="AE1890" s="67"/>
      <c r="AF1890" s="57"/>
      <c r="AG1890" s="107"/>
      <c r="AH1890" s="108"/>
      <c r="AI1890" s="30"/>
      <c r="AJ1890" s="30"/>
      <c r="AK1890" s="30"/>
      <c r="AL1890" s="30"/>
      <c r="AM1890" s="63"/>
      <c r="AN1890" s="108"/>
      <c r="AO1890" s="108"/>
      <c r="AP1890" s="107"/>
      <c r="AQ1890" s="107"/>
      <c r="AR1890" s="31"/>
      <c r="AS1890" s="68"/>
      <c r="AT1890" s="68"/>
      <c r="AU1890" s="63"/>
      <c r="AV1890" s="62"/>
      <c r="AW1890" s="62"/>
      <c r="AX1890" s="62"/>
      <c r="AY1890" s="62"/>
      <c r="AZ1890" s="126"/>
      <c r="BA1890" s="126"/>
      <c r="BB1890" s="126"/>
      <c r="BC1890" s="126"/>
      <c r="BD1890" s="126"/>
      <c r="BE1890" s="62"/>
    </row>
    <row r="1891" spans="1:57" ht="25.5" customHeight="1" x14ac:dyDescent="0.3">
      <c r="A1891" s="31"/>
      <c r="B1891" s="31"/>
      <c r="C1891" s="31"/>
      <c r="D1891" s="33"/>
      <c r="E1891" s="92"/>
      <c r="F1891" s="31"/>
      <c r="G1891" s="77"/>
      <c r="H1891" s="77"/>
      <c r="I1891" s="57"/>
      <c r="J1891" s="31"/>
      <c r="K1891" s="31"/>
      <c r="L1891" s="77"/>
      <c r="M1891" s="64"/>
      <c r="N1891" s="64"/>
      <c r="O1891" s="69"/>
      <c r="P1891" s="69"/>
      <c r="Q1891" s="70"/>
      <c r="R1891" s="34"/>
      <c r="S1891" s="105"/>
      <c r="T1891" s="105"/>
      <c r="U1891" s="77"/>
      <c r="V1891" s="77"/>
      <c r="W1891" s="69"/>
      <c r="X1891" s="69"/>
      <c r="Y1891" s="69"/>
      <c r="Z1891" s="61"/>
      <c r="AA1891" s="67"/>
      <c r="AB1891" s="61"/>
      <c r="AC1891" s="67"/>
      <c r="AD1891" s="67"/>
      <c r="AE1891" s="67"/>
      <c r="AF1891" s="57"/>
      <c r="AG1891" s="107"/>
      <c r="AH1891" s="108"/>
      <c r="AI1891" s="30"/>
      <c r="AJ1891" s="30"/>
      <c r="AK1891" s="30"/>
      <c r="AL1891" s="30"/>
      <c r="AM1891" s="63"/>
      <c r="AN1891" s="108"/>
      <c r="AO1891" s="108"/>
      <c r="AP1891" s="107"/>
      <c r="AQ1891" s="107"/>
      <c r="AR1891" s="31"/>
      <c r="AS1891" s="68"/>
      <c r="AT1891" s="68"/>
      <c r="AU1891" s="63"/>
      <c r="AV1891" s="62"/>
      <c r="AW1891" s="62"/>
      <c r="AX1891" s="62"/>
      <c r="AY1891" s="62"/>
      <c r="AZ1891" s="126"/>
      <c r="BA1891" s="126"/>
      <c r="BB1891" s="126"/>
      <c r="BC1891" s="126"/>
      <c r="BD1891" s="126"/>
      <c r="BE1891" s="62"/>
    </row>
    <row r="1892" spans="1:57" ht="25.5" customHeight="1" x14ac:dyDescent="0.3">
      <c r="A1892" s="31"/>
      <c r="B1892" s="31"/>
      <c r="C1892" s="31"/>
      <c r="D1892" s="33"/>
      <c r="E1892" s="92"/>
      <c r="F1892" s="31"/>
      <c r="G1892" s="77"/>
      <c r="H1892" s="77"/>
      <c r="I1892" s="57"/>
      <c r="J1892" s="31"/>
      <c r="K1892" s="31"/>
      <c r="L1892" s="77"/>
      <c r="M1892" s="64"/>
      <c r="N1892" s="64"/>
      <c r="O1892" s="69"/>
      <c r="P1892" s="69"/>
      <c r="Q1892" s="70"/>
      <c r="R1892" s="34"/>
      <c r="S1892" s="105"/>
      <c r="T1892" s="105"/>
      <c r="U1892" s="77"/>
      <c r="V1892" s="77"/>
      <c r="W1892" s="69"/>
      <c r="X1892" s="69"/>
      <c r="Y1892" s="69"/>
      <c r="Z1892" s="61"/>
      <c r="AA1892" s="67"/>
      <c r="AB1892" s="61"/>
      <c r="AC1892" s="67"/>
      <c r="AD1892" s="67"/>
      <c r="AE1892" s="67"/>
      <c r="AF1892" s="57"/>
      <c r="AG1892" s="107"/>
      <c r="AH1892" s="108"/>
      <c r="AI1892" s="30"/>
      <c r="AJ1892" s="30"/>
      <c r="AK1892" s="30"/>
      <c r="AL1892" s="30"/>
      <c r="AM1892" s="63"/>
      <c r="AN1892" s="108"/>
      <c r="AO1892" s="108"/>
      <c r="AP1892" s="107"/>
      <c r="AQ1892" s="107"/>
      <c r="AR1892" s="31"/>
      <c r="AS1892" s="68"/>
      <c r="AT1892" s="68"/>
      <c r="AU1892" s="63"/>
      <c r="AV1892" s="62"/>
      <c r="AW1892" s="62"/>
      <c r="AX1892" s="62"/>
      <c r="AY1892" s="62"/>
      <c r="AZ1892" s="126"/>
      <c r="BA1892" s="126"/>
      <c r="BB1892" s="126"/>
      <c r="BC1892" s="126"/>
      <c r="BD1892" s="126"/>
      <c r="BE1892" s="62"/>
    </row>
    <row r="1893" spans="1:57" ht="25.5" customHeight="1" x14ac:dyDescent="0.3">
      <c r="A1893" s="31"/>
      <c r="B1893" s="31"/>
      <c r="C1893" s="31"/>
      <c r="D1893" s="33"/>
      <c r="E1893" s="92"/>
      <c r="F1893" s="31"/>
      <c r="G1893" s="77"/>
      <c r="H1893" s="77"/>
      <c r="I1893" s="57"/>
      <c r="J1893" s="31"/>
      <c r="K1893" s="31"/>
      <c r="L1893" s="77"/>
      <c r="M1893" s="64"/>
      <c r="N1893" s="64"/>
      <c r="O1893" s="69"/>
      <c r="P1893" s="69"/>
      <c r="Q1893" s="70"/>
      <c r="R1893" s="34"/>
      <c r="S1893" s="105"/>
      <c r="T1893" s="105"/>
      <c r="U1893" s="77"/>
      <c r="V1893" s="77"/>
      <c r="W1893" s="69"/>
      <c r="X1893" s="69"/>
      <c r="Y1893" s="69"/>
      <c r="Z1893" s="61"/>
      <c r="AA1893" s="67"/>
      <c r="AB1893" s="61"/>
      <c r="AC1893" s="67"/>
      <c r="AD1893" s="67"/>
      <c r="AE1893" s="67"/>
      <c r="AF1893" s="57"/>
      <c r="AG1893" s="107"/>
      <c r="AH1893" s="108"/>
      <c r="AI1893" s="30"/>
      <c r="AJ1893" s="30"/>
      <c r="AK1893" s="30"/>
      <c r="AL1893" s="30"/>
      <c r="AM1893" s="63"/>
      <c r="AN1893" s="108"/>
      <c r="AO1893" s="108"/>
      <c r="AP1893" s="107"/>
      <c r="AQ1893" s="107"/>
      <c r="AR1893" s="31"/>
      <c r="AS1893" s="68"/>
      <c r="AT1893" s="68"/>
      <c r="AU1893" s="63"/>
      <c r="AV1893" s="62"/>
      <c r="AW1893" s="62"/>
      <c r="AX1893" s="62"/>
      <c r="AY1893" s="62"/>
      <c r="AZ1893" s="126"/>
      <c r="BA1893" s="126"/>
      <c r="BB1893" s="126"/>
      <c r="BC1893" s="126"/>
      <c r="BD1893" s="126"/>
      <c r="BE1893" s="62"/>
    </row>
    <row r="1894" spans="1:57" ht="25.5" customHeight="1" x14ac:dyDescent="0.3">
      <c r="A1894" s="31"/>
      <c r="B1894" s="31"/>
      <c r="C1894" s="31"/>
      <c r="D1894" s="33"/>
      <c r="E1894" s="92"/>
      <c r="F1894" s="31"/>
      <c r="G1894" s="77"/>
      <c r="H1894" s="77"/>
      <c r="I1894" s="57"/>
      <c r="J1894" s="31"/>
      <c r="K1894" s="31"/>
      <c r="L1894" s="77"/>
      <c r="M1894" s="64"/>
      <c r="N1894" s="64"/>
      <c r="O1894" s="69"/>
      <c r="P1894" s="69"/>
      <c r="Q1894" s="70"/>
      <c r="R1894" s="34"/>
      <c r="S1894" s="105"/>
      <c r="T1894" s="105"/>
      <c r="U1894" s="77"/>
      <c r="V1894" s="77"/>
      <c r="W1894" s="69"/>
      <c r="X1894" s="69"/>
      <c r="Y1894" s="69"/>
      <c r="Z1894" s="61"/>
      <c r="AA1894" s="67"/>
      <c r="AB1894" s="61"/>
      <c r="AC1894" s="67"/>
      <c r="AD1894" s="67"/>
      <c r="AE1894" s="67"/>
      <c r="AF1894" s="57"/>
      <c r="AG1894" s="107"/>
      <c r="AH1894" s="108"/>
      <c r="AI1894" s="30"/>
      <c r="AJ1894" s="30"/>
      <c r="AK1894" s="30"/>
      <c r="AL1894" s="30"/>
      <c r="AM1894" s="63"/>
      <c r="AN1894" s="108"/>
      <c r="AO1894" s="108"/>
      <c r="AP1894" s="107"/>
      <c r="AQ1894" s="107"/>
      <c r="AR1894" s="31"/>
      <c r="AS1894" s="68"/>
      <c r="AT1894" s="68"/>
      <c r="AU1894" s="63"/>
      <c r="AV1894" s="62"/>
      <c r="AW1894" s="62"/>
      <c r="AX1894" s="62"/>
      <c r="AY1894" s="62"/>
      <c r="AZ1894" s="126"/>
      <c r="BA1894" s="126"/>
      <c r="BB1894" s="126"/>
      <c r="BC1894" s="126"/>
      <c r="BD1894" s="126"/>
      <c r="BE1894" s="62"/>
    </row>
    <row r="1895" spans="1:57" ht="25.5" customHeight="1" x14ac:dyDescent="0.3">
      <c r="A1895" s="31"/>
      <c r="B1895" s="31"/>
      <c r="C1895" s="31"/>
      <c r="D1895" s="33"/>
      <c r="E1895" s="92"/>
      <c r="F1895" s="31"/>
      <c r="G1895" s="77"/>
      <c r="H1895" s="77"/>
      <c r="I1895" s="57"/>
      <c r="J1895" s="31"/>
      <c r="K1895" s="31"/>
      <c r="L1895" s="77"/>
      <c r="M1895" s="64"/>
      <c r="N1895" s="64"/>
      <c r="O1895" s="69"/>
      <c r="P1895" s="69"/>
      <c r="Q1895" s="70"/>
      <c r="R1895" s="34"/>
      <c r="S1895" s="105"/>
      <c r="T1895" s="105"/>
      <c r="U1895" s="77"/>
      <c r="V1895" s="77"/>
      <c r="W1895" s="69"/>
      <c r="X1895" s="69"/>
      <c r="Y1895" s="69"/>
      <c r="Z1895" s="61"/>
      <c r="AA1895" s="67"/>
      <c r="AB1895" s="61"/>
      <c r="AC1895" s="67"/>
      <c r="AD1895" s="67"/>
      <c r="AE1895" s="67"/>
      <c r="AF1895" s="57"/>
      <c r="AG1895" s="107"/>
      <c r="AH1895" s="108"/>
      <c r="AI1895" s="30"/>
      <c r="AJ1895" s="30"/>
      <c r="AK1895" s="30"/>
      <c r="AL1895" s="30"/>
      <c r="AM1895" s="63"/>
      <c r="AN1895" s="108"/>
      <c r="AO1895" s="108"/>
      <c r="AP1895" s="107"/>
      <c r="AQ1895" s="107"/>
      <c r="AR1895" s="31"/>
      <c r="AS1895" s="68"/>
      <c r="AT1895" s="68"/>
      <c r="AU1895" s="63"/>
      <c r="AV1895" s="62"/>
      <c r="AW1895" s="62"/>
      <c r="AX1895" s="62"/>
      <c r="AY1895" s="62"/>
      <c r="AZ1895" s="126"/>
      <c r="BA1895" s="126"/>
      <c r="BB1895" s="126"/>
      <c r="BC1895" s="126"/>
      <c r="BD1895" s="126"/>
      <c r="BE1895" s="62"/>
    </row>
    <row r="1896" spans="1:57" ht="25.5" customHeight="1" x14ac:dyDescent="0.3">
      <c r="A1896" s="31"/>
      <c r="B1896" s="31"/>
      <c r="C1896" s="31"/>
      <c r="D1896" s="33"/>
      <c r="E1896" s="92"/>
      <c r="F1896" s="31"/>
      <c r="G1896" s="77"/>
      <c r="H1896" s="77"/>
      <c r="I1896" s="57"/>
      <c r="J1896" s="31"/>
      <c r="K1896" s="31"/>
      <c r="L1896" s="77"/>
      <c r="M1896" s="64"/>
      <c r="N1896" s="64"/>
      <c r="O1896" s="69"/>
      <c r="P1896" s="69"/>
      <c r="Q1896" s="70"/>
      <c r="R1896" s="34"/>
      <c r="S1896" s="105"/>
      <c r="T1896" s="105"/>
      <c r="U1896" s="77"/>
      <c r="V1896" s="77"/>
      <c r="W1896" s="69"/>
      <c r="X1896" s="69"/>
      <c r="Y1896" s="69"/>
      <c r="Z1896" s="61"/>
      <c r="AA1896" s="67"/>
      <c r="AB1896" s="61"/>
      <c r="AC1896" s="67"/>
      <c r="AD1896" s="67"/>
      <c r="AE1896" s="67"/>
      <c r="AF1896" s="57"/>
      <c r="AG1896" s="107"/>
      <c r="AH1896" s="108"/>
      <c r="AI1896" s="30"/>
      <c r="AJ1896" s="30"/>
      <c r="AK1896" s="30"/>
      <c r="AL1896" s="30"/>
      <c r="AM1896" s="63"/>
      <c r="AN1896" s="108"/>
      <c r="AO1896" s="108"/>
      <c r="AP1896" s="107"/>
      <c r="AQ1896" s="107"/>
      <c r="AR1896" s="31"/>
      <c r="AS1896" s="68"/>
      <c r="AT1896" s="68"/>
      <c r="AU1896" s="63"/>
      <c r="AV1896" s="62"/>
      <c r="AW1896" s="62"/>
      <c r="AX1896" s="62"/>
      <c r="AY1896" s="62"/>
      <c r="AZ1896" s="126"/>
      <c r="BA1896" s="126"/>
      <c r="BB1896" s="126"/>
      <c r="BC1896" s="126"/>
      <c r="BD1896" s="126"/>
      <c r="BE1896" s="62"/>
    </row>
    <row r="1897" spans="1:57" ht="25.5" customHeight="1" x14ac:dyDescent="0.3">
      <c r="A1897" s="31"/>
      <c r="B1897" s="31"/>
      <c r="C1897" s="31"/>
      <c r="D1897" s="33"/>
      <c r="E1897" s="92"/>
      <c r="F1897" s="31"/>
      <c r="G1897" s="77"/>
      <c r="H1897" s="77"/>
      <c r="I1897" s="57"/>
      <c r="J1897" s="31"/>
      <c r="K1897" s="31"/>
      <c r="L1897" s="77"/>
      <c r="M1897" s="64"/>
      <c r="N1897" s="64"/>
      <c r="O1897" s="69"/>
      <c r="P1897" s="69"/>
      <c r="Q1897" s="70"/>
      <c r="R1897" s="34"/>
      <c r="S1897" s="105"/>
      <c r="T1897" s="105"/>
      <c r="U1897" s="77"/>
      <c r="V1897" s="77"/>
      <c r="W1897" s="69"/>
      <c r="X1897" s="69"/>
      <c r="Y1897" s="69"/>
      <c r="Z1897" s="61"/>
      <c r="AA1897" s="67"/>
      <c r="AB1897" s="61"/>
      <c r="AC1897" s="67"/>
      <c r="AD1897" s="67"/>
      <c r="AE1897" s="67"/>
      <c r="AF1897" s="57"/>
      <c r="AG1897" s="107"/>
      <c r="AH1897" s="108"/>
      <c r="AI1897" s="30"/>
      <c r="AJ1897" s="30"/>
      <c r="AK1897" s="30"/>
      <c r="AL1897" s="30"/>
      <c r="AM1897" s="63"/>
      <c r="AN1897" s="108"/>
      <c r="AO1897" s="108"/>
      <c r="AP1897" s="107"/>
      <c r="AQ1897" s="107"/>
      <c r="AR1897" s="31"/>
      <c r="AS1897" s="68"/>
      <c r="AT1897" s="68"/>
      <c r="AU1897" s="63"/>
      <c r="AV1897" s="62"/>
      <c r="AW1897" s="62"/>
      <c r="AX1897" s="62"/>
      <c r="AY1897" s="62"/>
      <c r="AZ1897" s="126"/>
      <c r="BA1897" s="126"/>
      <c r="BB1897" s="126"/>
      <c r="BC1897" s="126"/>
      <c r="BD1897" s="126"/>
      <c r="BE1897" s="62"/>
    </row>
    <row r="1898" spans="1:57" ht="25.5" customHeight="1" x14ac:dyDescent="0.3">
      <c r="A1898" s="31"/>
      <c r="B1898" s="31"/>
      <c r="C1898" s="31"/>
      <c r="D1898" s="33"/>
      <c r="E1898" s="92"/>
      <c r="F1898" s="31"/>
      <c r="G1898" s="77"/>
      <c r="H1898" s="77"/>
      <c r="I1898" s="57"/>
      <c r="J1898" s="31"/>
      <c r="K1898" s="31"/>
      <c r="L1898" s="77"/>
      <c r="M1898" s="64"/>
      <c r="N1898" s="64"/>
      <c r="O1898" s="69"/>
      <c r="P1898" s="69"/>
      <c r="Q1898" s="70"/>
      <c r="R1898" s="34"/>
      <c r="S1898" s="105"/>
      <c r="T1898" s="105"/>
      <c r="U1898" s="77"/>
      <c r="V1898" s="77"/>
      <c r="W1898" s="69"/>
      <c r="X1898" s="69"/>
      <c r="Y1898" s="69"/>
      <c r="Z1898" s="61"/>
      <c r="AA1898" s="67"/>
      <c r="AB1898" s="61"/>
      <c r="AC1898" s="67"/>
      <c r="AD1898" s="67"/>
      <c r="AE1898" s="67"/>
      <c r="AF1898" s="57"/>
      <c r="AG1898" s="107"/>
      <c r="AH1898" s="108"/>
      <c r="AI1898" s="30"/>
      <c r="AJ1898" s="30"/>
      <c r="AK1898" s="30"/>
      <c r="AL1898" s="30"/>
      <c r="AM1898" s="63"/>
      <c r="AN1898" s="108"/>
      <c r="AO1898" s="108"/>
      <c r="AP1898" s="107"/>
      <c r="AQ1898" s="107"/>
      <c r="AR1898" s="31"/>
      <c r="AS1898" s="68"/>
      <c r="AT1898" s="68"/>
      <c r="AU1898" s="63"/>
      <c r="AV1898" s="62"/>
      <c r="AW1898" s="62"/>
      <c r="AX1898" s="62"/>
      <c r="AY1898" s="62"/>
      <c r="AZ1898" s="126"/>
      <c r="BA1898" s="126"/>
      <c r="BB1898" s="126"/>
      <c r="BC1898" s="126"/>
      <c r="BD1898" s="126"/>
      <c r="BE1898" s="62"/>
    </row>
    <row r="1899" spans="1:57" ht="25.5" customHeight="1" x14ac:dyDescent="0.3">
      <c r="A1899" s="31"/>
      <c r="B1899" s="31"/>
      <c r="C1899" s="31"/>
      <c r="D1899" s="33"/>
      <c r="E1899" s="92"/>
      <c r="F1899" s="31"/>
      <c r="G1899" s="77"/>
      <c r="H1899" s="77"/>
      <c r="I1899" s="57"/>
      <c r="J1899" s="31"/>
      <c r="K1899" s="31"/>
      <c r="L1899" s="77"/>
      <c r="M1899" s="64"/>
      <c r="N1899" s="64"/>
      <c r="O1899" s="69"/>
      <c r="P1899" s="69"/>
      <c r="Q1899" s="70"/>
      <c r="R1899" s="34"/>
      <c r="S1899" s="105"/>
      <c r="T1899" s="105"/>
      <c r="U1899" s="77"/>
      <c r="V1899" s="77"/>
      <c r="W1899" s="69"/>
      <c r="X1899" s="69"/>
      <c r="Y1899" s="69"/>
      <c r="Z1899" s="61"/>
      <c r="AA1899" s="67"/>
      <c r="AB1899" s="61"/>
      <c r="AC1899" s="67"/>
      <c r="AD1899" s="67"/>
      <c r="AE1899" s="67"/>
      <c r="AF1899" s="57"/>
      <c r="AG1899" s="107"/>
      <c r="AH1899" s="108"/>
      <c r="AI1899" s="30"/>
      <c r="AJ1899" s="30"/>
      <c r="AK1899" s="30"/>
      <c r="AL1899" s="30"/>
      <c r="AM1899" s="63"/>
      <c r="AN1899" s="108"/>
      <c r="AO1899" s="108"/>
      <c r="AP1899" s="107"/>
      <c r="AQ1899" s="107"/>
      <c r="AR1899" s="31"/>
      <c r="AS1899" s="68"/>
      <c r="AT1899" s="68"/>
      <c r="AU1899" s="63"/>
      <c r="AV1899" s="62"/>
      <c r="AW1899" s="62"/>
      <c r="AX1899" s="62"/>
      <c r="AY1899" s="62"/>
      <c r="AZ1899" s="126"/>
      <c r="BA1899" s="126"/>
      <c r="BB1899" s="126"/>
      <c r="BC1899" s="126"/>
      <c r="BD1899" s="126"/>
      <c r="BE1899" s="62"/>
    </row>
    <row r="1900" spans="1:57" ht="25.5" customHeight="1" x14ac:dyDescent="0.3">
      <c r="A1900" s="31"/>
      <c r="B1900" s="31"/>
      <c r="C1900" s="31"/>
      <c r="D1900" s="33"/>
      <c r="E1900" s="92"/>
      <c r="F1900" s="31"/>
      <c r="G1900" s="77"/>
      <c r="H1900" s="77"/>
      <c r="I1900" s="57"/>
      <c r="J1900" s="31"/>
      <c r="K1900" s="31"/>
      <c r="L1900" s="77"/>
      <c r="M1900" s="64"/>
      <c r="N1900" s="64"/>
      <c r="O1900" s="69"/>
      <c r="P1900" s="69"/>
      <c r="Q1900" s="70"/>
      <c r="R1900" s="34"/>
      <c r="S1900" s="105"/>
      <c r="T1900" s="105"/>
      <c r="U1900" s="77"/>
      <c r="V1900" s="77"/>
      <c r="W1900" s="69"/>
      <c r="X1900" s="69"/>
      <c r="Y1900" s="69"/>
      <c r="Z1900" s="61"/>
      <c r="AA1900" s="67"/>
      <c r="AB1900" s="61"/>
      <c r="AC1900" s="67"/>
      <c r="AD1900" s="67"/>
      <c r="AE1900" s="67"/>
      <c r="AF1900" s="57"/>
      <c r="AG1900" s="107"/>
      <c r="AH1900" s="108"/>
      <c r="AI1900" s="30"/>
      <c r="AJ1900" s="30"/>
      <c r="AK1900" s="30"/>
      <c r="AL1900" s="30"/>
      <c r="AM1900" s="63"/>
      <c r="AN1900" s="108"/>
      <c r="AO1900" s="108"/>
      <c r="AP1900" s="107"/>
      <c r="AQ1900" s="107"/>
      <c r="AR1900" s="31"/>
      <c r="AS1900" s="68"/>
      <c r="AT1900" s="68"/>
      <c r="AU1900" s="63"/>
      <c r="AV1900" s="62"/>
      <c r="AW1900" s="62"/>
      <c r="AX1900" s="62"/>
      <c r="AY1900" s="62"/>
      <c r="AZ1900" s="126"/>
      <c r="BA1900" s="126"/>
      <c r="BB1900" s="126"/>
      <c r="BC1900" s="126"/>
      <c r="BD1900" s="126"/>
      <c r="BE1900" s="62"/>
    </row>
    <row r="1901" spans="1:57" ht="25.5" customHeight="1" x14ac:dyDescent="0.3">
      <c r="A1901" s="31"/>
      <c r="B1901" s="31"/>
      <c r="C1901" s="31"/>
      <c r="D1901" s="33"/>
      <c r="E1901" s="92"/>
      <c r="F1901" s="31"/>
      <c r="G1901" s="77"/>
      <c r="H1901" s="77"/>
      <c r="I1901" s="57"/>
      <c r="J1901" s="31"/>
      <c r="K1901" s="31"/>
      <c r="L1901" s="77"/>
      <c r="M1901" s="64"/>
      <c r="N1901" s="64"/>
      <c r="O1901" s="69"/>
      <c r="P1901" s="69"/>
      <c r="Q1901" s="70"/>
      <c r="R1901" s="34"/>
      <c r="S1901" s="105"/>
      <c r="T1901" s="105"/>
      <c r="U1901" s="77"/>
      <c r="V1901" s="77"/>
      <c r="W1901" s="69"/>
      <c r="X1901" s="69"/>
      <c r="Y1901" s="69"/>
      <c r="Z1901" s="61"/>
      <c r="AA1901" s="67"/>
      <c r="AB1901" s="61"/>
      <c r="AC1901" s="67"/>
      <c r="AD1901" s="67"/>
      <c r="AE1901" s="67"/>
      <c r="AF1901" s="57"/>
      <c r="AG1901" s="107"/>
      <c r="AH1901" s="108"/>
      <c r="AI1901" s="30"/>
      <c r="AJ1901" s="30"/>
      <c r="AK1901" s="30"/>
      <c r="AL1901" s="30"/>
      <c r="AM1901" s="63"/>
      <c r="AN1901" s="108"/>
      <c r="AO1901" s="108"/>
      <c r="AP1901" s="107"/>
      <c r="AQ1901" s="107"/>
      <c r="AR1901" s="31"/>
      <c r="AS1901" s="68"/>
      <c r="AT1901" s="68"/>
      <c r="AU1901" s="63"/>
      <c r="AV1901" s="62"/>
      <c r="AW1901" s="62"/>
      <c r="AX1901" s="62"/>
      <c r="AY1901" s="62"/>
      <c r="AZ1901" s="126"/>
      <c r="BA1901" s="126"/>
      <c r="BB1901" s="126"/>
      <c r="BC1901" s="126"/>
      <c r="BD1901" s="126"/>
      <c r="BE1901" s="62"/>
    </row>
    <row r="1902" spans="1:57" ht="25.5" customHeight="1" x14ac:dyDescent="0.3">
      <c r="A1902" s="31"/>
      <c r="B1902" s="31"/>
      <c r="C1902" s="31"/>
      <c r="D1902" s="33"/>
      <c r="E1902" s="92"/>
      <c r="F1902" s="31"/>
      <c r="G1902" s="77"/>
      <c r="H1902" s="77"/>
      <c r="I1902" s="57"/>
      <c r="J1902" s="31"/>
      <c r="K1902" s="31"/>
      <c r="L1902" s="77"/>
      <c r="M1902" s="64"/>
      <c r="N1902" s="64"/>
      <c r="O1902" s="69"/>
      <c r="P1902" s="69"/>
      <c r="Q1902" s="70"/>
      <c r="R1902" s="34"/>
      <c r="S1902" s="105"/>
      <c r="T1902" s="105"/>
      <c r="U1902" s="77"/>
      <c r="V1902" s="77"/>
      <c r="W1902" s="69"/>
      <c r="X1902" s="69"/>
      <c r="Y1902" s="69"/>
      <c r="Z1902" s="61"/>
      <c r="AA1902" s="67"/>
      <c r="AB1902" s="61"/>
      <c r="AC1902" s="67"/>
      <c r="AD1902" s="67"/>
      <c r="AE1902" s="67"/>
      <c r="AF1902" s="57"/>
      <c r="AG1902" s="107"/>
      <c r="AH1902" s="108"/>
      <c r="AI1902" s="30"/>
      <c r="AJ1902" s="30"/>
      <c r="AK1902" s="30"/>
      <c r="AL1902" s="30"/>
      <c r="AM1902" s="63"/>
      <c r="AN1902" s="108"/>
      <c r="AO1902" s="108"/>
      <c r="AP1902" s="107"/>
      <c r="AQ1902" s="107"/>
      <c r="AR1902" s="31"/>
      <c r="AS1902" s="68"/>
      <c r="AT1902" s="68"/>
      <c r="AU1902" s="63"/>
      <c r="AV1902" s="62"/>
      <c r="AW1902" s="62"/>
      <c r="AX1902" s="62"/>
      <c r="AY1902" s="62"/>
      <c r="AZ1902" s="126"/>
      <c r="BA1902" s="126"/>
      <c r="BB1902" s="126"/>
      <c r="BC1902" s="126"/>
      <c r="BD1902" s="126"/>
      <c r="BE1902" s="62"/>
    </row>
    <row r="1903" spans="1:57" ht="25.5" customHeight="1" x14ac:dyDescent="0.3">
      <c r="A1903" s="31"/>
      <c r="B1903" s="31"/>
      <c r="C1903" s="31"/>
      <c r="D1903" s="33"/>
      <c r="E1903" s="92"/>
      <c r="F1903" s="31"/>
      <c r="G1903" s="77"/>
      <c r="H1903" s="77"/>
      <c r="I1903" s="57"/>
      <c r="J1903" s="31"/>
      <c r="K1903" s="31"/>
      <c r="L1903" s="77"/>
      <c r="M1903" s="64"/>
      <c r="N1903" s="64"/>
      <c r="O1903" s="69"/>
      <c r="P1903" s="69"/>
      <c r="Q1903" s="70"/>
      <c r="R1903" s="34"/>
      <c r="S1903" s="105"/>
      <c r="T1903" s="105"/>
      <c r="U1903" s="77"/>
      <c r="V1903" s="77"/>
      <c r="W1903" s="69"/>
      <c r="X1903" s="69"/>
      <c r="Y1903" s="69"/>
      <c r="Z1903" s="61"/>
      <c r="AA1903" s="67"/>
      <c r="AB1903" s="61"/>
      <c r="AC1903" s="67"/>
      <c r="AD1903" s="67"/>
      <c r="AE1903" s="67"/>
      <c r="AF1903" s="57"/>
      <c r="AG1903" s="107"/>
      <c r="AH1903" s="108"/>
      <c r="AI1903" s="30"/>
      <c r="AJ1903" s="30"/>
      <c r="AK1903" s="30"/>
      <c r="AL1903" s="30"/>
      <c r="AM1903" s="63"/>
      <c r="AN1903" s="108"/>
      <c r="AO1903" s="108"/>
      <c r="AP1903" s="107"/>
      <c r="AQ1903" s="107"/>
      <c r="AR1903" s="31"/>
      <c r="AS1903" s="68"/>
      <c r="AT1903" s="68"/>
      <c r="AU1903" s="63"/>
      <c r="AV1903" s="62"/>
      <c r="AW1903" s="62"/>
      <c r="AX1903" s="62"/>
      <c r="AY1903" s="62"/>
      <c r="AZ1903" s="126"/>
      <c r="BA1903" s="126"/>
      <c r="BB1903" s="126"/>
      <c r="BC1903" s="126"/>
      <c r="BD1903" s="126"/>
      <c r="BE1903" s="62"/>
    </row>
    <row r="1904" spans="1:57" ht="25.5" customHeight="1" x14ac:dyDescent="0.3">
      <c r="A1904" s="31"/>
      <c r="B1904" s="31"/>
      <c r="C1904" s="31"/>
      <c r="D1904" s="33"/>
      <c r="E1904" s="92"/>
      <c r="F1904" s="31"/>
      <c r="G1904" s="77"/>
      <c r="H1904" s="77"/>
      <c r="I1904" s="57"/>
      <c r="J1904" s="31"/>
      <c r="K1904" s="31"/>
      <c r="L1904" s="77"/>
      <c r="M1904" s="64"/>
      <c r="N1904" s="64"/>
      <c r="O1904" s="69"/>
      <c r="P1904" s="69"/>
      <c r="Q1904" s="70"/>
      <c r="R1904" s="34"/>
      <c r="S1904" s="105"/>
      <c r="T1904" s="105"/>
      <c r="U1904" s="77"/>
      <c r="V1904" s="77"/>
      <c r="W1904" s="69"/>
      <c r="X1904" s="69"/>
      <c r="Y1904" s="69"/>
      <c r="Z1904" s="61"/>
      <c r="AA1904" s="67"/>
      <c r="AB1904" s="61"/>
      <c r="AC1904" s="67"/>
      <c r="AD1904" s="67"/>
      <c r="AE1904" s="67"/>
      <c r="AF1904" s="57"/>
      <c r="AG1904" s="107"/>
      <c r="AH1904" s="108"/>
      <c r="AI1904" s="30"/>
      <c r="AJ1904" s="30"/>
      <c r="AK1904" s="30"/>
      <c r="AL1904" s="30"/>
      <c r="AM1904" s="63"/>
      <c r="AN1904" s="108"/>
      <c r="AO1904" s="108"/>
      <c r="AP1904" s="107"/>
      <c r="AQ1904" s="107"/>
      <c r="AR1904" s="31"/>
      <c r="AS1904" s="68"/>
      <c r="AT1904" s="68"/>
      <c r="AU1904" s="63"/>
      <c r="AV1904" s="62"/>
      <c r="AW1904" s="62"/>
      <c r="AX1904" s="62"/>
      <c r="AY1904" s="62"/>
      <c r="AZ1904" s="126"/>
      <c r="BA1904" s="126"/>
      <c r="BB1904" s="126"/>
      <c r="BC1904" s="126"/>
      <c r="BD1904" s="126"/>
      <c r="BE1904" s="62"/>
    </row>
    <row r="1905" spans="1:57" ht="25.5" customHeight="1" x14ac:dyDescent="0.3">
      <c r="A1905" s="31"/>
      <c r="B1905" s="31"/>
      <c r="C1905" s="31"/>
      <c r="D1905" s="33"/>
      <c r="E1905" s="92"/>
      <c r="F1905" s="31"/>
      <c r="G1905" s="77"/>
      <c r="H1905" s="77"/>
      <c r="I1905" s="57"/>
      <c r="J1905" s="31"/>
      <c r="K1905" s="31"/>
      <c r="L1905" s="77"/>
      <c r="M1905" s="64"/>
      <c r="N1905" s="64"/>
      <c r="O1905" s="69"/>
      <c r="P1905" s="69"/>
      <c r="Q1905" s="70"/>
      <c r="R1905" s="34"/>
      <c r="S1905" s="105"/>
      <c r="T1905" s="105"/>
      <c r="U1905" s="77"/>
      <c r="V1905" s="77"/>
      <c r="W1905" s="69"/>
      <c r="X1905" s="69"/>
      <c r="Y1905" s="69"/>
      <c r="Z1905" s="61"/>
      <c r="AA1905" s="67"/>
      <c r="AB1905" s="61"/>
      <c r="AC1905" s="67"/>
      <c r="AD1905" s="67"/>
      <c r="AE1905" s="67"/>
      <c r="AF1905" s="57"/>
      <c r="AG1905" s="107"/>
      <c r="AH1905" s="108"/>
      <c r="AI1905" s="30"/>
      <c r="AJ1905" s="30"/>
      <c r="AK1905" s="30"/>
      <c r="AL1905" s="30"/>
      <c r="AM1905" s="63"/>
      <c r="AN1905" s="108"/>
      <c r="AO1905" s="108"/>
      <c r="AP1905" s="107"/>
      <c r="AQ1905" s="107"/>
      <c r="AR1905" s="31"/>
      <c r="AS1905" s="68"/>
      <c r="AT1905" s="68"/>
      <c r="AU1905" s="63"/>
      <c r="AV1905" s="62"/>
      <c r="AW1905" s="62"/>
      <c r="AX1905" s="62"/>
      <c r="AY1905" s="62"/>
      <c r="AZ1905" s="126"/>
      <c r="BA1905" s="126"/>
      <c r="BB1905" s="126"/>
      <c r="BC1905" s="126"/>
      <c r="BD1905" s="126"/>
      <c r="BE1905" s="62"/>
    </row>
    <row r="1906" spans="1:57" ht="25.5" customHeight="1" x14ac:dyDescent="0.3">
      <c r="A1906" s="31"/>
      <c r="B1906" s="31"/>
      <c r="C1906" s="31"/>
      <c r="D1906" s="33"/>
      <c r="E1906" s="92"/>
      <c r="F1906" s="31"/>
      <c r="G1906" s="77"/>
      <c r="H1906" s="77"/>
      <c r="I1906" s="57"/>
      <c r="J1906" s="31"/>
      <c r="K1906" s="31"/>
      <c r="L1906" s="77"/>
      <c r="M1906" s="64"/>
      <c r="N1906" s="64"/>
      <c r="O1906" s="69"/>
      <c r="P1906" s="69"/>
      <c r="Q1906" s="70"/>
      <c r="R1906" s="34"/>
      <c r="S1906" s="105"/>
      <c r="T1906" s="105"/>
      <c r="U1906" s="77"/>
      <c r="V1906" s="77"/>
      <c r="W1906" s="69"/>
      <c r="X1906" s="69"/>
      <c r="Y1906" s="69"/>
      <c r="Z1906" s="61"/>
      <c r="AA1906" s="67"/>
      <c r="AB1906" s="61"/>
      <c r="AC1906" s="67"/>
      <c r="AD1906" s="67"/>
      <c r="AE1906" s="67"/>
      <c r="AF1906" s="57"/>
      <c r="AG1906" s="107"/>
      <c r="AH1906" s="108"/>
      <c r="AI1906" s="30"/>
      <c r="AJ1906" s="30"/>
      <c r="AK1906" s="30"/>
      <c r="AL1906" s="30"/>
      <c r="AM1906" s="63"/>
      <c r="AN1906" s="108"/>
      <c r="AO1906" s="108"/>
      <c r="AP1906" s="107"/>
      <c r="AQ1906" s="107"/>
      <c r="AR1906" s="31"/>
      <c r="AS1906" s="68"/>
      <c r="AT1906" s="68"/>
      <c r="AU1906" s="63"/>
      <c r="AV1906" s="62"/>
      <c r="AW1906" s="62"/>
      <c r="AX1906" s="62"/>
      <c r="AY1906" s="62"/>
      <c r="AZ1906" s="126"/>
      <c r="BA1906" s="126"/>
      <c r="BB1906" s="126"/>
      <c r="BC1906" s="126"/>
      <c r="BD1906" s="126"/>
      <c r="BE1906" s="62"/>
    </row>
    <row r="1907" spans="1:57" ht="25.5" customHeight="1" x14ac:dyDescent="0.3">
      <c r="A1907" s="31"/>
      <c r="B1907" s="31"/>
      <c r="C1907" s="31"/>
      <c r="D1907" s="33"/>
      <c r="E1907" s="92"/>
      <c r="F1907" s="31"/>
      <c r="G1907" s="77"/>
      <c r="H1907" s="77"/>
      <c r="I1907" s="57"/>
      <c r="J1907" s="31"/>
      <c r="K1907" s="31"/>
      <c r="L1907" s="77"/>
      <c r="M1907" s="64"/>
      <c r="N1907" s="64"/>
      <c r="O1907" s="69"/>
      <c r="P1907" s="69"/>
      <c r="Q1907" s="70"/>
      <c r="R1907" s="34"/>
      <c r="S1907" s="105"/>
      <c r="T1907" s="105"/>
      <c r="U1907" s="77"/>
      <c r="V1907" s="77"/>
      <c r="W1907" s="69"/>
      <c r="X1907" s="69"/>
      <c r="Y1907" s="69"/>
      <c r="Z1907" s="61"/>
      <c r="AA1907" s="67"/>
      <c r="AB1907" s="61"/>
      <c r="AC1907" s="67"/>
      <c r="AD1907" s="67"/>
      <c r="AE1907" s="67"/>
      <c r="AF1907" s="57"/>
      <c r="AG1907" s="107"/>
      <c r="AH1907" s="108"/>
      <c r="AI1907" s="30"/>
      <c r="AJ1907" s="30"/>
      <c r="AK1907" s="30"/>
      <c r="AL1907" s="30"/>
      <c r="AM1907" s="63"/>
      <c r="AN1907" s="108"/>
      <c r="AO1907" s="108"/>
      <c r="AP1907" s="107"/>
      <c r="AQ1907" s="107"/>
      <c r="AR1907" s="31"/>
      <c r="AS1907" s="68"/>
      <c r="AT1907" s="68"/>
      <c r="AU1907" s="63"/>
      <c r="AV1907" s="62"/>
      <c r="AW1907" s="62"/>
      <c r="AX1907" s="62"/>
      <c r="AY1907" s="62"/>
      <c r="AZ1907" s="126"/>
      <c r="BA1907" s="126"/>
      <c r="BB1907" s="126"/>
      <c r="BC1907" s="126"/>
      <c r="BD1907" s="126"/>
      <c r="BE1907" s="62"/>
    </row>
    <row r="1908" spans="1:57" ht="25.5" customHeight="1" x14ac:dyDescent="0.3">
      <c r="A1908" s="31"/>
      <c r="B1908" s="31"/>
      <c r="C1908" s="31"/>
      <c r="D1908" s="33"/>
      <c r="E1908" s="92"/>
      <c r="F1908" s="31"/>
      <c r="G1908" s="77"/>
      <c r="H1908" s="77"/>
      <c r="I1908" s="57"/>
      <c r="J1908" s="31"/>
      <c r="K1908" s="31"/>
      <c r="L1908" s="77"/>
      <c r="M1908" s="64"/>
      <c r="N1908" s="64"/>
      <c r="O1908" s="69"/>
      <c r="P1908" s="69"/>
      <c r="Q1908" s="70"/>
      <c r="R1908" s="34"/>
      <c r="S1908" s="105"/>
      <c r="T1908" s="105"/>
      <c r="U1908" s="77"/>
      <c r="V1908" s="77"/>
      <c r="W1908" s="69"/>
      <c r="X1908" s="69"/>
      <c r="Y1908" s="69"/>
      <c r="Z1908" s="61"/>
      <c r="AA1908" s="67"/>
      <c r="AB1908" s="61"/>
      <c r="AC1908" s="67"/>
      <c r="AD1908" s="67"/>
      <c r="AE1908" s="67"/>
      <c r="AF1908" s="57"/>
      <c r="AG1908" s="107"/>
      <c r="AH1908" s="108"/>
      <c r="AI1908" s="30"/>
      <c r="AJ1908" s="30"/>
      <c r="AK1908" s="30"/>
      <c r="AL1908" s="30"/>
      <c r="AM1908" s="63"/>
      <c r="AN1908" s="108"/>
      <c r="AO1908" s="108"/>
      <c r="AP1908" s="107"/>
      <c r="AQ1908" s="107"/>
      <c r="AR1908" s="31"/>
      <c r="AS1908" s="68"/>
      <c r="AT1908" s="68"/>
      <c r="AU1908" s="63"/>
      <c r="AV1908" s="62"/>
      <c r="AW1908" s="62"/>
      <c r="AX1908" s="62"/>
      <c r="AY1908" s="62"/>
      <c r="AZ1908" s="126"/>
      <c r="BA1908" s="126"/>
      <c r="BB1908" s="126"/>
      <c r="BC1908" s="126"/>
      <c r="BD1908" s="126"/>
      <c r="BE1908" s="62"/>
    </row>
    <row r="1909" spans="1:57" ht="25.5" customHeight="1" x14ac:dyDescent="0.3">
      <c r="A1909" s="31"/>
      <c r="B1909" s="31"/>
      <c r="C1909" s="31"/>
      <c r="D1909" s="33"/>
      <c r="E1909" s="92"/>
      <c r="F1909" s="31"/>
      <c r="G1909" s="77"/>
      <c r="H1909" s="77"/>
      <c r="I1909" s="57"/>
      <c r="J1909" s="31"/>
      <c r="K1909" s="31"/>
      <c r="L1909" s="77"/>
      <c r="M1909" s="64"/>
      <c r="N1909" s="64"/>
      <c r="O1909" s="69"/>
      <c r="P1909" s="69"/>
      <c r="Q1909" s="70"/>
      <c r="R1909" s="34"/>
      <c r="S1909" s="105"/>
      <c r="T1909" s="105"/>
      <c r="U1909" s="77"/>
      <c r="V1909" s="77"/>
      <c r="W1909" s="69"/>
      <c r="X1909" s="69"/>
      <c r="Y1909" s="69"/>
      <c r="Z1909" s="61"/>
      <c r="AA1909" s="67"/>
      <c r="AB1909" s="61"/>
      <c r="AC1909" s="67"/>
      <c r="AD1909" s="67"/>
      <c r="AE1909" s="67"/>
      <c r="AF1909" s="57"/>
      <c r="AG1909" s="107"/>
      <c r="AH1909" s="108"/>
      <c r="AI1909" s="30"/>
      <c r="AJ1909" s="30"/>
      <c r="AK1909" s="30"/>
      <c r="AL1909" s="30"/>
      <c r="AM1909" s="63"/>
      <c r="AN1909" s="108"/>
      <c r="AO1909" s="108"/>
      <c r="AP1909" s="107"/>
      <c r="AQ1909" s="107"/>
      <c r="AR1909" s="31"/>
      <c r="AS1909" s="68"/>
      <c r="AT1909" s="68"/>
      <c r="AU1909" s="63"/>
      <c r="AV1909" s="62"/>
      <c r="AW1909" s="62"/>
      <c r="AX1909" s="62"/>
      <c r="AY1909" s="62"/>
      <c r="AZ1909" s="126"/>
      <c r="BA1909" s="126"/>
      <c r="BB1909" s="126"/>
      <c r="BC1909" s="126"/>
      <c r="BD1909" s="126"/>
      <c r="BE1909" s="62"/>
    </row>
    <row r="1910" spans="1:57" ht="25.5" customHeight="1" x14ac:dyDescent="0.3">
      <c r="A1910" s="31"/>
      <c r="B1910" s="31"/>
      <c r="C1910" s="31"/>
      <c r="D1910" s="33"/>
      <c r="E1910" s="92"/>
      <c r="F1910" s="31"/>
      <c r="G1910" s="77"/>
      <c r="H1910" s="77"/>
      <c r="I1910" s="57"/>
      <c r="J1910" s="31"/>
      <c r="K1910" s="31"/>
      <c r="L1910" s="77"/>
      <c r="M1910" s="64"/>
      <c r="N1910" s="64"/>
      <c r="O1910" s="69"/>
      <c r="P1910" s="69"/>
      <c r="Q1910" s="70"/>
      <c r="R1910" s="34"/>
      <c r="S1910" s="105"/>
      <c r="T1910" s="105"/>
      <c r="U1910" s="77"/>
      <c r="V1910" s="77"/>
      <c r="W1910" s="69"/>
      <c r="X1910" s="69"/>
      <c r="Y1910" s="69"/>
      <c r="Z1910" s="61"/>
      <c r="AA1910" s="67"/>
      <c r="AB1910" s="61"/>
      <c r="AC1910" s="67"/>
      <c r="AD1910" s="67"/>
      <c r="AE1910" s="67"/>
      <c r="AF1910" s="57"/>
      <c r="AG1910" s="107"/>
      <c r="AH1910" s="108"/>
      <c r="AI1910" s="30"/>
      <c r="AJ1910" s="30"/>
      <c r="AK1910" s="30"/>
      <c r="AL1910" s="30"/>
      <c r="AM1910" s="63"/>
      <c r="AN1910" s="108"/>
      <c r="AO1910" s="108"/>
      <c r="AP1910" s="107"/>
      <c r="AQ1910" s="107"/>
      <c r="AR1910" s="31"/>
      <c r="AS1910" s="68"/>
      <c r="AT1910" s="68"/>
      <c r="AU1910" s="63"/>
      <c r="AV1910" s="62"/>
      <c r="AW1910" s="62"/>
      <c r="AX1910" s="62"/>
      <c r="AY1910" s="62"/>
      <c r="AZ1910" s="126"/>
      <c r="BA1910" s="126"/>
      <c r="BB1910" s="126"/>
      <c r="BC1910" s="126"/>
      <c r="BD1910" s="126"/>
      <c r="BE1910" s="62"/>
    </row>
    <row r="1911" spans="1:57" ht="25.5" customHeight="1" x14ac:dyDescent="0.3">
      <c r="A1911" s="31"/>
      <c r="B1911" s="31"/>
      <c r="C1911" s="31"/>
      <c r="D1911" s="33"/>
      <c r="E1911" s="92"/>
      <c r="F1911" s="31"/>
      <c r="G1911" s="77"/>
      <c r="H1911" s="77"/>
      <c r="I1911" s="57"/>
      <c r="J1911" s="31"/>
      <c r="K1911" s="31"/>
      <c r="L1911" s="77"/>
      <c r="M1911" s="64"/>
      <c r="N1911" s="64"/>
      <c r="O1911" s="69"/>
      <c r="P1911" s="69"/>
      <c r="Q1911" s="70"/>
      <c r="R1911" s="34"/>
      <c r="S1911" s="105"/>
      <c r="T1911" s="105"/>
      <c r="U1911" s="77"/>
      <c r="V1911" s="77"/>
      <c r="W1911" s="69"/>
      <c r="X1911" s="69"/>
      <c r="Y1911" s="69"/>
      <c r="Z1911" s="61"/>
      <c r="AA1911" s="67"/>
      <c r="AB1911" s="61"/>
      <c r="AC1911" s="67"/>
      <c r="AD1911" s="67"/>
      <c r="AE1911" s="67"/>
      <c r="AF1911" s="57"/>
      <c r="AG1911" s="107"/>
      <c r="AH1911" s="108"/>
      <c r="AI1911" s="30"/>
      <c r="AJ1911" s="30"/>
      <c r="AK1911" s="30"/>
      <c r="AL1911" s="30"/>
      <c r="AM1911" s="63"/>
      <c r="AN1911" s="108"/>
      <c r="AO1911" s="108"/>
      <c r="AP1911" s="107"/>
      <c r="AQ1911" s="107"/>
      <c r="AR1911" s="31"/>
      <c r="AS1911" s="68"/>
      <c r="AT1911" s="68"/>
      <c r="AU1911" s="63"/>
      <c r="AV1911" s="62"/>
      <c r="AW1911" s="62"/>
      <c r="AX1911" s="62"/>
      <c r="AY1911" s="62"/>
      <c r="AZ1911" s="126"/>
      <c r="BA1911" s="126"/>
      <c r="BB1911" s="126"/>
      <c r="BC1911" s="126"/>
      <c r="BD1911" s="126"/>
      <c r="BE1911" s="62"/>
    </row>
    <row r="1912" spans="1:57" ht="25.5" customHeight="1" x14ac:dyDescent="0.3">
      <c r="A1912" s="31"/>
      <c r="B1912" s="31"/>
      <c r="C1912" s="31"/>
      <c r="D1912" s="33"/>
      <c r="E1912" s="92"/>
      <c r="F1912" s="31"/>
      <c r="G1912" s="77"/>
      <c r="H1912" s="77"/>
      <c r="I1912" s="57"/>
      <c r="J1912" s="31"/>
      <c r="K1912" s="31"/>
      <c r="L1912" s="77"/>
      <c r="M1912" s="64"/>
      <c r="N1912" s="64"/>
      <c r="O1912" s="69"/>
      <c r="P1912" s="69"/>
      <c r="Q1912" s="70"/>
      <c r="R1912" s="34"/>
      <c r="S1912" s="105"/>
      <c r="T1912" s="105"/>
      <c r="U1912" s="77"/>
      <c r="V1912" s="77"/>
      <c r="W1912" s="69"/>
      <c r="X1912" s="69"/>
      <c r="Y1912" s="69"/>
      <c r="Z1912" s="61"/>
      <c r="AA1912" s="67"/>
      <c r="AB1912" s="61"/>
      <c r="AC1912" s="67"/>
      <c r="AD1912" s="67"/>
      <c r="AE1912" s="67"/>
      <c r="AF1912" s="57"/>
      <c r="AG1912" s="107"/>
      <c r="AH1912" s="108"/>
      <c r="AI1912" s="30"/>
      <c r="AJ1912" s="30"/>
      <c r="AK1912" s="30"/>
      <c r="AL1912" s="30"/>
      <c r="AM1912" s="63"/>
      <c r="AN1912" s="108"/>
      <c r="AO1912" s="108"/>
      <c r="AP1912" s="107"/>
      <c r="AQ1912" s="107"/>
      <c r="AR1912" s="31"/>
      <c r="AS1912" s="68"/>
      <c r="AT1912" s="68"/>
      <c r="AU1912" s="63"/>
      <c r="AV1912" s="62"/>
      <c r="AW1912" s="62"/>
      <c r="AX1912" s="62"/>
      <c r="AY1912" s="62"/>
      <c r="AZ1912" s="126"/>
      <c r="BA1912" s="126"/>
      <c r="BB1912" s="126"/>
      <c r="BC1912" s="126"/>
      <c r="BD1912" s="126"/>
      <c r="BE1912" s="62"/>
    </row>
    <row r="1913" spans="1:57" ht="25.5" customHeight="1" x14ac:dyDescent="0.3">
      <c r="A1913" s="31"/>
      <c r="B1913" s="31"/>
      <c r="C1913" s="31"/>
      <c r="D1913" s="33"/>
      <c r="E1913" s="92"/>
      <c r="F1913" s="31"/>
      <c r="G1913" s="77"/>
      <c r="H1913" s="77"/>
      <c r="I1913" s="57"/>
      <c r="J1913" s="31"/>
      <c r="K1913" s="31"/>
      <c r="L1913" s="77"/>
      <c r="M1913" s="64"/>
      <c r="N1913" s="64"/>
      <c r="O1913" s="69"/>
      <c r="P1913" s="69"/>
      <c r="Q1913" s="70"/>
      <c r="R1913" s="34"/>
      <c r="S1913" s="105"/>
      <c r="T1913" s="105"/>
      <c r="U1913" s="77"/>
      <c r="V1913" s="77"/>
      <c r="W1913" s="69"/>
      <c r="X1913" s="69"/>
      <c r="Y1913" s="69"/>
      <c r="Z1913" s="61"/>
      <c r="AA1913" s="67"/>
      <c r="AB1913" s="61"/>
      <c r="AC1913" s="67"/>
      <c r="AD1913" s="67"/>
      <c r="AE1913" s="67"/>
      <c r="AF1913" s="57"/>
      <c r="AG1913" s="107"/>
      <c r="AH1913" s="108"/>
      <c r="AI1913" s="30"/>
      <c r="AJ1913" s="30"/>
      <c r="AK1913" s="30"/>
      <c r="AL1913" s="30"/>
      <c r="AM1913" s="63"/>
      <c r="AN1913" s="108"/>
      <c r="AO1913" s="108"/>
      <c r="AP1913" s="107"/>
      <c r="AQ1913" s="107"/>
      <c r="AR1913" s="31"/>
      <c r="AS1913" s="68"/>
      <c r="AT1913" s="68"/>
      <c r="AU1913" s="63"/>
      <c r="AV1913" s="62"/>
      <c r="AW1913" s="62"/>
      <c r="AX1913" s="62"/>
      <c r="AY1913" s="62"/>
      <c r="AZ1913" s="126"/>
      <c r="BA1913" s="126"/>
      <c r="BB1913" s="126"/>
      <c r="BC1913" s="126"/>
      <c r="BD1913" s="126"/>
      <c r="BE1913" s="62"/>
    </row>
    <row r="1914" spans="1:57" ht="25.5" customHeight="1" x14ac:dyDescent="0.3">
      <c r="A1914" s="31"/>
      <c r="B1914" s="31"/>
      <c r="C1914" s="31"/>
      <c r="D1914" s="33"/>
      <c r="E1914" s="92"/>
      <c r="F1914" s="31"/>
      <c r="G1914" s="77"/>
      <c r="H1914" s="77"/>
      <c r="I1914" s="57"/>
      <c r="J1914" s="31"/>
      <c r="K1914" s="31"/>
      <c r="L1914" s="77"/>
      <c r="M1914" s="64"/>
      <c r="N1914" s="64"/>
      <c r="O1914" s="69"/>
      <c r="P1914" s="69"/>
      <c r="Q1914" s="70"/>
      <c r="R1914" s="34"/>
      <c r="S1914" s="105"/>
      <c r="T1914" s="105"/>
      <c r="U1914" s="77"/>
      <c r="V1914" s="77"/>
      <c r="W1914" s="69"/>
      <c r="X1914" s="69"/>
      <c r="Y1914" s="69"/>
      <c r="Z1914" s="61"/>
      <c r="AA1914" s="67"/>
      <c r="AB1914" s="61"/>
      <c r="AC1914" s="67"/>
      <c r="AD1914" s="67"/>
      <c r="AE1914" s="67"/>
      <c r="AF1914" s="57"/>
      <c r="AG1914" s="107"/>
      <c r="AH1914" s="108"/>
      <c r="AI1914" s="30"/>
      <c r="AJ1914" s="30"/>
      <c r="AK1914" s="30"/>
      <c r="AL1914" s="30"/>
      <c r="AM1914" s="63"/>
      <c r="AN1914" s="108"/>
      <c r="AO1914" s="108"/>
      <c r="AP1914" s="107"/>
      <c r="AQ1914" s="107"/>
      <c r="AR1914" s="31"/>
      <c r="AS1914" s="68"/>
      <c r="AT1914" s="68"/>
      <c r="AU1914" s="63"/>
      <c r="AV1914" s="62"/>
      <c r="AW1914" s="62"/>
      <c r="AX1914" s="62"/>
      <c r="AY1914" s="62"/>
      <c r="AZ1914" s="126"/>
      <c r="BA1914" s="126"/>
      <c r="BB1914" s="126"/>
      <c r="BC1914" s="126"/>
      <c r="BD1914" s="126"/>
      <c r="BE1914" s="62"/>
    </row>
    <row r="1915" spans="1:57" ht="25.5" customHeight="1" x14ac:dyDescent="0.3">
      <c r="A1915" s="31"/>
      <c r="B1915" s="31"/>
      <c r="C1915" s="31"/>
      <c r="D1915" s="33"/>
      <c r="E1915" s="92"/>
      <c r="F1915" s="31"/>
      <c r="G1915" s="77"/>
      <c r="H1915" s="77"/>
      <c r="I1915" s="57"/>
      <c r="J1915" s="31"/>
      <c r="K1915" s="31"/>
      <c r="L1915" s="77"/>
      <c r="M1915" s="64"/>
      <c r="N1915" s="64"/>
      <c r="O1915" s="69"/>
      <c r="P1915" s="69"/>
      <c r="Q1915" s="70"/>
      <c r="R1915" s="34"/>
      <c r="S1915" s="105"/>
      <c r="T1915" s="105"/>
      <c r="U1915" s="77"/>
      <c r="V1915" s="77"/>
      <c r="W1915" s="69"/>
      <c r="X1915" s="69"/>
      <c r="Y1915" s="69"/>
      <c r="Z1915" s="61"/>
      <c r="AA1915" s="67"/>
      <c r="AB1915" s="61"/>
      <c r="AC1915" s="67"/>
      <c r="AD1915" s="67"/>
      <c r="AE1915" s="67"/>
      <c r="AF1915" s="57"/>
      <c r="AG1915" s="107"/>
      <c r="AH1915" s="108"/>
      <c r="AI1915" s="30"/>
      <c r="AJ1915" s="30"/>
      <c r="AK1915" s="30"/>
      <c r="AL1915" s="30"/>
      <c r="AM1915" s="63"/>
      <c r="AN1915" s="108"/>
      <c r="AO1915" s="108"/>
      <c r="AP1915" s="107"/>
      <c r="AQ1915" s="107"/>
      <c r="AR1915" s="31"/>
      <c r="AS1915" s="68"/>
      <c r="AT1915" s="68"/>
      <c r="AU1915" s="63"/>
      <c r="AV1915" s="62"/>
      <c r="AW1915" s="62"/>
      <c r="AX1915" s="62"/>
      <c r="AY1915" s="62"/>
      <c r="AZ1915" s="126"/>
      <c r="BA1915" s="126"/>
      <c r="BB1915" s="126"/>
      <c r="BC1915" s="126"/>
      <c r="BD1915" s="126"/>
      <c r="BE1915" s="62"/>
    </row>
    <row r="1916" spans="1:57" ht="25.5" customHeight="1" x14ac:dyDescent="0.3">
      <c r="A1916" s="31"/>
      <c r="B1916" s="31"/>
      <c r="C1916" s="31"/>
      <c r="D1916" s="33"/>
      <c r="E1916" s="92"/>
      <c r="F1916" s="31"/>
      <c r="G1916" s="77"/>
      <c r="H1916" s="77"/>
      <c r="I1916" s="57"/>
      <c r="J1916" s="31"/>
      <c r="K1916" s="31"/>
      <c r="L1916" s="77"/>
      <c r="M1916" s="64"/>
      <c r="N1916" s="64"/>
      <c r="O1916" s="69"/>
      <c r="P1916" s="69"/>
      <c r="Q1916" s="70"/>
      <c r="R1916" s="34"/>
      <c r="S1916" s="105"/>
      <c r="T1916" s="105"/>
      <c r="U1916" s="77"/>
      <c r="V1916" s="77"/>
      <c r="W1916" s="69"/>
      <c r="X1916" s="69"/>
      <c r="Y1916" s="69"/>
      <c r="Z1916" s="61"/>
      <c r="AA1916" s="67"/>
      <c r="AB1916" s="61"/>
      <c r="AC1916" s="67"/>
      <c r="AD1916" s="67"/>
      <c r="AE1916" s="67"/>
      <c r="AF1916" s="57"/>
      <c r="AG1916" s="107"/>
      <c r="AH1916" s="108"/>
      <c r="AI1916" s="30"/>
      <c r="AJ1916" s="30"/>
      <c r="AK1916" s="30"/>
      <c r="AL1916" s="30"/>
      <c r="AM1916" s="63"/>
      <c r="AN1916" s="108"/>
      <c r="AO1916" s="108"/>
      <c r="AP1916" s="107"/>
      <c r="AQ1916" s="107"/>
      <c r="AR1916" s="31"/>
      <c r="AS1916" s="68"/>
      <c r="AT1916" s="68"/>
      <c r="AU1916" s="63"/>
      <c r="AV1916" s="62"/>
      <c r="AW1916" s="62"/>
      <c r="AX1916" s="62"/>
      <c r="AY1916" s="62"/>
      <c r="AZ1916" s="126"/>
      <c r="BA1916" s="126"/>
      <c r="BB1916" s="126"/>
      <c r="BC1916" s="126"/>
      <c r="BD1916" s="126"/>
      <c r="BE1916" s="62"/>
    </row>
    <row r="1917" spans="1:57" ht="25.5" customHeight="1" x14ac:dyDescent="0.3">
      <c r="A1917" s="31"/>
      <c r="B1917" s="31"/>
      <c r="C1917" s="31"/>
      <c r="D1917" s="33"/>
      <c r="E1917" s="92"/>
      <c r="F1917" s="31"/>
      <c r="G1917" s="77"/>
      <c r="H1917" s="77"/>
      <c r="I1917" s="57"/>
      <c r="J1917" s="31"/>
      <c r="K1917" s="31"/>
      <c r="L1917" s="77"/>
      <c r="M1917" s="64"/>
      <c r="N1917" s="64"/>
      <c r="O1917" s="69"/>
      <c r="P1917" s="69"/>
      <c r="Q1917" s="70"/>
      <c r="R1917" s="34"/>
      <c r="S1917" s="105"/>
      <c r="T1917" s="105"/>
      <c r="U1917" s="77"/>
      <c r="V1917" s="77"/>
      <c r="W1917" s="69"/>
      <c r="X1917" s="69"/>
      <c r="Y1917" s="69"/>
      <c r="Z1917" s="61"/>
      <c r="AA1917" s="67"/>
      <c r="AB1917" s="61"/>
      <c r="AC1917" s="67"/>
      <c r="AD1917" s="67"/>
      <c r="AE1917" s="67"/>
      <c r="AF1917" s="57"/>
      <c r="AG1917" s="107"/>
      <c r="AH1917" s="108"/>
      <c r="AI1917" s="30"/>
      <c r="AJ1917" s="30"/>
      <c r="AK1917" s="30"/>
      <c r="AL1917" s="30"/>
      <c r="AM1917" s="63"/>
      <c r="AN1917" s="108"/>
      <c r="AO1917" s="108"/>
      <c r="AP1917" s="107"/>
      <c r="AQ1917" s="107"/>
      <c r="AR1917" s="31"/>
      <c r="AS1917" s="68"/>
      <c r="AT1917" s="68"/>
      <c r="AU1917" s="63"/>
      <c r="AV1917" s="62"/>
      <c r="AW1917" s="62"/>
      <c r="AX1917" s="62"/>
      <c r="AY1917" s="62"/>
      <c r="AZ1917" s="126"/>
      <c r="BA1917" s="126"/>
      <c r="BB1917" s="126"/>
      <c r="BC1917" s="126"/>
      <c r="BD1917" s="126"/>
      <c r="BE1917" s="62"/>
    </row>
    <row r="1918" spans="1:57" ht="25.5" customHeight="1" x14ac:dyDescent="0.3">
      <c r="A1918" s="31"/>
      <c r="B1918" s="31"/>
      <c r="C1918" s="31"/>
      <c r="D1918" s="33"/>
      <c r="E1918" s="92"/>
      <c r="F1918" s="31"/>
      <c r="G1918" s="77"/>
      <c r="H1918" s="77"/>
      <c r="I1918" s="57"/>
      <c r="J1918" s="31"/>
      <c r="K1918" s="31"/>
      <c r="L1918" s="77"/>
      <c r="M1918" s="64"/>
      <c r="N1918" s="64"/>
      <c r="O1918" s="69"/>
      <c r="P1918" s="69"/>
      <c r="Q1918" s="70"/>
      <c r="R1918" s="34"/>
      <c r="S1918" s="105"/>
      <c r="T1918" s="105"/>
      <c r="U1918" s="77"/>
      <c r="V1918" s="77"/>
      <c r="W1918" s="69"/>
      <c r="X1918" s="69"/>
      <c r="Y1918" s="69"/>
      <c r="Z1918" s="61"/>
      <c r="AA1918" s="67"/>
      <c r="AB1918" s="61"/>
      <c r="AC1918" s="67"/>
      <c r="AD1918" s="67"/>
      <c r="AE1918" s="67"/>
      <c r="AF1918" s="57"/>
      <c r="AG1918" s="107"/>
      <c r="AH1918" s="108"/>
      <c r="AI1918" s="30"/>
      <c r="AJ1918" s="30"/>
      <c r="AK1918" s="30"/>
      <c r="AL1918" s="30"/>
      <c r="AM1918" s="63"/>
      <c r="AN1918" s="108"/>
      <c r="AO1918" s="108"/>
      <c r="AP1918" s="107"/>
      <c r="AQ1918" s="107"/>
      <c r="AR1918" s="31"/>
      <c r="AS1918" s="68"/>
      <c r="AT1918" s="68"/>
      <c r="AU1918" s="63"/>
      <c r="AV1918" s="62"/>
      <c r="AW1918" s="62"/>
      <c r="AX1918" s="62"/>
      <c r="AY1918" s="62"/>
      <c r="AZ1918" s="126"/>
      <c r="BA1918" s="126"/>
      <c r="BB1918" s="126"/>
      <c r="BC1918" s="126"/>
      <c r="BD1918" s="126"/>
      <c r="BE1918" s="62"/>
    </row>
    <row r="1919" spans="1:57" ht="25.5" customHeight="1" x14ac:dyDescent="0.3">
      <c r="A1919" s="31"/>
      <c r="B1919" s="31"/>
      <c r="C1919" s="31"/>
      <c r="D1919" s="33"/>
      <c r="E1919" s="92"/>
      <c r="F1919" s="31"/>
      <c r="G1919" s="77"/>
      <c r="H1919" s="77"/>
      <c r="I1919" s="57"/>
      <c r="J1919" s="31"/>
      <c r="K1919" s="31"/>
      <c r="L1919" s="77"/>
      <c r="M1919" s="64"/>
      <c r="N1919" s="64"/>
      <c r="O1919" s="69"/>
      <c r="P1919" s="69"/>
      <c r="Q1919" s="70"/>
      <c r="R1919" s="34"/>
      <c r="S1919" s="105"/>
      <c r="T1919" s="105"/>
      <c r="U1919" s="77"/>
      <c r="V1919" s="77"/>
      <c r="W1919" s="69"/>
      <c r="X1919" s="69"/>
      <c r="Y1919" s="69"/>
      <c r="Z1919" s="61"/>
      <c r="AA1919" s="67"/>
      <c r="AB1919" s="61"/>
      <c r="AC1919" s="67"/>
      <c r="AD1919" s="67"/>
      <c r="AE1919" s="67"/>
      <c r="AF1919" s="57"/>
      <c r="AG1919" s="107"/>
      <c r="AH1919" s="108"/>
      <c r="AI1919" s="30"/>
      <c r="AJ1919" s="30"/>
      <c r="AK1919" s="30"/>
      <c r="AL1919" s="30"/>
      <c r="AM1919" s="63"/>
      <c r="AN1919" s="108"/>
      <c r="AO1919" s="108"/>
      <c r="AP1919" s="107"/>
      <c r="AQ1919" s="107"/>
      <c r="AR1919" s="31"/>
      <c r="AS1919" s="68"/>
      <c r="AT1919" s="68"/>
      <c r="AU1919" s="63"/>
      <c r="AV1919" s="62"/>
      <c r="AW1919" s="62"/>
      <c r="AX1919" s="62"/>
      <c r="AY1919" s="62"/>
      <c r="AZ1919" s="126"/>
      <c r="BA1919" s="126"/>
      <c r="BB1919" s="126"/>
      <c r="BC1919" s="126"/>
      <c r="BD1919" s="126"/>
      <c r="BE1919" s="62"/>
    </row>
    <row r="1920" spans="1:57" ht="25.5" customHeight="1" x14ac:dyDescent="0.3">
      <c r="A1920" s="31"/>
      <c r="B1920" s="31"/>
      <c r="C1920" s="31"/>
      <c r="D1920" s="33"/>
      <c r="E1920" s="92"/>
      <c r="F1920" s="31"/>
      <c r="G1920" s="77"/>
      <c r="H1920" s="77"/>
      <c r="I1920" s="57"/>
      <c r="J1920" s="31"/>
      <c r="K1920" s="31"/>
      <c r="L1920" s="77"/>
      <c r="M1920" s="64"/>
      <c r="N1920" s="64"/>
      <c r="O1920" s="69"/>
      <c r="P1920" s="69"/>
      <c r="Q1920" s="70"/>
      <c r="R1920" s="34"/>
      <c r="S1920" s="105"/>
      <c r="T1920" s="105"/>
      <c r="U1920" s="77"/>
      <c r="V1920" s="77"/>
      <c r="W1920" s="69"/>
      <c r="X1920" s="69"/>
      <c r="Y1920" s="69"/>
      <c r="Z1920" s="61"/>
      <c r="AA1920" s="67"/>
      <c r="AB1920" s="61"/>
      <c r="AC1920" s="67"/>
      <c r="AD1920" s="67"/>
      <c r="AE1920" s="67"/>
      <c r="AF1920" s="57"/>
      <c r="AG1920" s="107"/>
      <c r="AH1920" s="108"/>
      <c r="AI1920" s="30"/>
      <c r="AJ1920" s="30"/>
      <c r="AK1920" s="30"/>
      <c r="AL1920" s="30"/>
      <c r="AM1920" s="63"/>
      <c r="AN1920" s="108"/>
      <c r="AO1920" s="108"/>
      <c r="AP1920" s="107"/>
      <c r="AQ1920" s="107"/>
      <c r="AR1920" s="31"/>
      <c r="AS1920" s="68"/>
      <c r="AT1920" s="68"/>
      <c r="AU1920" s="63"/>
      <c r="AV1920" s="62"/>
      <c r="AW1920" s="62"/>
      <c r="AX1920" s="62"/>
      <c r="AY1920" s="62"/>
      <c r="AZ1920" s="126"/>
      <c r="BA1920" s="126"/>
      <c r="BB1920" s="126"/>
      <c r="BC1920" s="126"/>
      <c r="BD1920" s="126"/>
      <c r="BE1920" s="62"/>
    </row>
    <row r="1921" spans="1:57" ht="25.5" customHeight="1" x14ac:dyDescent="0.3">
      <c r="A1921" s="31"/>
      <c r="B1921" s="31"/>
      <c r="C1921" s="31"/>
      <c r="D1921" s="33"/>
      <c r="E1921" s="92"/>
      <c r="F1921" s="31"/>
      <c r="G1921" s="77"/>
      <c r="H1921" s="77"/>
      <c r="I1921" s="57"/>
      <c r="J1921" s="31"/>
      <c r="K1921" s="31"/>
      <c r="L1921" s="77"/>
      <c r="M1921" s="64"/>
      <c r="N1921" s="64"/>
      <c r="O1921" s="69"/>
      <c r="P1921" s="69"/>
      <c r="Q1921" s="70"/>
      <c r="R1921" s="34"/>
      <c r="S1921" s="105"/>
      <c r="T1921" s="105"/>
      <c r="U1921" s="77"/>
      <c r="V1921" s="77"/>
      <c r="W1921" s="69"/>
      <c r="X1921" s="69"/>
      <c r="Y1921" s="69"/>
      <c r="Z1921" s="61"/>
      <c r="AA1921" s="67"/>
      <c r="AB1921" s="61"/>
      <c r="AC1921" s="67"/>
      <c r="AD1921" s="67"/>
      <c r="AE1921" s="67"/>
      <c r="AF1921" s="57"/>
      <c r="AG1921" s="107"/>
      <c r="AH1921" s="108"/>
      <c r="AI1921" s="30"/>
      <c r="AJ1921" s="30"/>
      <c r="AK1921" s="30"/>
      <c r="AL1921" s="30"/>
      <c r="AM1921" s="63"/>
      <c r="AN1921" s="108"/>
      <c r="AO1921" s="108"/>
      <c r="AP1921" s="107"/>
      <c r="AQ1921" s="107"/>
      <c r="AR1921" s="31"/>
      <c r="AS1921" s="68"/>
      <c r="AT1921" s="68"/>
      <c r="AU1921" s="63"/>
      <c r="AV1921" s="62"/>
      <c r="AW1921" s="62"/>
      <c r="AX1921" s="62"/>
      <c r="AY1921" s="62"/>
      <c r="AZ1921" s="126"/>
      <c r="BA1921" s="126"/>
      <c r="BB1921" s="126"/>
      <c r="BC1921" s="126"/>
      <c r="BD1921" s="126"/>
      <c r="BE1921" s="62"/>
    </row>
    <row r="1922" spans="1:57" ht="25.5" customHeight="1" x14ac:dyDescent="0.3">
      <c r="A1922" s="31"/>
      <c r="B1922" s="31"/>
      <c r="C1922" s="31"/>
      <c r="D1922" s="33"/>
      <c r="E1922" s="92"/>
      <c r="F1922" s="31"/>
      <c r="G1922" s="77"/>
      <c r="H1922" s="77"/>
      <c r="I1922" s="57"/>
      <c r="J1922" s="31"/>
      <c r="K1922" s="31"/>
      <c r="L1922" s="77"/>
      <c r="M1922" s="64"/>
      <c r="N1922" s="64"/>
      <c r="O1922" s="69"/>
      <c r="P1922" s="69"/>
      <c r="Q1922" s="70"/>
      <c r="R1922" s="34"/>
      <c r="S1922" s="105"/>
      <c r="T1922" s="105"/>
      <c r="U1922" s="77"/>
      <c r="V1922" s="77"/>
      <c r="W1922" s="69"/>
      <c r="X1922" s="69"/>
      <c r="Y1922" s="69"/>
      <c r="Z1922" s="61"/>
      <c r="AA1922" s="67"/>
      <c r="AB1922" s="61"/>
      <c r="AC1922" s="67"/>
      <c r="AD1922" s="67"/>
      <c r="AE1922" s="67"/>
      <c r="AF1922" s="57"/>
      <c r="AG1922" s="107"/>
      <c r="AH1922" s="108"/>
      <c r="AI1922" s="30"/>
      <c r="AJ1922" s="30"/>
      <c r="AK1922" s="30"/>
      <c r="AL1922" s="30"/>
      <c r="AM1922" s="63"/>
      <c r="AN1922" s="108"/>
      <c r="AO1922" s="108"/>
      <c r="AP1922" s="107"/>
      <c r="AQ1922" s="107"/>
      <c r="AR1922" s="31"/>
      <c r="AS1922" s="68"/>
      <c r="AT1922" s="68"/>
      <c r="AU1922" s="63"/>
      <c r="AV1922" s="62"/>
      <c r="AW1922" s="62"/>
      <c r="AX1922" s="62"/>
      <c r="AY1922" s="62"/>
      <c r="AZ1922" s="126"/>
      <c r="BA1922" s="126"/>
      <c r="BB1922" s="126"/>
      <c r="BC1922" s="126"/>
      <c r="BD1922" s="126"/>
      <c r="BE1922" s="62"/>
    </row>
    <row r="1923" spans="1:57" ht="25.5" customHeight="1" x14ac:dyDescent="0.3">
      <c r="A1923" s="31"/>
      <c r="B1923" s="31"/>
      <c r="C1923" s="31"/>
      <c r="D1923" s="33"/>
      <c r="E1923" s="92"/>
      <c r="F1923" s="31"/>
      <c r="G1923" s="77"/>
      <c r="H1923" s="77"/>
      <c r="I1923" s="57"/>
      <c r="J1923" s="31"/>
      <c r="K1923" s="31"/>
      <c r="L1923" s="77"/>
      <c r="M1923" s="64"/>
      <c r="N1923" s="64"/>
      <c r="O1923" s="69"/>
      <c r="P1923" s="69"/>
      <c r="Q1923" s="70"/>
      <c r="R1923" s="34"/>
      <c r="S1923" s="105"/>
      <c r="T1923" s="105"/>
      <c r="U1923" s="77"/>
      <c r="V1923" s="77"/>
      <c r="W1923" s="69"/>
      <c r="X1923" s="69"/>
      <c r="Y1923" s="69"/>
      <c r="Z1923" s="61"/>
      <c r="AA1923" s="67"/>
      <c r="AB1923" s="61"/>
      <c r="AC1923" s="67"/>
      <c r="AD1923" s="67"/>
      <c r="AE1923" s="67"/>
      <c r="AF1923" s="57"/>
      <c r="AG1923" s="107"/>
      <c r="AH1923" s="108"/>
      <c r="AI1923" s="30"/>
      <c r="AJ1923" s="30"/>
      <c r="AK1923" s="30"/>
      <c r="AL1923" s="30"/>
      <c r="AM1923" s="63"/>
      <c r="AN1923" s="108"/>
      <c r="AO1923" s="108"/>
      <c r="AP1923" s="107"/>
      <c r="AQ1923" s="107"/>
      <c r="AR1923" s="31"/>
      <c r="AS1923" s="68"/>
      <c r="AT1923" s="68"/>
      <c r="AU1923" s="63"/>
      <c r="AV1923" s="62"/>
      <c r="AW1923" s="62"/>
      <c r="AX1923" s="62"/>
      <c r="AY1923" s="62"/>
      <c r="AZ1923" s="126"/>
      <c r="BA1923" s="126"/>
      <c r="BB1923" s="126"/>
      <c r="BC1923" s="126"/>
      <c r="BD1923" s="126"/>
      <c r="BE1923" s="62"/>
    </row>
    <row r="1924" spans="1:57" ht="25.5" customHeight="1" x14ac:dyDescent="0.3">
      <c r="A1924" s="31"/>
      <c r="B1924" s="31"/>
      <c r="C1924" s="31"/>
      <c r="D1924" s="33"/>
      <c r="E1924" s="92"/>
      <c r="F1924" s="31"/>
      <c r="G1924" s="77"/>
      <c r="H1924" s="77"/>
      <c r="I1924" s="57"/>
      <c r="J1924" s="31"/>
      <c r="K1924" s="31"/>
      <c r="L1924" s="77"/>
      <c r="M1924" s="64"/>
      <c r="N1924" s="64"/>
      <c r="O1924" s="69"/>
      <c r="P1924" s="69"/>
      <c r="Q1924" s="70"/>
      <c r="R1924" s="34"/>
      <c r="S1924" s="105"/>
      <c r="T1924" s="105"/>
      <c r="U1924" s="77"/>
      <c r="V1924" s="77"/>
      <c r="W1924" s="69"/>
      <c r="X1924" s="69"/>
      <c r="Y1924" s="69"/>
      <c r="Z1924" s="61"/>
      <c r="AA1924" s="67"/>
      <c r="AB1924" s="61"/>
      <c r="AC1924" s="67"/>
      <c r="AD1924" s="67"/>
      <c r="AE1924" s="67"/>
      <c r="AF1924" s="57"/>
      <c r="AG1924" s="107"/>
      <c r="AH1924" s="108"/>
      <c r="AI1924" s="30"/>
      <c r="AJ1924" s="30"/>
      <c r="AK1924" s="30"/>
      <c r="AL1924" s="30"/>
      <c r="AM1924" s="63"/>
      <c r="AN1924" s="108"/>
      <c r="AO1924" s="108"/>
      <c r="AP1924" s="107"/>
      <c r="AQ1924" s="107"/>
      <c r="AR1924" s="31"/>
      <c r="AS1924" s="68"/>
      <c r="AT1924" s="68"/>
      <c r="AU1924" s="63"/>
      <c r="AV1924" s="62"/>
      <c r="AW1924" s="62"/>
      <c r="AX1924" s="62"/>
      <c r="AY1924" s="62"/>
      <c r="AZ1924" s="126"/>
      <c r="BA1924" s="126"/>
      <c r="BB1924" s="126"/>
      <c r="BC1924" s="126"/>
      <c r="BD1924" s="126"/>
      <c r="BE1924" s="62"/>
    </row>
    <row r="1925" spans="1:57" ht="25.5" customHeight="1" x14ac:dyDescent="0.3">
      <c r="A1925" s="31"/>
      <c r="B1925" s="31"/>
      <c r="C1925" s="31"/>
      <c r="D1925" s="33"/>
      <c r="E1925" s="92"/>
      <c r="F1925" s="31"/>
      <c r="G1925" s="77"/>
      <c r="H1925" s="77"/>
      <c r="I1925" s="57"/>
      <c r="J1925" s="31"/>
      <c r="K1925" s="31"/>
      <c r="L1925" s="77"/>
      <c r="M1925" s="64"/>
      <c r="N1925" s="64"/>
      <c r="O1925" s="69"/>
      <c r="P1925" s="69"/>
      <c r="Q1925" s="70"/>
      <c r="R1925" s="34"/>
      <c r="S1925" s="105"/>
      <c r="T1925" s="105"/>
      <c r="U1925" s="77"/>
      <c r="V1925" s="77"/>
      <c r="W1925" s="69"/>
      <c r="X1925" s="69"/>
      <c r="Y1925" s="69"/>
      <c r="Z1925" s="61"/>
      <c r="AA1925" s="67"/>
      <c r="AB1925" s="61"/>
      <c r="AC1925" s="67"/>
      <c r="AD1925" s="67"/>
      <c r="AE1925" s="67"/>
      <c r="AF1925" s="57"/>
      <c r="AG1925" s="107"/>
      <c r="AH1925" s="108"/>
      <c r="AI1925" s="30"/>
      <c r="AJ1925" s="30"/>
      <c r="AK1925" s="30"/>
      <c r="AL1925" s="30"/>
      <c r="AM1925" s="63"/>
      <c r="AN1925" s="108"/>
      <c r="AO1925" s="108"/>
      <c r="AP1925" s="107"/>
      <c r="AQ1925" s="107"/>
      <c r="AR1925" s="31"/>
      <c r="AS1925" s="68"/>
      <c r="AT1925" s="68"/>
      <c r="AU1925" s="63"/>
      <c r="AV1925" s="62"/>
      <c r="AW1925" s="62"/>
      <c r="AX1925" s="62"/>
      <c r="AY1925" s="62"/>
      <c r="AZ1925" s="126"/>
      <c r="BA1925" s="126"/>
      <c r="BB1925" s="126"/>
      <c r="BC1925" s="126"/>
      <c r="BD1925" s="126"/>
      <c r="BE1925" s="62"/>
    </row>
    <row r="1926" spans="1:57" ht="25.5" customHeight="1" x14ac:dyDescent="0.3">
      <c r="A1926" s="31"/>
      <c r="B1926" s="31"/>
      <c r="C1926" s="31"/>
      <c r="D1926" s="33"/>
      <c r="E1926" s="92"/>
      <c r="F1926" s="31"/>
      <c r="G1926" s="77"/>
      <c r="H1926" s="77"/>
      <c r="I1926" s="57"/>
      <c r="J1926" s="31"/>
      <c r="K1926" s="31"/>
      <c r="L1926" s="77"/>
      <c r="M1926" s="64"/>
      <c r="N1926" s="64"/>
      <c r="O1926" s="69"/>
      <c r="P1926" s="69"/>
      <c r="Q1926" s="70"/>
      <c r="R1926" s="34"/>
      <c r="S1926" s="105"/>
      <c r="T1926" s="105"/>
      <c r="U1926" s="77"/>
      <c r="V1926" s="77"/>
      <c r="W1926" s="69"/>
      <c r="X1926" s="69"/>
      <c r="Y1926" s="69"/>
      <c r="Z1926" s="61"/>
      <c r="AA1926" s="67"/>
      <c r="AB1926" s="61"/>
      <c r="AC1926" s="67"/>
      <c r="AD1926" s="67"/>
      <c r="AE1926" s="67"/>
      <c r="AF1926" s="57"/>
      <c r="AG1926" s="107"/>
      <c r="AH1926" s="108"/>
      <c r="AI1926" s="30"/>
      <c r="AJ1926" s="30"/>
      <c r="AK1926" s="30"/>
      <c r="AL1926" s="30"/>
      <c r="AM1926" s="63"/>
      <c r="AN1926" s="108"/>
      <c r="AO1926" s="108"/>
      <c r="AP1926" s="107"/>
      <c r="AQ1926" s="107"/>
      <c r="AR1926" s="31"/>
      <c r="AS1926" s="68"/>
      <c r="AT1926" s="68"/>
      <c r="AU1926" s="63"/>
      <c r="AV1926" s="62"/>
      <c r="AW1926" s="62"/>
      <c r="AX1926" s="62"/>
      <c r="AY1926" s="62"/>
      <c r="AZ1926" s="126"/>
      <c r="BA1926" s="126"/>
      <c r="BB1926" s="126"/>
      <c r="BC1926" s="126"/>
      <c r="BD1926" s="126"/>
      <c r="BE1926" s="62"/>
    </row>
    <row r="1927" spans="1:57" ht="25.5" customHeight="1" x14ac:dyDescent="0.3">
      <c r="A1927" s="31"/>
      <c r="B1927" s="31"/>
      <c r="C1927" s="31"/>
      <c r="D1927" s="33"/>
      <c r="E1927" s="92"/>
      <c r="F1927" s="31"/>
      <c r="G1927" s="77"/>
      <c r="H1927" s="77"/>
      <c r="I1927" s="57"/>
      <c r="J1927" s="31"/>
      <c r="K1927" s="31"/>
      <c r="L1927" s="77"/>
      <c r="M1927" s="64"/>
      <c r="N1927" s="64"/>
      <c r="O1927" s="69"/>
      <c r="P1927" s="69"/>
      <c r="Q1927" s="70"/>
      <c r="R1927" s="34"/>
      <c r="S1927" s="105"/>
      <c r="T1927" s="105"/>
      <c r="U1927" s="77"/>
      <c r="V1927" s="77"/>
      <c r="W1927" s="69"/>
      <c r="X1927" s="69"/>
      <c r="Y1927" s="69"/>
      <c r="Z1927" s="61"/>
      <c r="AA1927" s="67"/>
      <c r="AB1927" s="61"/>
      <c r="AC1927" s="67"/>
      <c r="AD1927" s="67"/>
      <c r="AE1927" s="67"/>
      <c r="AF1927" s="57"/>
      <c r="AG1927" s="107"/>
      <c r="AH1927" s="108"/>
      <c r="AI1927" s="30"/>
      <c r="AJ1927" s="30"/>
      <c r="AK1927" s="30"/>
      <c r="AL1927" s="30"/>
      <c r="AM1927" s="63"/>
      <c r="AN1927" s="108"/>
      <c r="AO1927" s="108"/>
      <c r="AP1927" s="107"/>
      <c r="AQ1927" s="107"/>
      <c r="AR1927" s="31"/>
      <c r="AS1927" s="68"/>
      <c r="AT1927" s="68"/>
      <c r="AU1927" s="63"/>
      <c r="AV1927" s="62"/>
      <c r="AW1927" s="62"/>
      <c r="AX1927" s="62"/>
      <c r="AY1927" s="62"/>
      <c r="AZ1927" s="126"/>
      <c r="BA1927" s="126"/>
      <c r="BB1927" s="126"/>
      <c r="BC1927" s="126"/>
      <c r="BD1927" s="126"/>
      <c r="BE1927" s="62"/>
    </row>
    <row r="1928" spans="1:57" ht="25.5" customHeight="1" x14ac:dyDescent="0.3">
      <c r="A1928" s="31"/>
      <c r="B1928" s="31"/>
      <c r="C1928" s="31"/>
      <c r="D1928" s="33"/>
      <c r="E1928" s="92"/>
      <c r="F1928" s="31"/>
      <c r="G1928" s="77"/>
      <c r="H1928" s="77"/>
      <c r="I1928" s="57"/>
      <c r="J1928" s="31"/>
      <c r="K1928" s="31"/>
      <c r="L1928" s="77"/>
      <c r="M1928" s="64"/>
      <c r="N1928" s="64"/>
      <c r="O1928" s="69"/>
      <c r="P1928" s="69"/>
      <c r="Q1928" s="70"/>
      <c r="R1928" s="34"/>
      <c r="S1928" s="105"/>
      <c r="T1928" s="105"/>
      <c r="U1928" s="77"/>
      <c r="V1928" s="77"/>
      <c r="W1928" s="69"/>
      <c r="X1928" s="69"/>
      <c r="Y1928" s="69"/>
      <c r="Z1928" s="61"/>
      <c r="AA1928" s="67"/>
      <c r="AB1928" s="61"/>
      <c r="AC1928" s="67"/>
      <c r="AD1928" s="67"/>
      <c r="AE1928" s="67"/>
      <c r="AF1928" s="57"/>
      <c r="AG1928" s="107"/>
      <c r="AH1928" s="108"/>
      <c r="AI1928" s="30"/>
      <c r="AJ1928" s="30"/>
      <c r="AK1928" s="30"/>
      <c r="AL1928" s="30"/>
      <c r="AM1928" s="63"/>
      <c r="AN1928" s="108"/>
      <c r="AO1928" s="108"/>
      <c r="AP1928" s="107"/>
      <c r="AQ1928" s="107"/>
      <c r="AR1928" s="31"/>
      <c r="AS1928" s="68"/>
      <c r="AT1928" s="68"/>
      <c r="AU1928" s="63"/>
      <c r="AV1928" s="62"/>
      <c r="AW1928" s="62"/>
      <c r="AX1928" s="62"/>
      <c r="AY1928" s="62"/>
      <c r="AZ1928" s="126"/>
      <c r="BA1928" s="126"/>
      <c r="BB1928" s="126"/>
      <c r="BC1928" s="126"/>
      <c r="BD1928" s="126"/>
      <c r="BE1928" s="62"/>
    </row>
    <row r="1929" spans="1:57" ht="25.5" customHeight="1" x14ac:dyDescent="0.3">
      <c r="A1929" s="31"/>
      <c r="B1929" s="31"/>
      <c r="C1929" s="31"/>
      <c r="D1929" s="33"/>
      <c r="E1929" s="92"/>
      <c r="F1929" s="31"/>
      <c r="G1929" s="77"/>
      <c r="H1929" s="77"/>
      <c r="I1929" s="57"/>
      <c r="J1929" s="31"/>
      <c r="K1929" s="31"/>
      <c r="L1929" s="77"/>
      <c r="M1929" s="64"/>
      <c r="N1929" s="64"/>
      <c r="O1929" s="69"/>
      <c r="P1929" s="69"/>
      <c r="Q1929" s="70"/>
      <c r="R1929" s="34"/>
      <c r="S1929" s="105"/>
      <c r="T1929" s="105"/>
      <c r="U1929" s="77"/>
      <c r="V1929" s="77"/>
      <c r="W1929" s="69"/>
      <c r="X1929" s="69"/>
      <c r="Y1929" s="69"/>
      <c r="Z1929" s="61"/>
      <c r="AA1929" s="67"/>
      <c r="AB1929" s="61"/>
      <c r="AC1929" s="67"/>
      <c r="AD1929" s="67"/>
      <c r="AE1929" s="67"/>
      <c r="AF1929" s="57"/>
      <c r="AG1929" s="107"/>
      <c r="AH1929" s="108"/>
      <c r="AI1929" s="30"/>
      <c r="AJ1929" s="30"/>
      <c r="AK1929" s="30"/>
      <c r="AL1929" s="30"/>
      <c r="AM1929" s="63"/>
      <c r="AN1929" s="108"/>
      <c r="AO1929" s="108"/>
      <c r="AP1929" s="107"/>
      <c r="AQ1929" s="107"/>
      <c r="AR1929" s="31"/>
      <c r="AS1929" s="68"/>
      <c r="AT1929" s="68"/>
      <c r="AU1929" s="63"/>
      <c r="AV1929" s="62"/>
      <c r="AW1929" s="62"/>
      <c r="AX1929" s="62"/>
      <c r="AY1929" s="62"/>
      <c r="AZ1929" s="126"/>
      <c r="BA1929" s="126"/>
      <c r="BB1929" s="126"/>
      <c r="BC1929" s="126"/>
      <c r="BD1929" s="126"/>
      <c r="BE1929" s="62"/>
    </row>
    <row r="1930" spans="1:57" ht="25.5" customHeight="1" x14ac:dyDescent="0.3">
      <c r="A1930" s="31"/>
      <c r="B1930" s="31"/>
      <c r="C1930" s="31"/>
      <c r="D1930" s="33"/>
      <c r="E1930" s="92"/>
      <c r="F1930" s="31"/>
      <c r="G1930" s="77"/>
      <c r="H1930" s="77"/>
      <c r="I1930" s="57"/>
      <c r="J1930" s="31"/>
      <c r="K1930" s="31"/>
      <c r="L1930" s="77"/>
      <c r="M1930" s="64"/>
      <c r="N1930" s="64"/>
      <c r="O1930" s="69"/>
      <c r="P1930" s="69"/>
      <c r="Q1930" s="70"/>
      <c r="R1930" s="34"/>
      <c r="S1930" s="105"/>
      <c r="T1930" s="105"/>
      <c r="U1930" s="77"/>
      <c r="V1930" s="77"/>
      <c r="W1930" s="69"/>
      <c r="X1930" s="69"/>
      <c r="Y1930" s="69"/>
      <c r="Z1930" s="61"/>
      <c r="AA1930" s="67"/>
      <c r="AB1930" s="61"/>
      <c r="AC1930" s="67"/>
      <c r="AD1930" s="67"/>
      <c r="AE1930" s="67"/>
      <c r="AF1930" s="57"/>
      <c r="AG1930" s="107"/>
      <c r="AH1930" s="108"/>
      <c r="AI1930" s="30"/>
      <c r="AJ1930" s="30"/>
      <c r="AK1930" s="30"/>
      <c r="AL1930" s="30"/>
      <c r="AM1930" s="63"/>
      <c r="AN1930" s="108"/>
      <c r="AO1930" s="108"/>
      <c r="AP1930" s="107"/>
      <c r="AQ1930" s="107"/>
      <c r="AR1930" s="31"/>
      <c r="AS1930" s="68"/>
      <c r="AT1930" s="68"/>
      <c r="AU1930" s="63"/>
      <c r="AV1930" s="62"/>
      <c r="AW1930" s="62"/>
      <c r="AX1930" s="62"/>
      <c r="AY1930" s="62"/>
      <c r="AZ1930" s="126"/>
      <c r="BA1930" s="126"/>
      <c r="BB1930" s="126"/>
      <c r="BC1930" s="126"/>
      <c r="BD1930" s="126"/>
      <c r="BE1930" s="62"/>
    </row>
    <row r="1931" spans="1:57" ht="25.5" customHeight="1" x14ac:dyDescent="0.3">
      <c r="A1931" s="31"/>
      <c r="B1931" s="31"/>
      <c r="C1931" s="31"/>
      <c r="D1931" s="33"/>
      <c r="E1931" s="92"/>
      <c r="F1931" s="31"/>
      <c r="G1931" s="77"/>
      <c r="H1931" s="77"/>
      <c r="I1931" s="57"/>
      <c r="J1931" s="31"/>
      <c r="K1931" s="31"/>
      <c r="L1931" s="77"/>
      <c r="M1931" s="64"/>
      <c r="N1931" s="64"/>
      <c r="O1931" s="69"/>
      <c r="P1931" s="69"/>
      <c r="Q1931" s="70"/>
      <c r="R1931" s="34"/>
      <c r="S1931" s="105"/>
      <c r="T1931" s="105"/>
      <c r="U1931" s="77"/>
      <c r="V1931" s="77"/>
      <c r="W1931" s="69"/>
      <c r="X1931" s="69"/>
      <c r="Y1931" s="69"/>
      <c r="Z1931" s="61"/>
      <c r="AA1931" s="67"/>
      <c r="AB1931" s="61"/>
      <c r="AC1931" s="67"/>
      <c r="AD1931" s="67"/>
      <c r="AE1931" s="67"/>
      <c r="AF1931" s="57"/>
      <c r="AG1931" s="107"/>
      <c r="AH1931" s="108"/>
      <c r="AI1931" s="30"/>
      <c r="AJ1931" s="30"/>
      <c r="AK1931" s="30"/>
      <c r="AL1931" s="30"/>
      <c r="AM1931" s="63"/>
      <c r="AN1931" s="108"/>
      <c r="AO1931" s="108"/>
      <c r="AP1931" s="107"/>
      <c r="AQ1931" s="107"/>
      <c r="AR1931" s="31"/>
      <c r="AS1931" s="68"/>
      <c r="AT1931" s="68"/>
      <c r="AU1931" s="63"/>
      <c r="AV1931" s="62"/>
      <c r="AW1931" s="62"/>
      <c r="AX1931" s="62"/>
      <c r="AY1931" s="62"/>
      <c r="AZ1931" s="126"/>
      <c r="BA1931" s="126"/>
      <c r="BB1931" s="126"/>
      <c r="BC1931" s="126"/>
      <c r="BD1931" s="126"/>
      <c r="BE1931" s="62"/>
    </row>
    <row r="1932" spans="1:57" ht="25.5" customHeight="1" x14ac:dyDescent="0.3">
      <c r="A1932" s="31"/>
      <c r="B1932" s="31"/>
      <c r="C1932" s="31"/>
      <c r="D1932" s="33"/>
      <c r="E1932" s="92"/>
      <c r="F1932" s="31"/>
      <c r="G1932" s="77"/>
      <c r="H1932" s="77"/>
      <c r="I1932" s="57"/>
      <c r="J1932" s="31"/>
      <c r="K1932" s="31"/>
      <c r="L1932" s="77"/>
      <c r="M1932" s="64"/>
      <c r="N1932" s="64"/>
      <c r="O1932" s="69"/>
      <c r="P1932" s="69"/>
      <c r="Q1932" s="70"/>
      <c r="R1932" s="34"/>
      <c r="S1932" s="105"/>
      <c r="T1932" s="105"/>
      <c r="U1932" s="77"/>
      <c r="V1932" s="77"/>
      <c r="W1932" s="69"/>
      <c r="X1932" s="69"/>
      <c r="Y1932" s="69"/>
      <c r="Z1932" s="61"/>
      <c r="AA1932" s="67"/>
      <c r="AB1932" s="61"/>
      <c r="AC1932" s="67"/>
      <c r="AD1932" s="67"/>
      <c r="AE1932" s="67"/>
      <c r="AF1932" s="57"/>
      <c r="AG1932" s="107"/>
      <c r="AH1932" s="108"/>
      <c r="AI1932" s="30"/>
      <c r="AJ1932" s="30"/>
      <c r="AK1932" s="30"/>
      <c r="AL1932" s="30"/>
      <c r="AM1932" s="63"/>
      <c r="AN1932" s="108"/>
      <c r="AO1932" s="108"/>
      <c r="AP1932" s="107"/>
      <c r="AQ1932" s="107"/>
      <c r="AR1932" s="31"/>
      <c r="AS1932" s="68"/>
      <c r="AT1932" s="68"/>
      <c r="AU1932" s="63"/>
      <c r="AV1932" s="62"/>
      <c r="AW1932" s="62"/>
      <c r="AX1932" s="62"/>
      <c r="AY1932" s="62"/>
      <c r="AZ1932" s="126"/>
      <c r="BA1932" s="126"/>
      <c r="BB1932" s="126"/>
      <c r="BC1932" s="126"/>
      <c r="BD1932" s="126"/>
      <c r="BE1932" s="62"/>
    </row>
    <row r="1933" spans="1:57" ht="25.5" customHeight="1" x14ac:dyDescent="0.3">
      <c r="A1933" s="31"/>
      <c r="B1933" s="31"/>
      <c r="C1933" s="31"/>
      <c r="D1933" s="33"/>
      <c r="E1933" s="92"/>
      <c r="F1933" s="31"/>
      <c r="G1933" s="77"/>
      <c r="H1933" s="77"/>
      <c r="I1933" s="57"/>
      <c r="J1933" s="31"/>
      <c r="K1933" s="31"/>
      <c r="L1933" s="77"/>
      <c r="M1933" s="64"/>
      <c r="N1933" s="64"/>
      <c r="O1933" s="69"/>
      <c r="P1933" s="69"/>
      <c r="Q1933" s="70"/>
      <c r="R1933" s="34"/>
      <c r="S1933" s="105"/>
      <c r="T1933" s="105"/>
      <c r="U1933" s="77"/>
      <c r="V1933" s="77"/>
      <c r="W1933" s="69"/>
      <c r="X1933" s="69"/>
      <c r="Y1933" s="69"/>
      <c r="Z1933" s="61"/>
      <c r="AA1933" s="67"/>
      <c r="AB1933" s="61"/>
      <c r="AC1933" s="67"/>
      <c r="AD1933" s="67"/>
      <c r="AE1933" s="67"/>
      <c r="AF1933" s="57"/>
      <c r="AG1933" s="107"/>
      <c r="AH1933" s="108"/>
      <c r="AI1933" s="30"/>
      <c r="AJ1933" s="30"/>
      <c r="AK1933" s="30"/>
      <c r="AL1933" s="30"/>
      <c r="AM1933" s="63"/>
      <c r="AN1933" s="108"/>
      <c r="AO1933" s="108"/>
      <c r="AP1933" s="107"/>
      <c r="AQ1933" s="107"/>
      <c r="AR1933" s="31"/>
      <c r="AS1933" s="68"/>
      <c r="AT1933" s="68"/>
      <c r="AU1933" s="63"/>
      <c r="AV1933" s="62"/>
      <c r="AW1933" s="62"/>
      <c r="AX1933" s="62"/>
      <c r="AY1933" s="62"/>
      <c r="AZ1933" s="126"/>
      <c r="BA1933" s="126"/>
      <c r="BB1933" s="126"/>
      <c r="BC1933" s="126"/>
      <c r="BD1933" s="126"/>
      <c r="BE1933" s="62"/>
    </row>
    <row r="1934" spans="1:57" ht="25.5" customHeight="1" x14ac:dyDescent="0.3">
      <c r="A1934" s="31"/>
      <c r="B1934" s="31"/>
      <c r="C1934" s="31"/>
      <c r="D1934" s="33"/>
      <c r="E1934" s="92"/>
      <c r="F1934" s="31"/>
      <c r="G1934" s="77"/>
      <c r="H1934" s="77"/>
      <c r="I1934" s="57"/>
      <c r="J1934" s="31"/>
      <c r="K1934" s="31"/>
      <c r="L1934" s="77"/>
      <c r="M1934" s="64"/>
      <c r="N1934" s="64"/>
      <c r="O1934" s="69"/>
      <c r="P1934" s="69"/>
      <c r="Q1934" s="70"/>
      <c r="R1934" s="34"/>
      <c r="S1934" s="105"/>
      <c r="T1934" s="105"/>
      <c r="U1934" s="77"/>
      <c r="V1934" s="77"/>
      <c r="W1934" s="69"/>
      <c r="X1934" s="69"/>
      <c r="Y1934" s="69"/>
      <c r="Z1934" s="61"/>
      <c r="AA1934" s="67"/>
      <c r="AB1934" s="61"/>
      <c r="AC1934" s="67"/>
      <c r="AD1934" s="67"/>
      <c r="AE1934" s="67"/>
      <c r="AF1934" s="57"/>
      <c r="AG1934" s="107"/>
      <c r="AH1934" s="108"/>
      <c r="AI1934" s="30"/>
      <c r="AJ1934" s="30"/>
      <c r="AK1934" s="30"/>
      <c r="AL1934" s="30"/>
      <c r="AM1934" s="63"/>
      <c r="AN1934" s="108"/>
      <c r="AO1934" s="108"/>
      <c r="AP1934" s="107"/>
      <c r="AQ1934" s="107"/>
      <c r="AR1934" s="31"/>
      <c r="AS1934" s="68"/>
      <c r="AT1934" s="68"/>
      <c r="AU1934" s="63"/>
      <c r="AV1934" s="62"/>
      <c r="AW1934" s="62"/>
      <c r="AX1934" s="62"/>
      <c r="AY1934" s="62"/>
      <c r="AZ1934" s="126"/>
      <c r="BA1934" s="126"/>
      <c r="BB1934" s="126"/>
      <c r="BC1934" s="126"/>
      <c r="BD1934" s="126"/>
      <c r="BE1934" s="62"/>
    </row>
    <row r="1935" spans="1:57" ht="25.5" customHeight="1" x14ac:dyDescent="0.3">
      <c r="A1935" s="31"/>
      <c r="B1935" s="31"/>
      <c r="C1935" s="31"/>
      <c r="D1935" s="33"/>
      <c r="E1935" s="92"/>
      <c r="F1935" s="31"/>
      <c r="G1935" s="77"/>
      <c r="H1935" s="77"/>
      <c r="I1935" s="57"/>
      <c r="J1935" s="31"/>
      <c r="K1935" s="31"/>
      <c r="L1935" s="77"/>
      <c r="M1935" s="64"/>
      <c r="N1935" s="64"/>
      <c r="O1935" s="69"/>
      <c r="P1935" s="69"/>
      <c r="Q1935" s="70"/>
      <c r="R1935" s="34"/>
      <c r="S1935" s="105"/>
      <c r="T1935" s="105"/>
      <c r="U1935" s="77"/>
      <c r="V1935" s="77"/>
      <c r="W1935" s="69"/>
      <c r="X1935" s="69"/>
      <c r="Y1935" s="69"/>
      <c r="Z1935" s="61"/>
      <c r="AA1935" s="67"/>
      <c r="AB1935" s="61"/>
      <c r="AC1935" s="67"/>
      <c r="AD1935" s="67"/>
      <c r="AE1935" s="67"/>
      <c r="AF1935" s="57"/>
      <c r="AG1935" s="107"/>
      <c r="AH1935" s="108"/>
      <c r="AI1935" s="30"/>
      <c r="AJ1935" s="30"/>
      <c r="AK1935" s="30"/>
      <c r="AL1935" s="30"/>
      <c r="AM1935" s="63"/>
      <c r="AN1935" s="108"/>
      <c r="AO1935" s="108"/>
      <c r="AP1935" s="107"/>
      <c r="AQ1935" s="107"/>
      <c r="AR1935" s="31"/>
      <c r="AS1935" s="68"/>
      <c r="AT1935" s="68"/>
      <c r="AU1935" s="63"/>
      <c r="AV1935" s="62"/>
      <c r="AW1935" s="62"/>
      <c r="AX1935" s="62"/>
      <c r="AY1935" s="62"/>
      <c r="AZ1935" s="126"/>
      <c r="BA1935" s="126"/>
      <c r="BB1935" s="126"/>
      <c r="BC1935" s="126"/>
      <c r="BD1935" s="126"/>
      <c r="BE1935" s="62"/>
    </row>
    <row r="1936" spans="1:57" ht="25.5" customHeight="1" x14ac:dyDescent="0.3">
      <c r="A1936" s="31"/>
      <c r="B1936" s="31"/>
      <c r="C1936" s="31"/>
      <c r="D1936" s="33"/>
      <c r="E1936" s="92"/>
      <c r="F1936" s="31"/>
      <c r="G1936" s="77"/>
      <c r="H1936" s="77"/>
      <c r="I1936" s="57"/>
      <c r="J1936" s="31"/>
      <c r="K1936" s="31"/>
      <c r="L1936" s="77"/>
      <c r="M1936" s="64"/>
      <c r="N1936" s="64"/>
      <c r="O1936" s="69"/>
      <c r="P1936" s="69"/>
      <c r="Q1936" s="70"/>
      <c r="R1936" s="34"/>
      <c r="S1936" s="105"/>
      <c r="T1936" s="105"/>
      <c r="U1936" s="77"/>
      <c r="V1936" s="77"/>
      <c r="W1936" s="69"/>
      <c r="X1936" s="69"/>
      <c r="Y1936" s="69"/>
      <c r="Z1936" s="61"/>
      <c r="AA1936" s="67"/>
      <c r="AB1936" s="61"/>
      <c r="AC1936" s="67"/>
      <c r="AD1936" s="67"/>
      <c r="AE1936" s="67"/>
      <c r="AF1936" s="57"/>
      <c r="AG1936" s="107"/>
      <c r="AH1936" s="108"/>
      <c r="AI1936" s="30"/>
      <c r="AJ1936" s="30"/>
      <c r="AK1936" s="30"/>
      <c r="AL1936" s="30"/>
      <c r="AM1936" s="63"/>
      <c r="AN1936" s="108"/>
      <c r="AO1936" s="108"/>
      <c r="AP1936" s="107"/>
      <c r="AQ1936" s="107"/>
      <c r="AR1936" s="31"/>
      <c r="AS1936" s="68"/>
      <c r="AT1936" s="68"/>
      <c r="AU1936" s="63"/>
      <c r="AV1936" s="62"/>
      <c r="AW1936" s="62"/>
      <c r="AX1936" s="62"/>
      <c r="AY1936" s="62"/>
      <c r="AZ1936" s="126"/>
      <c r="BA1936" s="126"/>
      <c r="BB1936" s="126"/>
      <c r="BC1936" s="126"/>
      <c r="BD1936" s="126"/>
      <c r="BE1936" s="62"/>
    </row>
    <row r="1937" spans="1:57" ht="25.5" customHeight="1" x14ac:dyDescent="0.3">
      <c r="A1937" s="31"/>
      <c r="B1937" s="31"/>
      <c r="C1937" s="31"/>
      <c r="D1937" s="33"/>
      <c r="E1937" s="92"/>
      <c r="F1937" s="31"/>
      <c r="G1937" s="77"/>
      <c r="H1937" s="77"/>
      <c r="I1937" s="57"/>
      <c r="J1937" s="31"/>
      <c r="K1937" s="31"/>
      <c r="L1937" s="77"/>
      <c r="M1937" s="64"/>
      <c r="N1937" s="64"/>
      <c r="O1937" s="69"/>
      <c r="P1937" s="69"/>
      <c r="Q1937" s="70"/>
      <c r="R1937" s="34"/>
      <c r="S1937" s="105"/>
      <c r="T1937" s="105"/>
      <c r="U1937" s="77"/>
      <c r="V1937" s="77"/>
      <c r="W1937" s="69"/>
      <c r="X1937" s="69"/>
      <c r="Y1937" s="69"/>
      <c r="Z1937" s="61"/>
      <c r="AA1937" s="67"/>
      <c r="AB1937" s="61"/>
      <c r="AC1937" s="67"/>
      <c r="AD1937" s="67"/>
      <c r="AE1937" s="67"/>
      <c r="AF1937" s="57"/>
      <c r="AG1937" s="107"/>
      <c r="AH1937" s="108"/>
      <c r="AI1937" s="30"/>
      <c r="AJ1937" s="30"/>
      <c r="AK1937" s="30"/>
      <c r="AL1937" s="30"/>
      <c r="AM1937" s="63"/>
      <c r="AN1937" s="108"/>
      <c r="AO1937" s="108"/>
      <c r="AP1937" s="107"/>
      <c r="AQ1937" s="107"/>
      <c r="AR1937" s="31"/>
      <c r="AS1937" s="68"/>
      <c r="AT1937" s="68"/>
      <c r="AU1937" s="63"/>
      <c r="AV1937" s="62"/>
      <c r="AW1937" s="62"/>
      <c r="AX1937" s="62"/>
      <c r="AY1937" s="62"/>
      <c r="AZ1937" s="126"/>
      <c r="BA1937" s="126"/>
      <c r="BB1937" s="126"/>
      <c r="BC1937" s="126"/>
      <c r="BD1937" s="126"/>
      <c r="BE1937" s="62"/>
    </row>
    <row r="1938" spans="1:57" ht="25.5" customHeight="1" x14ac:dyDescent="0.3">
      <c r="A1938" s="31"/>
      <c r="B1938" s="31"/>
      <c r="C1938" s="31"/>
      <c r="D1938" s="33"/>
      <c r="E1938" s="92"/>
      <c r="F1938" s="31"/>
      <c r="G1938" s="77"/>
      <c r="H1938" s="77"/>
      <c r="I1938" s="57"/>
      <c r="J1938" s="31"/>
      <c r="K1938" s="31"/>
      <c r="L1938" s="77"/>
      <c r="M1938" s="64"/>
      <c r="N1938" s="64"/>
      <c r="O1938" s="69"/>
      <c r="P1938" s="69"/>
      <c r="Q1938" s="70"/>
      <c r="R1938" s="34"/>
      <c r="S1938" s="105"/>
      <c r="T1938" s="105"/>
      <c r="U1938" s="77"/>
      <c r="V1938" s="77"/>
      <c r="W1938" s="69"/>
      <c r="X1938" s="69"/>
      <c r="Y1938" s="69"/>
      <c r="Z1938" s="61"/>
      <c r="AA1938" s="67"/>
      <c r="AB1938" s="61"/>
      <c r="AC1938" s="67"/>
      <c r="AD1938" s="67"/>
      <c r="AE1938" s="67"/>
      <c r="AF1938" s="57"/>
      <c r="AG1938" s="107"/>
      <c r="AH1938" s="108"/>
      <c r="AI1938" s="30"/>
      <c r="AJ1938" s="30"/>
      <c r="AK1938" s="30"/>
      <c r="AL1938" s="30"/>
      <c r="AM1938" s="63"/>
      <c r="AN1938" s="108"/>
      <c r="AO1938" s="108"/>
      <c r="AP1938" s="107"/>
      <c r="AQ1938" s="107"/>
      <c r="AR1938" s="31"/>
      <c r="AS1938" s="68"/>
      <c r="AT1938" s="68"/>
      <c r="AU1938" s="63"/>
      <c r="AV1938" s="62"/>
      <c r="AW1938" s="62"/>
      <c r="AX1938" s="62"/>
      <c r="AY1938" s="62"/>
      <c r="AZ1938" s="126"/>
      <c r="BA1938" s="126"/>
      <c r="BB1938" s="126"/>
      <c r="BC1938" s="126"/>
      <c r="BD1938" s="126"/>
      <c r="BE1938" s="62"/>
    </row>
    <row r="1939" spans="1:57" ht="25.5" customHeight="1" x14ac:dyDescent="0.3">
      <c r="A1939" s="31"/>
      <c r="B1939" s="31"/>
      <c r="C1939" s="31"/>
      <c r="D1939" s="33"/>
      <c r="E1939" s="92"/>
      <c r="F1939" s="31"/>
      <c r="G1939" s="77"/>
      <c r="H1939" s="77"/>
      <c r="I1939" s="57"/>
      <c r="J1939" s="31"/>
      <c r="K1939" s="31"/>
      <c r="L1939" s="77"/>
      <c r="M1939" s="64"/>
      <c r="N1939" s="64"/>
      <c r="O1939" s="69"/>
      <c r="P1939" s="69"/>
      <c r="Q1939" s="70"/>
      <c r="R1939" s="34"/>
      <c r="S1939" s="105"/>
      <c r="T1939" s="105"/>
      <c r="U1939" s="77"/>
      <c r="V1939" s="77"/>
      <c r="W1939" s="69"/>
      <c r="X1939" s="69"/>
      <c r="Y1939" s="69"/>
      <c r="Z1939" s="61"/>
      <c r="AA1939" s="67"/>
      <c r="AB1939" s="61"/>
      <c r="AC1939" s="67"/>
      <c r="AD1939" s="67"/>
      <c r="AE1939" s="67"/>
      <c r="AF1939" s="57"/>
      <c r="AG1939" s="107"/>
      <c r="AH1939" s="108"/>
      <c r="AI1939" s="30"/>
      <c r="AJ1939" s="30"/>
      <c r="AK1939" s="30"/>
      <c r="AL1939" s="30"/>
      <c r="AM1939" s="63"/>
      <c r="AN1939" s="108"/>
      <c r="AO1939" s="108"/>
      <c r="AP1939" s="107"/>
      <c r="AQ1939" s="107"/>
      <c r="AR1939" s="31"/>
      <c r="AS1939" s="68"/>
      <c r="AT1939" s="68"/>
      <c r="AU1939" s="63"/>
      <c r="AV1939" s="62"/>
      <c r="AW1939" s="62"/>
      <c r="AX1939" s="62"/>
      <c r="AY1939" s="62"/>
      <c r="AZ1939" s="126"/>
      <c r="BA1939" s="126"/>
      <c r="BB1939" s="126"/>
      <c r="BC1939" s="126"/>
      <c r="BD1939" s="126"/>
      <c r="BE1939" s="62"/>
    </row>
    <row r="1940" spans="1:57" ht="25.5" customHeight="1" x14ac:dyDescent="0.3">
      <c r="A1940" s="31"/>
      <c r="B1940" s="31"/>
      <c r="C1940" s="31"/>
      <c r="D1940" s="33"/>
      <c r="E1940" s="92"/>
      <c r="F1940" s="31"/>
      <c r="G1940" s="77"/>
      <c r="H1940" s="77"/>
      <c r="I1940" s="57"/>
      <c r="J1940" s="31"/>
      <c r="K1940" s="31"/>
      <c r="L1940" s="77"/>
      <c r="M1940" s="64"/>
      <c r="N1940" s="64"/>
      <c r="O1940" s="69"/>
      <c r="P1940" s="69"/>
      <c r="Q1940" s="70"/>
      <c r="R1940" s="34"/>
      <c r="S1940" s="105"/>
      <c r="T1940" s="105"/>
      <c r="U1940" s="77"/>
      <c r="V1940" s="77"/>
      <c r="W1940" s="69"/>
      <c r="X1940" s="69"/>
      <c r="Y1940" s="69"/>
      <c r="Z1940" s="61"/>
      <c r="AA1940" s="67"/>
      <c r="AB1940" s="61"/>
      <c r="AC1940" s="67"/>
      <c r="AD1940" s="67"/>
      <c r="AE1940" s="67"/>
      <c r="AF1940" s="57"/>
      <c r="AG1940" s="107"/>
      <c r="AH1940" s="108"/>
      <c r="AI1940" s="30"/>
      <c r="AJ1940" s="30"/>
      <c r="AK1940" s="30"/>
      <c r="AL1940" s="30"/>
      <c r="AM1940" s="63"/>
      <c r="AN1940" s="108"/>
      <c r="AO1940" s="108"/>
      <c r="AP1940" s="107"/>
      <c r="AQ1940" s="107"/>
      <c r="AR1940" s="31"/>
      <c r="AS1940" s="68"/>
      <c r="AT1940" s="68"/>
      <c r="AU1940" s="63"/>
      <c r="AV1940" s="62"/>
      <c r="AW1940" s="62"/>
      <c r="AX1940" s="62"/>
      <c r="AY1940" s="62"/>
      <c r="AZ1940" s="126"/>
      <c r="BA1940" s="126"/>
      <c r="BB1940" s="126"/>
      <c r="BC1940" s="126"/>
      <c r="BD1940" s="126"/>
      <c r="BE1940" s="62"/>
    </row>
    <row r="1941" spans="1:57" ht="25.5" customHeight="1" x14ac:dyDescent="0.3">
      <c r="A1941" s="31"/>
      <c r="B1941" s="31"/>
      <c r="C1941" s="31"/>
      <c r="D1941" s="33"/>
      <c r="E1941" s="92"/>
      <c r="F1941" s="31"/>
      <c r="G1941" s="77"/>
      <c r="H1941" s="77"/>
      <c r="I1941" s="57"/>
      <c r="J1941" s="31"/>
      <c r="K1941" s="31"/>
      <c r="L1941" s="77"/>
      <c r="M1941" s="64"/>
      <c r="N1941" s="64"/>
      <c r="O1941" s="69"/>
      <c r="P1941" s="69"/>
      <c r="Q1941" s="70"/>
      <c r="R1941" s="34"/>
      <c r="S1941" s="105"/>
      <c r="T1941" s="105"/>
      <c r="U1941" s="77"/>
      <c r="V1941" s="77"/>
      <c r="W1941" s="69"/>
      <c r="X1941" s="69"/>
      <c r="Y1941" s="69"/>
      <c r="Z1941" s="61"/>
      <c r="AA1941" s="67"/>
      <c r="AB1941" s="61"/>
      <c r="AC1941" s="67"/>
      <c r="AD1941" s="67"/>
      <c r="AE1941" s="67"/>
      <c r="AF1941" s="57"/>
      <c r="AG1941" s="107"/>
      <c r="AH1941" s="108"/>
      <c r="AI1941" s="30"/>
      <c r="AJ1941" s="30"/>
      <c r="AK1941" s="30"/>
      <c r="AL1941" s="30"/>
      <c r="AM1941" s="63"/>
      <c r="AN1941" s="108"/>
      <c r="AO1941" s="108"/>
      <c r="AP1941" s="107"/>
      <c r="AQ1941" s="107"/>
      <c r="AR1941" s="31"/>
      <c r="AS1941" s="68"/>
      <c r="AT1941" s="68"/>
      <c r="AU1941" s="63"/>
      <c r="AV1941" s="62"/>
      <c r="AW1941" s="62"/>
      <c r="AX1941" s="62"/>
      <c r="AY1941" s="62"/>
      <c r="AZ1941" s="126"/>
      <c r="BA1941" s="126"/>
      <c r="BB1941" s="126"/>
      <c r="BC1941" s="126"/>
      <c r="BD1941" s="126"/>
      <c r="BE1941" s="62"/>
    </row>
    <row r="1942" spans="1:57" ht="25.5" customHeight="1" x14ac:dyDescent="0.3">
      <c r="A1942" s="31"/>
      <c r="B1942" s="31"/>
      <c r="C1942" s="31"/>
      <c r="D1942" s="33"/>
      <c r="E1942" s="92"/>
      <c r="F1942" s="31"/>
      <c r="G1942" s="77"/>
      <c r="H1942" s="77"/>
      <c r="I1942" s="57"/>
      <c r="J1942" s="31"/>
      <c r="K1942" s="31"/>
      <c r="L1942" s="77"/>
      <c r="M1942" s="64"/>
      <c r="N1942" s="64"/>
      <c r="O1942" s="69"/>
      <c r="P1942" s="69"/>
      <c r="Q1942" s="70"/>
      <c r="R1942" s="34"/>
      <c r="S1942" s="105"/>
      <c r="T1942" s="105"/>
      <c r="U1942" s="77"/>
      <c r="V1942" s="77"/>
      <c r="W1942" s="69"/>
      <c r="X1942" s="69"/>
      <c r="Y1942" s="69"/>
      <c r="Z1942" s="61"/>
      <c r="AA1942" s="67"/>
      <c r="AB1942" s="61"/>
      <c r="AC1942" s="67"/>
      <c r="AD1942" s="67"/>
      <c r="AE1942" s="67"/>
      <c r="AF1942" s="57"/>
      <c r="AG1942" s="107"/>
      <c r="AH1942" s="108"/>
      <c r="AI1942" s="30"/>
      <c r="AJ1942" s="30"/>
      <c r="AK1942" s="30"/>
      <c r="AL1942" s="30"/>
      <c r="AM1942" s="63"/>
      <c r="AN1942" s="108"/>
      <c r="AO1942" s="108"/>
      <c r="AP1942" s="107"/>
      <c r="AQ1942" s="107"/>
      <c r="AR1942" s="31"/>
      <c r="AS1942" s="68"/>
      <c r="AT1942" s="68"/>
      <c r="AU1942" s="63"/>
      <c r="AV1942" s="62"/>
      <c r="AW1942" s="62"/>
      <c r="AX1942" s="62"/>
      <c r="AY1942" s="62"/>
      <c r="AZ1942" s="126"/>
      <c r="BA1942" s="126"/>
      <c r="BB1942" s="126"/>
      <c r="BC1942" s="126"/>
      <c r="BD1942" s="126"/>
      <c r="BE1942" s="62"/>
    </row>
    <row r="1943" spans="1:57" ht="25.5" customHeight="1" x14ac:dyDescent="0.3">
      <c r="A1943" s="31"/>
      <c r="B1943" s="31"/>
      <c r="C1943" s="31"/>
      <c r="D1943" s="33"/>
      <c r="E1943" s="92"/>
      <c r="F1943" s="31"/>
      <c r="G1943" s="77"/>
      <c r="H1943" s="77"/>
      <c r="I1943" s="57"/>
      <c r="J1943" s="31"/>
      <c r="K1943" s="31"/>
      <c r="L1943" s="77"/>
      <c r="M1943" s="64"/>
      <c r="N1943" s="64"/>
      <c r="O1943" s="69"/>
      <c r="P1943" s="69"/>
      <c r="Q1943" s="70"/>
      <c r="R1943" s="34"/>
      <c r="S1943" s="105"/>
      <c r="T1943" s="105"/>
      <c r="U1943" s="77"/>
      <c r="V1943" s="77"/>
      <c r="W1943" s="69"/>
      <c r="X1943" s="69"/>
      <c r="Y1943" s="69"/>
      <c r="Z1943" s="61"/>
      <c r="AA1943" s="67"/>
      <c r="AB1943" s="61"/>
      <c r="AC1943" s="67"/>
      <c r="AD1943" s="67"/>
      <c r="AE1943" s="67"/>
      <c r="AF1943" s="57"/>
      <c r="AG1943" s="107"/>
      <c r="AH1943" s="108"/>
      <c r="AI1943" s="30"/>
      <c r="AJ1943" s="30"/>
      <c r="AK1943" s="30"/>
      <c r="AL1943" s="30"/>
      <c r="AM1943" s="63"/>
      <c r="AN1943" s="108"/>
      <c r="AO1943" s="108"/>
      <c r="AP1943" s="107"/>
      <c r="AQ1943" s="107"/>
      <c r="AR1943" s="31"/>
      <c r="AS1943" s="68"/>
      <c r="AT1943" s="68"/>
      <c r="AU1943" s="63"/>
      <c r="AV1943" s="62"/>
      <c r="AW1943" s="62"/>
      <c r="AX1943" s="62"/>
      <c r="AY1943" s="62"/>
      <c r="AZ1943" s="126"/>
      <c r="BA1943" s="126"/>
      <c r="BB1943" s="126"/>
      <c r="BC1943" s="126"/>
      <c r="BD1943" s="126"/>
      <c r="BE1943" s="62"/>
    </row>
    <row r="1944" spans="1:57" ht="25.5" customHeight="1" x14ac:dyDescent="0.3">
      <c r="A1944" s="31"/>
      <c r="B1944" s="31"/>
      <c r="C1944" s="31"/>
      <c r="D1944" s="33"/>
      <c r="E1944" s="92"/>
      <c r="F1944" s="31"/>
      <c r="G1944" s="77"/>
      <c r="H1944" s="77"/>
      <c r="I1944" s="57"/>
      <c r="J1944" s="31"/>
      <c r="K1944" s="31"/>
      <c r="L1944" s="77"/>
      <c r="M1944" s="64"/>
      <c r="N1944" s="64"/>
      <c r="O1944" s="69"/>
      <c r="P1944" s="69"/>
      <c r="Q1944" s="70"/>
      <c r="R1944" s="34"/>
      <c r="S1944" s="105"/>
      <c r="T1944" s="105"/>
      <c r="U1944" s="77"/>
      <c r="V1944" s="77"/>
      <c r="W1944" s="69"/>
      <c r="X1944" s="69"/>
      <c r="Y1944" s="69"/>
      <c r="Z1944" s="61"/>
      <c r="AA1944" s="67"/>
      <c r="AB1944" s="61"/>
      <c r="AC1944" s="67"/>
      <c r="AD1944" s="67"/>
      <c r="AE1944" s="67"/>
      <c r="AF1944" s="57"/>
      <c r="AG1944" s="107"/>
      <c r="AH1944" s="108"/>
      <c r="AI1944" s="30"/>
      <c r="AJ1944" s="30"/>
      <c r="AK1944" s="30"/>
      <c r="AL1944" s="30"/>
      <c r="AM1944" s="63"/>
      <c r="AN1944" s="108"/>
      <c r="AO1944" s="108"/>
      <c r="AP1944" s="107"/>
      <c r="AQ1944" s="107"/>
      <c r="AR1944" s="31"/>
      <c r="AS1944" s="68"/>
      <c r="AT1944" s="68"/>
      <c r="AU1944" s="63"/>
      <c r="AV1944" s="62"/>
      <c r="AW1944" s="62"/>
      <c r="AX1944" s="62"/>
      <c r="AY1944" s="62"/>
      <c r="AZ1944" s="126"/>
      <c r="BA1944" s="126"/>
      <c r="BB1944" s="126"/>
      <c r="BC1944" s="126"/>
      <c r="BD1944" s="126"/>
      <c r="BE1944" s="62"/>
    </row>
    <row r="1945" spans="1:57" ht="25.5" customHeight="1" x14ac:dyDescent="0.3">
      <c r="A1945" s="31"/>
      <c r="B1945" s="31"/>
      <c r="C1945" s="31"/>
      <c r="D1945" s="33"/>
      <c r="E1945" s="92"/>
      <c r="F1945" s="31"/>
      <c r="G1945" s="77"/>
      <c r="H1945" s="77"/>
      <c r="I1945" s="57"/>
      <c r="J1945" s="31"/>
      <c r="K1945" s="31"/>
      <c r="L1945" s="77"/>
      <c r="M1945" s="64"/>
      <c r="N1945" s="64"/>
      <c r="O1945" s="69"/>
      <c r="P1945" s="69"/>
      <c r="Q1945" s="70"/>
      <c r="R1945" s="34"/>
      <c r="S1945" s="105"/>
      <c r="T1945" s="105"/>
      <c r="U1945" s="77"/>
      <c r="V1945" s="77"/>
      <c r="W1945" s="69"/>
      <c r="X1945" s="69"/>
      <c r="Y1945" s="69"/>
      <c r="Z1945" s="61"/>
      <c r="AA1945" s="67"/>
      <c r="AB1945" s="61"/>
      <c r="AC1945" s="67"/>
      <c r="AD1945" s="67"/>
      <c r="AE1945" s="67"/>
      <c r="AF1945" s="57"/>
      <c r="AG1945" s="107"/>
      <c r="AH1945" s="108"/>
      <c r="AI1945" s="30"/>
      <c r="AJ1945" s="30"/>
      <c r="AK1945" s="30"/>
      <c r="AL1945" s="30"/>
      <c r="AM1945" s="63"/>
      <c r="AN1945" s="108"/>
      <c r="AO1945" s="108"/>
      <c r="AP1945" s="107"/>
      <c r="AQ1945" s="107"/>
      <c r="AR1945" s="31"/>
      <c r="AS1945" s="68"/>
      <c r="AT1945" s="68"/>
      <c r="AU1945" s="63"/>
      <c r="AV1945" s="62"/>
      <c r="AW1945" s="62"/>
      <c r="AX1945" s="62"/>
      <c r="AY1945" s="62"/>
      <c r="AZ1945" s="126"/>
      <c r="BA1945" s="126"/>
      <c r="BB1945" s="126"/>
      <c r="BC1945" s="126"/>
      <c r="BD1945" s="126"/>
      <c r="BE1945" s="62"/>
    </row>
    <row r="1946" spans="1:57" ht="25.5" customHeight="1" x14ac:dyDescent="0.3">
      <c r="A1946" s="31"/>
      <c r="B1946" s="31"/>
      <c r="C1946" s="31"/>
      <c r="D1946" s="33"/>
      <c r="E1946" s="92"/>
      <c r="F1946" s="31"/>
      <c r="G1946" s="77"/>
      <c r="H1946" s="77"/>
      <c r="I1946" s="57"/>
      <c r="J1946" s="31"/>
      <c r="K1946" s="31"/>
      <c r="L1946" s="77"/>
      <c r="M1946" s="64"/>
      <c r="N1946" s="64"/>
      <c r="O1946" s="69"/>
      <c r="P1946" s="69"/>
      <c r="Q1946" s="70"/>
      <c r="R1946" s="34"/>
      <c r="S1946" s="105"/>
      <c r="T1946" s="105"/>
      <c r="U1946" s="77"/>
      <c r="V1946" s="77"/>
      <c r="W1946" s="69"/>
      <c r="X1946" s="69"/>
      <c r="Y1946" s="69"/>
      <c r="Z1946" s="61"/>
      <c r="AA1946" s="67"/>
      <c r="AB1946" s="61"/>
      <c r="AC1946" s="67"/>
      <c r="AD1946" s="67"/>
      <c r="AE1946" s="67"/>
      <c r="AF1946" s="57"/>
      <c r="AG1946" s="107"/>
      <c r="AH1946" s="108"/>
      <c r="AI1946" s="30"/>
      <c r="AJ1946" s="30"/>
      <c r="AK1946" s="30"/>
      <c r="AL1946" s="30"/>
      <c r="AM1946" s="63"/>
      <c r="AN1946" s="108"/>
      <c r="AO1946" s="108"/>
      <c r="AP1946" s="107"/>
      <c r="AQ1946" s="107"/>
      <c r="AR1946" s="31"/>
      <c r="AS1946" s="68"/>
      <c r="AT1946" s="68"/>
      <c r="AU1946" s="63"/>
      <c r="AV1946" s="62"/>
      <c r="AW1946" s="62"/>
      <c r="AX1946" s="62"/>
      <c r="AY1946" s="62"/>
      <c r="AZ1946" s="126"/>
      <c r="BA1946" s="126"/>
      <c r="BB1946" s="126"/>
      <c r="BC1946" s="126"/>
      <c r="BD1946" s="126"/>
      <c r="BE1946" s="62"/>
    </row>
    <row r="1947" spans="1:57" ht="25.5" customHeight="1" x14ac:dyDescent="0.3">
      <c r="A1947" s="31"/>
      <c r="B1947" s="31"/>
      <c r="C1947" s="31"/>
      <c r="D1947" s="33"/>
      <c r="E1947" s="92"/>
      <c r="F1947" s="31"/>
      <c r="G1947" s="77"/>
      <c r="H1947" s="77"/>
      <c r="I1947" s="57"/>
      <c r="J1947" s="31"/>
      <c r="K1947" s="31"/>
      <c r="L1947" s="77"/>
      <c r="M1947" s="64"/>
      <c r="N1947" s="64"/>
      <c r="O1947" s="69"/>
      <c r="P1947" s="69"/>
      <c r="Q1947" s="70"/>
      <c r="R1947" s="34"/>
      <c r="S1947" s="105"/>
      <c r="T1947" s="105"/>
      <c r="U1947" s="77"/>
      <c r="V1947" s="77"/>
      <c r="W1947" s="69"/>
      <c r="X1947" s="69"/>
      <c r="Y1947" s="69"/>
      <c r="Z1947" s="61"/>
      <c r="AA1947" s="67"/>
      <c r="AB1947" s="61"/>
      <c r="AC1947" s="67"/>
      <c r="AD1947" s="67"/>
      <c r="AE1947" s="67"/>
      <c r="AF1947" s="57"/>
      <c r="AG1947" s="107"/>
      <c r="AH1947" s="108"/>
      <c r="AI1947" s="30"/>
      <c r="AJ1947" s="30"/>
      <c r="AK1947" s="30"/>
      <c r="AL1947" s="30"/>
      <c r="AM1947" s="63"/>
      <c r="AN1947" s="108"/>
      <c r="AO1947" s="108"/>
      <c r="AP1947" s="107"/>
      <c r="AQ1947" s="107"/>
      <c r="AR1947" s="31"/>
      <c r="AS1947" s="68"/>
      <c r="AT1947" s="68"/>
      <c r="AU1947" s="63"/>
      <c r="AV1947" s="62"/>
      <c r="AW1947" s="62"/>
      <c r="AX1947" s="62"/>
      <c r="AY1947" s="62"/>
      <c r="AZ1947" s="126"/>
      <c r="BA1947" s="126"/>
      <c r="BB1947" s="126"/>
      <c r="BC1947" s="126"/>
      <c r="BD1947" s="126"/>
      <c r="BE1947" s="62"/>
    </row>
    <row r="1948" spans="1:57" ht="25.5" customHeight="1" x14ac:dyDescent="0.3">
      <c r="A1948" s="31"/>
      <c r="B1948" s="31"/>
      <c r="C1948" s="31"/>
      <c r="D1948" s="33"/>
      <c r="E1948" s="92"/>
      <c r="F1948" s="31"/>
      <c r="G1948" s="77"/>
      <c r="H1948" s="77"/>
      <c r="I1948" s="57"/>
      <c r="J1948" s="31"/>
      <c r="K1948" s="31"/>
      <c r="L1948" s="77"/>
      <c r="M1948" s="64"/>
      <c r="N1948" s="64"/>
      <c r="O1948" s="69"/>
      <c r="P1948" s="69"/>
      <c r="Q1948" s="70"/>
      <c r="R1948" s="34"/>
      <c r="S1948" s="105"/>
      <c r="T1948" s="105"/>
      <c r="U1948" s="77"/>
      <c r="V1948" s="77"/>
      <c r="W1948" s="69"/>
      <c r="X1948" s="69"/>
      <c r="Y1948" s="69"/>
      <c r="Z1948" s="61"/>
      <c r="AA1948" s="67"/>
      <c r="AB1948" s="61"/>
      <c r="AC1948" s="67"/>
      <c r="AD1948" s="67"/>
      <c r="AE1948" s="67"/>
      <c r="AF1948" s="57"/>
      <c r="AG1948" s="107"/>
      <c r="AH1948" s="108"/>
      <c r="AI1948" s="30"/>
      <c r="AJ1948" s="30"/>
      <c r="AK1948" s="30"/>
      <c r="AL1948" s="30"/>
      <c r="AM1948" s="63"/>
      <c r="AN1948" s="108"/>
      <c r="AO1948" s="108"/>
      <c r="AP1948" s="107"/>
      <c r="AQ1948" s="107"/>
      <c r="AR1948" s="31"/>
      <c r="AS1948" s="68"/>
      <c r="AT1948" s="68"/>
      <c r="AU1948" s="63"/>
      <c r="AV1948" s="62"/>
      <c r="AW1948" s="62"/>
      <c r="AX1948" s="62"/>
      <c r="AY1948" s="62"/>
      <c r="AZ1948" s="126"/>
      <c r="BA1948" s="126"/>
      <c r="BB1948" s="126"/>
      <c r="BC1948" s="126"/>
      <c r="BD1948" s="126"/>
      <c r="BE1948" s="62"/>
    </row>
    <row r="1949" spans="1:57" ht="25.5" customHeight="1" x14ac:dyDescent="0.3">
      <c r="A1949" s="31"/>
      <c r="B1949" s="31"/>
      <c r="C1949" s="31"/>
      <c r="D1949" s="33"/>
      <c r="E1949" s="92"/>
      <c r="F1949" s="31"/>
      <c r="G1949" s="77"/>
      <c r="H1949" s="77"/>
      <c r="I1949" s="57"/>
      <c r="J1949" s="31"/>
      <c r="K1949" s="31"/>
      <c r="L1949" s="77"/>
      <c r="M1949" s="64"/>
      <c r="N1949" s="64"/>
      <c r="O1949" s="69"/>
      <c r="P1949" s="69"/>
      <c r="Q1949" s="70"/>
      <c r="R1949" s="34"/>
      <c r="S1949" s="105"/>
      <c r="T1949" s="105"/>
      <c r="U1949" s="77"/>
      <c r="V1949" s="77"/>
      <c r="W1949" s="69"/>
      <c r="X1949" s="69"/>
      <c r="Y1949" s="69"/>
      <c r="Z1949" s="61"/>
      <c r="AA1949" s="67"/>
      <c r="AB1949" s="61"/>
      <c r="AC1949" s="67"/>
      <c r="AD1949" s="67"/>
      <c r="AE1949" s="67"/>
      <c r="AF1949" s="57"/>
      <c r="AG1949" s="107"/>
      <c r="AH1949" s="108"/>
      <c r="AI1949" s="30"/>
      <c r="AJ1949" s="30"/>
      <c r="AK1949" s="30"/>
      <c r="AL1949" s="30"/>
      <c r="AM1949" s="63"/>
      <c r="AN1949" s="108"/>
      <c r="AO1949" s="108"/>
      <c r="AP1949" s="107"/>
      <c r="AQ1949" s="107"/>
      <c r="AR1949" s="31"/>
      <c r="AS1949" s="68"/>
      <c r="AT1949" s="68"/>
      <c r="AU1949" s="63"/>
      <c r="AV1949" s="62"/>
      <c r="AW1949" s="62"/>
      <c r="AX1949" s="62"/>
      <c r="AY1949" s="62"/>
      <c r="AZ1949" s="126"/>
      <c r="BA1949" s="126"/>
      <c r="BB1949" s="126"/>
      <c r="BC1949" s="126"/>
      <c r="BD1949" s="126"/>
      <c r="BE1949" s="62"/>
    </row>
    <row r="1950" spans="1:57" ht="25.5" customHeight="1" x14ac:dyDescent="0.3">
      <c r="A1950" s="31"/>
      <c r="B1950" s="31"/>
      <c r="C1950" s="31"/>
      <c r="D1950" s="33"/>
      <c r="E1950" s="92"/>
      <c r="F1950" s="31"/>
      <c r="G1950" s="77"/>
      <c r="H1950" s="77"/>
      <c r="I1950" s="57"/>
      <c r="J1950" s="31"/>
      <c r="K1950" s="31"/>
      <c r="L1950" s="77"/>
      <c r="M1950" s="64"/>
      <c r="N1950" s="64"/>
      <c r="O1950" s="69"/>
      <c r="P1950" s="69"/>
      <c r="Q1950" s="70"/>
      <c r="R1950" s="34"/>
      <c r="S1950" s="105"/>
      <c r="T1950" s="105"/>
      <c r="U1950" s="77"/>
      <c r="V1950" s="77"/>
      <c r="W1950" s="69"/>
      <c r="X1950" s="69"/>
      <c r="Y1950" s="69"/>
      <c r="Z1950" s="61"/>
      <c r="AA1950" s="67"/>
      <c r="AB1950" s="61"/>
      <c r="AC1950" s="67"/>
      <c r="AD1950" s="67"/>
      <c r="AE1950" s="67"/>
      <c r="AF1950" s="57"/>
      <c r="AG1950" s="107"/>
      <c r="AH1950" s="108"/>
      <c r="AI1950" s="30"/>
      <c r="AJ1950" s="30"/>
      <c r="AK1950" s="30"/>
      <c r="AL1950" s="30"/>
      <c r="AM1950" s="63"/>
      <c r="AN1950" s="108"/>
      <c r="AO1950" s="108"/>
      <c r="AP1950" s="107"/>
      <c r="AQ1950" s="107"/>
      <c r="AR1950" s="31"/>
      <c r="AS1950" s="68"/>
      <c r="AT1950" s="68"/>
      <c r="AU1950" s="63"/>
      <c r="AV1950" s="62"/>
      <c r="AW1950" s="62"/>
      <c r="AX1950" s="62"/>
      <c r="AY1950" s="62"/>
      <c r="AZ1950" s="126"/>
      <c r="BA1950" s="126"/>
      <c r="BB1950" s="126"/>
      <c r="BC1950" s="126"/>
      <c r="BD1950" s="126"/>
      <c r="BE1950" s="62"/>
    </row>
    <row r="1951" spans="1:57" ht="25.5" customHeight="1" x14ac:dyDescent="0.3">
      <c r="A1951" s="31"/>
      <c r="B1951" s="31"/>
      <c r="C1951" s="31"/>
      <c r="D1951" s="33"/>
      <c r="E1951" s="92"/>
      <c r="F1951" s="31"/>
      <c r="G1951" s="77"/>
      <c r="H1951" s="77"/>
      <c r="I1951" s="57"/>
      <c r="J1951" s="31"/>
      <c r="K1951" s="31"/>
      <c r="L1951" s="77"/>
      <c r="M1951" s="64"/>
      <c r="N1951" s="64"/>
      <c r="O1951" s="69"/>
      <c r="P1951" s="69"/>
      <c r="Q1951" s="70"/>
      <c r="R1951" s="34"/>
      <c r="S1951" s="105"/>
      <c r="T1951" s="105"/>
      <c r="U1951" s="77"/>
      <c r="V1951" s="77"/>
      <c r="W1951" s="69"/>
      <c r="X1951" s="69"/>
      <c r="Y1951" s="69"/>
      <c r="Z1951" s="61"/>
      <c r="AA1951" s="67"/>
      <c r="AB1951" s="61"/>
      <c r="AC1951" s="67"/>
      <c r="AD1951" s="67"/>
      <c r="AE1951" s="67"/>
      <c r="AF1951" s="57"/>
      <c r="AG1951" s="107"/>
      <c r="AH1951" s="108"/>
      <c r="AI1951" s="30"/>
      <c r="AJ1951" s="30"/>
      <c r="AK1951" s="30"/>
      <c r="AL1951" s="30"/>
      <c r="AM1951" s="63"/>
      <c r="AN1951" s="108"/>
      <c r="AO1951" s="108"/>
      <c r="AP1951" s="107"/>
      <c r="AQ1951" s="107"/>
      <c r="AR1951" s="31"/>
      <c r="AS1951" s="68"/>
      <c r="AT1951" s="68"/>
      <c r="AU1951" s="63"/>
      <c r="AV1951" s="62"/>
      <c r="AW1951" s="62"/>
      <c r="AX1951" s="62"/>
      <c r="AY1951" s="62"/>
      <c r="AZ1951" s="126"/>
      <c r="BA1951" s="126"/>
      <c r="BB1951" s="126"/>
      <c r="BC1951" s="126"/>
      <c r="BD1951" s="126"/>
      <c r="BE1951" s="62"/>
    </row>
    <row r="1952" spans="1:57" ht="25.5" customHeight="1" x14ac:dyDescent="0.3">
      <c r="A1952" s="31"/>
      <c r="B1952" s="31"/>
      <c r="C1952" s="31"/>
      <c r="D1952" s="33"/>
      <c r="E1952" s="92"/>
      <c r="F1952" s="31"/>
      <c r="G1952" s="77"/>
      <c r="H1952" s="77"/>
      <c r="I1952" s="57"/>
      <c r="J1952" s="31"/>
      <c r="K1952" s="31"/>
      <c r="L1952" s="77"/>
      <c r="M1952" s="64"/>
      <c r="N1952" s="64"/>
      <c r="O1952" s="69"/>
      <c r="P1952" s="69"/>
      <c r="Q1952" s="70"/>
      <c r="R1952" s="34"/>
      <c r="S1952" s="105"/>
      <c r="T1952" s="105"/>
      <c r="U1952" s="77"/>
      <c r="V1952" s="77"/>
      <c r="W1952" s="69"/>
      <c r="X1952" s="69"/>
      <c r="Y1952" s="69"/>
      <c r="Z1952" s="61"/>
      <c r="AA1952" s="67"/>
      <c r="AB1952" s="61"/>
      <c r="AC1952" s="67"/>
      <c r="AD1952" s="67"/>
      <c r="AE1952" s="67"/>
      <c r="AF1952" s="57"/>
      <c r="AG1952" s="107"/>
      <c r="AH1952" s="108"/>
      <c r="AI1952" s="30"/>
      <c r="AJ1952" s="30"/>
      <c r="AK1952" s="30"/>
      <c r="AL1952" s="30"/>
      <c r="AM1952" s="63"/>
      <c r="AN1952" s="108"/>
      <c r="AO1952" s="108"/>
      <c r="AP1952" s="107"/>
      <c r="AQ1952" s="107"/>
      <c r="AR1952" s="31"/>
      <c r="AS1952" s="68"/>
      <c r="AT1952" s="68"/>
      <c r="AU1952" s="63"/>
      <c r="AV1952" s="62"/>
      <c r="AW1952" s="62"/>
      <c r="AX1952" s="62"/>
      <c r="AY1952" s="62"/>
      <c r="AZ1952" s="126"/>
      <c r="BA1952" s="126"/>
      <c r="BB1952" s="126"/>
      <c r="BC1952" s="126"/>
      <c r="BD1952" s="126"/>
      <c r="BE1952" s="62"/>
    </row>
    <row r="1953" spans="1:57" ht="25.5" customHeight="1" x14ac:dyDescent="0.3">
      <c r="A1953" s="31"/>
      <c r="B1953" s="31"/>
      <c r="C1953" s="31"/>
      <c r="D1953" s="33"/>
      <c r="E1953" s="92"/>
      <c r="F1953" s="31"/>
      <c r="G1953" s="77"/>
      <c r="H1953" s="77"/>
      <c r="I1953" s="57"/>
      <c r="J1953" s="31"/>
      <c r="K1953" s="31"/>
      <c r="L1953" s="77"/>
      <c r="M1953" s="64"/>
      <c r="N1953" s="64"/>
      <c r="O1953" s="69"/>
      <c r="P1953" s="69"/>
      <c r="Q1953" s="70"/>
      <c r="R1953" s="34"/>
      <c r="S1953" s="105"/>
      <c r="T1953" s="105"/>
      <c r="U1953" s="77"/>
      <c r="V1953" s="77"/>
      <c r="W1953" s="69"/>
      <c r="X1953" s="69"/>
      <c r="Y1953" s="69"/>
      <c r="Z1953" s="61"/>
      <c r="AA1953" s="67"/>
      <c r="AB1953" s="61"/>
      <c r="AC1953" s="67"/>
      <c r="AD1953" s="67"/>
      <c r="AE1953" s="67"/>
      <c r="AF1953" s="57"/>
      <c r="AG1953" s="107"/>
      <c r="AH1953" s="108"/>
      <c r="AI1953" s="30"/>
      <c r="AJ1953" s="30"/>
      <c r="AK1953" s="30"/>
      <c r="AL1953" s="30"/>
      <c r="AM1953" s="63"/>
      <c r="AN1953" s="108"/>
      <c r="AO1953" s="108"/>
      <c r="AP1953" s="107"/>
      <c r="AQ1953" s="107"/>
      <c r="AR1953" s="31"/>
      <c r="AS1953" s="68"/>
      <c r="AT1953" s="68"/>
      <c r="AU1953" s="63"/>
      <c r="AV1953" s="62"/>
      <c r="AW1953" s="62"/>
      <c r="AX1953" s="62"/>
      <c r="AY1953" s="62"/>
      <c r="AZ1953" s="126"/>
      <c r="BA1953" s="126"/>
      <c r="BB1953" s="126"/>
      <c r="BC1953" s="126"/>
      <c r="BD1953" s="126"/>
      <c r="BE1953" s="62"/>
    </row>
    <row r="1954" spans="1:57" ht="25.5" customHeight="1" x14ac:dyDescent="0.3">
      <c r="A1954" s="31"/>
      <c r="B1954" s="31"/>
      <c r="C1954" s="31"/>
      <c r="D1954" s="33"/>
      <c r="E1954" s="92"/>
      <c r="F1954" s="31"/>
      <c r="G1954" s="77"/>
      <c r="H1954" s="77"/>
      <c r="I1954" s="57"/>
      <c r="J1954" s="31"/>
      <c r="K1954" s="31"/>
      <c r="L1954" s="77"/>
      <c r="M1954" s="64"/>
      <c r="N1954" s="64"/>
      <c r="O1954" s="69"/>
      <c r="P1954" s="69"/>
      <c r="Q1954" s="70"/>
      <c r="R1954" s="34"/>
      <c r="S1954" s="105"/>
      <c r="T1954" s="105"/>
      <c r="U1954" s="77"/>
      <c r="V1954" s="77"/>
      <c r="W1954" s="69"/>
      <c r="X1954" s="69"/>
      <c r="Y1954" s="69"/>
      <c r="Z1954" s="61"/>
      <c r="AA1954" s="67"/>
      <c r="AB1954" s="61"/>
      <c r="AC1954" s="67"/>
      <c r="AD1954" s="67"/>
      <c r="AE1954" s="67"/>
      <c r="AF1954" s="57"/>
      <c r="AG1954" s="107"/>
      <c r="AH1954" s="108"/>
      <c r="AI1954" s="30"/>
      <c r="AJ1954" s="30"/>
      <c r="AK1954" s="30"/>
      <c r="AL1954" s="30"/>
      <c r="AM1954" s="63"/>
      <c r="AN1954" s="108"/>
      <c r="AO1954" s="108"/>
      <c r="AP1954" s="107"/>
      <c r="AQ1954" s="107"/>
      <c r="AR1954" s="31"/>
      <c r="AS1954" s="68"/>
      <c r="AT1954" s="68"/>
      <c r="AU1954" s="63"/>
      <c r="AV1954" s="62"/>
      <c r="AW1954" s="62"/>
      <c r="AX1954" s="62"/>
      <c r="AY1954" s="62"/>
      <c r="AZ1954" s="126"/>
      <c r="BA1954" s="126"/>
      <c r="BB1954" s="126"/>
      <c r="BC1954" s="126"/>
      <c r="BD1954" s="126"/>
      <c r="BE1954" s="62"/>
    </row>
    <row r="1955" spans="1:57" ht="25.5" customHeight="1" x14ac:dyDescent="0.3">
      <c r="A1955" s="31"/>
      <c r="B1955" s="31"/>
      <c r="C1955" s="31"/>
      <c r="D1955" s="33"/>
      <c r="E1955" s="92"/>
      <c r="F1955" s="31"/>
      <c r="G1955" s="77"/>
      <c r="H1955" s="77"/>
      <c r="I1955" s="57"/>
      <c r="J1955" s="31"/>
      <c r="K1955" s="31"/>
      <c r="L1955" s="77"/>
      <c r="M1955" s="64"/>
      <c r="N1955" s="64"/>
      <c r="O1955" s="69"/>
      <c r="P1955" s="69"/>
      <c r="Q1955" s="70"/>
      <c r="R1955" s="34"/>
      <c r="S1955" s="105"/>
      <c r="T1955" s="105"/>
      <c r="U1955" s="77"/>
      <c r="V1955" s="77"/>
      <c r="W1955" s="69"/>
      <c r="X1955" s="69"/>
      <c r="Y1955" s="69"/>
      <c r="Z1955" s="61"/>
      <c r="AA1955" s="67"/>
      <c r="AB1955" s="61"/>
      <c r="AC1955" s="67"/>
      <c r="AD1955" s="67"/>
      <c r="AE1955" s="67"/>
      <c r="AF1955" s="57"/>
      <c r="AG1955" s="107"/>
      <c r="AH1955" s="108"/>
      <c r="AI1955" s="30"/>
      <c r="AJ1955" s="30"/>
      <c r="AK1955" s="30"/>
      <c r="AL1955" s="30"/>
      <c r="AM1955" s="63"/>
      <c r="AN1955" s="108"/>
      <c r="AO1955" s="108"/>
      <c r="AP1955" s="107"/>
      <c r="AQ1955" s="107"/>
      <c r="AR1955" s="31"/>
      <c r="AS1955" s="68"/>
      <c r="AT1955" s="68"/>
      <c r="AU1955" s="63"/>
      <c r="AV1955" s="62"/>
      <c r="AW1955" s="62"/>
      <c r="AX1955" s="62"/>
      <c r="AY1955" s="62"/>
      <c r="AZ1955" s="126"/>
      <c r="BA1955" s="126"/>
      <c r="BB1955" s="126"/>
      <c r="BC1955" s="126"/>
      <c r="BD1955" s="126"/>
      <c r="BE1955" s="62"/>
    </row>
    <row r="1956" spans="1:57" ht="25.5" customHeight="1" x14ac:dyDescent="0.3">
      <c r="A1956" s="31"/>
      <c r="B1956" s="31"/>
      <c r="C1956" s="31"/>
      <c r="D1956" s="33"/>
      <c r="E1956" s="92"/>
      <c r="F1956" s="31"/>
      <c r="G1956" s="77"/>
      <c r="H1956" s="77"/>
      <c r="I1956" s="57"/>
      <c r="J1956" s="31"/>
      <c r="K1956" s="31"/>
      <c r="L1956" s="77"/>
      <c r="M1956" s="64"/>
      <c r="N1956" s="64"/>
      <c r="O1956" s="69"/>
      <c r="P1956" s="69"/>
      <c r="Q1956" s="70"/>
      <c r="R1956" s="34"/>
      <c r="S1956" s="105"/>
      <c r="T1956" s="105"/>
      <c r="U1956" s="77"/>
      <c r="V1956" s="77"/>
      <c r="W1956" s="69"/>
      <c r="X1956" s="69"/>
      <c r="Y1956" s="69"/>
      <c r="Z1956" s="61"/>
      <c r="AA1956" s="67"/>
      <c r="AB1956" s="61"/>
      <c r="AC1956" s="67"/>
      <c r="AD1956" s="67"/>
      <c r="AE1956" s="67"/>
      <c r="AF1956" s="57"/>
      <c r="AG1956" s="107"/>
      <c r="AH1956" s="108"/>
      <c r="AI1956" s="30"/>
      <c r="AJ1956" s="30"/>
      <c r="AK1956" s="30"/>
      <c r="AL1956" s="30"/>
      <c r="AM1956" s="63"/>
      <c r="AN1956" s="108"/>
      <c r="AO1956" s="108"/>
      <c r="AP1956" s="107"/>
      <c r="AQ1956" s="107"/>
      <c r="AR1956" s="31"/>
      <c r="AS1956" s="68"/>
      <c r="AT1956" s="68"/>
      <c r="AU1956" s="63"/>
      <c r="AV1956" s="62"/>
      <c r="AW1956" s="62"/>
      <c r="AX1956" s="62"/>
      <c r="AY1956" s="62"/>
      <c r="AZ1956" s="126"/>
      <c r="BA1956" s="126"/>
      <c r="BB1956" s="126"/>
      <c r="BC1956" s="126"/>
      <c r="BD1956" s="126"/>
      <c r="BE1956" s="62"/>
    </row>
    <row r="1957" spans="1:57" ht="25.5" customHeight="1" x14ac:dyDescent="0.3">
      <c r="A1957" s="31"/>
      <c r="B1957" s="31"/>
      <c r="C1957" s="31"/>
      <c r="D1957" s="33"/>
      <c r="E1957" s="92"/>
      <c r="F1957" s="31"/>
      <c r="G1957" s="77"/>
      <c r="H1957" s="77"/>
      <c r="I1957" s="57"/>
      <c r="J1957" s="31"/>
      <c r="K1957" s="31"/>
      <c r="L1957" s="77"/>
      <c r="M1957" s="64"/>
      <c r="N1957" s="64"/>
      <c r="O1957" s="69"/>
      <c r="P1957" s="69"/>
      <c r="Q1957" s="70"/>
      <c r="R1957" s="34"/>
      <c r="S1957" s="105"/>
      <c r="T1957" s="105"/>
      <c r="U1957" s="77"/>
      <c r="V1957" s="77"/>
      <c r="W1957" s="69"/>
      <c r="X1957" s="69"/>
      <c r="Y1957" s="69"/>
      <c r="Z1957" s="61"/>
      <c r="AA1957" s="67"/>
      <c r="AB1957" s="61"/>
      <c r="AC1957" s="67"/>
      <c r="AD1957" s="67"/>
      <c r="AE1957" s="67"/>
      <c r="AF1957" s="57"/>
      <c r="AG1957" s="107"/>
      <c r="AH1957" s="108"/>
      <c r="AI1957" s="30"/>
      <c r="AJ1957" s="30"/>
      <c r="AK1957" s="30"/>
      <c r="AL1957" s="30"/>
      <c r="AM1957" s="63"/>
      <c r="AN1957" s="108"/>
      <c r="AO1957" s="108"/>
      <c r="AP1957" s="107"/>
      <c r="AQ1957" s="107"/>
      <c r="AR1957" s="31"/>
      <c r="AS1957" s="68"/>
      <c r="AT1957" s="68"/>
      <c r="AU1957" s="63"/>
      <c r="AV1957" s="62"/>
      <c r="AW1957" s="62"/>
      <c r="AX1957" s="62"/>
      <c r="AY1957" s="62"/>
      <c r="AZ1957" s="126"/>
      <c r="BA1957" s="126"/>
      <c r="BB1957" s="126"/>
      <c r="BC1957" s="126"/>
      <c r="BD1957" s="126"/>
      <c r="BE1957" s="62"/>
    </row>
    <row r="1958" spans="1:57" ht="25.5" customHeight="1" x14ac:dyDescent="0.3">
      <c r="A1958" s="31"/>
      <c r="B1958" s="31"/>
      <c r="C1958" s="31"/>
      <c r="D1958" s="33"/>
      <c r="E1958" s="92"/>
      <c r="F1958" s="31"/>
      <c r="G1958" s="77"/>
      <c r="H1958" s="77"/>
      <c r="I1958" s="57"/>
      <c r="J1958" s="31"/>
      <c r="K1958" s="31"/>
      <c r="L1958" s="77"/>
      <c r="M1958" s="64"/>
      <c r="N1958" s="64"/>
      <c r="O1958" s="69"/>
      <c r="P1958" s="69"/>
      <c r="Q1958" s="70"/>
      <c r="R1958" s="34"/>
      <c r="S1958" s="105"/>
      <c r="T1958" s="105"/>
      <c r="U1958" s="77"/>
      <c r="V1958" s="77"/>
      <c r="W1958" s="69"/>
      <c r="X1958" s="69"/>
      <c r="Y1958" s="69"/>
      <c r="Z1958" s="61"/>
      <c r="AA1958" s="67"/>
      <c r="AB1958" s="61"/>
      <c r="AC1958" s="67"/>
      <c r="AD1958" s="67"/>
      <c r="AE1958" s="67"/>
      <c r="AF1958" s="57"/>
      <c r="AG1958" s="107"/>
      <c r="AH1958" s="108"/>
      <c r="AI1958" s="30"/>
      <c r="AJ1958" s="30"/>
      <c r="AK1958" s="30"/>
      <c r="AL1958" s="30"/>
      <c r="AM1958" s="63"/>
      <c r="AN1958" s="108"/>
      <c r="AO1958" s="108"/>
      <c r="AP1958" s="107"/>
      <c r="AQ1958" s="107"/>
      <c r="AR1958" s="31"/>
      <c r="AS1958" s="68"/>
      <c r="AT1958" s="68"/>
      <c r="AU1958" s="63"/>
      <c r="AV1958" s="62"/>
      <c r="AW1958" s="62"/>
      <c r="AX1958" s="62"/>
      <c r="AY1958" s="62"/>
      <c r="AZ1958" s="126"/>
      <c r="BA1958" s="126"/>
      <c r="BB1958" s="126"/>
      <c r="BC1958" s="126"/>
      <c r="BD1958" s="126"/>
      <c r="BE1958" s="62"/>
    </row>
    <row r="1959" spans="1:57" ht="25.5" customHeight="1" x14ac:dyDescent="0.3">
      <c r="A1959" s="31"/>
      <c r="B1959" s="31"/>
      <c r="C1959" s="31"/>
      <c r="D1959" s="33"/>
      <c r="E1959" s="92"/>
      <c r="F1959" s="31"/>
      <c r="G1959" s="77"/>
      <c r="H1959" s="77"/>
      <c r="I1959" s="57"/>
      <c r="J1959" s="31"/>
      <c r="K1959" s="31"/>
      <c r="L1959" s="77"/>
      <c r="M1959" s="64"/>
      <c r="N1959" s="64"/>
      <c r="O1959" s="69"/>
      <c r="P1959" s="69"/>
      <c r="Q1959" s="70"/>
      <c r="R1959" s="34"/>
      <c r="S1959" s="105"/>
      <c r="T1959" s="105"/>
      <c r="U1959" s="77"/>
      <c r="V1959" s="77"/>
      <c r="W1959" s="69"/>
      <c r="X1959" s="69"/>
      <c r="Y1959" s="69"/>
      <c r="Z1959" s="61"/>
      <c r="AA1959" s="67"/>
      <c r="AB1959" s="61"/>
      <c r="AC1959" s="67"/>
      <c r="AD1959" s="67"/>
      <c r="AE1959" s="67"/>
      <c r="AF1959" s="57"/>
      <c r="AG1959" s="107"/>
      <c r="AH1959" s="108"/>
      <c r="AI1959" s="30"/>
      <c r="AJ1959" s="30"/>
      <c r="AK1959" s="30"/>
      <c r="AL1959" s="30"/>
      <c r="AM1959" s="63"/>
      <c r="AN1959" s="108"/>
      <c r="AO1959" s="108"/>
      <c r="AP1959" s="107"/>
      <c r="AQ1959" s="107"/>
      <c r="AR1959" s="31"/>
      <c r="AS1959" s="68"/>
      <c r="AT1959" s="68"/>
      <c r="AU1959" s="63"/>
      <c r="AV1959" s="62"/>
      <c r="AW1959" s="62"/>
      <c r="AX1959" s="62"/>
      <c r="AY1959" s="62"/>
      <c r="AZ1959" s="126"/>
      <c r="BA1959" s="126"/>
      <c r="BB1959" s="126"/>
      <c r="BC1959" s="126"/>
      <c r="BD1959" s="126"/>
      <c r="BE1959" s="62"/>
    </row>
    <row r="1960" spans="1:57" ht="25.5" customHeight="1" x14ac:dyDescent="0.3">
      <c r="A1960" s="31"/>
      <c r="B1960" s="31"/>
      <c r="C1960" s="31"/>
      <c r="D1960" s="33"/>
      <c r="E1960" s="92"/>
      <c r="F1960" s="31"/>
      <c r="G1960" s="77"/>
      <c r="H1960" s="77"/>
      <c r="I1960" s="57"/>
      <c r="J1960" s="31"/>
      <c r="K1960" s="31"/>
      <c r="L1960" s="77"/>
      <c r="M1960" s="64"/>
      <c r="N1960" s="64"/>
      <c r="O1960" s="69"/>
      <c r="P1960" s="69"/>
      <c r="Q1960" s="70"/>
      <c r="R1960" s="34"/>
      <c r="S1960" s="105"/>
      <c r="T1960" s="105"/>
      <c r="U1960" s="77"/>
      <c r="V1960" s="77"/>
      <c r="W1960" s="69"/>
      <c r="X1960" s="69"/>
      <c r="Y1960" s="69"/>
      <c r="Z1960" s="61"/>
      <c r="AA1960" s="67"/>
      <c r="AB1960" s="61"/>
      <c r="AC1960" s="67"/>
      <c r="AD1960" s="67"/>
      <c r="AE1960" s="67"/>
      <c r="AF1960" s="57"/>
      <c r="AG1960" s="107"/>
      <c r="AH1960" s="108"/>
      <c r="AI1960" s="30"/>
      <c r="AJ1960" s="30"/>
      <c r="AK1960" s="30"/>
      <c r="AL1960" s="30"/>
      <c r="AM1960" s="63"/>
      <c r="AN1960" s="108"/>
      <c r="AO1960" s="108"/>
      <c r="AP1960" s="107"/>
      <c r="AQ1960" s="107"/>
      <c r="AR1960" s="31"/>
      <c r="AS1960" s="68"/>
      <c r="AT1960" s="68"/>
      <c r="AU1960" s="63"/>
      <c r="AV1960" s="62"/>
      <c r="AW1960" s="62"/>
      <c r="AX1960" s="62"/>
      <c r="AY1960" s="62"/>
      <c r="AZ1960" s="126"/>
      <c r="BA1960" s="126"/>
      <c r="BB1960" s="126"/>
      <c r="BC1960" s="126"/>
      <c r="BD1960" s="126"/>
      <c r="BE1960" s="62"/>
    </row>
    <row r="1961" spans="1:57" ht="25.5" customHeight="1" x14ac:dyDescent="0.3">
      <c r="A1961" s="31"/>
      <c r="B1961" s="31"/>
      <c r="C1961" s="31"/>
      <c r="D1961" s="33"/>
      <c r="E1961" s="92"/>
      <c r="F1961" s="31"/>
      <c r="G1961" s="77"/>
      <c r="H1961" s="77"/>
      <c r="I1961" s="57"/>
      <c r="J1961" s="31"/>
      <c r="K1961" s="31"/>
      <c r="L1961" s="77"/>
      <c r="M1961" s="64"/>
      <c r="N1961" s="64"/>
      <c r="O1961" s="69"/>
      <c r="P1961" s="69"/>
      <c r="Q1961" s="70"/>
      <c r="R1961" s="34"/>
      <c r="S1961" s="105"/>
      <c r="T1961" s="105"/>
      <c r="U1961" s="77"/>
      <c r="V1961" s="77"/>
      <c r="W1961" s="69"/>
      <c r="X1961" s="69"/>
      <c r="Y1961" s="69"/>
      <c r="Z1961" s="61"/>
      <c r="AA1961" s="67"/>
      <c r="AB1961" s="61"/>
      <c r="AC1961" s="67"/>
      <c r="AD1961" s="67"/>
      <c r="AE1961" s="67"/>
      <c r="AF1961" s="57"/>
      <c r="AG1961" s="107"/>
      <c r="AH1961" s="108"/>
      <c r="AI1961" s="30"/>
      <c r="AJ1961" s="30"/>
      <c r="AK1961" s="30"/>
      <c r="AL1961" s="30"/>
      <c r="AM1961" s="63"/>
      <c r="AN1961" s="108"/>
      <c r="AO1961" s="108"/>
      <c r="AP1961" s="107"/>
      <c r="AQ1961" s="107"/>
      <c r="AR1961" s="31"/>
      <c r="AS1961" s="68"/>
      <c r="AT1961" s="68"/>
      <c r="AU1961" s="63"/>
      <c r="AV1961" s="62"/>
      <c r="AW1961" s="62"/>
      <c r="AX1961" s="62"/>
      <c r="AY1961" s="62"/>
      <c r="AZ1961" s="126"/>
      <c r="BA1961" s="126"/>
      <c r="BB1961" s="126"/>
      <c r="BC1961" s="126"/>
      <c r="BD1961" s="126"/>
      <c r="BE1961" s="62"/>
    </row>
    <row r="1962" spans="1:57" ht="25.5" customHeight="1" x14ac:dyDescent="0.3">
      <c r="A1962" s="31"/>
      <c r="B1962" s="31"/>
      <c r="C1962" s="31"/>
      <c r="D1962" s="33"/>
      <c r="E1962" s="92"/>
      <c r="F1962" s="31"/>
      <c r="G1962" s="77"/>
      <c r="H1962" s="77"/>
      <c r="I1962" s="57"/>
      <c r="J1962" s="31"/>
      <c r="K1962" s="31"/>
      <c r="L1962" s="77"/>
      <c r="M1962" s="64"/>
      <c r="N1962" s="64"/>
      <c r="O1962" s="69"/>
      <c r="P1962" s="69"/>
      <c r="Q1962" s="70"/>
      <c r="R1962" s="34"/>
      <c r="S1962" s="105"/>
      <c r="T1962" s="105"/>
      <c r="U1962" s="77"/>
      <c r="V1962" s="77"/>
      <c r="W1962" s="69"/>
      <c r="X1962" s="69"/>
      <c r="Y1962" s="69"/>
      <c r="Z1962" s="61"/>
      <c r="AA1962" s="67"/>
      <c r="AB1962" s="61"/>
      <c r="AC1962" s="67"/>
      <c r="AD1962" s="67"/>
      <c r="AE1962" s="67"/>
      <c r="AF1962" s="57"/>
      <c r="AG1962" s="107"/>
      <c r="AH1962" s="108"/>
      <c r="AI1962" s="30"/>
      <c r="AJ1962" s="30"/>
      <c r="AK1962" s="30"/>
      <c r="AL1962" s="30"/>
      <c r="AM1962" s="63"/>
      <c r="AN1962" s="108"/>
      <c r="AO1962" s="108"/>
      <c r="AP1962" s="107"/>
      <c r="AQ1962" s="107"/>
      <c r="AR1962" s="31"/>
      <c r="AS1962" s="68"/>
      <c r="AT1962" s="68"/>
      <c r="AU1962" s="63"/>
      <c r="AV1962" s="62"/>
      <c r="AW1962" s="62"/>
      <c r="AX1962" s="62"/>
      <c r="AY1962" s="62"/>
      <c r="AZ1962" s="126"/>
      <c r="BA1962" s="126"/>
      <c r="BB1962" s="126"/>
      <c r="BC1962" s="126"/>
      <c r="BD1962" s="126"/>
      <c r="BE1962" s="62"/>
    </row>
    <row r="1963" spans="1:57" ht="25.5" customHeight="1" x14ac:dyDescent="0.3">
      <c r="A1963" s="31"/>
      <c r="B1963" s="31"/>
      <c r="C1963" s="31"/>
      <c r="D1963" s="33"/>
      <c r="E1963" s="92"/>
      <c r="F1963" s="31"/>
      <c r="G1963" s="77"/>
      <c r="H1963" s="77"/>
      <c r="I1963" s="57"/>
      <c r="J1963" s="31"/>
      <c r="K1963" s="31"/>
      <c r="L1963" s="77"/>
      <c r="M1963" s="64"/>
      <c r="N1963" s="64"/>
      <c r="O1963" s="69"/>
      <c r="P1963" s="69"/>
      <c r="Q1963" s="70"/>
      <c r="R1963" s="34"/>
      <c r="S1963" s="105"/>
      <c r="T1963" s="105"/>
      <c r="U1963" s="77"/>
      <c r="V1963" s="77"/>
      <c r="W1963" s="69"/>
      <c r="X1963" s="69"/>
      <c r="Y1963" s="69"/>
      <c r="Z1963" s="61"/>
      <c r="AA1963" s="67"/>
      <c r="AB1963" s="61"/>
      <c r="AC1963" s="67"/>
      <c r="AD1963" s="67"/>
      <c r="AE1963" s="67"/>
      <c r="AF1963" s="57"/>
      <c r="AG1963" s="107"/>
      <c r="AH1963" s="108"/>
      <c r="AI1963" s="30"/>
      <c r="AJ1963" s="30"/>
      <c r="AK1963" s="30"/>
      <c r="AL1963" s="30"/>
      <c r="AM1963" s="63"/>
      <c r="AN1963" s="108"/>
      <c r="AO1963" s="108"/>
      <c r="AP1963" s="107"/>
      <c r="AQ1963" s="107"/>
      <c r="AR1963" s="31"/>
      <c r="AS1963" s="68"/>
      <c r="AT1963" s="68"/>
      <c r="AU1963" s="63"/>
      <c r="AV1963" s="62"/>
      <c r="AW1963" s="62"/>
      <c r="AX1963" s="62"/>
      <c r="AY1963" s="62"/>
      <c r="AZ1963" s="126"/>
      <c r="BA1963" s="126"/>
      <c r="BB1963" s="126"/>
      <c r="BC1963" s="126"/>
      <c r="BD1963" s="126"/>
      <c r="BE1963" s="62"/>
    </row>
    <row r="1964" spans="1:57" ht="25.5" customHeight="1" x14ac:dyDescent="0.3">
      <c r="A1964" s="31"/>
      <c r="B1964" s="31"/>
      <c r="C1964" s="31"/>
      <c r="D1964" s="33"/>
      <c r="E1964" s="92"/>
      <c r="F1964" s="31"/>
      <c r="G1964" s="77"/>
      <c r="H1964" s="77"/>
      <c r="I1964" s="57"/>
      <c r="J1964" s="31"/>
      <c r="K1964" s="31"/>
      <c r="L1964" s="77"/>
      <c r="M1964" s="64"/>
      <c r="N1964" s="64"/>
      <c r="O1964" s="69"/>
      <c r="P1964" s="69"/>
      <c r="Q1964" s="70"/>
      <c r="R1964" s="34"/>
      <c r="S1964" s="105"/>
      <c r="T1964" s="105"/>
      <c r="U1964" s="77"/>
      <c r="V1964" s="77"/>
      <c r="W1964" s="69"/>
      <c r="X1964" s="69"/>
      <c r="Y1964" s="69"/>
      <c r="Z1964" s="61"/>
      <c r="AA1964" s="67"/>
      <c r="AB1964" s="61"/>
      <c r="AC1964" s="67"/>
      <c r="AD1964" s="67"/>
      <c r="AE1964" s="67"/>
      <c r="AF1964" s="57"/>
      <c r="AG1964" s="107"/>
      <c r="AH1964" s="108"/>
      <c r="AI1964" s="30"/>
      <c r="AJ1964" s="30"/>
      <c r="AK1964" s="30"/>
      <c r="AL1964" s="30"/>
      <c r="AM1964" s="63"/>
      <c r="AN1964" s="108"/>
      <c r="AO1964" s="108"/>
      <c r="AP1964" s="107"/>
      <c r="AQ1964" s="107"/>
      <c r="AR1964" s="31"/>
      <c r="AS1964" s="68"/>
      <c r="AT1964" s="68"/>
      <c r="AU1964" s="63"/>
      <c r="AV1964" s="62"/>
      <c r="AW1964" s="62"/>
      <c r="AX1964" s="62"/>
      <c r="AY1964" s="62"/>
      <c r="AZ1964" s="126"/>
      <c r="BA1964" s="126"/>
      <c r="BB1964" s="126"/>
      <c r="BC1964" s="126"/>
      <c r="BD1964" s="126"/>
      <c r="BE1964" s="62"/>
    </row>
    <row r="1965" spans="1:57" ht="25.5" customHeight="1" x14ac:dyDescent="0.3">
      <c r="A1965" s="31"/>
      <c r="B1965" s="31"/>
      <c r="C1965" s="31"/>
      <c r="D1965" s="33"/>
      <c r="E1965" s="92"/>
      <c r="F1965" s="31"/>
      <c r="G1965" s="77"/>
      <c r="H1965" s="77"/>
      <c r="I1965" s="57"/>
      <c r="J1965" s="31"/>
      <c r="K1965" s="31"/>
      <c r="L1965" s="77"/>
      <c r="M1965" s="64"/>
      <c r="N1965" s="64"/>
      <c r="O1965" s="69"/>
      <c r="P1965" s="69"/>
      <c r="Q1965" s="70"/>
      <c r="R1965" s="34"/>
      <c r="S1965" s="105"/>
      <c r="T1965" s="105"/>
      <c r="U1965" s="77"/>
      <c r="V1965" s="77"/>
      <c r="W1965" s="69"/>
      <c r="X1965" s="69"/>
      <c r="Y1965" s="69"/>
      <c r="Z1965" s="61"/>
      <c r="AA1965" s="67"/>
      <c r="AB1965" s="61"/>
      <c r="AC1965" s="67"/>
      <c r="AD1965" s="67"/>
      <c r="AE1965" s="67"/>
      <c r="AF1965" s="57"/>
      <c r="AG1965" s="107"/>
      <c r="AH1965" s="108"/>
      <c r="AI1965" s="30"/>
      <c r="AJ1965" s="30"/>
      <c r="AK1965" s="30"/>
      <c r="AL1965" s="30"/>
      <c r="AM1965" s="63"/>
      <c r="AN1965" s="108"/>
      <c r="AO1965" s="108"/>
      <c r="AP1965" s="107"/>
      <c r="AQ1965" s="107"/>
      <c r="AR1965" s="31"/>
      <c r="AS1965" s="68"/>
      <c r="AT1965" s="68"/>
      <c r="AU1965" s="63"/>
      <c r="AV1965" s="62"/>
      <c r="AW1965" s="62"/>
      <c r="AX1965" s="62"/>
      <c r="AY1965" s="62"/>
      <c r="AZ1965" s="126"/>
      <c r="BA1965" s="126"/>
      <c r="BB1965" s="126"/>
      <c r="BC1965" s="126"/>
      <c r="BD1965" s="126"/>
      <c r="BE1965" s="62"/>
    </row>
    <row r="1966" spans="1:57" ht="25.5" customHeight="1" x14ac:dyDescent="0.3">
      <c r="A1966" s="31"/>
      <c r="B1966" s="31"/>
      <c r="C1966" s="31"/>
      <c r="D1966" s="33"/>
      <c r="E1966" s="92"/>
      <c r="F1966" s="31"/>
      <c r="G1966" s="77"/>
      <c r="H1966" s="77"/>
      <c r="I1966" s="57"/>
      <c r="J1966" s="31"/>
      <c r="K1966" s="31"/>
      <c r="L1966" s="77"/>
      <c r="M1966" s="64"/>
      <c r="N1966" s="64"/>
      <c r="O1966" s="69"/>
      <c r="P1966" s="69"/>
      <c r="Q1966" s="70"/>
      <c r="R1966" s="34"/>
      <c r="S1966" s="105"/>
      <c r="T1966" s="105"/>
      <c r="U1966" s="77"/>
      <c r="V1966" s="77"/>
      <c r="W1966" s="69"/>
      <c r="X1966" s="69"/>
      <c r="Y1966" s="69"/>
      <c r="Z1966" s="61"/>
      <c r="AA1966" s="67"/>
      <c r="AB1966" s="61"/>
      <c r="AC1966" s="67"/>
      <c r="AD1966" s="67"/>
      <c r="AE1966" s="67"/>
      <c r="AF1966" s="57"/>
      <c r="AG1966" s="107"/>
      <c r="AH1966" s="108"/>
      <c r="AI1966" s="30"/>
      <c r="AJ1966" s="30"/>
      <c r="AK1966" s="30"/>
      <c r="AL1966" s="30"/>
      <c r="AM1966" s="63"/>
      <c r="AN1966" s="108"/>
      <c r="AO1966" s="108"/>
      <c r="AP1966" s="107"/>
      <c r="AQ1966" s="107"/>
      <c r="AR1966" s="31"/>
      <c r="AS1966" s="68"/>
      <c r="AT1966" s="68"/>
      <c r="AU1966" s="63"/>
      <c r="AV1966" s="62"/>
      <c r="AW1966" s="62"/>
      <c r="AX1966" s="62"/>
      <c r="AY1966" s="62"/>
      <c r="AZ1966" s="126"/>
      <c r="BA1966" s="126"/>
      <c r="BB1966" s="126"/>
      <c r="BC1966" s="126"/>
      <c r="BD1966" s="126"/>
      <c r="BE1966" s="62"/>
    </row>
    <row r="1967" spans="1:57" ht="25.5" customHeight="1" x14ac:dyDescent="0.3">
      <c r="A1967" s="31"/>
      <c r="B1967" s="31"/>
      <c r="C1967" s="31"/>
      <c r="D1967" s="33"/>
      <c r="E1967" s="92"/>
      <c r="F1967" s="31"/>
      <c r="G1967" s="77"/>
      <c r="H1967" s="77"/>
      <c r="I1967" s="57"/>
      <c r="J1967" s="31"/>
      <c r="K1967" s="31"/>
      <c r="L1967" s="77"/>
      <c r="M1967" s="64"/>
      <c r="N1967" s="64"/>
      <c r="O1967" s="69"/>
      <c r="P1967" s="69"/>
      <c r="Q1967" s="70"/>
      <c r="R1967" s="34"/>
      <c r="S1967" s="105"/>
      <c r="T1967" s="105"/>
      <c r="U1967" s="77"/>
      <c r="V1967" s="77"/>
      <c r="W1967" s="69"/>
      <c r="X1967" s="69"/>
      <c r="Y1967" s="69"/>
      <c r="Z1967" s="61"/>
      <c r="AA1967" s="67"/>
      <c r="AB1967" s="61"/>
      <c r="AC1967" s="67"/>
      <c r="AD1967" s="67"/>
      <c r="AE1967" s="67"/>
      <c r="AF1967" s="57"/>
      <c r="AG1967" s="107"/>
      <c r="AH1967" s="108"/>
      <c r="AI1967" s="30"/>
      <c r="AJ1967" s="30"/>
      <c r="AK1967" s="30"/>
      <c r="AL1967" s="30"/>
      <c r="AM1967" s="63"/>
      <c r="AN1967" s="108"/>
      <c r="AO1967" s="108"/>
      <c r="AP1967" s="107"/>
      <c r="AQ1967" s="107"/>
      <c r="AR1967" s="31"/>
      <c r="AS1967" s="68"/>
      <c r="AT1967" s="68"/>
      <c r="AU1967" s="63"/>
      <c r="AV1967" s="62"/>
      <c r="AW1967" s="62"/>
      <c r="AX1967" s="62"/>
      <c r="AY1967" s="62"/>
      <c r="AZ1967" s="126"/>
      <c r="BA1967" s="126"/>
      <c r="BB1967" s="126"/>
      <c r="BC1967" s="126"/>
      <c r="BD1967" s="126"/>
      <c r="BE1967" s="62"/>
    </row>
    <row r="1968" spans="1:57" ht="25.5" customHeight="1" x14ac:dyDescent="0.3">
      <c r="A1968" s="31"/>
      <c r="B1968" s="31"/>
      <c r="C1968" s="31"/>
      <c r="D1968" s="33"/>
      <c r="E1968" s="92"/>
      <c r="F1968" s="31"/>
      <c r="G1968" s="77"/>
      <c r="H1968" s="77"/>
      <c r="I1968" s="57"/>
      <c r="J1968" s="31"/>
      <c r="K1968" s="31"/>
      <c r="L1968" s="77"/>
      <c r="M1968" s="64"/>
      <c r="N1968" s="64"/>
      <c r="O1968" s="69"/>
      <c r="P1968" s="69"/>
      <c r="Q1968" s="70"/>
      <c r="R1968" s="34"/>
      <c r="S1968" s="105"/>
      <c r="T1968" s="105"/>
      <c r="U1968" s="77"/>
      <c r="V1968" s="77"/>
      <c r="W1968" s="69"/>
      <c r="X1968" s="69"/>
      <c r="Y1968" s="69"/>
      <c r="Z1968" s="61"/>
      <c r="AA1968" s="67"/>
      <c r="AB1968" s="61"/>
      <c r="AC1968" s="67"/>
      <c r="AD1968" s="67"/>
      <c r="AE1968" s="67"/>
      <c r="AF1968" s="57"/>
      <c r="AG1968" s="107"/>
      <c r="AH1968" s="108"/>
      <c r="AI1968" s="30"/>
      <c r="AJ1968" s="30"/>
      <c r="AK1968" s="30"/>
      <c r="AL1968" s="30"/>
      <c r="AM1968" s="63"/>
      <c r="AN1968" s="108"/>
      <c r="AO1968" s="108"/>
      <c r="AP1968" s="107"/>
      <c r="AQ1968" s="107"/>
      <c r="AR1968" s="31"/>
      <c r="AS1968" s="68"/>
      <c r="AT1968" s="68"/>
      <c r="AU1968" s="63"/>
      <c r="AV1968" s="62"/>
      <c r="AW1968" s="62"/>
      <c r="AX1968" s="62"/>
      <c r="AY1968" s="62"/>
      <c r="AZ1968" s="126"/>
      <c r="BA1968" s="126"/>
      <c r="BB1968" s="126"/>
      <c r="BC1968" s="126"/>
      <c r="BD1968" s="126"/>
      <c r="BE1968" s="62"/>
    </row>
    <row r="1969" spans="1:57" ht="25.5" customHeight="1" x14ac:dyDescent="0.3">
      <c r="A1969" s="31"/>
      <c r="B1969" s="31"/>
      <c r="C1969" s="31"/>
      <c r="D1969" s="33"/>
      <c r="E1969" s="92"/>
      <c r="F1969" s="31"/>
      <c r="G1969" s="77"/>
      <c r="H1969" s="77"/>
      <c r="I1969" s="57"/>
      <c r="J1969" s="31"/>
      <c r="K1969" s="31"/>
      <c r="L1969" s="77"/>
      <c r="M1969" s="64"/>
      <c r="N1969" s="64"/>
      <c r="O1969" s="69"/>
      <c r="P1969" s="69"/>
      <c r="Q1969" s="70"/>
      <c r="R1969" s="34"/>
      <c r="S1969" s="105"/>
      <c r="T1969" s="105"/>
      <c r="U1969" s="77"/>
      <c r="V1969" s="77"/>
      <c r="W1969" s="69"/>
      <c r="X1969" s="69"/>
      <c r="Y1969" s="69"/>
      <c r="Z1969" s="61"/>
      <c r="AA1969" s="67"/>
      <c r="AB1969" s="61"/>
      <c r="AC1969" s="67"/>
      <c r="AD1969" s="67"/>
      <c r="AE1969" s="67"/>
      <c r="AF1969" s="57"/>
      <c r="AG1969" s="107"/>
      <c r="AH1969" s="108"/>
      <c r="AI1969" s="30"/>
      <c r="AJ1969" s="30"/>
      <c r="AK1969" s="30"/>
      <c r="AL1969" s="30"/>
      <c r="AM1969" s="63"/>
      <c r="AN1969" s="108"/>
      <c r="AO1969" s="108"/>
      <c r="AP1969" s="107"/>
      <c r="AQ1969" s="107"/>
      <c r="AR1969" s="31"/>
      <c r="AS1969" s="68"/>
      <c r="AT1969" s="68"/>
      <c r="AU1969" s="63"/>
      <c r="AV1969" s="62"/>
      <c r="AW1969" s="62"/>
      <c r="AX1969" s="62"/>
      <c r="AY1969" s="62"/>
      <c r="AZ1969" s="126"/>
      <c r="BA1969" s="126"/>
      <c r="BB1969" s="126"/>
      <c r="BC1969" s="126"/>
      <c r="BD1969" s="126"/>
      <c r="BE1969" s="62"/>
    </row>
    <row r="1970" spans="1:57" ht="25.5" customHeight="1" x14ac:dyDescent="0.3">
      <c r="A1970" s="31"/>
      <c r="B1970" s="31"/>
      <c r="C1970" s="31"/>
      <c r="D1970" s="33"/>
      <c r="E1970" s="92"/>
      <c r="F1970" s="31"/>
      <c r="G1970" s="77"/>
      <c r="H1970" s="77"/>
      <c r="I1970" s="57"/>
      <c r="J1970" s="31"/>
      <c r="K1970" s="31"/>
      <c r="L1970" s="77"/>
      <c r="M1970" s="64"/>
      <c r="N1970" s="64"/>
      <c r="O1970" s="69"/>
      <c r="P1970" s="69"/>
      <c r="Q1970" s="70"/>
      <c r="R1970" s="34"/>
      <c r="S1970" s="105"/>
      <c r="T1970" s="105"/>
      <c r="U1970" s="77"/>
      <c r="V1970" s="77"/>
      <c r="W1970" s="69"/>
      <c r="X1970" s="69"/>
      <c r="Y1970" s="69"/>
      <c r="Z1970" s="61"/>
      <c r="AA1970" s="67"/>
      <c r="AB1970" s="61"/>
      <c r="AC1970" s="67"/>
      <c r="AD1970" s="67"/>
      <c r="AE1970" s="67"/>
      <c r="AF1970" s="57"/>
      <c r="AG1970" s="107"/>
      <c r="AH1970" s="108"/>
      <c r="AI1970" s="30"/>
      <c r="AJ1970" s="30"/>
      <c r="AK1970" s="30"/>
      <c r="AL1970" s="30"/>
      <c r="AM1970" s="63"/>
      <c r="AN1970" s="108"/>
      <c r="AO1970" s="108"/>
      <c r="AP1970" s="107"/>
      <c r="AQ1970" s="107"/>
      <c r="AR1970" s="31"/>
      <c r="AS1970" s="68"/>
      <c r="AT1970" s="68"/>
      <c r="AU1970" s="63"/>
      <c r="AV1970" s="62"/>
      <c r="AW1970" s="62"/>
      <c r="AX1970" s="62"/>
      <c r="AY1970" s="62"/>
      <c r="AZ1970" s="126"/>
      <c r="BA1970" s="126"/>
      <c r="BB1970" s="126"/>
      <c r="BC1970" s="126"/>
      <c r="BD1970" s="126"/>
      <c r="BE1970" s="62"/>
    </row>
    <row r="1971" spans="1:57" ht="25.5" customHeight="1" x14ac:dyDescent="0.3">
      <c r="A1971" s="31"/>
      <c r="B1971" s="31"/>
      <c r="C1971" s="31"/>
      <c r="D1971" s="33"/>
      <c r="E1971" s="92"/>
      <c r="F1971" s="31"/>
      <c r="G1971" s="77"/>
      <c r="H1971" s="77"/>
      <c r="I1971" s="57"/>
      <c r="J1971" s="31"/>
      <c r="K1971" s="31"/>
      <c r="L1971" s="77"/>
      <c r="M1971" s="64"/>
      <c r="N1971" s="64"/>
      <c r="O1971" s="69"/>
      <c r="P1971" s="69"/>
      <c r="Q1971" s="70"/>
      <c r="R1971" s="34"/>
      <c r="S1971" s="105"/>
      <c r="T1971" s="105"/>
      <c r="U1971" s="77"/>
      <c r="V1971" s="77"/>
      <c r="W1971" s="69"/>
      <c r="X1971" s="69"/>
      <c r="Y1971" s="69"/>
      <c r="Z1971" s="61"/>
      <c r="AA1971" s="67"/>
      <c r="AB1971" s="61"/>
      <c r="AC1971" s="67"/>
      <c r="AD1971" s="67"/>
      <c r="AE1971" s="67"/>
      <c r="AF1971" s="57"/>
      <c r="AG1971" s="107"/>
      <c r="AH1971" s="108"/>
      <c r="AI1971" s="30"/>
      <c r="AJ1971" s="30"/>
      <c r="AK1971" s="30"/>
      <c r="AL1971" s="30"/>
      <c r="AM1971" s="63"/>
      <c r="AN1971" s="108"/>
      <c r="AO1971" s="108"/>
      <c r="AP1971" s="107"/>
      <c r="AQ1971" s="107"/>
      <c r="AR1971" s="31"/>
      <c r="AS1971" s="68"/>
      <c r="AT1971" s="68"/>
      <c r="AU1971" s="63"/>
      <c r="AV1971" s="62"/>
      <c r="AW1971" s="62"/>
      <c r="AX1971" s="62"/>
      <c r="AY1971" s="62"/>
      <c r="AZ1971" s="126"/>
      <c r="BA1971" s="126"/>
      <c r="BB1971" s="126"/>
      <c r="BC1971" s="126"/>
      <c r="BD1971" s="126"/>
      <c r="BE1971" s="62"/>
    </row>
    <row r="1972" spans="1:57" ht="25.5" customHeight="1" x14ac:dyDescent="0.3">
      <c r="A1972" s="31"/>
      <c r="B1972" s="31"/>
      <c r="C1972" s="31"/>
      <c r="D1972" s="33"/>
      <c r="E1972" s="92"/>
      <c r="F1972" s="31"/>
      <c r="G1972" s="77"/>
      <c r="H1972" s="77"/>
      <c r="I1972" s="57"/>
      <c r="J1972" s="31"/>
      <c r="K1972" s="31"/>
      <c r="L1972" s="77"/>
      <c r="M1972" s="64"/>
      <c r="N1972" s="64"/>
      <c r="O1972" s="69"/>
      <c r="P1972" s="69"/>
      <c r="Q1972" s="70"/>
      <c r="R1972" s="34"/>
      <c r="S1972" s="105"/>
      <c r="T1972" s="105"/>
      <c r="U1972" s="77"/>
      <c r="V1972" s="77"/>
      <c r="W1972" s="69"/>
      <c r="X1972" s="69"/>
      <c r="Y1972" s="69"/>
      <c r="Z1972" s="61"/>
      <c r="AA1972" s="67"/>
      <c r="AB1972" s="61"/>
      <c r="AC1972" s="67"/>
      <c r="AD1972" s="67"/>
      <c r="AE1972" s="67"/>
      <c r="AF1972" s="57"/>
      <c r="AG1972" s="107"/>
      <c r="AH1972" s="108"/>
      <c r="AI1972" s="30"/>
      <c r="AJ1972" s="30"/>
      <c r="AK1972" s="30"/>
      <c r="AL1972" s="30"/>
      <c r="AM1972" s="63"/>
      <c r="AN1972" s="108"/>
      <c r="AO1972" s="108"/>
      <c r="AP1972" s="107"/>
      <c r="AQ1972" s="107"/>
      <c r="AR1972" s="31"/>
      <c r="AS1972" s="68"/>
      <c r="AT1972" s="68"/>
      <c r="AU1972" s="63"/>
      <c r="AV1972" s="62"/>
      <c r="AW1972" s="62"/>
      <c r="AX1972" s="62"/>
      <c r="AY1972" s="62"/>
      <c r="AZ1972" s="126"/>
      <c r="BA1972" s="126"/>
      <c r="BB1972" s="126"/>
      <c r="BC1972" s="126"/>
      <c r="BD1972" s="126"/>
      <c r="BE1972" s="62"/>
    </row>
    <row r="1973" spans="1:57" ht="25.5" customHeight="1" x14ac:dyDescent="0.3">
      <c r="A1973" s="31"/>
      <c r="B1973" s="31"/>
      <c r="C1973" s="31"/>
      <c r="D1973" s="33"/>
      <c r="E1973" s="92"/>
      <c r="F1973" s="31"/>
      <c r="G1973" s="77"/>
      <c r="H1973" s="77"/>
      <c r="I1973" s="57"/>
      <c r="J1973" s="31"/>
      <c r="K1973" s="31"/>
      <c r="L1973" s="77"/>
      <c r="M1973" s="64"/>
      <c r="N1973" s="64"/>
      <c r="O1973" s="69"/>
      <c r="P1973" s="69"/>
      <c r="Q1973" s="70"/>
      <c r="R1973" s="34"/>
      <c r="S1973" s="105"/>
      <c r="T1973" s="105"/>
      <c r="U1973" s="77"/>
      <c r="V1973" s="77"/>
      <c r="W1973" s="69"/>
      <c r="X1973" s="69"/>
      <c r="Y1973" s="69"/>
      <c r="Z1973" s="61"/>
      <c r="AA1973" s="67"/>
      <c r="AB1973" s="61"/>
      <c r="AC1973" s="67"/>
      <c r="AD1973" s="67"/>
      <c r="AE1973" s="67"/>
      <c r="AF1973" s="57"/>
      <c r="AG1973" s="107"/>
      <c r="AH1973" s="108"/>
      <c r="AI1973" s="30"/>
      <c r="AJ1973" s="30"/>
      <c r="AK1973" s="30"/>
      <c r="AL1973" s="30"/>
      <c r="AM1973" s="63"/>
      <c r="AN1973" s="108"/>
      <c r="AO1973" s="108"/>
      <c r="AP1973" s="107"/>
      <c r="AQ1973" s="107"/>
      <c r="AR1973" s="31"/>
      <c r="AS1973" s="68"/>
      <c r="AT1973" s="68"/>
      <c r="AU1973" s="63"/>
      <c r="AV1973" s="62"/>
      <c r="AW1973" s="62"/>
      <c r="AX1973" s="62"/>
      <c r="AY1973" s="62"/>
      <c r="AZ1973" s="126"/>
      <c r="BA1973" s="126"/>
      <c r="BB1973" s="126"/>
      <c r="BC1973" s="126"/>
      <c r="BD1973" s="126"/>
      <c r="BE1973" s="62"/>
    </row>
    <row r="1974" spans="1:57" ht="25.5" customHeight="1" x14ac:dyDescent="0.3">
      <c r="A1974" s="31"/>
      <c r="B1974" s="31"/>
      <c r="C1974" s="31"/>
      <c r="D1974" s="33"/>
      <c r="E1974" s="92"/>
      <c r="F1974" s="31"/>
      <c r="G1974" s="77"/>
      <c r="H1974" s="77"/>
      <c r="I1974" s="57"/>
      <c r="J1974" s="31"/>
      <c r="K1974" s="31"/>
      <c r="L1974" s="77"/>
      <c r="M1974" s="64"/>
      <c r="N1974" s="64"/>
      <c r="O1974" s="69"/>
      <c r="P1974" s="69"/>
      <c r="Q1974" s="70"/>
      <c r="R1974" s="34"/>
      <c r="S1974" s="105"/>
      <c r="T1974" s="105"/>
      <c r="U1974" s="77"/>
      <c r="V1974" s="77"/>
      <c r="W1974" s="69"/>
      <c r="X1974" s="69"/>
      <c r="Y1974" s="69"/>
      <c r="Z1974" s="61"/>
      <c r="AA1974" s="67"/>
      <c r="AB1974" s="61"/>
      <c r="AC1974" s="67"/>
      <c r="AD1974" s="67"/>
      <c r="AE1974" s="67"/>
      <c r="AF1974" s="57"/>
      <c r="AG1974" s="107"/>
      <c r="AH1974" s="108"/>
      <c r="AI1974" s="30"/>
      <c r="AJ1974" s="30"/>
      <c r="AK1974" s="30"/>
      <c r="AL1974" s="30"/>
      <c r="AM1974" s="63"/>
      <c r="AN1974" s="108"/>
      <c r="AO1974" s="108"/>
      <c r="AP1974" s="107"/>
      <c r="AQ1974" s="107"/>
      <c r="AR1974" s="31"/>
      <c r="AS1974" s="68"/>
      <c r="AT1974" s="68"/>
      <c r="AU1974" s="63"/>
      <c r="AV1974" s="62"/>
      <c r="AW1974" s="62"/>
      <c r="AX1974" s="62"/>
      <c r="AY1974" s="62"/>
      <c r="AZ1974" s="126"/>
      <c r="BA1974" s="126"/>
      <c r="BB1974" s="126"/>
      <c r="BC1974" s="126"/>
      <c r="BD1974" s="126"/>
      <c r="BE1974" s="62"/>
    </row>
    <row r="1975" spans="1:57" ht="25.5" customHeight="1" x14ac:dyDescent="0.3">
      <c r="A1975" s="31"/>
      <c r="B1975" s="31"/>
      <c r="C1975" s="31"/>
      <c r="D1975" s="33"/>
      <c r="E1975" s="92"/>
      <c r="F1975" s="31"/>
      <c r="G1975" s="77"/>
      <c r="H1975" s="77"/>
      <c r="I1975" s="57"/>
      <c r="J1975" s="31"/>
      <c r="K1975" s="31"/>
      <c r="L1975" s="77"/>
      <c r="M1975" s="64"/>
      <c r="N1975" s="64"/>
      <c r="O1975" s="69"/>
      <c r="P1975" s="69"/>
      <c r="Q1975" s="70"/>
      <c r="R1975" s="34"/>
      <c r="S1975" s="105"/>
      <c r="T1975" s="105"/>
      <c r="U1975" s="77"/>
      <c r="V1975" s="77"/>
      <c r="W1975" s="69"/>
      <c r="X1975" s="69"/>
      <c r="Y1975" s="69"/>
      <c r="Z1975" s="61"/>
      <c r="AA1975" s="67"/>
      <c r="AB1975" s="61"/>
      <c r="AC1975" s="67"/>
      <c r="AD1975" s="67"/>
      <c r="AE1975" s="67"/>
      <c r="AF1975" s="57"/>
      <c r="AG1975" s="107"/>
      <c r="AH1975" s="108"/>
      <c r="AI1975" s="30"/>
      <c r="AJ1975" s="30"/>
      <c r="AK1975" s="30"/>
      <c r="AL1975" s="30"/>
      <c r="AM1975" s="63"/>
      <c r="AN1975" s="108"/>
      <c r="AO1975" s="108"/>
      <c r="AP1975" s="107"/>
      <c r="AQ1975" s="107"/>
      <c r="AR1975" s="31"/>
      <c r="AS1975" s="68"/>
      <c r="AT1975" s="68"/>
      <c r="AU1975" s="63"/>
      <c r="AV1975" s="62"/>
      <c r="AW1975" s="62"/>
      <c r="AX1975" s="62"/>
      <c r="AY1975" s="62"/>
      <c r="AZ1975" s="126"/>
      <c r="BA1975" s="126"/>
      <c r="BB1975" s="126"/>
      <c r="BC1975" s="126"/>
      <c r="BD1975" s="126"/>
      <c r="BE1975" s="62"/>
    </row>
    <row r="1976" spans="1:57" ht="25.5" customHeight="1" x14ac:dyDescent="0.3">
      <c r="A1976" s="31"/>
      <c r="B1976" s="31"/>
      <c r="C1976" s="31"/>
      <c r="D1976" s="33"/>
      <c r="E1976" s="92"/>
      <c r="F1976" s="31"/>
      <c r="G1976" s="77"/>
      <c r="H1976" s="77"/>
      <c r="I1976" s="57"/>
      <c r="J1976" s="31"/>
      <c r="K1976" s="31"/>
      <c r="L1976" s="77"/>
      <c r="M1976" s="64"/>
      <c r="N1976" s="64"/>
      <c r="O1976" s="69"/>
      <c r="P1976" s="69"/>
      <c r="Q1976" s="70"/>
      <c r="R1976" s="34"/>
      <c r="S1976" s="105"/>
      <c r="T1976" s="105"/>
      <c r="U1976" s="77"/>
      <c r="V1976" s="77"/>
      <c r="W1976" s="69"/>
      <c r="X1976" s="69"/>
      <c r="Y1976" s="69"/>
      <c r="Z1976" s="61"/>
      <c r="AA1976" s="67"/>
      <c r="AB1976" s="61"/>
      <c r="AC1976" s="67"/>
      <c r="AD1976" s="67"/>
      <c r="AE1976" s="67"/>
      <c r="AF1976" s="57"/>
      <c r="AG1976" s="107"/>
      <c r="AH1976" s="108"/>
      <c r="AI1976" s="30"/>
      <c r="AJ1976" s="30"/>
      <c r="AK1976" s="30"/>
      <c r="AL1976" s="30"/>
      <c r="AM1976" s="63"/>
      <c r="AN1976" s="108"/>
      <c r="AO1976" s="108"/>
      <c r="AP1976" s="107"/>
      <c r="AQ1976" s="107"/>
      <c r="AR1976" s="31"/>
      <c r="AS1976" s="68"/>
      <c r="AT1976" s="68"/>
      <c r="AU1976" s="63"/>
      <c r="AV1976" s="62"/>
      <c r="AW1976" s="62"/>
      <c r="AX1976" s="62"/>
      <c r="AY1976" s="62"/>
      <c r="AZ1976" s="126"/>
      <c r="BA1976" s="126"/>
      <c r="BB1976" s="126"/>
      <c r="BC1976" s="126"/>
      <c r="BD1976" s="126"/>
      <c r="BE1976" s="62"/>
    </row>
    <row r="1977" spans="1:57" ht="25.5" customHeight="1" x14ac:dyDescent="0.3">
      <c r="A1977" s="31"/>
      <c r="B1977" s="31"/>
      <c r="C1977" s="31"/>
      <c r="D1977" s="33"/>
      <c r="E1977" s="92"/>
      <c r="F1977" s="31"/>
      <c r="G1977" s="77"/>
      <c r="H1977" s="77"/>
      <c r="I1977" s="57"/>
      <c r="J1977" s="31"/>
      <c r="K1977" s="31"/>
      <c r="L1977" s="77"/>
      <c r="M1977" s="64"/>
      <c r="N1977" s="64"/>
      <c r="O1977" s="69"/>
      <c r="P1977" s="69"/>
      <c r="Q1977" s="70"/>
      <c r="R1977" s="34"/>
      <c r="S1977" s="105"/>
      <c r="T1977" s="105"/>
      <c r="U1977" s="77"/>
      <c r="V1977" s="77"/>
      <c r="W1977" s="69"/>
      <c r="X1977" s="69"/>
      <c r="Y1977" s="69"/>
      <c r="Z1977" s="61"/>
      <c r="AA1977" s="67"/>
      <c r="AB1977" s="61"/>
      <c r="AC1977" s="67"/>
      <c r="AD1977" s="67"/>
      <c r="AE1977" s="67"/>
      <c r="AF1977" s="57"/>
      <c r="AG1977" s="107"/>
      <c r="AH1977" s="108"/>
      <c r="AI1977" s="30"/>
      <c r="AJ1977" s="30"/>
      <c r="AK1977" s="30"/>
      <c r="AL1977" s="30"/>
      <c r="AM1977" s="63"/>
      <c r="AN1977" s="108"/>
      <c r="AO1977" s="108"/>
      <c r="AP1977" s="107"/>
      <c r="AQ1977" s="107"/>
      <c r="AR1977" s="31"/>
      <c r="AS1977" s="68"/>
      <c r="AT1977" s="68"/>
      <c r="AU1977" s="63"/>
      <c r="AV1977" s="62"/>
      <c r="AW1977" s="62"/>
      <c r="AX1977" s="62"/>
      <c r="AY1977" s="62"/>
      <c r="AZ1977" s="126"/>
      <c r="BA1977" s="126"/>
      <c r="BB1977" s="126"/>
      <c r="BC1977" s="126"/>
      <c r="BD1977" s="126"/>
      <c r="BE1977" s="62"/>
    </row>
    <row r="1978" spans="1:57" ht="25.5" customHeight="1" x14ac:dyDescent="0.3">
      <c r="A1978" s="31"/>
      <c r="B1978" s="31"/>
      <c r="C1978" s="31"/>
      <c r="D1978" s="33"/>
      <c r="E1978" s="92"/>
      <c r="F1978" s="31"/>
      <c r="G1978" s="77"/>
      <c r="H1978" s="77"/>
      <c r="I1978" s="57"/>
      <c r="J1978" s="31"/>
      <c r="K1978" s="31"/>
      <c r="L1978" s="77"/>
      <c r="M1978" s="64"/>
      <c r="N1978" s="64"/>
      <c r="O1978" s="69"/>
      <c r="P1978" s="69"/>
      <c r="Q1978" s="70"/>
      <c r="R1978" s="34"/>
      <c r="S1978" s="105"/>
      <c r="T1978" s="105"/>
      <c r="U1978" s="77"/>
      <c r="V1978" s="77"/>
      <c r="W1978" s="69"/>
      <c r="X1978" s="69"/>
      <c r="Y1978" s="69"/>
      <c r="Z1978" s="61"/>
      <c r="AA1978" s="67"/>
      <c r="AB1978" s="61"/>
      <c r="AC1978" s="67"/>
      <c r="AD1978" s="67"/>
      <c r="AE1978" s="67"/>
      <c r="AF1978" s="57"/>
      <c r="AG1978" s="107"/>
      <c r="AH1978" s="108"/>
      <c r="AI1978" s="30"/>
      <c r="AJ1978" s="30"/>
      <c r="AK1978" s="30"/>
      <c r="AL1978" s="30"/>
      <c r="AM1978" s="63"/>
      <c r="AN1978" s="108"/>
      <c r="AO1978" s="108"/>
      <c r="AP1978" s="107"/>
      <c r="AQ1978" s="107"/>
      <c r="AR1978" s="31"/>
      <c r="AS1978" s="68"/>
      <c r="AT1978" s="68"/>
      <c r="AU1978" s="63"/>
      <c r="AV1978" s="62"/>
      <c r="AW1978" s="62"/>
      <c r="AX1978" s="62"/>
      <c r="AY1978" s="62"/>
      <c r="AZ1978" s="126"/>
      <c r="BA1978" s="126"/>
      <c r="BB1978" s="126"/>
      <c r="BC1978" s="126"/>
      <c r="BD1978" s="126"/>
      <c r="BE1978" s="62"/>
    </row>
    <row r="1979" spans="1:57" ht="25.5" customHeight="1" x14ac:dyDescent="0.3">
      <c r="A1979" s="31"/>
      <c r="B1979" s="31"/>
      <c r="C1979" s="31"/>
      <c r="D1979" s="33"/>
      <c r="E1979" s="92"/>
      <c r="F1979" s="31"/>
      <c r="G1979" s="77"/>
      <c r="H1979" s="77"/>
      <c r="I1979" s="57"/>
      <c r="J1979" s="31"/>
      <c r="K1979" s="31"/>
      <c r="L1979" s="77"/>
      <c r="M1979" s="64"/>
      <c r="N1979" s="64"/>
      <c r="O1979" s="69"/>
      <c r="P1979" s="69"/>
      <c r="Q1979" s="70"/>
      <c r="R1979" s="34"/>
      <c r="S1979" s="105"/>
      <c r="T1979" s="105"/>
      <c r="U1979" s="77"/>
      <c r="V1979" s="77"/>
      <c r="W1979" s="69"/>
      <c r="X1979" s="69"/>
      <c r="Y1979" s="69"/>
      <c r="Z1979" s="61"/>
      <c r="AA1979" s="67"/>
      <c r="AB1979" s="61"/>
      <c r="AC1979" s="67"/>
      <c r="AD1979" s="67"/>
      <c r="AE1979" s="67"/>
      <c r="AF1979" s="57"/>
      <c r="AG1979" s="107"/>
      <c r="AH1979" s="108"/>
      <c r="AI1979" s="30"/>
      <c r="AJ1979" s="30"/>
      <c r="AK1979" s="30"/>
      <c r="AL1979" s="30"/>
      <c r="AM1979" s="63"/>
      <c r="AN1979" s="108"/>
      <c r="AO1979" s="108"/>
      <c r="AP1979" s="107"/>
      <c r="AQ1979" s="107"/>
      <c r="AR1979" s="31"/>
      <c r="AS1979" s="68"/>
      <c r="AT1979" s="68"/>
      <c r="AU1979" s="63"/>
      <c r="AV1979" s="62"/>
      <c r="AW1979" s="62"/>
      <c r="AX1979" s="62"/>
      <c r="AY1979" s="62"/>
      <c r="AZ1979" s="126"/>
      <c r="BA1979" s="126"/>
      <c r="BB1979" s="126"/>
      <c r="BC1979" s="126"/>
      <c r="BD1979" s="126"/>
      <c r="BE1979" s="62"/>
    </row>
    <row r="1980" spans="1:57" ht="25.5" customHeight="1" x14ac:dyDescent="0.3">
      <c r="A1980" s="31"/>
      <c r="B1980" s="31"/>
      <c r="C1980" s="31"/>
      <c r="D1980" s="33"/>
      <c r="E1980" s="92"/>
      <c r="F1980" s="31"/>
      <c r="G1980" s="77"/>
      <c r="H1980" s="77"/>
      <c r="I1980" s="57"/>
      <c r="J1980" s="31"/>
      <c r="K1980" s="31"/>
      <c r="L1980" s="77"/>
      <c r="M1980" s="64"/>
      <c r="N1980" s="64"/>
      <c r="O1980" s="69"/>
      <c r="P1980" s="69"/>
      <c r="Q1980" s="70"/>
      <c r="R1980" s="34"/>
      <c r="S1980" s="105"/>
      <c r="T1980" s="105"/>
      <c r="U1980" s="77"/>
      <c r="V1980" s="77"/>
      <c r="W1980" s="69"/>
      <c r="X1980" s="69"/>
      <c r="Y1980" s="69"/>
      <c r="Z1980" s="61"/>
      <c r="AA1980" s="67"/>
      <c r="AB1980" s="61"/>
      <c r="AC1980" s="67"/>
      <c r="AD1980" s="67"/>
      <c r="AE1980" s="67"/>
      <c r="AF1980" s="57"/>
      <c r="AG1980" s="107"/>
      <c r="AH1980" s="108"/>
      <c r="AI1980" s="30"/>
      <c r="AJ1980" s="30"/>
      <c r="AK1980" s="30"/>
      <c r="AL1980" s="30"/>
      <c r="AM1980" s="63"/>
      <c r="AN1980" s="108"/>
      <c r="AO1980" s="108"/>
      <c r="AP1980" s="107"/>
      <c r="AQ1980" s="107"/>
      <c r="AR1980" s="31"/>
      <c r="AS1980" s="68"/>
      <c r="AT1980" s="68"/>
      <c r="AU1980" s="63"/>
      <c r="AV1980" s="62"/>
      <c r="AW1980" s="62"/>
      <c r="AX1980" s="62"/>
      <c r="AY1980" s="62"/>
      <c r="AZ1980" s="126"/>
      <c r="BA1980" s="126"/>
      <c r="BB1980" s="126"/>
      <c r="BC1980" s="126"/>
      <c r="BD1980" s="126"/>
      <c r="BE1980" s="62"/>
    </row>
    <row r="1981" spans="1:57" ht="25.5" customHeight="1" x14ac:dyDescent="0.3">
      <c r="A1981" s="31"/>
      <c r="B1981" s="31"/>
      <c r="C1981" s="31"/>
      <c r="D1981" s="33"/>
      <c r="E1981" s="92"/>
      <c r="F1981" s="31"/>
      <c r="G1981" s="77"/>
      <c r="H1981" s="77"/>
      <c r="I1981" s="57"/>
      <c r="J1981" s="31"/>
      <c r="K1981" s="31"/>
      <c r="L1981" s="77"/>
      <c r="M1981" s="64"/>
      <c r="N1981" s="64"/>
      <c r="O1981" s="69"/>
      <c r="P1981" s="69"/>
      <c r="Q1981" s="70"/>
      <c r="R1981" s="34"/>
      <c r="S1981" s="105"/>
      <c r="T1981" s="105"/>
      <c r="U1981" s="77"/>
      <c r="V1981" s="77"/>
      <c r="W1981" s="69"/>
      <c r="X1981" s="69"/>
      <c r="Y1981" s="69"/>
      <c r="Z1981" s="61"/>
      <c r="AA1981" s="67"/>
      <c r="AB1981" s="61"/>
      <c r="AC1981" s="67"/>
      <c r="AD1981" s="67"/>
      <c r="AE1981" s="67"/>
      <c r="AF1981" s="57"/>
      <c r="AG1981" s="107"/>
      <c r="AH1981" s="108"/>
      <c r="AI1981" s="30"/>
      <c r="AJ1981" s="30"/>
      <c r="AK1981" s="30"/>
      <c r="AL1981" s="30"/>
      <c r="AM1981" s="63"/>
      <c r="AN1981" s="108"/>
      <c r="AO1981" s="108"/>
      <c r="AP1981" s="107"/>
      <c r="AQ1981" s="107"/>
      <c r="AR1981" s="31"/>
      <c r="AS1981" s="68"/>
      <c r="AT1981" s="68"/>
      <c r="AU1981" s="63"/>
      <c r="AV1981" s="62"/>
      <c r="AW1981" s="62"/>
      <c r="AX1981" s="62"/>
      <c r="AY1981" s="62"/>
      <c r="AZ1981" s="126"/>
      <c r="BA1981" s="126"/>
      <c r="BB1981" s="126"/>
      <c r="BC1981" s="126"/>
      <c r="BD1981" s="126"/>
      <c r="BE1981" s="62"/>
    </row>
    <row r="1982" spans="1:57" ht="25.5" customHeight="1" x14ac:dyDescent="0.3">
      <c r="A1982" s="31"/>
      <c r="B1982" s="31"/>
      <c r="C1982" s="31"/>
      <c r="D1982" s="33"/>
      <c r="E1982" s="92"/>
      <c r="F1982" s="31"/>
      <c r="G1982" s="77"/>
      <c r="H1982" s="77"/>
      <c r="I1982" s="57"/>
      <c r="J1982" s="31"/>
      <c r="K1982" s="31"/>
      <c r="L1982" s="77"/>
      <c r="M1982" s="64"/>
      <c r="N1982" s="64"/>
      <c r="O1982" s="69"/>
      <c r="P1982" s="69"/>
      <c r="Q1982" s="70"/>
      <c r="R1982" s="34"/>
      <c r="S1982" s="105"/>
      <c r="T1982" s="105"/>
      <c r="U1982" s="77"/>
      <c r="V1982" s="77"/>
      <c r="W1982" s="69"/>
      <c r="X1982" s="69"/>
      <c r="Y1982" s="69"/>
      <c r="Z1982" s="61"/>
      <c r="AA1982" s="67"/>
      <c r="AB1982" s="61"/>
      <c r="AC1982" s="67"/>
      <c r="AD1982" s="67"/>
      <c r="AE1982" s="67"/>
      <c r="AF1982" s="57"/>
      <c r="AG1982" s="107"/>
      <c r="AH1982" s="108"/>
      <c r="AI1982" s="30"/>
      <c r="AJ1982" s="30"/>
      <c r="AK1982" s="30"/>
      <c r="AL1982" s="30"/>
      <c r="AM1982" s="63"/>
      <c r="AN1982" s="108"/>
      <c r="AO1982" s="108"/>
      <c r="AP1982" s="107"/>
      <c r="AQ1982" s="107"/>
      <c r="AR1982" s="31"/>
      <c r="AS1982" s="68"/>
      <c r="AT1982" s="68"/>
      <c r="AU1982" s="63"/>
      <c r="AV1982" s="62"/>
      <c r="AW1982" s="62"/>
      <c r="AX1982" s="62"/>
      <c r="AY1982" s="62"/>
      <c r="AZ1982" s="126"/>
      <c r="BA1982" s="126"/>
      <c r="BB1982" s="126"/>
      <c r="BC1982" s="126"/>
      <c r="BD1982" s="126"/>
      <c r="BE1982" s="62"/>
    </row>
    <row r="1983" spans="1:57" ht="25.5" customHeight="1" x14ac:dyDescent="0.3">
      <c r="A1983" s="31"/>
      <c r="B1983" s="31"/>
      <c r="C1983" s="31"/>
      <c r="D1983" s="33"/>
      <c r="E1983" s="92"/>
      <c r="F1983" s="31"/>
      <c r="G1983" s="77"/>
      <c r="H1983" s="77"/>
      <c r="I1983" s="57"/>
      <c r="J1983" s="31"/>
      <c r="K1983" s="31"/>
      <c r="L1983" s="77"/>
      <c r="M1983" s="64"/>
      <c r="N1983" s="64"/>
      <c r="O1983" s="69"/>
      <c r="P1983" s="69"/>
      <c r="Q1983" s="70"/>
      <c r="R1983" s="34"/>
      <c r="S1983" s="105"/>
      <c r="T1983" s="105"/>
      <c r="U1983" s="77"/>
      <c r="V1983" s="77"/>
      <c r="W1983" s="69"/>
      <c r="X1983" s="69"/>
      <c r="Y1983" s="69"/>
      <c r="Z1983" s="61"/>
      <c r="AA1983" s="67"/>
      <c r="AB1983" s="61"/>
      <c r="AC1983" s="67"/>
      <c r="AD1983" s="67"/>
      <c r="AE1983" s="67"/>
      <c r="AF1983" s="57"/>
      <c r="AG1983" s="107"/>
      <c r="AH1983" s="108"/>
      <c r="AI1983" s="30"/>
      <c r="AJ1983" s="30"/>
      <c r="AK1983" s="30"/>
      <c r="AL1983" s="30"/>
      <c r="AM1983" s="63"/>
      <c r="AN1983" s="108"/>
      <c r="AO1983" s="108"/>
      <c r="AP1983" s="107"/>
      <c r="AQ1983" s="107"/>
      <c r="AR1983" s="31"/>
      <c r="AS1983" s="68"/>
      <c r="AT1983" s="68"/>
      <c r="AU1983" s="63"/>
      <c r="AV1983" s="62"/>
      <c r="AW1983" s="62"/>
      <c r="AX1983" s="62"/>
      <c r="AY1983" s="62"/>
      <c r="AZ1983" s="126"/>
      <c r="BA1983" s="126"/>
      <c r="BB1983" s="126"/>
      <c r="BC1983" s="126"/>
      <c r="BD1983" s="126"/>
      <c r="BE1983" s="62"/>
    </row>
    <row r="1984" spans="1:57" ht="25.5" customHeight="1" x14ac:dyDescent="0.3">
      <c r="A1984" s="31"/>
      <c r="B1984" s="31"/>
      <c r="C1984" s="31"/>
      <c r="D1984" s="33"/>
      <c r="E1984" s="92"/>
      <c r="F1984" s="31"/>
      <c r="G1984" s="77"/>
      <c r="H1984" s="77"/>
      <c r="I1984" s="57"/>
      <c r="J1984" s="31"/>
      <c r="K1984" s="31"/>
      <c r="L1984" s="77"/>
      <c r="M1984" s="64"/>
      <c r="N1984" s="64"/>
      <c r="O1984" s="69"/>
      <c r="P1984" s="69"/>
      <c r="Q1984" s="70"/>
      <c r="R1984" s="34"/>
      <c r="S1984" s="105"/>
      <c r="T1984" s="105"/>
      <c r="U1984" s="77"/>
      <c r="V1984" s="77"/>
      <c r="W1984" s="69"/>
      <c r="X1984" s="69"/>
      <c r="Y1984" s="69"/>
      <c r="Z1984" s="61"/>
      <c r="AA1984" s="67"/>
      <c r="AB1984" s="61"/>
      <c r="AC1984" s="67"/>
      <c r="AD1984" s="67"/>
      <c r="AE1984" s="67"/>
      <c r="AF1984" s="57"/>
      <c r="AG1984" s="107"/>
      <c r="AH1984" s="108"/>
      <c r="AI1984" s="30"/>
      <c r="AJ1984" s="30"/>
      <c r="AK1984" s="30"/>
      <c r="AL1984" s="30"/>
      <c r="AM1984" s="63"/>
      <c r="AN1984" s="108"/>
      <c r="AO1984" s="108"/>
      <c r="AP1984" s="107"/>
      <c r="AQ1984" s="107"/>
      <c r="AR1984" s="31"/>
      <c r="AS1984" s="68"/>
      <c r="AT1984" s="68"/>
      <c r="AU1984" s="63"/>
      <c r="AV1984" s="62"/>
      <c r="AW1984" s="62"/>
      <c r="AX1984" s="62"/>
      <c r="AY1984" s="62"/>
      <c r="AZ1984" s="126"/>
      <c r="BA1984" s="126"/>
      <c r="BB1984" s="126"/>
      <c r="BC1984" s="126"/>
      <c r="BD1984" s="126"/>
      <c r="BE1984" s="62"/>
    </row>
    <row r="1985" spans="1:57" ht="25.5" customHeight="1" x14ac:dyDescent="0.3">
      <c r="A1985" s="31"/>
      <c r="B1985" s="31"/>
      <c r="C1985" s="31"/>
      <c r="D1985" s="33"/>
      <c r="E1985" s="92"/>
      <c r="F1985" s="31"/>
      <c r="G1985" s="77"/>
      <c r="H1985" s="77"/>
      <c r="I1985" s="57"/>
      <c r="J1985" s="31"/>
      <c r="K1985" s="31"/>
      <c r="L1985" s="77"/>
      <c r="M1985" s="64"/>
      <c r="N1985" s="64"/>
      <c r="O1985" s="69"/>
      <c r="P1985" s="69"/>
      <c r="Q1985" s="70"/>
      <c r="R1985" s="34"/>
      <c r="S1985" s="105"/>
      <c r="T1985" s="105"/>
      <c r="U1985" s="77"/>
      <c r="V1985" s="77"/>
      <c r="W1985" s="69"/>
      <c r="X1985" s="69"/>
      <c r="Y1985" s="69"/>
      <c r="Z1985" s="61"/>
      <c r="AA1985" s="67"/>
      <c r="AB1985" s="61"/>
      <c r="AC1985" s="67"/>
      <c r="AD1985" s="67"/>
      <c r="AE1985" s="67"/>
      <c r="AF1985" s="57"/>
      <c r="AG1985" s="107"/>
      <c r="AH1985" s="108"/>
      <c r="AI1985" s="30"/>
      <c r="AJ1985" s="30"/>
      <c r="AK1985" s="30"/>
      <c r="AL1985" s="30"/>
      <c r="AM1985" s="63"/>
      <c r="AN1985" s="108"/>
      <c r="AO1985" s="108"/>
      <c r="AP1985" s="107"/>
      <c r="AQ1985" s="107"/>
      <c r="AR1985" s="31"/>
      <c r="AS1985" s="68"/>
      <c r="AT1985" s="68"/>
      <c r="AU1985" s="63"/>
      <c r="AV1985" s="62"/>
      <c r="AW1985" s="62"/>
      <c r="AX1985" s="62"/>
      <c r="AY1985" s="62"/>
      <c r="AZ1985" s="126"/>
      <c r="BA1985" s="126"/>
      <c r="BB1985" s="126"/>
      <c r="BC1985" s="126"/>
      <c r="BD1985" s="126"/>
      <c r="BE1985" s="62"/>
    </row>
    <row r="1986" spans="1:57" ht="25.5" customHeight="1" x14ac:dyDescent="0.3">
      <c r="A1986" s="31"/>
      <c r="B1986" s="31"/>
      <c r="C1986" s="31"/>
      <c r="D1986" s="33"/>
      <c r="E1986" s="92"/>
      <c r="F1986" s="31"/>
      <c r="G1986" s="77"/>
      <c r="H1986" s="77"/>
      <c r="I1986" s="57"/>
      <c r="J1986" s="31"/>
      <c r="K1986" s="31"/>
      <c r="L1986" s="77"/>
      <c r="M1986" s="64"/>
      <c r="N1986" s="64"/>
      <c r="O1986" s="69"/>
      <c r="P1986" s="69"/>
      <c r="Q1986" s="70"/>
      <c r="R1986" s="34"/>
      <c r="S1986" s="105"/>
      <c r="T1986" s="105"/>
      <c r="U1986" s="77"/>
      <c r="V1986" s="77"/>
      <c r="W1986" s="69"/>
      <c r="X1986" s="69"/>
      <c r="Y1986" s="69"/>
      <c r="Z1986" s="61"/>
      <c r="AA1986" s="67"/>
      <c r="AB1986" s="61"/>
      <c r="AC1986" s="67"/>
      <c r="AD1986" s="67"/>
      <c r="AE1986" s="67"/>
      <c r="AF1986" s="57"/>
      <c r="AG1986" s="107"/>
      <c r="AH1986" s="108"/>
      <c r="AI1986" s="30"/>
      <c r="AJ1986" s="30"/>
      <c r="AK1986" s="30"/>
      <c r="AL1986" s="30"/>
      <c r="AM1986" s="63"/>
      <c r="AN1986" s="108"/>
      <c r="AO1986" s="108"/>
      <c r="AP1986" s="107"/>
      <c r="AQ1986" s="107"/>
      <c r="AR1986" s="31"/>
      <c r="AS1986" s="68"/>
      <c r="AT1986" s="68"/>
      <c r="AU1986" s="63"/>
      <c r="AV1986" s="62"/>
      <c r="AW1986" s="62"/>
      <c r="AX1986" s="62"/>
      <c r="AY1986" s="62"/>
      <c r="AZ1986" s="126"/>
      <c r="BA1986" s="126"/>
      <c r="BB1986" s="126"/>
      <c r="BC1986" s="126"/>
      <c r="BD1986" s="126"/>
      <c r="BE1986" s="62"/>
    </row>
    <row r="1987" spans="1:57" ht="25.5" customHeight="1" x14ac:dyDescent="0.3">
      <c r="A1987" s="31"/>
      <c r="B1987" s="31"/>
      <c r="C1987" s="31"/>
      <c r="D1987" s="33"/>
      <c r="E1987" s="92"/>
      <c r="F1987" s="31"/>
      <c r="G1987" s="77"/>
      <c r="H1987" s="77"/>
      <c r="I1987" s="57"/>
      <c r="J1987" s="31"/>
      <c r="K1987" s="31"/>
      <c r="L1987" s="77"/>
      <c r="M1987" s="64"/>
      <c r="N1987" s="64"/>
      <c r="O1987" s="69"/>
      <c r="P1987" s="69"/>
      <c r="Q1987" s="70"/>
      <c r="R1987" s="34"/>
      <c r="S1987" s="105"/>
      <c r="T1987" s="105"/>
      <c r="U1987" s="77"/>
      <c r="V1987" s="77"/>
      <c r="W1987" s="69"/>
      <c r="X1987" s="69"/>
      <c r="Y1987" s="69"/>
      <c r="Z1987" s="61"/>
      <c r="AA1987" s="67"/>
      <c r="AB1987" s="61"/>
      <c r="AC1987" s="67"/>
      <c r="AD1987" s="67"/>
      <c r="AE1987" s="67"/>
      <c r="AF1987" s="57"/>
      <c r="AG1987" s="107"/>
      <c r="AH1987" s="108"/>
      <c r="AI1987" s="30"/>
      <c r="AJ1987" s="30"/>
      <c r="AK1987" s="30"/>
      <c r="AL1987" s="30"/>
      <c r="AM1987" s="63"/>
      <c r="AN1987" s="108"/>
      <c r="AO1987" s="108"/>
      <c r="AP1987" s="107"/>
      <c r="AQ1987" s="107"/>
      <c r="AR1987" s="31"/>
      <c r="AS1987" s="68"/>
      <c r="AT1987" s="68"/>
      <c r="AU1987" s="63"/>
      <c r="AV1987" s="62"/>
      <c r="AW1987" s="62"/>
      <c r="AX1987" s="62"/>
      <c r="AY1987" s="62"/>
      <c r="AZ1987" s="126"/>
      <c r="BA1987" s="126"/>
      <c r="BB1987" s="126"/>
      <c r="BC1987" s="126"/>
      <c r="BD1987" s="126"/>
      <c r="BE1987" s="62"/>
    </row>
    <row r="1988" spans="1:57" ht="25.5" customHeight="1" x14ac:dyDescent="0.3">
      <c r="A1988" s="31"/>
      <c r="B1988" s="31"/>
      <c r="C1988" s="31"/>
      <c r="D1988" s="33"/>
      <c r="E1988" s="92"/>
      <c r="F1988" s="31"/>
      <c r="G1988" s="77"/>
      <c r="H1988" s="77"/>
      <c r="I1988" s="57"/>
      <c r="J1988" s="31"/>
      <c r="K1988" s="31"/>
      <c r="L1988" s="77"/>
      <c r="M1988" s="64"/>
      <c r="N1988" s="64"/>
      <c r="O1988" s="69"/>
      <c r="P1988" s="69"/>
      <c r="Q1988" s="70"/>
      <c r="R1988" s="34"/>
      <c r="S1988" s="105"/>
      <c r="T1988" s="105"/>
      <c r="U1988" s="77"/>
      <c r="V1988" s="77"/>
      <c r="W1988" s="69"/>
      <c r="X1988" s="69"/>
      <c r="Y1988" s="69"/>
      <c r="Z1988" s="61"/>
      <c r="AA1988" s="67"/>
      <c r="AB1988" s="61"/>
      <c r="AC1988" s="67"/>
      <c r="AD1988" s="67"/>
      <c r="AE1988" s="67"/>
      <c r="AF1988" s="57"/>
      <c r="AG1988" s="107"/>
      <c r="AH1988" s="108"/>
      <c r="AI1988" s="30"/>
      <c r="AJ1988" s="30"/>
      <c r="AK1988" s="30"/>
      <c r="AL1988" s="30"/>
      <c r="AM1988" s="63"/>
      <c r="AN1988" s="108"/>
      <c r="AO1988" s="108"/>
      <c r="AP1988" s="107"/>
      <c r="AQ1988" s="107"/>
      <c r="AR1988" s="31"/>
      <c r="AS1988" s="68"/>
      <c r="AT1988" s="68"/>
      <c r="AU1988" s="63"/>
      <c r="AV1988" s="62"/>
      <c r="AW1988" s="62"/>
      <c r="AX1988" s="62"/>
      <c r="AY1988" s="62"/>
      <c r="AZ1988" s="126"/>
      <c r="BA1988" s="126"/>
      <c r="BB1988" s="126"/>
      <c r="BC1988" s="126"/>
      <c r="BD1988" s="126"/>
      <c r="BE1988" s="62"/>
    </row>
    <row r="1989" spans="1:57" ht="25.5" customHeight="1" x14ac:dyDescent="0.3">
      <c r="A1989" s="31"/>
      <c r="B1989" s="31"/>
      <c r="C1989" s="31"/>
      <c r="D1989" s="33"/>
      <c r="E1989" s="92"/>
      <c r="F1989" s="31"/>
      <c r="G1989" s="77"/>
      <c r="H1989" s="77"/>
      <c r="I1989" s="57"/>
      <c r="J1989" s="31"/>
      <c r="K1989" s="31"/>
      <c r="L1989" s="77"/>
      <c r="M1989" s="64"/>
      <c r="N1989" s="64"/>
      <c r="O1989" s="69"/>
      <c r="P1989" s="69"/>
      <c r="Q1989" s="70"/>
      <c r="R1989" s="34"/>
      <c r="S1989" s="105"/>
      <c r="T1989" s="105"/>
      <c r="U1989" s="77"/>
      <c r="V1989" s="77"/>
      <c r="W1989" s="69"/>
      <c r="X1989" s="69"/>
      <c r="Y1989" s="69"/>
      <c r="Z1989" s="61"/>
      <c r="AA1989" s="67"/>
      <c r="AB1989" s="61"/>
      <c r="AC1989" s="67"/>
      <c r="AD1989" s="67"/>
      <c r="AE1989" s="67"/>
      <c r="AF1989" s="57"/>
      <c r="AG1989" s="107"/>
      <c r="AH1989" s="108"/>
      <c r="AI1989" s="30"/>
      <c r="AJ1989" s="30"/>
      <c r="AK1989" s="30"/>
      <c r="AL1989" s="30"/>
      <c r="AM1989" s="63"/>
      <c r="AN1989" s="108"/>
      <c r="AO1989" s="108"/>
      <c r="AP1989" s="107"/>
      <c r="AQ1989" s="107"/>
      <c r="AR1989" s="31"/>
      <c r="AS1989" s="68"/>
      <c r="AT1989" s="68"/>
      <c r="AU1989" s="63"/>
      <c r="AV1989" s="62"/>
      <c r="AW1989" s="62"/>
      <c r="AX1989" s="62"/>
      <c r="AY1989" s="62"/>
      <c r="AZ1989" s="126"/>
      <c r="BA1989" s="126"/>
      <c r="BB1989" s="126"/>
      <c r="BC1989" s="126"/>
      <c r="BD1989" s="126"/>
      <c r="BE1989" s="62"/>
    </row>
    <row r="1990" spans="1:57" ht="25.5" customHeight="1" x14ac:dyDescent="0.3">
      <c r="A1990" s="31"/>
      <c r="B1990" s="31"/>
      <c r="C1990" s="31"/>
      <c r="D1990" s="33"/>
      <c r="E1990" s="92"/>
      <c r="F1990" s="31"/>
      <c r="G1990" s="77"/>
      <c r="H1990" s="77"/>
      <c r="I1990" s="57"/>
      <c r="J1990" s="31"/>
      <c r="K1990" s="31"/>
      <c r="L1990" s="77"/>
      <c r="M1990" s="64"/>
      <c r="N1990" s="64"/>
      <c r="O1990" s="69"/>
      <c r="P1990" s="69"/>
      <c r="Q1990" s="70"/>
      <c r="R1990" s="34"/>
      <c r="S1990" s="105"/>
      <c r="T1990" s="105"/>
      <c r="U1990" s="77"/>
      <c r="V1990" s="77"/>
      <c r="W1990" s="69"/>
      <c r="X1990" s="69"/>
      <c r="Y1990" s="69"/>
      <c r="Z1990" s="61"/>
      <c r="AA1990" s="67"/>
      <c r="AB1990" s="61"/>
      <c r="AC1990" s="67"/>
      <c r="AD1990" s="67"/>
      <c r="AE1990" s="67"/>
      <c r="AF1990" s="57"/>
      <c r="AG1990" s="107"/>
      <c r="AH1990" s="108"/>
      <c r="AI1990" s="30"/>
      <c r="AJ1990" s="30"/>
      <c r="AK1990" s="30"/>
      <c r="AL1990" s="30"/>
      <c r="AM1990" s="63"/>
      <c r="AN1990" s="108"/>
      <c r="AO1990" s="108"/>
      <c r="AP1990" s="107"/>
      <c r="AQ1990" s="107"/>
      <c r="AR1990" s="31"/>
      <c r="AS1990" s="68"/>
      <c r="AT1990" s="68"/>
      <c r="AU1990" s="63"/>
      <c r="AV1990" s="62"/>
      <c r="AW1990" s="62"/>
      <c r="AX1990" s="62"/>
      <c r="AY1990" s="62"/>
      <c r="AZ1990" s="126"/>
      <c r="BA1990" s="126"/>
      <c r="BB1990" s="126"/>
      <c r="BC1990" s="126"/>
      <c r="BD1990" s="126"/>
      <c r="BE1990" s="62"/>
    </row>
    <row r="1991" spans="1:57" ht="25.5" customHeight="1" x14ac:dyDescent="0.3">
      <c r="A1991" s="31"/>
      <c r="B1991" s="31"/>
      <c r="C1991" s="31"/>
      <c r="D1991" s="33"/>
      <c r="E1991" s="92"/>
      <c r="F1991" s="31"/>
      <c r="G1991" s="77"/>
      <c r="H1991" s="77"/>
      <c r="I1991" s="57"/>
      <c r="J1991" s="31"/>
      <c r="K1991" s="31"/>
      <c r="L1991" s="77"/>
      <c r="M1991" s="64"/>
      <c r="N1991" s="64"/>
      <c r="O1991" s="69"/>
      <c r="P1991" s="69"/>
      <c r="Q1991" s="70"/>
      <c r="R1991" s="34"/>
      <c r="S1991" s="105"/>
      <c r="T1991" s="105"/>
      <c r="U1991" s="77"/>
      <c r="V1991" s="77"/>
      <c r="W1991" s="69"/>
      <c r="X1991" s="69"/>
      <c r="Y1991" s="69"/>
      <c r="Z1991" s="61"/>
      <c r="AA1991" s="67"/>
      <c r="AB1991" s="61"/>
      <c r="AC1991" s="67"/>
      <c r="AD1991" s="67"/>
      <c r="AE1991" s="67"/>
      <c r="AF1991" s="57"/>
      <c r="AG1991" s="107"/>
      <c r="AH1991" s="108"/>
      <c r="AI1991" s="30"/>
      <c r="AJ1991" s="30"/>
      <c r="AK1991" s="30"/>
      <c r="AL1991" s="30"/>
      <c r="AM1991" s="63"/>
      <c r="AN1991" s="108"/>
      <c r="AO1991" s="108"/>
      <c r="AP1991" s="107"/>
      <c r="AQ1991" s="107"/>
      <c r="AR1991" s="31"/>
      <c r="AS1991" s="68"/>
      <c r="AT1991" s="68"/>
      <c r="AU1991" s="63"/>
      <c r="AV1991" s="62"/>
      <c r="AW1991" s="62"/>
      <c r="AX1991" s="62"/>
      <c r="AY1991" s="62"/>
      <c r="AZ1991" s="126"/>
      <c r="BA1991" s="126"/>
      <c r="BB1991" s="126"/>
      <c r="BC1991" s="126"/>
      <c r="BD1991" s="126"/>
      <c r="BE1991" s="62"/>
    </row>
    <row r="1992" spans="1:57" ht="25.5" customHeight="1" x14ac:dyDescent="0.3">
      <c r="A1992" s="31"/>
      <c r="B1992" s="31"/>
      <c r="C1992" s="31"/>
      <c r="D1992" s="33"/>
      <c r="E1992" s="92"/>
      <c r="F1992" s="31"/>
      <c r="G1992" s="77"/>
      <c r="H1992" s="77"/>
      <c r="I1992" s="57"/>
      <c r="J1992" s="31"/>
      <c r="K1992" s="31"/>
      <c r="L1992" s="77"/>
      <c r="M1992" s="64"/>
      <c r="N1992" s="64"/>
      <c r="O1992" s="69"/>
      <c r="P1992" s="69"/>
      <c r="Q1992" s="70"/>
      <c r="R1992" s="34"/>
      <c r="S1992" s="105"/>
      <c r="T1992" s="105"/>
      <c r="U1992" s="77"/>
      <c r="V1992" s="77"/>
      <c r="W1992" s="69"/>
      <c r="X1992" s="69"/>
      <c r="Y1992" s="69"/>
      <c r="Z1992" s="61"/>
      <c r="AA1992" s="67"/>
      <c r="AB1992" s="61"/>
      <c r="AC1992" s="67"/>
      <c r="AD1992" s="67"/>
      <c r="AE1992" s="67"/>
      <c r="AF1992" s="57"/>
      <c r="AG1992" s="107"/>
      <c r="AH1992" s="108"/>
      <c r="AI1992" s="30"/>
      <c r="AJ1992" s="30"/>
      <c r="AK1992" s="30"/>
      <c r="AL1992" s="30"/>
      <c r="AM1992" s="63"/>
      <c r="AN1992" s="108"/>
      <c r="AO1992" s="108"/>
      <c r="AP1992" s="107"/>
      <c r="AQ1992" s="107"/>
      <c r="AR1992" s="31"/>
      <c r="AS1992" s="68"/>
      <c r="AT1992" s="68"/>
      <c r="AU1992" s="63"/>
      <c r="AV1992" s="62"/>
      <c r="AW1992" s="62"/>
      <c r="AX1992" s="62"/>
      <c r="AY1992" s="62"/>
      <c r="AZ1992" s="126"/>
      <c r="BA1992" s="126"/>
      <c r="BB1992" s="126"/>
      <c r="BC1992" s="126"/>
      <c r="BD1992" s="126"/>
      <c r="BE1992" s="62"/>
    </row>
    <row r="1993" spans="1:57" ht="25.5" customHeight="1" x14ac:dyDescent="0.3">
      <c r="A1993" s="31"/>
      <c r="B1993" s="31"/>
      <c r="C1993" s="31"/>
      <c r="D1993" s="33"/>
      <c r="E1993" s="92"/>
      <c r="F1993" s="31"/>
      <c r="G1993" s="77"/>
      <c r="H1993" s="77"/>
      <c r="I1993" s="57"/>
      <c r="J1993" s="31"/>
      <c r="K1993" s="31"/>
      <c r="L1993" s="77"/>
      <c r="M1993" s="64"/>
      <c r="N1993" s="64"/>
      <c r="O1993" s="69"/>
      <c r="P1993" s="69"/>
      <c r="Q1993" s="70"/>
      <c r="R1993" s="34"/>
      <c r="S1993" s="105"/>
      <c r="T1993" s="105"/>
      <c r="U1993" s="77"/>
      <c r="V1993" s="77"/>
      <c r="W1993" s="69"/>
      <c r="X1993" s="69"/>
      <c r="Y1993" s="69"/>
      <c r="Z1993" s="61"/>
      <c r="AA1993" s="67"/>
      <c r="AB1993" s="61"/>
      <c r="AC1993" s="67"/>
      <c r="AD1993" s="67"/>
      <c r="AE1993" s="67"/>
      <c r="AF1993" s="57"/>
      <c r="AG1993" s="107"/>
      <c r="AH1993" s="108"/>
      <c r="AI1993" s="30"/>
      <c r="AJ1993" s="30"/>
      <c r="AK1993" s="30"/>
      <c r="AL1993" s="30"/>
      <c r="AM1993" s="63"/>
      <c r="AN1993" s="108"/>
      <c r="AO1993" s="108"/>
      <c r="AP1993" s="107"/>
      <c r="AQ1993" s="107"/>
      <c r="AR1993" s="31"/>
      <c r="AS1993" s="68"/>
      <c r="AT1993" s="68"/>
      <c r="AU1993" s="63"/>
      <c r="AV1993" s="62"/>
      <c r="AW1993" s="62"/>
      <c r="AX1993" s="62"/>
      <c r="AY1993" s="62"/>
      <c r="AZ1993" s="126"/>
      <c r="BA1993" s="126"/>
      <c r="BB1993" s="126"/>
      <c r="BC1993" s="126"/>
      <c r="BD1993" s="126"/>
      <c r="BE1993" s="62"/>
    </row>
    <row r="1994" spans="1:57" ht="25.5" customHeight="1" x14ac:dyDescent="0.3">
      <c r="A1994" s="31"/>
      <c r="B1994" s="31"/>
      <c r="C1994" s="31"/>
      <c r="D1994" s="33"/>
      <c r="E1994" s="92"/>
      <c r="F1994" s="31"/>
      <c r="G1994" s="77"/>
      <c r="H1994" s="77"/>
      <c r="I1994" s="57"/>
      <c r="J1994" s="31"/>
      <c r="K1994" s="31"/>
      <c r="L1994" s="77"/>
      <c r="M1994" s="64"/>
      <c r="N1994" s="64"/>
      <c r="O1994" s="69"/>
      <c r="P1994" s="69"/>
      <c r="Q1994" s="70"/>
      <c r="R1994" s="34"/>
      <c r="S1994" s="105"/>
      <c r="T1994" s="105"/>
      <c r="U1994" s="77"/>
      <c r="V1994" s="77"/>
      <c r="W1994" s="69"/>
      <c r="X1994" s="69"/>
      <c r="Y1994" s="69"/>
      <c r="Z1994" s="61"/>
      <c r="AA1994" s="67"/>
      <c r="AB1994" s="61"/>
      <c r="AC1994" s="67"/>
      <c r="AD1994" s="67"/>
      <c r="AE1994" s="67"/>
      <c r="AF1994" s="57"/>
      <c r="AG1994" s="107"/>
      <c r="AH1994" s="108"/>
      <c r="AI1994" s="30"/>
      <c r="AJ1994" s="30"/>
      <c r="AK1994" s="30"/>
      <c r="AL1994" s="30"/>
      <c r="AM1994" s="63"/>
      <c r="AN1994" s="108"/>
      <c r="AO1994" s="108"/>
      <c r="AP1994" s="107"/>
      <c r="AQ1994" s="107"/>
      <c r="AR1994" s="31"/>
      <c r="AS1994" s="68"/>
      <c r="AT1994" s="68"/>
      <c r="AU1994" s="63"/>
      <c r="AV1994" s="62"/>
      <c r="AW1994" s="62"/>
      <c r="AX1994" s="62"/>
      <c r="AY1994" s="62"/>
      <c r="AZ1994" s="126"/>
      <c r="BA1994" s="126"/>
      <c r="BB1994" s="126"/>
      <c r="BC1994" s="126"/>
      <c r="BD1994" s="126"/>
      <c r="BE1994" s="62"/>
    </row>
    <row r="1995" spans="1:57" ht="25.5" customHeight="1" x14ac:dyDescent="0.3">
      <c r="A1995" s="31"/>
      <c r="B1995" s="31"/>
      <c r="C1995" s="31"/>
      <c r="D1995" s="33"/>
      <c r="E1995" s="92"/>
      <c r="F1995" s="31"/>
      <c r="G1995" s="77"/>
      <c r="H1995" s="77"/>
      <c r="I1995" s="57"/>
      <c r="J1995" s="31"/>
      <c r="K1995" s="31"/>
      <c r="L1995" s="77"/>
      <c r="M1995" s="64"/>
      <c r="N1995" s="64"/>
      <c r="O1995" s="69"/>
      <c r="P1995" s="69"/>
      <c r="Q1995" s="70"/>
      <c r="R1995" s="34"/>
      <c r="S1995" s="105"/>
      <c r="T1995" s="105"/>
      <c r="U1995" s="77"/>
      <c r="V1995" s="77"/>
      <c r="W1995" s="69"/>
      <c r="X1995" s="69"/>
      <c r="Y1995" s="69"/>
      <c r="Z1995" s="61"/>
      <c r="AA1995" s="67"/>
      <c r="AB1995" s="61"/>
      <c r="AC1995" s="67"/>
      <c r="AD1995" s="67"/>
      <c r="AE1995" s="67"/>
      <c r="AF1995" s="57"/>
      <c r="AG1995" s="107"/>
      <c r="AH1995" s="108"/>
      <c r="AI1995" s="30"/>
      <c r="AJ1995" s="30"/>
      <c r="AK1995" s="30"/>
      <c r="AL1995" s="30"/>
      <c r="AM1995" s="63"/>
      <c r="AN1995" s="108"/>
      <c r="AO1995" s="108"/>
      <c r="AP1995" s="107"/>
      <c r="AQ1995" s="107"/>
      <c r="AR1995" s="31"/>
      <c r="AS1995" s="68"/>
      <c r="AT1995" s="68"/>
      <c r="AU1995" s="63"/>
      <c r="AV1995" s="62"/>
      <c r="AW1995" s="62"/>
      <c r="AX1995" s="62"/>
      <c r="AY1995" s="62"/>
      <c r="AZ1995" s="126"/>
      <c r="BA1995" s="126"/>
      <c r="BB1995" s="126"/>
      <c r="BC1995" s="126"/>
      <c r="BD1995" s="126"/>
      <c r="BE1995" s="62"/>
    </row>
    <row r="1996" spans="1:57" ht="25.5" customHeight="1" x14ac:dyDescent="0.3">
      <c r="A1996" s="31"/>
      <c r="B1996" s="31"/>
      <c r="C1996" s="31"/>
      <c r="D1996" s="33"/>
      <c r="E1996" s="92"/>
      <c r="F1996" s="31"/>
      <c r="G1996" s="77"/>
      <c r="H1996" s="77"/>
      <c r="I1996" s="57"/>
      <c r="J1996" s="31"/>
      <c r="K1996" s="31"/>
      <c r="L1996" s="77"/>
      <c r="M1996" s="64"/>
      <c r="N1996" s="64"/>
      <c r="O1996" s="69"/>
      <c r="P1996" s="69"/>
      <c r="Q1996" s="70"/>
      <c r="R1996" s="34"/>
      <c r="S1996" s="105"/>
      <c r="T1996" s="105"/>
      <c r="U1996" s="77"/>
      <c r="V1996" s="77"/>
      <c r="W1996" s="69"/>
      <c r="X1996" s="69"/>
      <c r="Y1996" s="69"/>
      <c r="Z1996" s="61"/>
      <c r="AA1996" s="67"/>
      <c r="AB1996" s="61"/>
      <c r="AC1996" s="67"/>
      <c r="AD1996" s="67"/>
      <c r="AE1996" s="67"/>
      <c r="AF1996" s="57"/>
      <c r="AG1996" s="107"/>
      <c r="AH1996" s="108"/>
      <c r="AI1996" s="30"/>
      <c r="AJ1996" s="30"/>
      <c r="AK1996" s="30"/>
      <c r="AL1996" s="30"/>
      <c r="AM1996" s="63"/>
      <c r="AN1996" s="108"/>
      <c r="AO1996" s="108"/>
      <c r="AP1996" s="107"/>
      <c r="AQ1996" s="107"/>
      <c r="AR1996" s="31"/>
      <c r="AS1996" s="68"/>
      <c r="AT1996" s="68"/>
      <c r="AU1996" s="63"/>
      <c r="AV1996" s="62"/>
      <c r="AW1996" s="62"/>
      <c r="AX1996" s="62"/>
      <c r="AY1996" s="62"/>
      <c r="AZ1996" s="126"/>
      <c r="BA1996" s="126"/>
      <c r="BB1996" s="126"/>
      <c r="BC1996" s="126"/>
      <c r="BD1996" s="126"/>
      <c r="BE1996" s="62"/>
    </row>
    <row r="1997" spans="1:57" ht="25.5" customHeight="1" x14ac:dyDescent="0.3">
      <c r="A1997" s="31"/>
      <c r="B1997" s="31"/>
      <c r="C1997" s="31"/>
      <c r="D1997" s="33"/>
      <c r="E1997" s="92"/>
      <c r="F1997" s="31"/>
      <c r="G1997" s="77"/>
      <c r="H1997" s="77"/>
      <c r="I1997" s="57"/>
      <c r="J1997" s="31"/>
      <c r="K1997" s="31"/>
      <c r="L1997" s="77"/>
      <c r="M1997" s="64"/>
      <c r="N1997" s="64"/>
      <c r="O1997" s="69"/>
      <c r="P1997" s="69"/>
      <c r="Q1997" s="70"/>
      <c r="R1997" s="34"/>
      <c r="S1997" s="105"/>
      <c r="T1997" s="105"/>
      <c r="U1997" s="77"/>
      <c r="V1997" s="77"/>
      <c r="W1997" s="69"/>
      <c r="X1997" s="69"/>
      <c r="Y1997" s="69"/>
      <c r="Z1997" s="61"/>
      <c r="AA1997" s="67"/>
      <c r="AB1997" s="61"/>
      <c r="AC1997" s="67"/>
      <c r="AD1997" s="67"/>
      <c r="AE1997" s="67"/>
      <c r="AF1997" s="57"/>
      <c r="AG1997" s="107"/>
      <c r="AH1997" s="108"/>
      <c r="AI1997" s="30"/>
      <c r="AJ1997" s="30"/>
      <c r="AK1997" s="30"/>
      <c r="AL1997" s="30"/>
      <c r="AM1997" s="63"/>
      <c r="AN1997" s="108"/>
      <c r="AO1997" s="108"/>
      <c r="AP1997" s="107"/>
      <c r="AQ1997" s="107"/>
      <c r="AR1997" s="31"/>
      <c r="AS1997" s="68"/>
      <c r="AT1997" s="68"/>
      <c r="AU1997" s="63"/>
      <c r="AV1997" s="62"/>
      <c r="AW1997" s="62"/>
      <c r="AX1997" s="62"/>
      <c r="AY1997" s="62"/>
      <c r="AZ1997" s="126"/>
      <c r="BA1997" s="126"/>
      <c r="BB1997" s="126"/>
      <c r="BC1997" s="126"/>
      <c r="BD1997" s="126"/>
      <c r="BE1997" s="62"/>
    </row>
    <row r="1998" spans="1:57" ht="25.5" customHeight="1" x14ac:dyDescent="0.3">
      <c r="A1998" s="31"/>
      <c r="B1998" s="31"/>
      <c r="C1998" s="31"/>
      <c r="D1998" s="33"/>
      <c r="E1998" s="92"/>
      <c r="F1998" s="31"/>
      <c r="G1998" s="77"/>
      <c r="H1998" s="77"/>
      <c r="I1998" s="57"/>
      <c r="J1998" s="31"/>
      <c r="K1998" s="31"/>
      <c r="L1998" s="77"/>
      <c r="M1998" s="64"/>
      <c r="N1998" s="64"/>
      <c r="O1998" s="69"/>
      <c r="P1998" s="69"/>
      <c r="Q1998" s="70"/>
      <c r="R1998" s="34"/>
      <c r="S1998" s="105"/>
      <c r="T1998" s="105"/>
      <c r="U1998" s="77"/>
      <c r="V1998" s="77"/>
      <c r="W1998" s="69"/>
      <c r="X1998" s="69"/>
      <c r="Y1998" s="69"/>
      <c r="Z1998" s="61"/>
      <c r="AA1998" s="67"/>
      <c r="AB1998" s="61"/>
      <c r="AC1998" s="67"/>
      <c r="AD1998" s="67"/>
      <c r="AE1998" s="67"/>
      <c r="AF1998" s="57"/>
      <c r="AG1998" s="107"/>
      <c r="AH1998" s="108"/>
      <c r="AI1998" s="30"/>
      <c r="AJ1998" s="30"/>
      <c r="AK1998" s="30"/>
      <c r="AL1998" s="30"/>
      <c r="AM1998" s="63"/>
      <c r="AN1998" s="108"/>
      <c r="AO1998" s="108"/>
      <c r="AP1998" s="107"/>
      <c r="AQ1998" s="107"/>
      <c r="AR1998" s="31"/>
      <c r="AS1998" s="68"/>
      <c r="AT1998" s="68"/>
      <c r="AU1998" s="63"/>
      <c r="AV1998" s="62"/>
      <c r="AW1998" s="62"/>
      <c r="AX1998" s="62"/>
      <c r="AY1998" s="62"/>
      <c r="AZ1998" s="126"/>
      <c r="BA1998" s="126"/>
      <c r="BB1998" s="126"/>
      <c r="BC1998" s="126"/>
      <c r="BD1998" s="126"/>
      <c r="BE1998" s="62"/>
    </row>
    <row r="1999" spans="1:57" ht="25.5" customHeight="1" x14ac:dyDescent="0.3">
      <c r="A1999" s="31"/>
      <c r="B1999" s="31"/>
      <c r="C1999" s="31"/>
      <c r="D1999" s="33"/>
      <c r="E1999" s="92"/>
      <c r="F1999" s="31"/>
      <c r="G1999" s="77"/>
      <c r="H1999" s="77"/>
      <c r="I1999" s="57"/>
      <c r="J1999" s="31"/>
      <c r="K1999" s="31"/>
      <c r="L1999" s="77"/>
      <c r="M1999" s="64"/>
      <c r="N1999" s="64"/>
      <c r="O1999" s="69"/>
      <c r="P1999" s="69"/>
      <c r="Q1999" s="70"/>
      <c r="R1999" s="34"/>
      <c r="S1999" s="105"/>
      <c r="T1999" s="105"/>
      <c r="U1999" s="77"/>
      <c r="V1999" s="77"/>
      <c r="W1999" s="69"/>
      <c r="X1999" s="69"/>
      <c r="Y1999" s="69"/>
      <c r="Z1999" s="61"/>
      <c r="AA1999" s="67"/>
      <c r="AB1999" s="61"/>
      <c r="AC1999" s="67"/>
      <c r="AD1999" s="67"/>
      <c r="AE1999" s="67"/>
      <c r="AF1999" s="57"/>
      <c r="AG1999" s="107"/>
      <c r="AH1999" s="108"/>
      <c r="AI1999" s="30"/>
      <c r="AJ1999" s="30"/>
      <c r="AK1999" s="30"/>
      <c r="AL1999" s="30"/>
      <c r="AM1999" s="63"/>
      <c r="AN1999" s="108"/>
      <c r="AO1999" s="108"/>
      <c r="AP1999" s="107"/>
      <c r="AQ1999" s="107"/>
      <c r="AR1999" s="31"/>
      <c r="AS1999" s="68"/>
      <c r="AT1999" s="68"/>
      <c r="AU1999" s="63"/>
      <c r="AV1999" s="62"/>
      <c r="AW1999" s="62"/>
      <c r="AX1999" s="62"/>
      <c r="AY1999" s="62"/>
      <c r="AZ1999" s="126"/>
      <c r="BA1999" s="126"/>
      <c r="BB1999" s="126"/>
      <c r="BC1999" s="126"/>
      <c r="BD1999" s="126"/>
      <c r="BE1999" s="62"/>
    </row>
    <row r="2000" spans="1:57" ht="25.5" customHeight="1" x14ac:dyDescent="0.3">
      <c r="A2000" s="31"/>
      <c r="B2000" s="31"/>
      <c r="C2000" s="31"/>
      <c r="D2000" s="33"/>
      <c r="E2000" s="92"/>
      <c r="F2000" s="31"/>
      <c r="G2000" s="77"/>
      <c r="H2000" s="77"/>
      <c r="I2000" s="57"/>
      <c r="J2000" s="31"/>
      <c r="K2000" s="31"/>
      <c r="L2000" s="77"/>
      <c r="M2000" s="64"/>
      <c r="N2000" s="64"/>
      <c r="O2000" s="69"/>
      <c r="P2000" s="69"/>
      <c r="Q2000" s="70"/>
      <c r="R2000" s="34"/>
      <c r="S2000" s="105"/>
      <c r="T2000" s="105"/>
      <c r="U2000" s="77"/>
      <c r="V2000" s="77"/>
      <c r="W2000" s="69"/>
      <c r="X2000" s="69"/>
      <c r="Y2000" s="69"/>
      <c r="Z2000" s="61"/>
      <c r="AA2000" s="67"/>
      <c r="AB2000" s="61"/>
      <c r="AC2000" s="67"/>
      <c r="AD2000" s="67"/>
      <c r="AE2000" s="67"/>
      <c r="AF2000" s="57"/>
      <c r="AG2000" s="107"/>
      <c r="AH2000" s="108"/>
      <c r="AI2000" s="30"/>
      <c r="AJ2000" s="30"/>
      <c r="AK2000" s="30"/>
      <c r="AL2000" s="30"/>
      <c r="AM2000" s="63"/>
      <c r="AN2000" s="108"/>
      <c r="AO2000" s="108"/>
      <c r="AP2000" s="107"/>
      <c r="AQ2000" s="107"/>
      <c r="AR2000" s="31"/>
      <c r="AS2000" s="68"/>
      <c r="AT2000" s="68"/>
      <c r="AU2000" s="63"/>
      <c r="AV2000" s="62"/>
      <c r="AW2000" s="62"/>
      <c r="AX2000" s="62"/>
      <c r="AY2000" s="62"/>
      <c r="AZ2000" s="126"/>
      <c r="BA2000" s="126"/>
      <c r="BB2000" s="126"/>
      <c r="BC2000" s="126"/>
      <c r="BD2000" s="126"/>
      <c r="BE2000" s="62"/>
    </row>
  </sheetData>
  <sheetProtection sheet="1" formatCells="0" formatColumns="0" sort="0" autoFilter="0"/>
  <autoFilter ref="A8:BE8" xr:uid="{00000000-0001-0000-0000-00000000000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2">
    <mergeCell ref="A2:BE2"/>
    <mergeCell ref="B1:BE1"/>
  </mergeCells>
  <conditionalFormatting sqref="A5">
    <cfRule type="expression" dxfId="34" priority="28">
      <formula>$A$5&lt;&gt;""</formula>
    </cfRule>
  </conditionalFormatting>
  <conditionalFormatting sqref="B5">
    <cfRule type="expression" dxfId="33" priority="35">
      <formula>$B$5="A value entered for Category is not correct. Please verify each Category entered matches a value in the drop down list"</formula>
    </cfRule>
  </conditionalFormatting>
  <conditionalFormatting sqref="C5">
    <cfRule type="expression" dxfId="32" priority="34">
      <formula>$C$5="A value entered for General Application is not correct. Please verify each General Application entered matches a value in the drop down list"</formula>
    </cfRule>
  </conditionalFormatting>
  <conditionalFormatting sqref="D5:E5">
    <cfRule type="expression" dxfId="30" priority="33">
      <formula>$D$5="A value entered for PUD is not correct. Please verify each PUD entered matches a value in the drop down list"</formula>
    </cfRule>
  </conditionalFormatting>
  <conditionalFormatting sqref="E5 I5 R5 AB5">
    <cfRule type="expression" dxfId="29" priority="16">
      <formula>COUNTIF($E:$E,"Yes")&gt;0</formula>
    </cfRule>
  </conditionalFormatting>
  <conditionalFormatting sqref="E10:E2000">
    <cfRule type="expression" dxfId="28" priority="24">
      <formula>COUNTIF(LUNA_eligible,$D10)&gt;0</formula>
    </cfRule>
  </conditionalFormatting>
  <conditionalFormatting sqref="G10:G2000">
    <cfRule type="expression" dxfId="27" priority="50">
      <formula>COUNTIF(D10,"Replacement Lamps (Plug and Play) (UL Type A)")&gt;0</formula>
    </cfRule>
  </conditionalFormatting>
  <conditionalFormatting sqref="H10:H2000">
    <cfRule type="expression" dxfId="26" priority="71">
      <formula>COUNTIF(D10,"Replacement Lamps (Plug and Play) (UL Type A)")&gt;0</formula>
    </cfRule>
  </conditionalFormatting>
  <conditionalFormatting sqref="K5">
    <cfRule type="expression" dxfId="25" priority="1">
      <formula>$K$5="Please ensure the values entered correspond to characters from the product's model number, and not the DLC's Controls Category."</formula>
    </cfRule>
  </conditionalFormatting>
  <conditionalFormatting sqref="M5:N5">
    <cfRule type="containsText" dxfId="24" priority="10" operator="containsText" text="One or More">
      <formula>NOT(ISERROR(SEARCH("One or More",M5)))</formula>
    </cfRule>
  </conditionalFormatting>
  <conditionalFormatting sqref="N10:N2000">
    <cfRule type="expression" dxfId="23" priority="39">
      <formula>ISBLANK($M10)=FALSE</formula>
    </cfRule>
  </conditionalFormatting>
  <conditionalFormatting sqref="AJ10:AJ2000">
    <cfRule type="expression" dxfId="17" priority="8">
      <formula>AK10="Yes"</formula>
    </cfRule>
  </conditionalFormatting>
  <conditionalFormatting sqref="AK10:AK2000">
    <cfRule type="expression" dxfId="16" priority="7">
      <formula>OR(AJ10="Yes", AL10="Yes")</formula>
    </cfRule>
  </conditionalFormatting>
  <conditionalFormatting sqref="AM10:AN2000">
    <cfRule type="expression" dxfId="15" priority="5">
      <formula>AI10="Yes"</formula>
    </cfRule>
  </conditionalFormatting>
  <conditionalFormatting sqref="AO10:AO2000">
    <cfRule type="expression" dxfId="14" priority="4">
      <formula>AJ10="Yes"</formula>
    </cfRule>
  </conditionalFormatting>
  <conditionalFormatting sqref="AP10:AP2000">
    <cfRule type="expression" dxfId="13" priority="3">
      <formula>AJ10="Yes"</formula>
    </cfRule>
  </conditionalFormatting>
  <conditionalFormatting sqref="AQ10:AQ2000">
    <cfRule type="expression" dxfId="12" priority="2">
      <formula>AJ10="Yes"</formula>
    </cfRule>
  </conditionalFormatting>
  <dataValidations count="79">
    <dataValidation type="decimal" allowBlank="1" showInputMessage="1" showErrorMessage="1" error="Please enter a valid 'Reported Total Harmonic Distortion (THD)' value." sqref="P10:P2000" xr:uid="{00000000-0002-0000-0000-000000000000}">
      <formula1>0</formula1>
      <formula2>20</formula2>
    </dataValidation>
    <dataValidation type="decimal" allowBlank="1" showInputMessage="1" showErrorMessage="1" error="Please enter a valid 'Reported Power Factor' value." sqref="Q10:Q2000" xr:uid="{00000000-0002-0000-0000-000001000000}">
      <formula1>0.9</formula1>
      <formula2>1</formula2>
    </dataValidation>
    <dataValidation type="decimal" allowBlank="1" showInputMessage="1" showErrorMessage="1" error="Please enter a valid 'Reported Input Voltage' value." sqref="G10:H2000" xr:uid="{00000000-0002-0000-0000-000003000000}">
      <formula1>0</formula1>
      <formula2>600</formula2>
    </dataValidation>
    <dataValidation type="decimal" allowBlank="1" showInputMessage="1" showErrorMessage="1" error="Please enter a valid 'Reported Rf' value." sqref="U10:U2000" xr:uid="{00000000-0002-0000-0000-000009000000}">
      <formula1>0</formula1>
      <formula2>1000</formula2>
    </dataValidation>
    <dataValidation type="decimal" allowBlank="1" showInputMessage="1" showErrorMessage="1" error="Please enter a valid 'Reported Rg' value." sqref="V10:V2000" xr:uid="{00000000-0002-0000-0000-00000A000000}">
      <formula1>0</formula1>
      <formula2>1000</formula2>
    </dataValidation>
    <dataValidation type="decimal" allowBlank="1" showInputMessage="1" showErrorMessage="1" error="Please enter a valid 'Reported Rcs,h1' value." sqref="W10:W2000" xr:uid="{00000000-0002-0000-0000-00000B000000}">
      <formula1>-150</formula1>
      <formula2>150</formula2>
    </dataValidation>
    <dataValidation type="decimal" allowBlank="1" showInputMessage="1" showErrorMessage="1" error="Please enter a valid 'Reported Input Wattage' value." sqref="O10:O2000" xr:uid="{00000000-0002-0000-0000-00000E000000}">
      <formula1>0</formula1>
      <formula2>10000</formula2>
    </dataValidation>
    <dataValidation type="custom" allowBlank="1" showInputMessage="1" showErrorMessage="1" sqref="A9" xr:uid="{00000000-0002-0000-0000-00000F000000}">
      <formula1>A9="Brand"</formula1>
    </dataValidation>
    <dataValidation type="custom" allowBlank="1" showInputMessage="1" showErrorMessage="1" sqref="B9" xr:uid="{00000000-0002-0000-0000-000010000000}">
      <formula1>B9="Category"</formula1>
    </dataValidation>
    <dataValidation type="custom" allowBlank="1" showInputMessage="1" showErrorMessage="1" sqref="C9" xr:uid="{00000000-0002-0000-0000-000011000000}">
      <formula1>C9="General Application"</formula1>
    </dataValidation>
    <dataValidation type="custom" allowBlank="1" showInputMessage="1" showErrorMessage="1" sqref="D9" xr:uid="{00000000-0002-0000-0000-000012000000}">
      <formula1>D9="Primary Use Designation"</formula1>
    </dataValidation>
    <dataValidation type="custom" allowBlank="1" showInputMessage="1" showErrorMessage="1" sqref="F9" xr:uid="{00000000-0002-0000-0000-000013000000}">
      <formula1>F9="Classification"</formula1>
    </dataValidation>
    <dataValidation type="custom" allowBlank="1" showInputMessage="1" showErrorMessage="1" sqref="G9" xr:uid="{00000000-0002-0000-0000-000014000000}">
      <formula1>G9="Reported Minimum Input Voltage"</formula1>
    </dataValidation>
    <dataValidation type="custom" allowBlank="1" showInputMessage="1" showErrorMessage="1" sqref="H9" xr:uid="{00000000-0002-0000-0000-000015000000}">
      <formula1>H9="Reported Maximum Input Voltage"</formula1>
    </dataValidation>
    <dataValidation type="custom" allowBlank="1" showInputMessage="1" showErrorMessage="1" sqref="I9" xr:uid="{00000000-0002-0000-0000-000016000000}">
      <formula1>I9="Model Number"</formula1>
    </dataValidation>
    <dataValidation type="custom" allowBlank="1" showInputMessage="1" showErrorMessage="1" sqref="J9" xr:uid="{00000000-0002-0000-0000-000017000000}">
      <formula1>J9="Optical Code"</formula1>
    </dataValidation>
    <dataValidation type="custom" allowBlank="1" showInputMessage="1" showErrorMessage="1" sqref="L9" xr:uid="{00000000-0002-0000-0000-000018000000}">
      <formula1>L9="Reported Light Output"</formula1>
    </dataValidation>
    <dataValidation type="custom" allowBlank="1" showInputMessage="1" showErrorMessage="1" sqref="M9" xr:uid="{00000000-0002-0000-0000-000019000000}">
      <formula1>M9="Reported Efficacy (AC)"</formula1>
    </dataValidation>
    <dataValidation type="custom" allowBlank="1" showInputMessage="1" showErrorMessage="1" sqref="N9" xr:uid="{00000000-0002-0000-0000-00001A000000}">
      <formula1>N9="Reported Efficacy (DC)"</formula1>
    </dataValidation>
    <dataValidation type="custom" allowBlank="1" showInputMessage="1" showErrorMessage="1" sqref="O9" xr:uid="{00000000-0002-0000-0000-00001B000000}">
      <formula1>O9="Reported Input Wattage"</formula1>
    </dataValidation>
    <dataValidation type="custom" allowBlank="1" showInputMessage="1" showErrorMessage="1" sqref="P9" xr:uid="{00000000-0002-0000-0000-00001C000000}">
      <formula1>P9="Reported Total Harmonic Distortion"</formula1>
    </dataValidation>
    <dataValidation type="custom" allowBlank="1" showInputMessage="1" showErrorMessage="1" sqref="Q9" xr:uid="{00000000-0002-0000-0000-00001D000000}">
      <formula1>Q9="Reported Power Factor"</formula1>
    </dataValidation>
    <dataValidation type="custom" allowBlank="1" showInputMessage="1" showErrorMessage="1" sqref="R9" xr:uid="{00000000-0002-0000-0000-00001E000000}">
      <formula1>R9="Reported CCT"</formula1>
    </dataValidation>
    <dataValidation type="custom" allowBlank="1" showInputMessage="1" showErrorMessage="1" sqref="S9" xr:uid="{00000000-0002-0000-0000-00001F000000}">
      <formula1>S9="Reported CRI (Ra)"</formula1>
    </dataValidation>
    <dataValidation type="custom" allowBlank="1" showInputMessage="1" showErrorMessage="1" sqref="T9" xr:uid="{00000000-0002-0000-0000-000020000000}">
      <formula1>T9="Reported R9"</formula1>
    </dataValidation>
    <dataValidation type="custom" allowBlank="1" showInputMessage="1" showErrorMessage="1" sqref="U9" xr:uid="{00000000-0002-0000-0000-000021000000}">
      <formula1>U9="Reported IES Rf"</formula1>
    </dataValidation>
    <dataValidation type="custom" allowBlank="1" showInputMessage="1" showErrorMessage="1" sqref="V9" xr:uid="{00000000-0002-0000-0000-000022000000}">
      <formula1>V9="Reported IES Rg"</formula1>
    </dataValidation>
    <dataValidation type="custom" allowBlank="1" showInputMessage="1" showErrorMessage="1" sqref="W9" xr:uid="{00000000-0002-0000-0000-000023000000}">
      <formula1>W9="Reported IES Rcs,h1"</formula1>
    </dataValidation>
    <dataValidation type="custom" allowBlank="1" showInputMessage="1" showErrorMessage="1" sqref="Y9" xr:uid="{00000000-0002-0000-0000-000024000000}">
      <formula1>Y9="Driver Model Number"</formula1>
    </dataValidation>
    <dataValidation type="custom" allowBlank="1" showInputMessage="1" showErrorMessage="1" sqref="Z9" xr:uid="{00000000-0002-0000-0000-000027000000}">
      <formula1>Z9="UGR Bin"</formula1>
    </dataValidation>
    <dataValidation type="custom" allowBlank="1" showInputMessage="1" showErrorMessage="1" sqref="AA9" xr:uid="{00000000-0002-0000-0000-000028000000}">
      <formula1>AA9="Reported Backlight (TM-15 BUG)"</formula1>
    </dataValidation>
    <dataValidation type="custom" allowBlank="1" showInputMessage="1" showErrorMessage="1" sqref="AB9" xr:uid="{00000000-0002-0000-0000-000029000000}">
      <formula1>AB9="Reported Uplight (TM-15 BUG)"</formula1>
    </dataValidation>
    <dataValidation type="custom" allowBlank="1" showInputMessage="1" showErrorMessage="1" sqref="AC9" xr:uid="{00000000-0002-0000-0000-00002A000000}">
      <formula1>AC9="Reported Glare (TM-15 BUG)"</formula1>
    </dataValidation>
    <dataValidation type="custom" allowBlank="1" showInputMessage="1" showErrorMessage="1" sqref="AD9" xr:uid="{00000000-0002-0000-0000-00002B000000}">
      <formula1>AD9="Reported Beam Angle"</formula1>
    </dataValidation>
    <dataValidation type="custom" allowBlank="1" showInputMessage="1" showErrorMessage="1" sqref="AF9" xr:uid="{00000000-0002-0000-0000-000034000000}">
      <formula1>AF9="Field Adjustable Light Output"</formula1>
    </dataValidation>
    <dataValidation type="custom" allowBlank="1" showInputMessage="1" showErrorMessage="1" sqref="AG9" xr:uid="{00000000-0002-0000-0000-000035000000}">
      <formula1>AG9="Reported Default Light Output"</formula1>
    </dataValidation>
    <dataValidation type="custom" allowBlank="1" showInputMessage="1" showErrorMessage="1" sqref="AH9" xr:uid="{00000000-0002-0000-0000-000036000000}">
      <formula1>AH9="Reported Default Input Wattage"</formula1>
    </dataValidation>
    <dataValidation type="custom" allowBlank="1" showInputMessage="1" showErrorMessage="1" sqref="X9" xr:uid="{00000000-0002-0000-0000-00003F000000}">
      <formula1>X9="LED Model Number"</formula1>
    </dataValidation>
    <dataValidation type="list" allowBlank="1" showInputMessage="1" showErrorMessage="1" sqref="B2001:B1048576" xr:uid="{00000000-0002-0000-0000-000042000000}">
      <formula1>Category</formula1>
    </dataValidation>
    <dataValidation type="list" allowBlank="1" showInputMessage="1" showErrorMessage="1" sqref="R2001:R1048576" xr:uid="{00000000-0002-0000-0000-000043000000}">
      <formula1>Reported_CCT</formula1>
    </dataValidation>
    <dataValidation type="list" allowBlank="1" showInputMessage="1" showErrorMessage="1" sqref="AS2001:AS1048576" xr:uid="{00000000-0002-0000-0000-000044000000}">
      <formula1>FALD_Type</formula1>
    </dataValidation>
    <dataValidation type="list" allowBlank="1" showInputMessage="1" showErrorMessage="1" sqref="F2001:F1048576" xr:uid="{00000000-0002-0000-0000-000046000000}">
      <formula1>Classification</formula1>
    </dataValidation>
    <dataValidation type="list" allowBlank="1" showInputMessage="1" showErrorMessage="1" sqref="Z2001:Z1048576" xr:uid="{00000000-0002-0000-0000-000048000000}">
      <formula1>UGR_Bin</formula1>
    </dataValidation>
    <dataValidation type="list" allowBlank="1" showInputMessage="1" showErrorMessage="1" sqref="AA2001:AC1048576" xr:uid="{00000000-0002-0000-0000-000049000000}">
      <formula1>Reported_BUG</formula1>
    </dataValidation>
    <dataValidation type="list" allowBlank="1" showInputMessage="1" showErrorMessage="1" sqref="AF2001:AF1048576 AR10:AR1048576" xr:uid="{00000000-0002-0000-0000-00004D000000}">
      <formula1>Yes_No</formula1>
    </dataValidation>
    <dataValidation type="decimal" allowBlank="1" showInputMessage="1" showErrorMessage="1" error="Please enter a valid 'Reported Beam Angle' value." sqref="AD10:AD2000" xr:uid="{C3C911BC-2BF0-4C85-9CFB-F3E7ACE27DB3}">
      <formula1>140</formula1>
      <formula2>360</formula2>
    </dataValidation>
    <dataValidation type="list" allowBlank="1" showInputMessage="1" showErrorMessage="1" error="Please enter a valid &quot;Classification&quot; value." sqref="F10:F2000" xr:uid="{CCBB7CF9-DAB3-4CEB-AB0A-FB64946C47A6}">
      <formula1>IF(AND(D10&lt;&gt;"",COUNTIF(Standard_PUDs,D10)&gt;0),Standard_Only,Classification)</formula1>
    </dataValidation>
    <dataValidation type="list" allowBlank="1" showInputMessage="1" showErrorMessage="1" error="Please enter a valid 'UGR Bin' value." sqref="Z10:Z2000" xr:uid="{377D8740-B1EE-4E07-A5AD-07C80D7FE679}">
      <formula1>UGR_Bin</formula1>
    </dataValidation>
    <dataValidation type="list" allowBlank="1" showInputMessage="1" showErrorMessage="1" error="Please enter a valid 'Reported Backlight' value." sqref="AA10:AA2000" xr:uid="{84B9A40D-4DAB-4C45-938B-0BCB4C741B14}">
      <formula1>Reported_BUG</formula1>
    </dataValidation>
    <dataValidation type="list" allowBlank="1" showInputMessage="1" showErrorMessage="1" error="Please enter a valid 'Reported Glare' value." sqref="AC10:AC2000" xr:uid="{5FD7AD62-41D7-492A-B409-ABC489E96486}">
      <formula1>Reported_BUG</formula1>
    </dataValidation>
    <dataValidation type="list" allowBlank="1" showInputMessage="1" showErrorMessage="1" error="Please enter a valid 'Field Adjustable Light Output' value." sqref="AF10:AF2000 AV10:AX2000" xr:uid="{8C425C1A-C977-4EC9-BF15-84EBE00B203C}">
      <formula1>Yes_No</formula1>
    </dataValidation>
    <dataValidation type="decimal" allowBlank="1" showInputMessage="1" showErrorMessage="1" error="Please enter a valid 'Reported Default Input Wattage' value." sqref="AH10:AH2000" xr:uid="{0025120F-9650-4269-88B0-972A23000AB8}">
      <formula1>0</formula1>
      <formula2>10000</formula2>
    </dataValidation>
    <dataValidation type="list" allowBlank="1" showInputMessage="1" showErrorMessage="1" error="Please enter a valid 'Field Adjustable Distribution Type' value." sqref="AS10:AS2000" xr:uid="{8C1D9E85-AA7D-4D4C-BBF1-D79FA4CC4534}">
      <formula1>FALD_Type</formula1>
    </dataValidation>
    <dataValidation type="list" allowBlank="1" showInputMessage="1" showErrorMessage="1" error="Please enter a valid 'DLC Category' value." sqref="B12:B2000" xr:uid="{F16C4CA3-3DF9-42E4-8EDE-9CCF7FFDAD65}">
      <formula1>Category</formula1>
    </dataValidation>
    <dataValidation type="decimal" allowBlank="1" showInputMessage="1" showErrorMessage="1" error="Please enter a valid 'Reported Light Output' value." sqref="L10:L2000" xr:uid="{0CF6CEB1-88E4-4354-887F-EACE48B4ACA4}">
      <formula1>0</formula1>
      <formula2>1000000</formula2>
    </dataValidation>
    <dataValidation type="decimal" allowBlank="1" showInputMessage="1" showErrorMessage="1" error="Please enter a valid 'Reported Default Light Output' value." sqref="AG10:AG2000" xr:uid="{CBE80A6C-9BC9-49C0-8854-01CB7A40214A}">
      <formula1>0</formula1>
      <formula2>1000000</formula2>
    </dataValidation>
    <dataValidation type="custom" allowBlank="1" showInputMessage="1" showErrorMessage="1" sqref="E9" xr:uid="{39929F4A-E548-444F-BA65-92CD08C7FABF}">
      <formula1>E9="LUNA"</formula1>
    </dataValidation>
    <dataValidation type="custom" allowBlank="1" showInputMessage="1" showErrorMessage="1" error="The Brand Name, PUD, and Model Number combination entered is a duplicate value." sqref="I12:I2000" xr:uid="{00000000-0002-0000-0000-00004E000000}">
      <formula1>$A$10:$A$2000&amp;$I$10:$I2002&amp;$D$10:$D$2000&lt;&gt;$A12&amp;$I12&amp;$D12</formula1>
    </dataValidation>
    <dataValidation type="custom" allowBlank="1" showInputMessage="1" showErrorMessage="1" errorTitle="Duplicate Value" error="The Brand Name, PUD, and Model Number combination entered is a duplicate value." sqref="A12:A2000" xr:uid="{6F25DE2D-93ED-4441-82E3-85067D7965FB}">
      <formula1>$A$10:$A$2000&amp;$I$10:$I2002&amp;$D$10:$D$2000&lt;&gt;$A12&amp;$I12&amp;$D12</formula1>
    </dataValidation>
    <dataValidation allowBlank="1" showInputMessage="1" showErrorMessage="1" sqref="AE9 AI9:AX9 BB9:BE9" xr:uid="{611C7D8F-93A3-4484-9C53-AC5BAE1E8ADF}"/>
    <dataValidation type="decimal" allowBlank="1" showInputMessage="1" showErrorMessage="1" error="Please enter a valid 'Reported  Efficacy (AC)' value." sqref="M10:M2000" xr:uid="{269B5D44-7EED-4BC9-8F1A-7180113B591C}">
      <formula1>17</formula1>
      <formula2>300</formula2>
    </dataValidation>
    <dataValidation type="decimal" allowBlank="1" showInputMessage="1" showErrorMessage="1" error="Please enter a valid 'Reported  Efficacy (DC)' value." sqref="N10:N2000" xr:uid="{57B70139-CBA0-4652-9D0C-71668064DA99}">
      <formula1>17</formula1>
      <formula2>300</formula2>
    </dataValidation>
    <dataValidation type="decimal" allowBlank="1" showInputMessage="1" showErrorMessage="1" error="Please enter a valid 'Luminaire Length' value." sqref="AE10:AE2000" xr:uid="{9A4896AE-E797-4283-BCA2-88377C32F059}">
      <formula1>0</formula1>
      <formula2>100</formula2>
    </dataValidation>
    <dataValidation type="list" allowBlank="1" showInputMessage="1" showErrorMessage="1" error="Please enter a valid 'Field Adjustable Color Temperature' value." sqref="AI10:AI2000" xr:uid="{44165996-D305-4A91-90CA-479601522514}">
      <formula1>Yes_No</formula1>
    </dataValidation>
    <dataValidation type="list" allowBlank="1" showInputMessage="1" showErrorMessage="1" error="Please enter a valid 'CCT-Tunable' value." sqref="AJ10:AJ2000" xr:uid="{6E419E1B-6AB4-42CF-8189-A8081C262013}">
      <formula1>Yes_No</formula1>
    </dataValidation>
    <dataValidation type="list" allowBlank="1" showInputMessage="1" showErrorMessage="1" error="Please enter a valid 'Full Color-Tunable' value." sqref="AK10:AK2000" xr:uid="{43ADEEA5-3671-4D15-9DF0-1F0B4C98868B}">
      <formula1>Yes_No</formula1>
    </dataValidation>
    <dataValidation type="list" allowBlank="1" showInputMessage="1" showErrorMessage="1" error="Please enter a valid 'Warm-Dimming' value." sqref="AL10:AL2000" xr:uid="{FE5D7D79-7128-485C-9D35-5E6353548321}">
      <formula1>Yes_No</formula1>
    </dataValidation>
    <dataValidation type="decimal" allowBlank="1" showInputMessage="1" showErrorMessage="1" error="Please enter a valid 'Minimum Light Output' value." sqref="AP11:AP2000" xr:uid="{69EED363-8DCC-421A-93F0-EBBB0DC880BC}">
      <formula1>0</formula1>
      <formula2>1000000</formula2>
    </dataValidation>
    <dataValidation type="decimal" allowBlank="1" showInputMessage="1" showErrorMessage="1" error="Please enter a valid 'Reported Minimum Light Output' value." sqref="AP10" xr:uid="{B19361E2-24E4-4F25-A7E2-9A6392A1B1BA}">
      <formula1>0</formula1>
      <formula2>1000000</formula2>
    </dataValidation>
    <dataValidation type="decimal" allowBlank="1" showInputMessage="1" showErrorMessage="1" error="Please enter a valid 'Reported Maximum Light Output' value." sqref="AQ10:AQ2000" xr:uid="{1AD08CE5-D8DD-4D62-A648-3C3997B43E81}">
      <formula1>0</formula1>
      <formula2>1000000</formula2>
    </dataValidation>
    <dataValidation type="decimal" allowBlank="1" showInputMessage="1" showErrorMessage="1" error="Please enter a valid 'Reported Minimum Input Wattage' value." sqref="AN10:AN2000" xr:uid="{3FAE6732-B041-4084-B0EB-E06D995C740E}">
      <formula1>0</formula1>
      <formula2>10000</formula2>
    </dataValidation>
    <dataValidation type="decimal" allowBlank="1" showInputMessage="1" showErrorMessage="1" error="Please enter a valid 'Reported Maximum Input Wattage' value." sqref="AO10:AO2000" xr:uid="{F89DAC12-AB1E-4484-A293-E177158D46B1}">
      <formula1>0</formula1>
      <formula2>10000</formula2>
    </dataValidation>
    <dataValidation type="list" allowBlank="1" showInputMessage="1" showErrorMessage="1" error="Please enter a valid 'Reported Default CCT' value." sqref="AM10:AM2000" xr:uid="{7D06564A-4BD6-4BCE-89AC-6B16519BAB2B}">
      <formula1>Reported_CCT</formula1>
    </dataValidation>
    <dataValidation type="list" allowBlank="1" showInputMessage="1" showErrorMessage="1" error="Please enter a valid 'Reported Uplight' value." sqref="AB10:AB2000" xr:uid="{94077007-BBAA-4F10-8080-7A5FAF016DDF}">
      <formula1>Reported_BUG</formula1>
    </dataValidation>
    <dataValidation type="list" allowBlank="1" showInputMessage="1" showErrorMessage="1" error="Please enter a valid 'Reported CCT (K)' value." sqref="R10:R2000" xr:uid="{CD8FDAD2-B0D7-4509-899E-29679F5BBCE2}">
      <formula1>Reported_CCT</formula1>
    </dataValidation>
    <dataValidation type="list" allowBlank="1" showInputMessage="1" showErrorMessage="1" sqref="E10:E2000" xr:uid="{40EE2062-C171-4254-87E9-0DC1F1A9755C}">
      <formula1>IF(COUNTIF(LUNA_eligible,D10)&gt;0,Yes_No,No)</formula1>
    </dataValidation>
    <dataValidation type="decimal" allowBlank="1" showInputMessage="1" showErrorMessage="1" error="Please enter a valid 'Reported CRI' value." sqref="S10:S2000" xr:uid="{8A5AA6DA-2B78-48FD-8EE2-55CEBABA4343}">
      <formula1>IF(R10="","",0)</formula1>
      <formula2>100</formula2>
    </dataValidation>
    <dataValidation type="list" allowBlank="1" showInputMessage="1" showErrorMessage="1" error="Please enter a valid 'Field Adjustable Light Output' value." sqref="AY10:AY2000 BE10:BE2000" xr:uid="{20D31C7B-3AE5-42BD-9272-9CEAF9832444}">
      <formula1>Yes</formula1>
    </dataValidation>
    <dataValidation type="decimal" allowBlank="1" showInputMessage="1" showErrorMessage="1" error="Please enter a valid 'Reported R9' value." sqref="T10:T1997 T1999:T2000 T1998" xr:uid="{324A8538-ADD3-4AEB-A367-8F6FA8124DB4}">
      <formula1>IF(R10="","",-200)</formula1>
      <formula2>100</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6" id="{434620DB-B35C-47B2-BAFB-43D1E05B9F61}">
            <xm:f>AND($E10="Yes",MATCH($D10,'Master List'!$AT$66:$AT$80,0))</xm:f>
            <x14:dxf>
              <fill>
                <patternFill>
                  <bgColor theme="0"/>
                </patternFill>
              </fill>
            </x14:dxf>
          </x14:cfRule>
          <xm:sqref>D10:D2000</xm:sqref>
        </x14:conditionalFormatting>
        <x14:conditionalFormatting xmlns:xm="http://schemas.microsoft.com/office/excel/2006/main">
          <x14:cfRule type="expression" priority="192" id="{00000000-000E-0000-0000-00000A000000}">
            <xm:f>OR(ISNUMBER(MATCH(D10,'Master List'!$B$64:$B$71,0)),ISNUMBER(MATCH(D10,'Master List'!$B$92,0)),ISNUMBER(MATCH(D10,'Master List'!$B$92,0)),ISNUMBER(MATCH(D10,'Master List'!$B$94,0)),ISNUMBER(MATCH(D10,'Master List'!$B$96,0)),ISNUMBER(MATCH(D10,'Master List'!$B$97:$B$99,0)))</xm:f>
            <x14:dxf>
              <fill>
                <patternFill patternType="solid">
                  <bgColor theme="0"/>
                </patternFill>
              </fill>
            </x14:dxf>
          </x14:cfRule>
          <xm:sqref>Z10:Z2000</xm:sqref>
        </x14:conditionalFormatting>
        <x14:conditionalFormatting xmlns:xm="http://schemas.microsoft.com/office/excel/2006/main">
          <x14:cfRule type="expression" priority="194" id="{00000000-000E-0000-0000-00006A000000}">
            <xm:f>OR(ISNUMBER(MATCH($D10,'Master List'!$B$45:$B$51,0)),ISNUMBER(MATCH($D10,'Master List'!$B$53,0)),ISNUMBER(MATCH($D10,'Master List'!$B$115,0)),ISNUMBER(MATCH($D10,'Master List'!$B$118,0)),ISNUMBER(MATCH($D10,'Master List'!$B$123,0)),ISNUMBER(MATCH($D10,'Master List'!$B$128:$B$131,0)),ISNUMBER(MATCH($D10,'Master List'!#REF!,0)),ISNUMBER(MATCH($D10,'Master List'!$B$140,0)),ISNUMBER(MATCH($D10,'Master List'!$B$142,0)))</xm:f>
            <x14:dxf>
              <fill>
                <patternFill patternType="none">
                  <bgColor auto="1"/>
                </patternFill>
              </fill>
            </x14:dxf>
          </x14:cfRule>
          <xm:sqref>AA10:AC2000</xm:sqref>
        </x14:conditionalFormatting>
        <x14:conditionalFormatting xmlns:xm="http://schemas.microsoft.com/office/excel/2006/main">
          <x14:cfRule type="expression" priority="193" id="{F6491B63-9BBD-477D-A60B-7EDC5258FC3D}">
            <xm:f>OR(    AND(C10&lt;&gt;"", OR(        C10='Master List'!$B$41,        C10='Master List'!$B$42)),    AND(B10&lt;&gt;"", B10='Master List'!$B$15) )</xm:f>
            <x14:dxf>
              <fill>
                <patternFill>
                  <bgColor theme="0"/>
                </patternFill>
              </fill>
            </x14:dxf>
          </x14:cfRule>
          <xm:sqref>AD10:AD2000</xm:sqref>
        </x14:conditionalFormatting>
        <x14:conditionalFormatting xmlns:xm="http://schemas.microsoft.com/office/excel/2006/main">
          <x14:cfRule type="expression" priority="9" id="{F4357EC1-88A9-4EE0-A8C2-82D3D80D451E}">
            <xm:f>OR(    AND(C10&lt;&gt;"", OR(        C10='Master List'!$B$27,        C10='Master List'!$B$29,        C10='Master List'!$B$41    )),    AND(B10&lt;&gt;"", B10='Master List'!$B$15) )</xm:f>
            <x14:dxf>
              <font>
                <strike val="0"/>
              </font>
              <fill>
                <patternFill patternType="none">
                  <bgColor auto="1"/>
                </patternFill>
              </fill>
            </x14:dxf>
          </x14:cfRule>
          <xm:sqref>AE10:AE2000</xm:sqref>
        </x14:conditionalFormatting>
        <x14:conditionalFormatting xmlns:xm="http://schemas.microsoft.com/office/excel/2006/main">
          <x14:cfRule type="expression" priority="189" id="{6BFFF065-BBAA-499B-B02B-74C7EF1087B5}">
            <xm:f>OR(ISNUMBER(MATCH(#REF!,'Master List'!$B$291:$B$294,0)),ISNUMBER(MATCH($AF10,'Master List'!$B$324,0)))</xm:f>
            <x14:dxf>
              <fill>
                <patternFill>
                  <bgColor theme="0"/>
                </patternFill>
              </fill>
            </x14:dxf>
          </x14:cfRule>
          <xm:sqref>AG10:AH2000</xm:sqref>
        </x14:conditionalFormatting>
        <x14:conditionalFormatting xmlns:xm="http://schemas.microsoft.com/office/excel/2006/main">
          <x14:cfRule type="expression" priority="29" id="{80D6A83C-0C5C-450B-BE58-3417351D7904}">
            <xm:f>ISNUMBER(MATCH($AR10,'Master List'!$B$324,0))</xm:f>
            <x14:dxf>
              <fill>
                <patternFill>
                  <bgColor theme="0"/>
                </patternFill>
              </fill>
            </x14:dxf>
          </x14:cfRule>
          <xm:sqref>AS10:AU2000</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A9DD1590-1A10-4AB6-B978-9E4DC396D55A}">
          <x14:formula1>
            <xm:f>'Master List'!$B$436:$B$438</xm:f>
          </x14:formula1>
          <xm:sqref>AZ10:AZ2000</xm:sqref>
        </x14:dataValidation>
        <x14:dataValidation type="list" allowBlank="1" showInputMessage="1" showErrorMessage="1" xr:uid="{D78293C6-081A-4745-B8B9-984641A26E3B}">
          <x14:formula1>
            <xm:f>'Master List'!$C$436:$C$438</xm:f>
          </x14:formula1>
          <xm:sqref>BA10:BA2000</xm:sqref>
        </x14:dataValidation>
        <x14:dataValidation type="list" allowBlank="1" showInputMessage="1" showErrorMessage="1" xr:uid="{D7B3BE34-7345-4561-BF54-3F056C15D1E1}">
          <x14:formula1>
            <xm:f>'Master List'!$D$436:$D$438</xm:f>
          </x14:formula1>
          <xm:sqref>BB10:BB2000</xm:sqref>
        </x14:dataValidation>
        <x14:dataValidation type="list" allowBlank="1" showInputMessage="1" showErrorMessage="1" xr:uid="{5B61D37F-8E06-4111-B098-D9CBB8290C18}">
          <x14:formula1>
            <xm:f>'Master List'!$E$436:$E$439</xm:f>
          </x14:formula1>
          <xm:sqref>BC10:BC2000</xm:sqref>
        </x14:dataValidation>
        <x14:dataValidation type="list" allowBlank="1" showInputMessage="1" showErrorMessage="1" xr:uid="{C4C082DA-F541-452F-B7AC-8307E60275EF}">
          <x14:formula1>
            <xm:f>'Master List'!$F$436:$F$437</xm:f>
          </x14:formula1>
          <xm:sqref>BD10:BD2000</xm:sqref>
        </x14:dataValidation>
        <x14:dataValidation type="list" allowBlank="1" showInputMessage="1" showErrorMessage="1" error="Please enter a valid 'DLC Category' value." xr:uid="{E665F293-0937-4295-9361-2DEB806460BB}">
          <x14:formula1>
            <xm:f>'Master List'!$B$11:$B$19</xm:f>
          </x14:formula1>
          <xm:sqref>B10:B11</xm:sqref>
        </x14:dataValidation>
        <x14:dataValidation type="list" allowBlank="1" showInputMessage="1" showErrorMessage="1" error="Please enter a valid 'DLC General Application' value." xr:uid="{E3704CE0-20DF-4662-A00F-DE7338F02D57}">
          <x14:formula1>
            <xm:f>INDIRECT('Internal Data'!G10)</xm:f>
          </x14:formula1>
          <xm:sqref>C10:C2000</xm:sqref>
        </x14:dataValidation>
        <x14:dataValidation type="list" allowBlank="1" showInputMessage="1" showErrorMessage="1" xr:uid="{00000000-0002-0000-0000-000041000000}">
          <x14:formula1>
            <xm:f>INDIRECT('Internal Data'!F2001)</xm:f>
          </x14:formula1>
          <xm:sqref>D2001:E1048576</xm:sqref>
        </x14:dataValidation>
        <x14:dataValidation type="list" allowBlank="1" showInputMessage="1" showErrorMessage="1" xr:uid="{00000000-0002-0000-0000-000045000000}">
          <x14:formula1>
            <xm:f>INDIRECT('Internal Data'!G2001)</xm:f>
          </x14:formula1>
          <xm:sqref>C2001:C1048576</xm:sqref>
        </x14:dataValidation>
        <x14:dataValidation type="list" allowBlank="1" showInputMessage="1" showErrorMessage="1" xr:uid="{0A263A59-3871-413B-B800-A1BE142D488A}">
          <x14:formula1>
            <xm:f>IF(E10&lt;&gt;"Yes",INDIRECT('Internal Data'!H10),LUNA_eligible)</xm:f>
          </x14:formula1>
          <xm:sqref>D10:D2000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FB3BD-AC68-4CEA-8E84-9F749B8B132F}">
  <sheetPr codeName="Sheet6">
    <tabColor rgb="FFFFC000"/>
  </sheetPr>
  <dimension ref="A1:Q10000"/>
  <sheetViews>
    <sheetView zoomScaleNormal="100" zoomScaleSheetLayoutView="100" workbookViewId="0">
      <selection activeCell="E5" sqref="E5"/>
    </sheetView>
  </sheetViews>
  <sheetFormatPr defaultRowHeight="14.4" x14ac:dyDescent="0.3"/>
  <cols>
    <col min="1" max="1" width="44.88671875" style="157" customWidth="1"/>
    <col min="2" max="2" width="38" customWidth="1"/>
    <col min="3" max="3" width="19.88671875" customWidth="1"/>
    <col min="4" max="4" width="32.88671875" customWidth="1"/>
    <col min="5" max="5" width="54.88671875" customWidth="1"/>
    <col min="6" max="6" width="29.109375" customWidth="1"/>
    <col min="7" max="11" width="29.44140625" bestFit="1" customWidth="1"/>
    <col min="12" max="12" width="30.109375" bestFit="1" customWidth="1"/>
    <col min="13" max="13" width="29.44140625" bestFit="1" customWidth="1"/>
    <col min="14" max="14" width="30.109375" bestFit="1" customWidth="1"/>
    <col min="15" max="15" width="29.44140625" bestFit="1" customWidth="1"/>
    <col min="16" max="16" width="30.109375" bestFit="1" customWidth="1"/>
    <col min="17" max="17" width="29.44140625" style="159" bestFit="1" customWidth="1"/>
  </cols>
  <sheetData>
    <row r="1" spans="1:17" ht="97.5" customHeight="1" thickBot="1" x14ac:dyDescent="0.35">
      <c r="A1" s="200"/>
      <c r="B1" s="272" t="s">
        <v>96</v>
      </c>
      <c r="C1" s="272"/>
      <c r="D1" s="272"/>
      <c r="E1" s="272"/>
      <c r="F1" s="272"/>
      <c r="G1" s="272"/>
      <c r="H1" s="272"/>
      <c r="I1" s="272"/>
      <c r="J1" s="272"/>
      <c r="K1" s="272"/>
      <c r="L1" s="272"/>
      <c r="M1" s="272"/>
      <c r="N1" s="272"/>
      <c r="O1" s="272"/>
      <c r="P1" s="272"/>
      <c r="Q1" s="273"/>
    </row>
    <row r="2" spans="1:17" ht="81" customHeight="1" thickBot="1" x14ac:dyDescent="0.35">
      <c r="A2" s="267" t="s">
        <v>97</v>
      </c>
      <c r="B2" s="268"/>
      <c r="C2" s="268"/>
      <c r="D2" s="268"/>
      <c r="E2" s="268"/>
      <c r="F2" s="268"/>
      <c r="G2" s="268"/>
      <c r="H2" s="268"/>
      <c r="I2" s="268"/>
      <c r="J2" s="268"/>
      <c r="K2" s="268"/>
      <c r="L2" s="268"/>
      <c r="M2" s="268"/>
      <c r="N2" s="268"/>
      <c r="O2" s="268"/>
      <c r="P2" s="268"/>
      <c r="Q2" s="269"/>
    </row>
    <row r="3" spans="1:17" ht="23.4" x14ac:dyDescent="0.3">
      <c r="A3" s="153" t="s">
        <v>98</v>
      </c>
      <c r="B3" s="135"/>
      <c r="C3" s="136"/>
      <c r="D3" s="136"/>
      <c r="E3" s="137"/>
      <c r="F3" s="137"/>
      <c r="G3" s="137"/>
      <c r="H3" s="137"/>
      <c r="I3" s="137"/>
      <c r="J3" s="137"/>
      <c r="K3" s="137"/>
      <c r="L3" s="137"/>
      <c r="M3" s="137"/>
      <c r="N3" s="137"/>
      <c r="O3" s="137"/>
      <c r="P3" s="137"/>
      <c r="Q3" s="154"/>
    </row>
    <row r="4" spans="1:17" ht="94.5" customHeight="1" thickBot="1" x14ac:dyDescent="0.35">
      <c r="A4" s="270" t="s">
        <v>99</v>
      </c>
      <c r="B4" s="271"/>
      <c r="C4" s="142"/>
      <c r="D4" s="270" t="s">
        <v>100</v>
      </c>
      <c r="E4" s="271"/>
      <c r="F4" s="142"/>
      <c r="G4" s="142"/>
      <c r="H4" s="142"/>
      <c r="I4" s="142"/>
      <c r="J4" s="142"/>
      <c r="K4" s="142"/>
      <c r="L4" s="142"/>
      <c r="M4" s="142"/>
      <c r="N4" s="142"/>
      <c r="O4" s="142"/>
      <c r="P4" s="142"/>
      <c r="Q4" s="160"/>
    </row>
    <row r="5" spans="1:17" x14ac:dyDescent="0.3">
      <c r="A5" s="155" t="s">
        <v>101</v>
      </c>
      <c r="B5" s="141" t="s">
        <v>77</v>
      </c>
      <c r="C5" s="162"/>
      <c r="D5" s="143" t="s">
        <v>102</v>
      </c>
      <c r="E5" s="241" t="s">
        <v>103</v>
      </c>
      <c r="F5" s="142"/>
      <c r="G5" s="142"/>
      <c r="H5" s="142"/>
      <c r="I5" s="142"/>
      <c r="J5" s="142"/>
      <c r="K5" s="142"/>
      <c r="L5" s="142"/>
      <c r="M5" s="142"/>
      <c r="N5" s="142"/>
      <c r="O5" s="142"/>
      <c r="P5" s="142"/>
      <c r="Q5" s="160"/>
    </row>
    <row r="6" spans="1:17" x14ac:dyDescent="0.3">
      <c r="A6" s="138" t="s">
        <v>104</v>
      </c>
      <c r="B6" s="149"/>
      <c r="C6" s="163"/>
      <c r="D6" s="138" t="s">
        <v>105</v>
      </c>
      <c r="E6" s="139" t="s">
        <v>106</v>
      </c>
      <c r="F6" s="142"/>
      <c r="G6" s="142"/>
      <c r="H6" s="142"/>
      <c r="I6" s="142"/>
      <c r="J6" s="142"/>
      <c r="K6" s="142"/>
      <c r="L6" s="142"/>
      <c r="M6" s="142"/>
      <c r="N6" s="142"/>
      <c r="O6" s="142"/>
      <c r="P6" s="142"/>
      <c r="Q6" s="160"/>
    </row>
    <row r="7" spans="1:17" x14ac:dyDescent="0.3">
      <c r="A7" s="138" t="s">
        <v>107</v>
      </c>
      <c r="B7" s="149"/>
      <c r="C7" s="161"/>
      <c r="D7" s="138" t="s">
        <v>104</v>
      </c>
      <c r="E7" s="230"/>
      <c r="F7" s="142"/>
      <c r="G7" s="142"/>
      <c r="H7" s="142"/>
      <c r="I7" s="142"/>
      <c r="J7" s="142"/>
      <c r="K7" s="142"/>
      <c r="L7" s="142"/>
      <c r="M7" s="142"/>
      <c r="N7" s="142"/>
      <c r="O7" s="142"/>
      <c r="P7" s="142"/>
      <c r="Q7" s="160"/>
    </row>
    <row r="8" spans="1:17" x14ac:dyDescent="0.3">
      <c r="A8" s="138" t="s">
        <v>108</v>
      </c>
      <c r="B8" s="227"/>
      <c r="C8" s="161"/>
      <c r="D8" s="138" t="s">
        <v>107</v>
      </c>
      <c r="E8" s="229"/>
      <c r="F8" s="142"/>
      <c r="G8" s="142"/>
      <c r="H8" s="142"/>
      <c r="I8" s="142"/>
      <c r="J8" s="142"/>
      <c r="K8" s="142"/>
      <c r="L8" s="142"/>
      <c r="M8" s="142"/>
      <c r="N8" s="142"/>
      <c r="O8" s="142"/>
      <c r="P8" s="142"/>
      <c r="Q8" s="160"/>
    </row>
    <row r="9" spans="1:17" x14ac:dyDescent="0.3">
      <c r="A9" s="138" t="s">
        <v>109</v>
      </c>
      <c r="B9" s="227"/>
      <c r="C9" s="161"/>
      <c r="D9" s="138" t="s">
        <v>108</v>
      </c>
      <c r="E9" s="231"/>
      <c r="F9" s="142"/>
      <c r="G9" s="142"/>
      <c r="H9" s="142"/>
      <c r="I9" s="142"/>
      <c r="J9" s="142"/>
      <c r="K9" s="142"/>
      <c r="L9" s="142"/>
      <c r="M9" s="142"/>
      <c r="N9" s="142"/>
      <c r="O9" s="142"/>
      <c r="P9" s="142"/>
      <c r="Q9" s="160"/>
    </row>
    <row r="10" spans="1:17" x14ac:dyDescent="0.3">
      <c r="A10" s="138" t="s">
        <v>110</v>
      </c>
      <c r="B10" s="227"/>
      <c r="C10" s="161"/>
      <c r="D10" s="138" t="s">
        <v>109</v>
      </c>
      <c r="E10" s="231"/>
      <c r="F10" s="142"/>
      <c r="G10" s="142"/>
      <c r="H10" s="142"/>
      <c r="I10" s="142"/>
      <c r="J10" s="142"/>
      <c r="K10" s="142"/>
      <c r="L10" s="142"/>
      <c r="M10" s="142"/>
      <c r="N10" s="142"/>
      <c r="O10" s="142"/>
      <c r="P10" s="142"/>
      <c r="Q10" s="160"/>
    </row>
    <row r="11" spans="1:17" x14ac:dyDescent="0.3">
      <c r="A11" s="138" t="s">
        <v>111</v>
      </c>
      <c r="B11" s="227"/>
      <c r="C11" s="161"/>
      <c r="D11" s="140" t="s">
        <v>110</v>
      </c>
      <c r="E11" s="232"/>
      <c r="F11" s="142"/>
      <c r="G11" s="142"/>
      <c r="H11" s="142"/>
      <c r="I11" s="142"/>
      <c r="J11" s="142"/>
      <c r="K11" s="142"/>
      <c r="L11" s="142"/>
      <c r="M11" s="142"/>
      <c r="N11" s="142"/>
      <c r="O11" s="142"/>
      <c r="P11" s="142"/>
      <c r="Q11" s="160"/>
    </row>
    <row r="12" spans="1:17" x14ac:dyDescent="0.3">
      <c r="A12" s="138" t="s">
        <v>112</v>
      </c>
      <c r="B12" s="227"/>
      <c r="C12" s="161"/>
      <c r="D12" s="161"/>
      <c r="E12" s="161"/>
      <c r="F12" s="142"/>
      <c r="G12" s="142"/>
      <c r="H12" s="142"/>
      <c r="I12" s="142"/>
      <c r="J12" s="142"/>
      <c r="K12" s="142"/>
      <c r="L12" s="142"/>
      <c r="M12" s="142"/>
      <c r="N12" s="142"/>
      <c r="O12" s="142"/>
      <c r="P12" s="142"/>
      <c r="Q12" s="160"/>
    </row>
    <row r="13" spans="1:17" x14ac:dyDescent="0.3">
      <c r="A13" s="156" t="s">
        <v>113</v>
      </c>
      <c r="B13" s="228"/>
      <c r="C13" s="161"/>
      <c r="D13" s="161"/>
      <c r="E13" s="161"/>
      <c r="F13" s="142"/>
      <c r="G13" s="142"/>
      <c r="H13" s="142"/>
      <c r="I13" s="142"/>
      <c r="J13" s="142"/>
      <c r="K13" s="142"/>
      <c r="L13" s="142"/>
      <c r="M13" s="142"/>
      <c r="N13" s="142"/>
      <c r="O13" s="142"/>
      <c r="P13" s="142"/>
      <c r="Q13" s="160"/>
    </row>
    <row r="14" spans="1:17" x14ac:dyDescent="0.3">
      <c r="A14" s="164"/>
      <c r="B14" s="161"/>
      <c r="C14" s="161"/>
      <c r="D14" s="161"/>
      <c r="E14" s="161"/>
      <c r="F14" s="142"/>
      <c r="G14" s="142"/>
      <c r="H14" s="142"/>
      <c r="I14" s="142"/>
      <c r="J14" s="142"/>
      <c r="K14" s="142"/>
      <c r="L14" s="142"/>
      <c r="M14" s="142"/>
      <c r="N14" s="142"/>
      <c r="O14" s="142"/>
      <c r="P14" s="142"/>
      <c r="Q14" s="160"/>
    </row>
    <row r="15" spans="1:17" ht="63" customHeight="1" x14ac:dyDescent="0.3">
      <c r="A15" s="264" t="s">
        <v>114</v>
      </c>
      <c r="B15" s="265"/>
      <c r="C15" s="265"/>
      <c r="D15" s="265"/>
      <c r="E15" s="265"/>
      <c r="F15" s="265"/>
      <c r="G15" s="265"/>
      <c r="H15" s="265"/>
      <c r="I15" s="265"/>
      <c r="J15" s="265"/>
      <c r="K15" s="265"/>
      <c r="L15" s="265"/>
      <c r="M15" s="265"/>
      <c r="N15" s="265"/>
      <c r="O15" s="265"/>
      <c r="P15" s="265"/>
      <c r="Q15" s="266"/>
    </row>
    <row r="16" spans="1:17" ht="28.8" x14ac:dyDescent="0.3">
      <c r="A16" s="144" t="s">
        <v>115</v>
      </c>
      <c r="B16" s="141" t="s">
        <v>116</v>
      </c>
      <c r="C16" s="141" t="s">
        <v>117</v>
      </c>
      <c r="D16" s="141" t="s">
        <v>118</v>
      </c>
      <c r="E16" s="141" t="s">
        <v>119</v>
      </c>
      <c r="F16" s="141" t="s">
        <v>120</v>
      </c>
      <c r="G16" s="141" t="s">
        <v>121</v>
      </c>
      <c r="H16" s="141" t="s">
        <v>122</v>
      </c>
      <c r="I16" s="141" t="s">
        <v>123</v>
      </c>
      <c r="J16" s="141" t="s">
        <v>124</v>
      </c>
      <c r="K16" s="141" t="s">
        <v>125</v>
      </c>
      <c r="L16" s="141" t="s">
        <v>126</v>
      </c>
      <c r="M16" s="141" t="s">
        <v>127</v>
      </c>
      <c r="N16" s="141" t="s">
        <v>128</v>
      </c>
      <c r="O16" s="141" t="s">
        <v>129</v>
      </c>
      <c r="P16" s="141" t="s">
        <v>130</v>
      </c>
      <c r="Q16" s="158" t="s">
        <v>131</v>
      </c>
    </row>
    <row r="17" spans="1:17" ht="28.8" hidden="1" x14ac:dyDescent="0.3">
      <c r="A17" s="125" t="s">
        <v>132</v>
      </c>
      <c r="B17" s="125" t="s">
        <v>116</v>
      </c>
      <c r="C17" s="125" t="s">
        <v>117</v>
      </c>
      <c r="D17" s="125" t="s">
        <v>118</v>
      </c>
      <c r="E17" s="125" t="s">
        <v>119</v>
      </c>
      <c r="F17" s="125" t="s">
        <v>120</v>
      </c>
      <c r="G17" s="125" t="s">
        <v>121</v>
      </c>
      <c r="H17" s="125" t="s">
        <v>122</v>
      </c>
      <c r="I17" s="125" t="s">
        <v>123</v>
      </c>
      <c r="J17" s="125" t="s">
        <v>124</v>
      </c>
      <c r="K17" s="125" t="s">
        <v>125</v>
      </c>
      <c r="L17" s="125" t="s">
        <v>126</v>
      </c>
      <c r="M17" s="125" t="s">
        <v>127</v>
      </c>
      <c r="N17" s="125" t="s">
        <v>128</v>
      </c>
      <c r="O17" s="125" t="s">
        <v>129</v>
      </c>
      <c r="P17" s="125" t="s">
        <v>130</v>
      </c>
      <c r="Q17" s="125" t="s">
        <v>131</v>
      </c>
    </row>
    <row r="18" spans="1:17" x14ac:dyDescent="0.3">
      <c r="A18" s="150"/>
      <c r="B18" s="201"/>
      <c r="C18" s="206"/>
      <c r="D18" s="201"/>
      <c r="E18" s="206"/>
      <c r="F18" s="201"/>
      <c r="G18" s="206"/>
      <c r="H18" s="201"/>
      <c r="I18" s="206"/>
      <c r="J18" s="201"/>
      <c r="K18" s="206"/>
      <c r="L18" s="201"/>
      <c r="M18" s="206"/>
      <c r="N18" s="201"/>
      <c r="O18" s="206"/>
      <c r="P18" s="201"/>
      <c r="Q18" s="211"/>
    </row>
    <row r="19" spans="1:17" x14ac:dyDescent="0.3">
      <c r="A19" s="150"/>
      <c r="B19" s="201"/>
      <c r="C19" s="206"/>
      <c r="D19" s="201"/>
      <c r="E19" s="206"/>
      <c r="F19" s="201"/>
      <c r="G19" s="206"/>
      <c r="H19" s="201"/>
      <c r="I19" s="206"/>
      <c r="J19" s="201"/>
      <c r="K19" s="206"/>
      <c r="L19" s="201"/>
      <c r="M19" s="206"/>
      <c r="N19" s="201"/>
      <c r="O19" s="206"/>
      <c r="P19" s="201"/>
      <c r="Q19" s="211"/>
    </row>
    <row r="20" spans="1:17" x14ac:dyDescent="0.3">
      <c r="A20" s="150"/>
      <c r="B20" s="201"/>
      <c r="C20" s="206"/>
      <c r="D20" s="201"/>
      <c r="E20" s="206"/>
      <c r="F20" s="201"/>
      <c r="G20" s="206"/>
      <c r="H20" s="201"/>
      <c r="I20" s="206"/>
      <c r="J20" s="201"/>
      <c r="K20" s="206"/>
      <c r="L20" s="201"/>
      <c r="M20" s="206"/>
      <c r="N20" s="201"/>
      <c r="O20" s="206"/>
      <c r="P20" s="201"/>
      <c r="Q20" s="211"/>
    </row>
    <row r="21" spans="1:17" x14ac:dyDescent="0.3">
      <c r="A21" s="150"/>
      <c r="B21" s="201"/>
      <c r="C21" s="206"/>
      <c r="D21" s="201"/>
      <c r="E21" s="206"/>
      <c r="F21" s="201"/>
      <c r="G21" s="206"/>
      <c r="H21" s="201"/>
      <c r="I21" s="206"/>
      <c r="J21" s="201"/>
      <c r="K21" s="206"/>
      <c r="L21" s="201"/>
      <c r="M21" s="206"/>
      <c r="N21" s="201"/>
      <c r="O21" s="206"/>
      <c r="P21" s="201"/>
      <c r="Q21" s="211"/>
    </row>
    <row r="22" spans="1:17" x14ac:dyDescent="0.3">
      <c r="A22" s="150"/>
      <c r="B22" s="201"/>
      <c r="C22" s="206"/>
      <c r="D22" s="201"/>
      <c r="E22" s="206"/>
      <c r="F22" s="201"/>
      <c r="G22" s="206"/>
      <c r="H22" s="201"/>
      <c r="I22" s="206"/>
      <c r="J22" s="201"/>
      <c r="K22" s="206"/>
      <c r="L22" s="201"/>
      <c r="M22" s="206"/>
      <c r="N22" s="201"/>
      <c r="O22" s="206"/>
      <c r="P22" s="201"/>
      <c r="Q22" s="211"/>
    </row>
    <row r="23" spans="1:17" x14ac:dyDescent="0.3">
      <c r="A23" s="150"/>
      <c r="B23" s="201"/>
      <c r="C23" s="206"/>
      <c r="D23" s="201"/>
      <c r="E23" s="206"/>
      <c r="F23" s="201"/>
      <c r="G23" s="206"/>
      <c r="H23" s="201"/>
      <c r="I23" s="206"/>
      <c r="J23" s="201"/>
      <c r="K23" s="206"/>
      <c r="L23" s="201"/>
      <c r="M23" s="206"/>
      <c r="N23" s="201"/>
      <c r="O23" s="206"/>
      <c r="P23" s="201"/>
      <c r="Q23" s="211"/>
    </row>
    <row r="24" spans="1:17" x14ac:dyDescent="0.3">
      <c r="A24" s="150"/>
      <c r="B24" s="201"/>
      <c r="C24" s="206"/>
      <c r="D24" s="201"/>
      <c r="E24" s="206"/>
      <c r="F24" s="201"/>
      <c r="G24" s="206"/>
      <c r="H24" s="201"/>
      <c r="I24" s="206"/>
      <c r="J24" s="201"/>
      <c r="K24" s="206"/>
      <c r="L24" s="201"/>
      <c r="M24" s="206"/>
      <c r="N24" s="201"/>
      <c r="O24" s="206"/>
      <c r="P24" s="201"/>
      <c r="Q24" s="211"/>
    </row>
    <row r="25" spans="1:17" x14ac:dyDescent="0.3">
      <c r="A25" s="150"/>
      <c r="B25" s="201"/>
      <c r="C25" s="206"/>
      <c r="D25" s="201"/>
      <c r="E25" s="206"/>
      <c r="F25" s="201"/>
      <c r="G25" s="206"/>
      <c r="H25" s="201"/>
      <c r="I25" s="206"/>
      <c r="J25" s="201"/>
      <c r="K25" s="206"/>
      <c r="L25" s="201"/>
      <c r="M25" s="206"/>
      <c r="N25" s="201"/>
      <c r="O25" s="206"/>
      <c r="P25" s="201"/>
      <c r="Q25" s="211"/>
    </row>
    <row r="26" spans="1:17" x14ac:dyDescent="0.3">
      <c r="A26" s="150"/>
      <c r="B26" s="201"/>
      <c r="C26" s="206"/>
      <c r="D26" s="201"/>
      <c r="E26" s="206"/>
      <c r="F26" s="201"/>
      <c r="G26" s="206"/>
      <c r="H26" s="201"/>
      <c r="I26" s="206"/>
      <c r="J26" s="201"/>
      <c r="K26" s="206"/>
      <c r="L26" s="201"/>
      <c r="M26" s="206"/>
      <c r="N26" s="201"/>
      <c r="O26" s="206"/>
      <c r="P26" s="201"/>
      <c r="Q26" s="211"/>
    </row>
    <row r="27" spans="1:17" x14ac:dyDescent="0.3">
      <c r="A27" s="150"/>
      <c r="B27" s="201"/>
      <c r="C27" s="206"/>
      <c r="D27" s="201"/>
      <c r="E27" s="206"/>
      <c r="F27" s="201"/>
      <c r="G27" s="206"/>
      <c r="H27" s="201"/>
      <c r="I27" s="206"/>
      <c r="J27" s="201"/>
      <c r="K27" s="206"/>
      <c r="L27" s="201"/>
      <c r="M27" s="206"/>
      <c r="N27" s="201"/>
      <c r="O27" s="206"/>
      <c r="P27" s="201"/>
      <c r="Q27" s="211"/>
    </row>
    <row r="28" spans="1:17" x14ac:dyDescent="0.3">
      <c r="A28" s="150"/>
      <c r="B28" s="201"/>
      <c r="C28" s="206"/>
      <c r="D28" s="201"/>
      <c r="E28" s="206"/>
      <c r="F28" s="201"/>
      <c r="G28" s="206"/>
      <c r="H28" s="201"/>
      <c r="I28" s="206"/>
      <c r="J28" s="201"/>
      <c r="K28" s="206"/>
      <c r="L28" s="201"/>
      <c r="M28" s="206"/>
      <c r="N28" s="201"/>
      <c r="O28" s="206"/>
      <c r="P28" s="201"/>
      <c r="Q28" s="211"/>
    </row>
    <row r="29" spans="1:17" x14ac:dyDescent="0.3">
      <c r="A29" s="150"/>
      <c r="B29" s="201"/>
      <c r="C29" s="206"/>
      <c r="D29" s="201"/>
      <c r="E29" s="206"/>
      <c r="F29" s="201"/>
      <c r="G29" s="206"/>
      <c r="H29" s="201"/>
      <c r="I29" s="206"/>
      <c r="J29" s="201"/>
      <c r="K29" s="206"/>
      <c r="L29" s="201"/>
      <c r="M29" s="206"/>
      <c r="N29" s="201"/>
      <c r="O29" s="206"/>
      <c r="P29" s="201"/>
      <c r="Q29" s="211"/>
    </row>
    <row r="30" spans="1:17" x14ac:dyDescent="0.3">
      <c r="A30" s="150"/>
      <c r="B30" s="201"/>
      <c r="C30" s="206"/>
      <c r="D30" s="201"/>
      <c r="E30" s="206"/>
      <c r="F30" s="201"/>
      <c r="G30" s="206"/>
      <c r="H30" s="201"/>
      <c r="I30" s="206"/>
      <c r="J30" s="201"/>
      <c r="K30" s="206"/>
      <c r="L30" s="201"/>
      <c r="M30" s="206"/>
      <c r="N30" s="201"/>
      <c r="O30" s="206"/>
      <c r="P30" s="201"/>
      <c r="Q30" s="211"/>
    </row>
    <row r="31" spans="1:17" x14ac:dyDescent="0.3">
      <c r="A31" s="150"/>
      <c r="B31" s="201"/>
      <c r="C31" s="206"/>
      <c r="D31" s="201"/>
      <c r="E31" s="206"/>
      <c r="F31" s="201"/>
      <c r="G31" s="206"/>
      <c r="H31" s="201"/>
      <c r="I31" s="206"/>
      <c r="J31" s="201"/>
      <c r="K31" s="206"/>
      <c r="L31" s="201"/>
      <c r="M31" s="206"/>
      <c r="N31" s="201"/>
      <c r="O31" s="206"/>
      <c r="P31" s="201"/>
      <c r="Q31" s="211"/>
    </row>
    <row r="32" spans="1:17" x14ac:dyDescent="0.3">
      <c r="A32" s="150"/>
      <c r="B32" s="201"/>
      <c r="C32" s="206"/>
      <c r="D32" s="201"/>
      <c r="E32" s="206"/>
      <c r="F32" s="201"/>
      <c r="G32" s="206"/>
      <c r="H32" s="201"/>
      <c r="I32" s="206"/>
      <c r="J32" s="201"/>
      <c r="K32" s="206"/>
      <c r="L32" s="201"/>
      <c r="M32" s="206"/>
      <c r="N32" s="201"/>
      <c r="O32" s="206"/>
      <c r="P32" s="201"/>
      <c r="Q32" s="211"/>
    </row>
    <row r="33" spans="1:17" x14ac:dyDescent="0.3">
      <c r="A33" s="150"/>
      <c r="B33" s="201"/>
      <c r="C33" s="206"/>
      <c r="D33" s="201"/>
      <c r="E33" s="206"/>
      <c r="F33" s="201"/>
      <c r="G33" s="206"/>
      <c r="H33" s="201"/>
      <c r="I33" s="206"/>
      <c r="J33" s="201"/>
      <c r="K33" s="206"/>
      <c r="L33" s="201"/>
      <c r="M33" s="206"/>
      <c r="N33" s="201"/>
      <c r="O33" s="206"/>
      <c r="P33" s="201"/>
      <c r="Q33" s="211"/>
    </row>
    <row r="34" spans="1:17" x14ac:dyDescent="0.3">
      <c r="A34" s="150"/>
      <c r="B34" s="201"/>
      <c r="C34" s="206"/>
      <c r="D34" s="201"/>
      <c r="E34" s="206"/>
      <c r="F34" s="201"/>
      <c r="G34" s="206"/>
      <c r="H34" s="201"/>
      <c r="I34" s="206"/>
      <c r="J34" s="201"/>
      <c r="K34" s="206"/>
      <c r="L34" s="201"/>
      <c r="M34" s="206"/>
      <c r="N34" s="201"/>
      <c r="O34" s="206"/>
      <c r="P34" s="201"/>
      <c r="Q34" s="211"/>
    </row>
    <row r="35" spans="1:17" x14ac:dyDescent="0.3">
      <c r="A35" s="150"/>
      <c r="B35" s="201"/>
      <c r="C35" s="206"/>
      <c r="D35" s="201"/>
      <c r="E35" s="206"/>
      <c r="F35" s="201"/>
      <c r="G35" s="206"/>
      <c r="H35" s="201"/>
      <c r="I35" s="206"/>
      <c r="J35" s="201"/>
      <c r="K35" s="206"/>
      <c r="L35" s="201"/>
      <c r="M35" s="206"/>
      <c r="N35" s="201"/>
      <c r="O35" s="206"/>
      <c r="P35" s="201"/>
      <c r="Q35" s="211"/>
    </row>
    <row r="36" spans="1:17" x14ac:dyDescent="0.3">
      <c r="A36" s="150"/>
      <c r="B36" s="201"/>
      <c r="C36" s="206"/>
      <c r="D36" s="201"/>
      <c r="E36" s="206"/>
      <c r="F36" s="201"/>
      <c r="G36" s="206"/>
      <c r="H36" s="201"/>
      <c r="I36" s="206"/>
      <c r="J36" s="201"/>
      <c r="K36" s="206"/>
      <c r="L36" s="201"/>
      <c r="M36" s="206"/>
      <c r="N36" s="201"/>
      <c r="O36" s="206"/>
      <c r="P36" s="201"/>
      <c r="Q36" s="211"/>
    </row>
    <row r="37" spans="1:17" x14ac:dyDescent="0.3">
      <c r="A37" s="150"/>
      <c r="B37" s="201"/>
      <c r="C37" s="206"/>
      <c r="D37" s="201"/>
      <c r="E37" s="206"/>
      <c r="F37" s="201"/>
      <c r="G37" s="206"/>
      <c r="H37" s="201"/>
      <c r="I37" s="206"/>
      <c r="J37" s="201"/>
      <c r="K37" s="206"/>
      <c r="L37" s="201"/>
      <c r="M37" s="206"/>
      <c r="N37" s="201"/>
      <c r="O37" s="206"/>
      <c r="P37" s="201"/>
      <c r="Q37" s="211"/>
    </row>
    <row r="38" spans="1:17" x14ac:dyDescent="0.3">
      <c r="A38" s="150"/>
      <c r="B38" s="201"/>
      <c r="C38" s="206"/>
      <c r="D38" s="201"/>
      <c r="E38" s="206"/>
      <c r="F38" s="201"/>
      <c r="G38" s="206"/>
      <c r="H38" s="201"/>
      <c r="I38" s="206"/>
      <c r="J38" s="201"/>
      <c r="K38" s="206"/>
      <c r="L38" s="201"/>
      <c r="M38" s="206"/>
      <c r="N38" s="201"/>
      <c r="O38" s="206"/>
      <c r="P38" s="201"/>
      <c r="Q38" s="211"/>
    </row>
    <row r="39" spans="1:17" x14ac:dyDescent="0.3">
      <c r="A39" s="150"/>
      <c r="B39" s="201"/>
      <c r="C39" s="206"/>
      <c r="D39" s="201"/>
      <c r="E39" s="206"/>
      <c r="F39" s="201"/>
      <c r="G39" s="206"/>
      <c r="H39" s="201"/>
      <c r="I39" s="206"/>
      <c r="J39" s="201"/>
      <c r="K39" s="206"/>
      <c r="L39" s="201"/>
      <c r="M39" s="206"/>
      <c r="N39" s="201"/>
      <c r="O39" s="206"/>
      <c r="P39" s="201"/>
      <c r="Q39" s="211"/>
    </row>
    <row r="40" spans="1:17" x14ac:dyDescent="0.3">
      <c r="A40" s="150"/>
      <c r="B40" s="201"/>
      <c r="C40" s="206"/>
      <c r="D40" s="201"/>
      <c r="E40" s="206"/>
      <c r="F40" s="201"/>
      <c r="G40" s="206"/>
      <c r="H40" s="201"/>
      <c r="I40" s="206"/>
      <c r="J40" s="201"/>
      <c r="K40" s="206"/>
      <c r="L40" s="201"/>
      <c r="M40" s="206"/>
      <c r="N40" s="201"/>
      <c r="O40" s="206"/>
      <c r="P40" s="201"/>
      <c r="Q40" s="211"/>
    </row>
    <row r="41" spans="1:17" x14ac:dyDescent="0.3">
      <c r="A41" s="199"/>
      <c r="B41" s="202"/>
      <c r="C41" s="207"/>
      <c r="D41" s="202"/>
      <c r="E41" s="207"/>
      <c r="F41" s="202"/>
      <c r="G41" s="207"/>
      <c r="H41" s="202"/>
      <c r="I41" s="207"/>
      <c r="J41" s="202"/>
      <c r="K41" s="207"/>
      <c r="L41" s="202"/>
      <c r="M41" s="207"/>
      <c r="N41" s="202"/>
      <c r="O41" s="207"/>
      <c r="P41" s="202"/>
      <c r="Q41" s="212"/>
    </row>
    <row r="42" spans="1:17" x14ac:dyDescent="0.3">
      <c r="A42" s="152"/>
      <c r="B42" s="203"/>
      <c r="C42" s="208"/>
      <c r="D42" s="203"/>
      <c r="E42" s="208"/>
      <c r="F42" s="203"/>
      <c r="G42" s="208"/>
      <c r="H42" s="203"/>
      <c r="I42" s="208"/>
      <c r="J42" s="203"/>
      <c r="K42" s="208"/>
      <c r="L42" s="203"/>
      <c r="M42" s="208"/>
      <c r="N42" s="203"/>
      <c r="O42" s="208"/>
      <c r="P42" s="203"/>
      <c r="Q42" s="213"/>
    </row>
    <row r="43" spans="1:17" x14ac:dyDescent="0.3">
      <c r="A43" s="150"/>
      <c r="B43" s="201"/>
      <c r="C43" s="206"/>
      <c r="D43" s="201"/>
      <c r="E43" s="206"/>
      <c r="F43" s="201"/>
      <c r="G43" s="206"/>
      <c r="H43" s="201"/>
      <c r="I43" s="206"/>
      <c r="J43" s="201"/>
      <c r="K43" s="206"/>
      <c r="L43" s="201"/>
      <c r="M43" s="206"/>
      <c r="N43" s="201"/>
      <c r="O43" s="206"/>
      <c r="P43" s="201"/>
      <c r="Q43" s="211"/>
    </row>
    <row r="44" spans="1:17" x14ac:dyDescent="0.3">
      <c r="A44" s="150"/>
      <c r="B44" s="201"/>
      <c r="C44" s="206"/>
      <c r="D44" s="201"/>
      <c r="E44" s="206"/>
      <c r="F44" s="201"/>
      <c r="G44" s="206"/>
      <c r="H44" s="201"/>
      <c r="I44" s="206"/>
      <c r="J44" s="201"/>
      <c r="K44" s="206"/>
      <c r="L44" s="201"/>
      <c r="M44" s="206"/>
      <c r="N44" s="201"/>
      <c r="O44" s="206"/>
      <c r="P44" s="201"/>
      <c r="Q44" s="211"/>
    </row>
    <row r="45" spans="1:17" x14ac:dyDescent="0.3">
      <c r="A45" s="150"/>
      <c r="B45" s="201"/>
      <c r="C45" s="206"/>
      <c r="D45" s="201"/>
      <c r="E45" s="206"/>
      <c r="F45" s="201"/>
      <c r="G45" s="206"/>
      <c r="H45" s="201"/>
      <c r="I45" s="206"/>
      <c r="J45" s="201"/>
      <c r="K45" s="206"/>
      <c r="L45" s="201"/>
      <c r="M45" s="206"/>
      <c r="N45" s="201"/>
      <c r="O45" s="206"/>
      <c r="P45" s="201"/>
      <c r="Q45" s="211"/>
    </row>
    <row r="46" spans="1:17" x14ac:dyDescent="0.3">
      <c r="A46" s="150"/>
      <c r="B46" s="201"/>
      <c r="C46" s="206"/>
      <c r="D46" s="201"/>
      <c r="E46" s="206"/>
      <c r="F46" s="201"/>
      <c r="G46" s="206"/>
      <c r="H46" s="201"/>
      <c r="I46" s="206"/>
      <c r="J46" s="201"/>
      <c r="K46" s="206"/>
      <c r="L46" s="201"/>
      <c r="M46" s="206"/>
      <c r="N46" s="201"/>
      <c r="O46" s="206"/>
      <c r="P46" s="201"/>
      <c r="Q46" s="211"/>
    </row>
    <row r="47" spans="1:17" x14ac:dyDescent="0.3">
      <c r="A47" s="150"/>
      <c r="B47" s="201"/>
      <c r="C47" s="206"/>
      <c r="D47" s="201"/>
      <c r="E47" s="206"/>
      <c r="F47" s="201"/>
      <c r="G47" s="206"/>
      <c r="H47" s="201"/>
      <c r="I47" s="206"/>
      <c r="J47" s="201"/>
      <c r="K47" s="206"/>
      <c r="L47" s="201"/>
      <c r="M47" s="206"/>
      <c r="N47" s="201"/>
      <c r="O47" s="206"/>
      <c r="P47" s="201"/>
      <c r="Q47" s="211"/>
    </row>
    <row r="48" spans="1:17" x14ac:dyDescent="0.3">
      <c r="A48" s="150"/>
      <c r="B48" s="201"/>
      <c r="C48" s="206"/>
      <c r="D48" s="201"/>
      <c r="E48" s="206"/>
      <c r="F48" s="201"/>
      <c r="G48" s="206"/>
      <c r="H48" s="201"/>
      <c r="I48" s="206"/>
      <c r="J48" s="201"/>
      <c r="K48" s="206"/>
      <c r="L48" s="201"/>
      <c r="M48" s="206"/>
      <c r="N48" s="201"/>
      <c r="O48" s="206"/>
      <c r="P48" s="201"/>
      <c r="Q48" s="211"/>
    </row>
    <row r="49" spans="1:17" x14ac:dyDescent="0.3">
      <c r="A49" s="150"/>
      <c r="B49" s="201"/>
      <c r="C49" s="206"/>
      <c r="D49" s="201"/>
      <c r="E49" s="206"/>
      <c r="F49" s="201"/>
      <c r="G49" s="206"/>
      <c r="H49" s="201"/>
      <c r="I49" s="206"/>
      <c r="J49" s="201"/>
      <c r="K49" s="206"/>
      <c r="L49" s="201"/>
      <c r="M49" s="206"/>
      <c r="N49" s="201"/>
      <c r="O49" s="206"/>
      <c r="P49" s="201"/>
      <c r="Q49" s="211"/>
    </row>
    <row r="50" spans="1:17" x14ac:dyDescent="0.3">
      <c r="A50" s="150"/>
      <c r="B50" s="201"/>
      <c r="C50" s="206"/>
      <c r="D50" s="201"/>
      <c r="E50" s="206"/>
      <c r="F50" s="201"/>
      <c r="G50" s="206"/>
      <c r="H50" s="201"/>
      <c r="I50" s="206"/>
      <c r="J50" s="201"/>
      <c r="K50" s="206"/>
      <c r="L50" s="201"/>
      <c r="M50" s="206"/>
      <c r="N50" s="201"/>
      <c r="O50" s="206"/>
      <c r="P50" s="201"/>
      <c r="Q50" s="211"/>
    </row>
    <row r="51" spans="1:17" x14ac:dyDescent="0.3">
      <c r="A51" s="150"/>
      <c r="B51" s="201"/>
      <c r="C51" s="206"/>
      <c r="D51" s="201"/>
      <c r="E51" s="206"/>
      <c r="F51" s="201"/>
      <c r="G51" s="206"/>
      <c r="H51" s="201"/>
      <c r="I51" s="206"/>
      <c r="J51" s="201"/>
      <c r="K51" s="206"/>
      <c r="L51" s="201"/>
      <c r="M51" s="206"/>
      <c r="N51" s="201"/>
      <c r="O51" s="206"/>
      <c r="P51" s="201"/>
      <c r="Q51" s="211"/>
    </row>
    <row r="52" spans="1:17" x14ac:dyDescent="0.3">
      <c r="A52" s="150"/>
      <c r="B52" s="201"/>
      <c r="C52" s="206"/>
      <c r="D52" s="201"/>
      <c r="E52" s="206"/>
      <c r="F52" s="201"/>
      <c r="G52" s="206"/>
      <c r="H52" s="201"/>
      <c r="I52" s="206"/>
      <c r="J52" s="201"/>
      <c r="K52" s="206"/>
      <c r="L52" s="201"/>
      <c r="M52" s="206"/>
      <c r="N52" s="201"/>
      <c r="O52" s="206"/>
      <c r="P52" s="201"/>
      <c r="Q52" s="211"/>
    </row>
    <row r="53" spans="1:17" x14ac:dyDescent="0.3">
      <c r="A53" s="150"/>
      <c r="B53" s="201"/>
      <c r="C53" s="206"/>
      <c r="D53" s="201"/>
      <c r="E53" s="206"/>
      <c r="F53" s="201"/>
      <c r="G53" s="206"/>
      <c r="H53" s="201"/>
      <c r="I53" s="206"/>
      <c r="J53" s="201"/>
      <c r="K53" s="206"/>
      <c r="L53" s="201"/>
      <c r="M53" s="206"/>
      <c r="N53" s="201"/>
      <c r="O53" s="206"/>
      <c r="P53" s="201"/>
      <c r="Q53" s="211"/>
    </row>
    <row r="54" spans="1:17" x14ac:dyDescent="0.3">
      <c r="A54" s="150"/>
      <c r="B54" s="201"/>
      <c r="C54" s="206"/>
      <c r="D54" s="201"/>
      <c r="E54" s="206"/>
      <c r="F54" s="201"/>
      <c r="G54" s="206"/>
      <c r="H54" s="201"/>
      <c r="I54" s="206"/>
      <c r="J54" s="201"/>
      <c r="K54" s="206"/>
      <c r="L54" s="201"/>
      <c r="M54" s="206"/>
      <c r="N54" s="201"/>
      <c r="O54" s="206"/>
      <c r="P54" s="201"/>
      <c r="Q54" s="211"/>
    </row>
    <row r="55" spans="1:17" x14ac:dyDescent="0.3">
      <c r="A55" s="150"/>
      <c r="B55" s="201"/>
      <c r="C55" s="206"/>
      <c r="D55" s="201"/>
      <c r="E55" s="206"/>
      <c r="F55" s="201"/>
      <c r="G55" s="206"/>
      <c r="H55" s="201"/>
      <c r="I55" s="206"/>
      <c r="J55" s="201"/>
      <c r="K55" s="206"/>
      <c r="L55" s="201"/>
      <c r="M55" s="206"/>
      <c r="N55" s="201"/>
      <c r="O55" s="206"/>
      <c r="P55" s="201"/>
      <c r="Q55" s="211"/>
    </row>
    <row r="56" spans="1:17" x14ac:dyDescent="0.3">
      <c r="A56" s="150"/>
      <c r="B56" s="201"/>
      <c r="C56" s="206"/>
      <c r="D56" s="201"/>
      <c r="E56" s="206"/>
      <c r="F56" s="201"/>
      <c r="G56" s="206"/>
      <c r="H56" s="201"/>
      <c r="I56" s="206"/>
      <c r="J56" s="201"/>
      <c r="K56" s="206"/>
      <c r="L56" s="201"/>
      <c r="M56" s="206"/>
      <c r="N56" s="201"/>
      <c r="O56" s="206"/>
      <c r="P56" s="201"/>
      <c r="Q56" s="211"/>
    </row>
    <row r="57" spans="1:17" x14ac:dyDescent="0.3">
      <c r="A57" s="150"/>
      <c r="B57" s="201"/>
      <c r="C57" s="206"/>
      <c r="D57" s="201"/>
      <c r="E57" s="206"/>
      <c r="F57" s="201"/>
      <c r="G57" s="206"/>
      <c r="H57" s="201"/>
      <c r="I57" s="206"/>
      <c r="J57" s="201"/>
      <c r="K57" s="206"/>
      <c r="L57" s="201"/>
      <c r="M57" s="206"/>
      <c r="N57" s="201"/>
      <c r="O57" s="206"/>
      <c r="P57" s="201"/>
      <c r="Q57" s="211"/>
    </row>
    <row r="58" spans="1:17" x14ac:dyDescent="0.3">
      <c r="A58" s="150"/>
      <c r="B58" s="201"/>
      <c r="C58" s="206"/>
      <c r="D58" s="201"/>
      <c r="E58" s="206"/>
      <c r="F58" s="201"/>
      <c r="G58" s="206"/>
      <c r="H58" s="201"/>
      <c r="I58" s="206"/>
      <c r="J58" s="201"/>
      <c r="K58" s="206"/>
      <c r="L58" s="201"/>
      <c r="M58" s="206"/>
      <c r="N58" s="201"/>
      <c r="O58" s="206"/>
      <c r="P58" s="201"/>
      <c r="Q58" s="211"/>
    </row>
    <row r="59" spans="1:17" x14ac:dyDescent="0.3">
      <c r="A59" s="150"/>
      <c r="B59" s="201"/>
      <c r="C59" s="206"/>
      <c r="D59" s="201"/>
      <c r="E59" s="206"/>
      <c r="F59" s="201"/>
      <c r="G59" s="206"/>
      <c r="H59" s="201"/>
      <c r="I59" s="206"/>
      <c r="J59" s="201"/>
      <c r="K59" s="206"/>
      <c r="L59" s="201"/>
      <c r="M59" s="206"/>
      <c r="N59" s="201"/>
      <c r="O59" s="206"/>
      <c r="P59" s="201"/>
      <c r="Q59" s="211"/>
    </row>
    <row r="60" spans="1:17" x14ac:dyDescent="0.3">
      <c r="A60" s="150"/>
      <c r="B60" s="201"/>
      <c r="C60" s="206"/>
      <c r="D60" s="201"/>
      <c r="E60" s="206"/>
      <c r="F60" s="201"/>
      <c r="G60" s="206"/>
      <c r="H60" s="201"/>
      <c r="I60" s="206"/>
      <c r="J60" s="201"/>
      <c r="K60" s="206"/>
      <c r="L60" s="201"/>
      <c r="M60" s="206"/>
      <c r="N60" s="201"/>
      <c r="O60" s="206"/>
      <c r="P60" s="201"/>
      <c r="Q60" s="211"/>
    </row>
    <row r="61" spans="1:17" x14ac:dyDescent="0.3">
      <c r="A61" s="150"/>
      <c r="B61" s="201"/>
      <c r="C61" s="206"/>
      <c r="D61" s="201"/>
      <c r="E61" s="206"/>
      <c r="F61" s="201"/>
      <c r="G61" s="206"/>
      <c r="H61" s="201"/>
      <c r="I61" s="206"/>
      <c r="J61" s="201"/>
      <c r="K61" s="206"/>
      <c r="L61" s="201"/>
      <c r="M61" s="206"/>
      <c r="N61" s="201"/>
      <c r="O61" s="206"/>
      <c r="P61" s="201"/>
      <c r="Q61" s="211"/>
    </row>
    <row r="62" spans="1:17" x14ac:dyDescent="0.3">
      <c r="A62" s="150"/>
      <c r="B62" s="201"/>
      <c r="C62" s="206"/>
      <c r="D62" s="201"/>
      <c r="E62" s="206"/>
      <c r="F62" s="201"/>
      <c r="G62" s="206"/>
      <c r="H62" s="201"/>
      <c r="I62" s="206"/>
      <c r="J62" s="201"/>
      <c r="K62" s="206"/>
      <c r="L62" s="201"/>
      <c r="M62" s="206"/>
      <c r="N62" s="201"/>
      <c r="O62" s="206"/>
      <c r="P62" s="201"/>
      <c r="Q62" s="211"/>
    </row>
    <row r="63" spans="1:17" x14ac:dyDescent="0.3">
      <c r="A63" s="150"/>
      <c r="B63" s="201"/>
      <c r="C63" s="206"/>
      <c r="D63" s="201"/>
      <c r="E63" s="206"/>
      <c r="F63" s="201"/>
      <c r="G63" s="206"/>
      <c r="H63" s="201"/>
      <c r="I63" s="206"/>
      <c r="J63" s="201"/>
      <c r="K63" s="206"/>
      <c r="L63" s="201"/>
      <c r="M63" s="206"/>
      <c r="N63" s="201"/>
      <c r="O63" s="206"/>
      <c r="P63" s="201"/>
      <c r="Q63" s="211"/>
    </row>
    <row r="64" spans="1:17" x14ac:dyDescent="0.3">
      <c r="A64" s="150"/>
      <c r="B64" s="201"/>
      <c r="C64" s="206"/>
      <c r="D64" s="201"/>
      <c r="E64" s="206"/>
      <c r="F64" s="201"/>
      <c r="G64" s="206"/>
      <c r="H64" s="201"/>
      <c r="I64" s="206"/>
      <c r="J64" s="201"/>
      <c r="K64" s="206"/>
      <c r="L64" s="201"/>
      <c r="M64" s="206"/>
      <c r="N64" s="201"/>
      <c r="O64" s="206"/>
      <c r="P64" s="201"/>
      <c r="Q64" s="211"/>
    </row>
    <row r="65" spans="1:17" x14ac:dyDescent="0.3">
      <c r="A65" s="150"/>
      <c r="B65" s="201"/>
      <c r="C65" s="206"/>
      <c r="D65" s="201"/>
      <c r="E65" s="206"/>
      <c r="F65" s="201"/>
      <c r="G65" s="206"/>
      <c r="H65" s="201"/>
      <c r="I65" s="206"/>
      <c r="J65" s="201"/>
      <c r="K65" s="206"/>
      <c r="L65" s="201"/>
      <c r="M65" s="206"/>
      <c r="N65" s="201"/>
      <c r="O65" s="206"/>
      <c r="P65" s="201"/>
      <c r="Q65" s="211"/>
    </row>
    <row r="66" spans="1:17" x14ac:dyDescent="0.3">
      <c r="A66" s="151"/>
      <c r="B66" s="204"/>
      <c r="C66" s="209"/>
      <c r="D66" s="204"/>
      <c r="E66" s="209"/>
      <c r="F66" s="204"/>
      <c r="G66" s="209"/>
      <c r="H66" s="204"/>
      <c r="I66" s="209"/>
      <c r="J66" s="204"/>
      <c r="K66" s="209"/>
      <c r="L66" s="204"/>
      <c r="M66" s="209"/>
      <c r="N66" s="204"/>
      <c r="O66" s="209"/>
      <c r="P66" s="204"/>
      <c r="Q66" s="214"/>
    </row>
    <row r="67" spans="1:17" x14ac:dyDescent="0.3">
      <c r="A67" s="152"/>
      <c r="B67" s="203"/>
      <c r="C67" s="208"/>
      <c r="D67" s="203"/>
      <c r="E67" s="208"/>
      <c r="F67" s="203"/>
      <c r="G67" s="208"/>
      <c r="H67" s="203"/>
      <c r="I67" s="208"/>
      <c r="J67" s="203"/>
      <c r="K67" s="208"/>
      <c r="L67" s="203"/>
      <c r="M67" s="208"/>
      <c r="N67" s="203"/>
      <c r="O67" s="208"/>
      <c r="P67" s="203"/>
      <c r="Q67" s="213"/>
    </row>
    <row r="68" spans="1:17" x14ac:dyDescent="0.3">
      <c r="A68" s="150"/>
      <c r="B68" s="201"/>
      <c r="C68" s="206"/>
      <c r="D68" s="201"/>
      <c r="E68" s="206"/>
      <c r="F68" s="201"/>
      <c r="G68" s="206"/>
      <c r="H68" s="201"/>
      <c r="I68" s="206"/>
      <c r="J68" s="201"/>
      <c r="K68" s="206"/>
      <c r="L68" s="201"/>
      <c r="M68" s="206"/>
      <c r="N68" s="201"/>
      <c r="O68" s="206"/>
      <c r="P68" s="201"/>
      <c r="Q68" s="211"/>
    </row>
    <row r="69" spans="1:17" x14ac:dyDescent="0.3">
      <c r="A69" s="150"/>
      <c r="B69" s="201"/>
      <c r="C69" s="206"/>
      <c r="D69" s="201"/>
      <c r="E69" s="206"/>
      <c r="F69" s="201"/>
      <c r="G69" s="206"/>
      <c r="H69" s="201"/>
      <c r="I69" s="206"/>
      <c r="J69" s="201"/>
      <c r="K69" s="206"/>
      <c r="L69" s="201"/>
      <c r="M69" s="206"/>
      <c r="N69" s="201"/>
      <c r="O69" s="206"/>
      <c r="P69" s="201"/>
      <c r="Q69" s="211"/>
    </row>
    <row r="70" spans="1:17" x14ac:dyDescent="0.3">
      <c r="A70" s="150"/>
      <c r="B70" s="201"/>
      <c r="C70" s="206"/>
      <c r="D70" s="201"/>
      <c r="E70" s="206"/>
      <c r="F70" s="201"/>
      <c r="G70" s="206"/>
      <c r="H70" s="201"/>
      <c r="I70" s="206"/>
      <c r="J70" s="201"/>
      <c r="K70" s="206"/>
      <c r="L70" s="201"/>
      <c r="M70" s="206"/>
      <c r="N70" s="201"/>
      <c r="O70" s="206"/>
      <c r="P70" s="201"/>
      <c r="Q70" s="211"/>
    </row>
    <row r="71" spans="1:17" x14ac:dyDescent="0.3">
      <c r="A71" s="150"/>
      <c r="B71" s="201"/>
      <c r="C71" s="206"/>
      <c r="D71" s="201"/>
      <c r="E71" s="206"/>
      <c r="F71" s="201"/>
      <c r="G71" s="206"/>
      <c r="H71" s="201"/>
      <c r="I71" s="206"/>
      <c r="J71" s="201"/>
      <c r="K71" s="206"/>
      <c r="L71" s="201"/>
      <c r="M71" s="206"/>
      <c r="N71" s="201"/>
      <c r="O71" s="206"/>
      <c r="P71" s="201"/>
      <c r="Q71" s="211"/>
    </row>
    <row r="72" spans="1:17" x14ac:dyDescent="0.3">
      <c r="A72" s="150"/>
      <c r="B72" s="201"/>
      <c r="C72" s="206"/>
      <c r="D72" s="201"/>
      <c r="E72" s="206"/>
      <c r="F72" s="201"/>
      <c r="G72" s="206"/>
      <c r="H72" s="201"/>
      <c r="I72" s="206"/>
      <c r="J72" s="201"/>
      <c r="K72" s="206"/>
      <c r="L72" s="201"/>
      <c r="M72" s="206"/>
      <c r="N72" s="201"/>
      <c r="O72" s="206"/>
      <c r="P72" s="201"/>
      <c r="Q72" s="211"/>
    </row>
    <row r="73" spans="1:17" x14ac:dyDescent="0.3">
      <c r="A73" s="150"/>
      <c r="B73" s="201"/>
      <c r="C73" s="206"/>
      <c r="D73" s="201"/>
      <c r="E73" s="206"/>
      <c r="F73" s="201"/>
      <c r="G73" s="206"/>
      <c r="H73" s="201"/>
      <c r="I73" s="206"/>
      <c r="J73" s="201"/>
      <c r="K73" s="206"/>
      <c r="L73" s="201"/>
      <c r="M73" s="206"/>
      <c r="N73" s="201"/>
      <c r="O73" s="206"/>
      <c r="P73" s="201"/>
      <c r="Q73" s="211"/>
    </row>
    <row r="74" spans="1:17" x14ac:dyDescent="0.3">
      <c r="A74" s="150"/>
      <c r="B74" s="201"/>
      <c r="C74" s="206"/>
      <c r="D74" s="201"/>
      <c r="E74" s="206"/>
      <c r="F74" s="201"/>
      <c r="G74" s="206"/>
      <c r="H74" s="201"/>
      <c r="I74" s="206"/>
      <c r="J74" s="201"/>
      <c r="K74" s="206"/>
      <c r="L74" s="201"/>
      <c r="M74" s="206"/>
      <c r="N74" s="201"/>
      <c r="O74" s="206"/>
      <c r="P74" s="201"/>
      <c r="Q74" s="211"/>
    </row>
    <row r="75" spans="1:17" x14ac:dyDescent="0.3">
      <c r="A75" s="150"/>
      <c r="B75" s="201"/>
      <c r="C75" s="206"/>
      <c r="D75" s="201"/>
      <c r="E75" s="206"/>
      <c r="F75" s="201"/>
      <c r="G75" s="206"/>
      <c r="H75" s="201"/>
      <c r="I75" s="206"/>
      <c r="J75" s="201"/>
      <c r="K75" s="206"/>
      <c r="L75" s="201"/>
      <c r="M75" s="206"/>
      <c r="N75" s="201"/>
      <c r="O75" s="206"/>
      <c r="P75" s="201"/>
      <c r="Q75" s="211"/>
    </row>
    <row r="76" spans="1:17" x14ac:dyDescent="0.3">
      <c r="A76" s="150"/>
      <c r="B76" s="201"/>
      <c r="C76" s="206"/>
      <c r="D76" s="201"/>
      <c r="E76" s="206"/>
      <c r="F76" s="201"/>
      <c r="G76" s="206"/>
      <c r="H76" s="201"/>
      <c r="I76" s="206"/>
      <c r="J76" s="201"/>
      <c r="K76" s="206"/>
      <c r="L76" s="201"/>
      <c r="M76" s="206"/>
      <c r="N76" s="201"/>
      <c r="O76" s="206"/>
      <c r="P76" s="201"/>
      <c r="Q76" s="211"/>
    </row>
    <row r="77" spans="1:17" x14ac:dyDescent="0.3">
      <c r="A77" s="150"/>
      <c r="B77" s="201"/>
      <c r="C77" s="206"/>
      <c r="D77" s="201"/>
      <c r="E77" s="206"/>
      <c r="F77" s="201"/>
      <c r="G77" s="206"/>
      <c r="H77" s="201"/>
      <c r="I77" s="206"/>
      <c r="J77" s="201"/>
      <c r="K77" s="206"/>
      <c r="L77" s="201"/>
      <c r="M77" s="206"/>
      <c r="N77" s="201"/>
      <c r="O77" s="206"/>
      <c r="P77" s="201"/>
      <c r="Q77" s="211"/>
    </row>
    <row r="78" spans="1:17" x14ac:dyDescent="0.3">
      <c r="A78" s="150"/>
      <c r="B78" s="201"/>
      <c r="C78" s="206"/>
      <c r="D78" s="201"/>
      <c r="E78" s="206"/>
      <c r="F78" s="201"/>
      <c r="G78" s="206"/>
      <c r="H78" s="201"/>
      <c r="I78" s="206"/>
      <c r="J78" s="201"/>
      <c r="K78" s="206"/>
      <c r="L78" s="201"/>
      <c r="M78" s="206"/>
      <c r="N78" s="201"/>
      <c r="O78" s="206"/>
      <c r="P78" s="201"/>
      <c r="Q78" s="211"/>
    </row>
    <row r="79" spans="1:17" x14ac:dyDescent="0.3">
      <c r="A79" s="150"/>
      <c r="B79" s="201"/>
      <c r="C79" s="206"/>
      <c r="D79" s="201"/>
      <c r="E79" s="206"/>
      <c r="F79" s="201"/>
      <c r="G79" s="206"/>
      <c r="H79" s="201"/>
      <c r="I79" s="206"/>
      <c r="J79" s="201"/>
      <c r="K79" s="206"/>
      <c r="L79" s="201"/>
      <c r="M79" s="206"/>
      <c r="N79" s="201"/>
      <c r="O79" s="206"/>
      <c r="P79" s="201"/>
      <c r="Q79" s="211"/>
    </row>
    <row r="80" spans="1:17" x14ac:dyDescent="0.3">
      <c r="A80" s="150"/>
      <c r="B80" s="201"/>
      <c r="C80" s="206"/>
      <c r="D80" s="201"/>
      <c r="E80" s="206"/>
      <c r="F80" s="201"/>
      <c r="G80" s="206"/>
      <c r="H80" s="201"/>
      <c r="I80" s="206"/>
      <c r="J80" s="201"/>
      <c r="K80" s="206"/>
      <c r="L80" s="201"/>
      <c r="M80" s="206"/>
      <c r="N80" s="201"/>
      <c r="O80" s="206"/>
      <c r="P80" s="201"/>
      <c r="Q80" s="211"/>
    </row>
    <row r="81" spans="1:17" x14ac:dyDescent="0.3">
      <c r="A81" s="150"/>
      <c r="B81" s="201"/>
      <c r="C81" s="206"/>
      <c r="D81" s="201"/>
      <c r="E81" s="206"/>
      <c r="F81" s="201"/>
      <c r="G81" s="206"/>
      <c r="H81" s="201"/>
      <c r="I81" s="206"/>
      <c r="J81" s="201"/>
      <c r="K81" s="206"/>
      <c r="L81" s="201"/>
      <c r="M81" s="206"/>
      <c r="N81" s="201"/>
      <c r="O81" s="206"/>
      <c r="P81" s="201"/>
      <c r="Q81" s="211"/>
    </row>
    <row r="82" spans="1:17" x14ac:dyDescent="0.3">
      <c r="A82" s="150"/>
      <c r="B82" s="201"/>
      <c r="C82" s="206"/>
      <c r="D82" s="201"/>
      <c r="E82" s="206"/>
      <c r="F82" s="201"/>
      <c r="G82" s="206"/>
      <c r="H82" s="201"/>
      <c r="I82" s="206"/>
      <c r="J82" s="201"/>
      <c r="K82" s="206"/>
      <c r="L82" s="201"/>
      <c r="M82" s="206"/>
      <c r="N82" s="201"/>
      <c r="O82" s="206"/>
      <c r="P82" s="201"/>
      <c r="Q82" s="211"/>
    </row>
    <row r="83" spans="1:17" x14ac:dyDescent="0.3">
      <c r="A83" s="150"/>
      <c r="B83" s="201"/>
      <c r="C83" s="206"/>
      <c r="D83" s="201"/>
      <c r="E83" s="206"/>
      <c r="F83" s="201"/>
      <c r="G83" s="206"/>
      <c r="H83" s="201"/>
      <c r="I83" s="206"/>
      <c r="J83" s="201"/>
      <c r="K83" s="206"/>
      <c r="L83" s="201"/>
      <c r="M83" s="206"/>
      <c r="N83" s="201"/>
      <c r="O83" s="206"/>
      <c r="P83" s="201"/>
      <c r="Q83" s="211"/>
    </row>
    <row r="84" spans="1:17" x14ac:dyDescent="0.3">
      <c r="A84" s="150"/>
      <c r="B84" s="201"/>
      <c r="C84" s="206"/>
      <c r="D84" s="201"/>
      <c r="E84" s="206"/>
      <c r="F84" s="201"/>
      <c r="G84" s="206"/>
      <c r="H84" s="201"/>
      <c r="I84" s="206"/>
      <c r="J84" s="201"/>
      <c r="K84" s="206"/>
      <c r="L84" s="201"/>
      <c r="M84" s="206"/>
      <c r="N84" s="201"/>
      <c r="O84" s="206"/>
      <c r="P84" s="201"/>
      <c r="Q84" s="211"/>
    </row>
    <row r="85" spans="1:17" x14ac:dyDescent="0.3">
      <c r="A85" s="150"/>
      <c r="B85" s="201"/>
      <c r="C85" s="206"/>
      <c r="D85" s="201"/>
      <c r="E85" s="206"/>
      <c r="F85" s="201"/>
      <c r="G85" s="206"/>
      <c r="H85" s="201"/>
      <c r="I85" s="206"/>
      <c r="J85" s="201"/>
      <c r="K85" s="206"/>
      <c r="L85" s="201"/>
      <c r="M85" s="206"/>
      <c r="N85" s="201"/>
      <c r="O85" s="206"/>
      <c r="P85" s="201"/>
      <c r="Q85" s="211"/>
    </row>
    <row r="86" spans="1:17" x14ac:dyDescent="0.3">
      <c r="A86" s="150"/>
      <c r="B86" s="201"/>
      <c r="C86" s="206"/>
      <c r="D86" s="201"/>
      <c r="E86" s="206"/>
      <c r="F86" s="201"/>
      <c r="G86" s="206"/>
      <c r="H86" s="201"/>
      <c r="I86" s="206"/>
      <c r="J86" s="201"/>
      <c r="K86" s="206"/>
      <c r="L86" s="201"/>
      <c r="M86" s="206"/>
      <c r="N86" s="201"/>
      <c r="O86" s="206"/>
      <c r="P86" s="201"/>
      <c r="Q86" s="211"/>
    </row>
    <row r="87" spans="1:17" x14ac:dyDescent="0.3">
      <c r="A87" s="150"/>
      <c r="B87" s="201"/>
      <c r="C87" s="206"/>
      <c r="D87" s="201"/>
      <c r="E87" s="206"/>
      <c r="F87" s="201"/>
      <c r="G87" s="206"/>
      <c r="H87" s="201"/>
      <c r="I87" s="206"/>
      <c r="J87" s="201"/>
      <c r="K87" s="206"/>
      <c r="L87" s="201"/>
      <c r="M87" s="206"/>
      <c r="N87" s="201"/>
      <c r="O87" s="206"/>
      <c r="P87" s="201"/>
      <c r="Q87" s="211"/>
    </row>
    <row r="88" spans="1:17" x14ac:dyDescent="0.3">
      <c r="A88" s="150"/>
      <c r="B88" s="201"/>
      <c r="C88" s="206"/>
      <c r="D88" s="201"/>
      <c r="E88" s="206"/>
      <c r="F88" s="201"/>
      <c r="G88" s="206"/>
      <c r="H88" s="201"/>
      <c r="I88" s="206"/>
      <c r="J88" s="201"/>
      <c r="K88" s="206"/>
      <c r="L88" s="201"/>
      <c r="M88" s="206"/>
      <c r="N88" s="201"/>
      <c r="O88" s="206"/>
      <c r="P88" s="201"/>
      <c r="Q88" s="211"/>
    </row>
    <row r="89" spans="1:17" x14ac:dyDescent="0.3">
      <c r="A89" s="150"/>
      <c r="B89" s="201"/>
      <c r="C89" s="206"/>
      <c r="D89" s="201"/>
      <c r="E89" s="206"/>
      <c r="F89" s="201"/>
      <c r="G89" s="206"/>
      <c r="H89" s="201"/>
      <c r="I89" s="206"/>
      <c r="J89" s="201"/>
      <c r="K89" s="206"/>
      <c r="L89" s="201"/>
      <c r="M89" s="206"/>
      <c r="N89" s="201"/>
      <c r="O89" s="206"/>
      <c r="P89" s="201"/>
      <c r="Q89" s="211"/>
    </row>
    <row r="90" spans="1:17" x14ac:dyDescent="0.3">
      <c r="A90" s="150"/>
      <c r="B90" s="201"/>
      <c r="C90" s="206"/>
      <c r="D90" s="201"/>
      <c r="E90" s="206"/>
      <c r="F90" s="201"/>
      <c r="G90" s="206"/>
      <c r="H90" s="201"/>
      <c r="I90" s="206"/>
      <c r="J90" s="201"/>
      <c r="K90" s="206"/>
      <c r="L90" s="201"/>
      <c r="M90" s="206"/>
      <c r="N90" s="201"/>
      <c r="O90" s="206"/>
      <c r="P90" s="201"/>
      <c r="Q90" s="211"/>
    </row>
    <row r="91" spans="1:17" x14ac:dyDescent="0.3">
      <c r="A91" s="150"/>
      <c r="B91" s="201"/>
      <c r="C91" s="206"/>
      <c r="D91" s="201"/>
      <c r="E91" s="206"/>
      <c r="F91" s="201"/>
      <c r="G91" s="206"/>
      <c r="H91" s="201"/>
      <c r="I91" s="206"/>
      <c r="J91" s="201"/>
      <c r="K91" s="206"/>
      <c r="L91" s="201"/>
      <c r="M91" s="206"/>
      <c r="N91" s="201"/>
      <c r="O91" s="206"/>
      <c r="P91" s="201"/>
      <c r="Q91" s="211"/>
    </row>
    <row r="92" spans="1:17" x14ac:dyDescent="0.3">
      <c r="A92" s="150"/>
      <c r="B92" s="201"/>
      <c r="C92" s="206"/>
      <c r="D92" s="201"/>
      <c r="E92" s="206"/>
      <c r="F92" s="201"/>
      <c r="G92" s="206"/>
      <c r="H92" s="201"/>
      <c r="I92" s="206"/>
      <c r="J92" s="201"/>
      <c r="K92" s="206"/>
      <c r="L92" s="201"/>
      <c r="M92" s="206"/>
      <c r="N92" s="201"/>
      <c r="O92" s="206"/>
      <c r="P92" s="201"/>
      <c r="Q92" s="211"/>
    </row>
    <row r="93" spans="1:17" x14ac:dyDescent="0.3">
      <c r="A93" s="150"/>
      <c r="B93" s="201"/>
      <c r="C93" s="206"/>
      <c r="D93" s="201"/>
      <c r="E93" s="206"/>
      <c r="F93" s="201"/>
      <c r="G93" s="206"/>
      <c r="H93" s="201"/>
      <c r="I93" s="206"/>
      <c r="J93" s="201"/>
      <c r="K93" s="206"/>
      <c r="L93" s="201"/>
      <c r="M93" s="206"/>
      <c r="N93" s="201"/>
      <c r="O93" s="206"/>
      <c r="P93" s="201"/>
      <c r="Q93" s="211"/>
    </row>
    <row r="94" spans="1:17" x14ac:dyDescent="0.3">
      <c r="A94" s="150"/>
      <c r="B94" s="201"/>
      <c r="C94" s="206"/>
      <c r="D94" s="201"/>
      <c r="E94" s="206"/>
      <c r="F94" s="201"/>
      <c r="G94" s="206"/>
      <c r="H94" s="201"/>
      <c r="I94" s="206"/>
      <c r="J94" s="201"/>
      <c r="K94" s="206"/>
      <c r="L94" s="201"/>
      <c r="M94" s="206"/>
      <c r="N94" s="201"/>
      <c r="O94" s="206"/>
      <c r="P94" s="201"/>
      <c r="Q94" s="211"/>
    </row>
    <row r="95" spans="1:17" x14ac:dyDescent="0.3">
      <c r="A95" s="150"/>
      <c r="B95" s="201"/>
      <c r="C95" s="206"/>
      <c r="D95" s="201"/>
      <c r="E95" s="206"/>
      <c r="F95" s="201"/>
      <c r="G95" s="206"/>
      <c r="H95" s="201"/>
      <c r="I95" s="206"/>
      <c r="J95" s="201"/>
      <c r="K95" s="206"/>
      <c r="L95" s="201"/>
      <c r="M95" s="206"/>
      <c r="N95" s="201"/>
      <c r="O95" s="206"/>
      <c r="P95" s="201"/>
      <c r="Q95" s="211"/>
    </row>
    <row r="96" spans="1:17" x14ac:dyDescent="0.3">
      <c r="A96" s="150"/>
      <c r="B96" s="201"/>
      <c r="C96" s="206"/>
      <c r="D96" s="201"/>
      <c r="E96" s="206"/>
      <c r="F96" s="201"/>
      <c r="G96" s="206"/>
      <c r="H96" s="201"/>
      <c r="I96" s="206"/>
      <c r="J96" s="201"/>
      <c r="K96" s="206"/>
      <c r="L96" s="201"/>
      <c r="M96" s="206"/>
      <c r="N96" s="201"/>
      <c r="O96" s="206"/>
      <c r="P96" s="201"/>
      <c r="Q96" s="211"/>
    </row>
    <row r="97" spans="1:17" x14ac:dyDescent="0.3">
      <c r="A97" s="150"/>
      <c r="B97" s="201"/>
      <c r="C97" s="206"/>
      <c r="D97" s="201"/>
      <c r="E97" s="206"/>
      <c r="F97" s="201"/>
      <c r="G97" s="206"/>
      <c r="H97" s="201"/>
      <c r="I97" s="206"/>
      <c r="J97" s="201"/>
      <c r="K97" s="206"/>
      <c r="L97" s="201"/>
      <c r="M97" s="206"/>
      <c r="N97" s="201"/>
      <c r="O97" s="206"/>
      <c r="P97" s="201"/>
      <c r="Q97" s="211"/>
    </row>
    <row r="98" spans="1:17" x14ac:dyDescent="0.3">
      <c r="A98" s="150"/>
      <c r="B98" s="201"/>
      <c r="C98" s="206"/>
      <c r="D98" s="201"/>
      <c r="E98" s="206"/>
      <c r="F98" s="201"/>
      <c r="G98" s="206"/>
      <c r="H98" s="201"/>
      <c r="I98" s="206"/>
      <c r="J98" s="201"/>
      <c r="K98" s="206"/>
      <c r="L98" s="201"/>
      <c r="M98" s="206"/>
      <c r="N98" s="201"/>
      <c r="O98" s="206"/>
      <c r="P98" s="201"/>
      <c r="Q98" s="211"/>
    </row>
    <row r="99" spans="1:17" x14ac:dyDescent="0.3">
      <c r="A99" s="150"/>
      <c r="B99" s="201"/>
      <c r="C99" s="206"/>
      <c r="D99" s="201"/>
      <c r="E99" s="206"/>
      <c r="F99" s="201"/>
      <c r="G99" s="206"/>
      <c r="H99" s="201"/>
      <c r="I99" s="206"/>
      <c r="J99" s="201"/>
      <c r="K99" s="206"/>
      <c r="L99" s="201"/>
      <c r="M99" s="206"/>
      <c r="N99" s="201"/>
      <c r="O99" s="206"/>
      <c r="P99" s="201"/>
      <c r="Q99" s="211"/>
    </row>
    <row r="100" spans="1:17" x14ac:dyDescent="0.3">
      <c r="A100" s="150"/>
      <c r="B100" s="201"/>
      <c r="C100" s="206"/>
      <c r="D100" s="201"/>
      <c r="E100" s="206"/>
      <c r="F100" s="201"/>
      <c r="G100" s="206"/>
      <c r="H100" s="201"/>
      <c r="I100" s="206"/>
      <c r="J100" s="201"/>
      <c r="K100" s="206"/>
      <c r="L100" s="201"/>
      <c r="M100" s="206"/>
      <c r="N100" s="201"/>
      <c r="O100" s="206"/>
      <c r="P100" s="201"/>
      <c r="Q100" s="211"/>
    </row>
    <row r="101" spans="1:17" x14ac:dyDescent="0.3">
      <c r="A101" s="150"/>
      <c r="B101" s="201"/>
      <c r="C101" s="206"/>
      <c r="D101" s="201"/>
      <c r="E101" s="206"/>
      <c r="F101" s="201"/>
      <c r="G101" s="206"/>
      <c r="H101" s="201"/>
      <c r="I101" s="206"/>
      <c r="J101" s="201"/>
      <c r="K101" s="206"/>
      <c r="L101" s="201"/>
      <c r="M101" s="206"/>
      <c r="N101" s="201"/>
      <c r="O101" s="206"/>
      <c r="P101" s="201"/>
      <c r="Q101" s="211"/>
    </row>
    <row r="102" spans="1:17" x14ac:dyDescent="0.3">
      <c r="A102" s="150"/>
      <c r="B102" s="201"/>
      <c r="C102" s="206"/>
      <c r="D102" s="201"/>
      <c r="E102" s="206"/>
      <c r="F102" s="201"/>
      <c r="G102" s="206"/>
      <c r="H102" s="201"/>
      <c r="I102" s="206"/>
      <c r="J102" s="201"/>
      <c r="K102" s="206"/>
      <c r="L102" s="201"/>
      <c r="M102" s="206"/>
      <c r="N102" s="201"/>
      <c r="O102" s="206"/>
      <c r="P102" s="201"/>
      <c r="Q102" s="211"/>
    </row>
    <row r="103" spans="1:17" x14ac:dyDescent="0.3">
      <c r="A103" s="150"/>
      <c r="B103" s="201"/>
      <c r="C103" s="206"/>
      <c r="D103" s="201"/>
      <c r="E103" s="206"/>
      <c r="F103" s="201"/>
      <c r="G103" s="206"/>
      <c r="H103" s="201"/>
      <c r="I103" s="206"/>
      <c r="J103" s="201"/>
      <c r="K103" s="206"/>
      <c r="L103" s="201"/>
      <c r="M103" s="206"/>
      <c r="N103" s="201"/>
      <c r="O103" s="206"/>
      <c r="P103" s="201"/>
      <c r="Q103" s="211"/>
    </row>
    <row r="104" spans="1:17" x14ac:dyDescent="0.3">
      <c r="A104" s="150"/>
      <c r="B104" s="201"/>
      <c r="C104" s="206"/>
      <c r="D104" s="201"/>
      <c r="E104" s="206"/>
      <c r="F104" s="201"/>
      <c r="G104" s="206"/>
      <c r="H104" s="201"/>
      <c r="I104" s="206"/>
      <c r="J104" s="201"/>
      <c r="K104" s="206"/>
      <c r="L104" s="201"/>
      <c r="M104" s="206"/>
      <c r="N104" s="201"/>
      <c r="O104" s="206"/>
      <c r="P104" s="201"/>
      <c r="Q104" s="211"/>
    </row>
    <row r="105" spans="1:17" x14ac:dyDescent="0.3">
      <c r="A105" s="150"/>
      <c r="B105" s="201"/>
      <c r="C105" s="206"/>
      <c r="D105" s="201"/>
      <c r="E105" s="206"/>
      <c r="F105" s="201"/>
      <c r="G105" s="206"/>
      <c r="H105" s="201"/>
      <c r="I105" s="206"/>
      <c r="J105" s="201"/>
      <c r="K105" s="206"/>
      <c r="L105" s="201"/>
      <c r="M105" s="206"/>
      <c r="N105" s="201"/>
      <c r="O105" s="206"/>
      <c r="P105" s="201"/>
      <c r="Q105" s="211"/>
    </row>
    <row r="106" spans="1:17" x14ac:dyDescent="0.3">
      <c r="A106" s="150"/>
      <c r="B106" s="201"/>
      <c r="C106" s="206"/>
      <c r="D106" s="201"/>
      <c r="E106" s="206"/>
      <c r="F106" s="201"/>
      <c r="G106" s="206"/>
      <c r="H106" s="201"/>
      <c r="I106" s="206"/>
      <c r="J106" s="201"/>
      <c r="K106" s="206"/>
      <c r="L106" s="201"/>
      <c r="M106" s="206"/>
      <c r="N106" s="201"/>
      <c r="O106" s="206"/>
      <c r="P106" s="201"/>
      <c r="Q106" s="211"/>
    </row>
    <row r="107" spans="1:17" x14ac:dyDescent="0.3">
      <c r="A107" s="150"/>
      <c r="B107" s="201"/>
      <c r="C107" s="206"/>
      <c r="D107" s="201"/>
      <c r="E107" s="206"/>
      <c r="F107" s="201"/>
      <c r="G107" s="206"/>
      <c r="H107" s="201"/>
      <c r="I107" s="206"/>
      <c r="J107" s="201"/>
      <c r="K107" s="206"/>
      <c r="L107" s="201"/>
      <c r="M107" s="206"/>
      <c r="N107" s="201"/>
      <c r="O107" s="206"/>
      <c r="P107" s="201"/>
      <c r="Q107" s="211"/>
    </row>
    <row r="108" spans="1:17" x14ac:dyDescent="0.3">
      <c r="A108" s="150"/>
      <c r="B108" s="201"/>
      <c r="C108" s="206"/>
      <c r="D108" s="201"/>
      <c r="E108" s="206"/>
      <c r="F108" s="201"/>
      <c r="G108" s="206"/>
      <c r="H108" s="201"/>
      <c r="I108" s="206"/>
      <c r="J108" s="201"/>
      <c r="K108" s="206"/>
      <c r="L108" s="201"/>
      <c r="M108" s="206"/>
      <c r="N108" s="201"/>
      <c r="O108" s="206"/>
      <c r="P108" s="201"/>
      <c r="Q108" s="211"/>
    </row>
    <row r="109" spans="1:17" x14ac:dyDescent="0.3">
      <c r="A109" s="150"/>
      <c r="B109" s="201"/>
      <c r="C109" s="206"/>
      <c r="D109" s="201"/>
      <c r="E109" s="206"/>
      <c r="F109" s="201"/>
      <c r="G109" s="206"/>
      <c r="H109" s="201"/>
      <c r="I109" s="206"/>
      <c r="J109" s="201"/>
      <c r="K109" s="206"/>
      <c r="L109" s="201"/>
      <c r="M109" s="206"/>
      <c r="N109" s="201"/>
      <c r="O109" s="206"/>
      <c r="P109" s="201"/>
      <c r="Q109" s="211"/>
    </row>
    <row r="110" spans="1:17" x14ac:dyDescent="0.3">
      <c r="A110" s="150"/>
      <c r="B110" s="201"/>
      <c r="C110" s="206"/>
      <c r="D110" s="201"/>
      <c r="E110" s="206"/>
      <c r="F110" s="201"/>
      <c r="G110" s="206"/>
      <c r="H110" s="201"/>
      <c r="I110" s="206"/>
      <c r="J110" s="201"/>
      <c r="K110" s="206"/>
      <c r="L110" s="201"/>
      <c r="M110" s="206"/>
      <c r="N110" s="201"/>
      <c r="O110" s="206"/>
      <c r="P110" s="201"/>
      <c r="Q110" s="211"/>
    </row>
    <row r="111" spans="1:17" x14ac:dyDescent="0.3">
      <c r="A111" s="150"/>
      <c r="B111" s="201"/>
      <c r="C111" s="206"/>
      <c r="D111" s="201"/>
      <c r="E111" s="206"/>
      <c r="F111" s="201"/>
      <c r="G111" s="206"/>
      <c r="H111" s="201"/>
      <c r="I111" s="206"/>
      <c r="J111" s="201"/>
      <c r="K111" s="206"/>
      <c r="L111" s="201"/>
      <c r="M111" s="206"/>
      <c r="N111" s="201"/>
      <c r="O111" s="206"/>
      <c r="P111" s="201"/>
      <c r="Q111" s="211"/>
    </row>
    <row r="112" spans="1:17" x14ac:dyDescent="0.3">
      <c r="A112" s="150"/>
      <c r="B112" s="201"/>
      <c r="C112" s="206"/>
      <c r="D112" s="201"/>
      <c r="E112" s="206"/>
      <c r="F112" s="201"/>
      <c r="G112" s="206"/>
      <c r="H112" s="201"/>
      <c r="I112" s="206"/>
      <c r="J112" s="201"/>
      <c r="K112" s="206"/>
      <c r="L112" s="201"/>
      <c r="M112" s="206"/>
      <c r="N112" s="201"/>
      <c r="O112" s="206"/>
      <c r="P112" s="201"/>
      <c r="Q112" s="211"/>
    </row>
    <row r="113" spans="1:17" x14ac:dyDescent="0.3">
      <c r="A113" s="150"/>
      <c r="B113" s="201"/>
      <c r="C113" s="206"/>
      <c r="D113" s="201"/>
      <c r="E113" s="206"/>
      <c r="F113" s="201"/>
      <c r="G113" s="206"/>
      <c r="H113" s="201"/>
      <c r="I113" s="206"/>
      <c r="J113" s="201"/>
      <c r="K113" s="206"/>
      <c r="L113" s="201"/>
      <c r="M113" s="206"/>
      <c r="N113" s="201"/>
      <c r="O113" s="206"/>
      <c r="P113" s="201"/>
      <c r="Q113" s="211"/>
    </row>
    <row r="114" spans="1:17" x14ac:dyDescent="0.3">
      <c r="A114" s="150"/>
      <c r="B114" s="201"/>
      <c r="C114" s="206"/>
      <c r="D114" s="201"/>
      <c r="E114" s="206"/>
      <c r="F114" s="201"/>
      <c r="G114" s="206"/>
      <c r="H114" s="201"/>
      <c r="I114" s="206"/>
      <c r="J114" s="201"/>
      <c r="K114" s="206"/>
      <c r="L114" s="201"/>
      <c r="M114" s="206"/>
      <c r="N114" s="201"/>
      <c r="O114" s="206"/>
      <c r="P114" s="201"/>
      <c r="Q114" s="211"/>
    </row>
    <row r="115" spans="1:17" x14ac:dyDescent="0.3">
      <c r="A115" s="150"/>
      <c r="B115" s="201"/>
      <c r="C115" s="206"/>
      <c r="D115" s="201"/>
      <c r="E115" s="206"/>
      <c r="F115" s="201"/>
      <c r="G115" s="206"/>
      <c r="H115" s="201"/>
      <c r="I115" s="206"/>
      <c r="J115" s="201"/>
      <c r="K115" s="206"/>
      <c r="L115" s="201"/>
      <c r="M115" s="206"/>
      <c r="N115" s="201"/>
      <c r="O115" s="206"/>
      <c r="P115" s="201"/>
      <c r="Q115" s="211"/>
    </row>
    <row r="116" spans="1:17" x14ac:dyDescent="0.3">
      <c r="A116" s="150"/>
      <c r="B116" s="201"/>
      <c r="C116" s="206"/>
      <c r="D116" s="201"/>
      <c r="E116" s="206"/>
      <c r="F116" s="201"/>
      <c r="G116" s="206"/>
      <c r="H116" s="201"/>
      <c r="I116" s="206"/>
      <c r="J116" s="201"/>
      <c r="K116" s="206"/>
      <c r="L116" s="201"/>
      <c r="M116" s="206"/>
      <c r="N116" s="201"/>
      <c r="O116" s="206"/>
      <c r="P116" s="201"/>
      <c r="Q116" s="211"/>
    </row>
    <row r="117" spans="1:17" x14ac:dyDescent="0.3">
      <c r="A117" s="150"/>
      <c r="B117" s="201"/>
      <c r="C117" s="206"/>
      <c r="D117" s="201"/>
      <c r="E117" s="206"/>
      <c r="F117" s="201"/>
      <c r="G117" s="206"/>
      <c r="H117" s="201"/>
      <c r="I117" s="206"/>
      <c r="J117" s="201"/>
      <c r="K117" s="206"/>
      <c r="L117" s="201"/>
      <c r="M117" s="206"/>
      <c r="N117" s="201"/>
      <c r="O117" s="206"/>
      <c r="P117" s="201"/>
      <c r="Q117" s="211"/>
    </row>
    <row r="118" spans="1:17" x14ac:dyDescent="0.3">
      <c r="A118" s="150"/>
      <c r="B118" s="201"/>
      <c r="C118" s="206"/>
      <c r="D118" s="201"/>
      <c r="E118" s="206"/>
      <c r="F118" s="201"/>
      <c r="G118" s="206"/>
      <c r="H118" s="201"/>
      <c r="I118" s="206"/>
      <c r="J118" s="201"/>
      <c r="K118" s="206"/>
      <c r="L118" s="201"/>
      <c r="M118" s="206"/>
      <c r="N118" s="201"/>
      <c r="O118" s="206"/>
      <c r="P118" s="201"/>
      <c r="Q118" s="211"/>
    </row>
    <row r="119" spans="1:17" x14ac:dyDescent="0.3">
      <c r="A119" s="150"/>
      <c r="B119" s="201"/>
      <c r="C119" s="206"/>
      <c r="D119" s="201"/>
      <c r="E119" s="206"/>
      <c r="F119" s="201"/>
      <c r="G119" s="206"/>
      <c r="H119" s="201"/>
      <c r="I119" s="206"/>
      <c r="J119" s="201"/>
      <c r="K119" s="206"/>
      <c r="L119" s="201"/>
      <c r="M119" s="206"/>
      <c r="N119" s="201"/>
      <c r="O119" s="206"/>
      <c r="P119" s="201"/>
      <c r="Q119" s="211"/>
    </row>
    <row r="120" spans="1:17" x14ac:dyDescent="0.3">
      <c r="A120" s="150"/>
      <c r="B120" s="201"/>
      <c r="C120" s="206"/>
      <c r="D120" s="201"/>
      <c r="E120" s="206"/>
      <c r="F120" s="201"/>
      <c r="G120" s="206"/>
      <c r="H120" s="201"/>
      <c r="I120" s="206"/>
      <c r="J120" s="201"/>
      <c r="K120" s="206"/>
      <c r="L120" s="201"/>
      <c r="M120" s="206"/>
      <c r="N120" s="201"/>
      <c r="O120" s="206"/>
      <c r="P120" s="201"/>
      <c r="Q120" s="211"/>
    </row>
    <row r="121" spans="1:17" x14ac:dyDescent="0.3">
      <c r="A121" s="150"/>
      <c r="B121" s="201"/>
      <c r="C121" s="206"/>
      <c r="D121" s="201"/>
      <c r="E121" s="206"/>
      <c r="F121" s="201"/>
      <c r="G121" s="206"/>
      <c r="H121" s="201"/>
      <c r="I121" s="206"/>
      <c r="J121" s="201"/>
      <c r="K121" s="206"/>
      <c r="L121" s="201"/>
      <c r="M121" s="206"/>
      <c r="N121" s="201"/>
      <c r="O121" s="206"/>
      <c r="P121" s="201"/>
      <c r="Q121" s="211"/>
    </row>
    <row r="122" spans="1:17" x14ac:dyDescent="0.3">
      <c r="A122" s="150"/>
      <c r="B122" s="201"/>
      <c r="C122" s="206"/>
      <c r="D122" s="201"/>
      <c r="E122" s="206"/>
      <c r="F122" s="201"/>
      <c r="G122" s="206"/>
      <c r="H122" s="201"/>
      <c r="I122" s="206"/>
      <c r="J122" s="201"/>
      <c r="K122" s="206"/>
      <c r="L122" s="201"/>
      <c r="M122" s="206"/>
      <c r="N122" s="201"/>
      <c r="O122" s="206"/>
      <c r="P122" s="201"/>
      <c r="Q122" s="211"/>
    </row>
    <row r="123" spans="1:17" x14ac:dyDescent="0.3">
      <c r="A123" s="150"/>
      <c r="B123" s="201"/>
      <c r="C123" s="206"/>
      <c r="D123" s="201"/>
      <c r="E123" s="206"/>
      <c r="F123" s="201"/>
      <c r="G123" s="206"/>
      <c r="H123" s="201"/>
      <c r="I123" s="206"/>
      <c r="J123" s="201"/>
      <c r="K123" s="206"/>
      <c r="L123" s="201"/>
      <c r="M123" s="206"/>
      <c r="N123" s="201"/>
      <c r="O123" s="206"/>
      <c r="P123" s="201"/>
      <c r="Q123" s="211"/>
    </row>
    <row r="124" spans="1:17" x14ac:dyDescent="0.3">
      <c r="A124" s="150"/>
      <c r="B124" s="201"/>
      <c r="C124" s="206"/>
      <c r="D124" s="201"/>
      <c r="E124" s="206"/>
      <c r="F124" s="201"/>
      <c r="G124" s="206"/>
      <c r="H124" s="201"/>
      <c r="I124" s="206"/>
      <c r="J124" s="201"/>
      <c r="K124" s="206"/>
      <c r="L124" s="201"/>
      <c r="M124" s="206"/>
      <c r="N124" s="201"/>
      <c r="O124" s="206"/>
      <c r="P124" s="201"/>
      <c r="Q124" s="211"/>
    </row>
    <row r="125" spans="1:17" x14ac:dyDescent="0.3">
      <c r="A125" s="150"/>
      <c r="B125" s="201"/>
      <c r="C125" s="206"/>
      <c r="D125" s="201"/>
      <c r="E125" s="206"/>
      <c r="F125" s="201"/>
      <c r="G125" s="206"/>
      <c r="H125" s="201"/>
      <c r="I125" s="206"/>
      <c r="J125" s="201"/>
      <c r="K125" s="206"/>
      <c r="L125" s="201"/>
      <c r="M125" s="206"/>
      <c r="N125" s="201"/>
      <c r="O125" s="206"/>
      <c r="P125" s="201"/>
      <c r="Q125" s="211"/>
    </row>
    <row r="126" spans="1:17" x14ac:dyDescent="0.3">
      <c r="A126" s="150"/>
      <c r="B126" s="201"/>
      <c r="C126" s="206"/>
      <c r="D126" s="201"/>
      <c r="E126" s="206"/>
      <c r="F126" s="201"/>
      <c r="G126" s="206"/>
      <c r="H126" s="201"/>
      <c r="I126" s="206"/>
      <c r="J126" s="201"/>
      <c r="K126" s="206"/>
      <c r="L126" s="201"/>
      <c r="M126" s="206"/>
      <c r="N126" s="201"/>
      <c r="O126" s="206"/>
      <c r="P126" s="201"/>
      <c r="Q126" s="211"/>
    </row>
    <row r="127" spans="1:17" x14ac:dyDescent="0.3">
      <c r="A127" s="150"/>
      <c r="B127" s="201"/>
      <c r="C127" s="206"/>
      <c r="D127" s="201"/>
      <c r="E127" s="206"/>
      <c r="F127" s="201"/>
      <c r="G127" s="206"/>
      <c r="H127" s="201"/>
      <c r="I127" s="206"/>
      <c r="J127" s="201"/>
      <c r="K127" s="206"/>
      <c r="L127" s="201"/>
      <c r="M127" s="206"/>
      <c r="N127" s="201"/>
      <c r="O127" s="206"/>
      <c r="P127" s="201"/>
      <c r="Q127" s="211"/>
    </row>
    <row r="128" spans="1:17" x14ac:dyDescent="0.3">
      <c r="A128" s="150"/>
      <c r="B128" s="201"/>
      <c r="C128" s="206"/>
      <c r="D128" s="201"/>
      <c r="E128" s="206"/>
      <c r="F128" s="201"/>
      <c r="G128" s="206"/>
      <c r="H128" s="201"/>
      <c r="I128" s="206"/>
      <c r="J128" s="201"/>
      <c r="K128" s="206"/>
      <c r="L128" s="201"/>
      <c r="M128" s="206"/>
      <c r="N128" s="201"/>
      <c r="O128" s="206"/>
      <c r="P128" s="201"/>
      <c r="Q128" s="211"/>
    </row>
    <row r="129" spans="1:17" x14ac:dyDescent="0.3">
      <c r="A129" s="150"/>
      <c r="B129" s="201"/>
      <c r="C129" s="206"/>
      <c r="D129" s="201"/>
      <c r="E129" s="206"/>
      <c r="F129" s="201"/>
      <c r="G129" s="206"/>
      <c r="H129" s="201"/>
      <c r="I129" s="206"/>
      <c r="J129" s="201"/>
      <c r="K129" s="206"/>
      <c r="L129" s="201"/>
      <c r="M129" s="206"/>
      <c r="N129" s="201"/>
      <c r="O129" s="206"/>
      <c r="P129" s="201"/>
      <c r="Q129" s="211"/>
    </row>
    <row r="130" spans="1:17" x14ac:dyDescent="0.3">
      <c r="A130" s="150"/>
      <c r="B130" s="201"/>
      <c r="C130" s="206"/>
      <c r="D130" s="201"/>
      <c r="E130" s="206"/>
      <c r="F130" s="201"/>
      <c r="G130" s="206"/>
      <c r="H130" s="201"/>
      <c r="I130" s="206"/>
      <c r="J130" s="201"/>
      <c r="K130" s="206"/>
      <c r="L130" s="201"/>
      <c r="M130" s="206"/>
      <c r="N130" s="201"/>
      <c r="O130" s="206"/>
      <c r="P130" s="201"/>
      <c r="Q130" s="211"/>
    </row>
    <row r="131" spans="1:17" x14ac:dyDescent="0.3">
      <c r="A131" s="150"/>
      <c r="B131" s="201"/>
      <c r="C131" s="206"/>
      <c r="D131" s="201"/>
      <c r="E131" s="206"/>
      <c r="F131" s="201"/>
      <c r="G131" s="206"/>
      <c r="H131" s="201"/>
      <c r="I131" s="206"/>
      <c r="J131" s="201"/>
      <c r="K131" s="206"/>
      <c r="L131" s="201"/>
      <c r="M131" s="206"/>
      <c r="N131" s="201"/>
      <c r="O131" s="206"/>
      <c r="P131" s="201"/>
      <c r="Q131" s="211"/>
    </row>
    <row r="132" spans="1:17" x14ac:dyDescent="0.3">
      <c r="A132" s="150"/>
      <c r="B132" s="201"/>
      <c r="C132" s="206"/>
      <c r="D132" s="201"/>
      <c r="E132" s="206"/>
      <c r="F132" s="201"/>
      <c r="G132" s="206"/>
      <c r="H132" s="201"/>
      <c r="I132" s="206"/>
      <c r="J132" s="201"/>
      <c r="K132" s="206"/>
      <c r="L132" s="201"/>
      <c r="M132" s="206"/>
      <c r="N132" s="201"/>
      <c r="O132" s="206"/>
      <c r="P132" s="201"/>
      <c r="Q132" s="211"/>
    </row>
    <row r="133" spans="1:17" x14ac:dyDescent="0.3">
      <c r="A133" s="150"/>
      <c r="B133" s="201"/>
      <c r="C133" s="206"/>
      <c r="D133" s="201"/>
      <c r="E133" s="206"/>
      <c r="F133" s="201"/>
      <c r="G133" s="206"/>
      <c r="H133" s="201"/>
      <c r="I133" s="206"/>
      <c r="J133" s="201"/>
      <c r="K133" s="206"/>
      <c r="L133" s="201"/>
      <c r="M133" s="206"/>
      <c r="N133" s="201"/>
      <c r="O133" s="206"/>
      <c r="P133" s="201"/>
      <c r="Q133" s="211"/>
    </row>
    <row r="134" spans="1:17" x14ac:dyDescent="0.3">
      <c r="A134" s="150"/>
      <c r="B134" s="201"/>
      <c r="C134" s="206"/>
      <c r="D134" s="201"/>
      <c r="E134" s="206"/>
      <c r="F134" s="201"/>
      <c r="G134" s="206"/>
      <c r="H134" s="201"/>
      <c r="I134" s="206"/>
      <c r="J134" s="201"/>
      <c r="K134" s="206"/>
      <c r="L134" s="201"/>
      <c r="M134" s="206"/>
      <c r="N134" s="201"/>
      <c r="O134" s="206"/>
      <c r="P134" s="201"/>
      <c r="Q134" s="211"/>
    </row>
    <row r="135" spans="1:17" x14ac:dyDescent="0.3">
      <c r="A135" s="150"/>
      <c r="B135" s="201"/>
      <c r="C135" s="206"/>
      <c r="D135" s="201"/>
      <c r="E135" s="206"/>
      <c r="F135" s="201"/>
      <c r="G135" s="206"/>
      <c r="H135" s="201"/>
      <c r="I135" s="206"/>
      <c r="J135" s="201"/>
      <c r="K135" s="206"/>
      <c r="L135" s="201"/>
      <c r="M135" s="206"/>
      <c r="N135" s="201"/>
      <c r="O135" s="206"/>
      <c r="P135" s="201"/>
      <c r="Q135" s="211"/>
    </row>
    <row r="136" spans="1:17" x14ac:dyDescent="0.3">
      <c r="A136" s="150"/>
      <c r="B136" s="201"/>
      <c r="C136" s="206"/>
      <c r="D136" s="201"/>
      <c r="E136" s="206"/>
      <c r="F136" s="201"/>
      <c r="G136" s="206"/>
      <c r="H136" s="201"/>
      <c r="I136" s="206"/>
      <c r="J136" s="201"/>
      <c r="K136" s="206"/>
      <c r="L136" s="201"/>
      <c r="M136" s="206"/>
      <c r="N136" s="201"/>
      <c r="O136" s="206"/>
      <c r="P136" s="201"/>
      <c r="Q136" s="211"/>
    </row>
    <row r="137" spans="1:17" x14ac:dyDescent="0.3">
      <c r="A137" s="150"/>
      <c r="B137" s="201"/>
      <c r="C137" s="206"/>
      <c r="D137" s="201"/>
      <c r="E137" s="206"/>
      <c r="F137" s="201"/>
      <c r="G137" s="206"/>
      <c r="H137" s="201"/>
      <c r="I137" s="206"/>
      <c r="J137" s="201"/>
      <c r="K137" s="206"/>
      <c r="L137" s="201"/>
      <c r="M137" s="206"/>
      <c r="N137" s="201"/>
      <c r="O137" s="206"/>
      <c r="P137" s="201"/>
      <c r="Q137" s="211"/>
    </row>
    <row r="138" spans="1:17" x14ac:dyDescent="0.3">
      <c r="A138" s="150"/>
      <c r="B138" s="201"/>
      <c r="C138" s="206"/>
      <c r="D138" s="201"/>
      <c r="E138" s="206"/>
      <c r="F138" s="201"/>
      <c r="G138" s="206"/>
      <c r="H138" s="201"/>
      <c r="I138" s="206"/>
      <c r="J138" s="201"/>
      <c r="K138" s="206"/>
      <c r="L138" s="201"/>
      <c r="M138" s="206"/>
      <c r="N138" s="201"/>
      <c r="O138" s="206"/>
      <c r="P138" s="201"/>
      <c r="Q138" s="211"/>
    </row>
    <row r="139" spans="1:17" x14ac:dyDescent="0.3">
      <c r="A139" s="150"/>
      <c r="B139" s="201"/>
      <c r="C139" s="206"/>
      <c r="D139" s="201"/>
      <c r="E139" s="206"/>
      <c r="F139" s="201"/>
      <c r="G139" s="206"/>
      <c r="H139" s="201"/>
      <c r="I139" s="206"/>
      <c r="J139" s="201"/>
      <c r="K139" s="206"/>
      <c r="L139" s="201"/>
      <c r="M139" s="206"/>
      <c r="N139" s="201"/>
      <c r="O139" s="206"/>
      <c r="P139" s="201"/>
      <c r="Q139" s="211"/>
    </row>
    <row r="140" spans="1:17" x14ac:dyDescent="0.3">
      <c r="A140" s="150"/>
      <c r="B140" s="201"/>
      <c r="C140" s="206"/>
      <c r="D140" s="201"/>
      <c r="E140" s="206"/>
      <c r="F140" s="201"/>
      <c r="G140" s="206"/>
      <c r="H140" s="201"/>
      <c r="I140" s="206"/>
      <c r="J140" s="201"/>
      <c r="K140" s="206"/>
      <c r="L140" s="201"/>
      <c r="M140" s="206"/>
      <c r="N140" s="201"/>
      <c r="O140" s="206"/>
      <c r="P140" s="201"/>
      <c r="Q140" s="211"/>
    </row>
    <row r="141" spans="1:17" x14ac:dyDescent="0.3">
      <c r="A141" s="150"/>
      <c r="B141" s="201"/>
      <c r="C141" s="206"/>
      <c r="D141" s="201"/>
      <c r="E141" s="206"/>
      <c r="F141" s="201"/>
      <c r="G141" s="206"/>
      <c r="H141" s="201"/>
      <c r="I141" s="206"/>
      <c r="J141" s="201"/>
      <c r="K141" s="206"/>
      <c r="L141" s="201"/>
      <c r="M141" s="206"/>
      <c r="N141" s="201"/>
      <c r="O141" s="206"/>
      <c r="P141" s="201"/>
      <c r="Q141" s="211"/>
    </row>
    <row r="142" spans="1:17" x14ac:dyDescent="0.3">
      <c r="A142" s="150"/>
      <c r="B142" s="201"/>
      <c r="C142" s="206"/>
      <c r="D142" s="201"/>
      <c r="E142" s="206"/>
      <c r="F142" s="201"/>
      <c r="G142" s="206"/>
      <c r="H142" s="201"/>
      <c r="I142" s="206"/>
      <c r="J142" s="201"/>
      <c r="K142" s="206"/>
      <c r="L142" s="201"/>
      <c r="M142" s="206"/>
      <c r="N142" s="201"/>
      <c r="O142" s="206"/>
      <c r="P142" s="201"/>
      <c r="Q142" s="211"/>
    </row>
    <row r="143" spans="1:17" x14ac:dyDescent="0.3">
      <c r="A143" s="150"/>
      <c r="B143" s="201"/>
      <c r="C143" s="206"/>
      <c r="D143" s="201"/>
      <c r="E143" s="206"/>
      <c r="F143" s="201"/>
      <c r="G143" s="206"/>
      <c r="H143" s="201"/>
      <c r="I143" s="206"/>
      <c r="J143" s="201"/>
      <c r="K143" s="206"/>
      <c r="L143" s="201"/>
      <c r="M143" s="206"/>
      <c r="N143" s="201"/>
      <c r="O143" s="206"/>
      <c r="P143" s="201"/>
      <c r="Q143" s="211"/>
    </row>
    <row r="144" spans="1:17" x14ac:dyDescent="0.3">
      <c r="A144" s="150"/>
      <c r="B144" s="201"/>
      <c r="C144" s="206"/>
      <c r="D144" s="201"/>
      <c r="E144" s="206"/>
      <c r="F144" s="201"/>
      <c r="G144" s="206"/>
      <c r="H144" s="201"/>
      <c r="I144" s="206"/>
      <c r="J144" s="201"/>
      <c r="K144" s="206"/>
      <c r="L144" s="201"/>
      <c r="M144" s="206"/>
      <c r="N144" s="201"/>
      <c r="O144" s="206"/>
      <c r="P144" s="201"/>
      <c r="Q144" s="211"/>
    </row>
    <row r="145" spans="1:17" x14ac:dyDescent="0.3">
      <c r="A145" s="150"/>
      <c r="B145" s="201"/>
      <c r="C145" s="206"/>
      <c r="D145" s="201"/>
      <c r="E145" s="206"/>
      <c r="F145" s="201"/>
      <c r="G145" s="206"/>
      <c r="H145" s="201"/>
      <c r="I145" s="206"/>
      <c r="J145" s="201"/>
      <c r="K145" s="206"/>
      <c r="L145" s="201"/>
      <c r="M145" s="206"/>
      <c r="N145" s="201"/>
      <c r="O145" s="206"/>
      <c r="P145" s="201"/>
      <c r="Q145" s="211"/>
    </row>
    <row r="146" spans="1:17" x14ac:dyDescent="0.3">
      <c r="A146" s="150"/>
      <c r="B146" s="201"/>
      <c r="C146" s="206"/>
      <c r="D146" s="201"/>
      <c r="E146" s="206"/>
      <c r="F146" s="201"/>
      <c r="G146" s="206"/>
      <c r="H146" s="201"/>
      <c r="I146" s="206"/>
      <c r="J146" s="201"/>
      <c r="K146" s="206"/>
      <c r="L146" s="201"/>
      <c r="M146" s="206"/>
      <c r="N146" s="201"/>
      <c r="O146" s="206"/>
      <c r="P146" s="201"/>
      <c r="Q146" s="211"/>
    </row>
    <row r="147" spans="1:17" x14ac:dyDescent="0.3">
      <c r="A147" s="150"/>
      <c r="B147" s="201"/>
      <c r="C147" s="206"/>
      <c r="D147" s="201"/>
      <c r="E147" s="206"/>
      <c r="F147" s="201"/>
      <c r="G147" s="206"/>
      <c r="H147" s="201"/>
      <c r="I147" s="206"/>
      <c r="J147" s="201"/>
      <c r="K147" s="206"/>
      <c r="L147" s="201"/>
      <c r="M147" s="206"/>
      <c r="N147" s="201"/>
      <c r="O147" s="206"/>
      <c r="P147" s="201"/>
      <c r="Q147" s="211"/>
    </row>
    <row r="148" spans="1:17" x14ac:dyDescent="0.3">
      <c r="A148" s="150"/>
      <c r="B148" s="201"/>
      <c r="C148" s="206"/>
      <c r="D148" s="201"/>
      <c r="E148" s="206"/>
      <c r="F148" s="201"/>
      <c r="G148" s="206"/>
      <c r="H148" s="201"/>
      <c r="I148" s="206"/>
      <c r="J148" s="201"/>
      <c r="K148" s="206"/>
      <c r="L148" s="201"/>
      <c r="M148" s="206"/>
      <c r="N148" s="201"/>
      <c r="O148" s="206"/>
      <c r="P148" s="201"/>
      <c r="Q148" s="211"/>
    </row>
    <row r="149" spans="1:17" x14ac:dyDescent="0.3">
      <c r="A149" s="150"/>
      <c r="B149" s="201"/>
      <c r="C149" s="206"/>
      <c r="D149" s="201"/>
      <c r="E149" s="206"/>
      <c r="F149" s="201"/>
      <c r="G149" s="206"/>
      <c r="H149" s="201"/>
      <c r="I149" s="206"/>
      <c r="J149" s="201"/>
      <c r="K149" s="206"/>
      <c r="L149" s="201"/>
      <c r="M149" s="206"/>
      <c r="N149" s="201"/>
      <c r="O149" s="206"/>
      <c r="P149" s="201"/>
      <c r="Q149" s="211"/>
    </row>
    <row r="150" spans="1:17" x14ac:dyDescent="0.3">
      <c r="A150" s="150"/>
      <c r="B150" s="201"/>
      <c r="C150" s="206"/>
      <c r="D150" s="201"/>
      <c r="E150" s="206"/>
      <c r="F150" s="201"/>
      <c r="G150" s="206"/>
      <c r="H150" s="201"/>
      <c r="I150" s="206"/>
      <c r="J150" s="201"/>
      <c r="K150" s="206"/>
      <c r="L150" s="201"/>
      <c r="M150" s="206"/>
      <c r="N150" s="201"/>
      <c r="O150" s="206"/>
      <c r="P150" s="201"/>
      <c r="Q150" s="211"/>
    </row>
    <row r="151" spans="1:17" x14ac:dyDescent="0.3">
      <c r="A151" s="150"/>
      <c r="B151" s="201"/>
      <c r="C151" s="206"/>
      <c r="D151" s="201"/>
      <c r="E151" s="206"/>
      <c r="F151" s="201"/>
      <c r="G151" s="206"/>
      <c r="H151" s="201"/>
      <c r="I151" s="206"/>
      <c r="J151" s="201"/>
      <c r="K151" s="206"/>
      <c r="L151" s="201"/>
      <c r="M151" s="206"/>
      <c r="N151" s="201"/>
      <c r="O151" s="206"/>
      <c r="P151" s="201"/>
      <c r="Q151" s="211"/>
    </row>
    <row r="152" spans="1:17" x14ac:dyDescent="0.3">
      <c r="A152" s="150"/>
      <c r="B152" s="201"/>
      <c r="C152" s="206"/>
      <c r="D152" s="201"/>
      <c r="E152" s="206"/>
      <c r="F152" s="201"/>
      <c r="G152" s="206"/>
      <c r="H152" s="201"/>
      <c r="I152" s="206"/>
      <c r="J152" s="201"/>
      <c r="K152" s="206"/>
      <c r="L152" s="201"/>
      <c r="M152" s="206"/>
      <c r="N152" s="201"/>
      <c r="O152" s="206"/>
      <c r="P152" s="201"/>
      <c r="Q152" s="211"/>
    </row>
    <row r="153" spans="1:17" x14ac:dyDescent="0.3">
      <c r="A153" s="150"/>
      <c r="B153" s="201"/>
      <c r="C153" s="206"/>
      <c r="D153" s="201"/>
      <c r="E153" s="206"/>
      <c r="F153" s="201"/>
      <c r="G153" s="206"/>
      <c r="H153" s="201"/>
      <c r="I153" s="206"/>
      <c r="J153" s="201"/>
      <c r="K153" s="206"/>
      <c r="L153" s="201"/>
      <c r="M153" s="206"/>
      <c r="N153" s="201"/>
      <c r="O153" s="206"/>
      <c r="P153" s="201"/>
      <c r="Q153" s="211"/>
    </row>
    <row r="154" spans="1:17" x14ac:dyDescent="0.3">
      <c r="A154" s="150"/>
      <c r="B154" s="201"/>
      <c r="C154" s="206"/>
      <c r="D154" s="201"/>
      <c r="E154" s="206"/>
      <c r="F154" s="201"/>
      <c r="G154" s="206"/>
      <c r="H154" s="201"/>
      <c r="I154" s="206"/>
      <c r="J154" s="201"/>
      <c r="K154" s="206"/>
      <c r="L154" s="201"/>
      <c r="M154" s="206"/>
      <c r="N154" s="201"/>
      <c r="O154" s="206"/>
      <c r="P154" s="201"/>
      <c r="Q154" s="211"/>
    </row>
    <row r="155" spans="1:17" x14ac:dyDescent="0.3">
      <c r="A155" s="150"/>
      <c r="B155" s="201"/>
      <c r="C155" s="206"/>
      <c r="D155" s="201"/>
      <c r="E155" s="206"/>
      <c r="F155" s="201"/>
      <c r="G155" s="206"/>
      <c r="H155" s="201"/>
      <c r="I155" s="206"/>
      <c r="J155" s="201"/>
      <c r="K155" s="206"/>
      <c r="L155" s="201"/>
      <c r="M155" s="206"/>
      <c r="N155" s="201"/>
      <c r="O155" s="206"/>
      <c r="P155" s="201"/>
      <c r="Q155" s="211"/>
    </row>
    <row r="156" spans="1:17" x14ac:dyDescent="0.3">
      <c r="A156" s="150"/>
      <c r="B156" s="201"/>
      <c r="C156" s="206"/>
      <c r="D156" s="201"/>
      <c r="E156" s="206"/>
      <c r="F156" s="201"/>
      <c r="G156" s="206"/>
      <c r="H156" s="201"/>
      <c r="I156" s="206"/>
      <c r="J156" s="201"/>
      <c r="K156" s="206"/>
      <c r="L156" s="201"/>
      <c r="M156" s="206"/>
      <c r="N156" s="201"/>
      <c r="O156" s="206"/>
      <c r="P156" s="201"/>
      <c r="Q156" s="211"/>
    </row>
    <row r="157" spans="1:17" x14ac:dyDescent="0.3">
      <c r="A157" s="150"/>
      <c r="B157" s="201"/>
      <c r="C157" s="206"/>
      <c r="D157" s="201"/>
      <c r="E157" s="206"/>
      <c r="F157" s="201"/>
      <c r="G157" s="206"/>
      <c r="H157" s="201"/>
      <c r="I157" s="206"/>
      <c r="J157" s="201"/>
      <c r="K157" s="206"/>
      <c r="L157" s="201"/>
      <c r="M157" s="206"/>
      <c r="N157" s="201"/>
      <c r="O157" s="206"/>
      <c r="P157" s="201"/>
      <c r="Q157" s="211"/>
    </row>
    <row r="158" spans="1:17" x14ac:dyDescent="0.3">
      <c r="A158" s="150"/>
      <c r="B158" s="201"/>
      <c r="C158" s="206"/>
      <c r="D158" s="201"/>
      <c r="E158" s="206"/>
      <c r="F158" s="201"/>
      <c r="G158" s="206"/>
      <c r="H158" s="201"/>
      <c r="I158" s="206"/>
      <c r="J158" s="201"/>
      <c r="K158" s="206"/>
      <c r="L158" s="201"/>
      <c r="M158" s="206"/>
      <c r="N158" s="201"/>
      <c r="O158" s="206"/>
      <c r="P158" s="201"/>
      <c r="Q158" s="211"/>
    </row>
    <row r="159" spans="1:17" x14ac:dyDescent="0.3">
      <c r="A159" s="150"/>
      <c r="B159" s="201"/>
      <c r="C159" s="206"/>
      <c r="D159" s="201"/>
      <c r="E159" s="206"/>
      <c r="F159" s="201"/>
      <c r="G159" s="206"/>
      <c r="H159" s="201"/>
      <c r="I159" s="206"/>
      <c r="J159" s="201"/>
      <c r="K159" s="206"/>
      <c r="L159" s="201"/>
      <c r="M159" s="206"/>
      <c r="N159" s="201"/>
      <c r="O159" s="206"/>
      <c r="P159" s="201"/>
      <c r="Q159" s="211"/>
    </row>
    <row r="160" spans="1:17" x14ac:dyDescent="0.3">
      <c r="A160" s="150"/>
      <c r="B160" s="201"/>
      <c r="C160" s="206"/>
      <c r="D160" s="201"/>
      <c r="E160" s="206"/>
      <c r="F160" s="201"/>
      <c r="G160" s="206"/>
      <c r="H160" s="201"/>
      <c r="I160" s="206"/>
      <c r="J160" s="201"/>
      <c r="K160" s="206"/>
      <c r="L160" s="201"/>
      <c r="M160" s="206"/>
      <c r="N160" s="201"/>
      <c r="O160" s="206"/>
      <c r="P160" s="201"/>
      <c r="Q160" s="211"/>
    </row>
    <row r="161" spans="1:17" x14ac:dyDescent="0.3">
      <c r="A161" s="150"/>
      <c r="B161" s="201"/>
      <c r="C161" s="206"/>
      <c r="D161" s="201"/>
      <c r="E161" s="206"/>
      <c r="F161" s="201"/>
      <c r="G161" s="206"/>
      <c r="H161" s="201"/>
      <c r="I161" s="206"/>
      <c r="J161" s="201"/>
      <c r="K161" s="206"/>
      <c r="L161" s="201"/>
      <c r="M161" s="206"/>
      <c r="N161" s="201"/>
      <c r="O161" s="206"/>
      <c r="P161" s="201"/>
      <c r="Q161" s="211"/>
    </row>
    <row r="162" spans="1:17" x14ac:dyDescent="0.3">
      <c r="A162" s="150"/>
      <c r="B162" s="201"/>
      <c r="C162" s="206"/>
      <c r="D162" s="201"/>
      <c r="E162" s="206"/>
      <c r="F162" s="201"/>
      <c r="G162" s="206"/>
      <c r="H162" s="201"/>
      <c r="I162" s="206"/>
      <c r="J162" s="201"/>
      <c r="K162" s="206"/>
      <c r="L162" s="201"/>
      <c r="M162" s="206"/>
      <c r="N162" s="201"/>
      <c r="O162" s="206"/>
      <c r="P162" s="201"/>
      <c r="Q162" s="211"/>
    </row>
    <row r="163" spans="1:17" x14ac:dyDescent="0.3">
      <c r="A163" s="150"/>
      <c r="B163" s="201"/>
      <c r="C163" s="206"/>
      <c r="D163" s="201"/>
      <c r="E163" s="206"/>
      <c r="F163" s="201"/>
      <c r="G163" s="206"/>
      <c r="H163" s="201"/>
      <c r="I163" s="206"/>
      <c r="J163" s="201"/>
      <c r="K163" s="206"/>
      <c r="L163" s="201"/>
      <c r="M163" s="206"/>
      <c r="N163" s="201"/>
      <c r="O163" s="206"/>
      <c r="P163" s="201"/>
      <c r="Q163" s="211"/>
    </row>
    <row r="164" spans="1:17" x14ac:dyDescent="0.3">
      <c r="A164" s="150"/>
      <c r="B164" s="201"/>
      <c r="C164" s="206"/>
      <c r="D164" s="201"/>
      <c r="E164" s="206"/>
      <c r="F164" s="201"/>
      <c r="G164" s="206"/>
      <c r="H164" s="201"/>
      <c r="I164" s="206"/>
      <c r="J164" s="201"/>
      <c r="K164" s="206"/>
      <c r="L164" s="201"/>
      <c r="M164" s="206"/>
      <c r="N164" s="201"/>
      <c r="O164" s="206"/>
      <c r="P164" s="201"/>
      <c r="Q164" s="211"/>
    </row>
    <row r="165" spans="1:17" x14ac:dyDescent="0.3">
      <c r="A165" s="150"/>
      <c r="B165" s="201"/>
      <c r="C165" s="206"/>
      <c r="D165" s="201"/>
      <c r="E165" s="206"/>
      <c r="F165" s="201"/>
      <c r="G165" s="206"/>
      <c r="H165" s="201"/>
      <c r="I165" s="206"/>
      <c r="J165" s="201"/>
      <c r="K165" s="206"/>
      <c r="L165" s="201"/>
      <c r="M165" s="206"/>
      <c r="N165" s="201"/>
      <c r="O165" s="206"/>
      <c r="P165" s="201"/>
      <c r="Q165" s="211"/>
    </row>
    <row r="166" spans="1:17" x14ac:dyDescent="0.3">
      <c r="A166" s="150"/>
      <c r="B166" s="201"/>
      <c r="C166" s="206"/>
      <c r="D166" s="201"/>
      <c r="E166" s="206"/>
      <c r="F166" s="201"/>
      <c r="G166" s="206"/>
      <c r="H166" s="201"/>
      <c r="I166" s="206"/>
      <c r="J166" s="201"/>
      <c r="K166" s="206"/>
      <c r="L166" s="201"/>
      <c r="M166" s="206"/>
      <c r="N166" s="201"/>
      <c r="O166" s="206"/>
      <c r="P166" s="201"/>
      <c r="Q166" s="211"/>
    </row>
    <row r="167" spans="1:17" x14ac:dyDescent="0.3">
      <c r="A167" s="150"/>
      <c r="B167" s="201"/>
      <c r="C167" s="206"/>
      <c r="D167" s="201"/>
      <c r="E167" s="206"/>
      <c r="F167" s="201"/>
      <c r="G167" s="206"/>
      <c r="H167" s="201"/>
      <c r="I167" s="206"/>
      <c r="J167" s="201"/>
      <c r="K167" s="206"/>
      <c r="L167" s="201"/>
      <c r="M167" s="206"/>
      <c r="N167" s="201"/>
      <c r="O167" s="206"/>
      <c r="P167" s="201"/>
      <c r="Q167" s="211"/>
    </row>
    <row r="168" spans="1:17" x14ac:dyDescent="0.3">
      <c r="A168" s="150"/>
      <c r="B168" s="201"/>
      <c r="C168" s="206"/>
      <c r="D168" s="201"/>
      <c r="E168" s="206"/>
      <c r="F168" s="201"/>
      <c r="G168" s="206"/>
      <c r="H168" s="201"/>
      <c r="I168" s="206"/>
      <c r="J168" s="201"/>
      <c r="K168" s="206"/>
      <c r="L168" s="201"/>
      <c r="M168" s="206"/>
      <c r="N168" s="201"/>
      <c r="O168" s="206"/>
      <c r="P168" s="201"/>
      <c r="Q168" s="211"/>
    </row>
    <row r="169" spans="1:17" x14ac:dyDescent="0.3">
      <c r="A169" s="150"/>
      <c r="B169" s="201"/>
      <c r="C169" s="206"/>
      <c r="D169" s="201"/>
      <c r="E169" s="206"/>
      <c r="F169" s="201"/>
      <c r="G169" s="206"/>
      <c r="H169" s="201"/>
      <c r="I169" s="206"/>
      <c r="J169" s="201"/>
      <c r="K169" s="206"/>
      <c r="L169" s="201"/>
      <c r="M169" s="206"/>
      <c r="N169" s="201"/>
      <c r="O169" s="206"/>
      <c r="P169" s="201"/>
      <c r="Q169" s="211"/>
    </row>
    <row r="170" spans="1:17" x14ac:dyDescent="0.3">
      <c r="A170" s="150"/>
      <c r="B170" s="201"/>
      <c r="C170" s="206"/>
      <c r="D170" s="201"/>
      <c r="E170" s="206"/>
      <c r="F170" s="201"/>
      <c r="G170" s="206"/>
      <c r="H170" s="201"/>
      <c r="I170" s="206"/>
      <c r="J170" s="201"/>
      <c r="K170" s="206"/>
      <c r="L170" s="201"/>
      <c r="M170" s="206"/>
      <c r="N170" s="201"/>
      <c r="O170" s="206"/>
      <c r="P170" s="201"/>
      <c r="Q170" s="211"/>
    </row>
    <row r="171" spans="1:17" x14ac:dyDescent="0.3">
      <c r="A171" s="150"/>
      <c r="B171" s="201"/>
      <c r="C171" s="206"/>
      <c r="D171" s="201"/>
      <c r="E171" s="206"/>
      <c r="F171" s="201"/>
      <c r="G171" s="206"/>
      <c r="H171" s="201"/>
      <c r="I171" s="206"/>
      <c r="J171" s="201"/>
      <c r="K171" s="206"/>
      <c r="L171" s="201"/>
      <c r="M171" s="206"/>
      <c r="N171" s="201"/>
      <c r="O171" s="206"/>
      <c r="P171" s="201"/>
      <c r="Q171" s="211"/>
    </row>
    <row r="172" spans="1:17" x14ac:dyDescent="0.3">
      <c r="A172" s="150"/>
      <c r="B172" s="201"/>
      <c r="C172" s="206"/>
      <c r="D172" s="201"/>
      <c r="E172" s="206"/>
      <c r="F172" s="201"/>
      <c r="G172" s="206"/>
      <c r="H172" s="201"/>
      <c r="I172" s="206"/>
      <c r="J172" s="201"/>
      <c r="K172" s="206"/>
      <c r="L172" s="201"/>
      <c r="M172" s="206"/>
      <c r="N172" s="201"/>
      <c r="O172" s="206"/>
      <c r="P172" s="201"/>
      <c r="Q172" s="211"/>
    </row>
    <row r="173" spans="1:17" x14ac:dyDescent="0.3">
      <c r="A173" s="150"/>
      <c r="B173" s="201"/>
      <c r="C173" s="206"/>
      <c r="D173" s="201"/>
      <c r="E173" s="206"/>
      <c r="F173" s="201"/>
      <c r="G173" s="206"/>
      <c r="H173" s="201"/>
      <c r="I173" s="206"/>
      <c r="J173" s="201"/>
      <c r="K173" s="206"/>
      <c r="L173" s="201"/>
      <c r="M173" s="206"/>
      <c r="N173" s="201"/>
      <c r="O173" s="206"/>
      <c r="P173" s="201"/>
      <c r="Q173" s="211"/>
    </row>
    <row r="174" spans="1:17" x14ac:dyDescent="0.3">
      <c r="A174" s="150"/>
      <c r="B174" s="201"/>
      <c r="C174" s="206"/>
      <c r="D174" s="201"/>
      <c r="E174" s="206"/>
      <c r="F174" s="201"/>
      <c r="G174" s="206"/>
      <c r="H174" s="201"/>
      <c r="I174" s="206"/>
      <c r="J174" s="201"/>
      <c r="K174" s="206"/>
      <c r="L174" s="201"/>
      <c r="M174" s="206"/>
      <c r="N174" s="201"/>
      <c r="O174" s="206"/>
      <c r="P174" s="201"/>
      <c r="Q174" s="211"/>
    </row>
    <row r="175" spans="1:17" x14ac:dyDescent="0.3">
      <c r="A175" s="150"/>
      <c r="B175" s="201"/>
      <c r="C175" s="206"/>
      <c r="D175" s="201"/>
      <c r="E175" s="206"/>
      <c r="F175" s="201"/>
      <c r="G175" s="206"/>
      <c r="H175" s="201"/>
      <c r="I175" s="206"/>
      <c r="J175" s="201"/>
      <c r="K175" s="206"/>
      <c r="L175" s="201"/>
      <c r="M175" s="206"/>
      <c r="N175" s="201"/>
      <c r="O175" s="206"/>
      <c r="P175" s="201"/>
      <c r="Q175" s="211"/>
    </row>
    <row r="176" spans="1:17" x14ac:dyDescent="0.3">
      <c r="A176" s="150"/>
      <c r="B176" s="201"/>
      <c r="C176" s="206"/>
      <c r="D176" s="201"/>
      <c r="E176" s="206"/>
      <c r="F176" s="201"/>
      <c r="G176" s="206"/>
      <c r="H176" s="201"/>
      <c r="I176" s="206"/>
      <c r="J176" s="201"/>
      <c r="K176" s="206"/>
      <c r="L176" s="201"/>
      <c r="M176" s="206"/>
      <c r="N176" s="201"/>
      <c r="O176" s="206"/>
      <c r="P176" s="201"/>
      <c r="Q176" s="211"/>
    </row>
    <row r="177" spans="1:17" x14ac:dyDescent="0.3">
      <c r="A177" s="150"/>
      <c r="B177" s="201"/>
      <c r="C177" s="206"/>
      <c r="D177" s="201"/>
      <c r="E177" s="206"/>
      <c r="F177" s="201"/>
      <c r="G177" s="206"/>
      <c r="H177" s="201"/>
      <c r="I177" s="206"/>
      <c r="J177" s="201"/>
      <c r="K177" s="206"/>
      <c r="L177" s="201"/>
      <c r="M177" s="206"/>
      <c r="N177" s="201"/>
      <c r="O177" s="206"/>
      <c r="P177" s="201"/>
      <c r="Q177" s="211"/>
    </row>
    <row r="178" spans="1:17" x14ac:dyDescent="0.3">
      <c r="A178" s="150"/>
      <c r="B178" s="201"/>
      <c r="C178" s="206"/>
      <c r="D178" s="201"/>
      <c r="E178" s="206"/>
      <c r="F178" s="201"/>
      <c r="G178" s="206"/>
      <c r="H178" s="201"/>
      <c r="I178" s="206"/>
      <c r="J178" s="201"/>
      <c r="K178" s="206"/>
      <c r="L178" s="201"/>
      <c r="M178" s="206"/>
      <c r="N178" s="201"/>
      <c r="O178" s="206"/>
      <c r="P178" s="201"/>
      <c r="Q178" s="211"/>
    </row>
    <row r="179" spans="1:17" x14ac:dyDescent="0.3">
      <c r="A179" s="150"/>
      <c r="B179" s="201"/>
      <c r="C179" s="206"/>
      <c r="D179" s="201"/>
      <c r="E179" s="206"/>
      <c r="F179" s="201"/>
      <c r="G179" s="206"/>
      <c r="H179" s="201"/>
      <c r="I179" s="206"/>
      <c r="J179" s="201"/>
      <c r="K179" s="206"/>
      <c r="L179" s="201"/>
      <c r="M179" s="206"/>
      <c r="N179" s="201"/>
      <c r="O179" s="206"/>
      <c r="P179" s="201"/>
      <c r="Q179" s="211"/>
    </row>
    <row r="180" spans="1:17" x14ac:dyDescent="0.3">
      <c r="A180" s="150"/>
      <c r="B180" s="201"/>
      <c r="C180" s="206"/>
      <c r="D180" s="201"/>
      <c r="E180" s="206"/>
      <c r="F180" s="201"/>
      <c r="G180" s="206"/>
      <c r="H180" s="201"/>
      <c r="I180" s="206"/>
      <c r="J180" s="201"/>
      <c r="K180" s="206"/>
      <c r="L180" s="201"/>
      <c r="M180" s="206"/>
      <c r="N180" s="201"/>
      <c r="O180" s="206"/>
      <c r="P180" s="201"/>
      <c r="Q180" s="211"/>
    </row>
    <row r="181" spans="1:17" x14ac:dyDescent="0.3">
      <c r="A181" s="150"/>
      <c r="B181" s="201"/>
      <c r="C181" s="206"/>
      <c r="D181" s="201"/>
      <c r="E181" s="206"/>
      <c r="F181" s="201"/>
      <c r="G181" s="206"/>
      <c r="H181" s="201"/>
      <c r="I181" s="206"/>
      <c r="J181" s="201"/>
      <c r="K181" s="206"/>
      <c r="L181" s="201"/>
      <c r="M181" s="206"/>
      <c r="N181" s="201"/>
      <c r="O181" s="206"/>
      <c r="P181" s="201"/>
      <c r="Q181" s="211"/>
    </row>
    <row r="182" spans="1:17" x14ac:dyDescent="0.3">
      <c r="A182" s="150"/>
      <c r="B182" s="201"/>
      <c r="C182" s="206"/>
      <c r="D182" s="201"/>
      <c r="E182" s="206"/>
      <c r="F182" s="201"/>
      <c r="G182" s="206"/>
      <c r="H182" s="201"/>
      <c r="I182" s="206"/>
      <c r="J182" s="201"/>
      <c r="K182" s="206"/>
      <c r="L182" s="201"/>
      <c r="M182" s="206"/>
      <c r="N182" s="201"/>
      <c r="O182" s="206"/>
      <c r="P182" s="201"/>
      <c r="Q182" s="211"/>
    </row>
    <row r="183" spans="1:17" x14ac:dyDescent="0.3">
      <c r="A183" s="150"/>
      <c r="B183" s="201"/>
      <c r="C183" s="206"/>
      <c r="D183" s="201"/>
      <c r="E183" s="206"/>
      <c r="F183" s="201"/>
      <c r="G183" s="206"/>
      <c r="H183" s="201"/>
      <c r="I183" s="206"/>
      <c r="J183" s="201"/>
      <c r="K183" s="206"/>
      <c r="L183" s="201"/>
      <c r="M183" s="206"/>
      <c r="N183" s="201"/>
      <c r="O183" s="206"/>
      <c r="P183" s="201"/>
      <c r="Q183" s="211"/>
    </row>
    <row r="184" spans="1:17" x14ac:dyDescent="0.3">
      <c r="A184" s="150"/>
      <c r="B184" s="201"/>
      <c r="C184" s="206"/>
      <c r="D184" s="201"/>
      <c r="E184" s="206"/>
      <c r="F184" s="201"/>
      <c r="G184" s="206"/>
      <c r="H184" s="201"/>
      <c r="I184" s="206"/>
      <c r="J184" s="201"/>
      <c r="K184" s="206"/>
      <c r="L184" s="201"/>
      <c r="M184" s="206"/>
      <c r="N184" s="201"/>
      <c r="O184" s="206"/>
      <c r="P184" s="201"/>
      <c r="Q184" s="211"/>
    </row>
    <row r="185" spans="1:17" x14ac:dyDescent="0.3">
      <c r="A185" s="150"/>
      <c r="B185" s="201"/>
      <c r="C185" s="206"/>
      <c r="D185" s="201"/>
      <c r="E185" s="206"/>
      <c r="F185" s="201"/>
      <c r="G185" s="206"/>
      <c r="H185" s="201"/>
      <c r="I185" s="206"/>
      <c r="J185" s="201"/>
      <c r="K185" s="206"/>
      <c r="L185" s="201"/>
      <c r="M185" s="206"/>
      <c r="N185" s="201"/>
      <c r="O185" s="206"/>
      <c r="P185" s="201"/>
      <c r="Q185" s="211"/>
    </row>
    <row r="186" spans="1:17" x14ac:dyDescent="0.3">
      <c r="A186" s="150"/>
      <c r="B186" s="201"/>
      <c r="C186" s="206"/>
      <c r="D186" s="201"/>
      <c r="E186" s="206"/>
      <c r="F186" s="201"/>
      <c r="G186" s="206"/>
      <c r="H186" s="201"/>
      <c r="I186" s="206"/>
      <c r="J186" s="201"/>
      <c r="K186" s="206"/>
      <c r="L186" s="201"/>
      <c r="M186" s="206"/>
      <c r="N186" s="201"/>
      <c r="O186" s="206"/>
      <c r="P186" s="201"/>
      <c r="Q186" s="211"/>
    </row>
    <row r="187" spans="1:17" x14ac:dyDescent="0.3">
      <c r="A187" s="150"/>
      <c r="B187" s="201"/>
      <c r="C187" s="206"/>
      <c r="D187" s="201"/>
      <c r="E187" s="206"/>
      <c r="F187" s="201"/>
      <c r="G187" s="206"/>
      <c r="H187" s="201"/>
      <c r="I187" s="206"/>
      <c r="J187" s="201"/>
      <c r="K187" s="206"/>
      <c r="L187" s="201"/>
      <c r="M187" s="206"/>
      <c r="N187" s="201"/>
      <c r="O187" s="206"/>
      <c r="P187" s="201"/>
      <c r="Q187" s="211"/>
    </row>
    <row r="188" spans="1:17" x14ac:dyDescent="0.3">
      <c r="A188" s="150"/>
      <c r="B188" s="201"/>
      <c r="C188" s="206"/>
      <c r="D188" s="201"/>
      <c r="E188" s="206"/>
      <c r="F188" s="201"/>
      <c r="G188" s="206"/>
      <c r="H188" s="201"/>
      <c r="I188" s="206"/>
      <c r="J188" s="201"/>
      <c r="K188" s="206"/>
      <c r="L188" s="201"/>
      <c r="M188" s="206"/>
      <c r="N188" s="201"/>
      <c r="O188" s="206"/>
      <c r="P188" s="201"/>
      <c r="Q188" s="211"/>
    </row>
    <row r="189" spans="1:17" x14ac:dyDescent="0.3">
      <c r="A189" s="150"/>
      <c r="B189" s="201"/>
      <c r="C189" s="206"/>
      <c r="D189" s="201"/>
      <c r="E189" s="206"/>
      <c r="F189" s="201"/>
      <c r="G189" s="206"/>
      <c r="H189" s="201"/>
      <c r="I189" s="206"/>
      <c r="J189" s="201"/>
      <c r="K189" s="206"/>
      <c r="L189" s="201"/>
      <c r="M189" s="206"/>
      <c r="N189" s="201"/>
      <c r="O189" s="206"/>
      <c r="P189" s="201"/>
      <c r="Q189" s="211"/>
    </row>
    <row r="190" spans="1:17" x14ac:dyDescent="0.3">
      <c r="A190" s="150"/>
      <c r="B190" s="201"/>
      <c r="C190" s="206"/>
      <c r="D190" s="201"/>
      <c r="E190" s="206"/>
      <c r="F190" s="201"/>
      <c r="G190" s="206"/>
      <c r="H190" s="201"/>
      <c r="I190" s="206"/>
      <c r="J190" s="201"/>
      <c r="K190" s="206"/>
      <c r="L190" s="201"/>
      <c r="M190" s="206"/>
      <c r="N190" s="201"/>
      <c r="O190" s="206"/>
      <c r="P190" s="201"/>
      <c r="Q190" s="211"/>
    </row>
    <row r="191" spans="1:17" x14ac:dyDescent="0.3">
      <c r="A191" s="150"/>
      <c r="B191" s="201"/>
      <c r="C191" s="206"/>
      <c r="D191" s="201"/>
      <c r="E191" s="206"/>
      <c r="F191" s="201"/>
      <c r="G191" s="206"/>
      <c r="H191" s="201"/>
      <c r="I191" s="206"/>
      <c r="J191" s="201"/>
      <c r="K191" s="206"/>
      <c r="L191" s="201"/>
      <c r="M191" s="206"/>
      <c r="N191" s="201"/>
      <c r="O191" s="206"/>
      <c r="P191" s="201"/>
      <c r="Q191" s="211"/>
    </row>
    <row r="192" spans="1:17" x14ac:dyDescent="0.3">
      <c r="A192" s="150"/>
      <c r="B192" s="201"/>
      <c r="C192" s="206"/>
      <c r="D192" s="201"/>
      <c r="E192" s="206"/>
      <c r="F192" s="201"/>
      <c r="G192" s="206"/>
      <c r="H192" s="201"/>
      <c r="I192" s="206"/>
      <c r="J192" s="201"/>
      <c r="K192" s="206"/>
      <c r="L192" s="201"/>
      <c r="M192" s="206"/>
      <c r="N192" s="201"/>
      <c r="O192" s="206"/>
      <c r="P192" s="201"/>
      <c r="Q192" s="211"/>
    </row>
    <row r="193" spans="1:17" x14ac:dyDescent="0.3">
      <c r="A193" s="150"/>
      <c r="B193" s="201"/>
      <c r="C193" s="206"/>
      <c r="D193" s="201"/>
      <c r="E193" s="206"/>
      <c r="F193" s="201"/>
      <c r="G193" s="206"/>
      <c r="H193" s="201"/>
      <c r="I193" s="206"/>
      <c r="J193" s="201"/>
      <c r="K193" s="206"/>
      <c r="L193" s="201"/>
      <c r="M193" s="206"/>
      <c r="N193" s="201"/>
      <c r="O193" s="206"/>
      <c r="P193" s="201"/>
      <c r="Q193" s="211"/>
    </row>
    <row r="194" spans="1:17" x14ac:dyDescent="0.3">
      <c r="A194" s="150"/>
      <c r="B194" s="201"/>
      <c r="C194" s="206"/>
      <c r="D194" s="201"/>
      <c r="E194" s="206"/>
      <c r="F194" s="201"/>
      <c r="G194" s="206"/>
      <c r="H194" s="201"/>
      <c r="I194" s="206"/>
      <c r="J194" s="201"/>
      <c r="K194" s="206"/>
      <c r="L194" s="201"/>
      <c r="M194" s="206"/>
      <c r="N194" s="201"/>
      <c r="O194" s="206"/>
      <c r="P194" s="201"/>
      <c r="Q194" s="211"/>
    </row>
    <row r="195" spans="1:17" x14ac:dyDescent="0.3">
      <c r="A195" s="150"/>
      <c r="B195" s="201"/>
      <c r="C195" s="206"/>
      <c r="D195" s="201"/>
      <c r="E195" s="206"/>
      <c r="F195" s="201"/>
      <c r="G195" s="206"/>
      <c r="H195" s="201"/>
      <c r="I195" s="206"/>
      <c r="J195" s="201"/>
      <c r="K195" s="206"/>
      <c r="L195" s="201"/>
      <c r="M195" s="206"/>
      <c r="N195" s="201"/>
      <c r="O195" s="206"/>
      <c r="P195" s="201"/>
      <c r="Q195" s="211"/>
    </row>
    <row r="196" spans="1:17" x14ac:dyDescent="0.3">
      <c r="A196" s="150"/>
      <c r="B196" s="201"/>
      <c r="C196" s="206"/>
      <c r="D196" s="201"/>
      <c r="E196" s="206"/>
      <c r="F196" s="201"/>
      <c r="G196" s="206"/>
      <c r="H196" s="201"/>
      <c r="I196" s="206"/>
      <c r="J196" s="201"/>
      <c r="K196" s="206"/>
      <c r="L196" s="201"/>
      <c r="M196" s="206"/>
      <c r="N196" s="201"/>
      <c r="O196" s="206"/>
      <c r="P196" s="201"/>
      <c r="Q196" s="211"/>
    </row>
    <row r="197" spans="1:17" x14ac:dyDescent="0.3">
      <c r="A197" s="150"/>
      <c r="B197" s="201"/>
      <c r="C197" s="206"/>
      <c r="D197" s="201"/>
      <c r="E197" s="206"/>
      <c r="F197" s="201"/>
      <c r="G197" s="206"/>
      <c r="H197" s="201"/>
      <c r="I197" s="206"/>
      <c r="J197" s="201"/>
      <c r="K197" s="206"/>
      <c r="L197" s="201"/>
      <c r="M197" s="206"/>
      <c r="N197" s="201"/>
      <c r="O197" s="206"/>
      <c r="P197" s="201"/>
      <c r="Q197" s="211"/>
    </row>
    <row r="198" spans="1:17" x14ac:dyDescent="0.3">
      <c r="A198" s="150"/>
      <c r="B198" s="201"/>
      <c r="C198" s="206"/>
      <c r="D198" s="201"/>
      <c r="E198" s="206"/>
      <c r="F198" s="201"/>
      <c r="G198" s="206"/>
      <c r="H198" s="201"/>
      <c r="I198" s="206"/>
      <c r="J198" s="201"/>
      <c r="K198" s="206"/>
      <c r="L198" s="201"/>
      <c r="M198" s="206"/>
      <c r="N198" s="201"/>
      <c r="O198" s="206"/>
      <c r="P198" s="201"/>
      <c r="Q198" s="211"/>
    </row>
    <row r="199" spans="1:17" x14ac:dyDescent="0.3">
      <c r="A199" s="150"/>
      <c r="B199" s="201"/>
      <c r="C199" s="206"/>
      <c r="D199" s="201"/>
      <c r="E199" s="206"/>
      <c r="F199" s="201"/>
      <c r="G199" s="206"/>
      <c r="H199" s="201"/>
      <c r="I199" s="206"/>
      <c r="J199" s="201"/>
      <c r="K199" s="206"/>
      <c r="L199" s="201"/>
      <c r="M199" s="206"/>
      <c r="N199" s="201"/>
      <c r="O199" s="206"/>
      <c r="P199" s="201"/>
      <c r="Q199" s="211"/>
    </row>
    <row r="200" spans="1:17" x14ac:dyDescent="0.3">
      <c r="A200" s="150"/>
      <c r="B200" s="201"/>
      <c r="C200" s="206"/>
      <c r="D200" s="201"/>
      <c r="E200" s="206"/>
      <c r="F200" s="201"/>
      <c r="G200" s="206"/>
      <c r="H200" s="201"/>
      <c r="I200" s="206"/>
      <c r="J200" s="201"/>
      <c r="K200" s="206"/>
      <c r="L200" s="201"/>
      <c r="M200" s="206"/>
      <c r="N200" s="201"/>
      <c r="O200" s="206"/>
      <c r="P200" s="201"/>
      <c r="Q200" s="211"/>
    </row>
    <row r="201" spans="1:17" x14ac:dyDescent="0.3">
      <c r="A201" s="150"/>
      <c r="B201" s="201"/>
      <c r="C201" s="206"/>
      <c r="D201" s="201"/>
      <c r="E201" s="206"/>
      <c r="F201" s="201"/>
      <c r="G201" s="206"/>
      <c r="H201" s="201"/>
      <c r="I201" s="206"/>
      <c r="J201" s="201"/>
      <c r="K201" s="206"/>
      <c r="L201" s="201"/>
      <c r="M201" s="206"/>
      <c r="N201" s="201"/>
      <c r="O201" s="206"/>
      <c r="P201" s="201"/>
      <c r="Q201" s="211"/>
    </row>
    <row r="202" spans="1:17" x14ac:dyDescent="0.3">
      <c r="A202" s="150"/>
      <c r="B202" s="201"/>
      <c r="C202" s="206"/>
      <c r="D202" s="201"/>
      <c r="E202" s="206"/>
      <c r="F202" s="201"/>
      <c r="G202" s="206"/>
      <c r="H202" s="201"/>
      <c r="I202" s="206"/>
      <c r="J202" s="201"/>
      <c r="K202" s="206"/>
      <c r="L202" s="201"/>
      <c r="M202" s="206"/>
      <c r="N202" s="201"/>
      <c r="O202" s="206"/>
      <c r="P202" s="201"/>
      <c r="Q202" s="211"/>
    </row>
    <row r="203" spans="1:17" x14ac:dyDescent="0.3">
      <c r="A203" s="150"/>
      <c r="B203" s="201"/>
      <c r="C203" s="206"/>
      <c r="D203" s="201"/>
      <c r="E203" s="206"/>
      <c r="F203" s="201"/>
      <c r="G203" s="206"/>
      <c r="H203" s="201"/>
      <c r="I203" s="206"/>
      <c r="J203" s="201"/>
      <c r="K203" s="206"/>
      <c r="L203" s="201"/>
      <c r="M203" s="206"/>
      <c r="N203" s="201"/>
      <c r="O203" s="206"/>
      <c r="P203" s="201"/>
      <c r="Q203" s="211"/>
    </row>
    <row r="204" spans="1:17" x14ac:dyDescent="0.3">
      <c r="A204" s="150"/>
      <c r="B204" s="201"/>
      <c r="C204" s="206"/>
      <c r="D204" s="201"/>
      <c r="E204" s="206"/>
      <c r="F204" s="201"/>
      <c r="G204" s="206"/>
      <c r="H204" s="201"/>
      <c r="I204" s="206"/>
      <c r="J204" s="201"/>
      <c r="K204" s="206"/>
      <c r="L204" s="201"/>
      <c r="M204" s="206"/>
      <c r="N204" s="201"/>
      <c r="O204" s="206"/>
      <c r="P204" s="201"/>
      <c r="Q204" s="211"/>
    </row>
    <row r="205" spans="1:17" x14ac:dyDescent="0.3">
      <c r="A205" s="150"/>
      <c r="B205" s="201"/>
      <c r="C205" s="206"/>
      <c r="D205" s="201"/>
      <c r="E205" s="206"/>
      <c r="F205" s="201"/>
      <c r="G205" s="206"/>
      <c r="H205" s="201"/>
      <c r="I205" s="206"/>
      <c r="J205" s="201"/>
      <c r="K205" s="206"/>
      <c r="L205" s="201"/>
      <c r="M205" s="206"/>
      <c r="N205" s="201"/>
      <c r="O205" s="206"/>
      <c r="P205" s="201"/>
      <c r="Q205" s="211"/>
    </row>
    <row r="206" spans="1:17" x14ac:dyDescent="0.3">
      <c r="A206" s="150"/>
      <c r="B206" s="201"/>
      <c r="C206" s="206"/>
      <c r="D206" s="201"/>
      <c r="E206" s="206"/>
      <c r="F206" s="201"/>
      <c r="G206" s="206"/>
      <c r="H206" s="201"/>
      <c r="I206" s="206"/>
      <c r="J206" s="201"/>
      <c r="K206" s="206"/>
      <c r="L206" s="201"/>
      <c r="M206" s="206"/>
      <c r="N206" s="201"/>
      <c r="O206" s="206"/>
      <c r="P206" s="201"/>
      <c r="Q206" s="211"/>
    </row>
    <row r="207" spans="1:17" x14ac:dyDescent="0.3">
      <c r="A207" s="150"/>
      <c r="B207" s="201"/>
      <c r="C207" s="206"/>
      <c r="D207" s="201"/>
      <c r="E207" s="206"/>
      <c r="F207" s="201"/>
      <c r="G207" s="206"/>
      <c r="H207" s="201"/>
      <c r="I207" s="206"/>
      <c r="J207" s="201"/>
      <c r="K207" s="206"/>
      <c r="L207" s="201"/>
      <c r="M207" s="206"/>
      <c r="N207" s="201"/>
      <c r="O207" s="206"/>
      <c r="P207" s="201"/>
      <c r="Q207" s="211"/>
    </row>
    <row r="208" spans="1:17" x14ac:dyDescent="0.3">
      <c r="A208" s="150"/>
      <c r="B208" s="201"/>
      <c r="C208" s="206"/>
      <c r="D208" s="201"/>
      <c r="E208" s="206"/>
      <c r="F208" s="201"/>
      <c r="G208" s="206"/>
      <c r="H208" s="201"/>
      <c r="I208" s="206"/>
      <c r="J208" s="201"/>
      <c r="K208" s="206"/>
      <c r="L208" s="201"/>
      <c r="M208" s="206"/>
      <c r="N208" s="201"/>
      <c r="O208" s="206"/>
      <c r="P208" s="201"/>
      <c r="Q208" s="211"/>
    </row>
    <row r="209" spans="1:17" x14ac:dyDescent="0.3">
      <c r="A209" s="150"/>
      <c r="B209" s="201"/>
      <c r="C209" s="206"/>
      <c r="D209" s="201"/>
      <c r="E209" s="206"/>
      <c r="F209" s="201"/>
      <c r="G209" s="206"/>
      <c r="H209" s="201"/>
      <c r="I209" s="206"/>
      <c r="J209" s="201"/>
      <c r="K209" s="206"/>
      <c r="L209" s="201"/>
      <c r="M209" s="206"/>
      <c r="N209" s="201"/>
      <c r="O209" s="206"/>
      <c r="P209" s="201"/>
      <c r="Q209" s="211"/>
    </row>
    <row r="210" spans="1:17" x14ac:dyDescent="0.3">
      <c r="A210" s="150"/>
      <c r="B210" s="201"/>
      <c r="C210" s="206"/>
      <c r="D210" s="201"/>
      <c r="E210" s="206"/>
      <c r="F210" s="201"/>
      <c r="G210" s="206"/>
      <c r="H210" s="201"/>
      <c r="I210" s="206"/>
      <c r="J210" s="201"/>
      <c r="K210" s="206"/>
      <c r="L210" s="201"/>
      <c r="M210" s="206"/>
      <c r="N210" s="201"/>
      <c r="O210" s="206"/>
      <c r="P210" s="201"/>
      <c r="Q210" s="211"/>
    </row>
    <row r="211" spans="1:17" x14ac:dyDescent="0.3">
      <c r="A211" s="150"/>
      <c r="B211" s="201"/>
      <c r="C211" s="206"/>
      <c r="D211" s="201"/>
      <c r="E211" s="206"/>
      <c r="F211" s="201"/>
      <c r="G211" s="206"/>
      <c r="H211" s="201"/>
      <c r="I211" s="206"/>
      <c r="J211" s="201"/>
      <c r="K211" s="206"/>
      <c r="L211" s="201"/>
      <c r="M211" s="206"/>
      <c r="N211" s="201"/>
      <c r="O211" s="206"/>
      <c r="P211" s="201"/>
      <c r="Q211" s="211"/>
    </row>
    <row r="212" spans="1:17" x14ac:dyDescent="0.3">
      <c r="A212" s="150"/>
      <c r="B212" s="201"/>
      <c r="C212" s="206"/>
      <c r="D212" s="201"/>
      <c r="E212" s="206"/>
      <c r="F212" s="201"/>
      <c r="G212" s="206"/>
      <c r="H212" s="201"/>
      <c r="I212" s="206"/>
      <c r="J212" s="201"/>
      <c r="K212" s="206"/>
      <c r="L212" s="201"/>
      <c r="M212" s="206"/>
      <c r="N212" s="201"/>
      <c r="O212" s="206"/>
      <c r="P212" s="201"/>
      <c r="Q212" s="211"/>
    </row>
    <row r="213" spans="1:17" x14ac:dyDescent="0.3">
      <c r="A213" s="150"/>
      <c r="B213" s="201"/>
      <c r="C213" s="206"/>
      <c r="D213" s="201"/>
      <c r="E213" s="206"/>
      <c r="F213" s="201"/>
      <c r="G213" s="206"/>
      <c r="H213" s="201"/>
      <c r="I213" s="206"/>
      <c r="J213" s="201"/>
      <c r="K213" s="206"/>
      <c r="L213" s="201"/>
      <c r="M213" s="206"/>
      <c r="N213" s="201"/>
      <c r="O213" s="206"/>
      <c r="P213" s="201"/>
      <c r="Q213" s="211"/>
    </row>
    <row r="214" spans="1:17" x14ac:dyDescent="0.3">
      <c r="A214" s="150"/>
      <c r="B214" s="201"/>
      <c r="C214" s="206"/>
      <c r="D214" s="201"/>
      <c r="E214" s="206"/>
      <c r="F214" s="201"/>
      <c r="G214" s="206"/>
      <c r="H214" s="201"/>
      <c r="I214" s="206"/>
      <c r="J214" s="201"/>
      <c r="K214" s="206"/>
      <c r="L214" s="201"/>
      <c r="M214" s="206"/>
      <c r="N214" s="201"/>
      <c r="O214" s="206"/>
      <c r="P214" s="201"/>
      <c r="Q214" s="211"/>
    </row>
    <row r="215" spans="1:17" x14ac:dyDescent="0.3">
      <c r="A215" s="150"/>
      <c r="B215" s="201"/>
      <c r="C215" s="206"/>
      <c r="D215" s="201"/>
      <c r="E215" s="206"/>
      <c r="F215" s="201"/>
      <c r="G215" s="206"/>
      <c r="H215" s="201"/>
      <c r="I215" s="206"/>
      <c r="J215" s="201"/>
      <c r="K215" s="206"/>
      <c r="L215" s="201"/>
      <c r="M215" s="206"/>
      <c r="N215" s="201"/>
      <c r="O215" s="206"/>
      <c r="P215" s="201"/>
      <c r="Q215" s="211"/>
    </row>
    <row r="216" spans="1:17" x14ac:dyDescent="0.3">
      <c r="A216" s="150"/>
      <c r="B216" s="201"/>
      <c r="C216" s="206"/>
      <c r="D216" s="201"/>
      <c r="E216" s="206"/>
      <c r="F216" s="201"/>
      <c r="G216" s="206"/>
      <c r="H216" s="201"/>
      <c r="I216" s="206"/>
      <c r="J216" s="201"/>
      <c r="K216" s="206"/>
      <c r="L216" s="201"/>
      <c r="M216" s="206"/>
      <c r="N216" s="201"/>
      <c r="O216" s="206"/>
      <c r="P216" s="201"/>
      <c r="Q216" s="211"/>
    </row>
    <row r="217" spans="1:17" x14ac:dyDescent="0.3">
      <c r="A217" s="150"/>
      <c r="B217" s="201"/>
      <c r="C217" s="206"/>
      <c r="D217" s="201"/>
      <c r="E217" s="206"/>
      <c r="F217" s="201"/>
      <c r="G217" s="206"/>
      <c r="H217" s="201"/>
      <c r="I217" s="206"/>
      <c r="J217" s="201"/>
      <c r="K217" s="206"/>
      <c r="L217" s="201"/>
      <c r="M217" s="206"/>
      <c r="N217" s="201"/>
      <c r="O217" s="206"/>
      <c r="P217" s="201"/>
      <c r="Q217" s="211"/>
    </row>
    <row r="218" spans="1:17" x14ac:dyDescent="0.3">
      <c r="A218" s="150"/>
      <c r="B218" s="201"/>
      <c r="C218" s="206"/>
      <c r="D218" s="201"/>
      <c r="E218" s="206"/>
      <c r="F218" s="201"/>
      <c r="G218" s="206"/>
      <c r="H218" s="201"/>
      <c r="I218" s="206"/>
      <c r="J218" s="201"/>
      <c r="K218" s="206"/>
      <c r="L218" s="201"/>
      <c r="M218" s="206"/>
      <c r="N218" s="201"/>
      <c r="O218" s="206"/>
      <c r="P218" s="201"/>
      <c r="Q218" s="211"/>
    </row>
    <row r="219" spans="1:17" x14ac:dyDescent="0.3">
      <c r="A219" s="150"/>
      <c r="B219" s="201"/>
      <c r="C219" s="206"/>
      <c r="D219" s="201"/>
      <c r="E219" s="206"/>
      <c r="F219" s="201"/>
      <c r="G219" s="206"/>
      <c r="H219" s="201"/>
      <c r="I219" s="206"/>
      <c r="J219" s="201"/>
      <c r="K219" s="206"/>
      <c r="L219" s="201"/>
      <c r="M219" s="206"/>
      <c r="N219" s="201"/>
      <c r="O219" s="206"/>
      <c r="P219" s="201"/>
      <c r="Q219" s="211"/>
    </row>
    <row r="220" spans="1:17" x14ac:dyDescent="0.3">
      <c r="A220" s="150"/>
      <c r="B220" s="201"/>
      <c r="C220" s="206"/>
      <c r="D220" s="201"/>
      <c r="E220" s="206"/>
      <c r="F220" s="201"/>
      <c r="G220" s="206"/>
      <c r="H220" s="201"/>
      <c r="I220" s="206"/>
      <c r="J220" s="201"/>
      <c r="K220" s="206"/>
      <c r="L220" s="201"/>
      <c r="M220" s="206"/>
      <c r="N220" s="201"/>
      <c r="O220" s="206"/>
      <c r="P220" s="201"/>
      <c r="Q220" s="211"/>
    </row>
    <row r="221" spans="1:17" x14ac:dyDescent="0.3">
      <c r="A221" s="150"/>
      <c r="B221" s="201"/>
      <c r="C221" s="206"/>
      <c r="D221" s="201"/>
      <c r="E221" s="206"/>
      <c r="F221" s="201"/>
      <c r="G221" s="206"/>
      <c r="H221" s="201"/>
      <c r="I221" s="206"/>
      <c r="J221" s="201"/>
      <c r="K221" s="206"/>
      <c r="L221" s="201"/>
      <c r="M221" s="206"/>
      <c r="N221" s="201"/>
      <c r="O221" s="206"/>
      <c r="P221" s="201"/>
      <c r="Q221" s="211"/>
    </row>
    <row r="222" spans="1:17" x14ac:dyDescent="0.3">
      <c r="A222" s="150"/>
      <c r="B222" s="201"/>
      <c r="C222" s="206"/>
      <c r="D222" s="201"/>
      <c r="E222" s="206"/>
      <c r="F222" s="201"/>
      <c r="G222" s="206"/>
      <c r="H222" s="201"/>
      <c r="I222" s="206"/>
      <c r="J222" s="201"/>
      <c r="K222" s="206"/>
      <c r="L222" s="201"/>
      <c r="M222" s="206"/>
      <c r="N222" s="201"/>
      <c r="O222" s="206"/>
      <c r="P222" s="201"/>
      <c r="Q222" s="211"/>
    </row>
    <row r="223" spans="1:17" x14ac:dyDescent="0.3">
      <c r="A223" s="150"/>
      <c r="B223" s="201"/>
      <c r="C223" s="206"/>
      <c r="D223" s="201"/>
      <c r="E223" s="206"/>
      <c r="F223" s="201"/>
      <c r="G223" s="206"/>
      <c r="H223" s="201"/>
      <c r="I223" s="206"/>
      <c r="J223" s="201"/>
      <c r="K223" s="206"/>
      <c r="L223" s="201"/>
      <c r="M223" s="206"/>
      <c r="N223" s="201"/>
      <c r="O223" s="206"/>
      <c r="P223" s="201"/>
      <c r="Q223" s="211"/>
    </row>
    <row r="224" spans="1:17" x14ac:dyDescent="0.3">
      <c r="A224" s="150"/>
      <c r="B224" s="201"/>
      <c r="C224" s="206"/>
      <c r="D224" s="201"/>
      <c r="E224" s="206"/>
      <c r="F224" s="201"/>
      <c r="G224" s="206"/>
      <c r="H224" s="201"/>
      <c r="I224" s="206"/>
      <c r="J224" s="201"/>
      <c r="K224" s="206"/>
      <c r="L224" s="201"/>
      <c r="M224" s="206"/>
      <c r="N224" s="201"/>
      <c r="O224" s="206"/>
      <c r="P224" s="201"/>
      <c r="Q224" s="211"/>
    </row>
    <row r="225" spans="1:17" x14ac:dyDescent="0.3">
      <c r="A225" s="150"/>
      <c r="B225" s="201"/>
      <c r="C225" s="206"/>
      <c r="D225" s="201"/>
      <c r="E225" s="206"/>
      <c r="F225" s="201"/>
      <c r="G225" s="206"/>
      <c r="H225" s="201"/>
      <c r="I225" s="206"/>
      <c r="J225" s="201"/>
      <c r="K225" s="206"/>
      <c r="L225" s="201"/>
      <c r="M225" s="206"/>
      <c r="N225" s="201"/>
      <c r="O225" s="206"/>
      <c r="P225" s="201"/>
      <c r="Q225" s="211"/>
    </row>
    <row r="226" spans="1:17" x14ac:dyDescent="0.3">
      <c r="A226" s="150"/>
      <c r="B226" s="201"/>
      <c r="C226" s="206"/>
      <c r="D226" s="201"/>
      <c r="E226" s="206"/>
      <c r="F226" s="201"/>
      <c r="G226" s="206"/>
      <c r="H226" s="201"/>
      <c r="I226" s="206"/>
      <c r="J226" s="201"/>
      <c r="K226" s="206"/>
      <c r="L226" s="201"/>
      <c r="M226" s="206"/>
      <c r="N226" s="201"/>
      <c r="O226" s="206"/>
      <c r="P226" s="201"/>
      <c r="Q226" s="211"/>
    </row>
    <row r="227" spans="1:17" x14ac:dyDescent="0.3">
      <c r="A227" s="150"/>
      <c r="B227" s="201"/>
      <c r="C227" s="206"/>
      <c r="D227" s="201"/>
      <c r="E227" s="206"/>
      <c r="F227" s="201"/>
      <c r="G227" s="206"/>
      <c r="H227" s="201"/>
      <c r="I227" s="206"/>
      <c r="J227" s="201"/>
      <c r="K227" s="206"/>
      <c r="L227" s="201"/>
      <c r="M227" s="206"/>
      <c r="N227" s="201"/>
      <c r="O227" s="206"/>
      <c r="P227" s="201"/>
      <c r="Q227" s="211"/>
    </row>
    <row r="228" spans="1:17" x14ac:dyDescent="0.3">
      <c r="A228" s="150"/>
      <c r="B228" s="201"/>
      <c r="C228" s="206"/>
      <c r="D228" s="201"/>
      <c r="E228" s="206"/>
      <c r="F228" s="201"/>
      <c r="G228" s="206"/>
      <c r="H228" s="201"/>
      <c r="I228" s="206"/>
      <c r="J228" s="201"/>
      <c r="K228" s="206"/>
      <c r="L228" s="201"/>
      <c r="M228" s="206"/>
      <c r="N228" s="201"/>
      <c r="O228" s="206"/>
      <c r="P228" s="201"/>
      <c r="Q228" s="211"/>
    </row>
    <row r="229" spans="1:17" x14ac:dyDescent="0.3">
      <c r="A229" s="150"/>
      <c r="B229" s="201"/>
      <c r="C229" s="206"/>
      <c r="D229" s="201"/>
      <c r="E229" s="206"/>
      <c r="F229" s="201"/>
      <c r="G229" s="206"/>
      <c r="H229" s="201"/>
      <c r="I229" s="206"/>
      <c r="J229" s="201"/>
      <c r="K229" s="206"/>
      <c r="L229" s="201"/>
      <c r="M229" s="206"/>
      <c r="N229" s="201"/>
      <c r="O229" s="206"/>
      <c r="P229" s="201"/>
      <c r="Q229" s="211"/>
    </row>
    <row r="230" spans="1:17" x14ac:dyDescent="0.3">
      <c r="A230" s="150"/>
      <c r="B230" s="201"/>
      <c r="C230" s="206"/>
      <c r="D230" s="201"/>
      <c r="E230" s="206"/>
      <c r="F230" s="201"/>
      <c r="G230" s="206"/>
      <c r="H230" s="201"/>
      <c r="I230" s="206"/>
      <c r="J230" s="201"/>
      <c r="K230" s="206"/>
      <c r="L230" s="201"/>
      <c r="M230" s="206"/>
      <c r="N230" s="201"/>
      <c r="O230" s="206"/>
      <c r="P230" s="201"/>
      <c r="Q230" s="211"/>
    </row>
    <row r="231" spans="1:17" x14ac:dyDescent="0.3">
      <c r="A231" s="150"/>
      <c r="B231" s="201"/>
      <c r="C231" s="206"/>
      <c r="D231" s="201"/>
      <c r="E231" s="206"/>
      <c r="F231" s="201"/>
      <c r="G231" s="206"/>
      <c r="H231" s="201"/>
      <c r="I231" s="206"/>
      <c r="J231" s="201"/>
      <c r="K231" s="206"/>
      <c r="L231" s="201"/>
      <c r="M231" s="206"/>
      <c r="N231" s="201"/>
      <c r="O231" s="206"/>
      <c r="P231" s="201"/>
      <c r="Q231" s="211"/>
    </row>
    <row r="232" spans="1:17" x14ac:dyDescent="0.3">
      <c r="A232" s="150"/>
      <c r="B232" s="201"/>
      <c r="C232" s="206"/>
      <c r="D232" s="201"/>
      <c r="E232" s="206"/>
      <c r="F232" s="201"/>
      <c r="G232" s="206"/>
      <c r="H232" s="201"/>
      <c r="I232" s="206"/>
      <c r="J232" s="201"/>
      <c r="K232" s="206"/>
      <c r="L232" s="201"/>
      <c r="M232" s="206"/>
      <c r="N232" s="201"/>
      <c r="O232" s="206"/>
      <c r="P232" s="201"/>
      <c r="Q232" s="211"/>
    </row>
    <row r="233" spans="1:17" x14ac:dyDescent="0.3">
      <c r="A233" s="150"/>
      <c r="B233" s="201"/>
      <c r="C233" s="206"/>
      <c r="D233" s="201"/>
      <c r="E233" s="206"/>
      <c r="F233" s="201"/>
      <c r="G233" s="206"/>
      <c r="H233" s="201"/>
      <c r="I233" s="206"/>
      <c r="J233" s="201"/>
      <c r="K233" s="206"/>
      <c r="L233" s="201"/>
      <c r="M233" s="206"/>
      <c r="N233" s="201"/>
      <c r="O233" s="206"/>
      <c r="P233" s="201"/>
      <c r="Q233" s="211"/>
    </row>
    <row r="234" spans="1:17" x14ac:dyDescent="0.3">
      <c r="A234" s="150"/>
      <c r="B234" s="201"/>
      <c r="C234" s="206"/>
      <c r="D234" s="201"/>
      <c r="E234" s="206"/>
      <c r="F234" s="201"/>
      <c r="G234" s="206"/>
      <c r="H234" s="201"/>
      <c r="I234" s="206"/>
      <c r="J234" s="201"/>
      <c r="K234" s="206"/>
      <c r="L234" s="201"/>
      <c r="M234" s="206"/>
      <c r="N234" s="201"/>
      <c r="O234" s="206"/>
      <c r="P234" s="201"/>
      <c r="Q234" s="211"/>
    </row>
    <row r="235" spans="1:17" x14ac:dyDescent="0.3">
      <c r="A235" s="150"/>
      <c r="B235" s="201"/>
      <c r="C235" s="206"/>
      <c r="D235" s="201"/>
      <c r="E235" s="206"/>
      <c r="F235" s="201"/>
      <c r="G235" s="206"/>
      <c r="H235" s="201"/>
      <c r="I235" s="206"/>
      <c r="J235" s="201"/>
      <c r="K235" s="206"/>
      <c r="L235" s="201"/>
      <c r="M235" s="206"/>
      <c r="N235" s="201"/>
      <c r="O235" s="206"/>
      <c r="P235" s="201"/>
      <c r="Q235" s="211"/>
    </row>
    <row r="236" spans="1:17" x14ac:dyDescent="0.3">
      <c r="A236" s="150"/>
      <c r="B236" s="201"/>
      <c r="C236" s="206"/>
      <c r="D236" s="201"/>
      <c r="E236" s="206"/>
      <c r="F236" s="201"/>
      <c r="G236" s="206"/>
      <c r="H236" s="201"/>
      <c r="I236" s="206"/>
      <c r="J236" s="201"/>
      <c r="K236" s="206"/>
      <c r="L236" s="201"/>
      <c r="M236" s="206"/>
      <c r="N236" s="201"/>
      <c r="O236" s="206"/>
      <c r="P236" s="201"/>
      <c r="Q236" s="211"/>
    </row>
    <row r="237" spans="1:17" x14ac:dyDescent="0.3">
      <c r="A237" s="150"/>
      <c r="B237" s="201"/>
      <c r="C237" s="206"/>
      <c r="D237" s="201"/>
      <c r="E237" s="206"/>
      <c r="F237" s="201"/>
      <c r="G237" s="206"/>
      <c r="H237" s="201"/>
      <c r="I237" s="206"/>
      <c r="J237" s="201"/>
      <c r="K237" s="206"/>
      <c r="L237" s="201"/>
      <c r="M237" s="206"/>
      <c r="N237" s="201"/>
      <c r="O237" s="206"/>
      <c r="P237" s="201"/>
      <c r="Q237" s="211"/>
    </row>
    <row r="238" spans="1:17" x14ac:dyDescent="0.3">
      <c r="A238" s="150"/>
      <c r="B238" s="201"/>
      <c r="C238" s="206"/>
      <c r="D238" s="201"/>
      <c r="E238" s="206"/>
      <c r="F238" s="201"/>
      <c r="G238" s="206"/>
      <c r="H238" s="201"/>
      <c r="I238" s="206"/>
      <c r="J238" s="201"/>
      <c r="K238" s="206"/>
      <c r="L238" s="201"/>
      <c r="M238" s="206"/>
      <c r="N238" s="201"/>
      <c r="O238" s="206"/>
      <c r="P238" s="201"/>
      <c r="Q238" s="211"/>
    </row>
    <row r="239" spans="1:17" x14ac:dyDescent="0.3">
      <c r="A239" s="150"/>
      <c r="B239" s="201"/>
      <c r="C239" s="206"/>
      <c r="D239" s="201"/>
      <c r="E239" s="206"/>
      <c r="F239" s="201"/>
      <c r="G239" s="206"/>
      <c r="H239" s="201"/>
      <c r="I239" s="206"/>
      <c r="J239" s="201"/>
      <c r="K239" s="206"/>
      <c r="L239" s="201"/>
      <c r="M239" s="206"/>
      <c r="N239" s="201"/>
      <c r="O239" s="206"/>
      <c r="P239" s="201"/>
      <c r="Q239" s="211"/>
    </row>
    <row r="240" spans="1:17" x14ac:dyDescent="0.3">
      <c r="A240" s="150"/>
      <c r="B240" s="201"/>
      <c r="C240" s="206"/>
      <c r="D240" s="201"/>
      <c r="E240" s="206"/>
      <c r="F240" s="201"/>
      <c r="G240" s="206"/>
      <c r="H240" s="201"/>
      <c r="I240" s="206"/>
      <c r="J240" s="201"/>
      <c r="K240" s="206"/>
      <c r="L240" s="201"/>
      <c r="M240" s="206"/>
      <c r="N240" s="201"/>
      <c r="O240" s="206"/>
      <c r="P240" s="201"/>
      <c r="Q240" s="211"/>
    </row>
    <row r="241" spans="1:17" x14ac:dyDescent="0.3">
      <c r="A241" s="150"/>
      <c r="B241" s="201"/>
      <c r="C241" s="206"/>
      <c r="D241" s="201"/>
      <c r="E241" s="206"/>
      <c r="F241" s="201"/>
      <c r="G241" s="206"/>
      <c r="H241" s="201"/>
      <c r="I241" s="206"/>
      <c r="J241" s="201"/>
      <c r="K241" s="206"/>
      <c r="L241" s="201"/>
      <c r="M241" s="206"/>
      <c r="N241" s="201"/>
      <c r="O241" s="206"/>
      <c r="P241" s="201"/>
      <c r="Q241" s="211"/>
    </row>
    <row r="242" spans="1:17" x14ac:dyDescent="0.3">
      <c r="A242" s="150"/>
      <c r="B242" s="201"/>
      <c r="C242" s="206"/>
      <c r="D242" s="201"/>
      <c r="E242" s="206"/>
      <c r="F242" s="201"/>
      <c r="G242" s="206"/>
      <c r="H242" s="201"/>
      <c r="I242" s="206"/>
      <c r="J242" s="201"/>
      <c r="K242" s="206"/>
      <c r="L242" s="201"/>
      <c r="M242" s="206"/>
      <c r="N242" s="201"/>
      <c r="O242" s="206"/>
      <c r="P242" s="201"/>
      <c r="Q242" s="211"/>
    </row>
    <row r="243" spans="1:17" x14ac:dyDescent="0.3">
      <c r="A243" s="150"/>
      <c r="B243" s="201"/>
      <c r="C243" s="206"/>
      <c r="D243" s="201"/>
      <c r="E243" s="206"/>
      <c r="F243" s="201"/>
      <c r="G243" s="206"/>
      <c r="H243" s="201"/>
      <c r="I243" s="206"/>
      <c r="J243" s="201"/>
      <c r="K243" s="206"/>
      <c r="L243" s="201"/>
      <c r="M243" s="206"/>
      <c r="N243" s="201"/>
      <c r="O243" s="206"/>
      <c r="P243" s="201"/>
      <c r="Q243" s="211"/>
    </row>
    <row r="244" spans="1:17" x14ac:dyDescent="0.3">
      <c r="A244" s="150"/>
      <c r="B244" s="201"/>
      <c r="C244" s="206"/>
      <c r="D244" s="201"/>
      <c r="E244" s="206"/>
      <c r="F244" s="201"/>
      <c r="G244" s="206"/>
      <c r="H244" s="201"/>
      <c r="I244" s="206"/>
      <c r="J244" s="201"/>
      <c r="K244" s="206"/>
      <c r="L244" s="201"/>
      <c r="M244" s="206"/>
      <c r="N244" s="201"/>
      <c r="O244" s="206"/>
      <c r="P244" s="201"/>
      <c r="Q244" s="211"/>
    </row>
    <row r="245" spans="1:17" x14ac:dyDescent="0.3">
      <c r="A245" s="150"/>
      <c r="B245" s="201"/>
      <c r="C245" s="206"/>
      <c r="D245" s="201"/>
      <c r="E245" s="206"/>
      <c r="F245" s="201"/>
      <c r="G245" s="206"/>
      <c r="H245" s="201"/>
      <c r="I245" s="206"/>
      <c r="J245" s="201"/>
      <c r="K245" s="206"/>
      <c r="L245" s="201"/>
      <c r="M245" s="206"/>
      <c r="N245" s="201"/>
      <c r="O245" s="206"/>
      <c r="P245" s="201"/>
      <c r="Q245" s="211"/>
    </row>
    <row r="246" spans="1:17" x14ac:dyDescent="0.3">
      <c r="A246" s="150"/>
      <c r="B246" s="201"/>
      <c r="C246" s="206"/>
      <c r="D246" s="201"/>
      <c r="E246" s="206"/>
      <c r="F246" s="201"/>
      <c r="G246" s="206"/>
      <c r="H246" s="201"/>
      <c r="I246" s="206"/>
      <c r="J246" s="201"/>
      <c r="K246" s="206"/>
      <c r="L246" s="201"/>
      <c r="M246" s="206"/>
      <c r="N246" s="201"/>
      <c r="O246" s="206"/>
      <c r="P246" s="201"/>
      <c r="Q246" s="211"/>
    </row>
    <row r="247" spans="1:17" x14ac:dyDescent="0.3">
      <c r="A247" s="150"/>
      <c r="B247" s="201"/>
      <c r="C247" s="206"/>
      <c r="D247" s="201"/>
      <c r="E247" s="206"/>
      <c r="F247" s="201"/>
      <c r="G247" s="206"/>
      <c r="H247" s="201"/>
      <c r="I247" s="206"/>
      <c r="J247" s="201"/>
      <c r="K247" s="206"/>
      <c r="L247" s="201"/>
      <c r="M247" s="206"/>
      <c r="N247" s="201"/>
      <c r="O247" s="206"/>
      <c r="P247" s="201"/>
      <c r="Q247" s="211"/>
    </row>
    <row r="248" spans="1:17" x14ac:dyDescent="0.3">
      <c r="A248" s="150"/>
      <c r="B248" s="201"/>
      <c r="C248" s="206"/>
      <c r="D248" s="201"/>
      <c r="E248" s="206"/>
      <c r="F248" s="201"/>
      <c r="G248" s="206"/>
      <c r="H248" s="201"/>
      <c r="I248" s="206"/>
      <c r="J248" s="201"/>
      <c r="K248" s="206"/>
      <c r="L248" s="201"/>
      <c r="M248" s="206"/>
      <c r="N248" s="201"/>
      <c r="O248" s="206"/>
      <c r="P248" s="201"/>
      <c r="Q248" s="211"/>
    </row>
    <row r="249" spans="1:17" x14ac:dyDescent="0.3">
      <c r="A249" s="150"/>
      <c r="B249" s="201"/>
      <c r="C249" s="206"/>
      <c r="D249" s="201"/>
      <c r="E249" s="206"/>
      <c r="F249" s="201"/>
      <c r="G249" s="206"/>
      <c r="H249" s="201"/>
      <c r="I249" s="206"/>
      <c r="J249" s="201"/>
      <c r="K249" s="206"/>
      <c r="L249" s="201"/>
      <c r="M249" s="206"/>
      <c r="N249" s="201"/>
      <c r="O249" s="206"/>
      <c r="P249" s="201"/>
      <c r="Q249" s="211"/>
    </row>
    <row r="250" spans="1:17" x14ac:dyDescent="0.3">
      <c r="A250" s="150"/>
      <c r="B250" s="201"/>
      <c r="C250" s="206"/>
      <c r="D250" s="201"/>
      <c r="E250" s="206"/>
      <c r="F250" s="201"/>
      <c r="G250" s="206"/>
      <c r="H250" s="201"/>
      <c r="I250" s="206"/>
      <c r="J250" s="201"/>
      <c r="K250" s="206"/>
      <c r="L250" s="201"/>
      <c r="M250" s="206"/>
      <c r="N250" s="201"/>
      <c r="O250" s="206"/>
      <c r="P250" s="201"/>
      <c r="Q250" s="211"/>
    </row>
    <row r="251" spans="1:17" x14ac:dyDescent="0.3">
      <c r="A251" s="150"/>
      <c r="B251" s="201"/>
      <c r="C251" s="206"/>
      <c r="D251" s="201"/>
      <c r="E251" s="206"/>
      <c r="F251" s="201"/>
      <c r="G251" s="206"/>
      <c r="H251" s="201"/>
      <c r="I251" s="206"/>
      <c r="J251" s="201"/>
      <c r="K251" s="206"/>
      <c r="L251" s="201"/>
      <c r="M251" s="206"/>
      <c r="N251" s="201"/>
      <c r="O251" s="206"/>
      <c r="P251" s="201"/>
      <c r="Q251" s="211"/>
    </row>
    <row r="252" spans="1:17" x14ac:dyDescent="0.3">
      <c r="A252" s="150"/>
      <c r="B252" s="201"/>
      <c r="C252" s="206"/>
      <c r="D252" s="201"/>
      <c r="E252" s="206"/>
      <c r="F252" s="201"/>
      <c r="G252" s="206"/>
      <c r="H252" s="201"/>
      <c r="I252" s="206"/>
      <c r="J252" s="201"/>
      <c r="K252" s="206"/>
      <c r="L252" s="201"/>
      <c r="M252" s="206"/>
      <c r="N252" s="201"/>
      <c r="O252" s="206"/>
      <c r="P252" s="201"/>
      <c r="Q252" s="211"/>
    </row>
    <row r="253" spans="1:17" x14ac:dyDescent="0.3">
      <c r="A253" s="150"/>
      <c r="B253" s="201"/>
      <c r="C253" s="206"/>
      <c r="D253" s="201"/>
      <c r="E253" s="206"/>
      <c r="F253" s="201"/>
      <c r="G253" s="206"/>
      <c r="H253" s="201"/>
      <c r="I253" s="206"/>
      <c r="J253" s="201"/>
      <c r="K253" s="206"/>
      <c r="L253" s="201"/>
      <c r="M253" s="206"/>
      <c r="N253" s="201"/>
      <c r="O253" s="206"/>
      <c r="P253" s="201"/>
      <c r="Q253" s="211"/>
    </row>
    <row r="254" spans="1:17" x14ac:dyDescent="0.3">
      <c r="A254" s="150"/>
      <c r="B254" s="201"/>
      <c r="C254" s="206"/>
      <c r="D254" s="201"/>
      <c r="E254" s="206"/>
      <c r="F254" s="201"/>
      <c r="G254" s="206"/>
      <c r="H254" s="201"/>
      <c r="I254" s="206"/>
      <c r="J254" s="201"/>
      <c r="K254" s="206"/>
      <c r="L254" s="201"/>
      <c r="M254" s="206"/>
      <c r="N254" s="201"/>
      <c r="O254" s="206"/>
      <c r="P254" s="201"/>
      <c r="Q254" s="211"/>
    </row>
    <row r="255" spans="1:17" x14ac:dyDescent="0.3">
      <c r="A255" s="150"/>
      <c r="B255" s="201"/>
      <c r="C255" s="206"/>
      <c r="D255" s="201"/>
      <c r="E255" s="206"/>
      <c r="F255" s="201"/>
      <c r="G255" s="206"/>
      <c r="H255" s="201"/>
      <c r="I255" s="206"/>
      <c r="J255" s="201"/>
      <c r="K255" s="206"/>
      <c r="L255" s="201"/>
      <c r="M255" s="206"/>
      <c r="N255" s="201"/>
      <c r="O255" s="206"/>
      <c r="P255" s="201"/>
      <c r="Q255" s="211"/>
    </row>
    <row r="256" spans="1:17" x14ac:dyDescent="0.3">
      <c r="A256" s="150"/>
      <c r="B256" s="201"/>
      <c r="C256" s="206"/>
      <c r="D256" s="201"/>
      <c r="E256" s="206"/>
      <c r="F256" s="201"/>
      <c r="G256" s="206"/>
      <c r="H256" s="201"/>
      <c r="I256" s="206"/>
      <c r="J256" s="201"/>
      <c r="K256" s="206"/>
      <c r="L256" s="201"/>
      <c r="M256" s="206"/>
      <c r="N256" s="201"/>
      <c r="O256" s="206"/>
      <c r="P256" s="201"/>
      <c r="Q256" s="211"/>
    </row>
    <row r="257" spans="1:17" x14ac:dyDescent="0.3">
      <c r="A257" s="150"/>
      <c r="B257" s="201"/>
      <c r="C257" s="206"/>
      <c r="D257" s="201"/>
      <c r="E257" s="206"/>
      <c r="F257" s="201"/>
      <c r="G257" s="206"/>
      <c r="H257" s="201"/>
      <c r="I257" s="206"/>
      <c r="J257" s="201"/>
      <c r="K257" s="206"/>
      <c r="L257" s="201"/>
      <c r="M257" s="206"/>
      <c r="N257" s="201"/>
      <c r="O257" s="206"/>
      <c r="P257" s="201"/>
      <c r="Q257" s="211"/>
    </row>
    <row r="258" spans="1:17" x14ac:dyDescent="0.3">
      <c r="A258" s="150"/>
      <c r="B258" s="201"/>
      <c r="C258" s="206"/>
      <c r="D258" s="201"/>
      <c r="E258" s="206"/>
      <c r="F258" s="201"/>
      <c r="G258" s="206"/>
      <c r="H258" s="201"/>
      <c r="I258" s="206"/>
      <c r="J258" s="201"/>
      <c r="K258" s="206"/>
      <c r="L258" s="201"/>
      <c r="M258" s="206"/>
      <c r="N258" s="201"/>
      <c r="O258" s="206"/>
      <c r="P258" s="201"/>
      <c r="Q258" s="211"/>
    </row>
    <row r="259" spans="1:17" x14ac:dyDescent="0.3">
      <c r="A259" s="150"/>
      <c r="B259" s="201"/>
      <c r="C259" s="206"/>
      <c r="D259" s="201"/>
      <c r="E259" s="206"/>
      <c r="F259" s="201"/>
      <c r="G259" s="206"/>
      <c r="H259" s="201"/>
      <c r="I259" s="206"/>
      <c r="J259" s="201"/>
      <c r="K259" s="206"/>
      <c r="L259" s="201"/>
      <c r="M259" s="206"/>
      <c r="N259" s="201"/>
      <c r="O259" s="206"/>
      <c r="P259" s="201"/>
      <c r="Q259" s="211"/>
    </row>
    <row r="260" spans="1:17" x14ac:dyDescent="0.3">
      <c r="A260" s="150"/>
      <c r="B260" s="201"/>
      <c r="C260" s="206"/>
      <c r="D260" s="201"/>
      <c r="E260" s="206"/>
      <c r="F260" s="201"/>
      <c r="G260" s="206"/>
      <c r="H260" s="201"/>
      <c r="I260" s="206"/>
      <c r="J260" s="201"/>
      <c r="K260" s="206"/>
      <c r="L260" s="201"/>
      <c r="M260" s="206"/>
      <c r="N260" s="201"/>
      <c r="O260" s="206"/>
      <c r="P260" s="201"/>
      <c r="Q260" s="211"/>
    </row>
    <row r="261" spans="1:17" x14ac:dyDescent="0.3">
      <c r="A261" s="150"/>
      <c r="B261" s="201"/>
      <c r="C261" s="206"/>
      <c r="D261" s="201"/>
      <c r="E261" s="206"/>
      <c r="F261" s="201"/>
      <c r="G261" s="206"/>
      <c r="H261" s="201"/>
      <c r="I261" s="206"/>
      <c r="J261" s="201"/>
      <c r="K261" s="206"/>
      <c r="L261" s="201"/>
      <c r="M261" s="206"/>
      <c r="N261" s="201"/>
      <c r="O261" s="206"/>
      <c r="P261" s="201"/>
      <c r="Q261" s="211"/>
    </row>
    <row r="262" spans="1:17" x14ac:dyDescent="0.3">
      <c r="A262" s="150"/>
      <c r="B262" s="201"/>
      <c r="C262" s="206"/>
      <c r="D262" s="201"/>
      <c r="E262" s="206"/>
      <c r="F262" s="201"/>
      <c r="G262" s="206"/>
      <c r="H262" s="201"/>
      <c r="I262" s="206"/>
      <c r="J262" s="201"/>
      <c r="K262" s="206"/>
      <c r="L262" s="201"/>
      <c r="M262" s="206"/>
      <c r="N262" s="201"/>
      <c r="O262" s="206"/>
      <c r="P262" s="201"/>
      <c r="Q262" s="211"/>
    </row>
    <row r="263" spans="1:17" x14ac:dyDescent="0.3">
      <c r="A263" s="150"/>
      <c r="B263" s="201"/>
      <c r="C263" s="206"/>
      <c r="D263" s="201"/>
      <c r="E263" s="206"/>
      <c r="F263" s="201"/>
      <c r="G263" s="206"/>
      <c r="H263" s="201"/>
      <c r="I263" s="206"/>
      <c r="J263" s="201"/>
      <c r="K263" s="206"/>
      <c r="L263" s="201"/>
      <c r="M263" s="206"/>
      <c r="N263" s="201"/>
      <c r="O263" s="206"/>
      <c r="P263" s="201"/>
      <c r="Q263" s="211"/>
    </row>
    <row r="264" spans="1:17" x14ac:dyDescent="0.3">
      <c r="A264" s="150"/>
      <c r="B264" s="201"/>
      <c r="C264" s="206"/>
      <c r="D264" s="201"/>
      <c r="E264" s="206"/>
      <c r="F264" s="201"/>
      <c r="G264" s="206"/>
      <c r="H264" s="201"/>
      <c r="I264" s="206"/>
      <c r="J264" s="201"/>
      <c r="K264" s="206"/>
      <c r="L264" s="201"/>
      <c r="M264" s="206"/>
      <c r="N264" s="201"/>
      <c r="O264" s="206"/>
      <c r="P264" s="201"/>
      <c r="Q264" s="211"/>
    </row>
    <row r="265" spans="1:17" x14ac:dyDescent="0.3">
      <c r="A265" s="150"/>
      <c r="B265" s="201"/>
      <c r="C265" s="206"/>
      <c r="D265" s="201"/>
      <c r="E265" s="206"/>
      <c r="F265" s="201"/>
      <c r="G265" s="206"/>
      <c r="H265" s="201"/>
      <c r="I265" s="206"/>
      <c r="J265" s="201"/>
      <c r="K265" s="206"/>
      <c r="L265" s="201"/>
      <c r="M265" s="206"/>
      <c r="N265" s="201"/>
      <c r="O265" s="206"/>
      <c r="P265" s="201"/>
      <c r="Q265" s="211"/>
    </row>
    <row r="266" spans="1:17" x14ac:dyDescent="0.3">
      <c r="A266" s="150"/>
      <c r="B266" s="201"/>
      <c r="C266" s="206"/>
      <c r="D266" s="201"/>
      <c r="E266" s="206"/>
      <c r="F266" s="201"/>
      <c r="G266" s="206"/>
      <c r="H266" s="201"/>
      <c r="I266" s="206"/>
      <c r="J266" s="201"/>
      <c r="K266" s="206"/>
      <c r="L266" s="201"/>
      <c r="M266" s="206"/>
      <c r="N266" s="201"/>
      <c r="O266" s="206"/>
      <c r="P266" s="201"/>
      <c r="Q266" s="211"/>
    </row>
    <row r="267" spans="1:17" x14ac:dyDescent="0.3">
      <c r="A267" s="150"/>
      <c r="B267" s="201"/>
      <c r="C267" s="206"/>
      <c r="D267" s="201"/>
      <c r="E267" s="206"/>
      <c r="F267" s="201"/>
      <c r="G267" s="206"/>
      <c r="H267" s="201"/>
      <c r="I267" s="206"/>
      <c r="J267" s="201"/>
      <c r="K267" s="206"/>
      <c r="L267" s="201"/>
      <c r="M267" s="206"/>
      <c r="N267" s="201"/>
      <c r="O267" s="206"/>
      <c r="P267" s="201"/>
      <c r="Q267" s="211"/>
    </row>
    <row r="268" spans="1:17" x14ac:dyDescent="0.3">
      <c r="A268" s="150"/>
      <c r="B268" s="201"/>
      <c r="C268" s="206"/>
      <c r="D268" s="201"/>
      <c r="E268" s="206"/>
      <c r="F268" s="201"/>
      <c r="G268" s="206"/>
      <c r="H268" s="201"/>
      <c r="I268" s="206"/>
      <c r="J268" s="201"/>
      <c r="K268" s="206"/>
      <c r="L268" s="201"/>
      <c r="M268" s="206"/>
      <c r="N268" s="201"/>
      <c r="O268" s="206"/>
      <c r="P268" s="201"/>
      <c r="Q268" s="211"/>
    </row>
    <row r="269" spans="1:17" x14ac:dyDescent="0.3">
      <c r="A269" s="150"/>
      <c r="B269" s="201"/>
      <c r="C269" s="206"/>
      <c r="D269" s="201"/>
      <c r="E269" s="206"/>
      <c r="F269" s="201"/>
      <c r="G269" s="206"/>
      <c r="H269" s="201"/>
      <c r="I269" s="206"/>
      <c r="J269" s="201"/>
      <c r="K269" s="206"/>
      <c r="L269" s="201"/>
      <c r="M269" s="206"/>
      <c r="N269" s="201"/>
      <c r="O269" s="206"/>
      <c r="P269" s="201"/>
      <c r="Q269" s="211"/>
    </row>
    <row r="270" spans="1:17" x14ac:dyDescent="0.3">
      <c r="A270" s="150"/>
      <c r="B270" s="201"/>
      <c r="C270" s="206"/>
      <c r="D270" s="201"/>
      <c r="E270" s="206"/>
      <c r="F270" s="201"/>
      <c r="G270" s="206"/>
      <c r="H270" s="201"/>
      <c r="I270" s="206"/>
      <c r="J270" s="201"/>
      <c r="K270" s="206"/>
      <c r="L270" s="201"/>
      <c r="M270" s="206"/>
      <c r="N270" s="201"/>
      <c r="O270" s="206"/>
      <c r="P270" s="201"/>
      <c r="Q270" s="211"/>
    </row>
    <row r="271" spans="1:17" x14ac:dyDescent="0.3">
      <c r="A271" s="150"/>
      <c r="B271" s="201"/>
      <c r="C271" s="206"/>
      <c r="D271" s="201"/>
      <c r="E271" s="206"/>
      <c r="F271" s="201"/>
      <c r="G271" s="206"/>
      <c r="H271" s="201"/>
      <c r="I271" s="206"/>
      <c r="J271" s="201"/>
      <c r="K271" s="206"/>
      <c r="L271" s="201"/>
      <c r="M271" s="206"/>
      <c r="N271" s="201"/>
      <c r="O271" s="206"/>
      <c r="P271" s="201"/>
      <c r="Q271" s="211"/>
    </row>
    <row r="272" spans="1:17" x14ac:dyDescent="0.3">
      <c r="A272" s="150"/>
      <c r="B272" s="201"/>
      <c r="C272" s="206"/>
      <c r="D272" s="201"/>
      <c r="E272" s="206"/>
      <c r="F272" s="201"/>
      <c r="G272" s="206"/>
      <c r="H272" s="201"/>
      <c r="I272" s="206"/>
      <c r="J272" s="201"/>
      <c r="K272" s="206"/>
      <c r="L272" s="201"/>
      <c r="M272" s="206"/>
      <c r="N272" s="201"/>
      <c r="O272" s="206"/>
      <c r="P272" s="201"/>
      <c r="Q272" s="211"/>
    </row>
    <row r="273" spans="1:17" x14ac:dyDescent="0.3">
      <c r="A273" s="150"/>
      <c r="B273" s="201"/>
      <c r="C273" s="206"/>
      <c r="D273" s="201"/>
      <c r="E273" s="206"/>
      <c r="F273" s="201"/>
      <c r="G273" s="206"/>
      <c r="H273" s="201"/>
      <c r="I273" s="206"/>
      <c r="J273" s="201"/>
      <c r="K273" s="206"/>
      <c r="L273" s="201"/>
      <c r="M273" s="206"/>
      <c r="N273" s="201"/>
      <c r="O273" s="206"/>
      <c r="P273" s="201"/>
      <c r="Q273" s="211"/>
    </row>
    <row r="274" spans="1:17" x14ac:dyDescent="0.3">
      <c r="A274" s="150"/>
      <c r="B274" s="201"/>
      <c r="C274" s="206"/>
      <c r="D274" s="201"/>
      <c r="E274" s="206"/>
      <c r="F274" s="201"/>
      <c r="G274" s="206"/>
      <c r="H274" s="201"/>
      <c r="I274" s="206"/>
      <c r="J274" s="201"/>
      <c r="K274" s="206"/>
      <c r="L274" s="201"/>
      <c r="M274" s="206"/>
      <c r="N274" s="201"/>
      <c r="O274" s="206"/>
      <c r="P274" s="201"/>
      <c r="Q274" s="211"/>
    </row>
    <row r="275" spans="1:17" x14ac:dyDescent="0.3">
      <c r="A275" s="150"/>
      <c r="B275" s="201"/>
      <c r="C275" s="206"/>
      <c r="D275" s="201"/>
      <c r="E275" s="206"/>
      <c r="F275" s="201"/>
      <c r="G275" s="206"/>
      <c r="H275" s="201"/>
      <c r="I275" s="206"/>
      <c r="J275" s="201"/>
      <c r="K275" s="206"/>
      <c r="L275" s="201"/>
      <c r="M275" s="206"/>
      <c r="N275" s="201"/>
      <c r="O275" s="206"/>
      <c r="P275" s="201"/>
      <c r="Q275" s="211"/>
    </row>
    <row r="276" spans="1:17" x14ac:dyDescent="0.3">
      <c r="A276" s="150"/>
      <c r="B276" s="201"/>
      <c r="C276" s="206"/>
      <c r="D276" s="201"/>
      <c r="E276" s="206"/>
      <c r="F276" s="201"/>
      <c r="G276" s="206"/>
      <c r="H276" s="201"/>
      <c r="I276" s="206"/>
      <c r="J276" s="201"/>
      <c r="K276" s="206"/>
      <c r="L276" s="201"/>
      <c r="M276" s="206"/>
      <c r="N276" s="201"/>
      <c r="O276" s="206"/>
      <c r="P276" s="201"/>
      <c r="Q276" s="211"/>
    </row>
    <row r="277" spans="1:17" x14ac:dyDescent="0.3">
      <c r="A277" s="150"/>
      <c r="B277" s="201"/>
      <c r="C277" s="206"/>
      <c r="D277" s="201"/>
      <c r="E277" s="206"/>
      <c r="F277" s="201"/>
      <c r="G277" s="206"/>
      <c r="H277" s="201"/>
      <c r="I277" s="206"/>
      <c r="J277" s="201"/>
      <c r="K277" s="206"/>
      <c r="L277" s="201"/>
      <c r="M277" s="206"/>
      <c r="N277" s="201"/>
      <c r="O277" s="206"/>
      <c r="P277" s="201"/>
      <c r="Q277" s="211"/>
    </row>
    <row r="278" spans="1:17" x14ac:dyDescent="0.3">
      <c r="A278" s="150"/>
      <c r="B278" s="201"/>
      <c r="C278" s="206"/>
      <c r="D278" s="201"/>
      <c r="E278" s="206"/>
      <c r="F278" s="201"/>
      <c r="G278" s="206"/>
      <c r="H278" s="201"/>
      <c r="I278" s="206"/>
      <c r="J278" s="201"/>
      <c r="K278" s="206"/>
      <c r="L278" s="201"/>
      <c r="M278" s="206"/>
      <c r="N278" s="201"/>
      <c r="O278" s="206"/>
      <c r="P278" s="201"/>
      <c r="Q278" s="211"/>
    </row>
    <row r="279" spans="1:17" x14ac:dyDescent="0.3">
      <c r="A279" s="150"/>
      <c r="B279" s="201"/>
      <c r="C279" s="206"/>
      <c r="D279" s="201"/>
      <c r="E279" s="206"/>
      <c r="F279" s="201"/>
      <c r="G279" s="206"/>
      <c r="H279" s="201"/>
      <c r="I279" s="206"/>
      <c r="J279" s="201"/>
      <c r="K279" s="206"/>
      <c r="L279" s="201"/>
      <c r="M279" s="206"/>
      <c r="N279" s="201"/>
      <c r="O279" s="206"/>
      <c r="P279" s="201"/>
      <c r="Q279" s="211"/>
    </row>
    <row r="280" spans="1:17" x14ac:dyDescent="0.3">
      <c r="A280" s="150"/>
      <c r="B280" s="201"/>
      <c r="C280" s="206"/>
      <c r="D280" s="201"/>
      <c r="E280" s="206"/>
      <c r="F280" s="201"/>
      <c r="G280" s="206"/>
      <c r="H280" s="201"/>
      <c r="I280" s="206"/>
      <c r="J280" s="201"/>
      <c r="K280" s="206"/>
      <c r="L280" s="201"/>
      <c r="M280" s="206"/>
      <c r="N280" s="201"/>
      <c r="O280" s="206"/>
      <c r="P280" s="201"/>
      <c r="Q280" s="211"/>
    </row>
    <row r="281" spans="1:17" x14ac:dyDescent="0.3">
      <c r="A281" s="150"/>
      <c r="B281" s="201"/>
      <c r="C281" s="206"/>
      <c r="D281" s="201"/>
      <c r="E281" s="206"/>
      <c r="F281" s="201"/>
      <c r="G281" s="206"/>
      <c r="H281" s="201"/>
      <c r="I281" s="206"/>
      <c r="J281" s="201"/>
      <c r="K281" s="206"/>
      <c r="L281" s="201"/>
      <c r="M281" s="206"/>
      <c r="N281" s="201"/>
      <c r="O281" s="206"/>
      <c r="P281" s="201"/>
      <c r="Q281" s="211"/>
    </row>
    <row r="282" spans="1:17" x14ac:dyDescent="0.3">
      <c r="A282" s="150"/>
      <c r="B282" s="201"/>
      <c r="C282" s="206"/>
      <c r="D282" s="201"/>
      <c r="E282" s="206"/>
      <c r="F282" s="201"/>
      <c r="G282" s="206"/>
      <c r="H282" s="201"/>
      <c r="I282" s="206"/>
      <c r="J282" s="201"/>
      <c r="K282" s="206"/>
      <c r="L282" s="201"/>
      <c r="M282" s="206"/>
      <c r="N282" s="201"/>
      <c r="O282" s="206"/>
      <c r="P282" s="201"/>
      <c r="Q282" s="211"/>
    </row>
    <row r="283" spans="1:17" x14ac:dyDescent="0.3">
      <c r="A283" s="150"/>
      <c r="B283" s="201"/>
      <c r="C283" s="206"/>
      <c r="D283" s="201"/>
      <c r="E283" s="206"/>
      <c r="F283" s="201"/>
      <c r="G283" s="206"/>
      <c r="H283" s="201"/>
      <c r="I283" s="206"/>
      <c r="J283" s="201"/>
      <c r="K283" s="206"/>
      <c r="L283" s="201"/>
      <c r="M283" s="206"/>
      <c r="N283" s="201"/>
      <c r="O283" s="206"/>
      <c r="P283" s="201"/>
      <c r="Q283" s="211"/>
    </row>
    <row r="284" spans="1:17" x14ac:dyDescent="0.3">
      <c r="A284" s="150"/>
      <c r="B284" s="201"/>
      <c r="C284" s="206"/>
      <c r="D284" s="201"/>
      <c r="E284" s="206"/>
      <c r="F284" s="201"/>
      <c r="G284" s="206"/>
      <c r="H284" s="201"/>
      <c r="I284" s="206"/>
      <c r="J284" s="201"/>
      <c r="K284" s="206"/>
      <c r="L284" s="201"/>
      <c r="M284" s="206"/>
      <c r="N284" s="201"/>
      <c r="O284" s="206"/>
      <c r="P284" s="201"/>
      <c r="Q284" s="211"/>
    </row>
    <row r="285" spans="1:17" x14ac:dyDescent="0.3">
      <c r="A285" s="150"/>
      <c r="B285" s="201"/>
      <c r="C285" s="206"/>
      <c r="D285" s="201"/>
      <c r="E285" s="206"/>
      <c r="F285" s="201"/>
      <c r="G285" s="206"/>
      <c r="H285" s="201"/>
      <c r="I285" s="206"/>
      <c r="J285" s="201"/>
      <c r="K285" s="206"/>
      <c r="L285" s="201"/>
      <c r="M285" s="206"/>
      <c r="N285" s="201"/>
      <c r="O285" s="206"/>
      <c r="P285" s="201"/>
      <c r="Q285" s="211"/>
    </row>
    <row r="286" spans="1:17" x14ac:dyDescent="0.3">
      <c r="A286" s="150"/>
      <c r="B286" s="201"/>
      <c r="C286" s="206"/>
      <c r="D286" s="201"/>
      <c r="E286" s="206"/>
      <c r="F286" s="201"/>
      <c r="G286" s="206"/>
      <c r="H286" s="201"/>
      <c r="I286" s="206"/>
      <c r="J286" s="201"/>
      <c r="K286" s="206"/>
      <c r="L286" s="201"/>
      <c r="M286" s="206"/>
      <c r="N286" s="201"/>
      <c r="O286" s="206"/>
      <c r="P286" s="201"/>
      <c r="Q286" s="211"/>
    </row>
    <row r="287" spans="1:17" x14ac:dyDescent="0.3">
      <c r="A287" s="150"/>
      <c r="B287" s="201"/>
      <c r="C287" s="206"/>
      <c r="D287" s="201"/>
      <c r="E287" s="206"/>
      <c r="F287" s="201"/>
      <c r="G287" s="206"/>
      <c r="H287" s="201"/>
      <c r="I287" s="206"/>
      <c r="J287" s="201"/>
      <c r="K287" s="206"/>
      <c r="L287" s="201"/>
      <c r="M287" s="206"/>
      <c r="N287" s="201"/>
      <c r="O287" s="206"/>
      <c r="P287" s="201"/>
      <c r="Q287" s="211"/>
    </row>
    <row r="288" spans="1:17" x14ac:dyDescent="0.3">
      <c r="A288" s="150"/>
      <c r="B288" s="201"/>
      <c r="C288" s="206"/>
      <c r="D288" s="201"/>
      <c r="E288" s="206"/>
      <c r="F288" s="201"/>
      <c r="G288" s="206"/>
      <c r="H288" s="201"/>
      <c r="I288" s="206"/>
      <c r="J288" s="201"/>
      <c r="K288" s="206"/>
      <c r="L288" s="201"/>
      <c r="M288" s="206"/>
      <c r="N288" s="201"/>
      <c r="O288" s="206"/>
      <c r="P288" s="201"/>
      <c r="Q288" s="211"/>
    </row>
    <row r="289" spans="1:17" x14ac:dyDescent="0.3">
      <c r="A289" s="150"/>
      <c r="B289" s="201"/>
      <c r="C289" s="206"/>
      <c r="D289" s="201"/>
      <c r="E289" s="206"/>
      <c r="F289" s="201"/>
      <c r="G289" s="206"/>
      <c r="H289" s="201"/>
      <c r="I289" s="206"/>
      <c r="J289" s="201"/>
      <c r="K289" s="206"/>
      <c r="L289" s="201"/>
      <c r="M289" s="206"/>
      <c r="N289" s="201"/>
      <c r="O289" s="206"/>
      <c r="P289" s="201"/>
      <c r="Q289" s="211"/>
    </row>
    <row r="290" spans="1:17" x14ac:dyDescent="0.3">
      <c r="A290" s="150"/>
      <c r="B290" s="201"/>
      <c r="C290" s="206"/>
      <c r="D290" s="201"/>
      <c r="E290" s="206"/>
      <c r="F290" s="201"/>
      <c r="G290" s="206"/>
      <c r="H290" s="201"/>
      <c r="I290" s="206"/>
      <c r="J290" s="201"/>
      <c r="K290" s="206"/>
      <c r="L290" s="201"/>
      <c r="M290" s="206"/>
      <c r="N290" s="201"/>
      <c r="O290" s="206"/>
      <c r="P290" s="201"/>
      <c r="Q290" s="211"/>
    </row>
    <row r="291" spans="1:17" x14ac:dyDescent="0.3">
      <c r="A291" s="150"/>
      <c r="B291" s="201"/>
      <c r="C291" s="206"/>
      <c r="D291" s="201"/>
      <c r="E291" s="206"/>
      <c r="F291" s="201"/>
      <c r="G291" s="206"/>
      <c r="H291" s="201"/>
      <c r="I291" s="206"/>
      <c r="J291" s="201"/>
      <c r="K291" s="206"/>
      <c r="L291" s="201"/>
      <c r="M291" s="206"/>
      <c r="N291" s="201"/>
      <c r="O291" s="206"/>
      <c r="P291" s="201"/>
      <c r="Q291" s="211"/>
    </row>
    <row r="292" spans="1:17" x14ac:dyDescent="0.3">
      <c r="A292" s="150"/>
      <c r="B292" s="201"/>
      <c r="C292" s="206"/>
      <c r="D292" s="201"/>
      <c r="E292" s="206"/>
      <c r="F292" s="201"/>
      <c r="G292" s="206"/>
      <c r="H292" s="201"/>
      <c r="I292" s="206"/>
      <c r="J292" s="201"/>
      <c r="K292" s="206"/>
      <c r="L292" s="201"/>
      <c r="M292" s="206"/>
      <c r="N292" s="201"/>
      <c r="O292" s="206"/>
      <c r="P292" s="201"/>
      <c r="Q292" s="211"/>
    </row>
    <row r="293" spans="1:17" x14ac:dyDescent="0.3">
      <c r="A293" s="150"/>
      <c r="B293" s="201"/>
      <c r="C293" s="206"/>
      <c r="D293" s="201"/>
      <c r="E293" s="206"/>
      <c r="F293" s="201"/>
      <c r="G293" s="206"/>
      <c r="H293" s="201"/>
      <c r="I293" s="206"/>
      <c r="J293" s="201"/>
      <c r="K293" s="206"/>
      <c r="L293" s="201"/>
      <c r="M293" s="206"/>
      <c r="N293" s="201"/>
      <c r="O293" s="206"/>
      <c r="P293" s="201"/>
      <c r="Q293" s="211"/>
    </row>
    <row r="294" spans="1:17" x14ac:dyDescent="0.3">
      <c r="A294" s="150"/>
      <c r="B294" s="201"/>
      <c r="C294" s="206"/>
      <c r="D294" s="201"/>
      <c r="E294" s="206"/>
      <c r="F294" s="201"/>
      <c r="G294" s="206"/>
      <c r="H294" s="201"/>
      <c r="I294" s="206"/>
      <c r="J294" s="201"/>
      <c r="K294" s="206"/>
      <c r="L294" s="201"/>
      <c r="M294" s="206"/>
      <c r="N294" s="201"/>
      <c r="O294" s="206"/>
      <c r="P294" s="201"/>
      <c r="Q294" s="211"/>
    </row>
    <row r="295" spans="1:17" x14ac:dyDescent="0.3">
      <c r="A295" s="150"/>
      <c r="B295" s="201"/>
      <c r="C295" s="206"/>
      <c r="D295" s="201"/>
      <c r="E295" s="206"/>
      <c r="F295" s="201"/>
      <c r="G295" s="206"/>
      <c r="H295" s="201"/>
      <c r="I295" s="206"/>
      <c r="J295" s="201"/>
      <c r="K295" s="206"/>
      <c r="L295" s="201"/>
      <c r="M295" s="206"/>
      <c r="N295" s="201"/>
      <c r="O295" s="206"/>
      <c r="P295" s="201"/>
      <c r="Q295" s="211"/>
    </row>
    <row r="296" spans="1:17" x14ac:dyDescent="0.3">
      <c r="A296" s="150"/>
      <c r="B296" s="201"/>
      <c r="C296" s="206"/>
      <c r="D296" s="201"/>
      <c r="E296" s="206"/>
      <c r="F296" s="201"/>
      <c r="G296" s="206"/>
      <c r="H296" s="201"/>
      <c r="I296" s="206"/>
      <c r="J296" s="201"/>
      <c r="K296" s="206"/>
      <c r="L296" s="201"/>
      <c r="M296" s="206"/>
      <c r="N296" s="201"/>
      <c r="O296" s="206"/>
      <c r="P296" s="201"/>
      <c r="Q296" s="211"/>
    </row>
    <row r="297" spans="1:17" x14ac:dyDescent="0.3">
      <c r="A297" s="150"/>
      <c r="B297" s="201"/>
      <c r="C297" s="206"/>
      <c r="D297" s="201"/>
      <c r="E297" s="206"/>
      <c r="F297" s="201"/>
      <c r="G297" s="206"/>
      <c r="H297" s="201"/>
      <c r="I297" s="206"/>
      <c r="J297" s="201"/>
      <c r="K297" s="206"/>
      <c r="L297" s="201"/>
      <c r="M297" s="206"/>
      <c r="N297" s="201"/>
      <c r="O297" s="206"/>
      <c r="P297" s="201"/>
      <c r="Q297" s="211"/>
    </row>
    <row r="298" spans="1:17" x14ac:dyDescent="0.3">
      <c r="A298" s="150"/>
      <c r="B298" s="201"/>
      <c r="C298" s="206"/>
      <c r="D298" s="201"/>
      <c r="E298" s="206"/>
      <c r="F298" s="201"/>
      <c r="G298" s="206"/>
      <c r="H298" s="201"/>
      <c r="I298" s="206"/>
      <c r="J298" s="201"/>
      <c r="K298" s="206"/>
      <c r="L298" s="201"/>
      <c r="M298" s="206"/>
      <c r="N298" s="201"/>
      <c r="O298" s="206"/>
      <c r="P298" s="201"/>
      <c r="Q298" s="211"/>
    </row>
    <row r="299" spans="1:17" x14ac:dyDescent="0.3">
      <c r="A299" s="150"/>
      <c r="B299" s="201"/>
      <c r="C299" s="206"/>
      <c r="D299" s="201"/>
      <c r="E299" s="206"/>
      <c r="F299" s="201"/>
      <c r="G299" s="206"/>
      <c r="H299" s="201"/>
      <c r="I299" s="206"/>
      <c r="J299" s="201"/>
      <c r="K299" s="206"/>
      <c r="L299" s="201"/>
      <c r="M299" s="206"/>
      <c r="N299" s="201"/>
      <c r="O299" s="206"/>
      <c r="P299" s="201"/>
      <c r="Q299" s="211"/>
    </row>
    <row r="300" spans="1:17" x14ac:dyDescent="0.3">
      <c r="A300" s="150"/>
      <c r="B300" s="201"/>
      <c r="C300" s="206"/>
      <c r="D300" s="201"/>
      <c r="E300" s="206"/>
      <c r="F300" s="201"/>
      <c r="G300" s="206"/>
      <c r="H300" s="201"/>
      <c r="I300" s="206"/>
      <c r="J300" s="201"/>
      <c r="K300" s="206"/>
      <c r="L300" s="201"/>
      <c r="M300" s="206"/>
      <c r="N300" s="201"/>
      <c r="O300" s="206"/>
      <c r="P300" s="201"/>
      <c r="Q300" s="211"/>
    </row>
    <row r="301" spans="1:17" x14ac:dyDescent="0.3">
      <c r="A301" s="150"/>
      <c r="B301" s="201"/>
      <c r="C301" s="206"/>
      <c r="D301" s="201"/>
      <c r="E301" s="206"/>
      <c r="F301" s="201"/>
      <c r="G301" s="206"/>
      <c r="H301" s="201"/>
      <c r="I301" s="206"/>
      <c r="J301" s="201"/>
      <c r="K301" s="206"/>
      <c r="L301" s="201"/>
      <c r="M301" s="206"/>
      <c r="N301" s="201"/>
      <c r="O301" s="206"/>
      <c r="P301" s="201"/>
      <c r="Q301" s="211"/>
    </row>
    <row r="302" spans="1:17" x14ac:dyDescent="0.3">
      <c r="A302" s="150"/>
      <c r="B302" s="201"/>
      <c r="C302" s="206"/>
      <c r="D302" s="201"/>
      <c r="E302" s="206"/>
      <c r="F302" s="201"/>
      <c r="G302" s="206"/>
      <c r="H302" s="201"/>
      <c r="I302" s="206"/>
      <c r="J302" s="201"/>
      <c r="K302" s="206"/>
      <c r="L302" s="201"/>
      <c r="M302" s="206"/>
      <c r="N302" s="201"/>
      <c r="O302" s="206"/>
      <c r="P302" s="201"/>
      <c r="Q302" s="211"/>
    </row>
    <row r="303" spans="1:17" x14ac:dyDescent="0.3">
      <c r="A303" s="150"/>
      <c r="B303" s="201"/>
      <c r="C303" s="206"/>
      <c r="D303" s="201"/>
      <c r="E303" s="206"/>
      <c r="F303" s="201"/>
      <c r="G303" s="206"/>
      <c r="H303" s="201"/>
      <c r="I303" s="206"/>
      <c r="J303" s="201"/>
      <c r="K303" s="206"/>
      <c r="L303" s="201"/>
      <c r="M303" s="206"/>
      <c r="N303" s="201"/>
      <c r="O303" s="206"/>
      <c r="P303" s="201"/>
      <c r="Q303" s="211"/>
    </row>
    <row r="304" spans="1:17" x14ac:dyDescent="0.3">
      <c r="A304" s="150"/>
      <c r="B304" s="201"/>
      <c r="C304" s="206"/>
      <c r="D304" s="201"/>
      <c r="E304" s="206"/>
      <c r="F304" s="201"/>
      <c r="G304" s="206"/>
      <c r="H304" s="201"/>
      <c r="I304" s="206"/>
      <c r="J304" s="201"/>
      <c r="K304" s="206"/>
      <c r="L304" s="201"/>
      <c r="M304" s="206"/>
      <c r="N304" s="201"/>
      <c r="O304" s="206"/>
      <c r="P304" s="201"/>
      <c r="Q304" s="211"/>
    </row>
    <row r="305" spans="1:17" x14ac:dyDescent="0.3">
      <c r="A305" s="150"/>
      <c r="B305" s="201"/>
      <c r="C305" s="206"/>
      <c r="D305" s="201"/>
      <c r="E305" s="206"/>
      <c r="F305" s="201"/>
      <c r="G305" s="206"/>
      <c r="H305" s="201"/>
      <c r="I305" s="206"/>
      <c r="J305" s="201"/>
      <c r="K305" s="206"/>
      <c r="L305" s="201"/>
      <c r="M305" s="206"/>
      <c r="N305" s="201"/>
      <c r="O305" s="206"/>
      <c r="P305" s="201"/>
      <c r="Q305" s="211"/>
    </row>
    <row r="306" spans="1:17" x14ac:dyDescent="0.3">
      <c r="A306" s="150"/>
      <c r="B306" s="201"/>
      <c r="C306" s="206"/>
      <c r="D306" s="201"/>
      <c r="E306" s="206"/>
      <c r="F306" s="201"/>
      <c r="G306" s="206"/>
      <c r="H306" s="201"/>
      <c r="I306" s="206"/>
      <c r="J306" s="201"/>
      <c r="K306" s="206"/>
      <c r="L306" s="201"/>
      <c r="M306" s="206"/>
      <c r="N306" s="201"/>
      <c r="O306" s="206"/>
      <c r="P306" s="201"/>
      <c r="Q306" s="211"/>
    </row>
    <row r="307" spans="1:17" x14ac:dyDescent="0.3">
      <c r="A307" s="150"/>
      <c r="B307" s="201"/>
      <c r="C307" s="206"/>
      <c r="D307" s="201"/>
      <c r="E307" s="206"/>
      <c r="F307" s="201"/>
      <c r="G307" s="206"/>
      <c r="H307" s="201"/>
      <c r="I307" s="206"/>
      <c r="J307" s="201"/>
      <c r="K307" s="206"/>
      <c r="L307" s="201"/>
      <c r="M307" s="206"/>
      <c r="N307" s="201"/>
      <c r="O307" s="206"/>
      <c r="P307" s="201"/>
      <c r="Q307" s="211"/>
    </row>
    <row r="308" spans="1:17" x14ac:dyDescent="0.3">
      <c r="A308" s="150"/>
      <c r="B308" s="201"/>
      <c r="C308" s="206"/>
      <c r="D308" s="201"/>
      <c r="E308" s="206"/>
      <c r="F308" s="201"/>
      <c r="G308" s="206"/>
      <c r="H308" s="201"/>
      <c r="I308" s="206"/>
      <c r="J308" s="201"/>
      <c r="K308" s="206"/>
      <c r="L308" s="201"/>
      <c r="M308" s="206"/>
      <c r="N308" s="201"/>
      <c r="O308" s="206"/>
      <c r="P308" s="201"/>
      <c r="Q308" s="211"/>
    </row>
    <row r="309" spans="1:17" x14ac:dyDescent="0.3">
      <c r="A309" s="150"/>
      <c r="B309" s="201"/>
      <c r="C309" s="206"/>
      <c r="D309" s="201"/>
      <c r="E309" s="206"/>
      <c r="F309" s="201"/>
      <c r="G309" s="206"/>
      <c r="H309" s="201"/>
      <c r="I309" s="206"/>
      <c r="J309" s="201"/>
      <c r="K309" s="206"/>
      <c r="L309" s="201"/>
      <c r="M309" s="206"/>
      <c r="N309" s="201"/>
      <c r="O309" s="206"/>
      <c r="P309" s="201"/>
      <c r="Q309" s="211"/>
    </row>
    <row r="310" spans="1:17" x14ac:dyDescent="0.3">
      <c r="A310" s="150"/>
      <c r="B310" s="201"/>
      <c r="C310" s="206"/>
      <c r="D310" s="201"/>
      <c r="E310" s="206"/>
      <c r="F310" s="201"/>
      <c r="G310" s="206"/>
      <c r="H310" s="201"/>
      <c r="I310" s="206"/>
      <c r="J310" s="201"/>
      <c r="K310" s="206"/>
      <c r="L310" s="201"/>
      <c r="M310" s="206"/>
      <c r="N310" s="201"/>
      <c r="O310" s="206"/>
      <c r="P310" s="201"/>
      <c r="Q310" s="211"/>
    </row>
    <row r="311" spans="1:17" x14ac:dyDescent="0.3">
      <c r="A311" s="150"/>
      <c r="B311" s="201"/>
      <c r="C311" s="206"/>
      <c r="D311" s="201"/>
      <c r="E311" s="206"/>
      <c r="F311" s="201"/>
      <c r="G311" s="206"/>
      <c r="H311" s="201"/>
      <c r="I311" s="206"/>
      <c r="J311" s="201"/>
      <c r="K311" s="206"/>
      <c r="L311" s="201"/>
      <c r="M311" s="206"/>
      <c r="N311" s="201"/>
      <c r="O311" s="206"/>
      <c r="P311" s="201"/>
      <c r="Q311" s="211"/>
    </row>
    <row r="312" spans="1:17" x14ac:dyDescent="0.3">
      <c r="A312" s="150"/>
      <c r="B312" s="201"/>
      <c r="C312" s="206"/>
      <c r="D312" s="201"/>
      <c r="E312" s="206"/>
      <c r="F312" s="201"/>
      <c r="G312" s="206"/>
      <c r="H312" s="201"/>
      <c r="I312" s="206"/>
      <c r="J312" s="201"/>
      <c r="K312" s="206"/>
      <c r="L312" s="201"/>
      <c r="M312" s="206"/>
      <c r="N312" s="201"/>
      <c r="O312" s="206"/>
      <c r="P312" s="201"/>
      <c r="Q312" s="211"/>
    </row>
    <row r="313" spans="1:17" x14ac:dyDescent="0.3">
      <c r="A313" s="150"/>
      <c r="B313" s="201"/>
      <c r="C313" s="206"/>
      <c r="D313" s="201"/>
      <c r="E313" s="206"/>
      <c r="F313" s="201"/>
      <c r="G313" s="206"/>
      <c r="H313" s="201"/>
      <c r="I313" s="206"/>
      <c r="J313" s="201"/>
      <c r="K313" s="206"/>
      <c r="L313" s="201"/>
      <c r="M313" s="206"/>
      <c r="N313" s="201"/>
      <c r="O313" s="206"/>
      <c r="P313" s="201"/>
      <c r="Q313" s="211"/>
    </row>
    <row r="314" spans="1:17" x14ac:dyDescent="0.3">
      <c r="A314" s="150"/>
      <c r="B314" s="201"/>
      <c r="C314" s="206"/>
      <c r="D314" s="201"/>
      <c r="E314" s="206"/>
      <c r="F314" s="201"/>
      <c r="G314" s="206"/>
      <c r="H314" s="201"/>
      <c r="I314" s="206"/>
      <c r="J314" s="201"/>
      <c r="K314" s="206"/>
      <c r="L314" s="201"/>
      <c r="M314" s="206"/>
      <c r="N314" s="201"/>
      <c r="O314" s="206"/>
      <c r="P314" s="201"/>
      <c r="Q314" s="211"/>
    </row>
    <row r="315" spans="1:17" x14ac:dyDescent="0.3">
      <c r="A315" s="150"/>
      <c r="B315" s="201"/>
      <c r="C315" s="206"/>
      <c r="D315" s="201"/>
      <c r="E315" s="206"/>
      <c r="F315" s="201"/>
      <c r="G315" s="206"/>
      <c r="H315" s="201"/>
      <c r="I315" s="206"/>
      <c r="J315" s="201"/>
      <c r="K315" s="206"/>
      <c r="L315" s="201"/>
      <c r="M315" s="206"/>
      <c r="N315" s="201"/>
      <c r="O315" s="206"/>
      <c r="P315" s="201"/>
      <c r="Q315" s="211"/>
    </row>
    <row r="316" spans="1:17" x14ac:dyDescent="0.3">
      <c r="A316" s="150"/>
      <c r="B316" s="201"/>
      <c r="C316" s="206"/>
      <c r="D316" s="201"/>
      <c r="E316" s="206"/>
      <c r="F316" s="201"/>
      <c r="G316" s="206"/>
      <c r="H316" s="201"/>
      <c r="I316" s="206"/>
      <c r="J316" s="201"/>
      <c r="K316" s="206"/>
      <c r="L316" s="201"/>
      <c r="M316" s="206"/>
      <c r="N316" s="201"/>
      <c r="O316" s="206"/>
      <c r="P316" s="201"/>
      <c r="Q316" s="211"/>
    </row>
    <row r="317" spans="1:17" x14ac:dyDescent="0.3">
      <c r="A317" s="150"/>
      <c r="B317" s="201"/>
      <c r="C317" s="206"/>
      <c r="D317" s="201"/>
      <c r="E317" s="206"/>
      <c r="F317" s="201"/>
      <c r="G317" s="206"/>
      <c r="H317" s="201"/>
      <c r="I317" s="206"/>
      <c r="J317" s="201"/>
      <c r="K317" s="206"/>
      <c r="L317" s="201"/>
      <c r="M317" s="206"/>
      <c r="N317" s="201"/>
      <c r="O317" s="206"/>
      <c r="P317" s="201"/>
      <c r="Q317" s="211"/>
    </row>
    <row r="318" spans="1:17" x14ac:dyDescent="0.3">
      <c r="A318" s="150"/>
      <c r="B318" s="201"/>
      <c r="C318" s="206"/>
      <c r="D318" s="201"/>
      <c r="E318" s="206"/>
      <c r="F318" s="201"/>
      <c r="G318" s="206"/>
      <c r="H318" s="201"/>
      <c r="I318" s="206"/>
      <c r="J318" s="201"/>
      <c r="K318" s="206"/>
      <c r="L318" s="201"/>
      <c r="M318" s="206"/>
      <c r="N318" s="201"/>
      <c r="O318" s="206"/>
      <c r="P318" s="201"/>
      <c r="Q318" s="211"/>
    </row>
    <row r="319" spans="1:17" x14ac:dyDescent="0.3">
      <c r="A319" s="150"/>
      <c r="B319" s="201"/>
      <c r="C319" s="206"/>
      <c r="D319" s="201"/>
      <c r="E319" s="206"/>
      <c r="F319" s="201"/>
      <c r="G319" s="206"/>
      <c r="H319" s="201"/>
      <c r="I319" s="206"/>
      <c r="J319" s="201"/>
      <c r="K319" s="206"/>
      <c r="L319" s="201"/>
      <c r="M319" s="206"/>
      <c r="N319" s="201"/>
      <c r="O319" s="206"/>
      <c r="P319" s="201"/>
      <c r="Q319" s="211"/>
    </row>
    <row r="320" spans="1:17" x14ac:dyDescent="0.3">
      <c r="A320" s="150"/>
      <c r="B320" s="201"/>
      <c r="C320" s="206"/>
      <c r="D320" s="201"/>
      <c r="E320" s="206"/>
      <c r="F320" s="201"/>
      <c r="G320" s="206"/>
      <c r="H320" s="201"/>
      <c r="I320" s="206"/>
      <c r="J320" s="201"/>
      <c r="K320" s="206"/>
      <c r="L320" s="201"/>
      <c r="M320" s="206"/>
      <c r="N320" s="201"/>
      <c r="O320" s="206"/>
      <c r="P320" s="201"/>
      <c r="Q320" s="211"/>
    </row>
    <row r="321" spans="1:17" x14ac:dyDescent="0.3">
      <c r="A321" s="150"/>
      <c r="B321" s="201"/>
      <c r="C321" s="206"/>
      <c r="D321" s="201"/>
      <c r="E321" s="206"/>
      <c r="F321" s="201"/>
      <c r="G321" s="206"/>
      <c r="H321" s="201"/>
      <c r="I321" s="206"/>
      <c r="J321" s="201"/>
      <c r="K321" s="206"/>
      <c r="L321" s="201"/>
      <c r="M321" s="206"/>
      <c r="N321" s="201"/>
      <c r="O321" s="206"/>
      <c r="P321" s="201"/>
      <c r="Q321" s="211"/>
    </row>
    <row r="322" spans="1:17" x14ac:dyDescent="0.3">
      <c r="A322" s="150"/>
      <c r="B322" s="201"/>
      <c r="C322" s="206"/>
      <c r="D322" s="201"/>
      <c r="E322" s="206"/>
      <c r="F322" s="201"/>
      <c r="G322" s="206"/>
      <c r="H322" s="201"/>
      <c r="I322" s="206"/>
      <c r="J322" s="201"/>
      <c r="K322" s="206"/>
      <c r="L322" s="201"/>
      <c r="M322" s="206"/>
      <c r="N322" s="201"/>
      <c r="O322" s="206"/>
      <c r="P322" s="201"/>
      <c r="Q322" s="211"/>
    </row>
    <row r="323" spans="1:17" x14ac:dyDescent="0.3">
      <c r="A323" s="150"/>
      <c r="B323" s="201"/>
      <c r="C323" s="206"/>
      <c r="D323" s="201"/>
      <c r="E323" s="206"/>
      <c r="F323" s="201"/>
      <c r="G323" s="206"/>
      <c r="H323" s="201"/>
      <c r="I323" s="206"/>
      <c r="J323" s="201"/>
      <c r="K323" s="206"/>
      <c r="L323" s="201"/>
      <c r="M323" s="206"/>
      <c r="N323" s="201"/>
      <c r="O323" s="206"/>
      <c r="P323" s="201"/>
      <c r="Q323" s="211"/>
    </row>
    <row r="324" spans="1:17" x14ac:dyDescent="0.3">
      <c r="A324" s="150"/>
      <c r="B324" s="201"/>
      <c r="C324" s="206"/>
      <c r="D324" s="201"/>
      <c r="E324" s="206"/>
      <c r="F324" s="201"/>
      <c r="G324" s="206"/>
      <c r="H324" s="201"/>
      <c r="I324" s="206"/>
      <c r="J324" s="201"/>
      <c r="K324" s="206"/>
      <c r="L324" s="201"/>
      <c r="M324" s="206"/>
      <c r="N324" s="201"/>
      <c r="O324" s="206"/>
      <c r="P324" s="201"/>
      <c r="Q324" s="211"/>
    </row>
    <row r="325" spans="1:17" x14ac:dyDescent="0.3">
      <c r="A325" s="150"/>
      <c r="B325" s="201"/>
      <c r="C325" s="206"/>
      <c r="D325" s="201"/>
      <c r="E325" s="206"/>
      <c r="F325" s="201"/>
      <c r="G325" s="206"/>
      <c r="H325" s="201"/>
      <c r="I325" s="206"/>
      <c r="J325" s="201"/>
      <c r="K325" s="206"/>
      <c r="L325" s="201"/>
      <c r="M325" s="206"/>
      <c r="N325" s="201"/>
      <c r="O325" s="206"/>
      <c r="P325" s="201"/>
      <c r="Q325" s="211"/>
    </row>
    <row r="326" spans="1:17" x14ac:dyDescent="0.3">
      <c r="A326" s="150"/>
      <c r="B326" s="201"/>
      <c r="C326" s="206"/>
      <c r="D326" s="201"/>
      <c r="E326" s="206"/>
      <c r="F326" s="201"/>
      <c r="G326" s="206"/>
      <c r="H326" s="201"/>
      <c r="I326" s="206"/>
      <c r="J326" s="201"/>
      <c r="K326" s="206"/>
      <c r="L326" s="201"/>
      <c r="M326" s="206"/>
      <c r="N326" s="201"/>
      <c r="O326" s="206"/>
      <c r="P326" s="201"/>
      <c r="Q326" s="211"/>
    </row>
    <row r="327" spans="1:17" x14ac:dyDescent="0.3">
      <c r="A327" s="150"/>
      <c r="B327" s="201"/>
      <c r="C327" s="206"/>
      <c r="D327" s="201"/>
      <c r="E327" s="206"/>
      <c r="F327" s="201"/>
      <c r="G327" s="206"/>
      <c r="H327" s="201"/>
      <c r="I327" s="206"/>
      <c r="J327" s="201"/>
      <c r="K327" s="206"/>
      <c r="L327" s="201"/>
      <c r="M327" s="206"/>
      <c r="N327" s="201"/>
      <c r="O327" s="206"/>
      <c r="P327" s="201"/>
      <c r="Q327" s="211"/>
    </row>
    <row r="328" spans="1:17" x14ac:dyDescent="0.3">
      <c r="A328" s="150"/>
      <c r="B328" s="201"/>
      <c r="C328" s="206"/>
      <c r="D328" s="201"/>
      <c r="E328" s="206"/>
      <c r="F328" s="201"/>
      <c r="G328" s="206"/>
      <c r="H328" s="201"/>
      <c r="I328" s="206"/>
      <c r="J328" s="201"/>
      <c r="K328" s="206"/>
      <c r="L328" s="201"/>
      <c r="M328" s="206"/>
      <c r="N328" s="201"/>
      <c r="O328" s="206"/>
      <c r="P328" s="201"/>
      <c r="Q328" s="211"/>
    </row>
    <row r="329" spans="1:17" x14ac:dyDescent="0.3">
      <c r="A329" s="150"/>
      <c r="B329" s="201"/>
      <c r="C329" s="206"/>
      <c r="D329" s="201"/>
      <c r="E329" s="206"/>
      <c r="F329" s="201"/>
      <c r="G329" s="206"/>
      <c r="H329" s="201"/>
      <c r="I329" s="206"/>
      <c r="J329" s="201"/>
      <c r="K329" s="206"/>
      <c r="L329" s="201"/>
      <c r="M329" s="206"/>
      <c r="N329" s="201"/>
      <c r="O329" s="206"/>
      <c r="P329" s="201"/>
      <c r="Q329" s="211"/>
    </row>
    <row r="330" spans="1:17" x14ac:dyDescent="0.3">
      <c r="A330" s="150"/>
      <c r="B330" s="201"/>
      <c r="C330" s="206"/>
      <c r="D330" s="201"/>
      <c r="E330" s="206"/>
      <c r="F330" s="201"/>
      <c r="G330" s="206"/>
      <c r="H330" s="201"/>
      <c r="I330" s="206"/>
      <c r="J330" s="201"/>
      <c r="K330" s="206"/>
      <c r="L330" s="201"/>
      <c r="M330" s="206"/>
      <c r="N330" s="201"/>
      <c r="O330" s="206"/>
      <c r="P330" s="201"/>
      <c r="Q330" s="211"/>
    </row>
    <row r="331" spans="1:17" x14ac:dyDescent="0.3">
      <c r="A331" s="150"/>
      <c r="B331" s="201"/>
      <c r="C331" s="206"/>
      <c r="D331" s="201"/>
      <c r="E331" s="206"/>
      <c r="F331" s="201"/>
      <c r="G331" s="206"/>
      <c r="H331" s="201"/>
      <c r="I331" s="206"/>
      <c r="J331" s="201"/>
      <c r="K331" s="206"/>
      <c r="L331" s="201"/>
      <c r="M331" s="206"/>
      <c r="N331" s="201"/>
      <c r="O331" s="206"/>
      <c r="P331" s="201"/>
      <c r="Q331" s="211"/>
    </row>
    <row r="332" spans="1:17" x14ac:dyDescent="0.3">
      <c r="A332" s="150"/>
      <c r="B332" s="201"/>
      <c r="C332" s="206"/>
      <c r="D332" s="201"/>
      <c r="E332" s="206"/>
      <c r="F332" s="201"/>
      <c r="G332" s="206"/>
      <c r="H332" s="201"/>
      <c r="I332" s="206"/>
      <c r="J332" s="201"/>
      <c r="K332" s="206"/>
      <c r="L332" s="201"/>
      <c r="M332" s="206"/>
      <c r="N332" s="201"/>
      <c r="O332" s="206"/>
      <c r="P332" s="201"/>
      <c r="Q332" s="211"/>
    </row>
    <row r="333" spans="1:17" x14ac:dyDescent="0.3">
      <c r="A333" s="150"/>
      <c r="B333" s="201"/>
      <c r="C333" s="206"/>
      <c r="D333" s="201"/>
      <c r="E333" s="206"/>
      <c r="F333" s="201"/>
      <c r="G333" s="206"/>
      <c r="H333" s="201"/>
      <c r="I333" s="206"/>
      <c r="J333" s="201"/>
      <c r="K333" s="206"/>
      <c r="L333" s="201"/>
      <c r="M333" s="206"/>
      <c r="N333" s="201"/>
      <c r="O333" s="206"/>
      <c r="P333" s="201"/>
      <c r="Q333" s="211"/>
    </row>
    <row r="334" spans="1:17" x14ac:dyDescent="0.3">
      <c r="A334" s="150"/>
      <c r="B334" s="201"/>
      <c r="C334" s="206"/>
      <c r="D334" s="201"/>
      <c r="E334" s="206"/>
      <c r="F334" s="201"/>
      <c r="G334" s="206"/>
      <c r="H334" s="201"/>
      <c r="I334" s="206"/>
      <c r="J334" s="201"/>
      <c r="K334" s="206"/>
      <c r="L334" s="201"/>
      <c r="M334" s="206"/>
      <c r="N334" s="201"/>
      <c r="O334" s="206"/>
      <c r="P334" s="201"/>
      <c r="Q334" s="211"/>
    </row>
    <row r="335" spans="1:17" x14ac:dyDescent="0.3">
      <c r="A335" s="150"/>
      <c r="B335" s="201"/>
      <c r="C335" s="206"/>
      <c r="D335" s="201"/>
      <c r="E335" s="206"/>
      <c r="F335" s="201"/>
      <c r="G335" s="206"/>
      <c r="H335" s="201"/>
      <c r="I335" s="206"/>
      <c r="J335" s="201"/>
      <c r="K335" s="206"/>
      <c r="L335" s="201"/>
      <c r="M335" s="206"/>
      <c r="N335" s="201"/>
      <c r="O335" s="206"/>
      <c r="P335" s="201"/>
      <c r="Q335" s="211"/>
    </row>
    <row r="336" spans="1:17" x14ac:dyDescent="0.3">
      <c r="A336" s="150"/>
      <c r="B336" s="201"/>
      <c r="C336" s="206"/>
      <c r="D336" s="201"/>
      <c r="E336" s="206"/>
      <c r="F336" s="201"/>
      <c r="G336" s="206"/>
      <c r="H336" s="201"/>
      <c r="I336" s="206"/>
      <c r="J336" s="201"/>
      <c r="K336" s="206"/>
      <c r="L336" s="201"/>
      <c r="M336" s="206"/>
      <c r="N336" s="201"/>
      <c r="O336" s="206"/>
      <c r="P336" s="201"/>
      <c r="Q336" s="211"/>
    </row>
    <row r="337" spans="1:17" x14ac:dyDescent="0.3">
      <c r="A337" s="150"/>
      <c r="B337" s="201"/>
      <c r="C337" s="206"/>
      <c r="D337" s="201"/>
      <c r="E337" s="206"/>
      <c r="F337" s="201"/>
      <c r="G337" s="206"/>
      <c r="H337" s="201"/>
      <c r="I337" s="206"/>
      <c r="J337" s="201"/>
      <c r="K337" s="206"/>
      <c r="L337" s="201"/>
      <c r="M337" s="206"/>
      <c r="N337" s="201"/>
      <c r="O337" s="206"/>
      <c r="P337" s="201"/>
      <c r="Q337" s="211"/>
    </row>
    <row r="338" spans="1:17" x14ac:dyDescent="0.3">
      <c r="A338" s="150"/>
      <c r="B338" s="201"/>
      <c r="C338" s="206"/>
      <c r="D338" s="201"/>
      <c r="E338" s="206"/>
      <c r="F338" s="201"/>
      <c r="G338" s="206"/>
      <c r="H338" s="201"/>
      <c r="I338" s="206"/>
      <c r="J338" s="201"/>
      <c r="K338" s="206"/>
      <c r="L338" s="201"/>
      <c r="M338" s="206"/>
      <c r="N338" s="201"/>
      <c r="O338" s="206"/>
      <c r="P338" s="201"/>
      <c r="Q338" s="211"/>
    </row>
    <row r="339" spans="1:17" x14ac:dyDescent="0.3">
      <c r="A339" s="150"/>
      <c r="B339" s="201"/>
      <c r="C339" s="206"/>
      <c r="D339" s="201"/>
      <c r="E339" s="206"/>
      <c r="F339" s="201"/>
      <c r="G339" s="206"/>
      <c r="H339" s="201"/>
      <c r="I339" s="206"/>
      <c r="J339" s="201"/>
      <c r="K339" s="206"/>
      <c r="L339" s="201"/>
      <c r="M339" s="206"/>
      <c r="N339" s="201"/>
      <c r="O339" s="206"/>
      <c r="P339" s="201"/>
      <c r="Q339" s="211"/>
    </row>
    <row r="340" spans="1:17" x14ac:dyDescent="0.3">
      <c r="A340" s="150"/>
      <c r="B340" s="201"/>
      <c r="C340" s="206"/>
      <c r="D340" s="201"/>
      <c r="E340" s="206"/>
      <c r="F340" s="201"/>
      <c r="G340" s="206"/>
      <c r="H340" s="201"/>
      <c r="I340" s="206"/>
      <c r="J340" s="201"/>
      <c r="K340" s="206"/>
      <c r="L340" s="201"/>
      <c r="M340" s="206"/>
      <c r="N340" s="201"/>
      <c r="O340" s="206"/>
      <c r="P340" s="201"/>
      <c r="Q340" s="211"/>
    </row>
    <row r="341" spans="1:17" x14ac:dyDescent="0.3">
      <c r="A341" s="150"/>
      <c r="B341" s="201"/>
      <c r="C341" s="206"/>
      <c r="D341" s="201"/>
      <c r="E341" s="206"/>
      <c r="F341" s="201"/>
      <c r="G341" s="206"/>
      <c r="H341" s="201"/>
      <c r="I341" s="206"/>
      <c r="J341" s="201"/>
      <c r="K341" s="206"/>
      <c r="L341" s="201"/>
      <c r="M341" s="206"/>
      <c r="N341" s="201"/>
      <c r="O341" s="206"/>
      <c r="P341" s="201"/>
      <c r="Q341" s="211"/>
    </row>
    <row r="342" spans="1:17" x14ac:dyDescent="0.3">
      <c r="A342" s="150"/>
      <c r="B342" s="201"/>
      <c r="C342" s="206"/>
      <c r="D342" s="201"/>
      <c r="E342" s="206"/>
      <c r="F342" s="201"/>
      <c r="G342" s="206"/>
      <c r="H342" s="201"/>
      <c r="I342" s="206"/>
      <c r="J342" s="201"/>
      <c r="K342" s="206"/>
      <c r="L342" s="201"/>
      <c r="M342" s="206"/>
      <c r="N342" s="201"/>
      <c r="O342" s="206"/>
      <c r="P342" s="201"/>
      <c r="Q342" s="211"/>
    </row>
    <row r="343" spans="1:17" x14ac:dyDescent="0.3">
      <c r="A343" s="150"/>
      <c r="B343" s="201"/>
      <c r="C343" s="206"/>
      <c r="D343" s="201"/>
      <c r="E343" s="206"/>
      <c r="F343" s="201"/>
      <c r="G343" s="206"/>
      <c r="H343" s="201"/>
      <c r="I343" s="206"/>
      <c r="J343" s="201"/>
      <c r="K343" s="206"/>
      <c r="L343" s="201"/>
      <c r="M343" s="206"/>
      <c r="N343" s="201"/>
      <c r="O343" s="206"/>
      <c r="P343" s="201"/>
      <c r="Q343" s="211"/>
    </row>
    <row r="344" spans="1:17" x14ac:dyDescent="0.3">
      <c r="A344" s="150"/>
      <c r="B344" s="201"/>
      <c r="C344" s="206"/>
      <c r="D344" s="201"/>
      <c r="E344" s="206"/>
      <c r="F344" s="201"/>
      <c r="G344" s="206"/>
      <c r="H344" s="201"/>
      <c r="I344" s="206"/>
      <c r="J344" s="201"/>
      <c r="K344" s="206"/>
      <c r="L344" s="201"/>
      <c r="M344" s="206"/>
      <c r="N344" s="201"/>
      <c r="O344" s="206"/>
      <c r="P344" s="201"/>
      <c r="Q344" s="211"/>
    </row>
    <row r="345" spans="1:17" x14ac:dyDescent="0.3">
      <c r="A345" s="150"/>
      <c r="B345" s="201"/>
      <c r="C345" s="206"/>
      <c r="D345" s="201"/>
      <c r="E345" s="206"/>
      <c r="F345" s="201"/>
      <c r="G345" s="206"/>
      <c r="H345" s="201"/>
      <c r="I345" s="206"/>
      <c r="J345" s="201"/>
      <c r="K345" s="206"/>
      <c r="L345" s="201"/>
      <c r="M345" s="206"/>
      <c r="N345" s="201"/>
      <c r="O345" s="206"/>
      <c r="P345" s="201"/>
      <c r="Q345" s="211"/>
    </row>
    <row r="346" spans="1:17" x14ac:dyDescent="0.3">
      <c r="A346" s="150"/>
      <c r="B346" s="201"/>
      <c r="C346" s="206"/>
      <c r="D346" s="201"/>
      <c r="E346" s="206"/>
      <c r="F346" s="201"/>
      <c r="G346" s="206"/>
      <c r="H346" s="201"/>
      <c r="I346" s="206"/>
      <c r="J346" s="201"/>
      <c r="K346" s="206"/>
      <c r="L346" s="201"/>
      <c r="M346" s="206"/>
      <c r="N346" s="201"/>
      <c r="O346" s="206"/>
      <c r="P346" s="201"/>
      <c r="Q346" s="211"/>
    </row>
    <row r="347" spans="1:17" x14ac:dyDescent="0.3">
      <c r="A347" s="150"/>
      <c r="B347" s="201"/>
      <c r="C347" s="206"/>
      <c r="D347" s="201"/>
      <c r="E347" s="206"/>
      <c r="F347" s="201"/>
      <c r="G347" s="206"/>
      <c r="H347" s="201"/>
      <c r="I347" s="206"/>
      <c r="J347" s="201"/>
      <c r="K347" s="206"/>
      <c r="L347" s="201"/>
      <c r="M347" s="206"/>
      <c r="N347" s="201"/>
      <c r="O347" s="206"/>
      <c r="P347" s="201"/>
      <c r="Q347" s="211"/>
    </row>
    <row r="348" spans="1:17" x14ac:dyDescent="0.3">
      <c r="A348" s="150"/>
      <c r="B348" s="201"/>
      <c r="C348" s="206"/>
      <c r="D348" s="201"/>
      <c r="E348" s="206"/>
      <c r="F348" s="201"/>
      <c r="G348" s="206"/>
      <c r="H348" s="201"/>
      <c r="I348" s="206"/>
      <c r="J348" s="201"/>
      <c r="K348" s="206"/>
      <c r="L348" s="201"/>
      <c r="M348" s="206"/>
      <c r="N348" s="201"/>
      <c r="O348" s="206"/>
      <c r="P348" s="201"/>
      <c r="Q348" s="211"/>
    </row>
    <row r="349" spans="1:17" x14ac:dyDescent="0.3">
      <c r="A349" s="150"/>
      <c r="B349" s="201"/>
      <c r="C349" s="206"/>
      <c r="D349" s="201"/>
      <c r="E349" s="206"/>
      <c r="F349" s="201"/>
      <c r="G349" s="206"/>
      <c r="H349" s="201"/>
      <c r="I349" s="206"/>
      <c r="J349" s="201"/>
      <c r="K349" s="206"/>
      <c r="L349" s="201"/>
      <c r="M349" s="206"/>
      <c r="N349" s="201"/>
      <c r="O349" s="206"/>
      <c r="P349" s="201"/>
      <c r="Q349" s="211"/>
    </row>
    <row r="350" spans="1:17" x14ac:dyDescent="0.3">
      <c r="A350" s="150"/>
      <c r="B350" s="201"/>
      <c r="C350" s="206"/>
      <c r="D350" s="201"/>
      <c r="E350" s="206"/>
      <c r="F350" s="201"/>
      <c r="G350" s="206"/>
      <c r="H350" s="201"/>
      <c r="I350" s="206"/>
      <c r="J350" s="201"/>
      <c r="K350" s="206"/>
      <c r="L350" s="201"/>
      <c r="M350" s="206"/>
      <c r="N350" s="201"/>
      <c r="O350" s="206"/>
      <c r="P350" s="201"/>
      <c r="Q350" s="211"/>
    </row>
    <row r="351" spans="1:17" x14ac:dyDescent="0.3">
      <c r="A351" s="150"/>
      <c r="B351" s="201"/>
      <c r="C351" s="206"/>
      <c r="D351" s="201"/>
      <c r="E351" s="206"/>
      <c r="F351" s="201"/>
      <c r="G351" s="206"/>
      <c r="H351" s="201"/>
      <c r="I351" s="206"/>
      <c r="J351" s="201"/>
      <c r="K351" s="206"/>
      <c r="L351" s="201"/>
      <c r="M351" s="206"/>
      <c r="N351" s="201"/>
      <c r="O351" s="206"/>
      <c r="P351" s="201"/>
      <c r="Q351" s="211"/>
    </row>
    <row r="352" spans="1:17" x14ac:dyDescent="0.3">
      <c r="A352" s="150"/>
      <c r="B352" s="201"/>
      <c r="C352" s="206"/>
      <c r="D352" s="201"/>
      <c r="E352" s="206"/>
      <c r="F352" s="201"/>
      <c r="G352" s="206"/>
      <c r="H352" s="201"/>
      <c r="I352" s="206"/>
      <c r="J352" s="201"/>
      <c r="K352" s="206"/>
      <c r="L352" s="201"/>
      <c r="M352" s="206"/>
      <c r="N352" s="201"/>
      <c r="O352" s="206"/>
      <c r="P352" s="201"/>
      <c r="Q352" s="211"/>
    </row>
    <row r="353" spans="1:17" x14ac:dyDescent="0.3">
      <c r="A353" s="150"/>
      <c r="B353" s="201"/>
      <c r="C353" s="206"/>
      <c r="D353" s="201"/>
      <c r="E353" s="206"/>
      <c r="F353" s="201"/>
      <c r="G353" s="206"/>
      <c r="H353" s="201"/>
      <c r="I353" s="206"/>
      <c r="J353" s="201"/>
      <c r="K353" s="206"/>
      <c r="L353" s="201"/>
      <c r="M353" s="206"/>
      <c r="N353" s="201"/>
      <c r="O353" s="206"/>
      <c r="P353" s="201"/>
      <c r="Q353" s="211"/>
    </row>
    <row r="354" spans="1:17" x14ac:dyDescent="0.3">
      <c r="A354" s="150"/>
      <c r="B354" s="201"/>
      <c r="C354" s="206"/>
      <c r="D354" s="201"/>
      <c r="E354" s="206"/>
      <c r="F354" s="201"/>
      <c r="G354" s="206"/>
      <c r="H354" s="201"/>
      <c r="I354" s="206"/>
      <c r="J354" s="201"/>
      <c r="K354" s="206"/>
      <c r="L354" s="201"/>
      <c r="M354" s="206"/>
      <c r="N354" s="201"/>
      <c r="O354" s="206"/>
      <c r="P354" s="201"/>
      <c r="Q354" s="211"/>
    </row>
    <row r="355" spans="1:17" x14ac:dyDescent="0.3">
      <c r="A355" s="150"/>
      <c r="B355" s="201"/>
      <c r="C355" s="206"/>
      <c r="D355" s="201"/>
      <c r="E355" s="206"/>
      <c r="F355" s="201"/>
      <c r="G355" s="206"/>
      <c r="H355" s="201"/>
      <c r="I355" s="206"/>
      <c r="J355" s="201"/>
      <c r="K355" s="206"/>
      <c r="L355" s="201"/>
      <c r="M355" s="206"/>
      <c r="N355" s="201"/>
      <c r="O355" s="206"/>
      <c r="P355" s="201"/>
      <c r="Q355" s="211"/>
    </row>
    <row r="356" spans="1:17" x14ac:dyDescent="0.3">
      <c r="A356" s="150"/>
      <c r="B356" s="201"/>
      <c r="C356" s="206"/>
      <c r="D356" s="201"/>
      <c r="E356" s="206"/>
      <c r="F356" s="201"/>
      <c r="G356" s="206"/>
      <c r="H356" s="201"/>
      <c r="I356" s="206"/>
      <c r="J356" s="201"/>
      <c r="K356" s="206"/>
      <c r="L356" s="201"/>
      <c r="M356" s="206"/>
      <c r="N356" s="201"/>
      <c r="O356" s="206"/>
      <c r="P356" s="201"/>
      <c r="Q356" s="211"/>
    </row>
    <row r="357" spans="1:17" x14ac:dyDescent="0.3">
      <c r="A357" s="150"/>
      <c r="B357" s="201"/>
      <c r="C357" s="206"/>
      <c r="D357" s="201"/>
      <c r="E357" s="206"/>
      <c r="F357" s="201"/>
      <c r="G357" s="206"/>
      <c r="H357" s="201"/>
      <c r="I357" s="206"/>
      <c r="J357" s="201"/>
      <c r="K357" s="206"/>
      <c r="L357" s="201"/>
      <c r="M357" s="206"/>
      <c r="N357" s="201"/>
      <c r="O357" s="206"/>
      <c r="P357" s="201"/>
      <c r="Q357" s="211"/>
    </row>
    <row r="358" spans="1:17" x14ac:dyDescent="0.3">
      <c r="A358" s="150"/>
      <c r="B358" s="201"/>
      <c r="C358" s="206"/>
      <c r="D358" s="201"/>
      <c r="E358" s="206"/>
      <c r="F358" s="201"/>
      <c r="G358" s="206"/>
      <c r="H358" s="201"/>
      <c r="I358" s="206"/>
      <c r="J358" s="201"/>
      <c r="K358" s="206"/>
      <c r="L358" s="201"/>
      <c r="M358" s="206"/>
      <c r="N358" s="201"/>
      <c r="O358" s="206"/>
      <c r="P358" s="201"/>
      <c r="Q358" s="211"/>
    </row>
    <row r="359" spans="1:17" x14ac:dyDescent="0.3">
      <c r="A359" s="150"/>
      <c r="B359" s="201"/>
      <c r="C359" s="206"/>
      <c r="D359" s="201"/>
      <c r="E359" s="206"/>
      <c r="F359" s="201"/>
      <c r="G359" s="206"/>
      <c r="H359" s="201"/>
      <c r="I359" s="206"/>
      <c r="J359" s="201"/>
      <c r="K359" s="206"/>
      <c r="L359" s="201"/>
      <c r="M359" s="206"/>
      <c r="N359" s="201"/>
      <c r="O359" s="206"/>
      <c r="P359" s="201"/>
      <c r="Q359" s="211"/>
    </row>
    <row r="360" spans="1:17" x14ac:dyDescent="0.3">
      <c r="A360" s="150"/>
      <c r="B360" s="201"/>
      <c r="C360" s="206"/>
      <c r="D360" s="201"/>
      <c r="E360" s="206"/>
      <c r="F360" s="201"/>
      <c r="G360" s="206"/>
      <c r="H360" s="201"/>
      <c r="I360" s="206"/>
      <c r="J360" s="201"/>
      <c r="K360" s="206"/>
      <c r="L360" s="201"/>
      <c r="M360" s="206"/>
      <c r="N360" s="201"/>
      <c r="O360" s="206"/>
      <c r="P360" s="201"/>
      <c r="Q360" s="211"/>
    </row>
    <row r="361" spans="1:17" x14ac:dyDescent="0.3">
      <c r="A361" s="150"/>
      <c r="B361" s="201"/>
      <c r="C361" s="206"/>
      <c r="D361" s="201"/>
      <c r="E361" s="206"/>
      <c r="F361" s="201"/>
      <c r="G361" s="206"/>
      <c r="H361" s="201"/>
      <c r="I361" s="206"/>
      <c r="J361" s="201"/>
      <c r="K361" s="206"/>
      <c r="L361" s="201"/>
      <c r="M361" s="206"/>
      <c r="N361" s="201"/>
      <c r="O361" s="206"/>
      <c r="P361" s="201"/>
      <c r="Q361" s="211"/>
    </row>
    <row r="362" spans="1:17" x14ac:dyDescent="0.3">
      <c r="A362" s="150"/>
      <c r="B362" s="201"/>
      <c r="C362" s="206"/>
      <c r="D362" s="201"/>
      <c r="E362" s="206"/>
      <c r="F362" s="201"/>
      <c r="G362" s="206"/>
      <c r="H362" s="201"/>
      <c r="I362" s="206"/>
      <c r="J362" s="201"/>
      <c r="K362" s="206"/>
      <c r="L362" s="201"/>
      <c r="M362" s="206"/>
      <c r="N362" s="201"/>
      <c r="O362" s="206"/>
      <c r="P362" s="201"/>
      <c r="Q362" s="211"/>
    </row>
    <row r="363" spans="1:17" x14ac:dyDescent="0.3">
      <c r="A363" s="150"/>
      <c r="B363" s="201"/>
      <c r="C363" s="206"/>
      <c r="D363" s="201"/>
      <c r="E363" s="206"/>
      <c r="F363" s="201"/>
      <c r="G363" s="206"/>
      <c r="H363" s="201"/>
      <c r="I363" s="206"/>
      <c r="J363" s="201"/>
      <c r="K363" s="206"/>
      <c r="L363" s="201"/>
      <c r="M363" s="206"/>
      <c r="N363" s="201"/>
      <c r="O363" s="206"/>
      <c r="P363" s="201"/>
      <c r="Q363" s="211"/>
    </row>
    <row r="364" spans="1:17" x14ac:dyDescent="0.3">
      <c r="A364" s="150"/>
      <c r="B364" s="201"/>
      <c r="C364" s="206"/>
      <c r="D364" s="201"/>
      <c r="E364" s="206"/>
      <c r="F364" s="201"/>
      <c r="G364" s="206"/>
      <c r="H364" s="201"/>
      <c r="I364" s="206"/>
      <c r="J364" s="201"/>
      <c r="K364" s="206"/>
      <c r="L364" s="201"/>
      <c r="M364" s="206"/>
      <c r="N364" s="201"/>
      <c r="O364" s="206"/>
      <c r="P364" s="201"/>
      <c r="Q364" s="211"/>
    </row>
    <row r="365" spans="1:17" x14ac:dyDescent="0.3">
      <c r="A365" s="150"/>
      <c r="B365" s="201"/>
      <c r="C365" s="206"/>
      <c r="D365" s="201"/>
      <c r="E365" s="206"/>
      <c r="F365" s="201"/>
      <c r="G365" s="206"/>
      <c r="H365" s="201"/>
      <c r="I365" s="206"/>
      <c r="J365" s="201"/>
      <c r="K365" s="206"/>
      <c r="L365" s="201"/>
      <c r="M365" s="206"/>
      <c r="N365" s="201"/>
      <c r="O365" s="206"/>
      <c r="P365" s="201"/>
      <c r="Q365" s="211"/>
    </row>
    <row r="366" spans="1:17" x14ac:dyDescent="0.3">
      <c r="A366" s="150"/>
      <c r="B366" s="201"/>
      <c r="C366" s="206"/>
      <c r="D366" s="201"/>
      <c r="E366" s="206"/>
      <c r="F366" s="201"/>
      <c r="G366" s="206"/>
      <c r="H366" s="201"/>
      <c r="I366" s="206"/>
      <c r="J366" s="201"/>
      <c r="K366" s="206"/>
      <c r="L366" s="201"/>
      <c r="M366" s="206"/>
      <c r="N366" s="201"/>
      <c r="O366" s="206"/>
      <c r="P366" s="201"/>
      <c r="Q366" s="211"/>
    </row>
    <row r="367" spans="1:17" x14ac:dyDescent="0.3">
      <c r="A367" s="150"/>
      <c r="B367" s="201"/>
      <c r="C367" s="206"/>
      <c r="D367" s="201"/>
      <c r="E367" s="206"/>
      <c r="F367" s="201"/>
      <c r="G367" s="206"/>
      <c r="H367" s="201"/>
      <c r="I367" s="206"/>
      <c r="J367" s="201"/>
      <c r="K367" s="206"/>
      <c r="L367" s="201"/>
      <c r="M367" s="206"/>
      <c r="N367" s="201"/>
      <c r="O367" s="206"/>
      <c r="P367" s="201"/>
      <c r="Q367" s="211"/>
    </row>
    <row r="368" spans="1:17" x14ac:dyDescent="0.3">
      <c r="A368" s="150"/>
      <c r="B368" s="201"/>
      <c r="C368" s="206"/>
      <c r="D368" s="201"/>
      <c r="E368" s="206"/>
      <c r="F368" s="201"/>
      <c r="G368" s="206"/>
      <c r="H368" s="201"/>
      <c r="I368" s="206"/>
      <c r="J368" s="201"/>
      <c r="K368" s="206"/>
      <c r="L368" s="201"/>
      <c r="M368" s="206"/>
      <c r="N368" s="201"/>
      <c r="O368" s="206"/>
      <c r="P368" s="201"/>
      <c r="Q368" s="211"/>
    </row>
    <row r="369" spans="1:17" x14ac:dyDescent="0.3">
      <c r="A369" s="150"/>
      <c r="B369" s="201"/>
      <c r="C369" s="206"/>
      <c r="D369" s="201"/>
      <c r="E369" s="206"/>
      <c r="F369" s="201"/>
      <c r="G369" s="206"/>
      <c r="H369" s="201"/>
      <c r="I369" s="206"/>
      <c r="J369" s="201"/>
      <c r="K369" s="206"/>
      <c r="L369" s="201"/>
      <c r="M369" s="206"/>
      <c r="N369" s="201"/>
      <c r="O369" s="206"/>
      <c r="P369" s="201"/>
      <c r="Q369" s="211"/>
    </row>
    <row r="370" spans="1:17" x14ac:dyDescent="0.3">
      <c r="A370" s="150"/>
      <c r="B370" s="201"/>
      <c r="C370" s="206"/>
      <c r="D370" s="201"/>
      <c r="E370" s="206"/>
      <c r="F370" s="201"/>
      <c r="G370" s="206"/>
      <c r="H370" s="201"/>
      <c r="I370" s="206"/>
      <c r="J370" s="201"/>
      <c r="K370" s="206"/>
      <c r="L370" s="201"/>
      <c r="M370" s="206"/>
      <c r="N370" s="201"/>
      <c r="O370" s="206"/>
      <c r="P370" s="201"/>
      <c r="Q370" s="211"/>
    </row>
    <row r="371" spans="1:17" x14ac:dyDescent="0.3">
      <c r="A371" s="150"/>
      <c r="B371" s="201"/>
      <c r="C371" s="206"/>
      <c r="D371" s="201"/>
      <c r="E371" s="206"/>
      <c r="F371" s="201"/>
      <c r="G371" s="206"/>
      <c r="H371" s="201"/>
      <c r="I371" s="206"/>
      <c r="J371" s="201"/>
      <c r="K371" s="206"/>
      <c r="L371" s="201"/>
      <c r="M371" s="206"/>
      <c r="N371" s="201"/>
      <c r="O371" s="206"/>
      <c r="P371" s="201"/>
      <c r="Q371" s="211"/>
    </row>
    <row r="372" spans="1:17" x14ac:dyDescent="0.3">
      <c r="A372" s="150"/>
      <c r="B372" s="201"/>
      <c r="C372" s="206"/>
      <c r="D372" s="201"/>
      <c r="E372" s="206"/>
      <c r="F372" s="201"/>
      <c r="G372" s="206"/>
      <c r="H372" s="201"/>
      <c r="I372" s="206"/>
      <c r="J372" s="201"/>
      <c r="K372" s="206"/>
      <c r="L372" s="201"/>
      <c r="M372" s="206"/>
      <c r="N372" s="201"/>
      <c r="O372" s="206"/>
      <c r="P372" s="201"/>
      <c r="Q372" s="211"/>
    </row>
    <row r="373" spans="1:17" x14ac:dyDescent="0.3">
      <c r="A373" s="150"/>
      <c r="B373" s="201"/>
      <c r="C373" s="206"/>
      <c r="D373" s="201"/>
      <c r="E373" s="206"/>
      <c r="F373" s="201"/>
      <c r="G373" s="206"/>
      <c r="H373" s="201"/>
      <c r="I373" s="206"/>
      <c r="J373" s="201"/>
      <c r="K373" s="206"/>
      <c r="L373" s="201"/>
      <c r="M373" s="206"/>
      <c r="N373" s="201"/>
      <c r="O373" s="206"/>
      <c r="P373" s="201"/>
      <c r="Q373" s="211"/>
    </row>
    <row r="374" spans="1:17" x14ac:dyDescent="0.3">
      <c r="A374" s="150"/>
      <c r="B374" s="201"/>
      <c r="C374" s="206"/>
      <c r="D374" s="201"/>
      <c r="E374" s="206"/>
      <c r="F374" s="201"/>
      <c r="G374" s="206"/>
      <c r="H374" s="201"/>
      <c r="I374" s="206"/>
      <c r="J374" s="201"/>
      <c r="K374" s="206"/>
      <c r="L374" s="201"/>
      <c r="M374" s="206"/>
      <c r="N374" s="201"/>
      <c r="O374" s="206"/>
      <c r="P374" s="201"/>
      <c r="Q374" s="211"/>
    </row>
    <row r="375" spans="1:17" x14ac:dyDescent="0.3">
      <c r="A375" s="150"/>
      <c r="B375" s="201"/>
      <c r="C375" s="206"/>
      <c r="D375" s="201"/>
      <c r="E375" s="206"/>
      <c r="F375" s="201"/>
      <c r="G375" s="206"/>
      <c r="H375" s="201"/>
      <c r="I375" s="206"/>
      <c r="J375" s="201"/>
      <c r="K375" s="206"/>
      <c r="L375" s="201"/>
      <c r="M375" s="206"/>
      <c r="N375" s="201"/>
      <c r="O375" s="206"/>
      <c r="P375" s="201"/>
      <c r="Q375" s="211"/>
    </row>
    <row r="376" spans="1:17" x14ac:dyDescent="0.3">
      <c r="A376" s="150"/>
      <c r="B376" s="201"/>
      <c r="C376" s="206"/>
      <c r="D376" s="201"/>
      <c r="E376" s="206"/>
      <c r="F376" s="201"/>
      <c r="G376" s="206"/>
      <c r="H376" s="201"/>
      <c r="I376" s="206"/>
      <c r="J376" s="201"/>
      <c r="K376" s="206"/>
      <c r="L376" s="201"/>
      <c r="M376" s="206"/>
      <c r="N376" s="201"/>
      <c r="O376" s="206"/>
      <c r="P376" s="201"/>
      <c r="Q376" s="211"/>
    </row>
    <row r="377" spans="1:17" x14ac:dyDescent="0.3">
      <c r="A377" s="150"/>
      <c r="B377" s="201"/>
      <c r="C377" s="206"/>
      <c r="D377" s="201"/>
      <c r="E377" s="206"/>
      <c r="F377" s="201"/>
      <c r="G377" s="206"/>
      <c r="H377" s="201"/>
      <c r="I377" s="206"/>
      <c r="J377" s="201"/>
      <c r="K377" s="206"/>
      <c r="L377" s="201"/>
      <c r="M377" s="206"/>
      <c r="N377" s="201"/>
      <c r="O377" s="206"/>
      <c r="P377" s="201"/>
      <c r="Q377" s="211"/>
    </row>
    <row r="378" spans="1:17" x14ac:dyDescent="0.3">
      <c r="A378" s="150"/>
      <c r="B378" s="201"/>
      <c r="C378" s="206"/>
      <c r="D378" s="201"/>
      <c r="E378" s="206"/>
      <c r="F378" s="201"/>
      <c r="G378" s="206"/>
      <c r="H378" s="201"/>
      <c r="I378" s="206"/>
      <c r="J378" s="201"/>
      <c r="K378" s="206"/>
      <c r="L378" s="201"/>
      <c r="M378" s="206"/>
      <c r="N378" s="201"/>
      <c r="O378" s="206"/>
      <c r="P378" s="201"/>
      <c r="Q378" s="211"/>
    </row>
    <row r="379" spans="1:17" x14ac:dyDescent="0.3">
      <c r="A379" s="150"/>
      <c r="B379" s="201"/>
      <c r="C379" s="206"/>
      <c r="D379" s="201"/>
      <c r="E379" s="206"/>
      <c r="F379" s="201"/>
      <c r="G379" s="206"/>
      <c r="H379" s="201"/>
      <c r="I379" s="206"/>
      <c r="J379" s="201"/>
      <c r="K379" s="206"/>
      <c r="L379" s="201"/>
      <c r="M379" s="206"/>
      <c r="N379" s="201"/>
      <c r="O379" s="206"/>
      <c r="P379" s="201"/>
      <c r="Q379" s="211"/>
    </row>
    <row r="380" spans="1:17" x14ac:dyDescent="0.3">
      <c r="A380" s="150"/>
      <c r="B380" s="201"/>
      <c r="C380" s="206"/>
      <c r="D380" s="201"/>
      <c r="E380" s="206"/>
      <c r="F380" s="201"/>
      <c r="G380" s="206"/>
      <c r="H380" s="201"/>
      <c r="I380" s="206"/>
      <c r="J380" s="201"/>
      <c r="K380" s="206"/>
      <c r="L380" s="201"/>
      <c r="M380" s="206"/>
      <c r="N380" s="201"/>
      <c r="O380" s="206"/>
      <c r="P380" s="201"/>
      <c r="Q380" s="211"/>
    </row>
    <row r="381" spans="1:17" x14ac:dyDescent="0.3">
      <c r="A381" s="150"/>
      <c r="B381" s="201"/>
      <c r="C381" s="206"/>
      <c r="D381" s="201"/>
      <c r="E381" s="206"/>
      <c r="F381" s="201"/>
      <c r="G381" s="206"/>
      <c r="H381" s="201"/>
      <c r="I381" s="206"/>
      <c r="J381" s="201"/>
      <c r="K381" s="206"/>
      <c r="L381" s="201"/>
      <c r="M381" s="206"/>
      <c r="N381" s="201"/>
      <c r="O381" s="206"/>
      <c r="P381" s="201"/>
      <c r="Q381" s="211"/>
    </row>
    <row r="382" spans="1:17" x14ac:dyDescent="0.3">
      <c r="A382" s="150"/>
      <c r="B382" s="201"/>
      <c r="C382" s="206"/>
      <c r="D382" s="201"/>
      <c r="E382" s="206"/>
      <c r="F382" s="201"/>
      <c r="G382" s="206"/>
      <c r="H382" s="201"/>
      <c r="I382" s="206"/>
      <c r="J382" s="201"/>
      <c r="K382" s="206"/>
      <c r="L382" s="201"/>
      <c r="M382" s="206"/>
      <c r="N382" s="201"/>
      <c r="O382" s="206"/>
      <c r="P382" s="201"/>
      <c r="Q382" s="211"/>
    </row>
    <row r="383" spans="1:17" x14ac:dyDescent="0.3">
      <c r="A383" s="150"/>
      <c r="B383" s="201"/>
      <c r="C383" s="206"/>
      <c r="D383" s="201"/>
      <c r="E383" s="206"/>
      <c r="F383" s="201"/>
      <c r="G383" s="206"/>
      <c r="H383" s="201"/>
      <c r="I383" s="206"/>
      <c r="J383" s="201"/>
      <c r="K383" s="206"/>
      <c r="L383" s="201"/>
      <c r="M383" s="206"/>
      <c r="N383" s="201"/>
      <c r="O383" s="206"/>
      <c r="P383" s="201"/>
      <c r="Q383" s="211"/>
    </row>
    <row r="384" spans="1:17" x14ac:dyDescent="0.3">
      <c r="A384" s="150"/>
      <c r="B384" s="201"/>
      <c r="C384" s="206"/>
      <c r="D384" s="201"/>
      <c r="E384" s="206"/>
      <c r="F384" s="201"/>
      <c r="G384" s="206"/>
      <c r="H384" s="201"/>
      <c r="I384" s="206"/>
      <c r="J384" s="201"/>
      <c r="K384" s="206"/>
      <c r="L384" s="201"/>
      <c r="M384" s="206"/>
      <c r="N384" s="201"/>
      <c r="O384" s="206"/>
      <c r="P384" s="201"/>
      <c r="Q384" s="211"/>
    </row>
    <row r="385" spans="1:17" x14ac:dyDescent="0.3">
      <c r="A385" s="150"/>
      <c r="B385" s="201"/>
      <c r="C385" s="206"/>
      <c r="D385" s="201"/>
      <c r="E385" s="206"/>
      <c r="F385" s="201"/>
      <c r="G385" s="206"/>
      <c r="H385" s="201"/>
      <c r="I385" s="206"/>
      <c r="J385" s="201"/>
      <c r="K385" s="206"/>
      <c r="L385" s="201"/>
      <c r="M385" s="206"/>
      <c r="N385" s="201"/>
      <c r="O385" s="206"/>
      <c r="P385" s="201"/>
      <c r="Q385" s="211"/>
    </row>
    <row r="386" spans="1:17" x14ac:dyDescent="0.3">
      <c r="A386" s="150"/>
      <c r="B386" s="201"/>
      <c r="C386" s="206"/>
      <c r="D386" s="201"/>
      <c r="E386" s="206"/>
      <c r="F386" s="201"/>
      <c r="G386" s="206"/>
      <c r="H386" s="201"/>
      <c r="I386" s="206"/>
      <c r="J386" s="201"/>
      <c r="K386" s="206"/>
      <c r="L386" s="201"/>
      <c r="M386" s="206"/>
      <c r="N386" s="201"/>
      <c r="O386" s="206"/>
      <c r="P386" s="201"/>
      <c r="Q386" s="211"/>
    </row>
    <row r="387" spans="1:17" x14ac:dyDescent="0.3">
      <c r="A387" s="150"/>
      <c r="B387" s="201"/>
      <c r="C387" s="206"/>
      <c r="D387" s="201"/>
      <c r="E387" s="206"/>
      <c r="F387" s="201"/>
      <c r="G387" s="206"/>
      <c r="H387" s="201"/>
      <c r="I387" s="206"/>
      <c r="J387" s="201"/>
      <c r="K387" s="206"/>
      <c r="L387" s="201"/>
      <c r="M387" s="206"/>
      <c r="N387" s="201"/>
      <c r="O387" s="206"/>
      <c r="P387" s="201"/>
      <c r="Q387" s="211"/>
    </row>
    <row r="388" spans="1:17" x14ac:dyDescent="0.3">
      <c r="A388" s="150"/>
      <c r="B388" s="201"/>
      <c r="C388" s="206"/>
      <c r="D388" s="201"/>
      <c r="E388" s="206"/>
      <c r="F388" s="201"/>
      <c r="G388" s="206"/>
      <c r="H388" s="201"/>
      <c r="I388" s="206"/>
      <c r="J388" s="201"/>
      <c r="K388" s="206"/>
      <c r="L388" s="201"/>
      <c r="M388" s="206"/>
      <c r="N388" s="201"/>
      <c r="O388" s="206"/>
      <c r="P388" s="201"/>
      <c r="Q388" s="211"/>
    </row>
    <row r="389" spans="1:17" x14ac:dyDescent="0.3">
      <c r="A389" s="150"/>
      <c r="B389" s="201"/>
      <c r="C389" s="206"/>
      <c r="D389" s="201"/>
      <c r="E389" s="206"/>
      <c r="F389" s="201"/>
      <c r="G389" s="206"/>
      <c r="H389" s="201"/>
      <c r="I389" s="206"/>
      <c r="J389" s="201"/>
      <c r="K389" s="206"/>
      <c r="L389" s="201"/>
      <c r="M389" s="206"/>
      <c r="N389" s="201"/>
      <c r="O389" s="206"/>
      <c r="P389" s="201"/>
      <c r="Q389" s="211"/>
    </row>
    <row r="390" spans="1:17" x14ac:dyDescent="0.3">
      <c r="A390" s="150"/>
      <c r="B390" s="201"/>
      <c r="C390" s="206"/>
      <c r="D390" s="201"/>
      <c r="E390" s="206"/>
      <c r="F390" s="201"/>
      <c r="G390" s="206"/>
      <c r="H390" s="201"/>
      <c r="I390" s="206"/>
      <c r="J390" s="201"/>
      <c r="K390" s="206"/>
      <c r="L390" s="201"/>
      <c r="M390" s="206"/>
      <c r="N390" s="201"/>
      <c r="O390" s="206"/>
      <c r="P390" s="201"/>
      <c r="Q390" s="211"/>
    </row>
    <row r="391" spans="1:17" x14ac:dyDescent="0.3">
      <c r="A391" s="150"/>
      <c r="B391" s="201"/>
      <c r="C391" s="206"/>
      <c r="D391" s="201"/>
      <c r="E391" s="206"/>
      <c r="F391" s="201"/>
      <c r="G391" s="206"/>
      <c r="H391" s="201"/>
      <c r="I391" s="206"/>
      <c r="J391" s="201"/>
      <c r="K391" s="206"/>
      <c r="L391" s="201"/>
      <c r="M391" s="206"/>
      <c r="N391" s="201"/>
      <c r="O391" s="206"/>
      <c r="P391" s="201"/>
      <c r="Q391" s="211"/>
    </row>
    <row r="392" spans="1:17" x14ac:dyDescent="0.3">
      <c r="A392" s="150"/>
      <c r="B392" s="201"/>
      <c r="C392" s="206"/>
      <c r="D392" s="201"/>
      <c r="E392" s="206"/>
      <c r="F392" s="201"/>
      <c r="G392" s="206"/>
      <c r="H392" s="201"/>
      <c r="I392" s="206"/>
      <c r="J392" s="201"/>
      <c r="K392" s="206"/>
      <c r="L392" s="201"/>
      <c r="M392" s="206"/>
      <c r="N392" s="201"/>
      <c r="O392" s="206"/>
      <c r="P392" s="201"/>
      <c r="Q392" s="211"/>
    </row>
    <row r="393" spans="1:17" x14ac:dyDescent="0.3">
      <c r="A393" s="150"/>
      <c r="B393" s="201"/>
      <c r="C393" s="206"/>
      <c r="D393" s="201"/>
      <c r="E393" s="206"/>
      <c r="F393" s="201"/>
      <c r="G393" s="206"/>
      <c r="H393" s="201"/>
      <c r="I393" s="206"/>
      <c r="J393" s="201"/>
      <c r="K393" s="206"/>
      <c r="L393" s="201"/>
      <c r="M393" s="206"/>
      <c r="N393" s="201"/>
      <c r="O393" s="206"/>
      <c r="P393" s="201"/>
      <c r="Q393" s="211"/>
    </row>
    <row r="394" spans="1:17" x14ac:dyDescent="0.3">
      <c r="A394" s="150"/>
      <c r="B394" s="201"/>
      <c r="C394" s="206"/>
      <c r="D394" s="201"/>
      <c r="E394" s="206"/>
      <c r="F394" s="201"/>
      <c r="G394" s="206"/>
      <c r="H394" s="201"/>
      <c r="I394" s="206"/>
      <c r="J394" s="201"/>
      <c r="K394" s="206"/>
      <c r="L394" s="201"/>
      <c r="M394" s="206"/>
      <c r="N394" s="201"/>
      <c r="O394" s="206"/>
      <c r="P394" s="201"/>
      <c r="Q394" s="211"/>
    </row>
    <row r="395" spans="1:17" x14ac:dyDescent="0.3">
      <c r="A395" s="150"/>
      <c r="B395" s="201"/>
      <c r="C395" s="206"/>
      <c r="D395" s="201"/>
      <c r="E395" s="206"/>
      <c r="F395" s="201"/>
      <c r="G395" s="206"/>
      <c r="H395" s="201"/>
      <c r="I395" s="206"/>
      <c r="J395" s="201"/>
      <c r="K395" s="206"/>
      <c r="L395" s="201"/>
      <c r="M395" s="206"/>
      <c r="N395" s="201"/>
      <c r="O395" s="206"/>
      <c r="P395" s="201"/>
      <c r="Q395" s="211"/>
    </row>
    <row r="396" spans="1:17" x14ac:dyDescent="0.3">
      <c r="A396" s="150"/>
      <c r="B396" s="201"/>
      <c r="C396" s="206"/>
      <c r="D396" s="201"/>
      <c r="E396" s="206"/>
      <c r="F396" s="201"/>
      <c r="G396" s="206"/>
      <c r="H396" s="201"/>
      <c r="I396" s="206"/>
      <c r="J396" s="201"/>
      <c r="K396" s="206"/>
      <c r="L396" s="201"/>
      <c r="M396" s="206"/>
      <c r="N396" s="201"/>
      <c r="O396" s="206"/>
      <c r="P396" s="201"/>
      <c r="Q396" s="211"/>
    </row>
    <row r="397" spans="1:17" x14ac:dyDescent="0.3">
      <c r="A397" s="150"/>
      <c r="B397" s="201"/>
      <c r="C397" s="206"/>
      <c r="D397" s="201"/>
      <c r="E397" s="206"/>
      <c r="F397" s="201"/>
      <c r="G397" s="206"/>
      <c r="H397" s="201"/>
      <c r="I397" s="206"/>
      <c r="J397" s="201"/>
      <c r="K397" s="206"/>
      <c r="L397" s="201"/>
      <c r="M397" s="206"/>
      <c r="N397" s="201"/>
      <c r="O397" s="206"/>
      <c r="P397" s="201"/>
      <c r="Q397" s="211"/>
    </row>
    <row r="398" spans="1:17" x14ac:dyDescent="0.3">
      <c r="A398" s="150"/>
      <c r="B398" s="201"/>
      <c r="C398" s="206"/>
      <c r="D398" s="201"/>
      <c r="E398" s="206"/>
      <c r="F398" s="201"/>
      <c r="G398" s="206"/>
      <c r="H398" s="201"/>
      <c r="I398" s="206"/>
      <c r="J398" s="201"/>
      <c r="K398" s="206"/>
      <c r="L398" s="201"/>
      <c r="M398" s="206"/>
      <c r="N398" s="201"/>
      <c r="O398" s="206"/>
      <c r="P398" s="201"/>
      <c r="Q398" s="211"/>
    </row>
    <row r="399" spans="1:17" x14ac:dyDescent="0.3">
      <c r="A399" s="150"/>
      <c r="B399" s="201"/>
      <c r="C399" s="206"/>
      <c r="D399" s="201"/>
      <c r="E399" s="206"/>
      <c r="F399" s="201"/>
      <c r="G399" s="206"/>
      <c r="H399" s="201"/>
      <c r="I399" s="206"/>
      <c r="J399" s="201"/>
      <c r="K399" s="206"/>
      <c r="L399" s="201"/>
      <c r="M399" s="206"/>
      <c r="N399" s="201"/>
      <c r="O399" s="206"/>
      <c r="P399" s="201"/>
      <c r="Q399" s="211"/>
    </row>
    <row r="400" spans="1:17" x14ac:dyDescent="0.3">
      <c r="A400" s="150"/>
      <c r="B400" s="201"/>
      <c r="C400" s="206"/>
      <c r="D400" s="201"/>
      <c r="E400" s="206"/>
      <c r="F400" s="201"/>
      <c r="G400" s="206"/>
      <c r="H400" s="201"/>
      <c r="I400" s="206"/>
      <c r="J400" s="201"/>
      <c r="K400" s="206"/>
      <c r="L400" s="201"/>
      <c r="M400" s="206"/>
      <c r="N400" s="201"/>
      <c r="O400" s="206"/>
      <c r="P400" s="201"/>
      <c r="Q400" s="211"/>
    </row>
    <row r="401" spans="1:17" x14ac:dyDescent="0.3">
      <c r="A401" s="150"/>
      <c r="B401" s="201"/>
      <c r="C401" s="206"/>
      <c r="D401" s="201"/>
      <c r="E401" s="206"/>
      <c r="F401" s="201"/>
      <c r="G401" s="206"/>
      <c r="H401" s="201"/>
      <c r="I401" s="206"/>
      <c r="J401" s="201"/>
      <c r="K401" s="206"/>
      <c r="L401" s="201"/>
      <c r="M401" s="206"/>
      <c r="N401" s="201"/>
      <c r="O401" s="206"/>
      <c r="P401" s="201"/>
      <c r="Q401" s="211"/>
    </row>
    <row r="402" spans="1:17" x14ac:dyDescent="0.3">
      <c r="A402" s="150"/>
      <c r="B402" s="201"/>
      <c r="C402" s="206"/>
      <c r="D402" s="201"/>
      <c r="E402" s="206"/>
      <c r="F402" s="201"/>
      <c r="G402" s="206"/>
      <c r="H402" s="201"/>
      <c r="I402" s="206"/>
      <c r="J402" s="201"/>
      <c r="K402" s="206"/>
      <c r="L402" s="201"/>
      <c r="M402" s="206"/>
      <c r="N402" s="201"/>
      <c r="O402" s="206"/>
      <c r="P402" s="201"/>
      <c r="Q402" s="211"/>
    </row>
    <row r="403" spans="1:17" x14ac:dyDescent="0.3">
      <c r="A403" s="150"/>
      <c r="B403" s="201"/>
      <c r="C403" s="206"/>
      <c r="D403" s="201"/>
      <c r="E403" s="206"/>
      <c r="F403" s="201"/>
      <c r="G403" s="206"/>
      <c r="H403" s="201"/>
      <c r="I403" s="206"/>
      <c r="J403" s="201"/>
      <c r="K403" s="206"/>
      <c r="L403" s="201"/>
      <c r="M403" s="206"/>
      <c r="N403" s="201"/>
      <c r="O403" s="206"/>
      <c r="P403" s="201"/>
      <c r="Q403" s="211"/>
    </row>
    <row r="404" spans="1:17" x14ac:dyDescent="0.3">
      <c r="A404" s="150"/>
      <c r="B404" s="201"/>
      <c r="C404" s="206"/>
      <c r="D404" s="201"/>
      <c r="E404" s="206"/>
      <c r="F404" s="201"/>
      <c r="G404" s="206"/>
      <c r="H404" s="201"/>
      <c r="I404" s="206"/>
      <c r="J404" s="201"/>
      <c r="K404" s="206"/>
      <c r="L404" s="201"/>
      <c r="M404" s="206"/>
      <c r="N404" s="201"/>
      <c r="O404" s="206"/>
      <c r="P404" s="201"/>
      <c r="Q404" s="211"/>
    </row>
    <row r="405" spans="1:17" x14ac:dyDescent="0.3">
      <c r="A405" s="150"/>
      <c r="B405" s="201"/>
      <c r="C405" s="206"/>
      <c r="D405" s="201"/>
      <c r="E405" s="206"/>
      <c r="F405" s="201"/>
      <c r="G405" s="206"/>
      <c r="H405" s="201"/>
      <c r="I405" s="206"/>
      <c r="J405" s="201"/>
      <c r="K405" s="206"/>
      <c r="L405" s="201"/>
      <c r="M405" s="206"/>
      <c r="N405" s="201"/>
      <c r="O405" s="206"/>
      <c r="P405" s="201"/>
      <c r="Q405" s="211"/>
    </row>
    <row r="406" spans="1:17" x14ac:dyDescent="0.3">
      <c r="A406" s="150"/>
      <c r="B406" s="201"/>
      <c r="C406" s="206"/>
      <c r="D406" s="201"/>
      <c r="E406" s="206"/>
      <c r="F406" s="201"/>
      <c r="G406" s="206"/>
      <c r="H406" s="201"/>
      <c r="I406" s="206"/>
      <c r="J406" s="201"/>
      <c r="K406" s="206"/>
      <c r="L406" s="201"/>
      <c r="M406" s="206"/>
      <c r="N406" s="201"/>
      <c r="O406" s="206"/>
      <c r="P406" s="201"/>
      <c r="Q406" s="211"/>
    </row>
    <row r="407" spans="1:17" x14ac:dyDescent="0.3">
      <c r="A407" s="150"/>
      <c r="B407" s="201"/>
      <c r="C407" s="206"/>
      <c r="D407" s="201"/>
      <c r="E407" s="206"/>
      <c r="F407" s="201"/>
      <c r="G407" s="206"/>
      <c r="H407" s="201"/>
      <c r="I407" s="206"/>
      <c r="J407" s="201"/>
      <c r="K407" s="206"/>
      <c r="L407" s="201"/>
      <c r="M407" s="206"/>
      <c r="N407" s="201"/>
      <c r="O407" s="206"/>
      <c r="P407" s="201"/>
      <c r="Q407" s="211"/>
    </row>
    <row r="408" spans="1:17" x14ac:dyDescent="0.3">
      <c r="A408" s="150"/>
      <c r="B408" s="201"/>
      <c r="C408" s="206"/>
      <c r="D408" s="201"/>
      <c r="E408" s="206"/>
      <c r="F408" s="201"/>
      <c r="G408" s="206"/>
      <c r="H408" s="201"/>
      <c r="I408" s="206"/>
      <c r="J408" s="201"/>
      <c r="K408" s="206"/>
      <c r="L408" s="201"/>
      <c r="M408" s="206"/>
      <c r="N408" s="201"/>
      <c r="O408" s="206"/>
      <c r="P408" s="201"/>
      <c r="Q408" s="211"/>
    </row>
    <row r="409" spans="1:17" x14ac:dyDescent="0.3">
      <c r="A409" s="150"/>
      <c r="B409" s="201"/>
      <c r="C409" s="206"/>
      <c r="D409" s="201"/>
      <c r="E409" s="206"/>
      <c r="F409" s="201"/>
      <c r="G409" s="206"/>
      <c r="H409" s="201"/>
      <c r="I409" s="206"/>
      <c r="J409" s="201"/>
      <c r="K409" s="206"/>
      <c r="L409" s="201"/>
      <c r="M409" s="206"/>
      <c r="N409" s="201"/>
      <c r="O409" s="206"/>
      <c r="P409" s="201"/>
      <c r="Q409" s="211"/>
    </row>
    <row r="410" spans="1:17" x14ac:dyDescent="0.3">
      <c r="A410" s="150"/>
      <c r="B410" s="201"/>
      <c r="C410" s="206"/>
      <c r="D410" s="201"/>
      <c r="E410" s="206"/>
      <c r="F410" s="201"/>
      <c r="G410" s="206"/>
      <c r="H410" s="201"/>
      <c r="I410" s="206"/>
      <c r="J410" s="201"/>
      <c r="K410" s="206"/>
      <c r="L410" s="201"/>
      <c r="M410" s="206"/>
      <c r="N410" s="201"/>
      <c r="O410" s="206"/>
      <c r="P410" s="201"/>
      <c r="Q410" s="211"/>
    </row>
    <row r="411" spans="1:17" x14ac:dyDescent="0.3">
      <c r="A411" s="150"/>
      <c r="B411" s="201"/>
      <c r="C411" s="206"/>
      <c r="D411" s="201"/>
      <c r="E411" s="206"/>
      <c r="F411" s="201"/>
      <c r="G411" s="206"/>
      <c r="H411" s="201"/>
      <c r="I411" s="206"/>
      <c r="J411" s="201"/>
      <c r="K411" s="206"/>
      <c r="L411" s="201"/>
      <c r="M411" s="206"/>
      <c r="N411" s="201"/>
      <c r="O411" s="206"/>
      <c r="P411" s="201"/>
      <c r="Q411" s="211"/>
    </row>
    <row r="412" spans="1:17" x14ac:dyDescent="0.3">
      <c r="A412" s="150"/>
      <c r="B412" s="201"/>
      <c r="C412" s="206"/>
      <c r="D412" s="201"/>
      <c r="E412" s="206"/>
      <c r="F412" s="201"/>
      <c r="G412" s="206"/>
      <c r="H412" s="201"/>
      <c r="I412" s="206"/>
      <c r="J412" s="201"/>
      <c r="K412" s="206"/>
      <c r="L412" s="201"/>
      <c r="M412" s="206"/>
      <c r="N412" s="201"/>
      <c r="O412" s="206"/>
      <c r="P412" s="201"/>
      <c r="Q412" s="211"/>
    </row>
    <row r="413" spans="1:17" x14ac:dyDescent="0.3">
      <c r="A413" s="150"/>
      <c r="B413" s="201"/>
      <c r="C413" s="206"/>
      <c r="D413" s="201"/>
      <c r="E413" s="206"/>
      <c r="F413" s="201"/>
      <c r="G413" s="206"/>
      <c r="H413" s="201"/>
      <c r="I413" s="206"/>
      <c r="J413" s="201"/>
      <c r="K413" s="206"/>
      <c r="L413" s="201"/>
      <c r="M413" s="206"/>
      <c r="N413" s="201"/>
      <c r="O413" s="206"/>
      <c r="P413" s="201"/>
      <c r="Q413" s="211"/>
    </row>
    <row r="414" spans="1:17" x14ac:dyDescent="0.3">
      <c r="A414" s="150"/>
      <c r="B414" s="201"/>
      <c r="C414" s="206"/>
      <c r="D414" s="201"/>
      <c r="E414" s="206"/>
      <c r="F414" s="201"/>
      <c r="G414" s="206"/>
      <c r="H414" s="201"/>
      <c r="I414" s="206"/>
      <c r="J414" s="201"/>
      <c r="K414" s="206"/>
      <c r="L414" s="201"/>
      <c r="M414" s="206"/>
      <c r="N414" s="201"/>
      <c r="O414" s="206"/>
      <c r="P414" s="201"/>
      <c r="Q414" s="211"/>
    </row>
    <row r="415" spans="1:17" x14ac:dyDescent="0.3">
      <c r="A415" s="150"/>
      <c r="B415" s="201"/>
      <c r="C415" s="206"/>
      <c r="D415" s="201"/>
      <c r="E415" s="206"/>
      <c r="F415" s="201"/>
      <c r="G415" s="206"/>
      <c r="H415" s="201"/>
      <c r="I415" s="206"/>
      <c r="J415" s="201"/>
      <c r="K415" s="206"/>
      <c r="L415" s="201"/>
      <c r="M415" s="206"/>
      <c r="N415" s="201"/>
      <c r="O415" s="206"/>
      <c r="P415" s="201"/>
      <c r="Q415" s="211"/>
    </row>
    <row r="416" spans="1:17" x14ac:dyDescent="0.3">
      <c r="A416" s="150"/>
      <c r="B416" s="201"/>
      <c r="C416" s="206"/>
      <c r="D416" s="201"/>
      <c r="E416" s="206"/>
      <c r="F416" s="201"/>
      <c r="G416" s="206"/>
      <c r="H416" s="201"/>
      <c r="I416" s="206"/>
      <c r="J416" s="201"/>
      <c r="K416" s="206"/>
      <c r="L416" s="201"/>
      <c r="M416" s="206"/>
      <c r="N416" s="201"/>
      <c r="O416" s="206"/>
      <c r="P416" s="201"/>
      <c r="Q416" s="211"/>
    </row>
    <row r="417" spans="1:17" x14ac:dyDescent="0.3">
      <c r="A417" s="150"/>
      <c r="B417" s="201"/>
      <c r="C417" s="206"/>
      <c r="D417" s="201"/>
      <c r="E417" s="206"/>
      <c r="F417" s="201"/>
      <c r="G417" s="206"/>
      <c r="H417" s="201"/>
      <c r="I417" s="206"/>
      <c r="J417" s="201"/>
      <c r="K417" s="206"/>
      <c r="L417" s="201"/>
      <c r="M417" s="206"/>
      <c r="N417" s="201"/>
      <c r="O417" s="206"/>
      <c r="P417" s="201"/>
      <c r="Q417" s="211"/>
    </row>
    <row r="418" spans="1:17" x14ac:dyDescent="0.3">
      <c r="A418" s="150"/>
      <c r="B418" s="201"/>
      <c r="C418" s="206"/>
      <c r="D418" s="201"/>
      <c r="E418" s="206"/>
      <c r="F418" s="201"/>
      <c r="G418" s="206"/>
      <c r="H418" s="201"/>
      <c r="I418" s="206"/>
      <c r="J418" s="201"/>
      <c r="K418" s="206"/>
      <c r="L418" s="201"/>
      <c r="M418" s="206"/>
      <c r="N418" s="201"/>
      <c r="O418" s="206"/>
      <c r="P418" s="201"/>
      <c r="Q418" s="211"/>
    </row>
    <row r="419" spans="1:17" x14ac:dyDescent="0.3">
      <c r="A419" s="150"/>
      <c r="B419" s="201"/>
      <c r="C419" s="206"/>
      <c r="D419" s="201"/>
      <c r="E419" s="206"/>
      <c r="F419" s="201"/>
      <c r="G419" s="206"/>
      <c r="H419" s="201"/>
      <c r="I419" s="206"/>
      <c r="J419" s="201"/>
      <c r="K419" s="206"/>
      <c r="L419" s="201"/>
      <c r="M419" s="206"/>
      <c r="N419" s="201"/>
      <c r="O419" s="206"/>
      <c r="P419" s="201"/>
      <c r="Q419" s="211"/>
    </row>
    <row r="420" spans="1:17" x14ac:dyDescent="0.3">
      <c r="A420" s="150"/>
      <c r="B420" s="201"/>
      <c r="C420" s="206"/>
      <c r="D420" s="201"/>
      <c r="E420" s="206"/>
      <c r="F420" s="201"/>
      <c r="G420" s="206"/>
      <c r="H420" s="201"/>
      <c r="I420" s="206"/>
      <c r="J420" s="201"/>
      <c r="K420" s="206"/>
      <c r="L420" s="201"/>
      <c r="M420" s="206"/>
      <c r="N420" s="201"/>
      <c r="O420" s="206"/>
      <c r="P420" s="201"/>
      <c r="Q420" s="211"/>
    </row>
    <row r="421" spans="1:17" x14ac:dyDescent="0.3">
      <c r="A421" s="150"/>
      <c r="B421" s="201"/>
      <c r="C421" s="206"/>
      <c r="D421" s="201"/>
      <c r="E421" s="206"/>
      <c r="F421" s="201"/>
      <c r="G421" s="206"/>
      <c r="H421" s="201"/>
      <c r="I421" s="206"/>
      <c r="J421" s="201"/>
      <c r="K421" s="206"/>
      <c r="L421" s="201"/>
      <c r="M421" s="206"/>
      <c r="N421" s="201"/>
      <c r="O421" s="206"/>
      <c r="P421" s="201"/>
      <c r="Q421" s="211"/>
    </row>
    <row r="422" spans="1:17" x14ac:dyDescent="0.3">
      <c r="A422" s="150"/>
      <c r="B422" s="201"/>
      <c r="C422" s="206"/>
      <c r="D422" s="201"/>
      <c r="E422" s="206"/>
      <c r="F422" s="201"/>
      <c r="G422" s="206"/>
      <c r="H422" s="201"/>
      <c r="I422" s="206"/>
      <c r="J422" s="201"/>
      <c r="K422" s="206"/>
      <c r="L422" s="201"/>
      <c r="M422" s="206"/>
      <c r="N422" s="201"/>
      <c r="O422" s="206"/>
      <c r="P422" s="201"/>
      <c r="Q422" s="211"/>
    </row>
    <row r="423" spans="1:17" x14ac:dyDescent="0.3">
      <c r="A423" s="150"/>
      <c r="B423" s="201"/>
      <c r="C423" s="206"/>
      <c r="D423" s="201"/>
      <c r="E423" s="206"/>
      <c r="F423" s="201"/>
      <c r="G423" s="206"/>
      <c r="H423" s="201"/>
      <c r="I423" s="206"/>
      <c r="J423" s="201"/>
      <c r="K423" s="206"/>
      <c r="L423" s="201"/>
      <c r="M423" s="206"/>
      <c r="N423" s="201"/>
      <c r="O423" s="206"/>
      <c r="P423" s="201"/>
      <c r="Q423" s="211"/>
    </row>
    <row r="424" spans="1:17" x14ac:dyDescent="0.3">
      <c r="A424" s="150"/>
      <c r="B424" s="201"/>
      <c r="C424" s="206"/>
      <c r="D424" s="201"/>
      <c r="E424" s="206"/>
      <c r="F424" s="201"/>
      <c r="G424" s="206"/>
      <c r="H424" s="201"/>
      <c r="I424" s="206"/>
      <c r="J424" s="201"/>
      <c r="K424" s="206"/>
      <c r="L424" s="201"/>
      <c r="M424" s="206"/>
      <c r="N424" s="201"/>
      <c r="O424" s="206"/>
      <c r="P424" s="201"/>
      <c r="Q424" s="211"/>
    </row>
    <row r="425" spans="1:17" x14ac:dyDescent="0.3">
      <c r="A425" s="150"/>
      <c r="B425" s="201"/>
      <c r="C425" s="206"/>
      <c r="D425" s="201"/>
      <c r="E425" s="206"/>
      <c r="F425" s="201"/>
      <c r="G425" s="206"/>
      <c r="H425" s="201"/>
      <c r="I425" s="206"/>
      <c r="J425" s="201"/>
      <c r="K425" s="206"/>
      <c r="L425" s="201"/>
      <c r="M425" s="206"/>
      <c r="N425" s="201"/>
      <c r="O425" s="206"/>
      <c r="P425" s="201"/>
      <c r="Q425" s="211"/>
    </row>
    <row r="426" spans="1:17" x14ac:dyDescent="0.3">
      <c r="A426" s="150"/>
      <c r="B426" s="201"/>
      <c r="C426" s="206"/>
      <c r="D426" s="201"/>
      <c r="E426" s="206"/>
      <c r="F426" s="201"/>
      <c r="G426" s="206"/>
      <c r="H426" s="201"/>
      <c r="I426" s="206"/>
      <c r="J426" s="201"/>
      <c r="K426" s="206"/>
      <c r="L426" s="201"/>
      <c r="M426" s="206"/>
      <c r="N426" s="201"/>
      <c r="O426" s="206"/>
      <c r="P426" s="201"/>
      <c r="Q426" s="211"/>
    </row>
    <row r="427" spans="1:17" x14ac:dyDescent="0.3">
      <c r="A427" s="150"/>
      <c r="B427" s="201"/>
      <c r="C427" s="206"/>
      <c r="D427" s="201"/>
      <c r="E427" s="206"/>
      <c r="F427" s="201"/>
      <c r="G427" s="206"/>
      <c r="H427" s="201"/>
      <c r="I427" s="206"/>
      <c r="J427" s="201"/>
      <c r="K427" s="206"/>
      <c r="L427" s="201"/>
      <c r="M427" s="206"/>
      <c r="N427" s="201"/>
      <c r="O427" s="206"/>
      <c r="P427" s="201"/>
      <c r="Q427" s="211"/>
    </row>
    <row r="428" spans="1:17" x14ac:dyDescent="0.3">
      <c r="A428" s="150"/>
      <c r="B428" s="201"/>
      <c r="C428" s="206"/>
      <c r="D428" s="201"/>
      <c r="E428" s="206"/>
      <c r="F428" s="201"/>
      <c r="G428" s="206"/>
      <c r="H428" s="201"/>
      <c r="I428" s="206"/>
      <c r="J428" s="201"/>
      <c r="K428" s="206"/>
      <c r="L428" s="201"/>
      <c r="M428" s="206"/>
      <c r="N428" s="201"/>
      <c r="O428" s="206"/>
      <c r="P428" s="201"/>
      <c r="Q428" s="211"/>
    </row>
    <row r="429" spans="1:17" x14ac:dyDescent="0.3">
      <c r="A429" s="150"/>
      <c r="B429" s="201"/>
      <c r="C429" s="206"/>
      <c r="D429" s="201"/>
      <c r="E429" s="206"/>
      <c r="F429" s="201"/>
      <c r="G429" s="206"/>
      <c r="H429" s="201"/>
      <c r="I429" s="206"/>
      <c r="J429" s="201"/>
      <c r="K429" s="206"/>
      <c r="L429" s="201"/>
      <c r="M429" s="206"/>
      <c r="N429" s="201"/>
      <c r="O429" s="206"/>
      <c r="P429" s="201"/>
      <c r="Q429" s="211"/>
    </row>
    <row r="430" spans="1:17" x14ac:dyDescent="0.3">
      <c r="A430" s="150"/>
      <c r="B430" s="201"/>
      <c r="C430" s="206"/>
      <c r="D430" s="201"/>
      <c r="E430" s="206"/>
      <c r="F430" s="201"/>
      <c r="G430" s="206"/>
      <c r="H430" s="201"/>
      <c r="I430" s="206"/>
      <c r="J430" s="201"/>
      <c r="K430" s="206"/>
      <c r="L430" s="201"/>
      <c r="M430" s="206"/>
      <c r="N430" s="201"/>
      <c r="O430" s="206"/>
      <c r="P430" s="201"/>
      <c r="Q430" s="211"/>
    </row>
    <row r="431" spans="1:17" x14ac:dyDescent="0.3">
      <c r="A431" s="150"/>
      <c r="B431" s="201"/>
      <c r="C431" s="206"/>
      <c r="D431" s="201"/>
      <c r="E431" s="206"/>
      <c r="F431" s="201"/>
      <c r="G431" s="206"/>
      <c r="H431" s="201"/>
      <c r="I431" s="206"/>
      <c r="J431" s="201"/>
      <c r="K431" s="206"/>
      <c r="L431" s="201"/>
      <c r="M431" s="206"/>
      <c r="N431" s="201"/>
      <c r="O431" s="206"/>
      <c r="P431" s="201"/>
      <c r="Q431" s="211"/>
    </row>
    <row r="432" spans="1:17" x14ac:dyDescent="0.3">
      <c r="A432" s="150"/>
      <c r="B432" s="201"/>
      <c r="C432" s="206"/>
      <c r="D432" s="201"/>
      <c r="E432" s="206"/>
      <c r="F432" s="201"/>
      <c r="G432" s="206"/>
      <c r="H432" s="201"/>
      <c r="I432" s="206"/>
      <c r="J432" s="201"/>
      <c r="K432" s="206"/>
      <c r="L432" s="201"/>
      <c r="M432" s="206"/>
      <c r="N432" s="201"/>
      <c r="O432" s="206"/>
      <c r="P432" s="201"/>
      <c r="Q432" s="211"/>
    </row>
    <row r="433" spans="1:17" x14ac:dyDescent="0.3">
      <c r="A433" s="150"/>
      <c r="B433" s="201"/>
      <c r="C433" s="206"/>
      <c r="D433" s="201"/>
      <c r="E433" s="206"/>
      <c r="F433" s="201"/>
      <c r="G433" s="206"/>
      <c r="H433" s="201"/>
      <c r="I433" s="206"/>
      <c r="J433" s="201"/>
      <c r="K433" s="206"/>
      <c r="L433" s="201"/>
      <c r="M433" s="206"/>
      <c r="N433" s="201"/>
      <c r="O433" s="206"/>
      <c r="P433" s="201"/>
      <c r="Q433" s="211"/>
    </row>
    <row r="434" spans="1:17" x14ac:dyDescent="0.3">
      <c r="A434" s="150"/>
      <c r="B434" s="201"/>
      <c r="C434" s="206"/>
      <c r="D434" s="201"/>
      <c r="E434" s="206"/>
      <c r="F434" s="201"/>
      <c r="G434" s="206"/>
      <c r="H434" s="201"/>
      <c r="I434" s="206"/>
      <c r="J434" s="201"/>
      <c r="K434" s="206"/>
      <c r="L434" s="201"/>
      <c r="M434" s="206"/>
      <c r="N434" s="201"/>
      <c r="O434" s="206"/>
      <c r="P434" s="201"/>
      <c r="Q434" s="211"/>
    </row>
    <row r="435" spans="1:17" x14ac:dyDescent="0.3">
      <c r="A435" s="150"/>
      <c r="B435" s="201"/>
      <c r="C435" s="206"/>
      <c r="D435" s="201"/>
      <c r="E435" s="206"/>
      <c r="F435" s="201"/>
      <c r="G435" s="206"/>
      <c r="H435" s="201"/>
      <c r="I435" s="206"/>
      <c r="J435" s="201"/>
      <c r="K435" s="206"/>
      <c r="L435" s="201"/>
      <c r="M435" s="206"/>
      <c r="N435" s="201"/>
      <c r="O435" s="206"/>
      <c r="P435" s="201"/>
      <c r="Q435" s="211"/>
    </row>
    <row r="436" spans="1:17" x14ac:dyDescent="0.3">
      <c r="A436" s="150"/>
      <c r="B436" s="201"/>
      <c r="C436" s="206"/>
      <c r="D436" s="201"/>
      <c r="E436" s="206"/>
      <c r="F436" s="201"/>
      <c r="G436" s="206"/>
      <c r="H436" s="201"/>
      <c r="I436" s="206"/>
      <c r="J436" s="201"/>
      <c r="K436" s="206"/>
      <c r="L436" s="201"/>
      <c r="M436" s="206"/>
      <c r="N436" s="201"/>
      <c r="O436" s="206"/>
      <c r="P436" s="201"/>
      <c r="Q436" s="211"/>
    </row>
    <row r="437" spans="1:17" x14ac:dyDescent="0.3">
      <c r="A437" s="150"/>
      <c r="B437" s="201"/>
      <c r="C437" s="206"/>
      <c r="D437" s="201"/>
      <c r="E437" s="206"/>
      <c r="F437" s="201"/>
      <c r="G437" s="206"/>
      <c r="H437" s="201"/>
      <c r="I437" s="206"/>
      <c r="J437" s="201"/>
      <c r="K437" s="206"/>
      <c r="L437" s="201"/>
      <c r="M437" s="206"/>
      <c r="N437" s="201"/>
      <c r="O437" s="206"/>
      <c r="P437" s="201"/>
      <c r="Q437" s="211"/>
    </row>
    <row r="438" spans="1:17" x14ac:dyDescent="0.3">
      <c r="A438" s="150"/>
      <c r="B438" s="201"/>
      <c r="C438" s="206"/>
      <c r="D438" s="201"/>
      <c r="E438" s="206"/>
      <c r="F438" s="201"/>
      <c r="G438" s="206"/>
      <c r="H438" s="201"/>
      <c r="I438" s="206"/>
      <c r="J438" s="201"/>
      <c r="K438" s="206"/>
      <c r="L438" s="201"/>
      <c r="M438" s="206"/>
      <c r="N438" s="201"/>
      <c r="O438" s="206"/>
      <c r="P438" s="201"/>
      <c r="Q438" s="211"/>
    </row>
    <row r="439" spans="1:17" x14ac:dyDescent="0.3">
      <c r="A439" s="150"/>
      <c r="B439" s="201"/>
      <c r="C439" s="206"/>
      <c r="D439" s="201"/>
      <c r="E439" s="206"/>
      <c r="F439" s="201"/>
      <c r="G439" s="206"/>
      <c r="H439" s="201"/>
      <c r="I439" s="206"/>
      <c r="J439" s="201"/>
      <c r="K439" s="206"/>
      <c r="L439" s="201"/>
      <c r="M439" s="206"/>
      <c r="N439" s="201"/>
      <c r="O439" s="206"/>
      <c r="P439" s="201"/>
      <c r="Q439" s="211"/>
    </row>
    <row r="440" spans="1:17" x14ac:dyDescent="0.3">
      <c r="A440" s="150"/>
      <c r="B440" s="201"/>
      <c r="C440" s="206"/>
      <c r="D440" s="201"/>
      <c r="E440" s="206"/>
      <c r="F440" s="201"/>
      <c r="G440" s="206"/>
      <c r="H440" s="201"/>
      <c r="I440" s="206"/>
      <c r="J440" s="201"/>
      <c r="K440" s="206"/>
      <c r="L440" s="201"/>
      <c r="M440" s="206"/>
      <c r="N440" s="201"/>
      <c r="O440" s="206"/>
      <c r="P440" s="201"/>
      <c r="Q440" s="211"/>
    </row>
    <row r="441" spans="1:17" x14ac:dyDescent="0.3">
      <c r="A441" s="150"/>
      <c r="B441" s="201"/>
      <c r="C441" s="206"/>
      <c r="D441" s="201"/>
      <c r="E441" s="206"/>
      <c r="F441" s="201"/>
      <c r="G441" s="206"/>
      <c r="H441" s="201"/>
      <c r="I441" s="206"/>
      <c r="J441" s="201"/>
      <c r="K441" s="206"/>
      <c r="L441" s="201"/>
      <c r="M441" s="206"/>
      <c r="N441" s="201"/>
      <c r="O441" s="206"/>
      <c r="P441" s="201"/>
      <c r="Q441" s="211"/>
    </row>
    <row r="442" spans="1:17" x14ac:dyDescent="0.3">
      <c r="A442" s="150"/>
      <c r="B442" s="201"/>
      <c r="C442" s="206"/>
      <c r="D442" s="201"/>
      <c r="E442" s="206"/>
      <c r="F442" s="201"/>
      <c r="G442" s="206"/>
      <c r="H442" s="201"/>
      <c r="I442" s="206"/>
      <c r="J442" s="201"/>
      <c r="K442" s="206"/>
      <c r="L442" s="201"/>
      <c r="M442" s="206"/>
      <c r="N442" s="201"/>
      <c r="O442" s="206"/>
      <c r="P442" s="201"/>
      <c r="Q442" s="211"/>
    </row>
    <row r="443" spans="1:17" x14ac:dyDescent="0.3">
      <c r="A443" s="150"/>
      <c r="B443" s="201"/>
      <c r="C443" s="206"/>
      <c r="D443" s="201"/>
      <c r="E443" s="206"/>
      <c r="F443" s="201"/>
      <c r="G443" s="206"/>
      <c r="H443" s="201"/>
      <c r="I443" s="206"/>
      <c r="J443" s="201"/>
      <c r="K443" s="206"/>
      <c r="L443" s="201"/>
      <c r="M443" s="206"/>
      <c r="N443" s="201"/>
      <c r="O443" s="206"/>
      <c r="P443" s="201"/>
      <c r="Q443" s="211"/>
    </row>
    <row r="444" spans="1:17" x14ac:dyDescent="0.3">
      <c r="A444" s="150"/>
      <c r="B444" s="201"/>
      <c r="C444" s="206"/>
      <c r="D444" s="201"/>
      <c r="E444" s="206"/>
      <c r="F444" s="201"/>
      <c r="G444" s="206"/>
      <c r="H444" s="201"/>
      <c r="I444" s="206"/>
      <c r="J444" s="201"/>
      <c r="K444" s="206"/>
      <c r="L444" s="201"/>
      <c r="M444" s="206"/>
      <c r="N444" s="201"/>
      <c r="O444" s="206"/>
      <c r="P444" s="201"/>
      <c r="Q444" s="211"/>
    </row>
    <row r="445" spans="1:17" x14ac:dyDescent="0.3">
      <c r="A445" s="150"/>
      <c r="B445" s="201"/>
      <c r="C445" s="206"/>
      <c r="D445" s="201"/>
      <c r="E445" s="206"/>
      <c r="F445" s="201"/>
      <c r="G445" s="206"/>
      <c r="H445" s="201"/>
      <c r="I445" s="206"/>
      <c r="J445" s="201"/>
      <c r="K445" s="206"/>
      <c r="L445" s="201"/>
      <c r="M445" s="206"/>
      <c r="N445" s="201"/>
      <c r="O445" s="206"/>
      <c r="P445" s="201"/>
      <c r="Q445" s="211"/>
    </row>
    <row r="446" spans="1:17" x14ac:dyDescent="0.3">
      <c r="A446" s="150"/>
      <c r="B446" s="201"/>
      <c r="C446" s="206"/>
      <c r="D446" s="201"/>
      <c r="E446" s="206"/>
      <c r="F446" s="201"/>
      <c r="G446" s="206"/>
      <c r="H446" s="201"/>
      <c r="I446" s="206"/>
      <c r="J446" s="201"/>
      <c r="K446" s="206"/>
      <c r="L446" s="201"/>
      <c r="M446" s="206"/>
      <c r="N446" s="201"/>
      <c r="O446" s="206"/>
      <c r="P446" s="201"/>
      <c r="Q446" s="211"/>
    </row>
    <row r="447" spans="1:17" x14ac:dyDescent="0.3">
      <c r="A447" s="150"/>
      <c r="B447" s="201"/>
      <c r="C447" s="206"/>
      <c r="D447" s="201"/>
      <c r="E447" s="206"/>
      <c r="F447" s="201"/>
      <c r="G447" s="206"/>
      <c r="H447" s="201"/>
      <c r="I447" s="206"/>
      <c r="J447" s="201"/>
      <c r="K447" s="206"/>
      <c r="L447" s="201"/>
      <c r="M447" s="206"/>
      <c r="N447" s="201"/>
      <c r="O447" s="206"/>
      <c r="P447" s="201"/>
      <c r="Q447" s="211"/>
    </row>
    <row r="448" spans="1:17" x14ac:dyDescent="0.3">
      <c r="A448" s="150"/>
      <c r="B448" s="201"/>
      <c r="C448" s="206"/>
      <c r="D448" s="201"/>
      <c r="E448" s="206"/>
      <c r="F448" s="201"/>
      <c r="G448" s="206"/>
      <c r="H448" s="201"/>
      <c r="I448" s="206"/>
      <c r="J448" s="201"/>
      <c r="K448" s="206"/>
      <c r="L448" s="201"/>
      <c r="M448" s="206"/>
      <c r="N448" s="201"/>
      <c r="O448" s="206"/>
      <c r="P448" s="201"/>
      <c r="Q448" s="211"/>
    </row>
    <row r="449" spans="1:17" x14ac:dyDescent="0.3">
      <c r="A449" s="150"/>
      <c r="B449" s="201"/>
      <c r="C449" s="206"/>
      <c r="D449" s="201"/>
      <c r="E449" s="206"/>
      <c r="F449" s="201"/>
      <c r="G449" s="206"/>
      <c r="H449" s="201"/>
      <c r="I449" s="206"/>
      <c r="J449" s="201"/>
      <c r="K449" s="206"/>
      <c r="L449" s="201"/>
      <c r="M449" s="206"/>
      <c r="N449" s="201"/>
      <c r="O449" s="206"/>
      <c r="P449" s="201"/>
      <c r="Q449" s="211"/>
    </row>
    <row r="450" spans="1:17" x14ac:dyDescent="0.3">
      <c r="A450" s="150"/>
      <c r="B450" s="201"/>
      <c r="C450" s="206"/>
      <c r="D450" s="201"/>
      <c r="E450" s="206"/>
      <c r="F450" s="201"/>
      <c r="G450" s="206"/>
      <c r="H450" s="201"/>
      <c r="I450" s="206"/>
      <c r="J450" s="201"/>
      <c r="K450" s="206"/>
      <c r="L450" s="201"/>
      <c r="M450" s="206"/>
      <c r="N450" s="201"/>
      <c r="O450" s="206"/>
      <c r="P450" s="201"/>
      <c r="Q450" s="211"/>
    </row>
    <row r="451" spans="1:17" x14ac:dyDescent="0.3">
      <c r="A451" s="223"/>
      <c r="B451" s="224"/>
      <c r="C451" s="225"/>
      <c r="D451" s="224"/>
      <c r="E451" s="225"/>
      <c r="F451" s="224"/>
      <c r="G451" s="225"/>
      <c r="H451" s="224"/>
      <c r="I451" s="225"/>
      <c r="J451" s="224"/>
      <c r="K451" s="225"/>
      <c r="L451" s="224"/>
      <c r="M451" s="225"/>
      <c r="N451" s="224"/>
      <c r="O451" s="225"/>
      <c r="P451" s="224"/>
      <c r="Q451" s="225"/>
    </row>
    <row r="452" spans="1:17" x14ac:dyDescent="0.3">
      <c r="A452" s="223"/>
      <c r="B452" s="224"/>
      <c r="C452" s="225"/>
      <c r="D452" s="224"/>
      <c r="E452" s="225"/>
      <c r="F452" s="224"/>
      <c r="G452" s="225"/>
      <c r="H452" s="224"/>
      <c r="I452" s="225"/>
      <c r="J452" s="224"/>
      <c r="K452" s="225"/>
      <c r="L452" s="224"/>
      <c r="M452" s="225"/>
      <c r="N452" s="224"/>
      <c r="O452" s="225"/>
      <c r="P452" s="224"/>
      <c r="Q452" s="225"/>
    </row>
    <row r="453" spans="1:17" x14ac:dyDescent="0.3">
      <c r="A453" s="223"/>
      <c r="B453" s="224"/>
      <c r="C453" s="225"/>
      <c r="D453" s="224"/>
      <c r="E453" s="225"/>
      <c r="F453" s="224"/>
      <c r="G453" s="225"/>
      <c r="H453" s="224"/>
      <c r="I453" s="225"/>
      <c r="J453" s="224"/>
      <c r="K453" s="225"/>
      <c r="L453" s="224"/>
      <c r="M453" s="225"/>
      <c r="N453" s="224"/>
      <c r="O453" s="225"/>
      <c r="P453" s="224"/>
      <c r="Q453" s="225"/>
    </row>
    <row r="454" spans="1:17" x14ac:dyDescent="0.3">
      <c r="A454" s="223"/>
      <c r="B454" s="224"/>
      <c r="C454" s="225"/>
      <c r="D454" s="224"/>
      <c r="E454" s="225"/>
      <c r="F454" s="224"/>
      <c r="G454" s="225"/>
      <c r="H454" s="224"/>
      <c r="I454" s="225"/>
      <c r="J454" s="224"/>
      <c r="K454" s="225"/>
      <c r="L454" s="224"/>
      <c r="M454" s="225"/>
      <c r="N454" s="224"/>
      <c r="O454" s="225"/>
      <c r="P454" s="224"/>
      <c r="Q454" s="225"/>
    </row>
    <row r="455" spans="1:17" x14ac:dyDescent="0.3">
      <c r="A455" s="223"/>
      <c r="B455" s="224"/>
      <c r="C455" s="225"/>
      <c r="D455" s="224"/>
      <c r="E455" s="225"/>
      <c r="F455" s="224"/>
      <c r="G455" s="225"/>
      <c r="H455" s="224"/>
      <c r="I455" s="225"/>
      <c r="J455" s="224"/>
      <c r="K455" s="225"/>
      <c r="L455" s="224"/>
      <c r="M455" s="225"/>
      <c r="N455" s="224"/>
      <c r="O455" s="225"/>
      <c r="P455" s="224"/>
      <c r="Q455" s="225"/>
    </row>
    <row r="456" spans="1:17" x14ac:dyDescent="0.3">
      <c r="A456" s="223"/>
      <c r="B456" s="224"/>
      <c r="C456" s="225"/>
      <c r="D456" s="224"/>
      <c r="E456" s="225"/>
      <c r="F456" s="224"/>
      <c r="G456" s="225"/>
      <c r="H456" s="224"/>
      <c r="I456" s="225"/>
      <c r="J456" s="224"/>
      <c r="K456" s="225"/>
      <c r="L456" s="224"/>
      <c r="M456" s="225"/>
      <c r="N456" s="224"/>
      <c r="O456" s="225"/>
      <c r="P456" s="224"/>
      <c r="Q456" s="225"/>
    </row>
    <row r="457" spans="1:17" x14ac:dyDescent="0.3">
      <c r="A457" s="223"/>
      <c r="B457" s="224"/>
      <c r="C457" s="225"/>
      <c r="D457" s="224"/>
      <c r="E457" s="225"/>
      <c r="F457" s="224"/>
      <c r="G457" s="225"/>
      <c r="H457" s="224"/>
      <c r="I457" s="225"/>
      <c r="J457" s="224"/>
      <c r="K457" s="225"/>
      <c r="L457" s="224"/>
      <c r="M457" s="225"/>
      <c r="N457" s="224"/>
      <c r="O457" s="225"/>
      <c r="P457" s="224"/>
      <c r="Q457" s="225"/>
    </row>
    <row r="458" spans="1:17" x14ac:dyDescent="0.3">
      <c r="A458" s="223"/>
      <c r="B458" s="224"/>
      <c r="C458" s="225"/>
      <c r="D458" s="224"/>
      <c r="E458" s="225"/>
      <c r="F458" s="224"/>
      <c r="G458" s="225"/>
      <c r="H458" s="224"/>
      <c r="I458" s="225"/>
      <c r="J458" s="224"/>
      <c r="K458" s="225"/>
      <c r="L458" s="224"/>
      <c r="M458" s="225"/>
      <c r="N458" s="224"/>
      <c r="O458" s="225"/>
      <c r="P458" s="224"/>
      <c r="Q458" s="225"/>
    </row>
    <row r="459" spans="1:17" x14ac:dyDescent="0.3">
      <c r="A459" s="223"/>
      <c r="B459" s="224"/>
      <c r="C459" s="225"/>
      <c r="D459" s="224"/>
      <c r="E459" s="225"/>
      <c r="F459" s="224"/>
      <c r="G459" s="225"/>
      <c r="H459" s="224"/>
      <c r="I459" s="225"/>
      <c r="J459" s="224"/>
      <c r="K459" s="225"/>
      <c r="L459" s="224"/>
      <c r="M459" s="225"/>
      <c r="N459" s="224"/>
      <c r="O459" s="225"/>
      <c r="P459" s="224"/>
      <c r="Q459" s="225"/>
    </row>
    <row r="460" spans="1:17" x14ac:dyDescent="0.3">
      <c r="A460" s="223"/>
      <c r="B460" s="224"/>
      <c r="C460" s="225"/>
      <c r="D460" s="224"/>
      <c r="E460" s="225"/>
      <c r="F460" s="224"/>
      <c r="G460" s="225"/>
      <c r="H460" s="224"/>
      <c r="I460" s="225"/>
      <c r="J460" s="224"/>
      <c r="K460" s="225"/>
      <c r="L460" s="224"/>
      <c r="M460" s="225"/>
      <c r="N460" s="224"/>
      <c r="O460" s="225"/>
      <c r="P460" s="224"/>
      <c r="Q460" s="225"/>
    </row>
    <row r="461" spans="1:17" x14ac:dyDescent="0.3">
      <c r="A461" s="223"/>
      <c r="B461" s="224"/>
      <c r="C461" s="225"/>
      <c r="D461" s="224"/>
      <c r="E461" s="225"/>
      <c r="F461" s="224"/>
      <c r="G461" s="225"/>
      <c r="H461" s="224"/>
      <c r="I461" s="225"/>
      <c r="J461" s="224"/>
      <c r="K461" s="225"/>
      <c r="L461" s="224"/>
      <c r="M461" s="225"/>
      <c r="N461" s="224"/>
      <c r="O461" s="225"/>
      <c r="P461" s="224"/>
      <c r="Q461" s="225"/>
    </row>
    <row r="462" spans="1:17" x14ac:dyDescent="0.3">
      <c r="A462" s="223"/>
      <c r="B462" s="224"/>
      <c r="C462" s="225"/>
      <c r="D462" s="224"/>
      <c r="E462" s="225"/>
      <c r="F462" s="224"/>
      <c r="G462" s="225"/>
      <c r="H462" s="224"/>
      <c r="I462" s="225"/>
      <c r="J462" s="224"/>
      <c r="K462" s="225"/>
      <c r="L462" s="224"/>
      <c r="M462" s="225"/>
      <c r="N462" s="224"/>
      <c r="O462" s="225"/>
      <c r="P462" s="224"/>
      <c r="Q462" s="225"/>
    </row>
    <row r="463" spans="1:17" x14ac:dyDescent="0.3">
      <c r="A463" s="223"/>
      <c r="B463" s="224"/>
      <c r="C463" s="225"/>
      <c r="D463" s="224"/>
      <c r="E463" s="225"/>
      <c r="F463" s="224"/>
      <c r="G463" s="225"/>
      <c r="H463" s="224"/>
      <c r="I463" s="225"/>
      <c r="J463" s="224"/>
      <c r="K463" s="225"/>
      <c r="L463" s="224"/>
      <c r="M463" s="225"/>
      <c r="N463" s="224"/>
      <c r="O463" s="225"/>
      <c r="P463" s="224"/>
      <c r="Q463" s="225"/>
    </row>
    <row r="464" spans="1:17" x14ac:dyDescent="0.3">
      <c r="A464" s="223"/>
      <c r="B464" s="224"/>
      <c r="C464" s="225"/>
      <c r="D464" s="224"/>
      <c r="E464" s="225"/>
      <c r="F464" s="224"/>
      <c r="G464" s="225"/>
      <c r="H464" s="224"/>
      <c r="I464" s="225"/>
      <c r="J464" s="224"/>
      <c r="K464" s="225"/>
      <c r="L464" s="224"/>
      <c r="M464" s="225"/>
      <c r="N464" s="224"/>
      <c r="O464" s="225"/>
      <c r="P464" s="224"/>
      <c r="Q464" s="225"/>
    </row>
    <row r="465" spans="1:17" x14ac:dyDescent="0.3">
      <c r="A465" s="223"/>
      <c r="B465" s="224"/>
      <c r="C465" s="225"/>
      <c r="D465" s="224"/>
      <c r="E465" s="225"/>
      <c r="F465" s="224"/>
      <c r="G465" s="225"/>
      <c r="H465" s="224"/>
      <c r="I465" s="225"/>
      <c r="J465" s="224"/>
      <c r="K465" s="225"/>
      <c r="L465" s="224"/>
      <c r="M465" s="225"/>
      <c r="N465" s="224"/>
      <c r="O465" s="225"/>
      <c r="P465" s="224"/>
      <c r="Q465" s="225"/>
    </row>
    <row r="466" spans="1:17" x14ac:dyDescent="0.3">
      <c r="A466" s="223"/>
      <c r="B466" s="224"/>
      <c r="C466" s="225"/>
      <c r="D466" s="224"/>
      <c r="E466" s="225"/>
      <c r="F466" s="224"/>
      <c r="G466" s="225"/>
      <c r="H466" s="224"/>
      <c r="I466" s="225"/>
      <c r="J466" s="224"/>
      <c r="K466" s="225"/>
      <c r="L466" s="224"/>
      <c r="M466" s="225"/>
      <c r="N466" s="224"/>
      <c r="O466" s="225"/>
      <c r="P466" s="224"/>
      <c r="Q466" s="225"/>
    </row>
    <row r="467" spans="1:17" x14ac:dyDescent="0.3">
      <c r="A467" s="223"/>
      <c r="B467" s="224"/>
      <c r="C467" s="225"/>
      <c r="D467" s="224"/>
      <c r="E467" s="225"/>
      <c r="F467" s="224"/>
      <c r="G467" s="225"/>
      <c r="H467" s="224"/>
      <c r="I467" s="225"/>
      <c r="J467" s="224"/>
      <c r="K467" s="225"/>
      <c r="L467" s="224"/>
      <c r="M467" s="225"/>
      <c r="N467" s="224"/>
      <c r="O467" s="225"/>
      <c r="P467" s="224"/>
      <c r="Q467" s="225"/>
    </row>
    <row r="468" spans="1:17" x14ac:dyDescent="0.3">
      <c r="A468" s="223"/>
      <c r="B468" s="224"/>
      <c r="C468" s="225"/>
      <c r="D468" s="224"/>
      <c r="E468" s="225"/>
      <c r="F468" s="224"/>
      <c r="G468" s="225"/>
      <c r="H468" s="224"/>
      <c r="I468" s="225"/>
      <c r="J468" s="224"/>
      <c r="K468" s="225"/>
      <c r="L468" s="224"/>
      <c r="M468" s="225"/>
      <c r="N468" s="224"/>
      <c r="O468" s="225"/>
      <c r="P468" s="224"/>
      <c r="Q468" s="225"/>
    </row>
    <row r="469" spans="1:17" x14ac:dyDescent="0.3">
      <c r="A469" s="223"/>
      <c r="B469" s="224"/>
      <c r="C469" s="225"/>
      <c r="D469" s="224"/>
      <c r="E469" s="225"/>
      <c r="F469" s="224"/>
      <c r="G469" s="225"/>
      <c r="H469" s="224"/>
      <c r="I469" s="225"/>
      <c r="J469" s="224"/>
      <c r="K469" s="225"/>
      <c r="L469" s="224"/>
      <c r="M469" s="225"/>
      <c r="N469" s="224"/>
      <c r="O469" s="225"/>
      <c r="P469" s="224"/>
      <c r="Q469" s="225"/>
    </row>
    <row r="470" spans="1:17" x14ac:dyDescent="0.3">
      <c r="A470" s="223"/>
      <c r="B470" s="224"/>
      <c r="C470" s="225"/>
      <c r="D470" s="224"/>
      <c r="E470" s="225"/>
      <c r="F470" s="224"/>
      <c r="G470" s="225"/>
      <c r="H470" s="224"/>
      <c r="I470" s="225"/>
      <c r="J470" s="224"/>
      <c r="K470" s="225"/>
      <c r="L470" s="224"/>
      <c r="M470" s="225"/>
      <c r="N470" s="224"/>
      <c r="O470" s="225"/>
      <c r="P470" s="224"/>
      <c r="Q470" s="225"/>
    </row>
    <row r="471" spans="1:17" x14ac:dyDescent="0.3">
      <c r="A471" s="223"/>
      <c r="B471" s="224"/>
      <c r="C471" s="225"/>
      <c r="D471" s="224"/>
      <c r="E471" s="225"/>
      <c r="F471" s="224"/>
      <c r="G471" s="225"/>
      <c r="H471" s="224"/>
      <c r="I471" s="225"/>
      <c r="J471" s="224"/>
      <c r="K471" s="225"/>
      <c r="L471" s="224"/>
      <c r="M471" s="225"/>
      <c r="N471" s="224"/>
      <c r="O471" s="225"/>
      <c r="P471" s="224"/>
      <c r="Q471" s="225"/>
    </row>
    <row r="472" spans="1:17" x14ac:dyDescent="0.3">
      <c r="A472" s="223"/>
      <c r="B472" s="224"/>
      <c r="C472" s="225"/>
      <c r="D472" s="224"/>
      <c r="E472" s="225"/>
      <c r="F472" s="224"/>
      <c r="G472" s="225"/>
      <c r="H472" s="224"/>
      <c r="I472" s="225"/>
      <c r="J472" s="224"/>
      <c r="K472" s="225"/>
      <c r="L472" s="224"/>
      <c r="M472" s="225"/>
      <c r="N472" s="224"/>
      <c r="O472" s="225"/>
      <c r="P472" s="224"/>
      <c r="Q472" s="225"/>
    </row>
    <row r="473" spans="1:17" x14ac:dyDescent="0.3">
      <c r="A473" s="223"/>
      <c r="B473" s="224"/>
      <c r="C473" s="225"/>
      <c r="D473" s="224"/>
      <c r="E473" s="225"/>
      <c r="F473" s="224"/>
      <c r="G473" s="225"/>
      <c r="H473" s="224"/>
      <c r="I473" s="225"/>
      <c r="J473" s="224"/>
      <c r="K473" s="225"/>
      <c r="L473" s="224"/>
      <c r="M473" s="225"/>
      <c r="N473" s="224"/>
      <c r="O473" s="225"/>
      <c r="P473" s="224"/>
      <c r="Q473" s="225"/>
    </row>
    <row r="474" spans="1:17" x14ac:dyDescent="0.3">
      <c r="A474" s="223"/>
      <c r="B474" s="224"/>
      <c r="C474" s="225"/>
      <c r="D474" s="224"/>
      <c r="E474" s="225"/>
      <c r="F474" s="224"/>
      <c r="G474" s="225"/>
      <c r="H474" s="224"/>
      <c r="I474" s="225"/>
      <c r="J474" s="224"/>
      <c r="K474" s="225"/>
      <c r="L474" s="224"/>
      <c r="M474" s="225"/>
      <c r="N474" s="224"/>
      <c r="O474" s="225"/>
      <c r="P474" s="224"/>
      <c r="Q474" s="225"/>
    </row>
    <row r="475" spans="1:17" x14ac:dyDescent="0.3">
      <c r="A475" s="223"/>
      <c r="B475" s="224"/>
      <c r="C475" s="225"/>
      <c r="D475" s="224"/>
      <c r="E475" s="225"/>
      <c r="F475" s="224"/>
      <c r="G475" s="225"/>
      <c r="H475" s="224"/>
      <c r="I475" s="225"/>
      <c r="J475" s="224"/>
      <c r="K475" s="225"/>
      <c r="L475" s="224"/>
      <c r="M475" s="225"/>
      <c r="N475" s="224"/>
      <c r="O475" s="225"/>
      <c r="P475" s="224"/>
      <c r="Q475" s="225"/>
    </row>
    <row r="476" spans="1:17" x14ac:dyDescent="0.3">
      <c r="A476" s="223"/>
      <c r="B476" s="224"/>
      <c r="C476" s="225"/>
      <c r="D476" s="224"/>
      <c r="E476" s="225"/>
      <c r="F476" s="224"/>
      <c r="G476" s="225"/>
      <c r="H476" s="224"/>
      <c r="I476" s="225"/>
      <c r="J476" s="224"/>
      <c r="K476" s="225"/>
      <c r="L476" s="224"/>
      <c r="M476" s="225"/>
      <c r="N476" s="224"/>
      <c r="O476" s="225"/>
      <c r="P476" s="224"/>
      <c r="Q476" s="225"/>
    </row>
    <row r="477" spans="1:17" x14ac:dyDescent="0.3">
      <c r="A477" s="223"/>
      <c r="B477" s="224"/>
      <c r="C477" s="225"/>
      <c r="D477" s="224"/>
      <c r="E477" s="225"/>
      <c r="F477" s="224"/>
      <c r="G477" s="225"/>
      <c r="H477" s="224"/>
      <c r="I477" s="225"/>
      <c r="J477" s="224"/>
      <c r="K477" s="225"/>
      <c r="L477" s="224"/>
      <c r="M477" s="225"/>
      <c r="N477" s="224"/>
      <c r="O477" s="225"/>
      <c r="P477" s="224"/>
      <c r="Q477" s="225"/>
    </row>
    <row r="478" spans="1:17" x14ac:dyDescent="0.3">
      <c r="A478" s="223"/>
      <c r="B478" s="224"/>
      <c r="C478" s="225"/>
      <c r="D478" s="224"/>
      <c r="E478" s="225"/>
      <c r="F478" s="224"/>
      <c r="G478" s="225"/>
      <c r="H478" s="224"/>
      <c r="I478" s="225"/>
      <c r="J478" s="224"/>
      <c r="K478" s="225"/>
      <c r="L478" s="224"/>
      <c r="M478" s="225"/>
      <c r="N478" s="224"/>
      <c r="O478" s="225"/>
      <c r="P478" s="224"/>
      <c r="Q478" s="225"/>
    </row>
    <row r="479" spans="1:17" x14ac:dyDescent="0.3">
      <c r="A479" s="223"/>
      <c r="B479" s="224"/>
      <c r="C479" s="225"/>
      <c r="D479" s="224"/>
      <c r="E479" s="225"/>
      <c r="F479" s="224"/>
      <c r="G479" s="225"/>
      <c r="H479" s="224"/>
      <c r="I479" s="225"/>
      <c r="J479" s="224"/>
      <c r="K479" s="225"/>
      <c r="L479" s="224"/>
      <c r="M479" s="225"/>
      <c r="N479" s="224"/>
      <c r="O479" s="225"/>
      <c r="P479" s="224"/>
      <c r="Q479" s="225"/>
    </row>
    <row r="480" spans="1:17" x14ac:dyDescent="0.3">
      <c r="A480" s="223"/>
      <c r="B480" s="224"/>
      <c r="C480" s="225"/>
      <c r="D480" s="224"/>
      <c r="E480" s="225"/>
      <c r="F480" s="224"/>
      <c r="G480" s="225"/>
      <c r="H480" s="224"/>
      <c r="I480" s="225"/>
      <c r="J480" s="224"/>
      <c r="K480" s="225"/>
      <c r="L480" s="224"/>
      <c r="M480" s="225"/>
      <c r="N480" s="224"/>
      <c r="O480" s="225"/>
      <c r="P480" s="224"/>
      <c r="Q480" s="225"/>
    </row>
    <row r="481" spans="1:17" x14ac:dyDescent="0.3">
      <c r="A481" s="223"/>
      <c r="B481" s="224"/>
      <c r="C481" s="225"/>
      <c r="D481" s="224"/>
      <c r="E481" s="225"/>
      <c r="F481" s="224"/>
      <c r="G481" s="225"/>
      <c r="H481" s="224"/>
      <c r="I481" s="225"/>
      <c r="J481" s="224"/>
      <c r="K481" s="225"/>
      <c r="L481" s="224"/>
      <c r="M481" s="225"/>
      <c r="N481" s="224"/>
      <c r="O481" s="225"/>
      <c r="P481" s="224"/>
      <c r="Q481" s="225"/>
    </row>
    <row r="482" spans="1:17" x14ac:dyDescent="0.3">
      <c r="A482" s="223"/>
      <c r="B482" s="224"/>
      <c r="C482" s="225"/>
      <c r="D482" s="224"/>
      <c r="E482" s="225"/>
      <c r="F482" s="224"/>
      <c r="G482" s="225"/>
      <c r="H482" s="224"/>
      <c r="I482" s="225"/>
      <c r="J482" s="224"/>
      <c r="K482" s="225"/>
      <c r="L482" s="224"/>
      <c r="M482" s="225"/>
      <c r="N482" s="224"/>
      <c r="O482" s="225"/>
      <c r="P482" s="224"/>
      <c r="Q482" s="225"/>
    </row>
    <row r="483" spans="1:17" x14ac:dyDescent="0.3">
      <c r="A483" s="223"/>
      <c r="B483" s="224"/>
      <c r="C483" s="225"/>
      <c r="D483" s="224"/>
      <c r="E483" s="225"/>
      <c r="F483" s="224"/>
      <c r="G483" s="225"/>
      <c r="H483" s="224"/>
      <c r="I483" s="225"/>
      <c r="J483" s="224"/>
      <c r="K483" s="225"/>
      <c r="L483" s="224"/>
      <c r="M483" s="225"/>
      <c r="N483" s="224"/>
      <c r="O483" s="225"/>
      <c r="P483" s="224"/>
      <c r="Q483" s="225"/>
    </row>
    <row r="484" spans="1:17" x14ac:dyDescent="0.3">
      <c r="A484" s="223"/>
      <c r="B484" s="224"/>
      <c r="C484" s="225"/>
      <c r="D484" s="224"/>
      <c r="E484" s="225"/>
      <c r="F484" s="224"/>
      <c r="G484" s="225"/>
      <c r="H484" s="224"/>
      <c r="I484" s="225"/>
      <c r="J484" s="224"/>
      <c r="K484" s="225"/>
      <c r="L484" s="224"/>
      <c r="M484" s="225"/>
      <c r="N484" s="224"/>
      <c r="O484" s="225"/>
      <c r="P484" s="224"/>
      <c r="Q484" s="225"/>
    </row>
    <row r="485" spans="1:17" x14ac:dyDescent="0.3">
      <c r="A485" s="223"/>
      <c r="B485" s="224"/>
      <c r="C485" s="225"/>
      <c r="D485" s="224"/>
      <c r="E485" s="225"/>
      <c r="F485" s="224"/>
      <c r="G485" s="225"/>
      <c r="H485" s="224"/>
      <c r="I485" s="225"/>
      <c r="J485" s="224"/>
      <c r="K485" s="225"/>
      <c r="L485" s="224"/>
      <c r="M485" s="225"/>
      <c r="N485" s="224"/>
      <c r="O485" s="225"/>
      <c r="P485" s="224"/>
      <c r="Q485" s="225"/>
    </row>
    <row r="486" spans="1:17" x14ac:dyDescent="0.3">
      <c r="A486" s="223"/>
      <c r="B486" s="224"/>
      <c r="C486" s="225"/>
      <c r="D486" s="224"/>
      <c r="E486" s="225"/>
      <c r="F486" s="224"/>
      <c r="G486" s="225"/>
      <c r="H486" s="224"/>
      <c r="I486" s="225"/>
      <c r="J486" s="224"/>
      <c r="K486" s="225"/>
      <c r="L486" s="224"/>
      <c r="M486" s="225"/>
      <c r="N486" s="224"/>
      <c r="O486" s="225"/>
      <c r="P486" s="224"/>
      <c r="Q486" s="225"/>
    </row>
    <row r="487" spans="1:17" x14ac:dyDescent="0.3">
      <c r="A487" s="223"/>
      <c r="B487" s="224"/>
      <c r="C487" s="225"/>
      <c r="D487" s="224"/>
      <c r="E487" s="225"/>
      <c r="F487" s="224"/>
      <c r="G487" s="225"/>
      <c r="H487" s="224"/>
      <c r="I487" s="225"/>
      <c r="J487" s="224"/>
      <c r="K487" s="225"/>
      <c r="L487" s="224"/>
      <c r="M487" s="225"/>
      <c r="N487" s="224"/>
      <c r="O487" s="225"/>
      <c r="P487" s="224"/>
      <c r="Q487" s="225"/>
    </row>
    <row r="488" spans="1:17" x14ac:dyDescent="0.3">
      <c r="A488" s="223"/>
      <c r="B488" s="224"/>
      <c r="C488" s="225"/>
      <c r="D488" s="224"/>
      <c r="E488" s="225"/>
      <c r="F488" s="224"/>
      <c r="G488" s="225"/>
      <c r="H488" s="224"/>
      <c r="I488" s="225"/>
      <c r="J488" s="224"/>
      <c r="K488" s="225"/>
      <c r="L488" s="224"/>
      <c r="M488" s="225"/>
      <c r="N488" s="224"/>
      <c r="O488" s="225"/>
      <c r="P488" s="224"/>
      <c r="Q488" s="225"/>
    </row>
    <row r="489" spans="1:17" x14ac:dyDescent="0.3">
      <c r="A489" s="223"/>
      <c r="B489" s="224"/>
      <c r="C489" s="225"/>
      <c r="D489" s="224"/>
      <c r="E489" s="225"/>
      <c r="F489" s="224"/>
      <c r="G489" s="225"/>
      <c r="H489" s="224"/>
      <c r="I489" s="225"/>
      <c r="J489" s="224"/>
      <c r="K489" s="225"/>
      <c r="L489" s="224"/>
      <c r="M489" s="225"/>
      <c r="N489" s="224"/>
      <c r="O489" s="225"/>
      <c r="P489" s="224"/>
      <c r="Q489" s="225"/>
    </row>
    <row r="490" spans="1:17" x14ac:dyDescent="0.3">
      <c r="A490" s="223"/>
      <c r="B490" s="224"/>
      <c r="C490" s="225"/>
      <c r="D490" s="224"/>
      <c r="E490" s="225"/>
      <c r="F490" s="224"/>
      <c r="G490" s="225"/>
      <c r="H490" s="224"/>
      <c r="I490" s="225"/>
      <c r="J490" s="224"/>
      <c r="K490" s="225"/>
      <c r="L490" s="224"/>
      <c r="M490" s="225"/>
      <c r="N490" s="224"/>
      <c r="O490" s="225"/>
      <c r="P490" s="224"/>
      <c r="Q490" s="225"/>
    </row>
    <row r="491" spans="1:17" x14ac:dyDescent="0.3">
      <c r="A491" s="223"/>
      <c r="B491" s="224"/>
      <c r="C491" s="225"/>
      <c r="D491" s="224"/>
      <c r="E491" s="225"/>
      <c r="F491" s="224"/>
      <c r="G491" s="225"/>
      <c r="H491" s="224"/>
      <c r="I491" s="225"/>
      <c r="J491" s="224"/>
      <c r="K491" s="225"/>
      <c r="L491" s="224"/>
      <c r="M491" s="225"/>
      <c r="N491" s="224"/>
      <c r="O491" s="225"/>
      <c r="P491" s="224"/>
      <c r="Q491" s="225"/>
    </row>
    <row r="492" spans="1:17" x14ac:dyDescent="0.3">
      <c r="A492" s="223"/>
      <c r="B492" s="224"/>
      <c r="C492" s="225"/>
      <c r="D492" s="224"/>
      <c r="E492" s="225"/>
      <c r="F492" s="224"/>
      <c r="G492" s="225"/>
      <c r="H492" s="224"/>
      <c r="I492" s="225"/>
      <c r="J492" s="224"/>
      <c r="K492" s="225"/>
      <c r="L492" s="224"/>
      <c r="M492" s="225"/>
      <c r="N492" s="224"/>
      <c r="O492" s="225"/>
      <c r="P492" s="224"/>
      <c r="Q492" s="225"/>
    </row>
    <row r="493" spans="1:17" x14ac:dyDescent="0.3">
      <c r="A493" s="223"/>
      <c r="B493" s="224"/>
      <c r="C493" s="225"/>
      <c r="D493" s="224"/>
      <c r="E493" s="225"/>
      <c r="F493" s="224"/>
      <c r="G493" s="225"/>
      <c r="H493" s="224"/>
      <c r="I493" s="225"/>
      <c r="J493" s="224"/>
      <c r="K493" s="225"/>
      <c r="L493" s="224"/>
      <c r="M493" s="225"/>
      <c r="N493" s="224"/>
      <c r="O493" s="225"/>
      <c r="P493" s="224"/>
      <c r="Q493" s="225"/>
    </row>
    <row r="494" spans="1:17" x14ac:dyDescent="0.3">
      <c r="A494" s="223"/>
      <c r="B494" s="224"/>
      <c r="C494" s="225"/>
      <c r="D494" s="224"/>
      <c r="E494" s="225"/>
      <c r="F494" s="224"/>
      <c r="G494" s="225"/>
      <c r="H494" s="224"/>
      <c r="I494" s="225"/>
      <c r="J494" s="224"/>
      <c r="K494" s="225"/>
      <c r="L494" s="224"/>
      <c r="M494" s="225"/>
      <c r="N494" s="224"/>
      <c r="O494" s="225"/>
      <c r="P494" s="224"/>
      <c r="Q494" s="225"/>
    </row>
    <row r="495" spans="1:17" x14ac:dyDescent="0.3">
      <c r="A495" s="223"/>
      <c r="B495" s="224"/>
      <c r="C495" s="225"/>
      <c r="D495" s="224"/>
      <c r="E495" s="225"/>
      <c r="F495" s="224"/>
      <c r="G495" s="225"/>
      <c r="H495" s="224"/>
      <c r="I495" s="225"/>
      <c r="J495" s="224"/>
      <c r="K495" s="225"/>
      <c r="L495" s="224"/>
      <c r="M495" s="225"/>
      <c r="N495" s="224"/>
      <c r="O495" s="225"/>
      <c r="P495" s="224"/>
      <c r="Q495" s="225"/>
    </row>
    <row r="496" spans="1:17" x14ac:dyDescent="0.3">
      <c r="A496" s="223"/>
      <c r="B496" s="224"/>
      <c r="C496" s="225"/>
      <c r="D496" s="224"/>
      <c r="E496" s="225"/>
      <c r="F496" s="224"/>
      <c r="G496" s="225"/>
      <c r="H496" s="224"/>
      <c r="I496" s="225"/>
      <c r="J496" s="224"/>
      <c r="K496" s="225"/>
      <c r="L496" s="224"/>
      <c r="M496" s="225"/>
      <c r="N496" s="224"/>
      <c r="O496" s="225"/>
      <c r="P496" s="224"/>
      <c r="Q496" s="225"/>
    </row>
    <row r="497" spans="1:17" x14ac:dyDescent="0.3">
      <c r="A497" s="223"/>
      <c r="B497" s="224"/>
      <c r="C497" s="225"/>
      <c r="D497" s="224"/>
      <c r="E497" s="225"/>
      <c r="F497" s="224"/>
      <c r="G497" s="225"/>
      <c r="H497" s="224"/>
      <c r="I497" s="225"/>
      <c r="J497" s="224"/>
      <c r="K497" s="225"/>
      <c r="L497" s="224"/>
      <c r="M497" s="225"/>
      <c r="N497" s="224"/>
      <c r="O497" s="225"/>
      <c r="P497" s="224"/>
      <c r="Q497" s="225"/>
    </row>
    <row r="498" spans="1:17" x14ac:dyDescent="0.3">
      <c r="A498" s="223"/>
      <c r="B498" s="224"/>
      <c r="C498" s="225"/>
      <c r="D498" s="224"/>
      <c r="E498" s="225"/>
      <c r="F498" s="224"/>
      <c r="G498" s="225"/>
      <c r="H498" s="224"/>
      <c r="I498" s="225"/>
      <c r="J498" s="224"/>
      <c r="K498" s="225"/>
      <c r="L498" s="224"/>
      <c r="M498" s="225"/>
      <c r="N498" s="224"/>
      <c r="O498" s="225"/>
      <c r="P498" s="224"/>
      <c r="Q498" s="225"/>
    </row>
    <row r="499" spans="1:17" x14ac:dyDescent="0.3">
      <c r="A499" s="223"/>
      <c r="B499" s="224"/>
      <c r="C499" s="225"/>
      <c r="D499" s="224"/>
      <c r="E499" s="225"/>
      <c r="F499" s="224"/>
      <c r="G499" s="225"/>
      <c r="H499" s="224"/>
      <c r="I499" s="225"/>
      <c r="J499" s="224"/>
      <c r="K499" s="225"/>
      <c r="L499" s="224"/>
      <c r="M499" s="225"/>
      <c r="N499" s="224"/>
      <c r="O499" s="225"/>
      <c r="P499" s="224"/>
      <c r="Q499" s="225"/>
    </row>
    <row r="500" spans="1:17" x14ac:dyDescent="0.3">
      <c r="A500" s="223"/>
      <c r="B500" s="224"/>
      <c r="C500" s="225"/>
      <c r="D500" s="224"/>
      <c r="E500" s="225"/>
      <c r="F500" s="224"/>
      <c r="G500" s="225"/>
      <c r="H500" s="224"/>
      <c r="I500" s="225"/>
      <c r="J500" s="224"/>
      <c r="K500" s="225"/>
      <c r="L500" s="224"/>
      <c r="M500" s="225"/>
      <c r="N500" s="224"/>
      <c r="O500" s="225"/>
      <c r="P500" s="224"/>
      <c r="Q500" s="225"/>
    </row>
    <row r="501" spans="1:17" x14ac:dyDescent="0.3">
      <c r="A501" s="223"/>
      <c r="B501" s="224"/>
      <c r="C501" s="225"/>
      <c r="D501" s="224"/>
      <c r="E501" s="225"/>
      <c r="F501" s="224"/>
      <c r="G501" s="225"/>
      <c r="H501" s="224"/>
      <c r="I501" s="225"/>
      <c r="J501" s="224"/>
      <c r="K501" s="225"/>
      <c r="L501" s="224"/>
      <c r="M501" s="225"/>
      <c r="N501" s="224"/>
      <c r="O501" s="225"/>
      <c r="P501" s="224"/>
      <c r="Q501" s="225"/>
    </row>
    <row r="502" spans="1:17" x14ac:dyDescent="0.3">
      <c r="A502" s="223"/>
      <c r="B502" s="224"/>
      <c r="C502" s="225"/>
      <c r="D502" s="224"/>
      <c r="E502" s="225"/>
      <c r="F502" s="224"/>
      <c r="G502" s="225"/>
      <c r="H502" s="224"/>
      <c r="I502" s="225"/>
      <c r="J502" s="224"/>
      <c r="K502" s="225"/>
      <c r="L502" s="224"/>
      <c r="M502" s="225"/>
      <c r="N502" s="224"/>
      <c r="O502" s="225"/>
      <c r="P502" s="224"/>
      <c r="Q502" s="225"/>
    </row>
    <row r="503" spans="1:17" x14ac:dyDescent="0.3">
      <c r="A503" s="223"/>
      <c r="B503" s="224"/>
      <c r="C503" s="225"/>
      <c r="D503" s="224"/>
      <c r="E503" s="225"/>
      <c r="F503" s="224"/>
      <c r="G503" s="225"/>
      <c r="H503" s="224"/>
      <c r="I503" s="225"/>
      <c r="J503" s="224"/>
      <c r="K503" s="225"/>
      <c r="L503" s="224"/>
      <c r="M503" s="225"/>
      <c r="N503" s="224"/>
      <c r="O503" s="225"/>
      <c r="P503" s="224"/>
      <c r="Q503" s="225"/>
    </row>
    <row r="504" spans="1:17" x14ac:dyDescent="0.3">
      <c r="A504" s="223"/>
      <c r="B504" s="224"/>
      <c r="C504" s="225"/>
      <c r="D504" s="224"/>
      <c r="E504" s="225"/>
      <c r="F504" s="224"/>
      <c r="G504" s="225"/>
      <c r="H504" s="224"/>
      <c r="I504" s="225"/>
      <c r="J504" s="224"/>
      <c r="K504" s="225"/>
      <c r="L504" s="224"/>
      <c r="M504" s="225"/>
      <c r="N504" s="224"/>
      <c r="O504" s="225"/>
      <c r="P504" s="224"/>
      <c r="Q504" s="225"/>
    </row>
    <row r="505" spans="1:17" x14ac:dyDescent="0.3">
      <c r="A505" s="223"/>
      <c r="B505" s="224"/>
      <c r="C505" s="225"/>
      <c r="D505" s="224"/>
      <c r="E505" s="225"/>
      <c r="F505" s="224"/>
      <c r="G505" s="225"/>
      <c r="H505" s="224"/>
      <c r="I505" s="225"/>
      <c r="J505" s="224"/>
      <c r="K505" s="225"/>
      <c r="L505" s="224"/>
      <c r="M505" s="225"/>
      <c r="N505" s="224"/>
      <c r="O505" s="225"/>
      <c r="P505" s="224"/>
      <c r="Q505" s="225"/>
    </row>
    <row r="506" spans="1:17" x14ac:dyDescent="0.3">
      <c r="A506" s="223"/>
      <c r="B506" s="224"/>
      <c r="C506" s="225"/>
      <c r="D506" s="224"/>
      <c r="E506" s="225"/>
      <c r="F506" s="224"/>
      <c r="G506" s="225"/>
      <c r="H506" s="224"/>
      <c r="I506" s="225"/>
      <c r="J506" s="224"/>
      <c r="K506" s="225"/>
      <c r="L506" s="224"/>
      <c r="M506" s="225"/>
      <c r="N506" s="224"/>
      <c r="O506" s="225"/>
      <c r="P506" s="224"/>
      <c r="Q506" s="225"/>
    </row>
    <row r="507" spans="1:17" x14ac:dyDescent="0.3">
      <c r="A507" s="223"/>
      <c r="B507" s="224"/>
      <c r="C507" s="225"/>
      <c r="D507" s="224"/>
      <c r="E507" s="225"/>
      <c r="F507" s="224"/>
      <c r="G507" s="225"/>
      <c r="H507" s="224"/>
      <c r="I507" s="225"/>
      <c r="J507" s="224"/>
      <c r="K507" s="225"/>
      <c r="L507" s="224"/>
      <c r="M507" s="225"/>
      <c r="N507" s="224"/>
      <c r="O507" s="225"/>
      <c r="P507" s="224"/>
      <c r="Q507" s="225"/>
    </row>
    <row r="508" spans="1:17" x14ac:dyDescent="0.3">
      <c r="A508" s="223"/>
      <c r="B508" s="224"/>
      <c r="C508" s="225"/>
      <c r="D508" s="224"/>
      <c r="E508" s="225"/>
      <c r="F508" s="224"/>
      <c r="G508" s="225"/>
      <c r="H508" s="224"/>
      <c r="I508" s="225"/>
      <c r="J508" s="224"/>
      <c r="K508" s="225"/>
      <c r="L508" s="224"/>
      <c r="M508" s="225"/>
      <c r="N508" s="224"/>
      <c r="O508" s="225"/>
      <c r="P508" s="224"/>
      <c r="Q508" s="225"/>
    </row>
    <row r="509" spans="1:17" x14ac:dyDescent="0.3">
      <c r="A509" s="223"/>
      <c r="B509" s="224"/>
      <c r="C509" s="225"/>
      <c r="D509" s="224"/>
      <c r="E509" s="225"/>
      <c r="F509" s="224"/>
      <c r="G509" s="225"/>
      <c r="H509" s="224"/>
      <c r="I509" s="225"/>
      <c r="J509" s="224"/>
      <c r="K509" s="225"/>
      <c r="L509" s="224"/>
      <c r="M509" s="225"/>
      <c r="N509" s="224"/>
      <c r="O509" s="225"/>
      <c r="P509" s="224"/>
      <c r="Q509" s="225"/>
    </row>
    <row r="510" spans="1:17" x14ac:dyDescent="0.3">
      <c r="A510" s="223"/>
      <c r="B510" s="224"/>
      <c r="C510" s="225"/>
      <c r="D510" s="224"/>
      <c r="E510" s="225"/>
      <c r="F510" s="224"/>
      <c r="G510" s="225"/>
      <c r="H510" s="224"/>
      <c r="I510" s="225"/>
      <c r="J510" s="224"/>
      <c r="K510" s="225"/>
      <c r="L510" s="224"/>
      <c r="M510" s="225"/>
      <c r="N510" s="224"/>
      <c r="O510" s="225"/>
      <c r="P510" s="224"/>
      <c r="Q510" s="225"/>
    </row>
    <row r="511" spans="1:17" x14ac:dyDescent="0.3">
      <c r="A511" s="223"/>
      <c r="B511" s="224"/>
      <c r="C511" s="225"/>
      <c r="D511" s="224"/>
      <c r="E511" s="225"/>
      <c r="F511" s="224"/>
      <c r="G511" s="225"/>
      <c r="H511" s="224"/>
      <c r="I511" s="225"/>
      <c r="J511" s="224"/>
      <c r="K511" s="225"/>
      <c r="L511" s="224"/>
      <c r="M511" s="225"/>
      <c r="N511" s="224"/>
      <c r="O511" s="225"/>
      <c r="P511" s="224"/>
      <c r="Q511" s="225"/>
    </row>
    <row r="512" spans="1:17" x14ac:dyDescent="0.3">
      <c r="A512" s="223"/>
      <c r="B512" s="224"/>
      <c r="C512" s="225"/>
      <c r="D512" s="224"/>
      <c r="E512" s="225"/>
      <c r="F512" s="224"/>
      <c r="G512" s="225"/>
      <c r="H512" s="224"/>
      <c r="I512" s="225"/>
      <c r="J512" s="224"/>
      <c r="K512" s="225"/>
      <c r="L512" s="224"/>
      <c r="M512" s="225"/>
      <c r="N512" s="224"/>
      <c r="O512" s="225"/>
      <c r="P512" s="224"/>
      <c r="Q512" s="225"/>
    </row>
    <row r="513" spans="1:17" x14ac:dyDescent="0.3">
      <c r="A513" s="223"/>
      <c r="B513" s="224"/>
      <c r="C513" s="225"/>
      <c r="D513" s="224"/>
      <c r="E513" s="225"/>
      <c r="F513" s="224"/>
      <c r="G513" s="225"/>
      <c r="H513" s="224"/>
      <c r="I513" s="225"/>
      <c r="J513" s="224"/>
      <c r="K513" s="225"/>
      <c r="L513" s="224"/>
      <c r="M513" s="225"/>
      <c r="N513" s="224"/>
      <c r="O513" s="225"/>
      <c r="P513" s="224"/>
      <c r="Q513" s="225"/>
    </row>
    <row r="514" spans="1:17" x14ac:dyDescent="0.3">
      <c r="A514" s="223"/>
      <c r="B514" s="224"/>
      <c r="C514" s="225"/>
      <c r="D514" s="224"/>
      <c r="E514" s="225"/>
      <c r="F514" s="224"/>
      <c r="G514" s="225"/>
      <c r="H514" s="224"/>
      <c r="I514" s="225"/>
      <c r="J514" s="224"/>
      <c r="K514" s="225"/>
      <c r="L514" s="224"/>
      <c r="M514" s="225"/>
      <c r="N514" s="224"/>
      <c r="O514" s="225"/>
      <c r="P514" s="224"/>
      <c r="Q514" s="225"/>
    </row>
    <row r="515" spans="1:17" x14ac:dyDescent="0.3">
      <c r="A515" s="223"/>
      <c r="B515" s="224"/>
      <c r="C515" s="225"/>
      <c r="D515" s="224"/>
      <c r="E515" s="225"/>
      <c r="F515" s="224"/>
      <c r="G515" s="225"/>
      <c r="H515" s="224"/>
      <c r="I515" s="225"/>
      <c r="J515" s="224"/>
      <c r="K515" s="225"/>
      <c r="L515" s="224"/>
      <c r="M515" s="225"/>
      <c r="N515" s="224"/>
      <c r="O515" s="225"/>
      <c r="P515" s="224"/>
      <c r="Q515" s="225"/>
    </row>
    <row r="516" spans="1:17" x14ac:dyDescent="0.3">
      <c r="A516" s="223"/>
      <c r="B516" s="224"/>
      <c r="C516" s="225"/>
      <c r="D516" s="224"/>
      <c r="E516" s="225"/>
      <c r="F516" s="224"/>
      <c r="G516" s="225"/>
      <c r="H516" s="224"/>
      <c r="I516" s="225"/>
      <c r="J516" s="224"/>
      <c r="K516" s="225"/>
      <c r="L516" s="224"/>
      <c r="M516" s="225"/>
      <c r="N516" s="224"/>
      <c r="O516" s="225"/>
      <c r="P516" s="224"/>
      <c r="Q516" s="225"/>
    </row>
    <row r="517" spans="1:17" x14ac:dyDescent="0.3">
      <c r="A517" s="223"/>
      <c r="B517" s="224"/>
      <c r="C517" s="225"/>
      <c r="D517" s="224"/>
      <c r="E517" s="225"/>
      <c r="F517" s="224"/>
      <c r="G517" s="225"/>
      <c r="H517" s="224"/>
      <c r="I517" s="225"/>
      <c r="J517" s="224"/>
      <c r="K517" s="225"/>
      <c r="L517" s="224"/>
      <c r="M517" s="225"/>
      <c r="N517" s="224"/>
      <c r="O517" s="225"/>
      <c r="P517" s="224"/>
      <c r="Q517" s="225"/>
    </row>
    <row r="518" spans="1:17" x14ac:dyDescent="0.3">
      <c r="A518" s="223"/>
      <c r="B518" s="224"/>
      <c r="C518" s="225"/>
      <c r="D518" s="224"/>
      <c r="E518" s="225"/>
      <c r="F518" s="224"/>
      <c r="G518" s="225"/>
      <c r="H518" s="224"/>
      <c r="I518" s="225"/>
      <c r="J518" s="224"/>
      <c r="K518" s="225"/>
      <c r="L518" s="224"/>
      <c r="M518" s="225"/>
      <c r="N518" s="224"/>
      <c r="O518" s="225"/>
      <c r="P518" s="224"/>
      <c r="Q518" s="225"/>
    </row>
    <row r="519" spans="1:17" x14ac:dyDescent="0.3">
      <c r="A519" s="223"/>
      <c r="B519" s="224"/>
      <c r="C519" s="225"/>
      <c r="D519" s="224"/>
      <c r="E519" s="225"/>
      <c r="F519" s="224"/>
      <c r="G519" s="225"/>
      <c r="H519" s="224"/>
      <c r="I519" s="225"/>
      <c r="J519" s="224"/>
      <c r="K519" s="225"/>
      <c r="L519" s="224"/>
      <c r="M519" s="225"/>
      <c r="N519" s="224"/>
      <c r="O519" s="225"/>
      <c r="P519" s="224"/>
      <c r="Q519" s="225"/>
    </row>
    <row r="520" spans="1:17" x14ac:dyDescent="0.3">
      <c r="A520" s="223"/>
      <c r="B520" s="224"/>
      <c r="C520" s="225"/>
      <c r="D520" s="224"/>
      <c r="E520" s="225"/>
      <c r="F520" s="224"/>
      <c r="G520" s="225"/>
      <c r="H520" s="224"/>
      <c r="I520" s="225"/>
      <c r="J520" s="224"/>
      <c r="K520" s="225"/>
      <c r="L520" s="224"/>
      <c r="M520" s="225"/>
      <c r="N520" s="224"/>
      <c r="O520" s="225"/>
      <c r="P520" s="224"/>
      <c r="Q520" s="225"/>
    </row>
    <row r="521" spans="1:17" x14ac:dyDescent="0.3">
      <c r="A521" s="223"/>
      <c r="B521" s="224"/>
      <c r="C521" s="225"/>
      <c r="D521" s="224"/>
      <c r="E521" s="225"/>
      <c r="F521" s="224"/>
      <c r="G521" s="225"/>
      <c r="H521" s="224"/>
      <c r="I521" s="225"/>
      <c r="J521" s="224"/>
      <c r="K521" s="225"/>
      <c r="L521" s="224"/>
      <c r="M521" s="225"/>
      <c r="N521" s="224"/>
      <c r="O521" s="225"/>
      <c r="P521" s="224"/>
      <c r="Q521" s="225"/>
    </row>
    <row r="522" spans="1:17" x14ac:dyDescent="0.3">
      <c r="A522" s="223"/>
      <c r="B522" s="224"/>
      <c r="C522" s="225"/>
      <c r="D522" s="224"/>
      <c r="E522" s="225"/>
      <c r="F522" s="224"/>
      <c r="G522" s="225"/>
      <c r="H522" s="224"/>
      <c r="I522" s="225"/>
      <c r="J522" s="224"/>
      <c r="K522" s="225"/>
      <c r="L522" s="224"/>
      <c r="M522" s="225"/>
      <c r="N522" s="224"/>
      <c r="O522" s="225"/>
      <c r="P522" s="224"/>
      <c r="Q522" s="225"/>
    </row>
    <row r="523" spans="1:17" x14ac:dyDescent="0.3">
      <c r="A523" s="223"/>
      <c r="B523" s="224"/>
      <c r="C523" s="225"/>
      <c r="D523" s="224"/>
      <c r="E523" s="225"/>
      <c r="F523" s="224"/>
      <c r="G523" s="225"/>
      <c r="H523" s="224"/>
      <c r="I523" s="225"/>
      <c r="J523" s="224"/>
      <c r="K523" s="225"/>
      <c r="L523" s="224"/>
      <c r="M523" s="225"/>
      <c r="N523" s="224"/>
      <c r="O523" s="225"/>
      <c r="P523" s="224"/>
      <c r="Q523" s="225"/>
    </row>
    <row r="524" spans="1:17" x14ac:dyDescent="0.3">
      <c r="A524" s="223"/>
      <c r="B524" s="224"/>
      <c r="C524" s="225"/>
      <c r="D524" s="224"/>
      <c r="E524" s="225"/>
      <c r="F524" s="224"/>
      <c r="G524" s="225"/>
      <c r="H524" s="224"/>
      <c r="I524" s="225"/>
      <c r="J524" s="224"/>
      <c r="K524" s="225"/>
      <c r="L524" s="224"/>
      <c r="M524" s="225"/>
      <c r="N524" s="224"/>
      <c r="O524" s="225"/>
      <c r="P524" s="224"/>
      <c r="Q524" s="225"/>
    </row>
    <row r="525" spans="1:17" x14ac:dyDescent="0.3">
      <c r="A525" s="223"/>
      <c r="B525" s="224"/>
      <c r="C525" s="225"/>
      <c r="D525" s="224"/>
      <c r="E525" s="225"/>
      <c r="F525" s="224"/>
      <c r="G525" s="225"/>
      <c r="H525" s="224"/>
      <c r="I525" s="225"/>
      <c r="J525" s="224"/>
      <c r="K525" s="225"/>
      <c r="L525" s="224"/>
      <c r="M525" s="225"/>
      <c r="N525" s="224"/>
      <c r="O525" s="225"/>
      <c r="P525" s="224"/>
      <c r="Q525" s="225"/>
    </row>
    <row r="526" spans="1:17" x14ac:dyDescent="0.3">
      <c r="A526" s="223"/>
      <c r="B526" s="224"/>
      <c r="C526" s="225"/>
      <c r="D526" s="224"/>
      <c r="E526" s="225"/>
      <c r="F526" s="224"/>
      <c r="G526" s="225"/>
      <c r="H526" s="224"/>
      <c r="I526" s="225"/>
      <c r="J526" s="224"/>
      <c r="K526" s="225"/>
      <c r="L526" s="224"/>
      <c r="M526" s="225"/>
      <c r="N526" s="224"/>
      <c r="O526" s="225"/>
      <c r="P526" s="224"/>
      <c r="Q526" s="225"/>
    </row>
    <row r="527" spans="1:17" x14ac:dyDescent="0.3">
      <c r="A527" s="223"/>
      <c r="B527" s="224"/>
      <c r="C527" s="225"/>
      <c r="D527" s="224"/>
      <c r="E527" s="225"/>
      <c r="F527" s="224"/>
      <c r="G527" s="225"/>
      <c r="H527" s="224"/>
      <c r="I527" s="225"/>
      <c r="J527" s="224"/>
      <c r="K527" s="225"/>
      <c r="L527" s="224"/>
      <c r="M527" s="225"/>
      <c r="N527" s="224"/>
      <c r="O527" s="225"/>
      <c r="P527" s="224"/>
      <c r="Q527" s="225"/>
    </row>
    <row r="528" spans="1:17" x14ac:dyDescent="0.3">
      <c r="A528" s="223"/>
      <c r="B528" s="224"/>
      <c r="C528" s="225"/>
      <c r="D528" s="224"/>
      <c r="E528" s="225"/>
      <c r="F528" s="224"/>
      <c r="G528" s="225"/>
      <c r="H528" s="224"/>
      <c r="I528" s="225"/>
      <c r="J528" s="224"/>
      <c r="K528" s="225"/>
      <c r="L528" s="224"/>
      <c r="M528" s="225"/>
      <c r="N528" s="224"/>
      <c r="O528" s="225"/>
      <c r="P528" s="224"/>
      <c r="Q528" s="225"/>
    </row>
    <row r="529" spans="1:17" x14ac:dyDescent="0.3">
      <c r="A529" s="223"/>
      <c r="B529" s="224"/>
      <c r="C529" s="225"/>
      <c r="D529" s="224"/>
      <c r="E529" s="225"/>
      <c r="F529" s="224"/>
      <c r="G529" s="225"/>
      <c r="H529" s="224"/>
      <c r="I529" s="225"/>
      <c r="J529" s="224"/>
      <c r="K529" s="225"/>
      <c r="L529" s="224"/>
      <c r="M529" s="225"/>
      <c r="N529" s="224"/>
      <c r="O529" s="225"/>
      <c r="P529" s="224"/>
      <c r="Q529" s="225"/>
    </row>
    <row r="530" spans="1:17" x14ac:dyDescent="0.3">
      <c r="A530" s="223"/>
      <c r="B530" s="224"/>
      <c r="C530" s="225"/>
      <c r="D530" s="224"/>
      <c r="E530" s="225"/>
      <c r="F530" s="224"/>
      <c r="G530" s="225"/>
      <c r="H530" s="224"/>
      <c r="I530" s="225"/>
      <c r="J530" s="224"/>
      <c r="K530" s="225"/>
      <c r="L530" s="224"/>
      <c r="M530" s="225"/>
      <c r="N530" s="224"/>
      <c r="O530" s="225"/>
      <c r="P530" s="224"/>
      <c r="Q530" s="225"/>
    </row>
    <row r="531" spans="1:17" x14ac:dyDescent="0.3">
      <c r="A531" s="223"/>
      <c r="B531" s="224"/>
      <c r="C531" s="225"/>
      <c r="D531" s="224"/>
      <c r="E531" s="225"/>
      <c r="F531" s="224"/>
      <c r="G531" s="225"/>
      <c r="H531" s="224"/>
      <c r="I531" s="225"/>
      <c r="J531" s="224"/>
      <c r="K531" s="225"/>
      <c r="L531" s="224"/>
      <c r="M531" s="225"/>
      <c r="N531" s="224"/>
      <c r="O531" s="225"/>
      <c r="P531" s="224"/>
      <c r="Q531" s="225"/>
    </row>
    <row r="532" spans="1:17" x14ac:dyDescent="0.3">
      <c r="A532" s="223"/>
      <c r="B532" s="224"/>
      <c r="C532" s="225"/>
      <c r="D532" s="224"/>
      <c r="E532" s="225"/>
      <c r="F532" s="224"/>
      <c r="G532" s="225"/>
      <c r="H532" s="224"/>
      <c r="I532" s="225"/>
      <c r="J532" s="224"/>
      <c r="K532" s="225"/>
      <c r="L532" s="224"/>
      <c r="M532" s="225"/>
      <c r="N532" s="224"/>
      <c r="O532" s="225"/>
      <c r="P532" s="224"/>
      <c r="Q532" s="225"/>
    </row>
    <row r="533" spans="1:17" x14ac:dyDescent="0.3">
      <c r="A533" s="223"/>
      <c r="B533" s="224"/>
      <c r="C533" s="225"/>
      <c r="D533" s="224"/>
      <c r="E533" s="225"/>
      <c r="F533" s="224"/>
      <c r="G533" s="225"/>
      <c r="H533" s="224"/>
      <c r="I533" s="225"/>
      <c r="J533" s="224"/>
      <c r="K533" s="225"/>
      <c r="L533" s="224"/>
      <c r="M533" s="225"/>
      <c r="N533" s="224"/>
      <c r="O533" s="225"/>
      <c r="P533" s="224"/>
      <c r="Q533" s="225"/>
    </row>
    <row r="534" spans="1:17" x14ac:dyDescent="0.3">
      <c r="A534" s="223"/>
      <c r="B534" s="224"/>
      <c r="C534" s="225"/>
      <c r="D534" s="224"/>
      <c r="E534" s="225"/>
      <c r="F534" s="224"/>
      <c r="G534" s="225"/>
      <c r="H534" s="224"/>
      <c r="I534" s="225"/>
      <c r="J534" s="224"/>
      <c r="K534" s="225"/>
      <c r="L534" s="224"/>
      <c r="M534" s="225"/>
      <c r="N534" s="224"/>
      <c r="O534" s="225"/>
      <c r="P534" s="224"/>
      <c r="Q534" s="225"/>
    </row>
    <row r="535" spans="1:17" x14ac:dyDescent="0.3">
      <c r="A535" s="223"/>
      <c r="B535" s="224"/>
      <c r="C535" s="225"/>
      <c r="D535" s="224"/>
      <c r="E535" s="225"/>
      <c r="F535" s="224"/>
      <c r="G535" s="225"/>
      <c r="H535" s="224"/>
      <c r="I535" s="225"/>
      <c r="J535" s="224"/>
      <c r="K535" s="225"/>
      <c r="L535" s="224"/>
      <c r="M535" s="225"/>
      <c r="N535" s="224"/>
      <c r="O535" s="225"/>
      <c r="P535" s="224"/>
      <c r="Q535" s="225"/>
    </row>
    <row r="536" spans="1:17" x14ac:dyDescent="0.3">
      <c r="A536" s="223"/>
      <c r="B536" s="224"/>
      <c r="C536" s="225"/>
      <c r="D536" s="224"/>
      <c r="E536" s="225"/>
      <c r="F536" s="224"/>
      <c r="G536" s="225"/>
      <c r="H536" s="224"/>
      <c r="I536" s="225"/>
      <c r="J536" s="224"/>
      <c r="K536" s="225"/>
      <c r="L536" s="224"/>
      <c r="M536" s="225"/>
      <c r="N536" s="224"/>
      <c r="O536" s="225"/>
      <c r="P536" s="224"/>
      <c r="Q536" s="226"/>
    </row>
    <row r="537" spans="1:17" x14ac:dyDescent="0.3">
      <c r="A537" s="223"/>
      <c r="B537" s="224"/>
      <c r="C537" s="225"/>
      <c r="D537" s="224"/>
      <c r="E537" s="225"/>
      <c r="F537" s="224"/>
      <c r="G537" s="225"/>
      <c r="H537" s="224"/>
      <c r="I537" s="225"/>
      <c r="J537" s="224"/>
      <c r="K537" s="225"/>
      <c r="L537" s="224"/>
      <c r="M537" s="225"/>
      <c r="N537" s="224"/>
      <c r="O537" s="225"/>
      <c r="P537" s="224"/>
      <c r="Q537" s="226"/>
    </row>
    <row r="538" spans="1:17" x14ac:dyDescent="0.3">
      <c r="A538" s="223"/>
      <c r="B538" s="224"/>
      <c r="C538" s="225"/>
      <c r="D538" s="224"/>
      <c r="E538" s="225"/>
      <c r="F538" s="224"/>
      <c r="G538" s="225"/>
      <c r="H538" s="224"/>
      <c r="I538" s="225"/>
      <c r="J538" s="224"/>
      <c r="K538" s="225"/>
      <c r="L538" s="224"/>
      <c r="M538" s="225"/>
      <c r="N538" s="224"/>
      <c r="O538" s="225"/>
      <c r="P538" s="224"/>
      <c r="Q538" s="226"/>
    </row>
    <row r="539" spans="1:17" x14ac:dyDescent="0.3">
      <c r="A539" s="223"/>
      <c r="B539" s="224"/>
      <c r="C539" s="225"/>
      <c r="D539" s="224"/>
      <c r="E539" s="225"/>
      <c r="F539" s="224"/>
      <c r="G539" s="225"/>
      <c r="H539" s="224"/>
      <c r="I539" s="225"/>
      <c r="J539" s="224"/>
      <c r="K539" s="225"/>
      <c r="L539" s="224"/>
      <c r="M539" s="225"/>
      <c r="N539" s="224"/>
      <c r="O539" s="225"/>
      <c r="P539" s="224"/>
      <c r="Q539" s="226"/>
    </row>
    <row r="540" spans="1:17" x14ac:dyDescent="0.3">
      <c r="A540" s="223"/>
      <c r="B540" s="224"/>
      <c r="C540" s="225"/>
      <c r="D540" s="224"/>
      <c r="E540" s="225"/>
      <c r="F540" s="224"/>
      <c r="G540" s="225"/>
      <c r="H540" s="224"/>
      <c r="I540" s="225"/>
      <c r="J540" s="224"/>
      <c r="K540" s="225"/>
      <c r="L540" s="224"/>
      <c r="M540" s="225"/>
      <c r="N540" s="224"/>
      <c r="O540" s="225"/>
      <c r="P540" s="224"/>
      <c r="Q540" s="226"/>
    </row>
    <row r="541" spans="1:17" x14ac:dyDescent="0.3">
      <c r="A541" s="223"/>
      <c r="B541" s="224"/>
      <c r="C541" s="225"/>
      <c r="D541" s="224"/>
      <c r="E541" s="225"/>
      <c r="F541" s="224"/>
      <c r="G541" s="225"/>
      <c r="H541" s="224"/>
      <c r="I541" s="225"/>
      <c r="J541" s="224"/>
      <c r="K541" s="225"/>
      <c r="L541" s="224"/>
      <c r="M541" s="225"/>
      <c r="N541" s="224"/>
      <c r="O541" s="225"/>
      <c r="P541" s="224"/>
      <c r="Q541" s="226"/>
    </row>
    <row r="542" spans="1:17" x14ac:dyDescent="0.3">
      <c r="A542" s="223"/>
      <c r="B542" s="224"/>
      <c r="C542" s="225"/>
      <c r="D542" s="224"/>
      <c r="E542" s="225"/>
      <c r="F542" s="224"/>
      <c r="G542" s="225"/>
      <c r="H542" s="224"/>
      <c r="I542" s="225"/>
      <c r="J542" s="224"/>
      <c r="K542" s="225"/>
      <c r="L542" s="224"/>
      <c r="M542" s="225"/>
      <c r="N542" s="224"/>
      <c r="O542" s="225"/>
      <c r="P542" s="224"/>
      <c r="Q542" s="226"/>
    </row>
    <row r="543" spans="1:17" x14ac:dyDescent="0.3">
      <c r="A543" s="223"/>
      <c r="B543" s="224"/>
      <c r="C543" s="225"/>
      <c r="D543" s="224"/>
      <c r="E543" s="225"/>
      <c r="F543" s="224"/>
      <c r="G543" s="225"/>
      <c r="H543" s="224"/>
      <c r="I543" s="225"/>
      <c r="J543" s="224"/>
      <c r="K543" s="225"/>
      <c r="L543" s="224"/>
      <c r="M543" s="225"/>
      <c r="N543" s="224"/>
      <c r="O543" s="225"/>
      <c r="P543" s="224"/>
      <c r="Q543" s="226"/>
    </row>
    <row r="544" spans="1:17" x14ac:dyDescent="0.3">
      <c r="A544" s="223"/>
      <c r="B544" s="224"/>
      <c r="C544" s="225"/>
      <c r="D544" s="224"/>
      <c r="E544" s="225"/>
      <c r="F544" s="224"/>
      <c r="G544" s="225"/>
      <c r="H544" s="224"/>
      <c r="I544" s="225"/>
      <c r="J544" s="224"/>
      <c r="K544" s="225"/>
      <c r="L544" s="224"/>
      <c r="M544" s="225"/>
      <c r="N544" s="224"/>
      <c r="O544" s="225"/>
      <c r="P544" s="224"/>
      <c r="Q544" s="226"/>
    </row>
    <row r="545" spans="1:17" x14ac:dyDescent="0.3">
      <c r="A545" s="223"/>
      <c r="B545" s="224"/>
      <c r="C545" s="225"/>
      <c r="D545" s="224"/>
      <c r="E545" s="225"/>
      <c r="F545" s="224"/>
      <c r="G545" s="225"/>
      <c r="H545" s="224"/>
      <c r="I545" s="225"/>
      <c r="J545" s="224"/>
      <c r="K545" s="225"/>
      <c r="L545" s="224"/>
      <c r="M545" s="225"/>
      <c r="N545" s="224"/>
      <c r="O545" s="225"/>
      <c r="P545" s="224"/>
      <c r="Q545" s="226"/>
    </row>
    <row r="546" spans="1:17" x14ac:dyDescent="0.3">
      <c r="A546" s="223"/>
      <c r="B546" s="224"/>
      <c r="C546" s="225"/>
      <c r="D546" s="224"/>
      <c r="E546" s="225"/>
      <c r="F546" s="224"/>
      <c r="G546" s="225"/>
      <c r="H546" s="224"/>
      <c r="I546" s="225"/>
      <c r="J546" s="224"/>
      <c r="K546" s="225"/>
      <c r="L546" s="224"/>
      <c r="M546" s="225"/>
      <c r="N546" s="224"/>
      <c r="O546" s="225"/>
      <c r="P546" s="224"/>
      <c r="Q546" s="226"/>
    </row>
    <row r="547" spans="1:17" x14ac:dyDescent="0.3">
      <c r="A547" s="223"/>
      <c r="B547" s="224"/>
      <c r="C547" s="225"/>
      <c r="D547" s="224"/>
      <c r="E547" s="225"/>
      <c r="F547" s="224"/>
      <c r="G547" s="225"/>
      <c r="H547" s="224"/>
      <c r="I547" s="225"/>
      <c r="J547" s="224"/>
      <c r="K547" s="225"/>
      <c r="L547" s="224"/>
      <c r="M547" s="225"/>
      <c r="N547" s="224"/>
      <c r="O547" s="225"/>
      <c r="P547" s="224"/>
      <c r="Q547" s="226"/>
    </row>
    <row r="548" spans="1:17" x14ac:dyDescent="0.3">
      <c r="A548" s="223"/>
      <c r="B548" s="224"/>
      <c r="C548" s="225"/>
      <c r="D548" s="224"/>
      <c r="E548" s="225"/>
      <c r="F548" s="224"/>
      <c r="G548" s="225"/>
      <c r="H548" s="224"/>
      <c r="I548" s="225"/>
      <c r="J548" s="224"/>
      <c r="K548" s="225"/>
      <c r="L548" s="224"/>
      <c r="M548" s="225"/>
      <c r="N548" s="224"/>
      <c r="O548" s="225"/>
      <c r="P548" s="224"/>
      <c r="Q548" s="226"/>
    </row>
    <row r="549" spans="1:17" x14ac:dyDescent="0.3">
      <c r="A549" s="223"/>
      <c r="B549" s="224"/>
      <c r="C549" s="225"/>
      <c r="D549" s="224"/>
      <c r="E549" s="225"/>
      <c r="F549" s="224"/>
      <c r="G549" s="225"/>
      <c r="H549" s="224"/>
      <c r="I549" s="225"/>
      <c r="J549" s="224"/>
      <c r="K549" s="225"/>
      <c r="L549" s="224"/>
      <c r="M549" s="225"/>
      <c r="N549" s="224"/>
      <c r="O549" s="225"/>
      <c r="P549" s="224"/>
      <c r="Q549" s="226"/>
    </row>
    <row r="550" spans="1:17" x14ac:dyDescent="0.3">
      <c r="A550" s="223"/>
      <c r="B550" s="224"/>
      <c r="C550" s="225"/>
      <c r="D550" s="224"/>
      <c r="E550" s="225"/>
      <c r="F550" s="224"/>
      <c r="G550" s="225"/>
      <c r="H550" s="224"/>
      <c r="I550" s="225"/>
      <c r="J550" s="224"/>
      <c r="K550" s="225"/>
      <c r="L550" s="224"/>
      <c r="M550" s="225"/>
      <c r="N550" s="224"/>
      <c r="O550" s="225"/>
      <c r="P550" s="224"/>
      <c r="Q550" s="226"/>
    </row>
    <row r="551" spans="1:17" x14ac:dyDescent="0.3">
      <c r="A551" s="223"/>
      <c r="B551" s="224"/>
      <c r="C551" s="225"/>
      <c r="D551" s="224"/>
      <c r="E551" s="225"/>
      <c r="F551" s="224"/>
      <c r="G551" s="225"/>
      <c r="H551" s="224"/>
      <c r="I551" s="225"/>
      <c r="J551" s="224"/>
      <c r="K551" s="225"/>
      <c r="L551" s="224"/>
      <c r="M551" s="225"/>
      <c r="N551" s="224"/>
      <c r="O551" s="225"/>
      <c r="P551" s="224"/>
      <c r="Q551" s="226"/>
    </row>
    <row r="552" spans="1:17" x14ac:dyDescent="0.3">
      <c r="A552" s="223"/>
      <c r="B552" s="224"/>
      <c r="C552" s="225"/>
      <c r="D552" s="224"/>
      <c r="E552" s="225"/>
      <c r="F552" s="224"/>
      <c r="G552" s="225"/>
      <c r="H552" s="224"/>
      <c r="I552" s="225"/>
      <c r="J552" s="224"/>
      <c r="K552" s="225"/>
      <c r="L552" s="224"/>
      <c r="M552" s="225"/>
      <c r="N552" s="224"/>
      <c r="O552" s="225"/>
      <c r="P552" s="224"/>
      <c r="Q552" s="226"/>
    </row>
    <row r="553" spans="1:17" x14ac:dyDescent="0.3">
      <c r="A553" s="223"/>
      <c r="B553" s="224"/>
      <c r="C553" s="225"/>
      <c r="D553" s="224"/>
      <c r="E553" s="225"/>
      <c r="F553" s="224"/>
      <c r="G553" s="225"/>
      <c r="H553" s="224"/>
      <c r="I553" s="225"/>
      <c r="J553" s="224"/>
      <c r="K553" s="225"/>
      <c r="L553" s="224"/>
      <c r="M553" s="225"/>
      <c r="N553" s="224"/>
      <c r="O553" s="225"/>
      <c r="P553" s="224"/>
      <c r="Q553" s="226"/>
    </row>
    <row r="554" spans="1:17" x14ac:dyDescent="0.3">
      <c r="A554" s="223"/>
      <c r="B554" s="224"/>
      <c r="C554" s="225"/>
      <c r="D554" s="224"/>
      <c r="E554" s="225"/>
      <c r="F554" s="224"/>
      <c r="G554" s="225"/>
      <c r="H554" s="224"/>
      <c r="I554" s="225"/>
      <c r="J554" s="224"/>
      <c r="K554" s="225"/>
      <c r="L554" s="224"/>
      <c r="M554" s="225"/>
      <c r="N554" s="224"/>
      <c r="O554" s="225"/>
      <c r="P554" s="224"/>
      <c r="Q554" s="226"/>
    </row>
    <row r="555" spans="1:17" x14ac:dyDescent="0.3">
      <c r="A555" s="223"/>
      <c r="B555" s="224"/>
      <c r="C555" s="225"/>
      <c r="D555" s="224"/>
      <c r="E555" s="225"/>
      <c r="F555" s="224"/>
      <c r="G555" s="225"/>
      <c r="H555" s="224"/>
      <c r="I555" s="225"/>
      <c r="J555" s="224"/>
      <c r="K555" s="225"/>
      <c r="L555" s="224"/>
      <c r="M555" s="225"/>
      <c r="N555" s="224"/>
      <c r="O555" s="225"/>
      <c r="P555" s="224"/>
      <c r="Q555" s="226"/>
    </row>
    <row r="556" spans="1:17" x14ac:dyDescent="0.3">
      <c r="A556" s="223"/>
      <c r="B556" s="224"/>
      <c r="C556" s="225"/>
      <c r="D556" s="224"/>
      <c r="E556" s="225"/>
      <c r="F556" s="224"/>
      <c r="G556" s="225"/>
      <c r="H556" s="224"/>
      <c r="I556" s="225"/>
      <c r="J556" s="224"/>
      <c r="K556" s="225"/>
      <c r="L556" s="224"/>
      <c r="M556" s="225"/>
      <c r="N556" s="224"/>
      <c r="O556" s="225"/>
      <c r="P556" s="224"/>
      <c r="Q556" s="226"/>
    </row>
    <row r="557" spans="1:17" x14ac:dyDescent="0.3">
      <c r="A557" s="223"/>
      <c r="B557" s="224"/>
      <c r="C557" s="225"/>
      <c r="D557" s="224"/>
      <c r="E557" s="225"/>
      <c r="F557" s="224"/>
      <c r="G557" s="225"/>
      <c r="H557" s="224"/>
      <c r="I557" s="225"/>
      <c r="J557" s="224"/>
      <c r="K557" s="225"/>
      <c r="L557" s="224"/>
      <c r="M557" s="225"/>
      <c r="N557" s="224"/>
      <c r="O557" s="225"/>
      <c r="P557" s="224"/>
      <c r="Q557" s="226"/>
    </row>
    <row r="558" spans="1:17" x14ac:dyDescent="0.3">
      <c r="A558" s="223"/>
      <c r="B558" s="224"/>
      <c r="C558" s="225"/>
      <c r="D558" s="224"/>
      <c r="E558" s="225"/>
      <c r="F558" s="224"/>
      <c r="G558" s="225"/>
      <c r="H558" s="224"/>
      <c r="I558" s="225"/>
      <c r="J558" s="224"/>
      <c r="K558" s="225"/>
      <c r="L558" s="224"/>
      <c r="M558" s="225"/>
      <c r="N558" s="224"/>
      <c r="O558" s="225"/>
      <c r="P558" s="224"/>
      <c r="Q558" s="226"/>
    </row>
    <row r="559" spans="1:17" x14ac:dyDescent="0.3">
      <c r="A559" s="223"/>
      <c r="B559" s="224"/>
      <c r="C559" s="225"/>
      <c r="D559" s="224"/>
      <c r="E559" s="225"/>
      <c r="F559" s="224"/>
      <c r="G559" s="225"/>
      <c r="H559" s="224"/>
      <c r="I559" s="225"/>
      <c r="J559" s="224"/>
      <c r="K559" s="225"/>
      <c r="L559" s="224"/>
      <c r="M559" s="225"/>
      <c r="N559" s="224"/>
      <c r="O559" s="225"/>
      <c r="P559" s="224"/>
      <c r="Q559" s="226"/>
    </row>
    <row r="560" spans="1:17" x14ac:dyDescent="0.3">
      <c r="A560" s="223"/>
      <c r="B560" s="224"/>
      <c r="C560" s="225"/>
      <c r="D560" s="224"/>
      <c r="E560" s="225"/>
      <c r="F560" s="224"/>
      <c r="G560" s="225"/>
      <c r="H560" s="224"/>
      <c r="I560" s="225"/>
      <c r="J560" s="224"/>
      <c r="K560" s="225"/>
      <c r="L560" s="224"/>
      <c r="M560" s="225"/>
      <c r="N560" s="224"/>
      <c r="O560" s="225"/>
      <c r="P560" s="224"/>
      <c r="Q560" s="226"/>
    </row>
    <row r="561" spans="1:17" x14ac:dyDescent="0.3">
      <c r="A561" s="223"/>
      <c r="B561" s="224"/>
      <c r="C561" s="225"/>
      <c r="D561" s="224"/>
      <c r="E561" s="225"/>
      <c r="F561" s="224"/>
      <c r="G561" s="225"/>
      <c r="H561" s="224"/>
      <c r="I561" s="225"/>
      <c r="J561" s="224"/>
      <c r="K561" s="225"/>
      <c r="L561" s="224"/>
      <c r="M561" s="225"/>
      <c r="N561" s="224"/>
      <c r="O561" s="225"/>
      <c r="P561" s="224"/>
      <c r="Q561" s="226"/>
    </row>
    <row r="562" spans="1:17" x14ac:dyDescent="0.3">
      <c r="A562" s="223"/>
      <c r="B562" s="224"/>
      <c r="C562" s="225"/>
      <c r="D562" s="224"/>
      <c r="E562" s="225"/>
      <c r="F562" s="224"/>
      <c r="G562" s="225"/>
      <c r="H562" s="224"/>
      <c r="I562" s="225"/>
      <c r="J562" s="224"/>
      <c r="K562" s="225"/>
      <c r="L562" s="224"/>
      <c r="M562" s="225"/>
      <c r="N562" s="224"/>
      <c r="O562" s="225"/>
      <c r="P562" s="224"/>
      <c r="Q562" s="226"/>
    </row>
    <row r="563" spans="1:17" x14ac:dyDescent="0.3">
      <c r="A563" s="223"/>
      <c r="B563" s="224"/>
      <c r="C563" s="225"/>
      <c r="D563" s="224"/>
      <c r="E563" s="225"/>
      <c r="F563" s="224"/>
      <c r="G563" s="225"/>
      <c r="H563" s="224"/>
      <c r="I563" s="225"/>
      <c r="J563" s="224"/>
      <c r="K563" s="225"/>
      <c r="L563" s="224"/>
      <c r="M563" s="225"/>
      <c r="N563" s="224"/>
      <c r="O563" s="225"/>
      <c r="P563" s="224"/>
      <c r="Q563" s="226"/>
    </row>
    <row r="564" spans="1:17" x14ac:dyDescent="0.3">
      <c r="A564" s="223"/>
      <c r="B564" s="224"/>
      <c r="C564" s="225"/>
      <c r="D564" s="224"/>
      <c r="E564" s="225"/>
      <c r="F564" s="224"/>
      <c r="G564" s="225"/>
      <c r="H564" s="224"/>
      <c r="I564" s="225"/>
      <c r="J564" s="224"/>
      <c r="K564" s="225"/>
      <c r="L564" s="224"/>
      <c r="M564" s="225"/>
      <c r="N564" s="224"/>
      <c r="O564" s="225"/>
      <c r="P564" s="224"/>
      <c r="Q564" s="226"/>
    </row>
    <row r="565" spans="1:17" x14ac:dyDescent="0.3">
      <c r="A565" s="223"/>
      <c r="B565" s="224"/>
      <c r="C565" s="225"/>
      <c r="D565" s="224"/>
      <c r="E565" s="225"/>
      <c r="F565" s="224"/>
      <c r="G565" s="225"/>
      <c r="H565" s="224"/>
      <c r="I565" s="225"/>
      <c r="J565" s="224"/>
      <c r="K565" s="225"/>
      <c r="L565" s="224"/>
      <c r="M565" s="225"/>
      <c r="N565" s="224"/>
      <c r="O565" s="225"/>
      <c r="P565" s="224"/>
      <c r="Q565" s="226"/>
    </row>
    <row r="566" spans="1:17" x14ac:dyDescent="0.3">
      <c r="A566" s="223"/>
      <c r="B566" s="224"/>
      <c r="C566" s="225"/>
      <c r="D566" s="224"/>
      <c r="E566" s="225"/>
      <c r="F566" s="224"/>
      <c r="G566" s="225"/>
      <c r="H566" s="224"/>
      <c r="I566" s="225"/>
      <c r="J566" s="224"/>
      <c r="K566" s="225"/>
      <c r="L566" s="224"/>
      <c r="M566" s="225"/>
      <c r="N566" s="224"/>
      <c r="O566" s="225"/>
      <c r="P566" s="224"/>
      <c r="Q566" s="226"/>
    </row>
    <row r="567" spans="1:17" x14ac:dyDescent="0.3">
      <c r="A567" s="223"/>
      <c r="B567" s="224"/>
      <c r="C567" s="225"/>
      <c r="D567" s="224"/>
      <c r="E567" s="225"/>
      <c r="F567" s="224"/>
      <c r="G567" s="225"/>
      <c r="H567" s="224"/>
      <c r="I567" s="225"/>
      <c r="J567" s="224"/>
      <c r="K567" s="225"/>
      <c r="L567" s="224"/>
      <c r="M567" s="225"/>
      <c r="N567" s="224"/>
      <c r="O567" s="225"/>
      <c r="P567" s="224"/>
      <c r="Q567" s="226"/>
    </row>
    <row r="568" spans="1:17" x14ac:dyDescent="0.3">
      <c r="A568" s="223"/>
      <c r="B568" s="224"/>
      <c r="C568" s="225"/>
      <c r="D568" s="224"/>
      <c r="E568" s="225"/>
      <c r="F568" s="224"/>
      <c r="G568" s="225"/>
      <c r="H568" s="224"/>
      <c r="I568" s="225"/>
      <c r="J568" s="224"/>
      <c r="K568" s="225"/>
      <c r="L568" s="224"/>
      <c r="M568" s="225"/>
      <c r="N568" s="224"/>
      <c r="O568" s="225"/>
      <c r="P568" s="224"/>
      <c r="Q568" s="226"/>
    </row>
    <row r="569" spans="1:17" x14ac:dyDescent="0.3">
      <c r="A569" s="223"/>
      <c r="B569" s="224"/>
      <c r="C569" s="225"/>
      <c r="D569" s="224"/>
      <c r="E569" s="225"/>
      <c r="F569" s="224"/>
      <c r="G569" s="225"/>
      <c r="H569" s="224"/>
      <c r="I569" s="225"/>
      <c r="J569" s="224"/>
      <c r="K569" s="225"/>
      <c r="L569" s="224"/>
      <c r="M569" s="225"/>
      <c r="N569" s="224"/>
      <c r="O569" s="225"/>
      <c r="P569" s="224"/>
      <c r="Q569" s="226"/>
    </row>
    <row r="570" spans="1:17" x14ac:dyDescent="0.3">
      <c r="A570" s="223"/>
      <c r="B570" s="224"/>
      <c r="C570" s="225"/>
      <c r="D570" s="224"/>
      <c r="E570" s="225"/>
      <c r="F570" s="224"/>
      <c r="G570" s="225"/>
      <c r="H570" s="224"/>
      <c r="I570" s="225"/>
      <c r="J570" s="224"/>
      <c r="K570" s="225"/>
      <c r="L570" s="224"/>
      <c r="M570" s="225"/>
      <c r="N570" s="224"/>
      <c r="O570" s="225"/>
      <c r="P570" s="224"/>
      <c r="Q570" s="226"/>
    </row>
    <row r="571" spans="1:17" x14ac:dyDescent="0.3">
      <c r="A571" s="223"/>
      <c r="B571" s="224"/>
      <c r="C571" s="225"/>
      <c r="D571" s="224"/>
      <c r="E571" s="225"/>
      <c r="F571" s="224"/>
      <c r="G571" s="225"/>
      <c r="H571" s="224"/>
      <c r="I571" s="225"/>
      <c r="J571" s="224"/>
      <c r="K571" s="225"/>
      <c r="L571" s="224"/>
      <c r="M571" s="225"/>
      <c r="N571" s="224"/>
      <c r="O571" s="225"/>
      <c r="P571" s="224"/>
      <c r="Q571" s="226"/>
    </row>
    <row r="572" spans="1:17" x14ac:dyDescent="0.3">
      <c r="A572" s="223"/>
      <c r="B572" s="224"/>
      <c r="C572" s="225"/>
      <c r="D572" s="224"/>
      <c r="E572" s="225"/>
      <c r="F572" s="224"/>
      <c r="G572" s="225"/>
      <c r="H572" s="224"/>
      <c r="I572" s="225"/>
      <c r="J572" s="224"/>
      <c r="K572" s="225"/>
      <c r="L572" s="224"/>
      <c r="M572" s="225"/>
      <c r="N572" s="224"/>
      <c r="O572" s="225"/>
      <c r="P572" s="224"/>
      <c r="Q572" s="226"/>
    </row>
    <row r="573" spans="1:17" x14ac:dyDescent="0.3">
      <c r="A573" s="223"/>
      <c r="B573" s="224"/>
      <c r="C573" s="225"/>
      <c r="D573" s="224"/>
      <c r="E573" s="225"/>
      <c r="F573" s="224"/>
      <c r="G573" s="225"/>
      <c r="H573" s="224"/>
      <c r="I573" s="225"/>
      <c r="J573" s="224"/>
      <c r="K573" s="225"/>
      <c r="L573" s="224"/>
      <c r="M573" s="225"/>
      <c r="N573" s="224"/>
      <c r="O573" s="225"/>
      <c r="P573" s="224"/>
      <c r="Q573" s="226"/>
    </row>
    <row r="574" spans="1:17" x14ac:dyDescent="0.3">
      <c r="A574" s="223"/>
      <c r="B574" s="224"/>
      <c r="C574" s="225"/>
      <c r="D574" s="224"/>
      <c r="E574" s="225"/>
      <c r="F574" s="224"/>
      <c r="G574" s="225"/>
      <c r="H574" s="224"/>
      <c r="I574" s="225"/>
      <c r="J574" s="224"/>
      <c r="K574" s="225"/>
      <c r="L574" s="224"/>
      <c r="M574" s="225"/>
      <c r="N574" s="224"/>
      <c r="O574" s="225"/>
      <c r="P574" s="224"/>
      <c r="Q574" s="226"/>
    </row>
    <row r="575" spans="1:17" x14ac:dyDescent="0.3">
      <c r="A575" s="223"/>
      <c r="B575" s="224"/>
      <c r="C575" s="225"/>
      <c r="D575" s="224"/>
      <c r="E575" s="225"/>
      <c r="F575" s="224"/>
      <c r="G575" s="225"/>
      <c r="H575" s="224"/>
      <c r="I575" s="225"/>
      <c r="J575" s="224"/>
      <c r="K575" s="225"/>
      <c r="L575" s="224"/>
      <c r="M575" s="225"/>
      <c r="N575" s="224"/>
      <c r="O575" s="225"/>
      <c r="P575" s="224"/>
      <c r="Q575" s="226"/>
    </row>
    <row r="576" spans="1:17" x14ac:dyDescent="0.3">
      <c r="A576" s="223"/>
      <c r="B576" s="224"/>
      <c r="C576" s="225"/>
      <c r="D576" s="224"/>
      <c r="E576" s="225"/>
      <c r="F576" s="224"/>
      <c r="G576" s="225"/>
      <c r="H576" s="224"/>
      <c r="I576" s="225"/>
      <c r="J576" s="224"/>
      <c r="K576" s="225"/>
      <c r="L576" s="224"/>
      <c r="M576" s="225"/>
      <c r="N576" s="224"/>
      <c r="O576" s="225"/>
      <c r="P576" s="224"/>
      <c r="Q576" s="226"/>
    </row>
    <row r="577" spans="1:17" x14ac:dyDescent="0.3">
      <c r="A577" s="223"/>
      <c r="B577" s="224"/>
      <c r="C577" s="225"/>
      <c r="D577" s="224"/>
      <c r="E577" s="225"/>
      <c r="F577" s="224"/>
      <c r="G577" s="225"/>
      <c r="H577" s="224"/>
      <c r="I577" s="225"/>
      <c r="J577" s="224"/>
      <c r="K577" s="225"/>
      <c r="L577" s="224"/>
      <c r="M577" s="225"/>
      <c r="N577" s="224"/>
      <c r="O577" s="225"/>
      <c r="P577" s="224"/>
      <c r="Q577" s="226"/>
    </row>
    <row r="578" spans="1:17" x14ac:dyDescent="0.3">
      <c r="A578" s="223"/>
      <c r="B578" s="224"/>
      <c r="C578" s="225"/>
      <c r="D578" s="224"/>
      <c r="E578" s="225"/>
      <c r="F578" s="224"/>
      <c r="G578" s="225"/>
      <c r="H578" s="224"/>
      <c r="I578" s="225"/>
      <c r="J578" s="224"/>
      <c r="K578" s="225"/>
      <c r="L578" s="224"/>
      <c r="M578" s="225"/>
      <c r="N578" s="224"/>
      <c r="O578" s="225"/>
      <c r="P578" s="224"/>
      <c r="Q578" s="226"/>
    </row>
    <row r="579" spans="1:17" x14ac:dyDescent="0.3">
      <c r="A579" s="223"/>
      <c r="B579" s="224"/>
      <c r="C579" s="225"/>
      <c r="D579" s="224"/>
      <c r="E579" s="225"/>
      <c r="F579" s="224"/>
      <c r="G579" s="225"/>
      <c r="H579" s="224"/>
      <c r="I579" s="225"/>
      <c r="J579" s="224"/>
      <c r="K579" s="225"/>
      <c r="L579" s="224"/>
      <c r="M579" s="225"/>
      <c r="N579" s="224"/>
      <c r="O579" s="225"/>
      <c r="P579" s="224"/>
      <c r="Q579" s="226"/>
    </row>
    <row r="580" spans="1:17" x14ac:dyDescent="0.3">
      <c r="A580" s="223"/>
      <c r="B580" s="224"/>
      <c r="C580" s="225"/>
      <c r="D580" s="224"/>
      <c r="E580" s="225"/>
      <c r="F580" s="224"/>
      <c r="G580" s="225"/>
      <c r="H580" s="224"/>
      <c r="I580" s="225"/>
      <c r="J580" s="224"/>
      <c r="K580" s="225"/>
      <c r="L580" s="224"/>
      <c r="M580" s="225"/>
      <c r="N580" s="224"/>
      <c r="O580" s="225"/>
      <c r="P580" s="224"/>
      <c r="Q580" s="226"/>
    </row>
    <row r="581" spans="1:17" x14ac:dyDescent="0.3">
      <c r="A581" s="223"/>
      <c r="B581" s="224"/>
      <c r="C581" s="225"/>
      <c r="D581" s="224"/>
      <c r="E581" s="225"/>
      <c r="F581" s="224"/>
      <c r="G581" s="225"/>
      <c r="H581" s="224"/>
      <c r="I581" s="225"/>
      <c r="J581" s="224"/>
      <c r="K581" s="225"/>
      <c r="L581" s="224"/>
      <c r="M581" s="225"/>
      <c r="N581" s="224"/>
      <c r="O581" s="225"/>
      <c r="P581" s="224"/>
      <c r="Q581" s="226"/>
    </row>
    <row r="582" spans="1:17" x14ac:dyDescent="0.3">
      <c r="A582" s="223"/>
      <c r="B582" s="224"/>
      <c r="C582" s="225"/>
      <c r="D582" s="224"/>
      <c r="E582" s="225"/>
      <c r="F582" s="224"/>
      <c r="G582" s="225"/>
      <c r="H582" s="224"/>
      <c r="I582" s="225"/>
      <c r="J582" s="224"/>
      <c r="K582" s="225"/>
      <c r="L582" s="224"/>
      <c r="M582" s="225"/>
      <c r="N582" s="224"/>
      <c r="O582" s="225"/>
      <c r="P582" s="224"/>
      <c r="Q582" s="226"/>
    </row>
    <row r="583" spans="1:17" x14ac:dyDescent="0.3">
      <c r="A583" s="223"/>
      <c r="B583" s="224"/>
      <c r="C583" s="225"/>
      <c r="D583" s="224"/>
      <c r="E583" s="225"/>
      <c r="F583" s="224"/>
      <c r="G583" s="225"/>
      <c r="H583" s="224"/>
      <c r="I583" s="225"/>
      <c r="J583" s="224"/>
      <c r="K583" s="225"/>
      <c r="L583" s="224"/>
      <c r="M583" s="225"/>
      <c r="N583" s="224"/>
      <c r="O583" s="225"/>
      <c r="P583" s="224"/>
      <c r="Q583" s="226"/>
    </row>
    <row r="584" spans="1:17" x14ac:dyDescent="0.3">
      <c r="A584" s="223"/>
      <c r="B584" s="224"/>
      <c r="C584" s="225"/>
      <c r="D584" s="224"/>
      <c r="E584" s="225"/>
      <c r="F584" s="224"/>
      <c r="G584" s="225"/>
      <c r="H584" s="224"/>
      <c r="I584" s="225"/>
      <c r="J584" s="224"/>
      <c r="K584" s="225"/>
      <c r="L584" s="224"/>
      <c r="M584" s="225"/>
      <c r="N584" s="224"/>
      <c r="O584" s="225"/>
      <c r="P584" s="224"/>
      <c r="Q584" s="226"/>
    </row>
    <row r="585" spans="1:17" x14ac:dyDescent="0.3">
      <c r="A585" s="223"/>
      <c r="B585" s="224"/>
      <c r="C585" s="225"/>
      <c r="D585" s="224"/>
      <c r="E585" s="225"/>
      <c r="F585" s="224"/>
      <c r="G585" s="225"/>
      <c r="H585" s="224"/>
      <c r="I585" s="225"/>
      <c r="J585" s="224"/>
      <c r="K585" s="225"/>
      <c r="L585" s="224"/>
      <c r="M585" s="225"/>
      <c r="N585" s="224"/>
      <c r="O585" s="225"/>
      <c r="P585" s="224"/>
      <c r="Q585" s="226"/>
    </row>
    <row r="586" spans="1:17" x14ac:dyDescent="0.3">
      <c r="A586" s="223"/>
      <c r="B586" s="224"/>
      <c r="C586" s="225"/>
      <c r="D586" s="224"/>
      <c r="E586" s="225"/>
      <c r="F586" s="224"/>
      <c r="G586" s="225"/>
      <c r="H586" s="224"/>
      <c r="I586" s="225"/>
      <c r="J586" s="224"/>
      <c r="K586" s="225"/>
      <c r="L586" s="224"/>
      <c r="M586" s="225"/>
      <c r="N586" s="224"/>
      <c r="O586" s="225"/>
      <c r="P586" s="224"/>
      <c r="Q586" s="226"/>
    </row>
    <row r="587" spans="1:17" x14ac:dyDescent="0.3">
      <c r="A587" s="223"/>
      <c r="B587" s="224"/>
      <c r="C587" s="225"/>
      <c r="D587" s="224"/>
      <c r="E587" s="225"/>
      <c r="F587" s="224"/>
      <c r="G587" s="225"/>
      <c r="H587" s="224"/>
      <c r="I587" s="225"/>
      <c r="J587" s="224"/>
      <c r="K587" s="225"/>
      <c r="L587" s="224"/>
      <c r="M587" s="225"/>
      <c r="N587" s="224"/>
      <c r="O587" s="225"/>
      <c r="P587" s="224"/>
      <c r="Q587" s="226"/>
    </row>
    <row r="588" spans="1:17" x14ac:dyDescent="0.3">
      <c r="A588" s="223"/>
      <c r="B588" s="224"/>
      <c r="C588" s="225"/>
      <c r="D588" s="224"/>
      <c r="E588" s="225"/>
      <c r="F588" s="224"/>
      <c r="G588" s="225"/>
      <c r="H588" s="224"/>
      <c r="I588" s="225"/>
      <c r="J588" s="224"/>
      <c r="K588" s="225"/>
      <c r="L588" s="224"/>
      <c r="M588" s="225"/>
      <c r="N588" s="224"/>
      <c r="O588" s="225"/>
      <c r="P588" s="224"/>
      <c r="Q588" s="226"/>
    </row>
    <row r="589" spans="1:17" x14ac:dyDescent="0.3">
      <c r="A589" s="223"/>
      <c r="B589" s="224"/>
      <c r="C589" s="225"/>
      <c r="D589" s="224"/>
      <c r="E589" s="225"/>
      <c r="F589" s="224"/>
      <c r="G589" s="225"/>
      <c r="H589" s="224"/>
      <c r="I589" s="225"/>
      <c r="J589" s="224"/>
      <c r="K589" s="225"/>
      <c r="L589" s="224"/>
      <c r="M589" s="225"/>
      <c r="N589" s="224"/>
      <c r="O589" s="225"/>
      <c r="P589" s="224"/>
      <c r="Q589" s="226"/>
    </row>
    <row r="590" spans="1:17" x14ac:dyDescent="0.3">
      <c r="A590" s="223"/>
      <c r="B590" s="224"/>
      <c r="C590" s="225"/>
      <c r="D590" s="224"/>
      <c r="E590" s="225"/>
      <c r="F590" s="224"/>
      <c r="G590" s="225"/>
      <c r="H590" s="224"/>
      <c r="I590" s="225"/>
      <c r="J590" s="224"/>
      <c r="K590" s="225"/>
      <c r="L590" s="224"/>
      <c r="M590" s="225"/>
      <c r="N590" s="224"/>
      <c r="O590" s="225"/>
      <c r="P590" s="224"/>
      <c r="Q590" s="226"/>
    </row>
    <row r="591" spans="1:17" x14ac:dyDescent="0.3">
      <c r="A591" s="223"/>
      <c r="B591" s="224"/>
      <c r="C591" s="225"/>
      <c r="D591" s="224"/>
      <c r="E591" s="225"/>
      <c r="F591" s="224"/>
      <c r="G591" s="225"/>
      <c r="H591" s="224"/>
      <c r="I591" s="225"/>
      <c r="J591" s="224"/>
      <c r="K591" s="225"/>
      <c r="L591" s="224"/>
      <c r="M591" s="225"/>
      <c r="N591" s="224"/>
      <c r="O591" s="225"/>
      <c r="P591" s="224"/>
      <c r="Q591" s="226"/>
    </row>
    <row r="592" spans="1:17" x14ac:dyDescent="0.3">
      <c r="A592" s="223"/>
      <c r="B592" s="224"/>
      <c r="C592" s="225"/>
      <c r="D592" s="224"/>
      <c r="E592" s="225"/>
      <c r="F592" s="224"/>
      <c r="G592" s="225"/>
      <c r="H592" s="224"/>
      <c r="I592" s="225"/>
      <c r="J592" s="224"/>
      <c r="K592" s="225"/>
      <c r="L592" s="224"/>
      <c r="M592" s="225"/>
      <c r="N592" s="224"/>
      <c r="O592" s="225"/>
      <c r="P592" s="224"/>
      <c r="Q592" s="226"/>
    </row>
    <row r="593" spans="1:17" x14ac:dyDescent="0.3">
      <c r="A593" s="223"/>
      <c r="B593" s="224"/>
      <c r="C593" s="225"/>
      <c r="D593" s="224"/>
      <c r="E593" s="225"/>
      <c r="F593" s="224"/>
      <c r="G593" s="225"/>
      <c r="H593" s="224"/>
      <c r="I593" s="225"/>
      <c r="J593" s="224"/>
      <c r="K593" s="225"/>
      <c r="L593" s="224"/>
      <c r="M593" s="225"/>
      <c r="N593" s="224"/>
      <c r="O593" s="225"/>
      <c r="P593" s="224"/>
      <c r="Q593" s="226"/>
    </row>
    <row r="594" spans="1:17" x14ac:dyDescent="0.3">
      <c r="A594" s="223"/>
      <c r="B594" s="224"/>
      <c r="C594" s="225"/>
      <c r="D594" s="224"/>
      <c r="E594" s="225"/>
      <c r="F594" s="224"/>
      <c r="G594" s="225"/>
      <c r="H594" s="224"/>
      <c r="I594" s="225"/>
      <c r="J594" s="224"/>
      <c r="K594" s="225"/>
      <c r="L594" s="224"/>
      <c r="M594" s="225"/>
      <c r="N594" s="224"/>
      <c r="O594" s="225"/>
      <c r="P594" s="224"/>
      <c r="Q594" s="226"/>
    </row>
    <row r="595" spans="1:17" x14ac:dyDescent="0.3">
      <c r="A595" s="223"/>
      <c r="B595" s="224"/>
      <c r="C595" s="225"/>
      <c r="D595" s="224"/>
      <c r="E595" s="225"/>
      <c r="F595" s="224"/>
      <c r="G595" s="225"/>
      <c r="H595" s="224"/>
      <c r="I595" s="225"/>
      <c r="J595" s="224"/>
      <c r="K595" s="225"/>
      <c r="L595" s="224"/>
      <c r="M595" s="225"/>
      <c r="N595" s="224"/>
      <c r="O595" s="225"/>
      <c r="P595" s="224"/>
      <c r="Q595" s="226"/>
    </row>
    <row r="596" spans="1:17" x14ac:dyDescent="0.3">
      <c r="A596" s="223"/>
      <c r="B596" s="224"/>
      <c r="C596" s="225"/>
      <c r="D596" s="224"/>
      <c r="E596" s="225"/>
      <c r="F596" s="224"/>
      <c r="G596" s="225"/>
      <c r="H596" s="224"/>
      <c r="I596" s="225"/>
      <c r="J596" s="224"/>
      <c r="K596" s="225"/>
      <c r="L596" s="224"/>
      <c r="M596" s="225"/>
      <c r="N596" s="224"/>
      <c r="O596" s="225"/>
      <c r="P596" s="224"/>
      <c r="Q596" s="226"/>
    </row>
    <row r="597" spans="1:17" x14ac:dyDescent="0.3">
      <c r="A597" s="223"/>
      <c r="B597" s="224"/>
      <c r="C597" s="225"/>
      <c r="D597" s="224"/>
      <c r="E597" s="225"/>
      <c r="F597" s="224"/>
      <c r="G597" s="225"/>
      <c r="H597" s="224"/>
      <c r="I597" s="225"/>
      <c r="J597" s="224"/>
      <c r="K597" s="225"/>
      <c r="L597" s="224"/>
      <c r="M597" s="225"/>
      <c r="N597" s="224"/>
      <c r="O597" s="225"/>
      <c r="P597" s="224"/>
      <c r="Q597" s="226"/>
    </row>
    <row r="598" spans="1:17" x14ac:dyDescent="0.3">
      <c r="A598" s="223"/>
      <c r="B598" s="224"/>
      <c r="C598" s="225"/>
      <c r="D598" s="224"/>
      <c r="E598" s="225"/>
      <c r="F598" s="224"/>
      <c r="G598" s="225"/>
      <c r="H598" s="224"/>
      <c r="I598" s="225"/>
      <c r="J598" s="224"/>
      <c r="K598" s="225"/>
      <c r="L598" s="224"/>
      <c r="M598" s="225"/>
      <c r="N598" s="224"/>
      <c r="O598" s="225"/>
      <c r="P598" s="224"/>
      <c r="Q598" s="226"/>
    </row>
    <row r="599" spans="1:17" x14ac:dyDescent="0.3">
      <c r="A599" s="223"/>
      <c r="B599" s="224"/>
      <c r="C599" s="225"/>
      <c r="D599" s="224"/>
      <c r="E599" s="225"/>
      <c r="F599" s="224"/>
      <c r="G599" s="225"/>
      <c r="H599" s="224"/>
      <c r="I599" s="225"/>
      <c r="J599" s="224"/>
      <c r="K599" s="225"/>
      <c r="L599" s="224"/>
      <c r="M599" s="225"/>
      <c r="N599" s="224"/>
      <c r="O599" s="225"/>
      <c r="P599" s="224"/>
      <c r="Q599" s="226"/>
    </row>
    <row r="600" spans="1:17" x14ac:dyDescent="0.3">
      <c r="A600" s="223"/>
      <c r="B600" s="224"/>
      <c r="C600" s="225"/>
      <c r="D600" s="224"/>
      <c r="E600" s="225"/>
      <c r="F600" s="224"/>
      <c r="G600" s="225"/>
      <c r="H600" s="224"/>
      <c r="I600" s="225"/>
      <c r="J600" s="224"/>
      <c r="K600" s="225"/>
      <c r="L600" s="224"/>
      <c r="M600" s="225"/>
      <c r="N600" s="224"/>
      <c r="O600" s="225"/>
      <c r="P600" s="224"/>
      <c r="Q600" s="226"/>
    </row>
    <row r="601" spans="1:17" x14ac:dyDescent="0.3">
      <c r="A601" s="223"/>
      <c r="B601" s="224"/>
      <c r="C601" s="225"/>
      <c r="D601" s="224"/>
      <c r="E601" s="225"/>
      <c r="F601" s="224"/>
      <c r="G601" s="225"/>
      <c r="H601" s="224"/>
      <c r="I601" s="225"/>
      <c r="J601" s="224"/>
      <c r="K601" s="225"/>
      <c r="L601" s="224"/>
      <c r="M601" s="225"/>
      <c r="N601" s="224"/>
      <c r="O601" s="225"/>
      <c r="P601" s="224"/>
      <c r="Q601" s="226"/>
    </row>
    <row r="602" spans="1:17" x14ac:dyDescent="0.3">
      <c r="A602" s="223"/>
      <c r="B602" s="224"/>
      <c r="C602" s="225"/>
      <c r="D602" s="224"/>
      <c r="E602" s="225"/>
      <c r="F602" s="224"/>
      <c r="G602" s="225"/>
      <c r="H602" s="224"/>
      <c r="I602" s="225"/>
      <c r="J602" s="224"/>
      <c r="K602" s="225"/>
      <c r="L602" s="224"/>
      <c r="M602" s="225"/>
      <c r="N602" s="224"/>
      <c r="O602" s="225"/>
      <c r="P602" s="224"/>
      <c r="Q602" s="226"/>
    </row>
    <row r="603" spans="1:17" x14ac:dyDescent="0.3">
      <c r="A603" s="223"/>
      <c r="B603" s="224"/>
      <c r="C603" s="225"/>
      <c r="D603" s="224"/>
      <c r="E603" s="225"/>
      <c r="F603" s="224"/>
      <c r="G603" s="225"/>
      <c r="H603" s="224"/>
      <c r="I603" s="225"/>
      <c r="J603" s="224"/>
      <c r="K603" s="225"/>
      <c r="L603" s="224"/>
      <c r="M603" s="225"/>
      <c r="N603" s="224"/>
      <c r="O603" s="225"/>
      <c r="P603" s="224"/>
      <c r="Q603" s="226"/>
    </row>
    <row r="604" spans="1:17" x14ac:dyDescent="0.3">
      <c r="A604" s="223"/>
      <c r="B604" s="224"/>
      <c r="C604" s="225"/>
      <c r="D604" s="224"/>
      <c r="E604" s="225"/>
      <c r="F604" s="224"/>
      <c r="G604" s="225"/>
      <c r="H604" s="224"/>
      <c r="I604" s="225"/>
      <c r="J604" s="224"/>
      <c r="K604" s="225"/>
      <c r="L604" s="224"/>
      <c r="M604" s="225"/>
      <c r="N604" s="224"/>
      <c r="O604" s="225"/>
      <c r="P604" s="224"/>
      <c r="Q604" s="226"/>
    </row>
    <row r="605" spans="1:17" x14ac:dyDescent="0.3">
      <c r="A605" s="223"/>
      <c r="B605" s="224"/>
      <c r="C605" s="225"/>
      <c r="D605" s="224"/>
      <c r="E605" s="225"/>
      <c r="F605" s="224"/>
      <c r="G605" s="225"/>
      <c r="H605" s="224"/>
      <c r="I605" s="225"/>
      <c r="J605" s="224"/>
      <c r="K605" s="225"/>
      <c r="L605" s="224"/>
      <c r="M605" s="225"/>
      <c r="N605" s="224"/>
      <c r="O605" s="225"/>
      <c r="P605" s="224"/>
      <c r="Q605" s="226"/>
    </row>
    <row r="606" spans="1:17" x14ac:dyDescent="0.3">
      <c r="A606" s="223"/>
      <c r="B606" s="224"/>
      <c r="C606" s="225"/>
      <c r="D606" s="224"/>
      <c r="E606" s="225"/>
      <c r="F606" s="224"/>
      <c r="G606" s="225"/>
      <c r="H606" s="224"/>
      <c r="I606" s="225"/>
      <c r="J606" s="224"/>
      <c r="K606" s="225"/>
      <c r="L606" s="224"/>
      <c r="M606" s="225"/>
      <c r="N606" s="224"/>
      <c r="O606" s="225"/>
      <c r="P606" s="224"/>
      <c r="Q606" s="226"/>
    </row>
    <row r="607" spans="1:17" x14ac:dyDescent="0.3">
      <c r="A607" s="223"/>
      <c r="B607" s="224"/>
      <c r="C607" s="225"/>
      <c r="D607" s="224"/>
      <c r="E607" s="225"/>
      <c r="F607" s="224"/>
      <c r="G607" s="225"/>
      <c r="H607" s="224"/>
      <c r="I607" s="225"/>
      <c r="J607" s="224"/>
      <c r="K607" s="225"/>
      <c r="L607" s="224"/>
      <c r="M607" s="225"/>
      <c r="N607" s="224"/>
      <c r="O607" s="225"/>
      <c r="P607" s="224"/>
      <c r="Q607" s="226"/>
    </row>
    <row r="608" spans="1:17" x14ac:dyDescent="0.3">
      <c r="A608" s="223"/>
      <c r="B608" s="224"/>
      <c r="C608" s="225"/>
      <c r="D608" s="224"/>
      <c r="E608" s="225"/>
      <c r="F608" s="224"/>
      <c r="G608" s="225"/>
      <c r="H608" s="224"/>
      <c r="I608" s="225"/>
      <c r="J608" s="224"/>
      <c r="K608" s="225"/>
      <c r="L608" s="224"/>
      <c r="M608" s="225"/>
      <c r="N608" s="224"/>
      <c r="O608" s="225"/>
      <c r="P608" s="224"/>
      <c r="Q608" s="226"/>
    </row>
    <row r="609" spans="1:17" x14ac:dyDescent="0.3">
      <c r="A609" s="223"/>
      <c r="B609" s="224"/>
      <c r="C609" s="225"/>
      <c r="D609" s="224"/>
      <c r="E609" s="225"/>
      <c r="F609" s="224"/>
      <c r="G609" s="225"/>
      <c r="H609" s="224"/>
      <c r="I609" s="225"/>
      <c r="J609" s="224"/>
      <c r="K609" s="225"/>
      <c r="L609" s="224"/>
      <c r="M609" s="225"/>
      <c r="N609" s="224"/>
      <c r="O609" s="225"/>
      <c r="P609" s="224"/>
      <c r="Q609" s="226"/>
    </row>
    <row r="610" spans="1:17" x14ac:dyDescent="0.3">
      <c r="A610" s="223"/>
      <c r="B610" s="224"/>
      <c r="C610" s="225"/>
      <c r="D610" s="224"/>
      <c r="E610" s="225"/>
      <c r="F610" s="224"/>
      <c r="G610" s="225"/>
      <c r="H610" s="224"/>
      <c r="I610" s="225"/>
      <c r="J610" s="224"/>
      <c r="K610" s="225"/>
      <c r="L610" s="224"/>
      <c r="M610" s="225"/>
      <c r="N610" s="224"/>
      <c r="O610" s="225"/>
      <c r="P610" s="224"/>
      <c r="Q610" s="226"/>
    </row>
    <row r="611" spans="1:17" x14ac:dyDescent="0.3">
      <c r="A611" s="223"/>
      <c r="B611" s="224"/>
      <c r="C611" s="225"/>
      <c r="D611" s="224"/>
      <c r="E611" s="225"/>
      <c r="F611" s="224"/>
      <c r="G611" s="225"/>
      <c r="H611" s="224"/>
      <c r="I611" s="225"/>
      <c r="J611" s="224"/>
      <c r="K611" s="225"/>
      <c r="L611" s="224"/>
      <c r="M611" s="225"/>
      <c r="N611" s="224"/>
      <c r="O611" s="225"/>
      <c r="P611" s="224"/>
      <c r="Q611" s="226"/>
    </row>
    <row r="612" spans="1:17" x14ac:dyDescent="0.3">
      <c r="A612" s="223"/>
      <c r="B612" s="224"/>
      <c r="C612" s="225"/>
      <c r="D612" s="224"/>
      <c r="E612" s="225"/>
      <c r="F612" s="224"/>
      <c r="G612" s="225"/>
      <c r="H612" s="224"/>
      <c r="I612" s="225"/>
      <c r="J612" s="224"/>
      <c r="K612" s="225"/>
      <c r="L612" s="224"/>
      <c r="M612" s="225"/>
      <c r="N612" s="224"/>
      <c r="O612" s="225"/>
      <c r="P612" s="224"/>
      <c r="Q612" s="226"/>
    </row>
    <row r="613" spans="1:17" x14ac:dyDescent="0.3">
      <c r="A613" s="223"/>
      <c r="B613" s="224"/>
      <c r="C613" s="225"/>
      <c r="D613" s="224"/>
      <c r="E613" s="225"/>
      <c r="F613" s="224"/>
      <c r="G613" s="225"/>
      <c r="H613" s="224"/>
      <c r="I613" s="225"/>
      <c r="J613" s="224"/>
      <c r="K613" s="225"/>
      <c r="L613" s="224"/>
      <c r="M613" s="225"/>
      <c r="N613" s="224"/>
      <c r="O613" s="225"/>
      <c r="P613" s="224"/>
      <c r="Q613" s="226"/>
    </row>
    <row r="614" spans="1:17" x14ac:dyDescent="0.3">
      <c r="A614" s="223"/>
      <c r="B614" s="224"/>
      <c r="C614" s="225"/>
      <c r="D614" s="224"/>
      <c r="E614" s="225"/>
      <c r="F614" s="224"/>
      <c r="G614" s="225"/>
      <c r="H614" s="224"/>
      <c r="I614" s="225"/>
      <c r="J614" s="224"/>
      <c r="K614" s="225"/>
      <c r="L614" s="224"/>
      <c r="M614" s="225"/>
      <c r="N614" s="224"/>
      <c r="O614" s="225"/>
      <c r="P614" s="224"/>
      <c r="Q614" s="226"/>
    </row>
    <row r="615" spans="1:17" x14ac:dyDescent="0.3">
      <c r="A615" s="223"/>
      <c r="B615" s="224"/>
      <c r="C615" s="225"/>
      <c r="D615" s="224"/>
      <c r="E615" s="225"/>
      <c r="F615" s="224"/>
      <c r="G615" s="225"/>
      <c r="H615" s="224"/>
      <c r="I615" s="225"/>
      <c r="J615" s="224"/>
      <c r="K615" s="225"/>
      <c r="L615" s="224"/>
      <c r="M615" s="225"/>
      <c r="N615" s="224"/>
      <c r="O615" s="225"/>
      <c r="P615" s="224"/>
      <c r="Q615" s="226"/>
    </row>
    <row r="616" spans="1:17" x14ac:dyDescent="0.3">
      <c r="A616" s="223"/>
      <c r="B616" s="224"/>
      <c r="C616" s="225"/>
      <c r="D616" s="224"/>
      <c r="E616" s="225"/>
      <c r="F616" s="224"/>
      <c r="G616" s="225"/>
      <c r="H616" s="224"/>
      <c r="I616" s="225"/>
      <c r="J616" s="224"/>
      <c r="K616" s="225"/>
      <c r="L616" s="224"/>
      <c r="M616" s="225"/>
      <c r="N616" s="224"/>
      <c r="O616" s="225"/>
      <c r="P616" s="224"/>
      <c r="Q616" s="226"/>
    </row>
    <row r="617" spans="1:17" x14ac:dyDescent="0.3">
      <c r="A617" s="223"/>
      <c r="B617" s="224"/>
      <c r="C617" s="225"/>
      <c r="D617" s="224"/>
      <c r="E617" s="225"/>
      <c r="F617" s="224"/>
      <c r="G617" s="225"/>
      <c r="H617" s="224"/>
      <c r="I617" s="225"/>
      <c r="J617" s="224"/>
      <c r="K617" s="225"/>
      <c r="L617" s="224"/>
      <c r="M617" s="225"/>
      <c r="N617" s="224"/>
      <c r="O617" s="225"/>
      <c r="P617" s="224"/>
      <c r="Q617" s="226"/>
    </row>
    <row r="618" spans="1:17" x14ac:dyDescent="0.3">
      <c r="A618" s="223"/>
      <c r="B618" s="224"/>
      <c r="C618" s="225"/>
      <c r="D618" s="224"/>
      <c r="E618" s="225"/>
      <c r="F618" s="224"/>
      <c r="G618" s="225"/>
      <c r="H618" s="224"/>
      <c r="I618" s="225"/>
      <c r="J618" s="224"/>
      <c r="K618" s="225"/>
      <c r="L618" s="224"/>
      <c r="M618" s="225"/>
      <c r="N618" s="224"/>
      <c r="O618" s="225"/>
      <c r="P618" s="224"/>
      <c r="Q618" s="226"/>
    </row>
    <row r="619" spans="1:17" x14ac:dyDescent="0.3">
      <c r="A619" s="223"/>
      <c r="B619" s="224"/>
      <c r="C619" s="225"/>
      <c r="D619" s="224"/>
      <c r="E619" s="225"/>
      <c r="F619" s="224"/>
      <c r="G619" s="225"/>
      <c r="H619" s="224"/>
      <c r="I619" s="225"/>
      <c r="J619" s="224"/>
      <c r="K619" s="225"/>
      <c r="L619" s="224"/>
      <c r="M619" s="225"/>
      <c r="N619" s="224"/>
      <c r="O619" s="225"/>
      <c r="P619" s="224"/>
      <c r="Q619" s="226"/>
    </row>
    <row r="620" spans="1:17" x14ac:dyDescent="0.3">
      <c r="A620" s="223"/>
      <c r="B620" s="224"/>
      <c r="C620" s="225"/>
      <c r="D620" s="224"/>
      <c r="E620" s="225"/>
      <c r="F620" s="224"/>
      <c r="G620" s="225"/>
      <c r="H620" s="224"/>
      <c r="I620" s="225"/>
      <c r="J620" s="224"/>
      <c r="K620" s="225"/>
      <c r="L620" s="224"/>
      <c r="M620" s="225"/>
      <c r="N620" s="224"/>
      <c r="O620" s="225"/>
      <c r="P620" s="224"/>
      <c r="Q620" s="226"/>
    </row>
    <row r="621" spans="1:17" x14ac:dyDescent="0.3">
      <c r="A621" s="223"/>
      <c r="B621" s="224"/>
      <c r="C621" s="225"/>
      <c r="D621" s="224"/>
      <c r="E621" s="225"/>
      <c r="F621" s="224"/>
      <c r="G621" s="225"/>
      <c r="H621" s="224"/>
      <c r="I621" s="225"/>
      <c r="J621" s="224"/>
      <c r="K621" s="225"/>
      <c r="L621" s="224"/>
      <c r="M621" s="225"/>
      <c r="N621" s="224"/>
      <c r="O621" s="225"/>
      <c r="P621" s="224"/>
      <c r="Q621" s="226"/>
    </row>
    <row r="622" spans="1:17" x14ac:dyDescent="0.3">
      <c r="A622" s="223"/>
      <c r="B622" s="224"/>
      <c r="C622" s="225"/>
      <c r="D622" s="224"/>
      <c r="E622" s="225"/>
      <c r="F622" s="224"/>
      <c r="G622" s="225"/>
      <c r="H622" s="224"/>
      <c r="I622" s="225"/>
      <c r="J622" s="224"/>
      <c r="K622" s="225"/>
      <c r="L622" s="224"/>
      <c r="M622" s="225"/>
      <c r="N622" s="224"/>
      <c r="O622" s="225"/>
      <c r="P622" s="224"/>
      <c r="Q622" s="226"/>
    </row>
    <row r="623" spans="1:17" x14ac:dyDescent="0.3">
      <c r="A623" s="223"/>
      <c r="B623" s="224"/>
      <c r="C623" s="225"/>
      <c r="D623" s="224"/>
      <c r="E623" s="225"/>
      <c r="F623" s="224"/>
      <c r="G623" s="225"/>
      <c r="H623" s="224"/>
      <c r="I623" s="225"/>
      <c r="J623" s="224"/>
      <c r="K623" s="225"/>
      <c r="L623" s="224"/>
      <c r="M623" s="225"/>
      <c r="N623" s="224"/>
      <c r="O623" s="225"/>
      <c r="P623" s="224"/>
      <c r="Q623" s="226"/>
    </row>
    <row r="624" spans="1:17" x14ac:dyDescent="0.3">
      <c r="A624" s="223"/>
      <c r="B624" s="224"/>
      <c r="C624" s="225"/>
      <c r="D624" s="224"/>
      <c r="E624" s="225"/>
      <c r="F624" s="224"/>
      <c r="G624" s="225"/>
      <c r="H624" s="224"/>
      <c r="I624" s="225"/>
      <c r="J624" s="224"/>
      <c r="K624" s="225"/>
      <c r="L624" s="224"/>
      <c r="M624" s="225"/>
      <c r="N624" s="224"/>
      <c r="O624" s="225"/>
      <c r="P624" s="224"/>
      <c r="Q624" s="226"/>
    </row>
    <row r="625" spans="1:17" x14ac:dyDescent="0.3">
      <c r="A625" s="223"/>
      <c r="B625" s="224"/>
      <c r="C625" s="225"/>
      <c r="D625" s="224"/>
      <c r="E625" s="225"/>
      <c r="F625" s="224"/>
      <c r="G625" s="225"/>
      <c r="H625" s="224"/>
      <c r="I625" s="225"/>
      <c r="J625" s="224"/>
      <c r="K625" s="225"/>
      <c r="L625" s="224"/>
      <c r="M625" s="225"/>
      <c r="N625" s="224"/>
      <c r="O625" s="225"/>
      <c r="P625" s="224"/>
      <c r="Q625" s="226"/>
    </row>
    <row r="626" spans="1:17" x14ac:dyDescent="0.3">
      <c r="A626" s="223"/>
      <c r="B626" s="224"/>
      <c r="C626" s="225"/>
      <c r="D626" s="224"/>
      <c r="E626" s="225"/>
      <c r="F626" s="224"/>
      <c r="G626" s="225"/>
      <c r="H626" s="224"/>
      <c r="I626" s="225"/>
      <c r="J626" s="224"/>
      <c r="K626" s="225"/>
      <c r="L626" s="224"/>
      <c r="M626" s="225"/>
      <c r="N626" s="224"/>
      <c r="O626" s="225"/>
      <c r="P626" s="224"/>
      <c r="Q626" s="226"/>
    </row>
    <row r="627" spans="1:17" x14ac:dyDescent="0.3">
      <c r="A627" s="223"/>
      <c r="B627" s="224"/>
      <c r="C627" s="225"/>
      <c r="D627" s="224"/>
      <c r="E627" s="225"/>
      <c r="F627" s="224"/>
      <c r="G627" s="225"/>
      <c r="H627" s="224"/>
      <c r="I627" s="225"/>
      <c r="J627" s="224"/>
      <c r="K627" s="225"/>
      <c r="L627" s="224"/>
      <c r="M627" s="225"/>
      <c r="N627" s="224"/>
      <c r="O627" s="225"/>
      <c r="P627" s="224"/>
      <c r="Q627" s="226"/>
    </row>
    <row r="628" spans="1:17" x14ac:dyDescent="0.3">
      <c r="A628" s="223"/>
      <c r="B628" s="224"/>
      <c r="C628" s="225"/>
      <c r="D628" s="224"/>
      <c r="E628" s="225"/>
      <c r="F628" s="224"/>
      <c r="G628" s="225"/>
      <c r="H628" s="224"/>
      <c r="I628" s="225"/>
      <c r="J628" s="224"/>
      <c r="K628" s="225"/>
      <c r="L628" s="224"/>
      <c r="M628" s="225"/>
      <c r="N628" s="224"/>
      <c r="O628" s="225"/>
      <c r="P628" s="224"/>
      <c r="Q628" s="226"/>
    </row>
    <row r="629" spans="1:17" x14ac:dyDescent="0.3">
      <c r="A629" s="223"/>
      <c r="B629" s="224"/>
      <c r="C629" s="225"/>
      <c r="D629" s="224"/>
      <c r="E629" s="225"/>
      <c r="F629" s="224"/>
      <c r="G629" s="225"/>
      <c r="H629" s="224"/>
      <c r="I629" s="225"/>
      <c r="J629" s="224"/>
      <c r="K629" s="225"/>
      <c r="L629" s="224"/>
      <c r="M629" s="225"/>
      <c r="N629" s="224"/>
      <c r="O629" s="225"/>
      <c r="P629" s="224"/>
      <c r="Q629" s="226"/>
    </row>
    <row r="630" spans="1:17" x14ac:dyDescent="0.3">
      <c r="A630" s="223"/>
      <c r="B630" s="224"/>
      <c r="C630" s="225"/>
      <c r="D630" s="224"/>
      <c r="E630" s="225"/>
      <c r="F630" s="224"/>
      <c r="G630" s="225"/>
      <c r="H630" s="224"/>
      <c r="I630" s="225"/>
      <c r="J630" s="224"/>
      <c r="K630" s="225"/>
      <c r="L630" s="224"/>
      <c r="M630" s="225"/>
      <c r="N630" s="224"/>
      <c r="O630" s="225"/>
      <c r="P630" s="224"/>
      <c r="Q630" s="226"/>
    </row>
    <row r="631" spans="1:17" x14ac:dyDescent="0.3">
      <c r="A631" s="223"/>
      <c r="B631" s="224"/>
      <c r="C631" s="225"/>
      <c r="D631" s="224"/>
      <c r="E631" s="225"/>
      <c r="F631" s="224"/>
      <c r="G631" s="225"/>
      <c r="H631" s="224"/>
      <c r="I631" s="225"/>
      <c r="J631" s="224"/>
      <c r="K631" s="225"/>
      <c r="L631" s="224"/>
      <c r="M631" s="225"/>
      <c r="N631" s="224"/>
      <c r="O631" s="225"/>
      <c r="P631" s="224"/>
      <c r="Q631" s="226"/>
    </row>
    <row r="632" spans="1:17" x14ac:dyDescent="0.3">
      <c r="A632" s="223"/>
      <c r="B632" s="224"/>
      <c r="C632" s="225"/>
      <c r="D632" s="224"/>
      <c r="E632" s="225"/>
      <c r="F632" s="224"/>
      <c r="G632" s="225"/>
      <c r="H632" s="224"/>
      <c r="I632" s="225"/>
      <c r="J632" s="224"/>
      <c r="K632" s="225"/>
      <c r="L632" s="224"/>
      <c r="M632" s="225"/>
      <c r="N632" s="224"/>
      <c r="O632" s="225"/>
      <c r="P632" s="224"/>
      <c r="Q632" s="226"/>
    </row>
    <row r="633" spans="1:17" x14ac:dyDescent="0.3">
      <c r="A633" s="223"/>
      <c r="B633" s="224"/>
      <c r="C633" s="225"/>
      <c r="D633" s="224"/>
      <c r="E633" s="225"/>
      <c r="F633" s="224"/>
      <c r="G633" s="225"/>
      <c r="H633" s="224"/>
      <c r="I633" s="225"/>
      <c r="J633" s="224"/>
      <c r="K633" s="225"/>
      <c r="L633" s="224"/>
      <c r="M633" s="225"/>
      <c r="N633" s="224"/>
      <c r="O633" s="225"/>
      <c r="P633" s="224"/>
      <c r="Q633" s="226"/>
    </row>
    <row r="634" spans="1:17" x14ac:dyDescent="0.3">
      <c r="A634" s="223"/>
      <c r="B634" s="224"/>
      <c r="C634" s="225"/>
      <c r="D634" s="224"/>
      <c r="E634" s="225"/>
      <c r="F634" s="224"/>
      <c r="G634" s="225"/>
      <c r="H634" s="224"/>
      <c r="I634" s="225"/>
      <c r="J634" s="224"/>
      <c r="K634" s="225"/>
      <c r="L634" s="224"/>
      <c r="M634" s="225"/>
      <c r="N634" s="224"/>
      <c r="O634" s="225"/>
      <c r="P634" s="224"/>
      <c r="Q634" s="226"/>
    </row>
    <row r="635" spans="1:17" x14ac:dyDescent="0.3">
      <c r="A635" s="223"/>
      <c r="B635" s="224"/>
      <c r="C635" s="225"/>
      <c r="D635" s="224"/>
      <c r="E635" s="225"/>
      <c r="F635" s="224"/>
      <c r="G635" s="225"/>
      <c r="H635" s="224"/>
      <c r="I635" s="225"/>
      <c r="J635" s="224"/>
      <c r="K635" s="225"/>
      <c r="L635" s="224"/>
      <c r="M635" s="225"/>
      <c r="N635" s="224"/>
      <c r="O635" s="225"/>
      <c r="P635" s="224"/>
      <c r="Q635" s="226"/>
    </row>
    <row r="636" spans="1:17" x14ac:dyDescent="0.3">
      <c r="A636" s="223"/>
      <c r="B636" s="224"/>
      <c r="C636" s="225"/>
      <c r="D636" s="224"/>
      <c r="E636" s="225"/>
      <c r="F636" s="224"/>
      <c r="G636" s="225"/>
      <c r="H636" s="224"/>
      <c r="I636" s="225"/>
      <c r="J636" s="224"/>
      <c r="K636" s="225"/>
      <c r="L636" s="224"/>
      <c r="M636" s="225"/>
      <c r="N636" s="224"/>
      <c r="O636" s="225"/>
      <c r="P636" s="224"/>
      <c r="Q636" s="226"/>
    </row>
    <row r="637" spans="1:17" x14ac:dyDescent="0.3">
      <c r="A637" s="223"/>
      <c r="B637" s="224"/>
      <c r="C637" s="225"/>
      <c r="D637" s="224"/>
      <c r="E637" s="225"/>
      <c r="F637" s="224"/>
      <c r="G637" s="225"/>
      <c r="H637" s="224"/>
      <c r="I637" s="225"/>
      <c r="J637" s="224"/>
      <c r="K637" s="225"/>
      <c r="L637" s="224"/>
      <c r="M637" s="225"/>
      <c r="N637" s="224"/>
      <c r="O637" s="225"/>
      <c r="P637" s="224"/>
      <c r="Q637" s="226"/>
    </row>
    <row r="638" spans="1:17" x14ac:dyDescent="0.3">
      <c r="A638" s="223"/>
      <c r="B638" s="224"/>
      <c r="C638" s="225"/>
      <c r="D638" s="224"/>
      <c r="E638" s="225"/>
      <c r="F638" s="224"/>
      <c r="G638" s="225"/>
      <c r="H638" s="224"/>
      <c r="I638" s="225"/>
      <c r="J638" s="224"/>
      <c r="K638" s="225"/>
      <c r="L638" s="224"/>
      <c r="M638" s="225"/>
      <c r="N638" s="224"/>
      <c r="O638" s="225"/>
      <c r="P638" s="224"/>
      <c r="Q638" s="226"/>
    </row>
    <row r="639" spans="1:17" x14ac:dyDescent="0.3">
      <c r="A639" s="223"/>
      <c r="B639" s="224"/>
      <c r="C639" s="225"/>
      <c r="D639" s="224"/>
      <c r="E639" s="225"/>
      <c r="F639" s="224"/>
      <c r="G639" s="225"/>
      <c r="H639" s="224"/>
      <c r="I639" s="225"/>
      <c r="J639" s="224"/>
      <c r="K639" s="225"/>
      <c r="L639" s="224"/>
      <c r="M639" s="225"/>
      <c r="N639" s="224"/>
      <c r="O639" s="225"/>
      <c r="P639" s="224"/>
      <c r="Q639" s="226"/>
    </row>
    <row r="640" spans="1:17" x14ac:dyDescent="0.3">
      <c r="A640" s="223"/>
      <c r="B640" s="224"/>
      <c r="C640" s="225"/>
      <c r="D640" s="224"/>
      <c r="E640" s="225"/>
      <c r="F640" s="224"/>
      <c r="G640" s="225"/>
      <c r="H640" s="224"/>
      <c r="I640" s="225"/>
      <c r="J640" s="224"/>
      <c r="K640" s="225"/>
      <c r="L640" s="224"/>
      <c r="M640" s="225"/>
      <c r="N640" s="224"/>
      <c r="O640" s="225"/>
      <c r="P640" s="224"/>
      <c r="Q640" s="226"/>
    </row>
    <row r="641" spans="1:17" x14ac:dyDescent="0.3">
      <c r="A641" s="223"/>
      <c r="B641" s="224"/>
      <c r="C641" s="225"/>
      <c r="D641" s="224"/>
      <c r="E641" s="225"/>
      <c r="F641" s="224"/>
      <c r="G641" s="225"/>
      <c r="H641" s="224"/>
      <c r="I641" s="225"/>
      <c r="J641" s="224"/>
      <c r="K641" s="225"/>
      <c r="L641" s="224"/>
      <c r="M641" s="225"/>
      <c r="N641" s="224"/>
      <c r="O641" s="225"/>
      <c r="P641" s="224"/>
      <c r="Q641" s="226"/>
    </row>
    <row r="642" spans="1:17" x14ac:dyDescent="0.3">
      <c r="A642" s="223"/>
      <c r="B642" s="224"/>
      <c r="C642" s="225"/>
      <c r="D642" s="224"/>
      <c r="E642" s="225"/>
      <c r="F642" s="224"/>
      <c r="G642" s="225"/>
      <c r="H642" s="224"/>
      <c r="I642" s="225"/>
      <c r="J642" s="224"/>
      <c r="K642" s="225"/>
      <c r="L642" s="224"/>
      <c r="M642" s="225"/>
      <c r="N642" s="224"/>
      <c r="O642" s="225"/>
      <c r="P642" s="224"/>
      <c r="Q642" s="226"/>
    </row>
    <row r="643" spans="1:17" x14ac:dyDescent="0.3">
      <c r="A643" s="223"/>
      <c r="B643" s="224"/>
      <c r="C643" s="225"/>
      <c r="D643" s="224"/>
      <c r="E643" s="225"/>
      <c r="F643" s="224"/>
      <c r="G643" s="225"/>
      <c r="H643" s="224"/>
      <c r="I643" s="225"/>
      <c r="J643" s="224"/>
      <c r="K643" s="225"/>
      <c r="L643" s="224"/>
      <c r="M643" s="225"/>
      <c r="N643" s="224"/>
      <c r="O643" s="225"/>
      <c r="P643" s="224"/>
      <c r="Q643" s="226"/>
    </row>
    <row r="644" spans="1:17" x14ac:dyDescent="0.3">
      <c r="A644" s="223"/>
      <c r="B644" s="224"/>
      <c r="C644" s="225"/>
      <c r="D644" s="224"/>
      <c r="E644" s="225"/>
      <c r="F644" s="224"/>
      <c r="G644" s="225"/>
      <c r="H644" s="224"/>
      <c r="I644" s="225"/>
      <c r="J644" s="224"/>
      <c r="K644" s="225"/>
      <c r="L644" s="224"/>
      <c r="M644" s="225"/>
      <c r="N644" s="224"/>
      <c r="O644" s="225"/>
      <c r="P644" s="224"/>
      <c r="Q644" s="226"/>
    </row>
    <row r="645" spans="1:17" x14ac:dyDescent="0.3">
      <c r="A645" s="223"/>
      <c r="B645" s="224"/>
      <c r="C645" s="225"/>
      <c r="D645" s="224"/>
      <c r="E645" s="225"/>
      <c r="F645" s="224"/>
      <c r="G645" s="225"/>
      <c r="H645" s="224"/>
      <c r="I645" s="225"/>
      <c r="J645" s="224"/>
      <c r="K645" s="225"/>
      <c r="L645" s="224"/>
      <c r="M645" s="225"/>
      <c r="N645" s="224"/>
      <c r="O645" s="225"/>
      <c r="P645" s="224"/>
      <c r="Q645" s="226"/>
    </row>
    <row r="646" spans="1:17" x14ac:dyDescent="0.3">
      <c r="A646" s="223"/>
      <c r="B646" s="224"/>
      <c r="C646" s="225"/>
      <c r="D646" s="224"/>
      <c r="E646" s="225"/>
      <c r="F646" s="224"/>
      <c r="G646" s="225"/>
      <c r="H646" s="224"/>
      <c r="I646" s="225"/>
      <c r="J646" s="224"/>
      <c r="K646" s="225"/>
      <c r="L646" s="224"/>
      <c r="M646" s="225"/>
      <c r="N646" s="224"/>
      <c r="O646" s="225"/>
      <c r="P646" s="224"/>
      <c r="Q646" s="226"/>
    </row>
    <row r="647" spans="1:17" x14ac:dyDescent="0.3">
      <c r="A647" s="223"/>
      <c r="B647" s="224"/>
      <c r="C647" s="225"/>
      <c r="D647" s="224"/>
      <c r="E647" s="225"/>
      <c r="F647" s="224"/>
      <c r="G647" s="225"/>
      <c r="H647" s="224"/>
      <c r="I647" s="225"/>
      <c r="J647" s="224"/>
      <c r="K647" s="225"/>
      <c r="L647" s="224"/>
      <c r="M647" s="225"/>
      <c r="N647" s="224"/>
      <c r="O647" s="225"/>
      <c r="P647" s="224"/>
      <c r="Q647" s="226"/>
    </row>
    <row r="648" spans="1:17" x14ac:dyDescent="0.3">
      <c r="A648" s="223"/>
      <c r="B648" s="224"/>
      <c r="C648" s="225"/>
      <c r="D648" s="224"/>
      <c r="E648" s="225"/>
      <c r="F648" s="224"/>
      <c r="G648" s="225"/>
      <c r="H648" s="224"/>
      <c r="I648" s="225"/>
      <c r="J648" s="224"/>
      <c r="K648" s="225"/>
      <c r="L648" s="224"/>
      <c r="M648" s="225"/>
      <c r="N648" s="224"/>
      <c r="O648" s="225"/>
      <c r="P648" s="224"/>
      <c r="Q648" s="226"/>
    </row>
    <row r="649" spans="1:17" x14ac:dyDescent="0.3">
      <c r="A649" s="223"/>
      <c r="B649" s="224"/>
      <c r="C649" s="225"/>
      <c r="D649" s="224"/>
      <c r="E649" s="225"/>
      <c r="F649" s="224"/>
      <c r="G649" s="225"/>
      <c r="H649" s="224"/>
      <c r="I649" s="225"/>
      <c r="J649" s="224"/>
      <c r="K649" s="225"/>
      <c r="L649" s="224"/>
      <c r="M649" s="225"/>
      <c r="N649" s="224"/>
      <c r="O649" s="225"/>
      <c r="P649" s="224"/>
      <c r="Q649" s="226"/>
    </row>
    <row r="650" spans="1:17" x14ac:dyDescent="0.3">
      <c r="A650" s="223"/>
      <c r="B650" s="224"/>
      <c r="C650" s="225"/>
      <c r="D650" s="224"/>
      <c r="E650" s="225"/>
      <c r="F650" s="224"/>
      <c r="G650" s="225"/>
      <c r="H650" s="224"/>
      <c r="I650" s="225"/>
      <c r="J650" s="224"/>
      <c r="K650" s="225"/>
      <c r="L650" s="224"/>
      <c r="M650" s="225"/>
      <c r="N650" s="224"/>
      <c r="O650" s="225"/>
      <c r="P650" s="224"/>
      <c r="Q650" s="226"/>
    </row>
    <row r="651" spans="1:17" x14ac:dyDescent="0.3">
      <c r="A651" s="223"/>
      <c r="B651" s="224"/>
      <c r="C651" s="225"/>
      <c r="D651" s="224"/>
      <c r="E651" s="225"/>
      <c r="F651" s="224"/>
      <c r="G651" s="225"/>
      <c r="H651" s="224"/>
      <c r="I651" s="225"/>
      <c r="J651" s="224"/>
      <c r="K651" s="225"/>
      <c r="L651" s="224"/>
      <c r="M651" s="225"/>
      <c r="N651" s="224"/>
      <c r="O651" s="225"/>
      <c r="P651" s="224"/>
      <c r="Q651" s="226"/>
    </row>
    <row r="652" spans="1:17" x14ac:dyDescent="0.3">
      <c r="A652" s="223"/>
      <c r="B652" s="224"/>
      <c r="C652" s="225"/>
      <c r="D652" s="224"/>
      <c r="E652" s="225"/>
      <c r="F652" s="224"/>
      <c r="G652" s="225"/>
      <c r="H652" s="224"/>
      <c r="I652" s="225"/>
      <c r="J652" s="224"/>
      <c r="K652" s="225"/>
      <c r="L652" s="224"/>
      <c r="M652" s="225"/>
      <c r="N652" s="224"/>
      <c r="O652" s="225"/>
      <c r="P652" s="224"/>
      <c r="Q652" s="226"/>
    </row>
    <row r="653" spans="1:17" x14ac:dyDescent="0.3">
      <c r="A653" s="223"/>
      <c r="B653" s="224"/>
      <c r="C653" s="225"/>
      <c r="D653" s="224"/>
      <c r="E653" s="225"/>
      <c r="F653" s="224"/>
      <c r="G653" s="225"/>
      <c r="H653" s="224"/>
      <c r="I653" s="225"/>
      <c r="J653" s="224"/>
      <c r="K653" s="225"/>
      <c r="L653" s="224"/>
      <c r="M653" s="225"/>
      <c r="N653" s="224"/>
      <c r="O653" s="225"/>
      <c r="P653" s="224"/>
      <c r="Q653" s="226"/>
    </row>
    <row r="654" spans="1:17" x14ac:dyDescent="0.3">
      <c r="A654" s="223"/>
      <c r="B654" s="224"/>
      <c r="C654" s="225"/>
      <c r="D654" s="224"/>
      <c r="E654" s="225"/>
      <c r="F654" s="224"/>
      <c r="G654" s="225"/>
      <c r="H654" s="224"/>
      <c r="I654" s="225"/>
      <c r="J654" s="224"/>
      <c r="K654" s="225"/>
      <c r="L654" s="224"/>
      <c r="M654" s="225"/>
      <c r="N654" s="224"/>
      <c r="O654" s="225"/>
      <c r="P654" s="224"/>
      <c r="Q654" s="226"/>
    </row>
    <row r="655" spans="1:17" x14ac:dyDescent="0.3">
      <c r="A655" s="223"/>
      <c r="B655" s="224"/>
      <c r="C655" s="225"/>
      <c r="D655" s="224"/>
      <c r="E655" s="225"/>
      <c r="F655" s="224"/>
      <c r="G655" s="225"/>
      <c r="H655" s="224"/>
      <c r="I655" s="225"/>
      <c r="J655" s="224"/>
      <c r="K655" s="225"/>
      <c r="L655" s="224"/>
      <c r="M655" s="225"/>
      <c r="N655" s="224"/>
      <c r="O655" s="225"/>
      <c r="P655" s="224"/>
      <c r="Q655" s="226"/>
    </row>
    <row r="656" spans="1:17" x14ac:dyDescent="0.3">
      <c r="A656" s="223"/>
      <c r="B656" s="224"/>
      <c r="C656" s="225"/>
      <c r="D656" s="224"/>
      <c r="E656" s="225"/>
      <c r="F656" s="224"/>
      <c r="G656" s="225"/>
      <c r="H656" s="224"/>
      <c r="I656" s="225"/>
      <c r="J656" s="224"/>
      <c r="K656" s="225"/>
      <c r="L656" s="224"/>
      <c r="M656" s="225"/>
      <c r="N656" s="224"/>
      <c r="O656" s="225"/>
      <c r="P656" s="224"/>
      <c r="Q656" s="226"/>
    </row>
    <row r="657" spans="1:17" x14ac:dyDescent="0.3">
      <c r="A657" s="223"/>
      <c r="B657" s="224"/>
      <c r="C657" s="225"/>
      <c r="D657" s="224"/>
      <c r="E657" s="225"/>
      <c r="F657" s="224"/>
      <c r="G657" s="225"/>
      <c r="H657" s="224"/>
      <c r="I657" s="225"/>
      <c r="J657" s="224"/>
      <c r="K657" s="225"/>
      <c r="L657" s="224"/>
      <c r="M657" s="225"/>
      <c r="N657" s="224"/>
      <c r="O657" s="225"/>
      <c r="P657" s="224"/>
      <c r="Q657" s="226"/>
    </row>
    <row r="658" spans="1:17" x14ac:dyDescent="0.3">
      <c r="A658" s="223"/>
      <c r="B658" s="224"/>
      <c r="C658" s="225"/>
      <c r="D658" s="224"/>
      <c r="E658" s="225"/>
      <c r="F658" s="224"/>
      <c r="G658" s="225"/>
      <c r="H658" s="224"/>
      <c r="I658" s="225"/>
      <c r="J658" s="224"/>
      <c r="K658" s="225"/>
      <c r="L658" s="224"/>
      <c r="M658" s="225"/>
      <c r="N658" s="224"/>
      <c r="O658" s="225"/>
      <c r="P658" s="224"/>
      <c r="Q658" s="226"/>
    </row>
    <row r="659" spans="1:17" x14ac:dyDescent="0.3">
      <c r="A659" s="223"/>
      <c r="B659" s="224"/>
      <c r="C659" s="225"/>
      <c r="D659" s="224"/>
      <c r="E659" s="225"/>
      <c r="F659" s="224"/>
      <c r="G659" s="225"/>
      <c r="H659" s="224"/>
      <c r="I659" s="225"/>
      <c r="J659" s="224"/>
      <c r="K659" s="225"/>
      <c r="L659" s="224"/>
      <c r="M659" s="225"/>
      <c r="N659" s="224"/>
      <c r="O659" s="225"/>
      <c r="P659" s="224"/>
      <c r="Q659" s="226"/>
    </row>
    <row r="660" spans="1:17" x14ac:dyDescent="0.3">
      <c r="A660" s="223"/>
      <c r="B660" s="224"/>
      <c r="C660" s="225"/>
      <c r="D660" s="224"/>
      <c r="E660" s="225"/>
      <c r="F660" s="224"/>
      <c r="G660" s="225"/>
      <c r="H660" s="224"/>
      <c r="I660" s="225"/>
      <c r="J660" s="224"/>
      <c r="K660" s="225"/>
      <c r="L660" s="224"/>
      <c r="M660" s="225"/>
      <c r="N660" s="224"/>
      <c r="O660" s="225"/>
      <c r="P660" s="224"/>
      <c r="Q660" s="226"/>
    </row>
    <row r="661" spans="1:17" x14ac:dyDescent="0.3">
      <c r="A661" s="223"/>
      <c r="B661" s="224"/>
      <c r="C661" s="225"/>
      <c r="D661" s="224"/>
      <c r="E661" s="225"/>
      <c r="F661" s="224"/>
      <c r="G661" s="225"/>
      <c r="H661" s="224"/>
      <c r="I661" s="225"/>
      <c r="J661" s="224"/>
      <c r="K661" s="225"/>
      <c r="L661" s="224"/>
      <c r="M661" s="225"/>
      <c r="N661" s="224"/>
      <c r="O661" s="225"/>
      <c r="P661" s="224"/>
      <c r="Q661" s="226"/>
    </row>
    <row r="662" spans="1:17" x14ac:dyDescent="0.3">
      <c r="A662" s="223"/>
      <c r="B662" s="224"/>
      <c r="C662" s="225"/>
      <c r="D662" s="224"/>
      <c r="E662" s="225"/>
      <c r="F662" s="224"/>
      <c r="G662" s="225"/>
      <c r="H662" s="224"/>
      <c r="I662" s="225"/>
      <c r="J662" s="224"/>
      <c r="K662" s="225"/>
      <c r="L662" s="224"/>
      <c r="M662" s="225"/>
      <c r="N662" s="224"/>
      <c r="O662" s="225"/>
      <c r="P662" s="224"/>
      <c r="Q662" s="226"/>
    </row>
    <row r="663" spans="1:17" x14ac:dyDescent="0.3">
      <c r="A663" s="223"/>
      <c r="B663" s="224"/>
      <c r="C663" s="225"/>
      <c r="D663" s="224"/>
      <c r="E663" s="225"/>
      <c r="F663" s="224"/>
      <c r="G663" s="225"/>
      <c r="H663" s="224"/>
      <c r="I663" s="225"/>
      <c r="J663" s="224"/>
      <c r="K663" s="225"/>
      <c r="L663" s="224"/>
      <c r="M663" s="225"/>
      <c r="N663" s="224"/>
      <c r="O663" s="225"/>
      <c r="P663" s="224"/>
      <c r="Q663" s="226"/>
    </row>
    <row r="664" spans="1:17" x14ac:dyDescent="0.3">
      <c r="A664" s="223"/>
      <c r="B664" s="224"/>
      <c r="C664" s="225"/>
      <c r="D664" s="224"/>
      <c r="E664" s="225"/>
      <c r="F664" s="224"/>
      <c r="G664" s="225"/>
      <c r="H664" s="224"/>
      <c r="I664" s="225"/>
      <c r="J664" s="224"/>
      <c r="K664" s="225"/>
      <c r="L664" s="224"/>
      <c r="M664" s="225"/>
      <c r="N664" s="224"/>
      <c r="O664" s="225"/>
      <c r="P664" s="224"/>
      <c r="Q664" s="226"/>
    </row>
    <row r="665" spans="1:17" x14ac:dyDescent="0.3">
      <c r="A665" s="223"/>
      <c r="B665" s="224"/>
      <c r="C665" s="225"/>
      <c r="D665" s="224"/>
      <c r="E665" s="225"/>
      <c r="F665" s="224"/>
      <c r="G665" s="225"/>
      <c r="H665" s="224"/>
      <c r="I665" s="225"/>
      <c r="J665" s="224"/>
      <c r="K665" s="225"/>
      <c r="L665" s="224"/>
      <c r="M665" s="225"/>
      <c r="N665" s="224"/>
      <c r="O665" s="225"/>
      <c r="P665" s="224"/>
      <c r="Q665" s="226"/>
    </row>
    <row r="666" spans="1:17" x14ac:dyDescent="0.3">
      <c r="A666" s="223"/>
      <c r="B666" s="224"/>
      <c r="C666" s="225"/>
      <c r="D666" s="224"/>
      <c r="E666" s="225"/>
      <c r="F666" s="224"/>
      <c r="G666" s="225"/>
      <c r="H666" s="224"/>
      <c r="I666" s="225"/>
      <c r="J666" s="224"/>
      <c r="K666" s="225"/>
      <c r="L666" s="224"/>
      <c r="M666" s="225"/>
      <c r="N666" s="224"/>
      <c r="O666" s="225"/>
      <c r="P666" s="224"/>
      <c r="Q666" s="226"/>
    </row>
    <row r="667" spans="1:17" x14ac:dyDescent="0.3">
      <c r="A667" s="223"/>
      <c r="B667" s="224"/>
      <c r="C667" s="225"/>
      <c r="D667" s="224"/>
      <c r="E667" s="225"/>
      <c r="F667" s="224"/>
      <c r="G667" s="225"/>
      <c r="H667" s="224"/>
      <c r="I667" s="225"/>
      <c r="J667" s="224"/>
      <c r="K667" s="225"/>
      <c r="L667" s="224"/>
      <c r="M667" s="225"/>
      <c r="N667" s="224"/>
      <c r="O667" s="225"/>
      <c r="P667" s="224"/>
      <c r="Q667" s="226"/>
    </row>
    <row r="668" spans="1:17" x14ac:dyDescent="0.3">
      <c r="A668" s="223"/>
      <c r="B668" s="224"/>
      <c r="C668" s="225"/>
      <c r="D668" s="224"/>
      <c r="E668" s="225"/>
      <c r="F668" s="224"/>
      <c r="G668" s="225"/>
      <c r="H668" s="224"/>
      <c r="I668" s="225"/>
      <c r="J668" s="224"/>
      <c r="K668" s="225"/>
      <c r="L668" s="224"/>
      <c r="M668" s="225"/>
      <c r="N668" s="224"/>
      <c r="O668" s="225"/>
      <c r="P668" s="224"/>
      <c r="Q668" s="226"/>
    </row>
    <row r="669" spans="1:17" x14ac:dyDescent="0.3">
      <c r="A669" s="223"/>
      <c r="B669" s="224"/>
      <c r="C669" s="225"/>
      <c r="D669" s="224"/>
      <c r="E669" s="225"/>
      <c r="F669" s="224"/>
      <c r="G669" s="225"/>
      <c r="H669" s="224"/>
      <c r="I669" s="225"/>
      <c r="J669" s="224"/>
      <c r="K669" s="225"/>
      <c r="L669" s="224"/>
      <c r="M669" s="225"/>
      <c r="N669" s="224"/>
      <c r="O669" s="225"/>
      <c r="P669" s="224"/>
      <c r="Q669" s="226"/>
    </row>
    <row r="670" spans="1:17" x14ac:dyDescent="0.3">
      <c r="A670" s="223"/>
      <c r="B670" s="224"/>
      <c r="C670" s="225"/>
      <c r="D670" s="224"/>
      <c r="E670" s="225"/>
      <c r="F670" s="224"/>
      <c r="G670" s="225"/>
      <c r="H670" s="224"/>
      <c r="I670" s="225"/>
      <c r="J670" s="224"/>
      <c r="K670" s="225"/>
      <c r="L670" s="224"/>
      <c r="M670" s="225"/>
      <c r="N670" s="224"/>
      <c r="O670" s="225"/>
      <c r="P670" s="224"/>
      <c r="Q670" s="226"/>
    </row>
    <row r="671" spans="1:17" x14ac:dyDescent="0.3">
      <c r="A671" s="223"/>
      <c r="B671" s="224"/>
      <c r="C671" s="225"/>
      <c r="D671" s="224"/>
      <c r="E671" s="225"/>
      <c r="F671" s="224"/>
      <c r="G671" s="225"/>
      <c r="H671" s="224"/>
      <c r="I671" s="225"/>
      <c r="J671" s="224"/>
      <c r="K671" s="225"/>
      <c r="L671" s="224"/>
      <c r="M671" s="225"/>
      <c r="N671" s="224"/>
      <c r="O671" s="225"/>
      <c r="P671" s="224"/>
      <c r="Q671" s="226"/>
    </row>
    <row r="672" spans="1:17" x14ac:dyDescent="0.3">
      <c r="A672" s="223"/>
      <c r="B672" s="224"/>
      <c r="C672" s="225"/>
      <c r="D672" s="224"/>
      <c r="E672" s="225"/>
      <c r="F672" s="224"/>
      <c r="G672" s="225"/>
      <c r="H672" s="224"/>
      <c r="I672" s="225"/>
      <c r="J672" s="224"/>
      <c r="K672" s="225"/>
      <c r="L672" s="224"/>
      <c r="M672" s="225"/>
      <c r="N672" s="224"/>
      <c r="O672" s="225"/>
      <c r="P672" s="224"/>
      <c r="Q672" s="226"/>
    </row>
    <row r="673" spans="1:17" x14ac:dyDescent="0.3">
      <c r="A673" s="223"/>
      <c r="B673" s="224"/>
      <c r="C673" s="225"/>
      <c r="D673" s="224"/>
      <c r="E673" s="225"/>
      <c r="F673" s="224"/>
      <c r="G673" s="225"/>
      <c r="H673" s="224"/>
      <c r="I673" s="225"/>
      <c r="J673" s="224"/>
      <c r="K673" s="225"/>
      <c r="L673" s="224"/>
      <c r="M673" s="225"/>
      <c r="N673" s="224"/>
      <c r="O673" s="225"/>
      <c r="P673" s="224"/>
      <c r="Q673" s="226"/>
    </row>
    <row r="674" spans="1:17" x14ac:dyDescent="0.3">
      <c r="A674" s="223"/>
      <c r="B674" s="224"/>
      <c r="C674" s="225"/>
      <c r="D674" s="224"/>
      <c r="E674" s="225"/>
      <c r="F674" s="224"/>
      <c r="G674" s="225"/>
      <c r="H674" s="224"/>
      <c r="I674" s="225"/>
      <c r="J674" s="224"/>
      <c r="K674" s="225"/>
      <c r="L674" s="224"/>
      <c r="M674" s="225"/>
      <c r="N674" s="224"/>
      <c r="O674" s="225"/>
      <c r="P674" s="224"/>
      <c r="Q674" s="226"/>
    </row>
    <row r="675" spans="1:17" x14ac:dyDescent="0.3">
      <c r="A675" s="223"/>
      <c r="B675" s="224"/>
      <c r="C675" s="225"/>
      <c r="D675" s="224"/>
      <c r="E675" s="225"/>
      <c r="F675" s="224"/>
      <c r="G675" s="225"/>
      <c r="H675" s="224"/>
      <c r="I675" s="225"/>
      <c r="J675" s="224"/>
      <c r="K675" s="225"/>
      <c r="L675" s="224"/>
      <c r="M675" s="225"/>
      <c r="N675" s="224"/>
      <c r="O675" s="225"/>
      <c r="P675" s="224"/>
      <c r="Q675" s="226"/>
    </row>
    <row r="676" spans="1:17" x14ac:dyDescent="0.3">
      <c r="A676" s="223"/>
      <c r="B676" s="224"/>
      <c r="C676" s="225"/>
      <c r="D676" s="224"/>
      <c r="E676" s="225"/>
      <c r="F676" s="224"/>
      <c r="G676" s="225"/>
      <c r="H676" s="224"/>
      <c r="I676" s="225"/>
      <c r="J676" s="224"/>
      <c r="K676" s="225"/>
      <c r="L676" s="224"/>
      <c r="M676" s="225"/>
      <c r="N676" s="224"/>
      <c r="O676" s="225"/>
      <c r="P676" s="224"/>
      <c r="Q676" s="226"/>
    </row>
    <row r="677" spans="1:17" x14ac:dyDescent="0.3">
      <c r="A677" s="223"/>
      <c r="B677" s="224"/>
      <c r="C677" s="225"/>
      <c r="D677" s="224"/>
      <c r="E677" s="225"/>
      <c r="F677" s="224"/>
      <c r="G677" s="225"/>
      <c r="H677" s="224"/>
      <c r="I677" s="225"/>
      <c r="J677" s="224"/>
      <c r="K677" s="225"/>
      <c r="L677" s="224"/>
      <c r="M677" s="225"/>
      <c r="N677" s="224"/>
      <c r="O677" s="225"/>
      <c r="P677" s="224"/>
      <c r="Q677" s="226"/>
    </row>
    <row r="678" spans="1:17" x14ac:dyDescent="0.3">
      <c r="A678" s="223"/>
      <c r="B678" s="224"/>
      <c r="C678" s="225"/>
      <c r="D678" s="224"/>
      <c r="E678" s="225"/>
      <c r="F678" s="224"/>
      <c r="G678" s="225"/>
      <c r="H678" s="224"/>
      <c r="I678" s="225"/>
      <c r="J678" s="224"/>
      <c r="K678" s="225"/>
      <c r="L678" s="224"/>
      <c r="M678" s="225"/>
      <c r="N678" s="224"/>
      <c r="O678" s="225"/>
      <c r="P678" s="224"/>
      <c r="Q678" s="226"/>
    </row>
    <row r="679" spans="1:17" x14ac:dyDescent="0.3">
      <c r="A679" s="223"/>
      <c r="B679" s="224"/>
      <c r="C679" s="225"/>
      <c r="D679" s="224"/>
      <c r="E679" s="225"/>
      <c r="F679" s="224"/>
      <c r="G679" s="225"/>
      <c r="H679" s="224"/>
      <c r="I679" s="225"/>
      <c r="J679" s="224"/>
      <c r="K679" s="225"/>
      <c r="L679" s="224"/>
      <c r="M679" s="225"/>
      <c r="N679" s="224"/>
      <c r="O679" s="225"/>
      <c r="P679" s="224"/>
      <c r="Q679" s="226"/>
    </row>
    <row r="680" spans="1:17" x14ac:dyDescent="0.3">
      <c r="A680" s="223"/>
      <c r="B680" s="224"/>
      <c r="C680" s="225"/>
      <c r="D680" s="224"/>
      <c r="E680" s="225"/>
      <c r="F680" s="224"/>
      <c r="G680" s="225"/>
      <c r="H680" s="224"/>
      <c r="I680" s="225"/>
      <c r="J680" s="224"/>
      <c r="K680" s="225"/>
      <c r="L680" s="224"/>
      <c r="M680" s="225"/>
      <c r="N680" s="224"/>
      <c r="O680" s="225"/>
      <c r="P680" s="224"/>
      <c r="Q680" s="226"/>
    </row>
    <row r="681" spans="1:17" x14ac:dyDescent="0.3">
      <c r="A681" s="223"/>
      <c r="B681" s="224"/>
      <c r="C681" s="225"/>
      <c r="D681" s="224"/>
      <c r="E681" s="225"/>
      <c r="F681" s="224"/>
      <c r="G681" s="225"/>
      <c r="H681" s="224"/>
      <c r="I681" s="225"/>
      <c r="J681" s="224"/>
      <c r="K681" s="225"/>
      <c r="L681" s="224"/>
      <c r="M681" s="225"/>
      <c r="N681" s="224"/>
      <c r="O681" s="225"/>
      <c r="P681" s="224"/>
      <c r="Q681" s="226"/>
    </row>
    <row r="682" spans="1:17" x14ac:dyDescent="0.3">
      <c r="A682" s="223"/>
      <c r="B682" s="224"/>
      <c r="C682" s="225"/>
      <c r="D682" s="224"/>
      <c r="E682" s="225"/>
      <c r="F682" s="224"/>
      <c r="G682" s="225"/>
      <c r="H682" s="224"/>
      <c r="I682" s="225"/>
      <c r="J682" s="224"/>
      <c r="K682" s="225"/>
      <c r="L682" s="224"/>
      <c r="M682" s="225"/>
      <c r="N682" s="224"/>
      <c r="O682" s="225"/>
      <c r="P682" s="224"/>
      <c r="Q682" s="226"/>
    </row>
    <row r="683" spans="1:17" x14ac:dyDescent="0.3">
      <c r="A683" s="223"/>
      <c r="B683" s="224"/>
      <c r="C683" s="225"/>
      <c r="D683" s="224"/>
      <c r="E683" s="225"/>
      <c r="F683" s="224"/>
      <c r="G683" s="225"/>
      <c r="H683" s="224"/>
      <c r="I683" s="225"/>
      <c r="J683" s="224"/>
      <c r="K683" s="225"/>
      <c r="L683" s="224"/>
      <c r="M683" s="225"/>
      <c r="N683" s="224"/>
      <c r="O683" s="225"/>
      <c r="P683" s="224"/>
      <c r="Q683" s="226"/>
    </row>
    <row r="684" spans="1:17" x14ac:dyDescent="0.3">
      <c r="A684" s="223"/>
      <c r="B684" s="224"/>
      <c r="C684" s="225"/>
      <c r="D684" s="224"/>
      <c r="E684" s="225"/>
      <c r="F684" s="224"/>
      <c r="G684" s="225"/>
      <c r="H684" s="224"/>
      <c r="I684" s="225"/>
      <c r="J684" s="224"/>
      <c r="K684" s="225"/>
      <c r="L684" s="224"/>
      <c r="M684" s="225"/>
      <c r="N684" s="224"/>
      <c r="O684" s="225"/>
      <c r="P684" s="224"/>
      <c r="Q684" s="226"/>
    </row>
    <row r="685" spans="1:17" x14ac:dyDescent="0.3">
      <c r="A685" s="223"/>
      <c r="B685" s="224"/>
      <c r="C685" s="225"/>
      <c r="D685" s="224"/>
      <c r="E685" s="225"/>
      <c r="F685" s="224"/>
      <c r="G685" s="225"/>
      <c r="H685" s="224"/>
      <c r="I685" s="225"/>
      <c r="J685" s="224"/>
      <c r="K685" s="225"/>
      <c r="L685" s="224"/>
      <c r="M685" s="225"/>
      <c r="N685" s="224"/>
      <c r="O685" s="225"/>
      <c r="P685" s="224"/>
      <c r="Q685" s="226"/>
    </row>
    <row r="686" spans="1:17" x14ac:dyDescent="0.3">
      <c r="A686" s="223"/>
      <c r="B686" s="224"/>
      <c r="C686" s="225"/>
      <c r="D686" s="224"/>
      <c r="E686" s="225"/>
      <c r="F686" s="224"/>
      <c r="G686" s="225"/>
      <c r="H686" s="224"/>
      <c r="I686" s="225"/>
      <c r="J686" s="224"/>
      <c r="K686" s="225"/>
      <c r="L686" s="224"/>
      <c r="M686" s="225"/>
      <c r="N686" s="224"/>
      <c r="O686" s="225"/>
      <c r="P686" s="224"/>
      <c r="Q686" s="226"/>
    </row>
    <row r="687" spans="1:17" x14ac:dyDescent="0.3">
      <c r="A687" s="223"/>
      <c r="B687" s="224"/>
      <c r="C687" s="225"/>
      <c r="D687" s="224"/>
      <c r="E687" s="225"/>
      <c r="F687" s="224"/>
      <c r="G687" s="225"/>
      <c r="H687" s="224"/>
      <c r="I687" s="225"/>
      <c r="J687" s="224"/>
      <c r="K687" s="225"/>
      <c r="L687" s="224"/>
      <c r="M687" s="225"/>
      <c r="N687" s="224"/>
      <c r="O687" s="225"/>
      <c r="P687" s="224"/>
      <c r="Q687" s="226"/>
    </row>
    <row r="688" spans="1:17" x14ac:dyDescent="0.3">
      <c r="A688" s="223"/>
      <c r="B688" s="224"/>
      <c r="C688" s="225"/>
      <c r="D688" s="224"/>
      <c r="E688" s="225"/>
      <c r="F688" s="224"/>
      <c r="G688" s="225"/>
      <c r="H688" s="224"/>
      <c r="I688" s="225"/>
      <c r="J688" s="224"/>
      <c r="K688" s="225"/>
      <c r="L688" s="224"/>
      <c r="M688" s="225"/>
      <c r="N688" s="224"/>
      <c r="O688" s="225"/>
      <c r="P688" s="224"/>
      <c r="Q688" s="226"/>
    </row>
    <row r="689" spans="1:17" x14ac:dyDescent="0.3">
      <c r="A689" s="223"/>
      <c r="B689" s="224"/>
      <c r="C689" s="225"/>
      <c r="D689" s="224"/>
      <c r="E689" s="225"/>
      <c r="F689" s="224"/>
      <c r="G689" s="225"/>
      <c r="H689" s="224"/>
      <c r="I689" s="225"/>
      <c r="J689" s="224"/>
      <c r="K689" s="225"/>
      <c r="L689" s="224"/>
      <c r="M689" s="225"/>
      <c r="N689" s="224"/>
      <c r="O689" s="225"/>
      <c r="P689" s="224"/>
      <c r="Q689" s="226"/>
    </row>
    <row r="690" spans="1:17" x14ac:dyDescent="0.3">
      <c r="A690" s="223"/>
      <c r="B690" s="224"/>
      <c r="C690" s="225"/>
      <c r="D690" s="224"/>
      <c r="E690" s="225"/>
      <c r="F690" s="224"/>
      <c r="G690" s="225"/>
      <c r="H690" s="224"/>
      <c r="I690" s="225"/>
      <c r="J690" s="224"/>
      <c r="K690" s="225"/>
      <c r="L690" s="224"/>
      <c r="M690" s="225"/>
      <c r="N690" s="224"/>
      <c r="O690" s="225"/>
      <c r="P690" s="224"/>
      <c r="Q690" s="226"/>
    </row>
    <row r="691" spans="1:17" x14ac:dyDescent="0.3">
      <c r="B691" s="102"/>
      <c r="C691" s="210"/>
      <c r="D691" s="102"/>
      <c r="E691" s="210"/>
      <c r="F691" s="102"/>
      <c r="G691" s="210"/>
      <c r="H691" s="102"/>
      <c r="I691" s="210"/>
      <c r="J691" s="102"/>
      <c r="K691" s="210"/>
      <c r="L691" s="102"/>
      <c r="M691" s="210"/>
      <c r="N691" s="102"/>
      <c r="O691" s="210"/>
      <c r="P691" s="102"/>
      <c r="Q691" s="215"/>
    </row>
    <row r="692" spans="1:17" x14ac:dyDescent="0.3">
      <c r="B692" s="102"/>
      <c r="C692" s="210"/>
      <c r="D692" s="102"/>
      <c r="E692" s="210"/>
      <c r="F692" s="102"/>
      <c r="G692" s="210"/>
      <c r="H692" s="102"/>
      <c r="I692" s="210"/>
      <c r="J692" s="102"/>
      <c r="K692" s="210"/>
      <c r="L692" s="102"/>
      <c r="M692" s="210"/>
      <c r="N692" s="102"/>
      <c r="O692" s="210"/>
      <c r="P692" s="102"/>
      <c r="Q692" s="215"/>
    </row>
    <row r="693" spans="1:17" x14ac:dyDescent="0.3">
      <c r="B693" s="102"/>
      <c r="C693" s="210"/>
      <c r="D693" s="102"/>
      <c r="E693" s="210"/>
      <c r="F693" s="102"/>
      <c r="G693" s="210"/>
      <c r="H693" s="102"/>
      <c r="I693" s="210"/>
      <c r="J693" s="102"/>
      <c r="K693" s="210"/>
      <c r="L693" s="102"/>
      <c r="M693" s="210"/>
      <c r="N693" s="102"/>
      <c r="O693" s="210"/>
      <c r="P693" s="102"/>
      <c r="Q693" s="215"/>
    </row>
    <row r="694" spans="1:17" x14ac:dyDescent="0.3">
      <c r="B694" s="102"/>
      <c r="C694" s="210"/>
      <c r="D694" s="102"/>
      <c r="E694" s="210"/>
      <c r="F694" s="102"/>
      <c r="G694" s="210"/>
      <c r="H694" s="102"/>
      <c r="I694" s="210"/>
      <c r="J694" s="102"/>
      <c r="K694" s="210"/>
      <c r="L694" s="102"/>
      <c r="M694" s="210"/>
      <c r="N694" s="102"/>
      <c r="O694" s="210"/>
      <c r="P694" s="102"/>
      <c r="Q694" s="215"/>
    </row>
    <row r="695" spans="1:17" x14ac:dyDescent="0.3">
      <c r="B695" s="102"/>
      <c r="C695" s="210"/>
      <c r="D695" s="102"/>
      <c r="E695" s="210"/>
      <c r="F695" s="102"/>
      <c r="G695" s="210"/>
      <c r="H695" s="102"/>
      <c r="I695" s="210"/>
      <c r="J695" s="102"/>
      <c r="K695" s="210"/>
      <c r="L695" s="102"/>
      <c r="M695" s="210"/>
      <c r="N695" s="102"/>
      <c r="O695" s="210"/>
      <c r="P695" s="102"/>
      <c r="Q695" s="215"/>
    </row>
    <row r="696" spans="1:17" x14ac:dyDescent="0.3">
      <c r="B696" s="102"/>
      <c r="C696" s="210"/>
      <c r="D696" s="102"/>
      <c r="E696" s="210"/>
      <c r="F696" s="102"/>
      <c r="G696" s="210"/>
      <c r="H696" s="102"/>
      <c r="I696" s="210"/>
      <c r="J696" s="102"/>
      <c r="K696" s="210"/>
      <c r="L696" s="102"/>
      <c r="M696" s="210"/>
      <c r="N696" s="102"/>
      <c r="O696" s="210"/>
      <c r="P696" s="102"/>
      <c r="Q696" s="215"/>
    </row>
    <row r="697" spans="1:17" x14ac:dyDescent="0.3">
      <c r="B697" s="102"/>
      <c r="C697" s="210"/>
      <c r="D697" s="102"/>
      <c r="E697" s="210"/>
      <c r="F697" s="102"/>
      <c r="G697" s="210"/>
      <c r="H697" s="102"/>
      <c r="I697" s="210"/>
      <c r="J697" s="102"/>
      <c r="K697" s="210"/>
      <c r="L697" s="102"/>
      <c r="M697" s="210"/>
      <c r="N697" s="102"/>
      <c r="O697" s="210"/>
      <c r="P697" s="102"/>
      <c r="Q697" s="215"/>
    </row>
    <row r="698" spans="1:17" x14ac:dyDescent="0.3">
      <c r="B698" s="102"/>
      <c r="C698" s="210"/>
      <c r="D698" s="102"/>
      <c r="E698" s="210"/>
      <c r="F698" s="102"/>
      <c r="G698" s="210"/>
      <c r="H698" s="102"/>
      <c r="I698" s="210"/>
      <c r="J698" s="102"/>
      <c r="K698" s="210"/>
      <c r="L698" s="102"/>
      <c r="M698" s="210"/>
      <c r="N698" s="102"/>
      <c r="O698" s="210"/>
      <c r="P698" s="102"/>
      <c r="Q698" s="215"/>
    </row>
    <row r="699" spans="1:17" x14ac:dyDescent="0.3">
      <c r="B699" s="102"/>
      <c r="C699" s="210"/>
      <c r="D699" s="102"/>
      <c r="E699" s="210"/>
      <c r="F699" s="102"/>
      <c r="G699" s="210"/>
      <c r="H699" s="102"/>
      <c r="I699" s="210"/>
      <c r="J699" s="102"/>
      <c r="K699" s="210"/>
      <c r="L699" s="102"/>
      <c r="M699" s="210"/>
      <c r="N699" s="102"/>
      <c r="O699" s="210"/>
      <c r="P699" s="102"/>
      <c r="Q699" s="215"/>
    </row>
    <row r="700" spans="1:17" x14ac:dyDescent="0.3">
      <c r="B700" s="102"/>
      <c r="C700" s="210"/>
      <c r="D700" s="102"/>
      <c r="E700" s="210"/>
      <c r="F700" s="102"/>
      <c r="G700" s="210"/>
      <c r="H700" s="102"/>
      <c r="I700" s="210"/>
      <c r="J700" s="102"/>
      <c r="K700" s="210"/>
      <c r="L700" s="102"/>
      <c r="M700" s="210"/>
      <c r="N700" s="102"/>
      <c r="O700" s="210"/>
      <c r="P700" s="102"/>
      <c r="Q700" s="215"/>
    </row>
    <row r="701" spans="1:17" x14ac:dyDescent="0.3">
      <c r="B701" s="102"/>
      <c r="C701" s="210"/>
      <c r="D701" s="102"/>
      <c r="E701" s="210"/>
      <c r="F701" s="102"/>
      <c r="G701" s="210"/>
      <c r="H701" s="102"/>
      <c r="I701" s="210"/>
      <c r="J701" s="102"/>
      <c r="K701" s="210"/>
      <c r="L701" s="102"/>
      <c r="M701" s="210"/>
      <c r="N701" s="102"/>
      <c r="O701" s="210"/>
      <c r="P701" s="102"/>
      <c r="Q701" s="215"/>
    </row>
    <row r="702" spans="1:17" x14ac:dyDescent="0.3">
      <c r="B702" s="102"/>
      <c r="C702" s="210"/>
      <c r="D702" s="102"/>
      <c r="E702" s="210"/>
      <c r="F702" s="102"/>
      <c r="G702" s="210"/>
      <c r="H702" s="102"/>
      <c r="I702" s="210"/>
      <c r="J702" s="102"/>
      <c r="K702" s="210"/>
      <c r="L702" s="102"/>
      <c r="M702" s="210"/>
      <c r="N702" s="102"/>
      <c r="O702" s="210"/>
      <c r="P702" s="102"/>
      <c r="Q702" s="215"/>
    </row>
    <row r="703" spans="1:17" x14ac:dyDescent="0.3">
      <c r="B703" s="102"/>
      <c r="C703" s="210"/>
      <c r="D703" s="102"/>
      <c r="E703" s="210"/>
      <c r="F703" s="102"/>
      <c r="G703" s="210"/>
      <c r="H703" s="102"/>
      <c r="I703" s="210"/>
      <c r="J703" s="102"/>
      <c r="K703" s="210"/>
      <c r="L703" s="102"/>
      <c r="M703" s="210"/>
      <c r="N703" s="102"/>
      <c r="O703" s="210"/>
      <c r="P703" s="102"/>
      <c r="Q703" s="215"/>
    </row>
    <row r="704" spans="1:17" x14ac:dyDescent="0.3">
      <c r="B704" s="102"/>
      <c r="C704" s="210"/>
      <c r="D704" s="102"/>
      <c r="E704" s="210"/>
      <c r="F704" s="102"/>
      <c r="G704" s="210"/>
      <c r="H704" s="102"/>
      <c r="I704" s="210"/>
      <c r="J704" s="102"/>
      <c r="K704" s="210"/>
      <c r="L704" s="102"/>
      <c r="M704" s="210"/>
      <c r="N704" s="102"/>
      <c r="O704" s="210"/>
      <c r="P704" s="102"/>
      <c r="Q704" s="215"/>
    </row>
    <row r="705" spans="2:17" x14ac:dyDescent="0.3">
      <c r="B705" s="102"/>
      <c r="C705" s="210"/>
      <c r="D705" s="102"/>
      <c r="E705" s="210"/>
      <c r="F705" s="102"/>
      <c r="G705" s="210"/>
      <c r="H705" s="102"/>
      <c r="I705" s="210"/>
      <c r="J705" s="102"/>
      <c r="K705" s="210"/>
      <c r="L705" s="102"/>
      <c r="M705" s="210"/>
      <c r="N705" s="102"/>
      <c r="O705" s="210"/>
      <c r="P705" s="102"/>
      <c r="Q705" s="215"/>
    </row>
    <row r="706" spans="2:17" x14ac:dyDescent="0.3">
      <c r="B706" s="102"/>
      <c r="C706" s="210"/>
      <c r="D706" s="102"/>
      <c r="E706" s="210"/>
      <c r="F706" s="102"/>
      <c r="G706" s="210"/>
      <c r="H706" s="102"/>
      <c r="I706" s="210"/>
      <c r="J706" s="102"/>
      <c r="K706" s="210"/>
      <c r="L706" s="102"/>
      <c r="M706" s="210"/>
      <c r="N706" s="102"/>
      <c r="O706" s="210"/>
      <c r="P706" s="102"/>
      <c r="Q706" s="215"/>
    </row>
    <row r="707" spans="2:17" x14ac:dyDescent="0.3">
      <c r="B707" s="102"/>
      <c r="C707" s="210"/>
      <c r="D707" s="102"/>
      <c r="E707" s="210"/>
      <c r="F707" s="102"/>
      <c r="G707" s="210"/>
      <c r="H707" s="102"/>
      <c r="I707" s="210"/>
      <c r="J707" s="102"/>
      <c r="K707" s="210"/>
      <c r="L707" s="102"/>
      <c r="M707" s="210"/>
      <c r="N707" s="102"/>
      <c r="O707" s="210"/>
      <c r="P707" s="102"/>
      <c r="Q707" s="215"/>
    </row>
    <row r="708" spans="2:17" x14ac:dyDescent="0.3">
      <c r="B708" s="102"/>
      <c r="C708" s="210"/>
      <c r="D708" s="102"/>
      <c r="E708" s="210"/>
      <c r="F708" s="102"/>
      <c r="G708" s="210"/>
      <c r="H708" s="102"/>
      <c r="I708" s="210"/>
      <c r="J708" s="102"/>
      <c r="K708" s="210"/>
      <c r="L708" s="102"/>
      <c r="M708" s="210"/>
      <c r="N708" s="102"/>
      <c r="O708" s="210"/>
      <c r="P708" s="102"/>
      <c r="Q708" s="215"/>
    </row>
    <row r="709" spans="2:17" x14ac:dyDescent="0.3">
      <c r="B709" s="102"/>
      <c r="C709" s="210"/>
      <c r="D709" s="102"/>
      <c r="E709" s="210"/>
      <c r="F709" s="102"/>
      <c r="G709" s="210"/>
      <c r="H709" s="102"/>
      <c r="I709" s="210"/>
      <c r="J709" s="102"/>
      <c r="K709" s="210"/>
      <c r="L709" s="102"/>
      <c r="M709" s="210"/>
      <c r="N709" s="102"/>
      <c r="O709" s="210"/>
      <c r="P709" s="102"/>
      <c r="Q709" s="215"/>
    </row>
    <row r="710" spans="2:17" x14ac:dyDescent="0.3">
      <c r="B710" s="102"/>
      <c r="C710" s="210"/>
      <c r="D710" s="102"/>
      <c r="E710" s="210"/>
      <c r="F710" s="102"/>
      <c r="G710" s="210"/>
      <c r="H710" s="102"/>
      <c r="I710" s="210"/>
      <c r="J710" s="102"/>
      <c r="K710" s="210"/>
      <c r="L710" s="102"/>
      <c r="M710" s="210"/>
      <c r="N710" s="102"/>
      <c r="O710" s="210"/>
      <c r="P710" s="102"/>
      <c r="Q710" s="215"/>
    </row>
    <row r="711" spans="2:17" x14ac:dyDescent="0.3">
      <c r="B711" s="102"/>
      <c r="C711" s="210"/>
      <c r="D711" s="102"/>
      <c r="E711" s="210"/>
      <c r="F711" s="102"/>
      <c r="G711" s="210"/>
      <c r="H711" s="102"/>
      <c r="I711" s="210"/>
      <c r="J711" s="102"/>
      <c r="K711" s="210"/>
      <c r="L711" s="102"/>
      <c r="M711" s="210"/>
      <c r="N711" s="102"/>
      <c r="O711" s="210"/>
      <c r="P711" s="102"/>
      <c r="Q711" s="215"/>
    </row>
    <row r="712" spans="2:17" x14ac:dyDescent="0.3">
      <c r="B712" s="102"/>
      <c r="C712" s="210"/>
      <c r="D712" s="102"/>
      <c r="E712" s="210"/>
      <c r="F712" s="102"/>
      <c r="G712" s="210"/>
      <c r="H712" s="102"/>
      <c r="I712" s="210"/>
      <c r="J712" s="102"/>
      <c r="K712" s="210"/>
      <c r="L712" s="102"/>
      <c r="M712" s="210"/>
      <c r="N712" s="102"/>
      <c r="O712" s="210"/>
      <c r="P712" s="102"/>
      <c r="Q712" s="215"/>
    </row>
    <row r="713" spans="2:17" x14ac:dyDescent="0.3">
      <c r="B713" s="102"/>
      <c r="C713" s="210"/>
      <c r="D713" s="102"/>
      <c r="E713" s="210"/>
      <c r="F713" s="102"/>
      <c r="G713" s="210"/>
      <c r="H713" s="102"/>
      <c r="I713" s="210"/>
      <c r="J713" s="102"/>
      <c r="K713" s="210"/>
      <c r="L713" s="102"/>
      <c r="M713" s="210"/>
      <c r="N713" s="102"/>
      <c r="O713" s="210"/>
      <c r="P713" s="102"/>
      <c r="Q713" s="215"/>
    </row>
    <row r="714" spans="2:17" x14ac:dyDescent="0.3">
      <c r="B714" s="102"/>
      <c r="C714" s="210"/>
      <c r="D714" s="102"/>
      <c r="E714" s="210"/>
      <c r="F714" s="102"/>
      <c r="G714" s="210"/>
      <c r="H714" s="102"/>
      <c r="I714" s="210"/>
      <c r="J714" s="102"/>
      <c r="K714" s="210"/>
      <c r="L714" s="102"/>
      <c r="M714" s="210"/>
      <c r="N714" s="102"/>
      <c r="O714" s="210"/>
      <c r="P714" s="102"/>
      <c r="Q714" s="215"/>
    </row>
    <row r="715" spans="2:17" x14ac:dyDescent="0.3">
      <c r="B715" s="102"/>
      <c r="C715" s="210"/>
      <c r="D715" s="102"/>
      <c r="E715" s="210"/>
      <c r="F715" s="102"/>
      <c r="G715" s="210"/>
      <c r="H715" s="102"/>
      <c r="I715" s="210"/>
      <c r="J715" s="102"/>
      <c r="K715" s="210"/>
      <c r="L715" s="102"/>
      <c r="M715" s="210"/>
      <c r="N715" s="102"/>
      <c r="O715" s="210"/>
      <c r="P715" s="102"/>
      <c r="Q715" s="215"/>
    </row>
    <row r="716" spans="2:17" x14ac:dyDescent="0.3">
      <c r="B716" s="102"/>
      <c r="C716" s="210"/>
      <c r="D716" s="102"/>
      <c r="E716" s="210"/>
      <c r="F716" s="102"/>
      <c r="G716" s="210"/>
      <c r="H716" s="102"/>
      <c r="I716" s="210"/>
      <c r="J716" s="102"/>
      <c r="K716" s="210"/>
      <c r="L716" s="102"/>
      <c r="M716" s="210"/>
      <c r="N716" s="102"/>
      <c r="O716" s="210"/>
      <c r="P716" s="102"/>
      <c r="Q716" s="215"/>
    </row>
    <row r="717" spans="2:17" x14ac:dyDescent="0.3">
      <c r="B717" s="102"/>
      <c r="C717" s="210"/>
      <c r="D717" s="102"/>
      <c r="E717" s="210"/>
      <c r="F717" s="102"/>
      <c r="G717" s="210"/>
      <c r="H717" s="102"/>
      <c r="I717" s="210"/>
      <c r="J717" s="102"/>
      <c r="K717" s="210"/>
      <c r="L717" s="102"/>
      <c r="M717" s="210"/>
      <c r="N717" s="102"/>
      <c r="O717" s="210"/>
      <c r="P717" s="102"/>
      <c r="Q717" s="215"/>
    </row>
    <row r="718" spans="2:17" x14ac:dyDescent="0.3">
      <c r="B718" s="102"/>
      <c r="C718" s="210"/>
      <c r="D718" s="102"/>
      <c r="E718" s="210"/>
      <c r="F718" s="102"/>
      <c r="G718" s="210"/>
      <c r="H718" s="102"/>
      <c r="I718" s="210"/>
      <c r="J718" s="102"/>
      <c r="K718" s="210"/>
      <c r="L718" s="102"/>
      <c r="M718" s="210"/>
      <c r="N718" s="102"/>
      <c r="O718" s="210"/>
      <c r="P718" s="102"/>
      <c r="Q718" s="215"/>
    </row>
    <row r="719" spans="2:17" x14ac:dyDescent="0.3">
      <c r="B719" s="102"/>
      <c r="C719" s="210"/>
      <c r="D719" s="102"/>
      <c r="E719" s="210"/>
      <c r="F719" s="102"/>
      <c r="G719" s="210"/>
      <c r="H719" s="102"/>
      <c r="I719" s="210"/>
      <c r="J719" s="102"/>
      <c r="K719" s="210"/>
      <c r="L719" s="102"/>
      <c r="M719" s="210"/>
      <c r="N719" s="102"/>
      <c r="O719" s="210"/>
      <c r="P719" s="102"/>
      <c r="Q719" s="215"/>
    </row>
    <row r="720" spans="2:17" x14ac:dyDescent="0.3">
      <c r="B720" s="102"/>
      <c r="C720" s="210"/>
      <c r="D720" s="102"/>
      <c r="E720" s="210"/>
      <c r="F720" s="102"/>
      <c r="G720" s="210"/>
      <c r="H720" s="102"/>
      <c r="I720" s="210"/>
      <c r="J720" s="102"/>
      <c r="K720" s="210"/>
      <c r="L720" s="102"/>
      <c r="M720" s="210"/>
      <c r="N720" s="102"/>
      <c r="O720" s="210"/>
      <c r="P720" s="102"/>
      <c r="Q720" s="215"/>
    </row>
    <row r="721" spans="2:17" x14ac:dyDescent="0.3">
      <c r="B721" s="102"/>
      <c r="C721" s="210"/>
      <c r="D721" s="102"/>
      <c r="E721" s="210"/>
      <c r="F721" s="102"/>
      <c r="G721" s="210"/>
      <c r="H721" s="102"/>
      <c r="I721" s="210"/>
      <c r="J721" s="102"/>
      <c r="K721" s="210"/>
      <c r="L721" s="102"/>
      <c r="M721" s="210"/>
      <c r="N721" s="102"/>
      <c r="O721" s="210"/>
      <c r="P721" s="102"/>
      <c r="Q721" s="215"/>
    </row>
    <row r="722" spans="2:17" x14ac:dyDescent="0.3">
      <c r="B722" s="102"/>
      <c r="C722" s="210"/>
      <c r="D722" s="102"/>
      <c r="E722" s="210"/>
      <c r="F722" s="102"/>
      <c r="G722" s="210"/>
      <c r="H722" s="102"/>
      <c r="I722" s="210"/>
      <c r="J722" s="102"/>
      <c r="K722" s="210"/>
      <c r="L722" s="102"/>
      <c r="M722" s="210"/>
      <c r="N722" s="102"/>
      <c r="O722" s="210"/>
      <c r="P722" s="102"/>
      <c r="Q722" s="215"/>
    </row>
    <row r="723" spans="2:17" x14ac:dyDescent="0.3">
      <c r="B723" s="102"/>
      <c r="C723" s="210"/>
      <c r="D723" s="102"/>
      <c r="E723" s="210"/>
      <c r="F723" s="102"/>
      <c r="G723" s="210"/>
      <c r="H723" s="102"/>
      <c r="I723" s="210"/>
      <c r="J723" s="102"/>
      <c r="K723" s="210"/>
      <c r="L723" s="102"/>
      <c r="M723" s="210"/>
      <c r="N723" s="102"/>
      <c r="O723" s="210"/>
      <c r="P723" s="102"/>
      <c r="Q723" s="215"/>
    </row>
    <row r="724" spans="2:17" x14ac:dyDescent="0.3">
      <c r="B724" s="102"/>
      <c r="C724" s="210"/>
      <c r="D724" s="102"/>
      <c r="E724" s="210"/>
      <c r="F724" s="102"/>
      <c r="G724" s="210"/>
      <c r="H724" s="102"/>
      <c r="I724" s="210"/>
      <c r="J724" s="102"/>
      <c r="K724" s="210"/>
      <c r="L724" s="102"/>
      <c r="M724" s="210"/>
      <c r="N724" s="102"/>
      <c r="O724" s="210"/>
      <c r="P724" s="102"/>
      <c r="Q724" s="215"/>
    </row>
    <row r="725" spans="2:17" x14ac:dyDescent="0.3">
      <c r="B725" s="102"/>
      <c r="C725" s="210"/>
      <c r="D725" s="102"/>
      <c r="E725" s="210"/>
      <c r="F725" s="102"/>
      <c r="G725" s="210"/>
      <c r="H725" s="102"/>
      <c r="I725" s="210"/>
      <c r="J725" s="102"/>
      <c r="K725" s="210"/>
      <c r="L725" s="102"/>
      <c r="M725" s="210"/>
      <c r="N725" s="102"/>
      <c r="O725" s="210"/>
      <c r="P725" s="102"/>
      <c r="Q725" s="215"/>
    </row>
    <row r="726" spans="2:17" x14ac:dyDescent="0.3">
      <c r="B726" s="102"/>
      <c r="C726" s="210"/>
      <c r="D726" s="102"/>
      <c r="E726" s="210"/>
      <c r="F726" s="102"/>
      <c r="G726" s="210"/>
      <c r="H726" s="102"/>
      <c r="I726" s="210"/>
      <c r="J726" s="102"/>
      <c r="K726" s="210"/>
      <c r="L726" s="102"/>
      <c r="M726" s="210"/>
      <c r="N726" s="102"/>
      <c r="O726" s="210"/>
      <c r="P726" s="102"/>
      <c r="Q726" s="215"/>
    </row>
    <row r="727" spans="2:17" x14ac:dyDescent="0.3">
      <c r="B727" s="102"/>
      <c r="C727" s="210"/>
      <c r="D727" s="102"/>
      <c r="E727" s="210"/>
      <c r="F727" s="102"/>
      <c r="G727" s="210"/>
      <c r="H727" s="102"/>
      <c r="I727" s="210"/>
      <c r="J727" s="102"/>
      <c r="K727" s="210"/>
      <c r="L727" s="102"/>
      <c r="M727" s="210"/>
      <c r="N727" s="102"/>
      <c r="O727" s="210"/>
      <c r="P727" s="102"/>
      <c r="Q727" s="215"/>
    </row>
    <row r="728" spans="2:17" x14ac:dyDescent="0.3">
      <c r="B728" s="102"/>
      <c r="C728" s="210"/>
      <c r="D728" s="102"/>
      <c r="E728" s="210"/>
      <c r="F728" s="102"/>
      <c r="G728" s="210"/>
      <c r="H728" s="102"/>
      <c r="I728" s="210"/>
      <c r="J728" s="102"/>
      <c r="K728" s="210"/>
      <c r="L728" s="102"/>
      <c r="M728" s="210"/>
      <c r="N728" s="102"/>
      <c r="O728" s="210"/>
      <c r="P728" s="102"/>
      <c r="Q728" s="215"/>
    </row>
    <row r="729" spans="2:17" x14ac:dyDescent="0.3">
      <c r="B729" s="102"/>
      <c r="C729" s="210"/>
      <c r="D729" s="102"/>
      <c r="E729" s="210"/>
      <c r="F729" s="102"/>
      <c r="G729" s="210"/>
      <c r="H729" s="102"/>
      <c r="I729" s="210"/>
      <c r="J729" s="102"/>
      <c r="K729" s="210"/>
      <c r="L729" s="102"/>
      <c r="M729" s="210"/>
      <c r="N729" s="102"/>
      <c r="O729" s="210"/>
      <c r="P729" s="102"/>
      <c r="Q729" s="215"/>
    </row>
    <row r="730" spans="2:17" x14ac:dyDescent="0.3">
      <c r="B730" s="102"/>
      <c r="C730" s="210"/>
      <c r="D730" s="102"/>
      <c r="E730" s="210"/>
      <c r="F730" s="102"/>
      <c r="G730" s="210"/>
      <c r="H730" s="102"/>
      <c r="I730" s="210"/>
      <c r="J730" s="102"/>
      <c r="K730" s="210"/>
      <c r="L730" s="102"/>
      <c r="M730" s="210"/>
      <c r="N730" s="102"/>
      <c r="O730" s="210"/>
      <c r="P730" s="102"/>
      <c r="Q730" s="215"/>
    </row>
    <row r="731" spans="2:17" x14ac:dyDescent="0.3">
      <c r="B731" s="102"/>
      <c r="C731" s="210"/>
      <c r="D731" s="102"/>
      <c r="E731" s="210"/>
      <c r="F731" s="102"/>
      <c r="G731" s="210"/>
      <c r="H731" s="102"/>
      <c r="I731" s="210"/>
      <c r="J731" s="102"/>
      <c r="K731" s="210"/>
      <c r="L731" s="102"/>
      <c r="M731" s="210"/>
      <c r="N731" s="102"/>
      <c r="O731" s="210"/>
      <c r="P731" s="102"/>
      <c r="Q731" s="215"/>
    </row>
    <row r="732" spans="2:17" x14ac:dyDescent="0.3">
      <c r="B732" s="102"/>
      <c r="C732" s="210"/>
      <c r="D732" s="102"/>
      <c r="E732" s="210"/>
      <c r="F732" s="102"/>
      <c r="G732" s="210"/>
      <c r="H732" s="102"/>
      <c r="I732" s="210"/>
      <c r="J732" s="102"/>
      <c r="K732" s="210"/>
      <c r="L732" s="102"/>
      <c r="M732" s="210"/>
      <c r="N732" s="102"/>
      <c r="O732" s="210"/>
      <c r="P732" s="102"/>
      <c r="Q732" s="215"/>
    </row>
    <row r="733" spans="2:17" x14ac:dyDescent="0.3">
      <c r="B733" s="102"/>
      <c r="C733" s="210"/>
      <c r="D733" s="102"/>
      <c r="E733" s="210"/>
      <c r="F733" s="102"/>
      <c r="G733" s="210"/>
      <c r="H733" s="102"/>
      <c r="I733" s="210"/>
      <c r="J733" s="102"/>
      <c r="K733" s="210"/>
      <c r="L733" s="102"/>
      <c r="M733" s="210"/>
      <c r="N733" s="102"/>
      <c r="O733" s="210"/>
      <c r="P733" s="102"/>
      <c r="Q733" s="215"/>
    </row>
    <row r="734" spans="2:17" x14ac:dyDescent="0.3">
      <c r="B734" s="102"/>
      <c r="C734" s="210"/>
      <c r="D734" s="102"/>
      <c r="E734" s="210"/>
      <c r="F734" s="102"/>
      <c r="G734" s="210"/>
      <c r="H734" s="102"/>
      <c r="I734" s="210"/>
      <c r="J734" s="102"/>
      <c r="K734" s="210"/>
      <c r="L734" s="102"/>
      <c r="M734" s="210"/>
      <c r="N734" s="102"/>
      <c r="O734" s="210"/>
      <c r="P734" s="102"/>
      <c r="Q734" s="215"/>
    </row>
    <row r="735" spans="2:17" x14ac:dyDescent="0.3">
      <c r="B735" s="102"/>
      <c r="C735" s="210"/>
      <c r="D735" s="102"/>
      <c r="E735" s="210"/>
      <c r="F735" s="102"/>
      <c r="G735" s="210"/>
      <c r="H735" s="102"/>
      <c r="I735" s="210"/>
      <c r="J735" s="102"/>
      <c r="K735" s="210"/>
      <c r="L735" s="102"/>
      <c r="M735" s="210"/>
      <c r="N735" s="102"/>
      <c r="O735" s="210"/>
      <c r="P735" s="102"/>
      <c r="Q735" s="215"/>
    </row>
    <row r="736" spans="2:17" x14ac:dyDescent="0.3">
      <c r="B736" s="102"/>
      <c r="C736" s="210"/>
      <c r="D736" s="102"/>
      <c r="E736" s="210"/>
      <c r="F736" s="102"/>
      <c r="G736" s="210"/>
      <c r="H736" s="102"/>
      <c r="I736" s="210"/>
      <c r="J736" s="102"/>
      <c r="K736" s="210"/>
      <c r="L736" s="102"/>
      <c r="M736" s="210"/>
      <c r="N736" s="102"/>
      <c r="O736" s="210"/>
      <c r="P736" s="102"/>
      <c r="Q736" s="215"/>
    </row>
    <row r="737" spans="2:17" x14ac:dyDescent="0.3">
      <c r="B737" s="102"/>
      <c r="C737" s="210"/>
      <c r="D737" s="102"/>
      <c r="E737" s="210"/>
      <c r="F737" s="102"/>
      <c r="G737" s="210"/>
      <c r="H737" s="102"/>
      <c r="I737" s="210"/>
      <c r="J737" s="102"/>
      <c r="K737" s="210"/>
      <c r="L737" s="102"/>
      <c r="M737" s="210"/>
      <c r="N737" s="102"/>
      <c r="O737" s="210"/>
      <c r="P737" s="102"/>
      <c r="Q737" s="215"/>
    </row>
    <row r="738" spans="2:17" x14ac:dyDescent="0.3">
      <c r="B738" s="102"/>
      <c r="C738" s="210"/>
      <c r="D738" s="102"/>
      <c r="E738" s="210"/>
      <c r="F738" s="102"/>
      <c r="G738" s="210"/>
      <c r="H738" s="102"/>
      <c r="I738" s="210"/>
      <c r="J738" s="102"/>
      <c r="K738" s="210"/>
      <c r="L738" s="102"/>
      <c r="M738" s="210"/>
      <c r="N738" s="102"/>
      <c r="O738" s="210"/>
      <c r="P738" s="102"/>
      <c r="Q738" s="215"/>
    </row>
    <row r="739" spans="2:17" x14ac:dyDescent="0.3">
      <c r="B739" s="102"/>
      <c r="C739" s="210"/>
      <c r="D739" s="102"/>
      <c r="E739" s="210"/>
      <c r="F739" s="102"/>
      <c r="G739" s="210"/>
      <c r="H739" s="102"/>
      <c r="I739" s="210"/>
      <c r="J739" s="102"/>
      <c r="K739" s="210"/>
      <c r="L739" s="102"/>
      <c r="M739" s="210"/>
      <c r="N739" s="102"/>
      <c r="O739" s="210"/>
      <c r="P739" s="102"/>
      <c r="Q739" s="215"/>
    </row>
    <row r="740" spans="2:17" x14ac:dyDescent="0.3">
      <c r="B740" s="102"/>
      <c r="C740" s="210"/>
      <c r="D740" s="102"/>
      <c r="E740" s="210"/>
      <c r="F740" s="102"/>
      <c r="G740" s="210"/>
      <c r="H740" s="102"/>
      <c r="I740" s="210"/>
      <c r="J740" s="102"/>
      <c r="K740" s="210"/>
      <c r="L740" s="102"/>
      <c r="M740" s="210"/>
      <c r="N740" s="102"/>
      <c r="O740" s="210"/>
      <c r="P740" s="102"/>
      <c r="Q740" s="215"/>
    </row>
    <row r="741" spans="2:17" x14ac:dyDescent="0.3">
      <c r="B741" s="102"/>
      <c r="C741" s="210"/>
      <c r="D741" s="102"/>
      <c r="E741" s="210"/>
      <c r="F741" s="102"/>
      <c r="G741" s="210"/>
      <c r="H741" s="102"/>
      <c r="I741" s="210"/>
      <c r="J741" s="102"/>
      <c r="K741" s="210"/>
      <c r="L741" s="102"/>
      <c r="M741" s="210"/>
      <c r="N741" s="102"/>
      <c r="O741" s="210"/>
      <c r="P741" s="102"/>
      <c r="Q741" s="215"/>
    </row>
    <row r="742" spans="2:17" x14ac:dyDescent="0.3">
      <c r="B742" s="102"/>
      <c r="C742" s="210"/>
      <c r="D742" s="102"/>
      <c r="E742" s="210"/>
      <c r="F742" s="102"/>
      <c r="G742" s="210"/>
      <c r="H742" s="102"/>
      <c r="I742" s="210"/>
      <c r="J742" s="102"/>
      <c r="K742" s="210"/>
      <c r="L742" s="102"/>
      <c r="M742" s="210"/>
      <c r="N742" s="102"/>
      <c r="O742" s="210"/>
      <c r="P742" s="102"/>
      <c r="Q742" s="215"/>
    </row>
    <row r="743" spans="2:17" x14ac:dyDescent="0.3">
      <c r="B743" s="102"/>
      <c r="C743" s="210"/>
      <c r="D743" s="102"/>
      <c r="E743" s="210"/>
      <c r="F743" s="102"/>
      <c r="G743" s="210"/>
      <c r="H743" s="102"/>
      <c r="I743" s="210"/>
      <c r="J743" s="102"/>
      <c r="K743" s="210"/>
      <c r="L743" s="102"/>
      <c r="M743" s="210"/>
      <c r="N743" s="102"/>
      <c r="O743" s="210"/>
      <c r="P743" s="102"/>
      <c r="Q743" s="215"/>
    </row>
    <row r="744" spans="2:17" x14ac:dyDescent="0.3">
      <c r="B744" s="102"/>
      <c r="C744" s="210"/>
      <c r="D744" s="102"/>
      <c r="E744" s="210"/>
      <c r="F744" s="102"/>
      <c r="G744" s="210"/>
      <c r="H744" s="102"/>
      <c r="I744" s="210"/>
      <c r="J744" s="102"/>
      <c r="K744" s="210"/>
      <c r="L744" s="102"/>
      <c r="M744" s="210"/>
      <c r="N744" s="102"/>
      <c r="O744" s="210"/>
      <c r="P744" s="102"/>
      <c r="Q744" s="215"/>
    </row>
    <row r="745" spans="2:17" x14ac:dyDescent="0.3">
      <c r="B745" s="102"/>
      <c r="C745" s="210"/>
      <c r="D745" s="102"/>
      <c r="E745" s="210"/>
      <c r="F745" s="102"/>
      <c r="G745" s="210"/>
      <c r="H745" s="102"/>
      <c r="I745" s="210"/>
      <c r="J745" s="102"/>
      <c r="K745" s="210"/>
      <c r="L745" s="102"/>
      <c r="M745" s="210"/>
      <c r="N745" s="102"/>
      <c r="O745" s="210"/>
      <c r="P745" s="102"/>
      <c r="Q745" s="215"/>
    </row>
    <row r="746" spans="2:17" x14ac:dyDescent="0.3">
      <c r="B746" s="102"/>
      <c r="C746" s="210"/>
      <c r="D746" s="102"/>
      <c r="E746" s="210"/>
      <c r="F746" s="102"/>
      <c r="G746" s="210"/>
      <c r="H746" s="102"/>
      <c r="I746" s="210"/>
      <c r="J746" s="102"/>
      <c r="K746" s="210"/>
      <c r="L746" s="102"/>
      <c r="M746" s="210"/>
      <c r="N746" s="102"/>
      <c r="O746" s="210"/>
      <c r="P746" s="102"/>
      <c r="Q746" s="215"/>
    </row>
    <row r="747" spans="2:17" x14ac:dyDescent="0.3">
      <c r="B747" s="102"/>
      <c r="C747" s="210"/>
      <c r="D747" s="102"/>
      <c r="E747" s="210"/>
      <c r="F747" s="102"/>
      <c r="G747" s="210"/>
      <c r="H747" s="102"/>
      <c r="I747" s="210"/>
      <c r="J747" s="102"/>
      <c r="K747" s="210"/>
      <c r="L747" s="102"/>
      <c r="M747" s="210"/>
      <c r="N747" s="102"/>
      <c r="O747" s="210"/>
      <c r="P747" s="102"/>
      <c r="Q747" s="215"/>
    </row>
    <row r="748" spans="2:17" x14ac:dyDescent="0.3">
      <c r="B748" s="102"/>
      <c r="C748" s="210"/>
      <c r="D748" s="102"/>
      <c r="E748" s="210"/>
      <c r="F748" s="102"/>
      <c r="G748" s="210"/>
      <c r="H748" s="102"/>
      <c r="I748" s="210"/>
      <c r="J748" s="102"/>
      <c r="K748" s="210"/>
      <c r="L748" s="102"/>
      <c r="M748" s="210"/>
      <c r="N748" s="102"/>
      <c r="O748" s="210"/>
      <c r="P748" s="102"/>
      <c r="Q748" s="215"/>
    </row>
    <row r="749" spans="2:17" x14ac:dyDescent="0.3">
      <c r="B749" s="102"/>
      <c r="C749" s="210"/>
      <c r="D749" s="102"/>
      <c r="E749" s="210"/>
      <c r="F749" s="102"/>
      <c r="G749" s="210"/>
      <c r="H749" s="102"/>
      <c r="I749" s="210"/>
      <c r="J749" s="102"/>
      <c r="K749" s="210"/>
      <c r="L749" s="102"/>
      <c r="M749" s="210"/>
      <c r="N749" s="102"/>
      <c r="O749" s="210"/>
      <c r="P749" s="102"/>
      <c r="Q749" s="215"/>
    </row>
    <row r="750" spans="2:17" x14ac:dyDescent="0.3">
      <c r="B750" s="102"/>
      <c r="C750" s="210"/>
      <c r="D750" s="102"/>
      <c r="E750" s="210"/>
      <c r="F750" s="102"/>
      <c r="G750" s="210"/>
      <c r="H750" s="102"/>
      <c r="I750" s="210"/>
      <c r="J750" s="102"/>
      <c r="K750" s="210"/>
      <c r="L750" s="102"/>
      <c r="M750" s="210"/>
      <c r="N750" s="102"/>
      <c r="O750" s="210"/>
      <c r="P750" s="102"/>
      <c r="Q750" s="215"/>
    </row>
    <row r="751" spans="2:17" x14ac:dyDescent="0.3">
      <c r="B751" s="102"/>
      <c r="C751" s="210"/>
      <c r="D751" s="102"/>
      <c r="E751" s="210"/>
      <c r="F751" s="102"/>
      <c r="G751" s="210"/>
      <c r="H751" s="102"/>
      <c r="I751" s="210"/>
      <c r="J751" s="102"/>
      <c r="K751" s="210"/>
      <c r="L751" s="102"/>
      <c r="M751" s="210"/>
      <c r="N751" s="102"/>
      <c r="O751" s="210"/>
      <c r="P751" s="102"/>
      <c r="Q751" s="215"/>
    </row>
    <row r="752" spans="2:17" x14ac:dyDescent="0.3">
      <c r="B752" s="102"/>
      <c r="C752" s="210"/>
      <c r="D752" s="102"/>
      <c r="E752" s="210"/>
      <c r="F752" s="102"/>
      <c r="G752" s="210"/>
      <c r="H752" s="102"/>
      <c r="I752" s="210"/>
      <c r="J752" s="102"/>
      <c r="K752" s="210"/>
      <c r="L752" s="102"/>
      <c r="M752" s="210"/>
      <c r="N752" s="102"/>
      <c r="O752" s="210"/>
      <c r="P752" s="102"/>
      <c r="Q752" s="215"/>
    </row>
    <row r="753" spans="2:17" x14ac:dyDescent="0.3">
      <c r="B753" s="102"/>
      <c r="C753" s="210"/>
      <c r="D753" s="102"/>
      <c r="E753" s="210"/>
      <c r="F753" s="102"/>
      <c r="G753" s="210"/>
      <c r="H753" s="102"/>
      <c r="I753" s="210"/>
      <c r="J753" s="102"/>
      <c r="K753" s="210"/>
      <c r="L753" s="102"/>
      <c r="M753" s="210"/>
      <c r="N753" s="102"/>
      <c r="O753" s="210"/>
      <c r="P753" s="102"/>
      <c r="Q753" s="215"/>
    </row>
    <row r="754" spans="2:17" x14ac:dyDescent="0.3">
      <c r="B754" s="102"/>
      <c r="C754" s="210"/>
      <c r="D754" s="102"/>
      <c r="E754" s="210"/>
      <c r="F754" s="102"/>
      <c r="G754" s="210"/>
      <c r="H754" s="102"/>
      <c r="I754" s="210"/>
      <c r="J754" s="102"/>
      <c r="K754" s="210"/>
      <c r="L754" s="102"/>
      <c r="M754" s="210"/>
      <c r="N754" s="102"/>
      <c r="O754" s="210"/>
      <c r="P754" s="102"/>
      <c r="Q754" s="215"/>
    </row>
    <row r="755" spans="2:17" x14ac:dyDescent="0.3">
      <c r="B755" s="102"/>
      <c r="C755" s="210"/>
      <c r="D755" s="102"/>
      <c r="E755" s="210"/>
      <c r="F755" s="102"/>
      <c r="G755" s="210"/>
      <c r="H755" s="102"/>
      <c r="I755" s="210"/>
      <c r="J755" s="102"/>
      <c r="K755" s="210"/>
      <c r="L755" s="102"/>
      <c r="M755" s="210"/>
      <c r="N755" s="102"/>
      <c r="O755" s="210"/>
      <c r="P755" s="102"/>
      <c r="Q755" s="215"/>
    </row>
    <row r="756" spans="2:17" x14ac:dyDescent="0.3">
      <c r="B756" s="102"/>
      <c r="C756" s="210"/>
      <c r="D756" s="102"/>
      <c r="E756" s="210"/>
      <c r="F756" s="102"/>
      <c r="G756" s="210"/>
      <c r="H756" s="102"/>
      <c r="I756" s="210"/>
      <c r="J756" s="102"/>
      <c r="K756" s="210"/>
      <c r="L756" s="102"/>
      <c r="M756" s="210"/>
      <c r="N756" s="102"/>
      <c r="O756" s="210"/>
      <c r="P756" s="102"/>
      <c r="Q756" s="215"/>
    </row>
    <row r="757" spans="2:17" x14ac:dyDescent="0.3">
      <c r="B757" s="102"/>
      <c r="C757" s="210"/>
      <c r="D757" s="102"/>
      <c r="E757" s="210"/>
      <c r="F757" s="102"/>
      <c r="G757" s="210"/>
      <c r="H757" s="102"/>
      <c r="I757" s="210"/>
      <c r="J757" s="102"/>
      <c r="K757" s="210"/>
      <c r="L757" s="102"/>
      <c r="M757" s="210"/>
      <c r="N757" s="102"/>
      <c r="O757" s="210"/>
      <c r="P757" s="102"/>
      <c r="Q757" s="215"/>
    </row>
    <row r="758" spans="2:17" x14ac:dyDescent="0.3">
      <c r="B758" s="102"/>
      <c r="C758" s="210"/>
      <c r="D758" s="102"/>
      <c r="E758" s="210"/>
      <c r="F758" s="102"/>
      <c r="G758" s="210"/>
      <c r="H758" s="102"/>
      <c r="I758" s="210"/>
      <c r="J758" s="102"/>
      <c r="K758" s="210"/>
      <c r="L758" s="102"/>
      <c r="M758" s="210"/>
      <c r="N758" s="102"/>
      <c r="O758" s="210"/>
      <c r="P758" s="102"/>
      <c r="Q758" s="215"/>
    </row>
    <row r="759" spans="2:17" x14ac:dyDescent="0.3">
      <c r="B759" s="102"/>
      <c r="C759" s="210"/>
      <c r="D759" s="102"/>
      <c r="E759" s="210"/>
      <c r="F759" s="102"/>
      <c r="G759" s="210"/>
      <c r="H759" s="102"/>
      <c r="I759" s="210"/>
      <c r="J759" s="102"/>
      <c r="K759" s="210"/>
      <c r="L759" s="102"/>
      <c r="M759" s="210"/>
      <c r="N759" s="102"/>
      <c r="O759" s="210"/>
      <c r="P759" s="102"/>
      <c r="Q759" s="215"/>
    </row>
    <row r="760" spans="2:17" x14ac:dyDescent="0.3">
      <c r="B760" s="102"/>
      <c r="C760" s="210"/>
      <c r="D760" s="102"/>
      <c r="E760" s="210"/>
      <c r="F760" s="102"/>
      <c r="G760" s="210"/>
      <c r="H760" s="102"/>
      <c r="I760" s="210"/>
      <c r="J760" s="102"/>
      <c r="K760" s="210"/>
      <c r="L760" s="102"/>
      <c r="M760" s="210"/>
      <c r="N760" s="102"/>
      <c r="O760" s="210"/>
      <c r="P760" s="102"/>
      <c r="Q760" s="215"/>
    </row>
    <row r="761" spans="2:17" x14ac:dyDescent="0.3">
      <c r="B761" s="102"/>
      <c r="C761" s="210"/>
      <c r="D761" s="102"/>
      <c r="E761" s="210"/>
      <c r="F761" s="102"/>
      <c r="G761" s="210"/>
      <c r="H761" s="102"/>
      <c r="I761" s="210"/>
      <c r="J761" s="102"/>
      <c r="K761" s="210"/>
      <c r="L761" s="102"/>
      <c r="M761" s="210"/>
      <c r="N761" s="102"/>
      <c r="O761" s="210"/>
      <c r="P761" s="102"/>
      <c r="Q761" s="215"/>
    </row>
    <row r="762" spans="2:17" x14ac:dyDescent="0.3">
      <c r="B762" s="102"/>
      <c r="C762" s="210"/>
      <c r="D762" s="102"/>
      <c r="E762" s="210"/>
      <c r="F762" s="102"/>
      <c r="G762" s="210"/>
      <c r="H762" s="102"/>
      <c r="I762" s="210"/>
      <c r="J762" s="102"/>
      <c r="K762" s="210"/>
      <c r="L762" s="102"/>
      <c r="M762" s="210"/>
      <c r="N762" s="102"/>
      <c r="O762" s="210"/>
      <c r="P762" s="102"/>
      <c r="Q762" s="215"/>
    </row>
    <row r="763" spans="2:17" x14ac:dyDescent="0.3">
      <c r="B763" s="102"/>
      <c r="C763" s="210"/>
      <c r="D763" s="102"/>
      <c r="E763" s="210"/>
      <c r="F763" s="102"/>
      <c r="G763" s="210"/>
      <c r="H763" s="102"/>
      <c r="I763" s="210"/>
      <c r="J763" s="102"/>
      <c r="K763" s="210"/>
      <c r="L763" s="102"/>
      <c r="M763" s="210"/>
      <c r="N763" s="102"/>
      <c r="O763" s="210"/>
      <c r="P763" s="102"/>
      <c r="Q763" s="215"/>
    </row>
    <row r="764" spans="2:17" x14ac:dyDescent="0.3">
      <c r="B764" s="102"/>
      <c r="C764" s="210"/>
      <c r="D764" s="102"/>
      <c r="E764" s="210"/>
      <c r="F764" s="102"/>
      <c r="G764" s="210"/>
      <c r="H764" s="102"/>
      <c r="I764" s="210"/>
      <c r="J764" s="102"/>
      <c r="K764" s="210"/>
      <c r="L764" s="102"/>
      <c r="M764" s="210"/>
      <c r="N764" s="102"/>
      <c r="O764" s="210"/>
      <c r="P764" s="102"/>
      <c r="Q764" s="215"/>
    </row>
    <row r="765" spans="2:17" x14ac:dyDescent="0.3">
      <c r="B765" s="102"/>
      <c r="C765" s="210"/>
      <c r="D765" s="102"/>
      <c r="E765" s="210"/>
      <c r="F765" s="102"/>
      <c r="G765" s="210"/>
      <c r="H765" s="102"/>
      <c r="I765" s="210"/>
      <c r="J765" s="102"/>
      <c r="K765" s="210"/>
      <c r="L765" s="102"/>
      <c r="M765" s="210"/>
      <c r="N765" s="102"/>
      <c r="O765" s="210"/>
      <c r="P765" s="102"/>
      <c r="Q765" s="215"/>
    </row>
    <row r="766" spans="2:17" x14ac:dyDescent="0.3">
      <c r="B766" s="102"/>
      <c r="C766" s="210"/>
      <c r="D766" s="102"/>
      <c r="E766" s="210"/>
      <c r="F766" s="102"/>
      <c r="G766" s="210"/>
      <c r="H766" s="102"/>
      <c r="I766" s="210"/>
      <c r="J766" s="102"/>
      <c r="K766" s="210"/>
      <c r="L766" s="102"/>
      <c r="M766" s="210"/>
      <c r="N766" s="102"/>
      <c r="O766" s="210"/>
      <c r="P766" s="102"/>
      <c r="Q766" s="215"/>
    </row>
    <row r="767" spans="2:17" x14ac:dyDescent="0.3">
      <c r="B767" s="102"/>
      <c r="C767" s="210"/>
      <c r="D767" s="102"/>
      <c r="E767" s="210"/>
      <c r="F767" s="102"/>
      <c r="G767" s="210"/>
      <c r="H767" s="102"/>
      <c r="I767" s="210"/>
      <c r="J767" s="102"/>
      <c r="K767" s="210"/>
      <c r="L767" s="102"/>
      <c r="M767" s="210"/>
      <c r="N767" s="102"/>
      <c r="O767" s="210"/>
      <c r="P767" s="102"/>
      <c r="Q767" s="215"/>
    </row>
    <row r="768" spans="2:17" x14ac:dyDescent="0.3">
      <c r="B768" s="102"/>
      <c r="C768" s="210"/>
      <c r="D768" s="102"/>
      <c r="E768" s="210"/>
      <c r="F768" s="102"/>
      <c r="G768" s="210"/>
      <c r="H768" s="102"/>
      <c r="I768" s="210"/>
      <c r="J768" s="102"/>
      <c r="K768" s="210"/>
      <c r="L768" s="102"/>
      <c r="M768" s="210"/>
      <c r="N768" s="102"/>
      <c r="O768" s="210"/>
      <c r="P768" s="102"/>
      <c r="Q768" s="215"/>
    </row>
    <row r="769" spans="2:17" x14ac:dyDescent="0.3">
      <c r="B769" s="102"/>
      <c r="C769" s="210"/>
      <c r="D769" s="102"/>
      <c r="E769" s="210"/>
      <c r="F769" s="102"/>
      <c r="G769" s="210"/>
      <c r="H769" s="102"/>
      <c r="I769" s="210"/>
      <c r="J769" s="102"/>
      <c r="K769" s="210"/>
      <c r="L769" s="102"/>
      <c r="M769" s="210"/>
      <c r="N769" s="102"/>
      <c r="O769" s="210"/>
      <c r="P769" s="102"/>
      <c r="Q769" s="215"/>
    </row>
    <row r="770" spans="2:17" x14ac:dyDescent="0.3">
      <c r="B770" s="102"/>
      <c r="C770" s="210"/>
      <c r="D770" s="102"/>
      <c r="E770" s="210"/>
      <c r="F770" s="102"/>
      <c r="G770" s="210"/>
      <c r="H770" s="102"/>
      <c r="I770" s="210"/>
      <c r="J770" s="102"/>
      <c r="K770" s="210"/>
      <c r="L770" s="102"/>
      <c r="M770" s="210"/>
      <c r="N770" s="102"/>
      <c r="O770" s="210"/>
      <c r="P770" s="102"/>
      <c r="Q770" s="215"/>
    </row>
    <row r="771" spans="2:17" x14ac:dyDescent="0.3">
      <c r="B771" s="102"/>
      <c r="C771" s="210"/>
      <c r="D771" s="102"/>
      <c r="E771" s="210"/>
      <c r="F771" s="102"/>
      <c r="G771" s="210"/>
      <c r="H771" s="102"/>
      <c r="I771" s="210"/>
      <c r="J771" s="102"/>
      <c r="K771" s="210"/>
      <c r="L771" s="102"/>
      <c r="M771" s="210"/>
      <c r="N771" s="102"/>
      <c r="O771" s="210"/>
      <c r="P771" s="102"/>
      <c r="Q771" s="215"/>
    </row>
    <row r="772" spans="2:17" x14ac:dyDescent="0.3">
      <c r="B772" s="102"/>
      <c r="C772" s="210"/>
      <c r="D772" s="102"/>
      <c r="E772" s="210"/>
      <c r="F772" s="102"/>
      <c r="G772" s="210"/>
      <c r="H772" s="102"/>
      <c r="I772" s="210"/>
      <c r="J772" s="102"/>
      <c r="K772" s="210"/>
      <c r="L772" s="102"/>
      <c r="M772" s="210"/>
      <c r="N772" s="102"/>
      <c r="O772" s="210"/>
      <c r="P772" s="102"/>
      <c r="Q772" s="215"/>
    </row>
    <row r="773" spans="2:17" x14ac:dyDescent="0.3">
      <c r="B773" s="102"/>
      <c r="C773" s="210"/>
      <c r="D773" s="102"/>
      <c r="E773" s="210"/>
      <c r="F773" s="102"/>
      <c r="G773" s="210"/>
      <c r="H773" s="102"/>
      <c r="I773" s="210"/>
      <c r="J773" s="102"/>
      <c r="K773" s="210"/>
      <c r="L773" s="102"/>
      <c r="M773" s="210"/>
      <c r="N773" s="102"/>
      <c r="O773" s="210"/>
      <c r="P773" s="102"/>
      <c r="Q773" s="215"/>
    </row>
    <row r="774" spans="2:17" x14ac:dyDescent="0.3">
      <c r="B774" s="102"/>
      <c r="C774" s="210"/>
      <c r="D774" s="102"/>
      <c r="E774" s="210"/>
      <c r="F774" s="102"/>
      <c r="G774" s="210"/>
      <c r="H774" s="102"/>
      <c r="I774" s="210"/>
      <c r="J774" s="102"/>
      <c r="K774" s="210"/>
      <c r="L774" s="102"/>
      <c r="M774" s="210"/>
      <c r="N774" s="102"/>
      <c r="O774" s="210"/>
      <c r="P774" s="102"/>
      <c r="Q774" s="215"/>
    </row>
    <row r="775" spans="2:17" x14ac:dyDescent="0.3">
      <c r="B775" s="102"/>
      <c r="C775" s="210"/>
      <c r="D775" s="102"/>
      <c r="E775" s="210"/>
      <c r="F775" s="102"/>
      <c r="G775" s="210"/>
      <c r="H775" s="102"/>
      <c r="I775" s="210"/>
      <c r="J775" s="102"/>
      <c r="K775" s="210"/>
      <c r="L775" s="102"/>
      <c r="M775" s="210"/>
      <c r="N775" s="102"/>
      <c r="O775" s="210"/>
      <c r="P775" s="102"/>
      <c r="Q775" s="215"/>
    </row>
    <row r="776" spans="2:17" x14ac:dyDescent="0.3">
      <c r="B776" s="102"/>
      <c r="C776" s="210"/>
      <c r="D776" s="102"/>
      <c r="E776" s="210"/>
      <c r="F776" s="102"/>
      <c r="G776" s="210"/>
      <c r="H776" s="102"/>
      <c r="I776" s="210"/>
      <c r="J776" s="102"/>
      <c r="K776" s="210"/>
      <c r="L776" s="102"/>
      <c r="M776" s="210"/>
      <c r="N776" s="102"/>
      <c r="O776" s="210"/>
      <c r="P776" s="102"/>
      <c r="Q776" s="215"/>
    </row>
    <row r="777" spans="2:17" x14ac:dyDescent="0.3">
      <c r="B777" s="102"/>
      <c r="C777" s="210"/>
      <c r="D777" s="102"/>
      <c r="E777" s="210"/>
      <c r="F777" s="102"/>
      <c r="G777" s="210"/>
      <c r="H777" s="102"/>
      <c r="I777" s="210"/>
      <c r="J777" s="102"/>
      <c r="K777" s="210"/>
      <c r="L777" s="102"/>
      <c r="M777" s="210"/>
      <c r="N777" s="102"/>
      <c r="O777" s="210"/>
      <c r="P777" s="102"/>
      <c r="Q777" s="215"/>
    </row>
    <row r="778" spans="2:17" x14ac:dyDescent="0.3">
      <c r="B778" s="102"/>
      <c r="C778" s="210"/>
      <c r="D778" s="102"/>
      <c r="E778" s="210"/>
      <c r="F778" s="102"/>
      <c r="G778" s="210"/>
      <c r="H778" s="102"/>
      <c r="I778" s="210"/>
      <c r="J778" s="102"/>
      <c r="K778" s="210"/>
      <c r="L778" s="102"/>
      <c r="M778" s="210"/>
      <c r="N778" s="102"/>
      <c r="O778" s="210"/>
      <c r="P778" s="102"/>
      <c r="Q778" s="215"/>
    </row>
    <row r="779" spans="2:17" x14ac:dyDescent="0.3">
      <c r="B779" s="102"/>
      <c r="C779" s="210"/>
      <c r="D779" s="102"/>
      <c r="E779" s="210"/>
      <c r="F779" s="102"/>
      <c r="G779" s="210"/>
      <c r="H779" s="102"/>
      <c r="I779" s="210"/>
      <c r="J779" s="102"/>
      <c r="K779" s="210"/>
      <c r="L779" s="102"/>
      <c r="M779" s="210"/>
      <c r="N779" s="102"/>
      <c r="O779" s="210"/>
      <c r="P779" s="102"/>
      <c r="Q779" s="215"/>
    </row>
    <row r="780" spans="2:17" x14ac:dyDescent="0.3">
      <c r="B780" s="102"/>
      <c r="C780" s="210"/>
      <c r="D780" s="102"/>
      <c r="E780" s="210"/>
      <c r="F780" s="102"/>
      <c r="G780" s="210"/>
      <c r="H780" s="102"/>
      <c r="I780" s="210"/>
      <c r="J780" s="102"/>
      <c r="K780" s="210"/>
      <c r="L780" s="102"/>
      <c r="M780" s="210"/>
      <c r="N780" s="102"/>
      <c r="O780" s="210"/>
      <c r="P780" s="102"/>
      <c r="Q780" s="215"/>
    </row>
    <row r="781" spans="2:17" x14ac:dyDescent="0.3">
      <c r="B781" s="102"/>
      <c r="C781" s="210"/>
      <c r="D781" s="102"/>
      <c r="E781" s="210"/>
      <c r="F781" s="102"/>
      <c r="G781" s="210"/>
      <c r="H781" s="102"/>
      <c r="I781" s="210"/>
      <c r="J781" s="102"/>
      <c r="K781" s="210"/>
      <c r="L781" s="102"/>
      <c r="M781" s="210"/>
      <c r="N781" s="102"/>
      <c r="O781" s="210"/>
      <c r="P781" s="102"/>
      <c r="Q781" s="215"/>
    </row>
    <row r="782" spans="2:17" x14ac:dyDescent="0.3">
      <c r="B782" s="102"/>
      <c r="C782" s="210"/>
      <c r="D782" s="102"/>
      <c r="E782" s="210"/>
      <c r="F782" s="102"/>
      <c r="G782" s="210"/>
      <c r="H782" s="102"/>
      <c r="I782" s="210"/>
      <c r="J782" s="102"/>
      <c r="K782" s="210"/>
      <c r="L782" s="102"/>
      <c r="M782" s="210"/>
      <c r="N782" s="102"/>
      <c r="O782" s="210"/>
      <c r="P782" s="102"/>
      <c r="Q782" s="215"/>
    </row>
    <row r="783" spans="2:17" x14ac:dyDescent="0.3">
      <c r="B783" s="102"/>
      <c r="C783" s="210"/>
      <c r="D783" s="102"/>
      <c r="E783" s="210"/>
      <c r="F783" s="102"/>
      <c r="G783" s="210"/>
      <c r="H783" s="102"/>
      <c r="I783" s="210"/>
      <c r="J783" s="102"/>
      <c r="K783" s="210"/>
      <c r="L783" s="102"/>
      <c r="M783" s="210"/>
      <c r="N783" s="102"/>
      <c r="O783" s="210"/>
      <c r="P783" s="102"/>
      <c r="Q783" s="215"/>
    </row>
    <row r="784" spans="2:17" x14ac:dyDescent="0.3">
      <c r="B784" s="102"/>
      <c r="C784" s="210"/>
      <c r="D784" s="102"/>
      <c r="E784" s="210"/>
      <c r="F784" s="102"/>
      <c r="G784" s="210"/>
      <c r="H784" s="102"/>
      <c r="I784" s="210"/>
      <c r="J784" s="102"/>
      <c r="K784" s="210"/>
      <c r="L784" s="102"/>
      <c r="M784" s="210"/>
      <c r="N784" s="102"/>
      <c r="O784" s="210"/>
      <c r="P784" s="102"/>
      <c r="Q784" s="215"/>
    </row>
    <row r="785" spans="2:17" x14ac:dyDescent="0.3">
      <c r="B785" s="102"/>
      <c r="C785" s="210"/>
      <c r="D785" s="102"/>
      <c r="E785" s="210"/>
      <c r="F785" s="102"/>
      <c r="G785" s="210"/>
      <c r="H785" s="102"/>
      <c r="I785" s="210"/>
      <c r="J785" s="102"/>
      <c r="K785" s="210"/>
      <c r="L785" s="102"/>
      <c r="M785" s="210"/>
      <c r="N785" s="102"/>
      <c r="O785" s="210"/>
      <c r="P785" s="102"/>
      <c r="Q785" s="215"/>
    </row>
    <row r="786" spans="2:17" x14ac:dyDescent="0.3">
      <c r="B786" s="102"/>
      <c r="C786" s="210"/>
      <c r="D786" s="102"/>
      <c r="E786" s="210"/>
      <c r="F786" s="102"/>
      <c r="G786" s="210"/>
      <c r="H786" s="102"/>
      <c r="I786" s="210"/>
      <c r="J786" s="102"/>
      <c r="K786" s="210"/>
      <c r="L786" s="102"/>
      <c r="M786" s="210"/>
      <c r="N786" s="102"/>
      <c r="O786" s="210"/>
      <c r="P786" s="102"/>
      <c r="Q786" s="215"/>
    </row>
    <row r="787" spans="2:17" x14ac:dyDescent="0.3">
      <c r="B787" s="102"/>
      <c r="C787" s="210"/>
      <c r="D787" s="102"/>
      <c r="E787" s="210"/>
      <c r="F787" s="102"/>
      <c r="G787" s="210"/>
      <c r="H787" s="102"/>
      <c r="I787" s="210"/>
      <c r="J787" s="102"/>
      <c r="K787" s="210"/>
      <c r="L787" s="102"/>
      <c r="M787" s="210"/>
      <c r="N787" s="102"/>
      <c r="O787" s="210"/>
      <c r="P787" s="102"/>
      <c r="Q787" s="215"/>
    </row>
    <row r="788" spans="2:17" x14ac:dyDescent="0.3">
      <c r="B788" s="102"/>
      <c r="C788" s="210"/>
      <c r="D788" s="102"/>
      <c r="E788" s="210"/>
      <c r="F788" s="102"/>
      <c r="G788" s="210"/>
      <c r="H788" s="102"/>
      <c r="I788" s="210"/>
      <c r="J788" s="102"/>
      <c r="K788" s="210"/>
      <c r="L788" s="102"/>
      <c r="M788" s="210"/>
      <c r="N788" s="102"/>
      <c r="O788" s="210"/>
      <c r="P788" s="102"/>
      <c r="Q788" s="215"/>
    </row>
    <row r="789" spans="2:17" x14ac:dyDescent="0.3">
      <c r="B789" s="102"/>
      <c r="C789" s="210"/>
      <c r="D789" s="102"/>
      <c r="E789" s="210"/>
      <c r="F789" s="102"/>
      <c r="G789" s="210"/>
      <c r="H789" s="102"/>
      <c r="I789" s="210"/>
      <c r="J789" s="102"/>
      <c r="K789" s="210"/>
      <c r="L789" s="102"/>
      <c r="M789" s="210"/>
      <c r="N789" s="102"/>
      <c r="O789" s="210"/>
      <c r="P789" s="102"/>
      <c r="Q789" s="215"/>
    </row>
    <row r="790" spans="2:17" x14ac:dyDescent="0.3">
      <c r="B790" s="102"/>
      <c r="C790" s="210"/>
      <c r="D790" s="102"/>
      <c r="E790" s="210"/>
      <c r="F790" s="102"/>
      <c r="G790" s="210"/>
      <c r="H790" s="102"/>
      <c r="I790" s="210"/>
      <c r="J790" s="102"/>
      <c r="K790" s="210"/>
      <c r="L790" s="102"/>
      <c r="M790" s="210"/>
      <c r="N790" s="102"/>
      <c r="O790" s="210"/>
      <c r="P790" s="102"/>
      <c r="Q790" s="215"/>
    </row>
    <row r="791" spans="2:17" x14ac:dyDescent="0.3">
      <c r="B791" s="102"/>
      <c r="C791" s="210"/>
      <c r="D791" s="102"/>
      <c r="E791" s="210"/>
      <c r="F791" s="102"/>
      <c r="G791" s="210"/>
      <c r="H791" s="102"/>
      <c r="I791" s="210"/>
      <c r="J791" s="102"/>
      <c r="K791" s="210"/>
      <c r="L791" s="102"/>
      <c r="M791" s="210"/>
      <c r="N791" s="102"/>
      <c r="O791" s="210"/>
      <c r="P791" s="102"/>
      <c r="Q791" s="215"/>
    </row>
    <row r="792" spans="2:17" x14ac:dyDescent="0.3">
      <c r="B792" s="102"/>
      <c r="C792" s="210"/>
      <c r="D792" s="102"/>
      <c r="E792" s="210"/>
      <c r="F792" s="102"/>
      <c r="G792" s="210"/>
      <c r="H792" s="102"/>
      <c r="I792" s="210"/>
      <c r="J792" s="102"/>
      <c r="K792" s="210"/>
      <c r="L792" s="102"/>
      <c r="M792" s="210"/>
      <c r="N792" s="102"/>
      <c r="O792" s="210"/>
      <c r="P792" s="102"/>
      <c r="Q792" s="215"/>
    </row>
    <row r="793" spans="2:17" x14ac:dyDescent="0.3">
      <c r="B793" s="102"/>
      <c r="C793" s="210"/>
      <c r="D793" s="102"/>
      <c r="E793" s="210"/>
      <c r="F793" s="102"/>
      <c r="G793" s="210"/>
      <c r="H793" s="102"/>
      <c r="I793" s="210"/>
      <c r="J793" s="102"/>
      <c r="K793" s="210"/>
      <c r="L793" s="102"/>
      <c r="M793" s="210"/>
      <c r="N793" s="102"/>
      <c r="O793" s="210"/>
      <c r="P793" s="102"/>
      <c r="Q793" s="215"/>
    </row>
    <row r="794" spans="2:17" x14ac:dyDescent="0.3">
      <c r="B794" s="102"/>
      <c r="C794" s="210"/>
      <c r="D794" s="102"/>
      <c r="E794" s="210"/>
      <c r="F794" s="102"/>
      <c r="G794" s="210"/>
      <c r="H794" s="102"/>
      <c r="I794" s="210"/>
      <c r="J794" s="102"/>
      <c r="K794" s="210"/>
      <c r="L794" s="102"/>
      <c r="M794" s="210"/>
      <c r="N794" s="102"/>
      <c r="O794" s="210"/>
      <c r="P794" s="102"/>
      <c r="Q794" s="215"/>
    </row>
    <row r="795" spans="2:17" x14ac:dyDescent="0.3">
      <c r="B795" s="102"/>
      <c r="C795" s="210"/>
      <c r="D795" s="102"/>
      <c r="E795" s="210"/>
      <c r="F795" s="102"/>
      <c r="G795" s="210"/>
      <c r="H795" s="102"/>
      <c r="I795" s="210"/>
      <c r="J795" s="102"/>
      <c r="K795" s="210"/>
      <c r="L795" s="102"/>
      <c r="M795" s="210"/>
      <c r="N795" s="102"/>
      <c r="O795" s="210"/>
      <c r="P795" s="102"/>
      <c r="Q795" s="215"/>
    </row>
    <row r="796" spans="2:17" x14ac:dyDescent="0.3">
      <c r="B796" s="102"/>
      <c r="C796" s="210"/>
      <c r="D796" s="102"/>
      <c r="E796" s="210"/>
      <c r="F796" s="102"/>
      <c r="G796" s="210"/>
      <c r="H796" s="102"/>
      <c r="I796" s="210"/>
      <c r="J796" s="102"/>
      <c r="K796" s="210"/>
      <c r="L796" s="102"/>
      <c r="M796" s="210"/>
      <c r="N796" s="102"/>
      <c r="O796" s="210"/>
      <c r="P796" s="102"/>
      <c r="Q796" s="215"/>
    </row>
    <row r="797" spans="2:17" x14ac:dyDescent="0.3">
      <c r="B797" s="102"/>
      <c r="C797" s="210"/>
      <c r="D797" s="102"/>
      <c r="E797" s="210"/>
      <c r="F797" s="102"/>
      <c r="G797" s="210"/>
      <c r="H797" s="102"/>
      <c r="I797" s="210"/>
      <c r="J797" s="102"/>
      <c r="K797" s="210"/>
      <c r="L797" s="102"/>
      <c r="M797" s="210"/>
      <c r="N797" s="102"/>
      <c r="O797" s="210"/>
      <c r="P797" s="102"/>
      <c r="Q797" s="215"/>
    </row>
    <row r="798" spans="2:17" x14ac:dyDescent="0.3">
      <c r="B798" s="102"/>
      <c r="C798" s="210"/>
      <c r="D798" s="102"/>
      <c r="E798" s="210"/>
      <c r="F798" s="102"/>
      <c r="G798" s="210"/>
      <c r="H798" s="102"/>
      <c r="I798" s="210"/>
      <c r="J798" s="102"/>
      <c r="K798" s="210"/>
      <c r="L798" s="102"/>
      <c r="M798" s="210"/>
      <c r="N798" s="102"/>
      <c r="O798" s="210"/>
      <c r="P798" s="102"/>
      <c r="Q798" s="215"/>
    </row>
    <row r="799" spans="2:17" x14ac:dyDescent="0.3">
      <c r="B799" s="102"/>
      <c r="C799" s="210"/>
      <c r="D799" s="102"/>
      <c r="E799" s="210"/>
      <c r="F799" s="102"/>
      <c r="G799" s="210"/>
      <c r="H799" s="102"/>
      <c r="I799" s="210"/>
      <c r="J799" s="102"/>
      <c r="K799" s="210"/>
      <c r="L799" s="102"/>
      <c r="M799" s="210"/>
      <c r="N799" s="102"/>
      <c r="O799" s="210"/>
      <c r="P799" s="102"/>
      <c r="Q799" s="215"/>
    </row>
    <row r="800" spans="2:17" x14ac:dyDescent="0.3">
      <c r="B800" s="102"/>
      <c r="C800" s="210"/>
      <c r="D800" s="102"/>
      <c r="E800" s="210"/>
      <c r="F800" s="102"/>
      <c r="G800" s="210"/>
      <c r="H800" s="102"/>
      <c r="I800" s="210"/>
      <c r="J800" s="102"/>
      <c r="K800" s="210"/>
      <c r="L800" s="102"/>
      <c r="M800" s="210"/>
      <c r="N800" s="102"/>
      <c r="O800" s="210"/>
      <c r="P800" s="102"/>
      <c r="Q800" s="215"/>
    </row>
    <row r="801" spans="2:17" x14ac:dyDescent="0.3">
      <c r="B801" s="102"/>
      <c r="C801" s="210"/>
      <c r="D801" s="102"/>
      <c r="E801" s="210"/>
      <c r="F801" s="102"/>
      <c r="G801" s="210"/>
      <c r="H801" s="102"/>
      <c r="I801" s="210"/>
      <c r="J801" s="102"/>
      <c r="K801" s="210"/>
      <c r="L801" s="102"/>
      <c r="M801" s="210"/>
      <c r="N801" s="102"/>
      <c r="O801" s="210"/>
      <c r="P801" s="102"/>
      <c r="Q801" s="215"/>
    </row>
    <row r="802" spans="2:17" x14ac:dyDescent="0.3">
      <c r="B802" s="102"/>
      <c r="C802" s="210"/>
      <c r="D802" s="102"/>
      <c r="E802" s="210"/>
      <c r="F802" s="102"/>
      <c r="G802" s="210"/>
      <c r="H802" s="102"/>
      <c r="I802" s="210"/>
      <c r="J802" s="102"/>
      <c r="K802" s="210"/>
      <c r="L802" s="102"/>
      <c r="M802" s="210"/>
      <c r="N802" s="102"/>
      <c r="O802" s="210"/>
      <c r="P802" s="102"/>
      <c r="Q802" s="215"/>
    </row>
    <row r="803" spans="2:17" x14ac:dyDescent="0.3">
      <c r="B803" s="102"/>
      <c r="C803" s="210"/>
      <c r="D803" s="102"/>
      <c r="E803" s="210"/>
      <c r="F803" s="102"/>
      <c r="G803" s="210"/>
      <c r="H803" s="102"/>
      <c r="I803" s="210"/>
      <c r="J803" s="102"/>
      <c r="K803" s="210"/>
      <c r="L803" s="102"/>
      <c r="M803" s="210"/>
      <c r="N803" s="102"/>
      <c r="O803" s="210"/>
      <c r="P803" s="102"/>
      <c r="Q803" s="215"/>
    </row>
    <row r="804" spans="2:17" x14ac:dyDescent="0.3">
      <c r="B804" s="102"/>
      <c r="C804" s="210"/>
      <c r="D804" s="102"/>
      <c r="E804" s="210"/>
      <c r="F804" s="102"/>
      <c r="G804" s="210"/>
      <c r="H804" s="102"/>
      <c r="I804" s="210"/>
      <c r="J804" s="102"/>
      <c r="K804" s="210"/>
      <c r="L804" s="102"/>
      <c r="M804" s="210"/>
      <c r="N804" s="102"/>
      <c r="O804" s="210"/>
      <c r="P804" s="102"/>
      <c r="Q804" s="215"/>
    </row>
    <row r="805" spans="2:17" x14ac:dyDescent="0.3">
      <c r="B805" s="102"/>
      <c r="C805" s="210"/>
      <c r="D805" s="102"/>
      <c r="E805" s="210"/>
      <c r="F805" s="102"/>
      <c r="G805" s="210"/>
      <c r="H805" s="102"/>
      <c r="I805" s="210"/>
      <c r="J805" s="102"/>
      <c r="K805" s="210"/>
      <c r="L805" s="102"/>
      <c r="M805" s="210"/>
      <c r="N805" s="102"/>
      <c r="O805" s="210"/>
      <c r="P805" s="102"/>
      <c r="Q805" s="215"/>
    </row>
    <row r="806" spans="2:17" x14ac:dyDescent="0.3">
      <c r="B806" s="102"/>
      <c r="C806" s="210"/>
      <c r="D806" s="102"/>
      <c r="E806" s="210"/>
      <c r="F806" s="102"/>
      <c r="G806" s="210"/>
      <c r="H806" s="102"/>
      <c r="I806" s="210"/>
      <c r="J806" s="102"/>
      <c r="K806" s="210"/>
      <c r="L806" s="102"/>
      <c r="M806" s="210"/>
      <c r="N806" s="102"/>
      <c r="O806" s="210"/>
      <c r="P806" s="102"/>
      <c r="Q806" s="215"/>
    </row>
    <row r="807" spans="2:17" x14ac:dyDescent="0.3">
      <c r="B807" s="102"/>
      <c r="C807" s="210"/>
      <c r="D807" s="102"/>
      <c r="E807" s="210"/>
      <c r="F807" s="102"/>
      <c r="G807" s="210"/>
      <c r="H807" s="102"/>
      <c r="I807" s="210"/>
      <c r="J807" s="102"/>
      <c r="K807" s="210"/>
      <c r="L807" s="102"/>
      <c r="M807" s="210"/>
      <c r="N807" s="102"/>
      <c r="O807" s="210"/>
      <c r="P807" s="102"/>
      <c r="Q807" s="215"/>
    </row>
    <row r="808" spans="2:17" x14ac:dyDescent="0.3">
      <c r="B808" s="102"/>
      <c r="C808" s="210"/>
      <c r="D808" s="102"/>
      <c r="E808" s="210"/>
      <c r="F808" s="102"/>
      <c r="G808" s="210"/>
      <c r="H808" s="102"/>
      <c r="I808" s="210"/>
      <c r="J808" s="102"/>
      <c r="K808" s="210"/>
      <c r="L808" s="102"/>
      <c r="M808" s="210"/>
      <c r="N808" s="102"/>
      <c r="O808" s="210"/>
      <c r="P808" s="102"/>
      <c r="Q808" s="215"/>
    </row>
    <row r="809" spans="2:17" x14ac:dyDescent="0.3">
      <c r="B809" s="102"/>
      <c r="C809" s="210"/>
      <c r="D809" s="102"/>
      <c r="E809" s="210"/>
      <c r="F809" s="102"/>
      <c r="G809" s="210"/>
      <c r="H809" s="102"/>
      <c r="I809" s="210"/>
      <c r="J809" s="102"/>
      <c r="K809" s="210"/>
      <c r="L809" s="102"/>
      <c r="M809" s="210"/>
      <c r="N809" s="102"/>
      <c r="O809" s="210"/>
      <c r="P809" s="102"/>
      <c r="Q809" s="215"/>
    </row>
    <row r="810" spans="2:17" x14ac:dyDescent="0.3">
      <c r="B810" s="102"/>
      <c r="C810" s="210"/>
      <c r="D810" s="102"/>
      <c r="E810" s="210"/>
      <c r="F810" s="102"/>
      <c r="G810" s="210"/>
      <c r="H810" s="102"/>
      <c r="I810" s="210"/>
      <c r="J810" s="102"/>
      <c r="K810" s="210"/>
      <c r="L810" s="102"/>
      <c r="M810" s="210"/>
      <c r="N810" s="102"/>
      <c r="O810" s="210"/>
      <c r="P810" s="102"/>
      <c r="Q810" s="215"/>
    </row>
    <row r="811" spans="2:17" x14ac:dyDescent="0.3">
      <c r="B811" s="102"/>
      <c r="C811" s="210"/>
      <c r="D811" s="102"/>
      <c r="E811" s="210"/>
      <c r="F811" s="102"/>
      <c r="G811" s="210"/>
      <c r="H811" s="102"/>
      <c r="I811" s="210"/>
      <c r="J811" s="102"/>
      <c r="K811" s="210"/>
      <c r="L811" s="102"/>
      <c r="M811" s="210"/>
      <c r="N811" s="102"/>
      <c r="O811" s="210"/>
      <c r="P811" s="102"/>
      <c r="Q811" s="215"/>
    </row>
    <row r="812" spans="2:17" x14ac:dyDescent="0.3">
      <c r="B812" s="102"/>
      <c r="C812" s="210"/>
      <c r="D812" s="102"/>
      <c r="E812" s="210"/>
      <c r="F812" s="102"/>
      <c r="G812" s="210"/>
      <c r="H812" s="102"/>
      <c r="I812" s="210"/>
      <c r="J812" s="102"/>
      <c r="K812" s="210"/>
      <c r="L812" s="102"/>
      <c r="M812" s="210"/>
      <c r="N812" s="102"/>
      <c r="O812" s="210"/>
      <c r="P812" s="102"/>
      <c r="Q812" s="215"/>
    </row>
    <row r="813" spans="2:17" x14ac:dyDescent="0.3">
      <c r="B813" s="102"/>
      <c r="C813" s="210"/>
      <c r="D813" s="102"/>
      <c r="E813" s="210"/>
      <c r="F813" s="102"/>
      <c r="G813" s="210"/>
      <c r="H813" s="102"/>
      <c r="I813" s="210"/>
      <c r="J813" s="102"/>
      <c r="K813" s="210"/>
      <c r="L813" s="102"/>
      <c r="M813" s="210"/>
      <c r="N813" s="102"/>
      <c r="O813" s="210"/>
      <c r="P813" s="102"/>
      <c r="Q813" s="215"/>
    </row>
    <row r="814" spans="2:17" x14ac:dyDescent="0.3">
      <c r="B814" s="102"/>
      <c r="C814" s="210"/>
      <c r="D814" s="102"/>
      <c r="E814" s="210"/>
      <c r="F814" s="102"/>
      <c r="G814" s="210"/>
      <c r="H814" s="102"/>
      <c r="I814" s="210"/>
      <c r="J814" s="102"/>
      <c r="K814" s="210"/>
      <c r="L814" s="102"/>
      <c r="M814" s="210"/>
      <c r="N814" s="102"/>
      <c r="O814" s="210"/>
      <c r="P814" s="102"/>
      <c r="Q814" s="215"/>
    </row>
    <row r="815" spans="2:17" x14ac:dyDescent="0.3">
      <c r="B815" s="102"/>
      <c r="C815" s="210"/>
      <c r="D815" s="102"/>
      <c r="E815" s="210"/>
      <c r="F815" s="102"/>
      <c r="G815" s="210"/>
      <c r="H815" s="102"/>
      <c r="I815" s="210"/>
      <c r="J815" s="102"/>
      <c r="K815" s="210"/>
      <c r="L815" s="102"/>
      <c r="M815" s="210"/>
      <c r="N815" s="102"/>
      <c r="O815" s="210"/>
      <c r="P815" s="102"/>
      <c r="Q815" s="215"/>
    </row>
    <row r="816" spans="2:17" x14ac:dyDescent="0.3">
      <c r="B816" s="102"/>
      <c r="C816" s="210"/>
      <c r="D816" s="102"/>
      <c r="E816" s="210"/>
      <c r="F816" s="102"/>
      <c r="G816" s="210"/>
      <c r="H816" s="102"/>
      <c r="I816" s="210"/>
      <c r="J816" s="102"/>
      <c r="K816" s="210"/>
      <c r="L816" s="102"/>
      <c r="M816" s="210"/>
      <c r="N816" s="102"/>
      <c r="O816" s="210"/>
      <c r="P816" s="102"/>
      <c r="Q816" s="215"/>
    </row>
    <row r="817" spans="2:17" x14ac:dyDescent="0.3">
      <c r="B817" s="102"/>
      <c r="C817" s="210"/>
      <c r="D817" s="102"/>
      <c r="E817" s="210"/>
      <c r="F817" s="102"/>
      <c r="G817" s="210"/>
      <c r="H817" s="102"/>
      <c r="I817" s="210"/>
      <c r="J817" s="102"/>
      <c r="K817" s="210"/>
      <c r="L817" s="102"/>
      <c r="M817" s="210"/>
      <c r="N817" s="102"/>
      <c r="O817" s="210"/>
      <c r="P817" s="102"/>
      <c r="Q817" s="215"/>
    </row>
    <row r="818" spans="2:17" x14ac:dyDescent="0.3">
      <c r="B818" s="102"/>
      <c r="C818" s="210"/>
      <c r="D818" s="102"/>
      <c r="E818" s="210"/>
      <c r="F818" s="102"/>
      <c r="G818" s="210"/>
      <c r="H818" s="102"/>
      <c r="I818" s="210"/>
      <c r="J818" s="102"/>
      <c r="K818" s="210"/>
      <c r="L818" s="102"/>
      <c r="M818" s="210"/>
      <c r="N818" s="102"/>
      <c r="O818" s="210"/>
      <c r="P818" s="102"/>
      <c r="Q818" s="215"/>
    </row>
    <row r="819" spans="2:17" x14ac:dyDescent="0.3">
      <c r="B819" s="102"/>
      <c r="C819" s="210"/>
      <c r="D819" s="102"/>
      <c r="E819" s="210"/>
      <c r="F819" s="102"/>
      <c r="G819" s="210"/>
      <c r="H819" s="102"/>
      <c r="I819" s="210"/>
      <c r="J819" s="102"/>
      <c r="K819" s="210"/>
      <c r="L819" s="102"/>
      <c r="M819" s="210"/>
      <c r="N819" s="102"/>
      <c r="O819" s="210"/>
      <c r="P819" s="102"/>
      <c r="Q819" s="215"/>
    </row>
    <row r="820" spans="2:17" x14ac:dyDescent="0.3">
      <c r="B820" s="102"/>
      <c r="C820" s="210"/>
      <c r="D820" s="102"/>
      <c r="E820" s="210"/>
      <c r="F820" s="102"/>
      <c r="G820" s="210"/>
      <c r="H820" s="102"/>
      <c r="I820" s="210"/>
      <c r="J820" s="102"/>
      <c r="K820" s="210"/>
      <c r="L820" s="102"/>
      <c r="M820" s="210"/>
      <c r="N820" s="102"/>
      <c r="O820" s="210"/>
      <c r="P820" s="102"/>
      <c r="Q820" s="215"/>
    </row>
    <row r="821" spans="2:17" x14ac:dyDescent="0.3">
      <c r="B821" s="102"/>
      <c r="C821" s="210"/>
      <c r="D821" s="102"/>
      <c r="E821" s="210"/>
      <c r="F821" s="102"/>
      <c r="G821" s="210"/>
      <c r="H821" s="102"/>
      <c r="I821" s="210"/>
      <c r="J821" s="102"/>
      <c r="K821" s="210"/>
      <c r="L821" s="102"/>
      <c r="M821" s="210"/>
      <c r="N821" s="102"/>
      <c r="O821" s="210"/>
      <c r="P821" s="102"/>
      <c r="Q821" s="215"/>
    </row>
    <row r="822" spans="2:17" x14ac:dyDescent="0.3">
      <c r="B822" s="102"/>
      <c r="C822" s="210"/>
      <c r="D822" s="102"/>
      <c r="E822" s="210"/>
      <c r="F822" s="102"/>
      <c r="G822" s="210"/>
      <c r="H822" s="102"/>
      <c r="I822" s="210"/>
      <c r="J822" s="102"/>
      <c r="K822" s="210"/>
      <c r="L822" s="102"/>
      <c r="M822" s="210"/>
      <c r="N822" s="102"/>
      <c r="O822" s="210"/>
      <c r="P822" s="102"/>
      <c r="Q822" s="215"/>
    </row>
    <row r="823" spans="2:17" x14ac:dyDescent="0.3">
      <c r="B823" s="102"/>
      <c r="C823" s="210"/>
      <c r="D823" s="102"/>
      <c r="E823" s="210"/>
      <c r="F823" s="102"/>
      <c r="G823" s="210"/>
      <c r="H823" s="102"/>
      <c r="I823" s="210"/>
      <c r="J823" s="102"/>
      <c r="K823" s="210"/>
      <c r="L823" s="102"/>
      <c r="M823" s="210"/>
      <c r="N823" s="102"/>
      <c r="O823" s="210"/>
      <c r="P823" s="102"/>
      <c r="Q823" s="215"/>
    </row>
    <row r="824" spans="2:17" x14ac:dyDescent="0.3">
      <c r="B824" s="102"/>
      <c r="C824" s="210"/>
      <c r="D824" s="102"/>
      <c r="E824" s="210"/>
      <c r="F824" s="102"/>
      <c r="G824" s="210"/>
      <c r="H824" s="102"/>
      <c r="I824" s="210"/>
      <c r="J824" s="102"/>
      <c r="K824" s="210"/>
      <c r="L824" s="102"/>
      <c r="M824" s="210"/>
      <c r="N824" s="102"/>
      <c r="O824" s="210"/>
      <c r="P824" s="102"/>
      <c r="Q824" s="215"/>
    </row>
    <row r="825" spans="2:17" x14ac:dyDescent="0.3">
      <c r="B825" s="102"/>
      <c r="C825" s="210"/>
      <c r="D825" s="102"/>
      <c r="E825" s="210"/>
      <c r="F825" s="102"/>
      <c r="G825" s="210"/>
      <c r="H825" s="102"/>
      <c r="I825" s="210"/>
      <c r="J825" s="102"/>
      <c r="K825" s="210"/>
      <c r="L825" s="102"/>
      <c r="M825" s="210"/>
      <c r="N825" s="102"/>
      <c r="O825" s="210"/>
      <c r="P825" s="102"/>
      <c r="Q825" s="215"/>
    </row>
    <row r="826" spans="2:17" x14ac:dyDescent="0.3">
      <c r="B826" s="102"/>
      <c r="C826" s="210"/>
      <c r="D826" s="102"/>
      <c r="E826" s="210"/>
      <c r="F826" s="102"/>
      <c r="G826" s="210"/>
      <c r="H826" s="102"/>
      <c r="I826" s="210"/>
      <c r="J826" s="102"/>
      <c r="K826" s="210"/>
      <c r="L826" s="102"/>
      <c r="M826" s="210"/>
      <c r="N826" s="102"/>
      <c r="O826" s="210"/>
      <c r="P826" s="102"/>
      <c r="Q826" s="215"/>
    </row>
    <row r="827" spans="2:17" x14ac:dyDescent="0.3">
      <c r="B827" s="102"/>
      <c r="C827" s="210"/>
      <c r="D827" s="102"/>
      <c r="E827" s="210"/>
      <c r="F827" s="102"/>
      <c r="G827" s="210"/>
      <c r="H827" s="102"/>
      <c r="I827" s="210"/>
      <c r="J827" s="102"/>
      <c r="K827" s="210"/>
      <c r="L827" s="102"/>
      <c r="M827" s="210"/>
      <c r="N827" s="102"/>
      <c r="O827" s="210"/>
      <c r="P827" s="102"/>
      <c r="Q827" s="215"/>
    </row>
    <row r="828" spans="2:17" x14ac:dyDescent="0.3">
      <c r="B828" s="102"/>
      <c r="C828" s="210"/>
      <c r="D828" s="102"/>
      <c r="E828" s="210"/>
      <c r="F828" s="102"/>
      <c r="G828" s="210"/>
      <c r="H828" s="102"/>
      <c r="I828" s="210"/>
      <c r="J828" s="102"/>
      <c r="K828" s="210"/>
      <c r="L828" s="102"/>
      <c r="M828" s="210"/>
      <c r="N828" s="102"/>
      <c r="O828" s="210"/>
      <c r="P828" s="102"/>
      <c r="Q828" s="215"/>
    </row>
    <row r="829" spans="2:17" x14ac:dyDescent="0.3">
      <c r="B829" s="102"/>
      <c r="C829" s="210"/>
      <c r="D829" s="102"/>
      <c r="E829" s="210"/>
      <c r="F829" s="102"/>
      <c r="G829" s="210"/>
      <c r="H829" s="102"/>
      <c r="I829" s="210"/>
      <c r="J829" s="102"/>
      <c r="K829" s="210"/>
      <c r="L829" s="102"/>
      <c r="M829" s="210"/>
      <c r="N829" s="102"/>
      <c r="O829" s="210"/>
      <c r="P829" s="102"/>
      <c r="Q829" s="215"/>
    </row>
    <row r="830" spans="2:17" x14ac:dyDescent="0.3">
      <c r="B830" s="102"/>
      <c r="C830" s="210"/>
      <c r="D830" s="102"/>
      <c r="E830" s="210"/>
      <c r="F830" s="102"/>
      <c r="G830" s="210"/>
      <c r="H830" s="102"/>
      <c r="I830" s="210"/>
      <c r="J830" s="102"/>
      <c r="K830" s="210"/>
      <c r="L830" s="102"/>
      <c r="M830" s="210"/>
      <c r="N830" s="102"/>
      <c r="O830" s="210"/>
      <c r="P830" s="102"/>
      <c r="Q830" s="215"/>
    </row>
    <row r="831" spans="2:17" x14ac:dyDescent="0.3">
      <c r="B831" s="102"/>
      <c r="C831" s="210"/>
      <c r="D831" s="102"/>
      <c r="E831" s="210"/>
      <c r="F831" s="102"/>
      <c r="G831" s="210"/>
      <c r="H831" s="102"/>
      <c r="I831" s="210"/>
      <c r="J831" s="102"/>
      <c r="K831" s="210"/>
      <c r="L831" s="102"/>
      <c r="M831" s="210"/>
      <c r="N831" s="102"/>
      <c r="O831" s="210"/>
      <c r="P831" s="102"/>
      <c r="Q831" s="215"/>
    </row>
    <row r="832" spans="2:17" x14ac:dyDescent="0.3">
      <c r="B832" s="102"/>
      <c r="C832" s="210"/>
      <c r="D832" s="102"/>
      <c r="E832" s="210"/>
      <c r="F832" s="102"/>
      <c r="G832" s="210"/>
      <c r="H832" s="102"/>
      <c r="I832" s="210"/>
      <c r="J832" s="102"/>
      <c r="K832" s="210"/>
      <c r="L832" s="102"/>
      <c r="M832" s="210"/>
      <c r="N832" s="102"/>
      <c r="O832" s="210"/>
      <c r="P832" s="102"/>
      <c r="Q832" s="215"/>
    </row>
    <row r="833" spans="2:17" x14ac:dyDescent="0.3">
      <c r="B833" s="102"/>
      <c r="C833" s="210"/>
      <c r="D833" s="102"/>
      <c r="E833" s="210"/>
      <c r="F833" s="102"/>
      <c r="G833" s="210"/>
      <c r="H833" s="102"/>
      <c r="I833" s="210"/>
      <c r="J833" s="102"/>
      <c r="K833" s="210"/>
      <c r="L833" s="102"/>
      <c r="M833" s="210"/>
      <c r="N833" s="102"/>
      <c r="O833" s="210"/>
      <c r="P833" s="102"/>
      <c r="Q833" s="215"/>
    </row>
    <row r="834" spans="2:17" x14ac:dyDescent="0.3">
      <c r="B834" s="102"/>
      <c r="C834" s="210"/>
      <c r="D834" s="102"/>
      <c r="E834" s="210"/>
      <c r="F834" s="102"/>
      <c r="G834" s="210"/>
      <c r="H834" s="102"/>
      <c r="I834" s="210"/>
      <c r="J834" s="102"/>
      <c r="K834" s="210"/>
      <c r="L834" s="102"/>
      <c r="M834" s="210"/>
      <c r="N834" s="102"/>
      <c r="O834" s="210"/>
      <c r="P834" s="102"/>
      <c r="Q834" s="215"/>
    </row>
    <row r="835" spans="2:17" x14ac:dyDescent="0.3">
      <c r="B835" s="102"/>
      <c r="C835" s="210"/>
      <c r="D835" s="102"/>
      <c r="E835" s="210"/>
      <c r="F835" s="102"/>
      <c r="G835" s="210"/>
      <c r="H835" s="102"/>
      <c r="I835" s="210"/>
      <c r="J835" s="102"/>
      <c r="K835" s="210"/>
      <c r="L835" s="102"/>
      <c r="M835" s="210"/>
      <c r="N835" s="102"/>
      <c r="O835" s="210"/>
      <c r="P835" s="102"/>
      <c r="Q835" s="215"/>
    </row>
    <row r="836" spans="2:17" x14ac:dyDescent="0.3">
      <c r="B836" s="102"/>
      <c r="C836" s="210"/>
      <c r="D836" s="102"/>
      <c r="E836" s="210"/>
      <c r="F836" s="102"/>
      <c r="G836" s="210"/>
      <c r="H836" s="102"/>
      <c r="I836" s="210"/>
      <c r="J836" s="102"/>
      <c r="K836" s="210"/>
      <c r="L836" s="102"/>
      <c r="M836" s="210"/>
      <c r="N836" s="102"/>
      <c r="O836" s="210"/>
      <c r="P836" s="102"/>
      <c r="Q836" s="215"/>
    </row>
    <row r="837" spans="2:17" x14ac:dyDescent="0.3">
      <c r="B837" s="102"/>
      <c r="C837" s="210"/>
      <c r="D837" s="102"/>
      <c r="E837" s="210"/>
      <c r="F837" s="102"/>
      <c r="G837" s="210"/>
      <c r="H837" s="102"/>
      <c r="I837" s="210"/>
      <c r="J837" s="102"/>
      <c r="K837" s="210"/>
      <c r="L837" s="102"/>
      <c r="M837" s="210"/>
      <c r="N837" s="102"/>
      <c r="O837" s="210"/>
      <c r="P837" s="102"/>
      <c r="Q837" s="215"/>
    </row>
    <row r="838" spans="2:17" x14ac:dyDescent="0.3">
      <c r="B838" s="102"/>
      <c r="C838" s="210"/>
      <c r="D838" s="102"/>
      <c r="E838" s="210"/>
      <c r="F838" s="102"/>
      <c r="G838" s="210"/>
      <c r="H838" s="102"/>
      <c r="I838" s="210"/>
      <c r="J838" s="102"/>
      <c r="K838" s="210"/>
      <c r="L838" s="102"/>
      <c r="M838" s="210"/>
      <c r="N838" s="102"/>
      <c r="O838" s="210"/>
      <c r="P838" s="102"/>
      <c r="Q838" s="215"/>
    </row>
    <row r="839" spans="2:17" x14ac:dyDescent="0.3">
      <c r="B839" s="102"/>
      <c r="C839" s="210"/>
      <c r="D839" s="102"/>
      <c r="E839" s="210"/>
      <c r="F839" s="102"/>
      <c r="G839" s="210"/>
      <c r="H839" s="102"/>
      <c r="I839" s="210"/>
      <c r="J839" s="102"/>
      <c r="K839" s="210"/>
      <c r="L839" s="102"/>
      <c r="M839" s="210"/>
      <c r="N839" s="102"/>
      <c r="O839" s="210"/>
      <c r="P839" s="102"/>
      <c r="Q839" s="215"/>
    </row>
    <row r="840" spans="2:17" x14ac:dyDescent="0.3">
      <c r="B840" s="102"/>
      <c r="C840" s="210"/>
      <c r="D840" s="102"/>
      <c r="E840" s="210"/>
      <c r="F840" s="102"/>
      <c r="G840" s="210"/>
      <c r="H840" s="102"/>
      <c r="I840" s="210"/>
      <c r="J840" s="102"/>
      <c r="K840" s="210"/>
      <c r="L840" s="102"/>
      <c r="M840" s="210"/>
      <c r="N840" s="102"/>
      <c r="O840" s="210"/>
      <c r="P840" s="102"/>
      <c r="Q840" s="215"/>
    </row>
    <row r="841" spans="2:17" x14ac:dyDescent="0.3">
      <c r="B841" s="102"/>
      <c r="C841" s="210"/>
      <c r="D841" s="102"/>
      <c r="E841" s="210"/>
      <c r="F841" s="102"/>
      <c r="G841" s="210"/>
      <c r="H841" s="102"/>
      <c r="I841" s="210"/>
      <c r="J841" s="102"/>
      <c r="K841" s="210"/>
      <c r="L841" s="102"/>
      <c r="M841" s="210"/>
      <c r="N841" s="102"/>
      <c r="O841" s="210"/>
      <c r="P841" s="102"/>
      <c r="Q841" s="215"/>
    </row>
    <row r="842" spans="2:17" x14ac:dyDescent="0.3">
      <c r="B842" s="102"/>
      <c r="C842" s="210"/>
      <c r="D842" s="102"/>
      <c r="E842" s="210"/>
      <c r="F842" s="102"/>
      <c r="G842" s="210"/>
      <c r="H842" s="102"/>
      <c r="I842" s="210"/>
      <c r="J842" s="102"/>
      <c r="K842" s="210"/>
      <c r="L842" s="102"/>
      <c r="M842" s="210"/>
      <c r="N842" s="102"/>
      <c r="O842" s="210"/>
      <c r="P842" s="102"/>
      <c r="Q842" s="215"/>
    </row>
    <row r="843" spans="2:17" x14ac:dyDescent="0.3">
      <c r="B843" s="102"/>
      <c r="C843" s="210"/>
      <c r="D843" s="102"/>
      <c r="E843" s="210"/>
      <c r="F843" s="102"/>
      <c r="G843" s="210"/>
      <c r="H843" s="102"/>
      <c r="I843" s="210"/>
      <c r="J843" s="102"/>
      <c r="K843" s="210"/>
      <c r="L843" s="102"/>
      <c r="M843" s="210"/>
      <c r="N843" s="102"/>
      <c r="O843" s="210"/>
      <c r="P843" s="102"/>
      <c r="Q843" s="215"/>
    </row>
    <row r="844" spans="2:17" x14ac:dyDescent="0.3">
      <c r="B844" s="102"/>
      <c r="C844" s="210"/>
      <c r="D844" s="102"/>
      <c r="E844" s="210"/>
      <c r="F844" s="102"/>
      <c r="G844" s="210"/>
      <c r="H844" s="102"/>
      <c r="I844" s="210"/>
      <c r="J844" s="102"/>
      <c r="K844" s="210"/>
      <c r="L844" s="102"/>
      <c r="M844" s="210"/>
      <c r="N844" s="102"/>
      <c r="O844" s="210"/>
      <c r="P844" s="102"/>
      <c r="Q844" s="215"/>
    </row>
    <row r="845" spans="2:17" x14ac:dyDescent="0.3">
      <c r="B845" s="102"/>
      <c r="C845" s="210"/>
      <c r="D845" s="102"/>
      <c r="E845" s="210"/>
      <c r="F845" s="102"/>
      <c r="G845" s="210"/>
      <c r="H845" s="102"/>
      <c r="I845" s="210"/>
      <c r="J845" s="102"/>
      <c r="K845" s="210"/>
      <c r="L845" s="102"/>
      <c r="M845" s="210"/>
      <c r="N845" s="102"/>
      <c r="O845" s="210"/>
      <c r="P845" s="102"/>
      <c r="Q845" s="215"/>
    </row>
    <row r="846" spans="2:17" x14ac:dyDescent="0.3">
      <c r="B846" s="102"/>
      <c r="C846" s="210"/>
      <c r="D846" s="102"/>
      <c r="E846" s="210"/>
      <c r="F846" s="102"/>
      <c r="G846" s="210"/>
      <c r="H846" s="102"/>
      <c r="I846" s="210"/>
      <c r="J846" s="102"/>
      <c r="K846" s="210"/>
      <c r="L846" s="102"/>
      <c r="M846" s="210"/>
      <c r="N846" s="102"/>
      <c r="O846" s="210"/>
      <c r="P846" s="102"/>
      <c r="Q846" s="215"/>
    </row>
    <row r="847" spans="2:17" x14ac:dyDescent="0.3">
      <c r="B847" s="102"/>
      <c r="C847" s="210"/>
      <c r="D847" s="102"/>
      <c r="E847" s="210"/>
      <c r="F847" s="102"/>
      <c r="G847" s="210"/>
      <c r="H847" s="102"/>
      <c r="I847" s="210"/>
      <c r="J847" s="102"/>
      <c r="K847" s="210"/>
      <c r="L847" s="102"/>
      <c r="M847" s="210"/>
      <c r="N847" s="102"/>
      <c r="O847" s="210"/>
      <c r="P847" s="102"/>
      <c r="Q847" s="215"/>
    </row>
    <row r="848" spans="2:17" x14ac:dyDescent="0.3">
      <c r="B848" s="102"/>
      <c r="C848" s="210"/>
      <c r="D848" s="102"/>
      <c r="E848" s="210"/>
      <c r="F848" s="102"/>
      <c r="G848" s="210"/>
      <c r="H848" s="102"/>
      <c r="I848" s="210"/>
      <c r="J848" s="102"/>
      <c r="K848" s="210"/>
      <c r="L848" s="102"/>
      <c r="M848" s="210"/>
      <c r="N848" s="102"/>
      <c r="O848" s="210"/>
      <c r="P848" s="102"/>
      <c r="Q848" s="215"/>
    </row>
    <row r="849" spans="2:17" x14ac:dyDescent="0.3">
      <c r="B849" s="102"/>
      <c r="C849" s="210"/>
      <c r="D849" s="102"/>
      <c r="E849" s="210"/>
      <c r="F849" s="102"/>
      <c r="G849" s="210"/>
      <c r="H849" s="102"/>
      <c r="I849" s="210"/>
      <c r="J849" s="102"/>
      <c r="K849" s="210"/>
      <c r="L849" s="102"/>
      <c r="M849" s="210"/>
      <c r="N849" s="102"/>
      <c r="O849" s="210"/>
      <c r="P849" s="102"/>
      <c r="Q849" s="215"/>
    </row>
    <row r="850" spans="2:17" x14ac:dyDescent="0.3">
      <c r="B850" s="102"/>
      <c r="C850" s="210"/>
      <c r="D850" s="102"/>
      <c r="E850" s="210"/>
      <c r="F850" s="102"/>
      <c r="G850" s="210"/>
      <c r="H850" s="102"/>
      <c r="I850" s="210"/>
      <c r="J850" s="102"/>
      <c r="K850" s="210"/>
      <c r="L850" s="102"/>
      <c r="M850" s="210"/>
      <c r="N850" s="102"/>
      <c r="O850" s="210"/>
      <c r="P850" s="102"/>
      <c r="Q850" s="215"/>
    </row>
    <row r="851" spans="2:17" x14ac:dyDescent="0.3">
      <c r="B851" s="102"/>
      <c r="C851" s="210"/>
      <c r="D851" s="102"/>
      <c r="E851" s="210"/>
      <c r="F851" s="102"/>
      <c r="G851" s="210"/>
      <c r="H851" s="102"/>
      <c r="I851" s="210"/>
      <c r="J851" s="102"/>
      <c r="K851" s="210"/>
      <c r="L851" s="102"/>
      <c r="M851" s="210"/>
      <c r="N851" s="102"/>
      <c r="O851" s="210"/>
      <c r="P851" s="102"/>
      <c r="Q851" s="215"/>
    </row>
    <row r="852" spans="2:17" x14ac:dyDescent="0.3">
      <c r="B852" s="102"/>
      <c r="C852" s="210"/>
      <c r="D852" s="102"/>
      <c r="E852" s="210"/>
      <c r="F852" s="102"/>
      <c r="G852" s="210"/>
      <c r="H852" s="102"/>
      <c r="I852" s="210"/>
      <c r="J852" s="102"/>
      <c r="K852" s="210"/>
      <c r="L852" s="102"/>
      <c r="M852" s="210"/>
      <c r="N852" s="102"/>
      <c r="O852" s="210"/>
      <c r="P852" s="102"/>
      <c r="Q852" s="215"/>
    </row>
    <row r="853" spans="2:17" x14ac:dyDescent="0.3">
      <c r="B853" s="102"/>
      <c r="C853" s="210"/>
      <c r="D853" s="102"/>
      <c r="E853" s="210"/>
      <c r="F853" s="102"/>
      <c r="G853" s="210"/>
      <c r="H853" s="102"/>
      <c r="I853" s="210"/>
      <c r="J853" s="102"/>
      <c r="K853" s="210"/>
      <c r="L853" s="102"/>
      <c r="M853" s="210"/>
      <c r="N853" s="102"/>
      <c r="O853" s="210"/>
      <c r="P853" s="102"/>
      <c r="Q853" s="215"/>
    </row>
    <row r="854" spans="2:17" x14ac:dyDescent="0.3">
      <c r="B854" s="102"/>
      <c r="C854" s="210"/>
      <c r="D854" s="102"/>
      <c r="E854" s="210"/>
      <c r="F854" s="102"/>
      <c r="G854" s="210"/>
      <c r="H854" s="102"/>
      <c r="I854" s="210"/>
      <c r="J854" s="102"/>
      <c r="K854" s="210"/>
      <c r="L854" s="102"/>
      <c r="M854" s="210"/>
      <c r="N854" s="102"/>
      <c r="O854" s="210"/>
      <c r="P854" s="102"/>
      <c r="Q854" s="215"/>
    </row>
    <row r="855" spans="2:17" x14ac:dyDescent="0.3">
      <c r="B855" s="102"/>
      <c r="C855" s="210"/>
      <c r="D855" s="102"/>
      <c r="E855" s="210"/>
      <c r="F855" s="102"/>
      <c r="G855" s="210"/>
      <c r="H855" s="102"/>
      <c r="I855" s="210"/>
      <c r="J855" s="102"/>
      <c r="K855" s="210"/>
      <c r="L855" s="102"/>
      <c r="M855" s="210"/>
      <c r="N855" s="102"/>
      <c r="O855" s="210"/>
      <c r="P855" s="102"/>
      <c r="Q855" s="215"/>
    </row>
    <row r="856" spans="2:17" x14ac:dyDescent="0.3">
      <c r="B856" s="102"/>
      <c r="C856" s="210"/>
      <c r="D856" s="102"/>
      <c r="E856" s="210"/>
      <c r="F856" s="102"/>
      <c r="G856" s="210"/>
      <c r="H856" s="102"/>
      <c r="I856" s="210"/>
      <c r="J856" s="102"/>
      <c r="K856" s="210"/>
      <c r="L856" s="102"/>
      <c r="M856" s="210"/>
      <c r="N856" s="102"/>
      <c r="O856" s="210"/>
      <c r="P856" s="102"/>
      <c r="Q856" s="215"/>
    </row>
    <row r="857" spans="2:17" x14ac:dyDescent="0.3">
      <c r="B857" s="102"/>
      <c r="C857" s="210"/>
      <c r="D857" s="102"/>
      <c r="E857" s="210"/>
      <c r="F857" s="102"/>
      <c r="G857" s="210"/>
      <c r="H857" s="102"/>
      <c r="I857" s="210"/>
      <c r="J857" s="102"/>
      <c r="K857" s="210"/>
      <c r="L857" s="102"/>
      <c r="M857" s="210"/>
      <c r="N857" s="102"/>
      <c r="O857" s="210"/>
      <c r="P857" s="102"/>
      <c r="Q857" s="215"/>
    </row>
    <row r="858" spans="2:17" x14ac:dyDescent="0.3">
      <c r="B858" s="102"/>
      <c r="C858" s="210"/>
      <c r="D858" s="102"/>
      <c r="E858" s="210"/>
      <c r="F858" s="102"/>
      <c r="G858" s="210"/>
      <c r="H858" s="102"/>
      <c r="I858" s="210"/>
      <c r="J858" s="102"/>
      <c r="K858" s="210"/>
      <c r="L858" s="102"/>
      <c r="M858" s="210"/>
      <c r="N858" s="102"/>
      <c r="O858" s="210"/>
      <c r="P858" s="102"/>
      <c r="Q858" s="215"/>
    </row>
    <row r="859" spans="2:17" x14ac:dyDescent="0.3">
      <c r="B859" s="102"/>
      <c r="C859" s="210"/>
      <c r="D859" s="102"/>
      <c r="E859" s="210"/>
      <c r="F859" s="102"/>
      <c r="G859" s="210"/>
      <c r="H859" s="102"/>
      <c r="I859" s="210"/>
      <c r="J859" s="102"/>
      <c r="K859" s="210"/>
      <c r="L859" s="102"/>
      <c r="M859" s="210"/>
      <c r="N859" s="102"/>
      <c r="O859" s="210"/>
      <c r="P859" s="102"/>
      <c r="Q859" s="215"/>
    </row>
    <row r="860" spans="2:17" x14ac:dyDescent="0.3">
      <c r="B860" s="102"/>
      <c r="C860" s="210"/>
      <c r="D860" s="102"/>
      <c r="E860" s="210"/>
      <c r="F860" s="102"/>
      <c r="G860" s="210"/>
      <c r="H860" s="102"/>
      <c r="I860" s="210"/>
      <c r="J860" s="102"/>
      <c r="K860" s="210"/>
      <c r="L860" s="102"/>
      <c r="M860" s="210"/>
      <c r="N860" s="102"/>
      <c r="O860" s="210"/>
      <c r="P860" s="102"/>
      <c r="Q860" s="215"/>
    </row>
    <row r="861" spans="2:17" x14ac:dyDescent="0.3">
      <c r="B861" s="102"/>
      <c r="C861" s="210"/>
      <c r="D861" s="102"/>
      <c r="E861" s="210"/>
      <c r="F861" s="102"/>
      <c r="G861" s="210"/>
      <c r="H861" s="102"/>
      <c r="I861" s="210"/>
      <c r="J861" s="102"/>
      <c r="K861" s="210"/>
      <c r="L861" s="102"/>
      <c r="M861" s="210"/>
      <c r="N861" s="102"/>
      <c r="O861" s="210"/>
      <c r="P861" s="102"/>
      <c r="Q861" s="215"/>
    </row>
    <row r="862" spans="2:17" x14ac:dyDescent="0.3">
      <c r="B862" s="102"/>
      <c r="C862" s="210"/>
      <c r="D862" s="102"/>
      <c r="E862" s="210"/>
      <c r="F862" s="102"/>
      <c r="G862" s="210"/>
      <c r="H862" s="102"/>
      <c r="I862" s="210"/>
      <c r="J862" s="102"/>
      <c r="K862" s="210"/>
      <c r="L862" s="102"/>
      <c r="M862" s="210"/>
      <c r="N862" s="102"/>
      <c r="O862" s="210"/>
      <c r="P862" s="102"/>
      <c r="Q862" s="215"/>
    </row>
    <row r="863" spans="2:17" x14ac:dyDescent="0.3">
      <c r="B863" s="102"/>
      <c r="C863" s="210"/>
      <c r="D863" s="102"/>
      <c r="E863" s="210"/>
      <c r="F863" s="102"/>
      <c r="G863" s="210"/>
      <c r="H863" s="102"/>
      <c r="I863" s="210"/>
      <c r="J863" s="102"/>
      <c r="K863" s="210"/>
      <c r="L863" s="102"/>
      <c r="M863" s="210"/>
      <c r="N863" s="102"/>
      <c r="O863" s="210"/>
      <c r="P863" s="102"/>
      <c r="Q863" s="215"/>
    </row>
    <row r="864" spans="2:17" x14ac:dyDescent="0.3">
      <c r="B864" s="102"/>
      <c r="C864" s="210"/>
      <c r="D864" s="102"/>
      <c r="E864" s="210"/>
      <c r="F864" s="102"/>
      <c r="G864" s="210"/>
      <c r="H864" s="102"/>
      <c r="I864" s="210"/>
      <c r="J864" s="102"/>
      <c r="K864" s="210"/>
      <c r="L864" s="102"/>
      <c r="M864" s="210"/>
      <c r="N864" s="102"/>
      <c r="O864" s="210"/>
      <c r="P864" s="102"/>
      <c r="Q864" s="215"/>
    </row>
    <row r="865" spans="2:17" x14ac:dyDescent="0.3">
      <c r="B865" s="102"/>
      <c r="C865" s="210"/>
      <c r="D865" s="102"/>
      <c r="E865" s="210"/>
      <c r="F865" s="102"/>
      <c r="G865" s="210"/>
      <c r="H865" s="102"/>
      <c r="I865" s="210"/>
      <c r="J865" s="102"/>
      <c r="K865" s="210"/>
      <c r="L865" s="102"/>
      <c r="M865" s="210"/>
      <c r="N865" s="102"/>
      <c r="O865" s="210"/>
      <c r="P865" s="102"/>
      <c r="Q865" s="215"/>
    </row>
    <row r="866" spans="2:17" x14ac:dyDescent="0.3">
      <c r="B866" s="102"/>
      <c r="C866" s="210"/>
      <c r="D866" s="102"/>
      <c r="E866" s="210"/>
      <c r="F866" s="102"/>
      <c r="G866" s="210"/>
      <c r="H866" s="102"/>
      <c r="I866" s="210"/>
      <c r="J866" s="102"/>
      <c r="K866" s="210"/>
      <c r="L866" s="102"/>
      <c r="M866" s="210"/>
      <c r="N866" s="102"/>
      <c r="O866" s="210"/>
      <c r="P866" s="102"/>
      <c r="Q866" s="215"/>
    </row>
    <row r="867" spans="2:17" x14ac:dyDescent="0.3">
      <c r="B867" s="102"/>
      <c r="C867" s="210"/>
      <c r="D867" s="102"/>
      <c r="E867" s="210"/>
      <c r="F867" s="102"/>
      <c r="G867" s="210"/>
      <c r="H867" s="102"/>
      <c r="I867" s="210"/>
      <c r="J867" s="102"/>
      <c r="K867" s="210"/>
      <c r="L867" s="102"/>
      <c r="M867" s="210"/>
      <c r="N867" s="102"/>
      <c r="O867" s="210"/>
      <c r="P867" s="102"/>
      <c r="Q867" s="215"/>
    </row>
    <row r="868" spans="2:17" x14ac:dyDescent="0.3">
      <c r="B868" s="102"/>
      <c r="C868" s="210"/>
      <c r="D868" s="102"/>
      <c r="E868" s="210"/>
      <c r="F868" s="102"/>
      <c r="G868" s="210"/>
      <c r="H868" s="102"/>
      <c r="I868" s="210"/>
      <c r="J868" s="102"/>
      <c r="K868" s="210"/>
      <c r="L868" s="102"/>
      <c r="M868" s="210"/>
      <c r="N868" s="102"/>
      <c r="O868" s="210"/>
      <c r="P868" s="102"/>
      <c r="Q868" s="215"/>
    </row>
    <row r="869" spans="2:17" x14ac:dyDescent="0.3">
      <c r="B869" s="102"/>
      <c r="C869" s="210"/>
      <c r="D869" s="102"/>
      <c r="E869" s="210"/>
      <c r="F869" s="102"/>
      <c r="G869" s="210"/>
      <c r="H869" s="102"/>
      <c r="I869" s="210"/>
      <c r="J869" s="102"/>
      <c r="K869" s="210"/>
      <c r="L869" s="102"/>
      <c r="M869" s="210"/>
      <c r="N869" s="102"/>
      <c r="O869" s="210"/>
      <c r="P869" s="102"/>
      <c r="Q869" s="215"/>
    </row>
    <row r="870" spans="2:17" x14ac:dyDescent="0.3">
      <c r="B870" s="102"/>
      <c r="C870" s="210"/>
      <c r="D870" s="102"/>
      <c r="E870" s="210"/>
      <c r="F870" s="102"/>
      <c r="G870" s="210"/>
      <c r="H870" s="102"/>
      <c r="I870" s="210"/>
      <c r="J870" s="102"/>
      <c r="K870" s="210"/>
      <c r="L870" s="102"/>
      <c r="M870" s="210"/>
      <c r="N870" s="102"/>
      <c r="O870" s="210"/>
      <c r="P870" s="102"/>
      <c r="Q870" s="215"/>
    </row>
    <row r="871" spans="2:17" x14ac:dyDescent="0.3">
      <c r="B871" s="102"/>
      <c r="C871" s="210"/>
      <c r="D871" s="102"/>
      <c r="E871" s="210"/>
      <c r="F871" s="102"/>
      <c r="G871" s="210"/>
      <c r="H871" s="102"/>
      <c r="I871" s="210"/>
      <c r="J871" s="102"/>
      <c r="K871" s="210"/>
      <c r="L871" s="102"/>
      <c r="M871" s="210"/>
      <c r="N871" s="102"/>
      <c r="O871" s="210"/>
      <c r="P871" s="102"/>
      <c r="Q871" s="215"/>
    </row>
    <row r="872" spans="2:17" x14ac:dyDescent="0.3">
      <c r="B872" s="102"/>
      <c r="C872" s="210"/>
      <c r="D872" s="102"/>
      <c r="E872" s="210"/>
      <c r="F872" s="102"/>
      <c r="G872" s="210"/>
      <c r="H872" s="102"/>
      <c r="I872" s="210"/>
      <c r="J872" s="102"/>
      <c r="K872" s="210"/>
      <c r="L872" s="102"/>
      <c r="M872" s="210"/>
      <c r="N872" s="102"/>
      <c r="O872" s="210"/>
      <c r="P872" s="102"/>
      <c r="Q872" s="215"/>
    </row>
    <row r="873" spans="2:17" x14ac:dyDescent="0.3">
      <c r="B873" s="102"/>
      <c r="C873" s="210"/>
      <c r="D873" s="102"/>
      <c r="E873" s="210"/>
      <c r="F873" s="102"/>
      <c r="G873" s="210"/>
      <c r="H873" s="102"/>
      <c r="I873" s="210"/>
      <c r="J873" s="102"/>
      <c r="K873" s="210"/>
      <c r="L873" s="102"/>
      <c r="M873" s="210"/>
      <c r="N873" s="102"/>
      <c r="O873" s="210"/>
      <c r="P873" s="102"/>
      <c r="Q873" s="215"/>
    </row>
    <row r="874" spans="2:17" x14ac:dyDescent="0.3">
      <c r="B874" s="102"/>
      <c r="C874" s="210"/>
      <c r="D874" s="102"/>
      <c r="E874" s="210"/>
      <c r="F874" s="102"/>
      <c r="G874" s="210"/>
      <c r="H874" s="102"/>
      <c r="I874" s="210"/>
      <c r="J874" s="102"/>
      <c r="K874" s="210"/>
      <c r="L874" s="102"/>
      <c r="M874" s="210"/>
      <c r="N874" s="102"/>
      <c r="O874" s="210"/>
      <c r="P874" s="102"/>
      <c r="Q874" s="215"/>
    </row>
    <row r="875" spans="2:17" x14ac:dyDescent="0.3">
      <c r="B875" s="102"/>
      <c r="C875" s="210"/>
      <c r="D875" s="102"/>
      <c r="E875" s="210"/>
      <c r="F875" s="102"/>
      <c r="G875" s="210"/>
      <c r="H875" s="102"/>
      <c r="I875" s="210"/>
      <c r="J875" s="102"/>
      <c r="K875" s="210"/>
      <c r="L875" s="102"/>
      <c r="M875" s="210"/>
      <c r="N875" s="102"/>
      <c r="O875" s="210"/>
      <c r="P875" s="102"/>
      <c r="Q875" s="215"/>
    </row>
    <row r="876" spans="2:17" x14ac:dyDescent="0.3">
      <c r="B876" s="102"/>
      <c r="C876" s="210"/>
      <c r="D876" s="102"/>
      <c r="E876" s="210"/>
      <c r="F876" s="102"/>
      <c r="G876" s="210"/>
      <c r="H876" s="102"/>
      <c r="I876" s="210"/>
      <c r="J876" s="102"/>
      <c r="K876" s="210"/>
      <c r="L876" s="102"/>
      <c r="M876" s="210"/>
      <c r="N876" s="102"/>
      <c r="O876" s="210"/>
      <c r="P876" s="102"/>
      <c r="Q876" s="215"/>
    </row>
    <row r="877" spans="2:17" x14ac:dyDescent="0.3">
      <c r="B877" s="102"/>
      <c r="C877" s="210"/>
      <c r="D877" s="102"/>
      <c r="E877" s="210"/>
      <c r="F877" s="102"/>
      <c r="G877" s="210"/>
      <c r="H877" s="102"/>
      <c r="I877" s="210"/>
      <c r="J877" s="102"/>
      <c r="K877" s="210"/>
      <c r="L877" s="102"/>
      <c r="M877" s="210"/>
      <c r="N877" s="102"/>
      <c r="O877" s="210"/>
      <c r="P877" s="102"/>
      <c r="Q877" s="215"/>
    </row>
    <row r="878" spans="2:17" x14ac:dyDescent="0.3">
      <c r="B878" s="102"/>
      <c r="C878" s="210"/>
      <c r="D878" s="102"/>
      <c r="E878" s="210"/>
      <c r="F878" s="102"/>
      <c r="G878" s="210"/>
      <c r="H878" s="102"/>
      <c r="I878" s="210"/>
      <c r="J878" s="102"/>
      <c r="K878" s="210"/>
      <c r="L878" s="102"/>
      <c r="M878" s="210"/>
      <c r="N878" s="102"/>
      <c r="O878" s="210"/>
      <c r="P878" s="102"/>
      <c r="Q878" s="215"/>
    </row>
    <row r="879" spans="2:17" x14ac:dyDescent="0.3">
      <c r="B879" s="102"/>
      <c r="C879" s="210"/>
      <c r="D879" s="102"/>
      <c r="E879" s="210"/>
      <c r="F879" s="102"/>
      <c r="G879" s="210"/>
      <c r="H879" s="102"/>
      <c r="I879" s="210"/>
      <c r="J879" s="102"/>
      <c r="K879" s="210"/>
      <c r="L879" s="102"/>
      <c r="M879" s="210"/>
      <c r="N879" s="102"/>
      <c r="O879" s="210"/>
      <c r="P879" s="102"/>
      <c r="Q879" s="215"/>
    </row>
    <row r="880" spans="2:17" x14ac:dyDescent="0.3">
      <c r="B880" s="102"/>
      <c r="C880" s="210"/>
      <c r="D880" s="102"/>
      <c r="E880" s="210"/>
      <c r="F880" s="102"/>
      <c r="G880" s="210"/>
      <c r="H880" s="102"/>
      <c r="I880" s="210"/>
      <c r="J880" s="102"/>
      <c r="K880" s="210"/>
      <c r="L880" s="102"/>
      <c r="M880" s="210"/>
      <c r="N880" s="102"/>
      <c r="O880" s="210"/>
      <c r="P880" s="102"/>
      <c r="Q880" s="215"/>
    </row>
    <row r="881" spans="2:17" x14ac:dyDescent="0.3">
      <c r="B881" s="102"/>
      <c r="C881" s="210"/>
      <c r="D881" s="102"/>
      <c r="E881" s="210"/>
      <c r="F881" s="102"/>
      <c r="G881" s="210"/>
      <c r="H881" s="102"/>
      <c r="I881" s="210"/>
      <c r="J881" s="102"/>
      <c r="K881" s="210"/>
      <c r="L881" s="102"/>
      <c r="M881" s="210"/>
      <c r="N881" s="102"/>
      <c r="O881" s="210"/>
      <c r="P881" s="102"/>
      <c r="Q881" s="215"/>
    </row>
    <row r="882" spans="2:17" x14ac:dyDescent="0.3">
      <c r="B882" s="102"/>
      <c r="C882" s="210"/>
      <c r="D882" s="102"/>
      <c r="E882" s="210"/>
      <c r="F882" s="102"/>
      <c r="G882" s="210"/>
      <c r="H882" s="102"/>
      <c r="I882" s="210"/>
      <c r="J882" s="102"/>
      <c r="K882" s="210"/>
      <c r="L882" s="102"/>
      <c r="M882" s="210"/>
      <c r="N882" s="102"/>
      <c r="O882" s="210"/>
      <c r="P882" s="102"/>
      <c r="Q882" s="215"/>
    </row>
    <row r="883" spans="2:17" x14ac:dyDescent="0.3">
      <c r="B883" s="102"/>
      <c r="C883" s="210"/>
      <c r="D883" s="102"/>
      <c r="E883" s="210"/>
      <c r="F883" s="102"/>
      <c r="G883" s="210"/>
      <c r="H883" s="102"/>
      <c r="I883" s="210"/>
      <c r="J883" s="102"/>
      <c r="K883" s="210"/>
      <c r="L883" s="102"/>
      <c r="M883" s="210"/>
      <c r="N883" s="102"/>
      <c r="O883" s="210"/>
      <c r="P883" s="102"/>
      <c r="Q883" s="215"/>
    </row>
    <row r="884" spans="2:17" x14ac:dyDescent="0.3">
      <c r="B884" s="102"/>
      <c r="C884" s="210"/>
      <c r="D884" s="102"/>
      <c r="E884" s="210"/>
      <c r="F884" s="102"/>
      <c r="G884" s="210"/>
      <c r="H884" s="102"/>
      <c r="I884" s="210"/>
      <c r="J884" s="102"/>
      <c r="K884" s="210"/>
      <c r="L884" s="102"/>
      <c r="M884" s="210"/>
      <c r="N884" s="102"/>
      <c r="O884" s="210"/>
      <c r="P884" s="102"/>
      <c r="Q884" s="215"/>
    </row>
    <row r="885" spans="2:17" x14ac:dyDescent="0.3">
      <c r="B885" s="102"/>
      <c r="C885" s="210"/>
      <c r="D885" s="102"/>
      <c r="E885" s="210"/>
      <c r="F885" s="102"/>
      <c r="G885" s="210"/>
      <c r="H885" s="102"/>
      <c r="I885" s="210"/>
      <c r="J885" s="102"/>
      <c r="K885" s="210"/>
      <c r="L885" s="102"/>
      <c r="M885" s="210"/>
      <c r="N885" s="102"/>
      <c r="O885" s="210"/>
      <c r="P885" s="102"/>
      <c r="Q885" s="215"/>
    </row>
    <row r="886" spans="2:17" x14ac:dyDescent="0.3">
      <c r="B886" s="102"/>
      <c r="C886" s="210"/>
      <c r="D886" s="102"/>
      <c r="E886" s="210"/>
      <c r="F886" s="102"/>
      <c r="G886" s="210"/>
      <c r="H886" s="102"/>
      <c r="I886" s="210"/>
      <c r="J886" s="102"/>
      <c r="K886" s="210"/>
      <c r="L886" s="102"/>
      <c r="M886" s="210"/>
      <c r="N886" s="102"/>
      <c r="O886" s="210"/>
      <c r="P886" s="102"/>
      <c r="Q886" s="215"/>
    </row>
    <row r="887" spans="2:17" x14ac:dyDescent="0.3">
      <c r="B887" s="102"/>
      <c r="C887" s="210"/>
      <c r="D887" s="102"/>
      <c r="E887" s="210"/>
      <c r="F887" s="102"/>
      <c r="G887" s="210"/>
      <c r="H887" s="102"/>
      <c r="I887" s="210"/>
      <c r="J887" s="102"/>
      <c r="K887" s="210"/>
      <c r="L887" s="102"/>
      <c r="M887" s="210"/>
      <c r="N887" s="102"/>
      <c r="O887" s="210"/>
      <c r="P887" s="102"/>
      <c r="Q887" s="215"/>
    </row>
    <row r="888" spans="2:17" x14ac:dyDescent="0.3">
      <c r="B888" s="102"/>
      <c r="C888" s="210"/>
      <c r="D888" s="102"/>
      <c r="E888" s="210"/>
      <c r="F888" s="102"/>
      <c r="G888" s="210"/>
      <c r="H888" s="102"/>
      <c r="I888" s="210"/>
      <c r="J888" s="102"/>
      <c r="K888" s="210"/>
      <c r="L888" s="102"/>
      <c r="M888" s="210"/>
      <c r="N888" s="102"/>
      <c r="O888" s="210"/>
      <c r="P888" s="102"/>
      <c r="Q888" s="215"/>
    </row>
    <row r="889" spans="2:17" x14ac:dyDescent="0.3">
      <c r="B889" s="102"/>
      <c r="C889" s="210"/>
      <c r="D889" s="102"/>
      <c r="E889" s="210"/>
      <c r="F889" s="102"/>
      <c r="G889" s="210"/>
      <c r="H889" s="102"/>
      <c r="I889" s="210"/>
      <c r="J889" s="102"/>
      <c r="K889" s="210"/>
      <c r="L889" s="102"/>
      <c r="M889" s="210"/>
      <c r="N889" s="102"/>
      <c r="O889" s="210"/>
      <c r="P889" s="102"/>
      <c r="Q889" s="215"/>
    </row>
    <row r="890" spans="2:17" x14ac:dyDescent="0.3">
      <c r="B890" s="102"/>
      <c r="C890" s="210"/>
      <c r="D890" s="102"/>
      <c r="E890" s="210"/>
      <c r="F890" s="102"/>
      <c r="G890" s="210"/>
      <c r="H890" s="102"/>
      <c r="I890" s="210"/>
      <c r="J890" s="102"/>
      <c r="K890" s="210"/>
      <c r="L890" s="102"/>
      <c r="M890" s="210"/>
      <c r="N890" s="102"/>
      <c r="O890" s="210"/>
      <c r="P890" s="102"/>
      <c r="Q890" s="215"/>
    </row>
    <row r="891" spans="2:17" x14ac:dyDescent="0.3">
      <c r="B891" s="102"/>
      <c r="C891" s="210"/>
      <c r="D891" s="102"/>
      <c r="E891" s="210"/>
      <c r="F891" s="102"/>
      <c r="G891" s="210"/>
      <c r="H891" s="102"/>
      <c r="I891" s="210"/>
      <c r="J891" s="102"/>
      <c r="K891" s="210"/>
      <c r="L891" s="102"/>
      <c r="M891" s="210"/>
      <c r="N891" s="102"/>
      <c r="O891" s="210"/>
      <c r="P891" s="102"/>
      <c r="Q891" s="215"/>
    </row>
    <row r="892" spans="2:17" x14ac:dyDescent="0.3">
      <c r="B892" s="102"/>
      <c r="C892" s="210"/>
      <c r="D892" s="102"/>
      <c r="E892" s="210"/>
      <c r="F892" s="102"/>
      <c r="G892" s="210"/>
      <c r="H892" s="102"/>
      <c r="I892" s="210"/>
      <c r="J892" s="102"/>
      <c r="K892" s="210"/>
      <c r="L892" s="102"/>
      <c r="M892" s="210"/>
      <c r="N892" s="102"/>
      <c r="O892" s="210"/>
      <c r="P892" s="102"/>
      <c r="Q892" s="215"/>
    </row>
    <row r="893" spans="2:17" x14ac:dyDescent="0.3">
      <c r="B893" s="102"/>
      <c r="C893" s="210"/>
      <c r="D893" s="102"/>
      <c r="E893" s="210"/>
      <c r="F893" s="102"/>
      <c r="G893" s="210"/>
      <c r="H893" s="102"/>
      <c r="I893" s="210"/>
      <c r="J893" s="102"/>
      <c r="K893" s="210"/>
      <c r="L893" s="102"/>
      <c r="M893" s="210"/>
      <c r="N893" s="102"/>
      <c r="O893" s="210"/>
      <c r="P893" s="102"/>
      <c r="Q893" s="215"/>
    </row>
    <row r="894" spans="2:17" x14ac:dyDescent="0.3">
      <c r="B894" s="102"/>
      <c r="C894" s="210"/>
      <c r="D894" s="102"/>
      <c r="E894" s="210"/>
      <c r="F894" s="102"/>
      <c r="G894" s="210"/>
      <c r="H894" s="102"/>
      <c r="I894" s="210"/>
      <c r="J894" s="102"/>
      <c r="K894" s="210"/>
      <c r="L894" s="102"/>
      <c r="M894" s="210"/>
      <c r="N894" s="102"/>
      <c r="O894" s="210"/>
      <c r="P894" s="102"/>
      <c r="Q894" s="215"/>
    </row>
    <row r="895" spans="2:17" x14ac:dyDescent="0.3">
      <c r="B895" s="102"/>
      <c r="C895" s="210"/>
      <c r="D895" s="102"/>
      <c r="E895" s="210"/>
      <c r="F895" s="102"/>
      <c r="G895" s="210"/>
      <c r="H895" s="102"/>
      <c r="I895" s="210"/>
      <c r="J895" s="102"/>
      <c r="K895" s="210"/>
      <c r="L895" s="102"/>
      <c r="M895" s="210"/>
      <c r="N895" s="102"/>
      <c r="O895" s="210"/>
      <c r="P895" s="102"/>
      <c r="Q895" s="215"/>
    </row>
    <row r="896" spans="2:17" x14ac:dyDescent="0.3">
      <c r="B896" s="102"/>
      <c r="C896" s="210"/>
      <c r="D896" s="102"/>
      <c r="E896" s="210"/>
      <c r="F896" s="102"/>
      <c r="G896" s="210"/>
      <c r="H896" s="102"/>
      <c r="I896" s="210"/>
      <c r="J896" s="102"/>
      <c r="K896" s="210"/>
      <c r="L896" s="102"/>
      <c r="M896" s="210"/>
      <c r="N896" s="102"/>
      <c r="O896" s="210"/>
      <c r="P896" s="102"/>
      <c r="Q896" s="215"/>
    </row>
    <row r="897" spans="2:17" x14ac:dyDescent="0.3">
      <c r="B897" s="102"/>
      <c r="C897" s="210"/>
      <c r="D897" s="102"/>
      <c r="E897" s="210"/>
      <c r="F897" s="102"/>
      <c r="G897" s="210"/>
      <c r="H897" s="102"/>
      <c r="I897" s="210"/>
      <c r="J897" s="102"/>
      <c r="K897" s="210"/>
      <c r="L897" s="102"/>
      <c r="M897" s="210"/>
      <c r="N897" s="102"/>
      <c r="O897" s="210"/>
      <c r="P897" s="102"/>
      <c r="Q897" s="215"/>
    </row>
    <row r="898" spans="2:17" x14ac:dyDescent="0.3">
      <c r="B898" s="102"/>
      <c r="C898" s="210"/>
      <c r="D898" s="102"/>
      <c r="E898" s="210"/>
      <c r="F898" s="102"/>
      <c r="G898" s="210"/>
      <c r="H898" s="102"/>
      <c r="I898" s="210"/>
      <c r="J898" s="102"/>
      <c r="K898" s="210"/>
      <c r="L898" s="102"/>
      <c r="M898" s="210"/>
      <c r="N898" s="102"/>
      <c r="O898" s="210"/>
      <c r="P898" s="102"/>
      <c r="Q898" s="215"/>
    </row>
    <row r="899" spans="2:17" x14ac:dyDescent="0.3">
      <c r="B899" s="102"/>
      <c r="C899" s="210"/>
      <c r="D899" s="102"/>
      <c r="E899" s="210"/>
      <c r="F899" s="102"/>
      <c r="G899" s="210"/>
      <c r="H899" s="102"/>
      <c r="I899" s="210"/>
      <c r="J899" s="102"/>
      <c r="K899" s="210"/>
      <c r="L899" s="102"/>
      <c r="M899" s="210"/>
      <c r="N899" s="102"/>
      <c r="O899" s="210"/>
      <c r="P899" s="102"/>
      <c r="Q899" s="215"/>
    </row>
    <row r="900" spans="2:17" x14ac:dyDescent="0.3">
      <c r="B900" s="102"/>
      <c r="C900" s="210"/>
      <c r="D900" s="102"/>
      <c r="E900" s="210"/>
      <c r="F900" s="102"/>
      <c r="G900" s="210"/>
      <c r="H900" s="102"/>
      <c r="I900" s="210"/>
      <c r="J900" s="102"/>
      <c r="K900" s="210"/>
      <c r="L900" s="102"/>
      <c r="M900" s="210"/>
      <c r="N900" s="102"/>
      <c r="O900" s="210"/>
      <c r="P900" s="102"/>
      <c r="Q900" s="215"/>
    </row>
    <row r="901" spans="2:17" x14ac:dyDescent="0.3">
      <c r="B901" s="102"/>
      <c r="C901" s="210"/>
      <c r="D901" s="102"/>
      <c r="E901" s="210"/>
      <c r="F901" s="102"/>
      <c r="G901" s="210"/>
      <c r="H901" s="102"/>
      <c r="I901" s="210"/>
      <c r="J901" s="102"/>
      <c r="K901" s="210"/>
      <c r="L901" s="102"/>
      <c r="M901" s="210"/>
      <c r="N901" s="102"/>
      <c r="O901" s="210"/>
      <c r="P901" s="102"/>
      <c r="Q901" s="215"/>
    </row>
    <row r="902" spans="2:17" x14ac:dyDescent="0.3">
      <c r="B902" s="102"/>
      <c r="C902" s="210"/>
      <c r="D902" s="102"/>
      <c r="E902" s="210"/>
      <c r="F902" s="102"/>
      <c r="G902" s="210"/>
      <c r="H902" s="102"/>
      <c r="I902" s="210"/>
      <c r="J902" s="102"/>
      <c r="K902" s="210"/>
      <c r="L902" s="102"/>
      <c r="M902" s="210"/>
      <c r="N902" s="102"/>
      <c r="O902" s="210"/>
      <c r="P902" s="102"/>
      <c r="Q902" s="215"/>
    </row>
    <row r="903" spans="2:17" x14ac:dyDescent="0.3">
      <c r="B903" s="102"/>
      <c r="C903" s="210"/>
      <c r="D903" s="102"/>
      <c r="E903" s="210"/>
      <c r="F903" s="102"/>
      <c r="G903" s="210"/>
      <c r="H903" s="102"/>
      <c r="I903" s="210"/>
      <c r="J903" s="102"/>
      <c r="K903" s="210"/>
      <c r="L903" s="102"/>
      <c r="M903" s="210"/>
      <c r="N903" s="102"/>
      <c r="O903" s="210"/>
      <c r="P903" s="102"/>
      <c r="Q903" s="215"/>
    </row>
    <row r="904" spans="2:17" x14ac:dyDescent="0.3">
      <c r="B904" s="102"/>
      <c r="C904" s="210"/>
      <c r="D904" s="102"/>
      <c r="E904" s="210"/>
      <c r="F904" s="102"/>
      <c r="G904" s="210"/>
      <c r="H904" s="102"/>
      <c r="I904" s="210"/>
      <c r="J904" s="102"/>
      <c r="K904" s="210"/>
      <c r="L904" s="102"/>
      <c r="M904" s="210"/>
      <c r="N904" s="102"/>
      <c r="O904" s="210"/>
      <c r="P904" s="102"/>
      <c r="Q904" s="215"/>
    </row>
    <row r="905" spans="2:17" x14ac:dyDescent="0.3">
      <c r="B905" s="102"/>
      <c r="C905" s="210"/>
      <c r="D905" s="102"/>
      <c r="E905" s="210"/>
      <c r="F905" s="102"/>
      <c r="G905" s="210"/>
      <c r="H905" s="102"/>
      <c r="I905" s="210"/>
      <c r="J905" s="102"/>
      <c r="K905" s="210"/>
      <c r="L905" s="102"/>
      <c r="M905" s="210"/>
      <c r="N905" s="102"/>
      <c r="O905" s="210"/>
      <c r="P905" s="102"/>
      <c r="Q905" s="215"/>
    </row>
    <row r="906" spans="2:17" x14ac:dyDescent="0.3">
      <c r="B906" s="102"/>
      <c r="C906" s="210"/>
      <c r="D906" s="102"/>
      <c r="E906" s="210"/>
      <c r="F906" s="102"/>
      <c r="G906" s="210"/>
      <c r="H906" s="102"/>
      <c r="I906" s="210"/>
      <c r="J906" s="102"/>
      <c r="K906" s="210"/>
      <c r="L906" s="102"/>
      <c r="M906" s="210"/>
      <c r="N906" s="102"/>
      <c r="O906" s="210"/>
      <c r="P906" s="102"/>
      <c r="Q906" s="215"/>
    </row>
    <row r="907" spans="2:17" x14ac:dyDescent="0.3">
      <c r="B907" s="102"/>
      <c r="C907" s="210"/>
      <c r="D907" s="102"/>
      <c r="E907" s="210"/>
      <c r="F907" s="102"/>
      <c r="G907" s="210"/>
      <c r="H907" s="102"/>
      <c r="I907" s="210"/>
      <c r="J907" s="102"/>
      <c r="K907" s="210"/>
      <c r="L907" s="102"/>
      <c r="M907" s="210"/>
      <c r="N907" s="102"/>
      <c r="O907" s="210"/>
      <c r="P907" s="102"/>
      <c r="Q907" s="215"/>
    </row>
    <row r="908" spans="2:17" x14ac:dyDescent="0.3">
      <c r="B908" s="102"/>
      <c r="C908" s="210"/>
      <c r="D908" s="102"/>
      <c r="E908" s="210"/>
      <c r="F908" s="102"/>
      <c r="G908" s="210"/>
      <c r="H908" s="102"/>
      <c r="I908" s="210"/>
      <c r="J908" s="102"/>
      <c r="K908" s="210"/>
      <c r="L908" s="102"/>
      <c r="M908" s="210"/>
      <c r="N908" s="102"/>
      <c r="O908" s="210"/>
      <c r="P908" s="102"/>
      <c r="Q908" s="215"/>
    </row>
    <row r="909" spans="2:17" x14ac:dyDescent="0.3">
      <c r="B909" s="102"/>
      <c r="C909" s="210"/>
      <c r="D909" s="102"/>
      <c r="E909" s="210"/>
      <c r="F909" s="102"/>
      <c r="G909" s="210"/>
      <c r="H909" s="102"/>
      <c r="I909" s="210"/>
      <c r="J909" s="102"/>
      <c r="K909" s="210"/>
      <c r="L909" s="102"/>
      <c r="M909" s="210"/>
      <c r="N909" s="102"/>
      <c r="O909" s="210"/>
      <c r="P909" s="102"/>
      <c r="Q909" s="215"/>
    </row>
    <row r="910" spans="2:17" x14ac:dyDescent="0.3">
      <c r="B910" s="102"/>
      <c r="C910" s="210"/>
      <c r="D910" s="102"/>
      <c r="E910" s="210"/>
      <c r="F910" s="102"/>
      <c r="G910" s="210"/>
      <c r="H910" s="102"/>
      <c r="I910" s="210"/>
      <c r="J910" s="102"/>
      <c r="K910" s="210"/>
      <c r="L910" s="102"/>
      <c r="M910" s="210"/>
      <c r="N910" s="102"/>
      <c r="O910" s="210"/>
      <c r="P910" s="102"/>
      <c r="Q910" s="215"/>
    </row>
    <row r="911" spans="2:17" x14ac:dyDescent="0.3">
      <c r="B911" s="102"/>
      <c r="C911" s="210"/>
      <c r="D911" s="102"/>
      <c r="E911" s="210"/>
      <c r="F911" s="102"/>
      <c r="G911" s="210"/>
      <c r="H911" s="102"/>
      <c r="I911" s="210"/>
      <c r="J911" s="102"/>
      <c r="K911" s="210"/>
      <c r="L911" s="102"/>
      <c r="M911" s="210"/>
      <c r="N911" s="102"/>
      <c r="O911" s="210"/>
      <c r="P911" s="102"/>
      <c r="Q911" s="215"/>
    </row>
    <row r="912" spans="2:17" x14ac:dyDescent="0.3">
      <c r="B912" s="102"/>
      <c r="C912" s="210"/>
      <c r="D912" s="102"/>
      <c r="E912" s="210"/>
      <c r="F912" s="102"/>
      <c r="G912" s="210"/>
      <c r="H912" s="102"/>
      <c r="I912" s="210"/>
      <c r="J912" s="102"/>
      <c r="K912" s="210"/>
      <c r="L912" s="102"/>
      <c r="M912" s="210"/>
      <c r="N912" s="102"/>
      <c r="O912" s="210"/>
      <c r="P912" s="102"/>
      <c r="Q912" s="215"/>
    </row>
    <row r="913" spans="2:17" x14ac:dyDescent="0.3">
      <c r="B913" s="102"/>
      <c r="C913" s="210"/>
      <c r="D913" s="102"/>
      <c r="E913" s="210"/>
      <c r="F913" s="102"/>
      <c r="G913" s="210"/>
      <c r="H913" s="102"/>
      <c r="I913" s="210"/>
      <c r="J913" s="102"/>
      <c r="K913" s="210"/>
      <c r="L913" s="102"/>
      <c r="M913" s="210"/>
      <c r="N913" s="102"/>
      <c r="O913" s="210"/>
      <c r="P913" s="102"/>
      <c r="Q913" s="215"/>
    </row>
    <row r="914" spans="2:17" x14ac:dyDescent="0.3">
      <c r="B914" s="102"/>
      <c r="C914" s="210"/>
      <c r="D914" s="102"/>
      <c r="E914" s="210"/>
      <c r="F914" s="102"/>
      <c r="G914" s="210"/>
      <c r="H914" s="102"/>
      <c r="I914" s="210"/>
      <c r="J914" s="102"/>
      <c r="K914" s="210"/>
      <c r="L914" s="102"/>
      <c r="M914" s="210"/>
      <c r="N914" s="102"/>
      <c r="O914" s="210"/>
      <c r="P914" s="102"/>
      <c r="Q914" s="215"/>
    </row>
    <row r="915" spans="2:17" x14ac:dyDescent="0.3">
      <c r="B915" s="102"/>
      <c r="C915" s="210"/>
      <c r="D915" s="102"/>
      <c r="E915" s="210"/>
      <c r="F915" s="102"/>
      <c r="G915" s="210"/>
      <c r="H915" s="102"/>
      <c r="I915" s="210"/>
      <c r="J915" s="102"/>
      <c r="K915" s="210"/>
      <c r="L915" s="102"/>
      <c r="M915" s="210"/>
      <c r="N915" s="102"/>
      <c r="O915" s="210"/>
      <c r="P915" s="102"/>
      <c r="Q915" s="215"/>
    </row>
    <row r="916" spans="2:17" x14ac:dyDescent="0.3">
      <c r="B916" s="102"/>
      <c r="C916" s="210"/>
      <c r="D916" s="102"/>
      <c r="E916" s="210"/>
      <c r="F916" s="102"/>
      <c r="G916" s="210"/>
      <c r="H916" s="102"/>
      <c r="I916" s="210"/>
      <c r="J916" s="102"/>
      <c r="K916" s="210"/>
      <c r="L916" s="102"/>
      <c r="M916" s="210"/>
      <c r="N916" s="102"/>
      <c r="O916" s="210"/>
      <c r="P916" s="102"/>
      <c r="Q916" s="215"/>
    </row>
    <row r="917" spans="2:17" x14ac:dyDescent="0.3">
      <c r="B917" s="102"/>
      <c r="C917" s="210"/>
      <c r="D917" s="102"/>
      <c r="E917" s="210"/>
      <c r="F917" s="102"/>
      <c r="G917" s="210"/>
      <c r="H917" s="102"/>
      <c r="I917" s="210"/>
      <c r="J917" s="102"/>
      <c r="K917" s="210"/>
      <c r="L917" s="102"/>
      <c r="M917" s="210"/>
      <c r="N917" s="102"/>
      <c r="O917" s="210"/>
      <c r="P917" s="102"/>
      <c r="Q917" s="215"/>
    </row>
    <row r="918" spans="2:17" x14ac:dyDescent="0.3">
      <c r="B918" s="102"/>
      <c r="C918" s="210"/>
      <c r="D918" s="102"/>
      <c r="E918" s="210"/>
      <c r="F918" s="102"/>
      <c r="G918" s="210"/>
      <c r="H918" s="102"/>
      <c r="I918" s="210"/>
      <c r="J918" s="102"/>
      <c r="K918" s="210"/>
      <c r="L918" s="102"/>
      <c r="M918" s="210"/>
      <c r="N918" s="102"/>
      <c r="O918" s="210"/>
      <c r="P918" s="102"/>
      <c r="Q918" s="215"/>
    </row>
    <row r="919" spans="2:17" x14ac:dyDescent="0.3">
      <c r="B919" s="102"/>
      <c r="C919" s="210"/>
      <c r="D919" s="102"/>
      <c r="E919" s="210"/>
      <c r="F919" s="102"/>
      <c r="G919" s="210"/>
      <c r="H919" s="102"/>
      <c r="I919" s="210"/>
      <c r="J919" s="102"/>
      <c r="K919" s="210"/>
      <c r="L919" s="102"/>
      <c r="M919" s="210"/>
      <c r="N919" s="102"/>
      <c r="O919" s="210"/>
      <c r="P919" s="102"/>
      <c r="Q919" s="215"/>
    </row>
    <row r="920" spans="2:17" x14ac:dyDescent="0.3">
      <c r="B920" s="102"/>
      <c r="C920" s="210"/>
      <c r="D920" s="102"/>
      <c r="E920" s="210"/>
      <c r="F920" s="102"/>
      <c r="G920" s="210"/>
      <c r="H920" s="102"/>
      <c r="I920" s="210"/>
      <c r="J920" s="102"/>
      <c r="K920" s="210"/>
      <c r="L920" s="102"/>
      <c r="M920" s="210"/>
      <c r="N920" s="102"/>
      <c r="O920" s="210"/>
      <c r="P920" s="102"/>
      <c r="Q920" s="215"/>
    </row>
    <row r="921" spans="2:17" x14ac:dyDescent="0.3">
      <c r="B921" s="102"/>
      <c r="C921" s="210"/>
      <c r="D921" s="102"/>
      <c r="E921" s="210"/>
      <c r="F921" s="102"/>
      <c r="G921" s="210"/>
      <c r="H921" s="102"/>
      <c r="I921" s="210"/>
      <c r="J921" s="102"/>
      <c r="K921" s="210"/>
      <c r="L921" s="102"/>
      <c r="M921" s="210"/>
      <c r="N921" s="102"/>
      <c r="O921" s="210"/>
      <c r="P921" s="102"/>
      <c r="Q921" s="215"/>
    </row>
    <row r="922" spans="2:17" x14ac:dyDescent="0.3">
      <c r="B922" s="102"/>
      <c r="C922" s="210"/>
      <c r="D922" s="102"/>
      <c r="E922" s="210"/>
      <c r="F922" s="102"/>
      <c r="G922" s="210"/>
      <c r="H922" s="102"/>
      <c r="I922" s="210"/>
      <c r="J922" s="102"/>
      <c r="K922" s="210"/>
      <c r="L922" s="102"/>
      <c r="M922" s="210"/>
      <c r="N922" s="102"/>
      <c r="O922" s="210"/>
      <c r="P922" s="102"/>
      <c r="Q922" s="215"/>
    </row>
    <row r="923" spans="2:17" x14ac:dyDescent="0.3">
      <c r="B923" s="102"/>
      <c r="C923" s="210"/>
      <c r="D923" s="102"/>
      <c r="E923" s="210"/>
      <c r="F923" s="102"/>
      <c r="G923" s="210"/>
      <c r="H923" s="102"/>
      <c r="I923" s="210"/>
      <c r="J923" s="102"/>
      <c r="K923" s="210"/>
      <c r="L923" s="102"/>
      <c r="M923" s="210"/>
      <c r="N923" s="102"/>
      <c r="O923" s="210"/>
      <c r="P923" s="102"/>
      <c r="Q923" s="215"/>
    </row>
    <row r="924" spans="2:17" x14ac:dyDescent="0.3">
      <c r="B924" s="102"/>
      <c r="C924" s="210"/>
      <c r="D924" s="102"/>
      <c r="E924" s="210"/>
      <c r="F924" s="102"/>
      <c r="G924" s="210"/>
      <c r="H924" s="102"/>
      <c r="I924" s="210"/>
      <c r="J924" s="102"/>
      <c r="K924" s="210"/>
      <c r="L924" s="102"/>
      <c r="M924" s="210"/>
      <c r="N924" s="102"/>
      <c r="O924" s="210"/>
      <c r="P924" s="102"/>
      <c r="Q924" s="215"/>
    </row>
    <row r="925" spans="2:17" x14ac:dyDescent="0.3">
      <c r="B925" s="102"/>
      <c r="C925" s="210"/>
      <c r="D925" s="102"/>
      <c r="E925" s="210"/>
      <c r="F925" s="102"/>
      <c r="G925" s="210"/>
      <c r="H925" s="102"/>
      <c r="I925" s="210"/>
      <c r="J925" s="102"/>
      <c r="K925" s="210"/>
      <c r="L925" s="102"/>
      <c r="M925" s="210"/>
      <c r="N925" s="102"/>
      <c r="O925" s="210"/>
      <c r="P925" s="102"/>
      <c r="Q925" s="215"/>
    </row>
    <row r="926" spans="2:17" x14ac:dyDescent="0.3">
      <c r="B926" s="102"/>
      <c r="C926" s="210"/>
      <c r="D926" s="102"/>
      <c r="E926" s="210"/>
      <c r="F926" s="102"/>
      <c r="G926" s="210"/>
      <c r="H926" s="102"/>
      <c r="I926" s="210"/>
      <c r="J926" s="102"/>
      <c r="K926" s="210"/>
      <c r="L926" s="102"/>
      <c r="M926" s="210"/>
      <c r="N926" s="102"/>
      <c r="O926" s="210"/>
      <c r="P926" s="102"/>
      <c r="Q926" s="215"/>
    </row>
    <row r="927" spans="2:17" x14ac:dyDescent="0.3">
      <c r="B927" s="102"/>
      <c r="C927" s="210"/>
      <c r="D927" s="102"/>
      <c r="E927" s="210"/>
      <c r="F927" s="102"/>
      <c r="G927" s="210"/>
      <c r="H927" s="102"/>
      <c r="I927" s="210"/>
      <c r="J927" s="102"/>
      <c r="K927" s="210"/>
      <c r="L927" s="102"/>
      <c r="M927" s="210"/>
      <c r="N927" s="102"/>
      <c r="O927" s="210"/>
      <c r="P927" s="102"/>
      <c r="Q927" s="215"/>
    </row>
    <row r="928" spans="2:17" x14ac:dyDescent="0.3">
      <c r="B928" s="102"/>
      <c r="C928" s="210"/>
      <c r="D928" s="102"/>
      <c r="E928" s="210"/>
      <c r="F928" s="102"/>
      <c r="G928" s="210"/>
      <c r="H928" s="102"/>
      <c r="I928" s="210"/>
      <c r="J928" s="102"/>
      <c r="K928" s="210"/>
      <c r="L928" s="102"/>
      <c r="M928" s="210"/>
      <c r="N928" s="102"/>
      <c r="O928" s="210"/>
      <c r="P928" s="102"/>
      <c r="Q928" s="215"/>
    </row>
    <row r="929" spans="2:17" x14ac:dyDescent="0.3">
      <c r="B929" s="102"/>
      <c r="C929" s="210"/>
      <c r="D929" s="102"/>
      <c r="E929" s="210"/>
      <c r="F929" s="102"/>
      <c r="G929" s="210"/>
      <c r="H929" s="102"/>
      <c r="I929" s="210"/>
      <c r="J929" s="102"/>
      <c r="K929" s="210"/>
      <c r="L929" s="102"/>
      <c r="M929" s="210"/>
      <c r="N929" s="102"/>
      <c r="O929" s="210"/>
      <c r="P929" s="102"/>
      <c r="Q929" s="215"/>
    </row>
    <row r="930" spans="2:17" x14ac:dyDescent="0.3">
      <c r="B930" s="102"/>
      <c r="C930" s="210"/>
      <c r="D930" s="102"/>
      <c r="E930" s="210"/>
      <c r="F930" s="102"/>
      <c r="G930" s="210"/>
      <c r="H930" s="102"/>
      <c r="I930" s="210"/>
      <c r="J930" s="102"/>
      <c r="K930" s="210"/>
      <c r="L930" s="102"/>
      <c r="M930" s="210"/>
      <c r="N930" s="102"/>
      <c r="O930" s="210"/>
      <c r="P930" s="102"/>
      <c r="Q930" s="215"/>
    </row>
    <row r="931" spans="2:17" x14ac:dyDescent="0.3">
      <c r="B931" s="102"/>
      <c r="C931" s="210"/>
      <c r="D931" s="102"/>
      <c r="E931" s="210"/>
      <c r="F931" s="102"/>
      <c r="G931" s="210"/>
      <c r="H931" s="102"/>
      <c r="I931" s="210"/>
      <c r="J931" s="102"/>
      <c r="K931" s="210"/>
      <c r="L931" s="102"/>
      <c r="M931" s="210"/>
      <c r="N931" s="102"/>
      <c r="O931" s="210"/>
      <c r="P931" s="102"/>
      <c r="Q931" s="215"/>
    </row>
    <row r="932" spans="2:17" x14ac:dyDescent="0.3">
      <c r="B932" s="102"/>
      <c r="C932" s="210"/>
      <c r="D932" s="102"/>
      <c r="E932" s="210"/>
      <c r="F932" s="102"/>
      <c r="G932" s="210"/>
      <c r="H932" s="102"/>
      <c r="I932" s="210"/>
      <c r="J932" s="102"/>
      <c r="K932" s="210"/>
      <c r="L932" s="102"/>
      <c r="M932" s="210"/>
      <c r="N932" s="102"/>
      <c r="O932" s="210"/>
      <c r="P932" s="102"/>
      <c r="Q932" s="215"/>
    </row>
    <row r="933" spans="2:17" x14ac:dyDescent="0.3">
      <c r="B933" s="102"/>
      <c r="C933" s="210"/>
      <c r="D933" s="102"/>
      <c r="E933" s="210"/>
      <c r="F933" s="102"/>
      <c r="G933" s="210"/>
      <c r="H933" s="102"/>
      <c r="I933" s="210"/>
      <c r="J933" s="102"/>
      <c r="K933" s="210"/>
      <c r="L933" s="102"/>
      <c r="M933" s="210"/>
      <c r="N933" s="102"/>
      <c r="O933" s="210"/>
      <c r="P933" s="102"/>
      <c r="Q933" s="215"/>
    </row>
    <row r="934" spans="2:17" x14ac:dyDescent="0.3">
      <c r="B934" s="102"/>
      <c r="C934" s="210"/>
      <c r="D934" s="102"/>
      <c r="E934" s="210"/>
      <c r="F934" s="102"/>
      <c r="G934" s="210"/>
      <c r="H934" s="102"/>
      <c r="I934" s="210"/>
      <c r="J934" s="102"/>
      <c r="K934" s="210"/>
      <c r="L934" s="102"/>
      <c r="M934" s="210"/>
      <c r="N934" s="102"/>
      <c r="O934" s="210"/>
      <c r="P934" s="102"/>
      <c r="Q934" s="215"/>
    </row>
    <row r="935" spans="2:17" x14ac:dyDescent="0.3">
      <c r="B935" s="102"/>
      <c r="C935" s="210"/>
      <c r="D935" s="102"/>
      <c r="E935" s="210"/>
      <c r="F935" s="102"/>
      <c r="G935" s="210"/>
      <c r="H935" s="102"/>
      <c r="I935" s="210"/>
      <c r="J935" s="102"/>
      <c r="K935" s="210"/>
      <c r="L935" s="102"/>
      <c r="M935" s="210"/>
      <c r="N935" s="102"/>
      <c r="O935" s="210"/>
      <c r="P935" s="102"/>
      <c r="Q935" s="215"/>
    </row>
    <row r="936" spans="2:17" x14ac:dyDescent="0.3">
      <c r="B936" s="102"/>
      <c r="C936" s="210"/>
      <c r="D936" s="102"/>
      <c r="E936" s="210"/>
      <c r="F936" s="102"/>
      <c r="G936" s="210"/>
      <c r="H936" s="102"/>
      <c r="I936" s="210"/>
      <c r="J936" s="102"/>
      <c r="K936" s="210"/>
      <c r="L936" s="102"/>
      <c r="M936" s="210"/>
      <c r="N936" s="102"/>
      <c r="O936" s="210"/>
      <c r="P936" s="102"/>
      <c r="Q936" s="215"/>
    </row>
    <row r="937" spans="2:17" x14ac:dyDescent="0.3">
      <c r="B937" s="102"/>
      <c r="C937" s="210"/>
      <c r="D937" s="102"/>
      <c r="E937" s="210"/>
      <c r="F937" s="102"/>
      <c r="G937" s="210"/>
      <c r="H937" s="102"/>
      <c r="I937" s="210"/>
      <c r="J937" s="102"/>
      <c r="K937" s="210"/>
      <c r="L937" s="102"/>
      <c r="M937" s="210"/>
      <c r="N937" s="102"/>
      <c r="O937" s="210"/>
      <c r="P937" s="102"/>
      <c r="Q937" s="215"/>
    </row>
    <row r="938" spans="2:17" x14ac:dyDescent="0.3">
      <c r="B938" s="102"/>
      <c r="C938" s="210"/>
      <c r="D938" s="102"/>
      <c r="E938" s="210"/>
      <c r="F938" s="102"/>
      <c r="G938" s="210"/>
      <c r="H938" s="102"/>
      <c r="I938" s="210"/>
      <c r="J938" s="102"/>
      <c r="K938" s="210"/>
      <c r="L938" s="102"/>
      <c r="M938" s="210"/>
      <c r="N938" s="102"/>
      <c r="O938" s="210"/>
      <c r="P938" s="102"/>
      <c r="Q938" s="215"/>
    </row>
    <row r="939" spans="2:17" x14ac:dyDescent="0.3">
      <c r="B939" s="102"/>
      <c r="C939" s="210"/>
      <c r="D939" s="102"/>
      <c r="E939" s="210"/>
      <c r="F939" s="102"/>
      <c r="G939" s="210"/>
      <c r="H939" s="102"/>
      <c r="I939" s="210"/>
      <c r="J939" s="102"/>
      <c r="K939" s="210"/>
      <c r="L939" s="102"/>
      <c r="M939" s="210"/>
      <c r="N939" s="102"/>
      <c r="O939" s="210"/>
      <c r="P939" s="102"/>
      <c r="Q939" s="215"/>
    </row>
    <row r="940" spans="2:17" x14ac:dyDescent="0.3">
      <c r="B940" s="102"/>
      <c r="C940" s="210"/>
      <c r="D940" s="102"/>
      <c r="E940" s="210"/>
      <c r="F940" s="102"/>
      <c r="G940" s="210"/>
      <c r="H940" s="102"/>
      <c r="I940" s="210"/>
      <c r="J940" s="102"/>
      <c r="K940" s="210"/>
      <c r="L940" s="102"/>
      <c r="M940" s="210"/>
      <c r="N940" s="102"/>
      <c r="O940" s="210"/>
      <c r="P940" s="102"/>
      <c r="Q940" s="215"/>
    </row>
    <row r="941" spans="2:17" x14ac:dyDescent="0.3">
      <c r="B941" s="102"/>
      <c r="C941" s="210"/>
      <c r="D941" s="102"/>
      <c r="E941" s="210"/>
      <c r="F941" s="102"/>
      <c r="G941" s="210"/>
      <c r="H941" s="102"/>
      <c r="I941" s="210"/>
      <c r="J941" s="102"/>
      <c r="K941" s="210"/>
      <c r="L941" s="102"/>
      <c r="M941" s="210"/>
      <c r="N941" s="102"/>
      <c r="O941" s="210"/>
      <c r="P941" s="102"/>
      <c r="Q941" s="215"/>
    </row>
    <row r="942" spans="2:17" x14ac:dyDescent="0.3">
      <c r="B942" s="102"/>
      <c r="C942" s="210"/>
      <c r="D942" s="102"/>
      <c r="E942" s="210"/>
      <c r="F942" s="102"/>
      <c r="G942" s="210"/>
      <c r="H942" s="102"/>
      <c r="I942" s="210"/>
      <c r="J942" s="102"/>
      <c r="K942" s="210"/>
      <c r="L942" s="102"/>
      <c r="M942" s="210"/>
      <c r="N942" s="102"/>
      <c r="O942" s="210"/>
      <c r="P942" s="102"/>
      <c r="Q942" s="215"/>
    </row>
    <row r="943" spans="2:17" x14ac:dyDescent="0.3">
      <c r="B943" s="102"/>
      <c r="C943" s="210"/>
      <c r="D943" s="102"/>
      <c r="E943" s="210"/>
      <c r="F943" s="102"/>
      <c r="G943" s="210"/>
      <c r="H943" s="102"/>
      <c r="I943" s="210"/>
      <c r="J943" s="102"/>
      <c r="K943" s="210"/>
      <c r="L943" s="102"/>
      <c r="M943" s="210"/>
      <c r="N943" s="102"/>
      <c r="O943" s="210"/>
      <c r="P943" s="102"/>
      <c r="Q943" s="215"/>
    </row>
    <row r="944" spans="2:17" x14ac:dyDescent="0.3">
      <c r="B944" s="102"/>
      <c r="C944" s="210"/>
      <c r="D944" s="102"/>
      <c r="E944" s="210"/>
      <c r="F944" s="102"/>
      <c r="G944" s="210"/>
      <c r="H944" s="102"/>
      <c r="I944" s="210"/>
      <c r="J944" s="102"/>
      <c r="K944" s="210"/>
      <c r="L944" s="102"/>
      <c r="M944" s="210"/>
      <c r="N944" s="102"/>
      <c r="O944" s="210"/>
      <c r="P944" s="102"/>
      <c r="Q944" s="215"/>
    </row>
    <row r="945" spans="2:17" x14ac:dyDescent="0.3">
      <c r="B945" s="102"/>
      <c r="C945" s="210"/>
      <c r="D945" s="102"/>
      <c r="E945" s="210"/>
      <c r="F945" s="102"/>
      <c r="G945" s="210"/>
      <c r="H945" s="102"/>
      <c r="I945" s="210"/>
      <c r="J945" s="102"/>
      <c r="K945" s="210"/>
      <c r="L945" s="102"/>
      <c r="M945" s="210"/>
      <c r="N945" s="102"/>
      <c r="O945" s="210"/>
      <c r="P945" s="102"/>
      <c r="Q945" s="215"/>
    </row>
    <row r="946" spans="2:17" x14ac:dyDescent="0.3">
      <c r="B946" s="102"/>
      <c r="C946" s="210"/>
      <c r="D946" s="102"/>
      <c r="E946" s="210"/>
      <c r="F946" s="102"/>
      <c r="G946" s="210"/>
      <c r="H946" s="102"/>
      <c r="I946" s="210"/>
      <c r="J946" s="102"/>
      <c r="K946" s="210"/>
      <c r="L946" s="102"/>
      <c r="M946" s="210"/>
      <c r="N946" s="102"/>
      <c r="O946" s="210"/>
      <c r="P946" s="102"/>
      <c r="Q946" s="215"/>
    </row>
    <row r="947" spans="2:17" x14ac:dyDescent="0.3">
      <c r="B947" s="102"/>
      <c r="C947" s="210"/>
      <c r="D947" s="102"/>
      <c r="E947" s="210"/>
      <c r="F947" s="102"/>
      <c r="G947" s="210"/>
      <c r="H947" s="102"/>
      <c r="I947" s="210"/>
      <c r="J947" s="102"/>
      <c r="K947" s="210"/>
      <c r="L947" s="102"/>
      <c r="M947" s="210"/>
      <c r="N947" s="102"/>
      <c r="O947" s="210"/>
      <c r="P947" s="102"/>
      <c r="Q947" s="215"/>
    </row>
    <row r="948" spans="2:17" x14ac:dyDescent="0.3">
      <c r="B948" s="102"/>
      <c r="C948" s="210"/>
      <c r="D948" s="102"/>
      <c r="E948" s="210"/>
      <c r="F948" s="102"/>
      <c r="G948" s="210"/>
      <c r="H948" s="102"/>
      <c r="I948" s="210"/>
      <c r="J948" s="102"/>
      <c r="K948" s="210"/>
      <c r="L948" s="102"/>
      <c r="M948" s="210"/>
      <c r="N948" s="102"/>
      <c r="O948" s="210"/>
      <c r="P948" s="102"/>
      <c r="Q948" s="215"/>
    </row>
    <row r="949" spans="2:17" x14ac:dyDescent="0.3">
      <c r="B949" s="102"/>
      <c r="C949" s="210"/>
      <c r="D949" s="102"/>
      <c r="E949" s="210"/>
      <c r="F949" s="102"/>
      <c r="G949" s="210"/>
      <c r="H949" s="102"/>
      <c r="I949" s="210"/>
      <c r="J949" s="102"/>
      <c r="K949" s="210"/>
      <c r="L949" s="102"/>
      <c r="M949" s="210"/>
      <c r="N949" s="102"/>
      <c r="O949" s="210"/>
      <c r="P949" s="102"/>
      <c r="Q949" s="215"/>
    </row>
    <row r="950" spans="2:17" x14ac:dyDescent="0.3">
      <c r="B950" s="102"/>
      <c r="C950" s="210"/>
      <c r="D950" s="102"/>
      <c r="E950" s="210"/>
      <c r="F950" s="102"/>
      <c r="G950" s="210"/>
      <c r="H950" s="102"/>
      <c r="I950" s="210"/>
      <c r="J950" s="102"/>
      <c r="K950" s="210"/>
      <c r="L950" s="102"/>
      <c r="M950" s="210"/>
      <c r="N950" s="102"/>
      <c r="O950" s="210"/>
      <c r="P950" s="102"/>
      <c r="Q950" s="215"/>
    </row>
    <row r="951" spans="2:17" x14ac:dyDescent="0.3">
      <c r="B951" s="102"/>
      <c r="C951" s="210"/>
      <c r="D951" s="102"/>
      <c r="E951" s="210"/>
      <c r="F951" s="102"/>
      <c r="G951" s="210"/>
      <c r="H951" s="102"/>
      <c r="I951" s="210"/>
      <c r="J951" s="102"/>
      <c r="K951" s="210"/>
      <c r="L951" s="102"/>
      <c r="M951" s="210"/>
      <c r="N951" s="102"/>
      <c r="O951" s="210"/>
      <c r="P951" s="102"/>
      <c r="Q951" s="215"/>
    </row>
    <row r="952" spans="2:17" x14ac:dyDescent="0.3">
      <c r="B952" s="102"/>
      <c r="C952" s="210"/>
      <c r="D952" s="102"/>
      <c r="E952" s="210"/>
      <c r="F952" s="102"/>
      <c r="G952" s="210"/>
      <c r="H952" s="102"/>
      <c r="I952" s="210"/>
      <c r="J952" s="102"/>
      <c r="K952" s="210"/>
      <c r="L952" s="102"/>
      <c r="M952" s="210"/>
      <c r="N952" s="102"/>
      <c r="O952" s="210"/>
      <c r="P952" s="102"/>
      <c r="Q952" s="215"/>
    </row>
    <row r="953" spans="2:17" x14ac:dyDescent="0.3">
      <c r="B953" s="102"/>
      <c r="C953" s="210"/>
      <c r="D953" s="102"/>
      <c r="E953" s="210"/>
      <c r="F953" s="102"/>
      <c r="G953" s="210"/>
      <c r="H953" s="102"/>
      <c r="I953" s="210"/>
      <c r="J953" s="102"/>
      <c r="K953" s="210"/>
      <c r="L953" s="102"/>
      <c r="M953" s="210"/>
      <c r="N953" s="102"/>
      <c r="O953" s="210"/>
      <c r="P953" s="102"/>
      <c r="Q953" s="215"/>
    </row>
    <row r="954" spans="2:17" x14ac:dyDescent="0.3">
      <c r="B954" s="102"/>
      <c r="C954" s="210"/>
      <c r="D954" s="102"/>
      <c r="E954" s="210"/>
      <c r="F954" s="102"/>
      <c r="G954" s="210"/>
      <c r="H954" s="102"/>
      <c r="I954" s="210"/>
      <c r="J954" s="102"/>
      <c r="K954" s="210"/>
      <c r="L954" s="102"/>
      <c r="M954" s="210"/>
      <c r="N954" s="102"/>
      <c r="O954" s="210"/>
      <c r="P954" s="102"/>
      <c r="Q954" s="215"/>
    </row>
    <row r="955" spans="2:17" x14ac:dyDescent="0.3">
      <c r="B955" s="102"/>
      <c r="C955" s="210"/>
      <c r="D955" s="102"/>
      <c r="E955" s="210"/>
      <c r="F955" s="102"/>
      <c r="G955" s="210"/>
      <c r="H955" s="102"/>
      <c r="I955" s="210"/>
      <c r="J955" s="102"/>
      <c r="K955" s="210"/>
      <c r="L955" s="102"/>
      <c r="M955" s="210"/>
      <c r="N955" s="102"/>
      <c r="O955" s="210"/>
      <c r="P955" s="102"/>
      <c r="Q955" s="215"/>
    </row>
    <row r="956" spans="2:17" x14ac:dyDescent="0.3">
      <c r="B956" s="102"/>
      <c r="C956" s="210"/>
      <c r="D956" s="102"/>
      <c r="E956" s="210"/>
      <c r="F956" s="102"/>
      <c r="G956" s="210"/>
      <c r="H956" s="102"/>
      <c r="I956" s="210"/>
      <c r="J956" s="102"/>
      <c r="K956" s="210"/>
      <c r="L956" s="102"/>
      <c r="M956" s="210"/>
      <c r="N956" s="102"/>
      <c r="O956" s="210"/>
      <c r="P956" s="102"/>
      <c r="Q956" s="215"/>
    </row>
    <row r="957" spans="2:17" x14ac:dyDescent="0.3">
      <c r="B957" s="102"/>
      <c r="C957" s="210"/>
      <c r="D957" s="102"/>
      <c r="E957" s="210"/>
      <c r="F957" s="102"/>
      <c r="G957" s="210"/>
      <c r="H957" s="102"/>
      <c r="I957" s="210"/>
      <c r="J957" s="102"/>
      <c r="K957" s="210"/>
      <c r="L957" s="102"/>
      <c r="M957" s="210"/>
      <c r="N957" s="102"/>
      <c r="O957" s="210"/>
      <c r="P957" s="102"/>
      <c r="Q957" s="215"/>
    </row>
    <row r="958" spans="2:17" x14ac:dyDescent="0.3">
      <c r="B958" s="102"/>
      <c r="C958" s="210"/>
      <c r="D958" s="102"/>
      <c r="E958" s="210"/>
      <c r="F958" s="102"/>
      <c r="G958" s="210"/>
      <c r="H958" s="102"/>
      <c r="I958" s="210"/>
      <c r="J958" s="102"/>
      <c r="K958" s="210"/>
      <c r="L958" s="102"/>
      <c r="M958" s="210"/>
      <c r="N958" s="102"/>
      <c r="O958" s="210"/>
      <c r="P958" s="102"/>
      <c r="Q958" s="215"/>
    </row>
    <row r="959" spans="2:17" x14ac:dyDescent="0.3">
      <c r="B959" s="102"/>
      <c r="C959" s="210"/>
      <c r="D959" s="102"/>
      <c r="E959" s="210"/>
      <c r="F959" s="102"/>
      <c r="G959" s="210"/>
      <c r="H959" s="102"/>
      <c r="I959" s="210"/>
      <c r="J959" s="102"/>
      <c r="K959" s="210"/>
      <c r="L959" s="102"/>
      <c r="M959" s="210"/>
      <c r="N959" s="102"/>
      <c r="O959" s="210"/>
      <c r="P959" s="102"/>
      <c r="Q959" s="215"/>
    </row>
    <row r="960" spans="2:17" x14ac:dyDescent="0.3">
      <c r="B960" s="102"/>
      <c r="C960" s="210"/>
      <c r="D960" s="102"/>
      <c r="E960" s="210"/>
      <c r="F960" s="102"/>
      <c r="G960" s="210"/>
      <c r="H960" s="102"/>
      <c r="I960" s="210"/>
      <c r="J960" s="102"/>
      <c r="K960" s="210"/>
      <c r="L960" s="102"/>
      <c r="M960" s="210"/>
      <c r="N960" s="102"/>
      <c r="O960" s="210"/>
      <c r="P960" s="102"/>
      <c r="Q960" s="215"/>
    </row>
    <row r="961" spans="2:17" x14ac:dyDescent="0.3">
      <c r="B961" s="102"/>
      <c r="C961" s="210"/>
      <c r="D961" s="102"/>
      <c r="E961" s="210"/>
      <c r="F961" s="102"/>
      <c r="G961" s="210"/>
      <c r="H961" s="102"/>
      <c r="I961" s="210"/>
      <c r="J961" s="102"/>
      <c r="K961" s="210"/>
      <c r="L961" s="102"/>
      <c r="M961" s="210"/>
      <c r="N961" s="102"/>
      <c r="O961" s="210"/>
      <c r="P961" s="102"/>
      <c r="Q961" s="215"/>
    </row>
    <row r="962" spans="2:17" x14ac:dyDescent="0.3">
      <c r="B962" s="102"/>
      <c r="C962" s="210"/>
      <c r="D962" s="102"/>
      <c r="E962" s="210"/>
      <c r="F962" s="102"/>
      <c r="G962" s="210"/>
      <c r="H962" s="102"/>
      <c r="I962" s="210"/>
      <c r="J962" s="102"/>
      <c r="K962" s="210"/>
      <c r="L962" s="102"/>
      <c r="M962" s="210"/>
      <c r="N962" s="102"/>
      <c r="O962" s="210"/>
      <c r="P962" s="102"/>
      <c r="Q962" s="215"/>
    </row>
    <row r="963" spans="2:17" x14ac:dyDescent="0.3">
      <c r="B963" s="102"/>
      <c r="C963" s="210"/>
      <c r="D963" s="102"/>
      <c r="E963" s="210"/>
      <c r="F963" s="102"/>
      <c r="G963" s="210"/>
      <c r="H963" s="102"/>
      <c r="I963" s="210"/>
      <c r="J963" s="102"/>
      <c r="K963" s="210"/>
      <c r="L963" s="102"/>
      <c r="M963" s="210"/>
      <c r="N963" s="102"/>
      <c r="O963" s="210"/>
      <c r="P963" s="102"/>
      <c r="Q963" s="215"/>
    </row>
    <row r="964" spans="2:17" x14ac:dyDescent="0.3">
      <c r="B964" s="102"/>
      <c r="C964" s="210"/>
      <c r="D964" s="102"/>
      <c r="E964" s="210"/>
      <c r="F964" s="102"/>
      <c r="G964" s="210"/>
      <c r="H964" s="102"/>
      <c r="I964" s="210"/>
      <c r="J964" s="102"/>
      <c r="K964" s="210"/>
      <c r="L964" s="102"/>
      <c r="M964" s="210"/>
      <c r="N964" s="102"/>
      <c r="O964" s="210"/>
      <c r="P964" s="102"/>
      <c r="Q964" s="215"/>
    </row>
    <row r="965" spans="2:17" x14ac:dyDescent="0.3">
      <c r="B965" s="102"/>
      <c r="C965" s="210"/>
      <c r="D965" s="102"/>
      <c r="E965" s="210"/>
      <c r="F965" s="102"/>
      <c r="G965" s="210"/>
      <c r="H965" s="102"/>
      <c r="I965" s="210"/>
      <c r="J965" s="102"/>
      <c r="K965" s="210"/>
      <c r="L965" s="102"/>
      <c r="M965" s="210"/>
      <c r="N965" s="102"/>
      <c r="O965" s="210"/>
      <c r="P965" s="102"/>
      <c r="Q965" s="215"/>
    </row>
    <row r="966" spans="2:17" x14ac:dyDescent="0.3">
      <c r="B966" s="102"/>
      <c r="C966" s="210"/>
      <c r="D966" s="102"/>
      <c r="E966" s="210"/>
      <c r="F966" s="102"/>
      <c r="G966" s="210"/>
      <c r="H966" s="102"/>
      <c r="I966" s="210"/>
      <c r="J966" s="102"/>
      <c r="K966" s="210"/>
      <c r="L966" s="102"/>
      <c r="M966" s="210"/>
      <c r="N966" s="102"/>
      <c r="O966" s="210"/>
      <c r="P966" s="102"/>
      <c r="Q966" s="215"/>
    </row>
    <row r="967" spans="2:17" x14ac:dyDescent="0.3">
      <c r="B967" s="102"/>
      <c r="C967" s="210"/>
      <c r="D967" s="102"/>
      <c r="E967" s="210"/>
      <c r="F967" s="102"/>
      <c r="G967" s="210"/>
      <c r="H967" s="102"/>
      <c r="I967" s="210"/>
      <c r="J967" s="102"/>
      <c r="K967" s="210"/>
      <c r="L967" s="102"/>
      <c r="M967" s="210"/>
      <c r="N967" s="102"/>
      <c r="O967" s="210"/>
      <c r="P967" s="102"/>
      <c r="Q967" s="215"/>
    </row>
    <row r="968" spans="2:17" x14ac:dyDescent="0.3">
      <c r="B968" s="102"/>
      <c r="C968" s="210"/>
      <c r="D968" s="102"/>
      <c r="E968" s="210"/>
      <c r="F968" s="102"/>
      <c r="G968" s="210"/>
      <c r="H968" s="102"/>
      <c r="I968" s="210"/>
      <c r="J968" s="102"/>
      <c r="K968" s="210"/>
      <c r="L968" s="102"/>
      <c r="M968" s="210"/>
      <c r="N968" s="102"/>
      <c r="O968" s="210"/>
      <c r="P968" s="102"/>
      <c r="Q968" s="215"/>
    </row>
    <row r="969" spans="2:17" x14ac:dyDescent="0.3">
      <c r="B969" s="102"/>
      <c r="C969" s="210"/>
      <c r="D969" s="102"/>
      <c r="E969" s="210"/>
      <c r="F969" s="102"/>
      <c r="G969" s="210"/>
      <c r="H969" s="102"/>
      <c r="I969" s="210"/>
      <c r="J969" s="102"/>
      <c r="K969" s="210"/>
      <c r="L969" s="102"/>
      <c r="M969" s="210"/>
      <c r="N969" s="102"/>
      <c r="O969" s="210"/>
      <c r="P969" s="102"/>
      <c r="Q969" s="215"/>
    </row>
    <row r="970" spans="2:17" x14ac:dyDescent="0.3">
      <c r="B970" s="102"/>
      <c r="C970" s="210"/>
      <c r="D970" s="102"/>
      <c r="E970" s="210"/>
      <c r="F970" s="102"/>
      <c r="G970" s="210"/>
      <c r="H970" s="102"/>
      <c r="I970" s="210"/>
      <c r="J970" s="102"/>
      <c r="K970" s="210"/>
      <c r="L970" s="102"/>
      <c r="M970" s="210"/>
      <c r="N970" s="102"/>
      <c r="O970" s="210"/>
      <c r="P970" s="102"/>
      <c r="Q970" s="215"/>
    </row>
    <row r="971" spans="2:17" x14ac:dyDescent="0.3">
      <c r="B971" s="102"/>
      <c r="C971" s="210"/>
      <c r="D971" s="102"/>
      <c r="E971" s="210"/>
      <c r="F971" s="102"/>
      <c r="G971" s="210"/>
      <c r="H971" s="102"/>
      <c r="I971" s="210"/>
      <c r="J971" s="102"/>
      <c r="K971" s="210"/>
      <c r="L971" s="102"/>
      <c r="M971" s="210"/>
      <c r="N971" s="102"/>
      <c r="O971" s="210"/>
      <c r="P971" s="102"/>
      <c r="Q971" s="215"/>
    </row>
    <row r="972" spans="2:17" x14ac:dyDescent="0.3">
      <c r="B972" s="102"/>
      <c r="C972" s="210"/>
      <c r="D972" s="102"/>
      <c r="E972" s="210"/>
      <c r="F972" s="102"/>
      <c r="G972" s="210"/>
      <c r="H972" s="102"/>
      <c r="I972" s="210"/>
      <c r="J972" s="102"/>
      <c r="K972" s="210"/>
      <c r="L972" s="102"/>
      <c r="M972" s="210"/>
      <c r="N972" s="102"/>
      <c r="O972" s="210"/>
      <c r="P972" s="102"/>
      <c r="Q972" s="215"/>
    </row>
    <row r="973" spans="2:17" x14ac:dyDescent="0.3">
      <c r="B973" s="102"/>
      <c r="C973" s="210"/>
      <c r="D973" s="102"/>
      <c r="E973" s="210"/>
      <c r="F973" s="102"/>
      <c r="G973" s="210"/>
      <c r="H973" s="102"/>
      <c r="I973" s="210"/>
      <c r="J973" s="102"/>
      <c r="K973" s="210"/>
      <c r="L973" s="102"/>
      <c r="M973" s="210"/>
      <c r="N973" s="102"/>
      <c r="O973" s="210"/>
      <c r="P973" s="102"/>
      <c r="Q973" s="215"/>
    </row>
    <row r="974" spans="2:17" x14ac:dyDescent="0.3">
      <c r="B974" s="102"/>
      <c r="C974" s="210"/>
      <c r="D974" s="102"/>
      <c r="E974" s="210"/>
      <c r="F974" s="102"/>
      <c r="G974" s="210"/>
      <c r="H974" s="102"/>
      <c r="I974" s="210"/>
      <c r="J974" s="102"/>
      <c r="K974" s="210"/>
      <c r="L974" s="102"/>
      <c r="M974" s="210"/>
      <c r="N974" s="102"/>
      <c r="O974" s="210"/>
      <c r="P974" s="102"/>
      <c r="Q974" s="215"/>
    </row>
    <row r="975" spans="2:17" x14ac:dyDescent="0.3">
      <c r="B975" s="102"/>
      <c r="C975" s="210"/>
      <c r="D975" s="102"/>
      <c r="E975" s="210"/>
      <c r="F975" s="102"/>
      <c r="G975" s="210"/>
      <c r="H975" s="102"/>
      <c r="I975" s="210"/>
      <c r="J975" s="102"/>
      <c r="K975" s="210"/>
      <c r="L975" s="102"/>
      <c r="M975" s="210"/>
      <c r="N975" s="102"/>
      <c r="O975" s="210"/>
      <c r="P975" s="102"/>
      <c r="Q975" s="215"/>
    </row>
    <row r="976" spans="2:17" x14ac:dyDescent="0.3">
      <c r="B976" s="102"/>
      <c r="C976" s="210"/>
      <c r="D976" s="102"/>
      <c r="E976" s="210"/>
      <c r="F976" s="102"/>
      <c r="G976" s="210"/>
      <c r="H976" s="102"/>
      <c r="I976" s="210"/>
      <c r="J976" s="102"/>
      <c r="K976" s="210"/>
      <c r="L976" s="102"/>
      <c r="M976" s="210"/>
      <c r="N976" s="102"/>
      <c r="O976" s="210"/>
      <c r="P976" s="102"/>
      <c r="Q976" s="215"/>
    </row>
    <row r="977" spans="2:17" x14ac:dyDescent="0.3">
      <c r="B977" s="102"/>
      <c r="C977" s="210"/>
      <c r="D977" s="102"/>
      <c r="E977" s="210"/>
      <c r="F977" s="102"/>
      <c r="G977" s="210"/>
      <c r="H977" s="102"/>
      <c r="I977" s="210"/>
      <c r="J977" s="102"/>
      <c r="K977" s="210"/>
      <c r="L977" s="102"/>
      <c r="M977" s="210"/>
      <c r="N977" s="102"/>
      <c r="O977" s="210"/>
      <c r="P977" s="102"/>
      <c r="Q977" s="215"/>
    </row>
    <row r="978" spans="2:17" x14ac:dyDescent="0.3">
      <c r="B978" s="102"/>
      <c r="C978" s="210"/>
      <c r="D978" s="102"/>
      <c r="E978" s="210"/>
      <c r="F978" s="102"/>
      <c r="G978" s="210"/>
      <c r="H978" s="102"/>
      <c r="I978" s="210"/>
      <c r="J978" s="102"/>
      <c r="K978" s="210"/>
      <c r="L978" s="102"/>
      <c r="M978" s="210"/>
      <c r="N978" s="102"/>
      <c r="O978" s="210"/>
      <c r="P978" s="102"/>
      <c r="Q978" s="215"/>
    </row>
    <row r="979" spans="2:17" x14ac:dyDescent="0.3">
      <c r="B979" s="102"/>
      <c r="C979" s="210"/>
      <c r="D979" s="102"/>
      <c r="E979" s="210"/>
      <c r="F979" s="102"/>
      <c r="G979" s="210"/>
      <c r="H979" s="102"/>
      <c r="I979" s="210"/>
      <c r="J979" s="102"/>
      <c r="K979" s="210"/>
      <c r="L979" s="102"/>
      <c r="M979" s="210"/>
      <c r="N979" s="102"/>
      <c r="O979" s="210"/>
      <c r="P979" s="102"/>
      <c r="Q979" s="215"/>
    </row>
    <row r="980" spans="2:17" x14ac:dyDescent="0.3">
      <c r="B980" s="102"/>
      <c r="C980" s="210"/>
      <c r="D980" s="102"/>
      <c r="E980" s="210"/>
      <c r="F980" s="102"/>
      <c r="G980" s="210"/>
      <c r="H980" s="102"/>
      <c r="I980" s="210"/>
      <c r="J980" s="102"/>
      <c r="K980" s="210"/>
      <c r="L980" s="102"/>
      <c r="M980" s="210"/>
      <c r="N980" s="102"/>
      <c r="O980" s="210"/>
      <c r="P980" s="102"/>
      <c r="Q980" s="215"/>
    </row>
    <row r="981" spans="2:17" x14ac:dyDescent="0.3">
      <c r="B981" s="102"/>
      <c r="C981" s="210"/>
      <c r="D981" s="102"/>
      <c r="E981" s="210"/>
      <c r="F981" s="102"/>
      <c r="G981" s="210"/>
      <c r="H981" s="102"/>
      <c r="I981" s="210"/>
      <c r="J981" s="102"/>
      <c r="K981" s="210"/>
      <c r="L981" s="102"/>
      <c r="M981" s="210"/>
      <c r="N981" s="102"/>
      <c r="O981" s="210"/>
      <c r="P981" s="102"/>
      <c r="Q981" s="215"/>
    </row>
    <row r="982" spans="2:17" x14ac:dyDescent="0.3">
      <c r="B982" s="102"/>
      <c r="C982" s="210"/>
      <c r="D982" s="102"/>
      <c r="E982" s="210"/>
      <c r="F982" s="102"/>
      <c r="G982" s="210"/>
      <c r="H982" s="102"/>
      <c r="I982" s="210"/>
      <c r="J982" s="102"/>
      <c r="K982" s="210"/>
      <c r="L982" s="102"/>
      <c r="M982" s="210"/>
      <c r="N982" s="102"/>
      <c r="O982" s="210"/>
      <c r="P982" s="102"/>
      <c r="Q982" s="215"/>
    </row>
    <row r="983" spans="2:17" x14ac:dyDescent="0.3">
      <c r="B983" s="102"/>
      <c r="C983" s="210"/>
      <c r="D983" s="102"/>
      <c r="E983" s="210"/>
      <c r="F983" s="102"/>
      <c r="G983" s="210"/>
      <c r="H983" s="102"/>
      <c r="I983" s="210"/>
      <c r="J983" s="102"/>
      <c r="K983" s="210"/>
      <c r="L983" s="102"/>
      <c r="M983" s="210"/>
      <c r="N983" s="102"/>
      <c r="O983" s="210"/>
      <c r="P983" s="102"/>
      <c r="Q983" s="215"/>
    </row>
    <row r="984" spans="2:17" x14ac:dyDescent="0.3">
      <c r="B984" s="102"/>
      <c r="C984" s="210"/>
      <c r="D984" s="102"/>
      <c r="E984" s="210"/>
      <c r="F984" s="102"/>
      <c r="G984" s="210"/>
      <c r="H984" s="102"/>
      <c r="I984" s="210"/>
      <c r="J984" s="102"/>
      <c r="K984" s="210"/>
      <c r="L984" s="102"/>
      <c r="M984" s="210"/>
      <c r="N984" s="102"/>
      <c r="O984" s="210"/>
      <c r="P984" s="102"/>
      <c r="Q984" s="215"/>
    </row>
    <row r="985" spans="2:17" x14ac:dyDescent="0.3">
      <c r="B985" s="102"/>
      <c r="C985" s="210"/>
      <c r="D985" s="102"/>
      <c r="E985" s="210"/>
      <c r="F985" s="102"/>
      <c r="G985" s="210"/>
      <c r="H985" s="102"/>
      <c r="I985" s="210"/>
      <c r="J985" s="102"/>
      <c r="K985" s="210"/>
      <c r="L985" s="102"/>
      <c r="M985" s="210"/>
      <c r="N985" s="102"/>
      <c r="O985" s="210"/>
      <c r="P985" s="102"/>
      <c r="Q985" s="215"/>
    </row>
    <row r="986" spans="2:17" x14ac:dyDescent="0.3">
      <c r="B986" s="102"/>
      <c r="C986" s="210"/>
      <c r="D986" s="102"/>
      <c r="E986" s="210"/>
      <c r="F986" s="102"/>
      <c r="G986" s="210"/>
      <c r="H986" s="102"/>
      <c r="I986" s="210"/>
      <c r="J986" s="102"/>
      <c r="K986" s="210"/>
      <c r="L986" s="102"/>
      <c r="M986" s="210"/>
      <c r="N986" s="102"/>
      <c r="O986" s="210"/>
      <c r="P986" s="102"/>
      <c r="Q986" s="215"/>
    </row>
    <row r="987" spans="2:17" x14ac:dyDescent="0.3">
      <c r="B987" s="102"/>
      <c r="C987" s="210"/>
      <c r="D987" s="102"/>
      <c r="E987" s="210"/>
      <c r="F987" s="102"/>
      <c r="G987" s="210"/>
      <c r="H987" s="102"/>
      <c r="I987" s="210"/>
      <c r="J987" s="102"/>
      <c r="K987" s="210"/>
      <c r="L987" s="102"/>
      <c r="M987" s="210"/>
      <c r="N987" s="102"/>
      <c r="O987" s="210"/>
      <c r="P987" s="102"/>
      <c r="Q987" s="215"/>
    </row>
    <row r="988" spans="2:17" x14ac:dyDescent="0.3">
      <c r="B988" s="102"/>
      <c r="C988" s="210"/>
      <c r="D988" s="102"/>
      <c r="E988" s="210"/>
      <c r="F988" s="102"/>
      <c r="G988" s="210"/>
      <c r="H988" s="102"/>
      <c r="I988" s="210"/>
      <c r="J988" s="102"/>
      <c r="K988" s="210"/>
      <c r="L988" s="102"/>
      <c r="M988" s="210"/>
      <c r="N988" s="102"/>
      <c r="O988" s="210"/>
      <c r="P988" s="102"/>
      <c r="Q988" s="215"/>
    </row>
    <row r="989" spans="2:17" x14ac:dyDescent="0.3">
      <c r="B989" s="102"/>
      <c r="C989" s="210"/>
      <c r="D989" s="102"/>
      <c r="E989" s="210"/>
      <c r="F989" s="102"/>
      <c r="G989" s="210"/>
      <c r="H989" s="102"/>
      <c r="I989" s="210"/>
      <c r="J989" s="102"/>
      <c r="K989" s="210"/>
      <c r="L989" s="102"/>
      <c r="M989" s="210"/>
      <c r="N989" s="102"/>
      <c r="O989" s="210"/>
      <c r="P989" s="102"/>
      <c r="Q989" s="215"/>
    </row>
    <row r="990" spans="2:17" x14ac:dyDescent="0.3">
      <c r="B990" s="102"/>
      <c r="C990" s="210"/>
      <c r="D990" s="102"/>
      <c r="E990" s="210"/>
      <c r="F990" s="102"/>
      <c r="G990" s="210"/>
      <c r="H990" s="102"/>
      <c r="I990" s="210"/>
      <c r="J990" s="102"/>
      <c r="K990" s="210"/>
      <c r="L990" s="102"/>
      <c r="M990" s="210"/>
      <c r="N990" s="102"/>
      <c r="O990" s="210"/>
      <c r="P990" s="102"/>
      <c r="Q990" s="215"/>
    </row>
    <row r="991" spans="2:17" x14ac:dyDescent="0.3">
      <c r="B991" s="102"/>
      <c r="C991" s="210"/>
      <c r="D991" s="102"/>
      <c r="E991" s="210"/>
      <c r="F991" s="102"/>
      <c r="G991" s="210"/>
      <c r="H991" s="102"/>
      <c r="I991" s="210"/>
      <c r="J991" s="102"/>
      <c r="K991" s="210"/>
      <c r="L991" s="102"/>
      <c r="M991" s="210"/>
      <c r="N991" s="102"/>
      <c r="O991" s="210"/>
      <c r="P991" s="102"/>
      <c r="Q991" s="215"/>
    </row>
    <row r="992" spans="2:17" x14ac:dyDescent="0.3">
      <c r="B992" s="102"/>
      <c r="C992" s="210"/>
      <c r="D992" s="102"/>
      <c r="E992" s="210"/>
      <c r="F992" s="102"/>
      <c r="G992" s="210"/>
      <c r="H992" s="102"/>
      <c r="I992" s="210"/>
      <c r="J992" s="102"/>
      <c r="K992" s="210"/>
      <c r="L992" s="102"/>
      <c r="M992" s="210"/>
      <c r="N992" s="102"/>
      <c r="O992" s="210"/>
      <c r="P992" s="102"/>
      <c r="Q992" s="215"/>
    </row>
    <row r="993" spans="2:17" x14ac:dyDescent="0.3">
      <c r="B993" s="102"/>
      <c r="C993" s="210"/>
      <c r="D993" s="102"/>
      <c r="E993" s="210"/>
      <c r="F993" s="102"/>
      <c r="G993" s="210"/>
      <c r="H993" s="102"/>
      <c r="I993" s="210"/>
      <c r="J993" s="102"/>
      <c r="K993" s="210"/>
      <c r="L993" s="102"/>
      <c r="M993" s="210"/>
      <c r="N993" s="102"/>
      <c r="O993" s="210"/>
      <c r="P993" s="102"/>
      <c r="Q993" s="215"/>
    </row>
    <row r="994" spans="2:17" x14ac:dyDescent="0.3">
      <c r="B994" s="102"/>
      <c r="C994" s="210"/>
      <c r="D994" s="102"/>
      <c r="E994" s="210"/>
      <c r="F994" s="102"/>
      <c r="G994" s="210"/>
      <c r="H994" s="102"/>
      <c r="I994" s="210"/>
      <c r="J994" s="102"/>
      <c r="K994" s="210"/>
      <c r="L994" s="102"/>
      <c r="M994" s="210"/>
      <c r="N994" s="102"/>
      <c r="O994" s="210"/>
      <c r="P994" s="102"/>
      <c r="Q994" s="215"/>
    </row>
    <row r="995" spans="2:17" x14ac:dyDescent="0.3">
      <c r="B995" s="102"/>
      <c r="C995" s="210"/>
      <c r="D995" s="102"/>
      <c r="E995" s="210"/>
      <c r="F995" s="102"/>
      <c r="G995" s="210"/>
      <c r="H995" s="102"/>
      <c r="I995" s="210"/>
      <c r="J995" s="102"/>
      <c r="K995" s="210"/>
      <c r="L995" s="102"/>
      <c r="M995" s="210"/>
      <c r="N995" s="102"/>
      <c r="O995" s="210"/>
      <c r="P995" s="102"/>
      <c r="Q995" s="215"/>
    </row>
    <row r="996" spans="2:17" x14ac:dyDescent="0.3">
      <c r="B996" s="102"/>
      <c r="C996" s="210"/>
      <c r="D996" s="102"/>
      <c r="E996" s="210"/>
      <c r="F996" s="102"/>
      <c r="G996" s="210"/>
      <c r="H996" s="102"/>
      <c r="I996" s="210"/>
      <c r="J996" s="102"/>
      <c r="K996" s="210"/>
      <c r="L996" s="102"/>
      <c r="M996" s="210"/>
      <c r="N996" s="102"/>
      <c r="O996" s="210"/>
      <c r="P996" s="102"/>
      <c r="Q996" s="215"/>
    </row>
    <row r="997" spans="2:17" x14ac:dyDescent="0.3">
      <c r="B997" s="102"/>
      <c r="C997" s="210"/>
      <c r="D997" s="102"/>
      <c r="E997" s="210"/>
      <c r="F997" s="102"/>
      <c r="G997" s="210"/>
      <c r="H997" s="102"/>
      <c r="I997" s="210"/>
      <c r="J997" s="102"/>
      <c r="K997" s="210"/>
      <c r="L997" s="102"/>
      <c r="M997" s="210"/>
      <c r="N997" s="102"/>
      <c r="O997" s="210"/>
      <c r="P997" s="102"/>
      <c r="Q997" s="215"/>
    </row>
    <row r="998" spans="2:17" x14ac:dyDescent="0.3">
      <c r="B998" s="102"/>
      <c r="C998" s="210"/>
      <c r="D998" s="102"/>
      <c r="E998" s="210"/>
      <c r="F998" s="102"/>
      <c r="G998" s="210"/>
      <c r="H998" s="102"/>
      <c r="I998" s="210"/>
      <c r="J998" s="102"/>
      <c r="K998" s="210"/>
      <c r="L998" s="102"/>
      <c r="M998" s="210"/>
      <c r="N998" s="102"/>
      <c r="O998" s="210"/>
      <c r="P998" s="102"/>
      <c r="Q998" s="215"/>
    </row>
    <row r="999" spans="2:17" x14ac:dyDescent="0.3">
      <c r="B999" s="102"/>
      <c r="C999" s="210"/>
      <c r="D999" s="102"/>
      <c r="E999" s="210"/>
      <c r="F999" s="102"/>
      <c r="G999" s="210"/>
      <c r="H999" s="102"/>
      <c r="I999" s="210"/>
      <c r="J999" s="102"/>
      <c r="K999" s="210"/>
      <c r="L999" s="102"/>
      <c r="M999" s="210"/>
      <c r="N999" s="102"/>
      <c r="O999" s="210"/>
      <c r="P999" s="102"/>
      <c r="Q999" s="215"/>
    </row>
    <row r="1000" spans="2:17" x14ac:dyDescent="0.3">
      <c r="B1000" s="102"/>
      <c r="C1000" s="210"/>
      <c r="D1000" s="102"/>
      <c r="E1000" s="210"/>
      <c r="F1000" s="102"/>
      <c r="G1000" s="210"/>
      <c r="H1000" s="102"/>
      <c r="I1000" s="210"/>
      <c r="J1000" s="102"/>
      <c r="K1000" s="210"/>
      <c r="L1000" s="102"/>
      <c r="M1000" s="210"/>
      <c r="N1000" s="102"/>
      <c r="O1000" s="210"/>
      <c r="P1000" s="102"/>
      <c r="Q1000" s="215"/>
    </row>
    <row r="1001" spans="2:17" x14ac:dyDescent="0.3">
      <c r="B1001" s="102"/>
      <c r="C1001" s="210"/>
      <c r="D1001" s="102"/>
      <c r="E1001" s="210"/>
      <c r="F1001" s="102"/>
      <c r="G1001" s="210"/>
      <c r="H1001" s="102"/>
      <c r="I1001" s="210"/>
      <c r="J1001" s="102"/>
      <c r="K1001" s="210"/>
      <c r="L1001" s="102"/>
      <c r="M1001" s="210"/>
      <c r="N1001" s="102"/>
      <c r="O1001" s="210"/>
      <c r="P1001" s="102"/>
      <c r="Q1001" s="215"/>
    </row>
    <row r="1002" spans="2:17" x14ac:dyDescent="0.3">
      <c r="B1002" s="102"/>
      <c r="C1002" s="210"/>
      <c r="D1002" s="102"/>
      <c r="E1002" s="210"/>
      <c r="F1002" s="102"/>
      <c r="G1002" s="210"/>
      <c r="H1002" s="102"/>
      <c r="I1002" s="210"/>
      <c r="J1002" s="102"/>
      <c r="K1002" s="210"/>
      <c r="L1002" s="102"/>
      <c r="M1002" s="210"/>
      <c r="N1002" s="102"/>
      <c r="O1002" s="210"/>
      <c r="P1002" s="102"/>
      <c r="Q1002" s="215"/>
    </row>
    <row r="1003" spans="2:17" x14ac:dyDescent="0.3">
      <c r="B1003" s="102"/>
      <c r="C1003" s="210"/>
      <c r="D1003" s="102"/>
      <c r="E1003" s="210"/>
      <c r="F1003" s="102"/>
      <c r="G1003" s="210"/>
      <c r="H1003" s="102"/>
      <c r="I1003" s="210"/>
      <c r="J1003" s="102"/>
      <c r="K1003" s="210"/>
      <c r="L1003" s="102"/>
      <c r="M1003" s="210"/>
      <c r="N1003" s="102"/>
      <c r="O1003" s="210"/>
      <c r="P1003" s="102"/>
      <c r="Q1003" s="215"/>
    </row>
    <row r="1004" spans="2:17" x14ac:dyDescent="0.3">
      <c r="B1004" s="102"/>
      <c r="C1004" s="210"/>
      <c r="D1004" s="102"/>
      <c r="E1004" s="210"/>
      <c r="F1004" s="102"/>
      <c r="G1004" s="210"/>
      <c r="H1004" s="102"/>
      <c r="I1004" s="210"/>
      <c r="J1004" s="102"/>
      <c r="K1004" s="210"/>
      <c r="L1004" s="102"/>
      <c r="M1004" s="210"/>
      <c r="N1004" s="102"/>
      <c r="O1004" s="210"/>
      <c r="P1004" s="102"/>
      <c r="Q1004" s="215"/>
    </row>
    <row r="1005" spans="2:17" x14ac:dyDescent="0.3">
      <c r="B1005" s="102"/>
      <c r="C1005" s="210"/>
      <c r="D1005" s="102"/>
      <c r="E1005" s="210"/>
      <c r="F1005" s="102"/>
      <c r="G1005" s="210"/>
      <c r="H1005" s="102"/>
      <c r="I1005" s="210"/>
      <c r="J1005" s="102"/>
      <c r="K1005" s="210"/>
      <c r="L1005" s="102"/>
      <c r="M1005" s="210"/>
      <c r="N1005" s="102"/>
      <c r="O1005" s="210"/>
      <c r="P1005" s="102"/>
      <c r="Q1005" s="215"/>
    </row>
    <row r="1006" spans="2:17" x14ac:dyDescent="0.3">
      <c r="B1006" s="102"/>
      <c r="C1006" s="210"/>
      <c r="D1006" s="102"/>
      <c r="E1006" s="210"/>
      <c r="F1006" s="102"/>
      <c r="G1006" s="210"/>
      <c r="H1006" s="102"/>
      <c r="I1006" s="210"/>
      <c r="J1006" s="102"/>
      <c r="K1006" s="210"/>
      <c r="L1006" s="102"/>
      <c r="M1006" s="210"/>
      <c r="N1006" s="102"/>
      <c r="O1006" s="210"/>
      <c r="P1006" s="102"/>
      <c r="Q1006" s="215"/>
    </row>
    <row r="1007" spans="2:17" x14ac:dyDescent="0.3">
      <c r="B1007" s="102"/>
      <c r="C1007" s="210"/>
      <c r="D1007" s="102"/>
      <c r="E1007" s="210"/>
      <c r="F1007" s="102"/>
      <c r="G1007" s="210"/>
      <c r="H1007" s="102"/>
      <c r="I1007" s="210"/>
      <c r="J1007" s="102"/>
      <c r="K1007" s="210"/>
      <c r="L1007" s="102"/>
      <c r="M1007" s="210"/>
      <c r="N1007" s="102"/>
      <c r="O1007" s="210"/>
      <c r="P1007" s="102"/>
      <c r="Q1007" s="215"/>
    </row>
    <row r="1008" spans="2:17" x14ac:dyDescent="0.3">
      <c r="B1008" s="102"/>
      <c r="C1008" s="210"/>
      <c r="D1008" s="102"/>
      <c r="E1008" s="210"/>
      <c r="F1008" s="102"/>
      <c r="G1008" s="210"/>
      <c r="H1008" s="102"/>
      <c r="I1008" s="210"/>
      <c r="J1008" s="102"/>
      <c r="K1008" s="210"/>
      <c r="L1008" s="102"/>
      <c r="M1008" s="210"/>
      <c r="N1008" s="102"/>
      <c r="O1008" s="210"/>
      <c r="P1008" s="102"/>
      <c r="Q1008" s="215"/>
    </row>
    <row r="1009" spans="2:17" x14ac:dyDescent="0.3">
      <c r="B1009" s="102"/>
      <c r="C1009" s="210"/>
      <c r="D1009" s="102"/>
      <c r="E1009" s="210"/>
      <c r="F1009" s="102"/>
      <c r="G1009" s="210"/>
      <c r="H1009" s="102"/>
      <c r="I1009" s="210"/>
      <c r="J1009" s="102"/>
      <c r="K1009" s="210"/>
      <c r="L1009" s="102"/>
      <c r="M1009" s="210"/>
      <c r="N1009" s="102"/>
      <c r="O1009" s="210"/>
      <c r="P1009" s="102"/>
      <c r="Q1009" s="215"/>
    </row>
    <row r="1010" spans="2:17" x14ac:dyDescent="0.3">
      <c r="B1010" s="102"/>
      <c r="C1010" s="210"/>
      <c r="D1010" s="102"/>
      <c r="E1010" s="210"/>
      <c r="F1010" s="102"/>
      <c r="G1010" s="210"/>
      <c r="H1010" s="102"/>
      <c r="I1010" s="210"/>
      <c r="J1010" s="102"/>
      <c r="K1010" s="210"/>
      <c r="L1010" s="102"/>
      <c r="M1010" s="210"/>
      <c r="N1010" s="102"/>
      <c r="O1010" s="210"/>
      <c r="P1010" s="102"/>
      <c r="Q1010" s="215"/>
    </row>
    <row r="1011" spans="2:17" x14ac:dyDescent="0.3">
      <c r="B1011" s="102"/>
      <c r="C1011" s="210"/>
      <c r="D1011" s="102"/>
      <c r="E1011" s="210"/>
      <c r="F1011" s="102"/>
      <c r="G1011" s="210"/>
      <c r="H1011" s="102"/>
      <c r="I1011" s="210"/>
      <c r="J1011" s="102"/>
      <c r="K1011" s="210"/>
      <c r="L1011" s="102"/>
      <c r="M1011" s="210"/>
      <c r="N1011" s="102"/>
      <c r="O1011" s="210"/>
      <c r="P1011" s="102"/>
      <c r="Q1011" s="215"/>
    </row>
    <row r="1012" spans="2:17" x14ac:dyDescent="0.3">
      <c r="B1012" s="102"/>
      <c r="C1012" s="210"/>
      <c r="D1012" s="102"/>
      <c r="E1012" s="210"/>
      <c r="F1012" s="102"/>
      <c r="G1012" s="210"/>
      <c r="H1012" s="102"/>
      <c r="I1012" s="210"/>
      <c r="J1012" s="102"/>
      <c r="K1012" s="210"/>
      <c r="L1012" s="102"/>
      <c r="M1012" s="210"/>
      <c r="N1012" s="102"/>
      <c r="O1012" s="210"/>
      <c r="P1012" s="102"/>
      <c r="Q1012" s="215"/>
    </row>
    <row r="1013" spans="2:17" x14ac:dyDescent="0.3">
      <c r="B1013" s="102"/>
      <c r="C1013" s="210"/>
      <c r="D1013" s="102"/>
      <c r="E1013" s="210"/>
      <c r="F1013" s="102"/>
      <c r="G1013" s="210"/>
      <c r="H1013" s="102"/>
      <c r="I1013" s="210"/>
      <c r="J1013" s="102"/>
      <c r="K1013" s="210"/>
      <c r="L1013" s="102"/>
      <c r="M1013" s="210"/>
      <c r="N1013" s="102"/>
      <c r="O1013" s="210"/>
      <c r="P1013" s="102"/>
      <c r="Q1013" s="215"/>
    </row>
    <row r="1014" spans="2:17" x14ac:dyDescent="0.3">
      <c r="B1014" s="102"/>
      <c r="C1014" s="210"/>
      <c r="D1014" s="102"/>
      <c r="E1014" s="210"/>
      <c r="F1014" s="102"/>
      <c r="G1014" s="210"/>
      <c r="H1014" s="102"/>
      <c r="I1014" s="210"/>
      <c r="J1014" s="102"/>
      <c r="K1014" s="210"/>
      <c r="L1014" s="102"/>
      <c r="M1014" s="210"/>
      <c r="N1014" s="102"/>
      <c r="O1014" s="210"/>
      <c r="P1014" s="102"/>
      <c r="Q1014" s="215"/>
    </row>
    <row r="1015" spans="2:17" x14ac:dyDescent="0.3">
      <c r="B1015" s="102"/>
      <c r="C1015" s="210"/>
      <c r="D1015" s="102"/>
      <c r="E1015" s="210"/>
      <c r="F1015" s="102"/>
      <c r="G1015" s="210"/>
      <c r="H1015" s="102"/>
      <c r="I1015" s="210"/>
      <c r="J1015" s="102"/>
      <c r="K1015" s="210"/>
      <c r="L1015" s="102"/>
      <c r="M1015" s="210"/>
      <c r="N1015" s="102"/>
      <c r="O1015" s="210"/>
      <c r="P1015" s="102"/>
      <c r="Q1015" s="215"/>
    </row>
    <row r="1016" spans="2:17" x14ac:dyDescent="0.3">
      <c r="B1016" s="102"/>
      <c r="C1016" s="210"/>
      <c r="D1016" s="102"/>
      <c r="E1016" s="210"/>
      <c r="F1016" s="102"/>
      <c r="G1016" s="210"/>
      <c r="H1016" s="102"/>
      <c r="I1016" s="210"/>
      <c r="J1016" s="102"/>
      <c r="K1016" s="210"/>
      <c r="L1016" s="102"/>
      <c r="M1016" s="210"/>
      <c r="N1016" s="102"/>
      <c r="O1016" s="210"/>
      <c r="P1016" s="102"/>
      <c r="Q1016" s="215"/>
    </row>
    <row r="1017" spans="2:17" x14ac:dyDescent="0.3">
      <c r="B1017" s="102"/>
      <c r="C1017" s="210"/>
      <c r="D1017" s="102"/>
      <c r="E1017" s="210"/>
      <c r="F1017" s="102"/>
      <c r="G1017" s="210"/>
      <c r="H1017" s="102"/>
      <c r="I1017" s="210"/>
      <c r="J1017" s="102"/>
      <c r="K1017" s="210"/>
      <c r="L1017" s="102"/>
      <c r="M1017" s="210"/>
      <c r="N1017" s="102"/>
      <c r="O1017" s="210"/>
      <c r="P1017" s="102"/>
      <c r="Q1017" s="215"/>
    </row>
    <row r="1018" spans="2:17" x14ac:dyDescent="0.3">
      <c r="B1018" s="102"/>
      <c r="C1018" s="210"/>
      <c r="D1018" s="102"/>
      <c r="E1018" s="210"/>
      <c r="F1018" s="102"/>
      <c r="G1018" s="210"/>
      <c r="H1018" s="102"/>
      <c r="I1018" s="210"/>
      <c r="J1018" s="102"/>
      <c r="K1018" s="210"/>
      <c r="L1018" s="102"/>
      <c r="M1018" s="210"/>
      <c r="N1018" s="102"/>
      <c r="O1018" s="210"/>
      <c r="P1018" s="102"/>
      <c r="Q1018" s="215"/>
    </row>
    <row r="1019" spans="2:17" x14ac:dyDescent="0.3">
      <c r="B1019" s="102"/>
      <c r="C1019" s="210"/>
      <c r="D1019" s="102"/>
      <c r="E1019" s="210"/>
      <c r="F1019" s="102"/>
      <c r="G1019" s="210"/>
      <c r="H1019" s="102"/>
      <c r="I1019" s="210"/>
      <c r="J1019" s="102"/>
      <c r="K1019" s="210"/>
      <c r="L1019" s="102"/>
      <c r="M1019" s="210"/>
      <c r="N1019" s="102"/>
      <c r="O1019" s="210"/>
      <c r="P1019" s="102"/>
      <c r="Q1019" s="215"/>
    </row>
    <row r="1020" spans="2:17" x14ac:dyDescent="0.3">
      <c r="B1020" s="102"/>
      <c r="C1020" s="210"/>
      <c r="D1020" s="102"/>
      <c r="E1020" s="210"/>
      <c r="F1020" s="102"/>
      <c r="G1020" s="210"/>
      <c r="H1020" s="102"/>
      <c r="I1020" s="210"/>
      <c r="J1020" s="102"/>
      <c r="K1020" s="210"/>
      <c r="L1020" s="102"/>
      <c r="M1020" s="210"/>
      <c r="N1020" s="102"/>
      <c r="O1020" s="210"/>
      <c r="P1020" s="102"/>
      <c r="Q1020" s="215"/>
    </row>
    <row r="1021" spans="2:17" x14ac:dyDescent="0.3">
      <c r="B1021" s="102"/>
      <c r="C1021" s="210"/>
      <c r="D1021" s="102"/>
      <c r="E1021" s="210"/>
      <c r="F1021" s="102"/>
      <c r="G1021" s="210"/>
      <c r="H1021" s="102"/>
      <c r="I1021" s="210"/>
      <c r="J1021" s="102"/>
      <c r="K1021" s="210"/>
      <c r="L1021" s="102"/>
      <c r="M1021" s="210"/>
      <c r="N1021" s="102"/>
      <c r="O1021" s="210"/>
      <c r="P1021" s="102"/>
      <c r="Q1021" s="215"/>
    </row>
    <row r="1022" spans="2:17" x14ac:dyDescent="0.3">
      <c r="B1022" s="102"/>
      <c r="C1022" s="210"/>
      <c r="D1022" s="102"/>
      <c r="E1022" s="210"/>
      <c r="F1022" s="102"/>
      <c r="G1022" s="210"/>
      <c r="H1022" s="102"/>
      <c r="I1022" s="210"/>
      <c r="J1022" s="102"/>
      <c r="K1022" s="210"/>
      <c r="L1022" s="102"/>
      <c r="M1022" s="210"/>
      <c r="N1022" s="102"/>
      <c r="O1022" s="210"/>
      <c r="P1022" s="102"/>
      <c r="Q1022" s="215"/>
    </row>
    <row r="1023" spans="2:17" x14ac:dyDescent="0.3">
      <c r="B1023" s="102"/>
      <c r="C1023" s="210"/>
      <c r="D1023" s="102"/>
      <c r="E1023" s="210"/>
      <c r="F1023" s="102"/>
      <c r="G1023" s="210"/>
      <c r="H1023" s="102"/>
      <c r="I1023" s="210"/>
      <c r="J1023" s="102"/>
      <c r="K1023" s="210"/>
      <c r="L1023" s="102"/>
      <c r="M1023" s="210"/>
      <c r="N1023" s="102"/>
      <c r="O1023" s="210"/>
      <c r="P1023" s="102"/>
      <c r="Q1023" s="215"/>
    </row>
    <row r="1024" spans="2:17" x14ac:dyDescent="0.3">
      <c r="B1024" s="102"/>
      <c r="C1024" s="210"/>
      <c r="D1024" s="102"/>
      <c r="E1024" s="210"/>
      <c r="F1024" s="102"/>
      <c r="G1024" s="210"/>
      <c r="H1024" s="102"/>
      <c r="I1024" s="210"/>
      <c r="J1024" s="102"/>
      <c r="K1024" s="210"/>
      <c r="L1024" s="102"/>
      <c r="M1024" s="210"/>
      <c r="N1024" s="102"/>
      <c r="O1024" s="210"/>
      <c r="P1024" s="102"/>
      <c r="Q1024" s="215"/>
    </row>
    <row r="1025" spans="2:17" x14ac:dyDescent="0.3">
      <c r="B1025" s="102"/>
      <c r="C1025" s="210"/>
      <c r="D1025" s="102"/>
      <c r="E1025" s="210"/>
      <c r="F1025" s="102"/>
      <c r="G1025" s="210"/>
      <c r="H1025" s="102"/>
      <c r="I1025" s="210"/>
      <c r="J1025" s="102"/>
      <c r="K1025" s="210"/>
      <c r="L1025" s="102"/>
      <c r="M1025" s="210"/>
      <c r="N1025" s="102"/>
      <c r="O1025" s="210"/>
      <c r="P1025" s="102"/>
      <c r="Q1025" s="215"/>
    </row>
    <row r="1026" spans="2:17" x14ac:dyDescent="0.3">
      <c r="B1026" s="102"/>
      <c r="C1026" s="210"/>
      <c r="D1026" s="102"/>
      <c r="E1026" s="210"/>
      <c r="F1026" s="102"/>
      <c r="G1026" s="210"/>
      <c r="H1026" s="102"/>
      <c r="I1026" s="210"/>
      <c r="J1026" s="102"/>
      <c r="K1026" s="210"/>
      <c r="L1026" s="102"/>
      <c r="M1026" s="210"/>
      <c r="N1026" s="102"/>
      <c r="O1026" s="210"/>
      <c r="P1026" s="102"/>
      <c r="Q1026" s="215"/>
    </row>
    <row r="1027" spans="2:17" x14ac:dyDescent="0.3">
      <c r="B1027" s="102"/>
      <c r="C1027" s="210"/>
      <c r="D1027" s="102"/>
      <c r="E1027" s="210"/>
      <c r="F1027" s="102"/>
      <c r="G1027" s="210"/>
      <c r="H1027" s="102"/>
      <c r="I1027" s="210"/>
      <c r="J1027" s="102"/>
      <c r="K1027" s="210"/>
      <c r="L1027" s="102"/>
      <c r="M1027" s="210"/>
      <c r="N1027" s="102"/>
      <c r="O1027" s="210"/>
      <c r="P1027" s="102"/>
      <c r="Q1027" s="215"/>
    </row>
    <row r="1028" spans="2:17" x14ac:dyDescent="0.3">
      <c r="B1028" s="102"/>
      <c r="C1028" s="210"/>
      <c r="D1028" s="102"/>
      <c r="E1028" s="210"/>
      <c r="F1028" s="102"/>
      <c r="G1028" s="210"/>
      <c r="H1028" s="102"/>
      <c r="I1028" s="210"/>
      <c r="J1028" s="102"/>
      <c r="K1028" s="210"/>
      <c r="L1028" s="102"/>
      <c r="M1028" s="210"/>
      <c r="N1028" s="102"/>
      <c r="O1028" s="210"/>
      <c r="P1028" s="102"/>
      <c r="Q1028" s="215"/>
    </row>
    <row r="1029" spans="2:17" x14ac:dyDescent="0.3">
      <c r="B1029" s="102"/>
      <c r="C1029" s="210"/>
      <c r="D1029" s="102"/>
      <c r="E1029" s="210"/>
      <c r="F1029" s="102"/>
      <c r="G1029" s="210"/>
      <c r="H1029" s="102"/>
      <c r="I1029" s="210"/>
      <c r="J1029" s="102"/>
      <c r="K1029" s="210"/>
      <c r="L1029" s="102"/>
      <c r="M1029" s="210"/>
      <c r="N1029" s="102"/>
      <c r="O1029" s="210"/>
      <c r="P1029" s="102"/>
      <c r="Q1029" s="215"/>
    </row>
    <row r="1030" spans="2:17" x14ac:dyDescent="0.3">
      <c r="B1030" s="102"/>
      <c r="C1030" s="210"/>
      <c r="D1030" s="102"/>
      <c r="E1030" s="210"/>
      <c r="F1030" s="102"/>
      <c r="G1030" s="210"/>
      <c r="H1030" s="102"/>
      <c r="I1030" s="210"/>
      <c r="J1030" s="102"/>
      <c r="K1030" s="210"/>
      <c r="L1030" s="102"/>
      <c r="M1030" s="210"/>
      <c r="N1030" s="102"/>
      <c r="O1030" s="210"/>
      <c r="P1030" s="102"/>
      <c r="Q1030" s="215"/>
    </row>
    <row r="1031" spans="2:17" x14ac:dyDescent="0.3">
      <c r="B1031" s="102"/>
      <c r="C1031" s="210"/>
      <c r="D1031" s="102"/>
      <c r="E1031" s="210"/>
      <c r="F1031" s="102"/>
      <c r="G1031" s="210"/>
      <c r="H1031" s="102"/>
      <c r="I1031" s="210"/>
      <c r="J1031" s="102"/>
      <c r="K1031" s="210"/>
      <c r="L1031" s="102"/>
      <c r="M1031" s="210"/>
      <c r="N1031" s="102"/>
      <c r="O1031" s="210"/>
      <c r="P1031" s="102"/>
      <c r="Q1031" s="215"/>
    </row>
    <row r="1032" spans="2:17" x14ac:dyDescent="0.3">
      <c r="B1032" s="102"/>
      <c r="C1032" s="210"/>
      <c r="D1032" s="102"/>
      <c r="E1032" s="210"/>
      <c r="F1032" s="102"/>
      <c r="G1032" s="210"/>
      <c r="H1032" s="102"/>
      <c r="I1032" s="210"/>
      <c r="J1032" s="102"/>
      <c r="K1032" s="210"/>
      <c r="L1032" s="102"/>
      <c r="M1032" s="210"/>
      <c r="N1032" s="102"/>
      <c r="O1032" s="210"/>
      <c r="P1032" s="102"/>
      <c r="Q1032" s="215"/>
    </row>
    <row r="1033" spans="2:17" x14ac:dyDescent="0.3">
      <c r="B1033" s="102"/>
      <c r="C1033" s="210"/>
      <c r="D1033" s="102"/>
      <c r="E1033" s="210"/>
      <c r="F1033" s="102"/>
      <c r="G1033" s="210"/>
      <c r="H1033" s="102"/>
      <c r="I1033" s="210"/>
      <c r="J1033" s="102"/>
      <c r="K1033" s="210"/>
      <c r="L1033" s="102"/>
      <c r="M1033" s="210"/>
      <c r="N1033" s="102"/>
      <c r="O1033" s="210"/>
      <c r="P1033" s="102"/>
      <c r="Q1033" s="215"/>
    </row>
    <row r="1034" spans="2:17" x14ac:dyDescent="0.3">
      <c r="B1034" s="102"/>
      <c r="C1034" s="210"/>
      <c r="D1034" s="102"/>
      <c r="E1034" s="210"/>
      <c r="F1034" s="102"/>
      <c r="G1034" s="210"/>
      <c r="H1034" s="102"/>
      <c r="I1034" s="210"/>
      <c r="J1034" s="102"/>
      <c r="K1034" s="210"/>
      <c r="L1034" s="102"/>
      <c r="M1034" s="210"/>
      <c r="N1034" s="102"/>
      <c r="O1034" s="210"/>
      <c r="P1034" s="102"/>
      <c r="Q1034" s="215"/>
    </row>
    <row r="1035" spans="2:17" x14ac:dyDescent="0.3">
      <c r="B1035" s="102"/>
      <c r="C1035" s="210"/>
      <c r="D1035" s="102"/>
      <c r="E1035" s="210"/>
      <c r="F1035" s="102"/>
      <c r="G1035" s="210"/>
      <c r="H1035" s="102"/>
      <c r="I1035" s="210"/>
      <c r="J1035" s="102"/>
      <c r="K1035" s="210"/>
      <c r="L1035" s="102"/>
      <c r="M1035" s="210"/>
      <c r="N1035" s="102"/>
      <c r="O1035" s="210"/>
      <c r="P1035" s="102"/>
      <c r="Q1035" s="215"/>
    </row>
    <row r="1036" spans="2:17" x14ac:dyDescent="0.3">
      <c r="B1036" s="102"/>
      <c r="C1036" s="210"/>
      <c r="D1036" s="102"/>
      <c r="E1036" s="210"/>
      <c r="F1036" s="102"/>
      <c r="G1036" s="210"/>
      <c r="H1036" s="102"/>
      <c r="I1036" s="210"/>
      <c r="J1036" s="102"/>
      <c r="K1036" s="210"/>
      <c r="L1036" s="102"/>
      <c r="M1036" s="210"/>
      <c r="N1036" s="102"/>
      <c r="O1036" s="210"/>
      <c r="P1036" s="102"/>
      <c r="Q1036" s="215"/>
    </row>
    <row r="1037" spans="2:17" x14ac:dyDescent="0.3">
      <c r="B1037" s="102"/>
      <c r="C1037" s="210"/>
      <c r="D1037" s="102"/>
      <c r="E1037" s="210"/>
      <c r="F1037" s="102"/>
      <c r="G1037" s="210"/>
      <c r="H1037" s="102"/>
      <c r="I1037" s="210"/>
      <c r="J1037" s="102"/>
      <c r="K1037" s="210"/>
      <c r="L1037" s="102"/>
      <c r="M1037" s="210"/>
      <c r="N1037" s="102"/>
      <c r="O1037" s="210"/>
      <c r="P1037" s="102"/>
      <c r="Q1037" s="215"/>
    </row>
    <row r="1038" spans="2:17" x14ac:dyDescent="0.3">
      <c r="B1038" s="102"/>
      <c r="C1038" s="210"/>
      <c r="D1038" s="102"/>
      <c r="E1038" s="210"/>
      <c r="F1038" s="102"/>
      <c r="G1038" s="210"/>
      <c r="H1038" s="102"/>
      <c r="I1038" s="210"/>
      <c r="J1038" s="102"/>
      <c r="K1038" s="210"/>
      <c r="L1038" s="102"/>
      <c r="M1038" s="210"/>
      <c r="N1038" s="102"/>
      <c r="O1038" s="210"/>
      <c r="P1038" s="102"/>
      <c r="Q1038" s="215"/>
    </row>
    <row r="1039" spans="2:17" x14ac:dyDescent="0.3">
      <c r="B1039" s="102"/>
      <c r="C1039" s="210"/>
      <c r="D1039" s="102"/>
      <c r="E1039" s="210"/>
      <c r="F1039" s="102"/>
      <c r="G1039" s="210"/>
      <c r="H1039" s="102"/>
      <c r="I1039" s="210"/>
      <c r="J1039" s="102"/>
      <c r="K1039" s="210"/>
      <c r="L1039" s="102"/>
      <c r="M1039" s="210"/>
      <c r="N1039" s="102"/>
      <c r="O1039" s="210"/>
      <c r="P1039" s="102"/>
      <c r="Q1039" s="215"/>
    </row>
    <row r="1040" spans="2:17" x14ac:dyDescent="0.3">
      <c r="B1040" s="102"/>
      <c r="C1040" s="210"/>
      <c r="D1040" s="102"/>
      <c r="E1040" s="210"/>
      <c r="F1040" s="102"/>
      <c r="G1040" s="210"/>
      <c r="H1040" s="102"/>
      <c r="I1040" s="210"/>
      <c r="J1040" s="102"/>
      <c r="K1040" s="210"/>
      <c r="L1040" s="102"/>
      <c r="M1040" s="210"/>
      <c r="N1040" s="102"/>
      <c r="O1040" s="210"/>
      <c r="P1040" s="102"/>
      <c r="Q1040" s="215"/>
    </row>
    <row r="1041" spans="2:17" x14ac:dyDescent="0.3">
      <c r="B1041" s="102"/>
      <c r="C1041" s="210"/>
      <c r="D1041" s="102"/>
      <c r="E1041" s="210"/>
      <c r="F1041" s="102"/>
      <c r="G1041" s="210"/>
      <c r="H1041" s="102"/>
      <c r="I1041" s="210"/>
      <c r="J1041" s="102"/>
      <c r="K1041" s="210"/>
      <c r="L1041" s="102"/>
      <c r="M1041" s="210"/>
      <c r="N1041" s="102"/>
      <c r="O1041" s="210"/>
      <c r="P1041" s="102"/>
      <c r="Q1041" s="215"/>
    </row>
    <row r="1042" spans="2:17" x14ac:dyDescent="0.3">
      <c r="B1042" s="102"/>
      <c r="C1042" s="210"/>
      <c r="D1042" s="102"/>
      <c r="E1042" s="210"/>
      <c r="F1042" s="102"/>
      <c r="G1042" s="210"/>
      <c r="H1042" s="102"/>
      <c r="I1042" s="210"/>
      <c r="J1042" s="102"/>
      <c r="K1042" s="210"/>
      <c r="L1042" s="102"/>
      <c r="M1042" s="210"/>
      <c r="N1042" s="102"/>
      <c r="O1042" s="210"/>
      <c r="P1042" s="102"/>
      <c r="Q1042" s="215"/>
    </row>
    <row r="1043" spans="2:17" x14ac:dyDescent="0.3">
      <c r="B1043" s="102"/>
      <c r="C1043" s="210"/>
      <c r="D1043" s="102"/>
      <c r="E1043" s="210"/>
      <c r="F1043" s="102"/>
      <c r="G1043" s="210"/>
      <c r="H1043" s="102"/>
      <c r="I1043" s="210"/>
      <c r="J1043" s="102"/>
      <c r="K1043" s="210"/>
      <c r="L1043" s="102"/>
      <c r="M1043" s="210"/>
      <c r="N1043" s="102"/>
      <c r="O1043" s="210"/>
      <c r="P1043" s="102"/>
      <c r="Q1043" s="215"/>
    </row>
    <row r="1044" spans="2:17" x14ac:dyDescent="0.3">
      <c r="B1044" s="102"/>
      <c r="C1044" s="210"/>
      <c r="D1044" s="102"/>
      <c r="E1044" s="210"/>
      <c r="F1044" s="102"/>
      <c r="G1044" s="210"/>
      <c r="H1044" s="102"/>
      <c r="I1044" s="210"/>
      <c r="J1044" s="102"/>
      <c r="K1044" s="210"/>
      <c r="L1044" s="102"/>
      <c r="M1044" s="210"/>
      <c r="N1044" s="102"/>
      <c r="O1044" s="210"/>
      <c r="P1044" s="102"/>
      <c r="Q1044" s="215"/>
    </row>
    <row r="1045" spans="2:17" x14ac:dyDescent="0.3">
      <c r="B1045" s="102"/>
      <c r="C1045" s="210"/>
      <c r="D1045" s="102"/>
      <c r="E1045" s="210"/>
      <c r="F1045" s="102"/>
      <c r="G1045" s="210"/>
      <c r="H1045" s="102"/>
      <c r="I1045" s="210"/>
      <c r="J1045" s="102"/>
      <c r="K1045" s="210"/>
      <c r="L1045" s="102"/>
      <c r="M1045" s="210"/>
      <c r="N1045" s="102"/>
      <c r="O1045" s="210"/>
      <c r="P1045" s="102"/>
      <c r="Q1045" s="215"/>
    </row>
    <row r="1046" spans="2:17" x14ac:dyDescent="0.3">
      <c r="B1046" s="102"/>
      <c r="C1046" s="210"/>
      <c r="D1046" s="102"/>
      <c r="E1046" s="210"/>
      <c r="F1046" s="102"/>
      <c r="G1046" s="210"/>
      <c r="H1046" s="102"/>
      <c r="I1046" s="210"/>
      <c r="J1046" s="102"/>
      <c r="K1046" s="210"/>
      <c r="L1046" s="102"/>
      <c r="M1046" s="210"/>
      <c r="N1046" s="102"/>
      <c r="O1046" s="210"/>
      <c r="P1046" s="102"/>
      <c r="Q1046" s="215"/>
    </row>
    <row r="1047" spans="2:17" x14ac:dyDescent="0.3">
      <c r="B1047" s="102"/>
      <c r="C1047" s="210"/>
      <c r="D1047" s="102"/>
      <c r="E1047" s="210"/>
      <c r="F1047" s="102"/>
      <c r="G1047" s="210"/>
      <c r="H1047" s="102"/>
      <c r="I1047" s="210"/>
      <c r="J1047" s="102"/>
      <c r="K1047" s="210"/>
      <c r="L1047" s="102"/>
      <c r="M1047" s="210"/>
      <c r="N1047" s="102"/>
      <c r="O1047" s="210"/>
      <c r="P1047" s="102"/>
      <c r="Q1047" s="215"/>
    </row>
    <row r="1048" spans="2:17" x14ac:dyDescent="0.3">
      <c r="B1048" s="102"/>
      <c r="C1048" s="210"/>
      <c r="D1048" s="102"/>
      <c r="E1048" s="210"/>
      <c r="F1048" s="102"/>
      <c r="G1048" s="210"/>
      <c r="H1048" s="102"/>
      <c r="I1048" s="210"/>
      <c r="J1048" s="102"/>
      <c r="K1048" s="210"/>
      <c r="L1048" s="102"/>
      <c r="M1048" s="210"/>
      <c r="N1048" s="102"/>
      <c r="O1048" s="210"/>
      <c r="P1048" s="102"/>
      <c r="Q1048" s="215"/>
    </row>
    <row r="1049" spans="2:17" x14ac:dyDescent="0.3">
      <c r="B1049" s="102"/>
      <c r="C1049" s="210"/>
      <c r="D1049" s="102"/>
      <c r="E1049" s="210"/>
      <c r="F1049" s="102"/>
      <c r="G1049" s="210"/>
      <c r="H1049" s="102"/>
      <c r="I1049" s="210"/>
      <c r="J1049" s="102"/>
      <c r="K1049" s="210"/>
      <c r="L1049" s="102"/>
      <c r="M1049" s="210"/>
      <c r="N1049" s="102"/>
      <c r="O1049" s="210"/>
      <c r="P1049" s="102"/>
      <c r="Q1049" s="215"/>
    </row>
    <row r="1050" spans="2:17" x14ac:dyDescent="0.3">
      <c r="B1050" s="102"/>
      <c r="C1050" s="210"/>
      <c r="D1050" s="102"/>
      <c r="E1050" s="210"/>
      <c r="F1050" s="102"/>
      <c r="G1050" s="210"/>
      <c r="H1050" s="102"/>
      <c r="I1050" s="210"/>
      <c r="J1050" s="102"/>
      <c r="K1050" s="210"/>
      <c r="L1050" s="102"/>
      <c r="M1050" s="210"/>
      <c r="N1050" s="102"/>
      <c r="O1050" s="210"/>
      <c r="P1050" s="102"/>
      <c r="Q1050" s="215"/>
    </row>
    <row r="1051" spans="2:17" x14ac:dyDescent="0.3">
      <c r="B1051" s="102"/>
      <c r="C1051" s="210"/>
      <c r="D1051" s="102"/>
      <c r="E1051" s="210"/>
      <c r="F1051" s="102"/>
      <c r="G1051" s="210"/>
      <c r="H1051" s="102"/>
      <c r="I1051" s="210"/>
      <c r="J1051" s="102"/>
      <c r="K1051" s="210"/>
      <c r="L1051" s="102"/>
      <c r="M1051" s="210"/>
      <c r="N1051" s="102"/>
      <c r="O1051" s="210"/>
      <c r="P1051" s="102"/>
      <c r="Q1051" s="215"/>
    </row>
    <row r="1052" spans="2:17" x14ac:dyDescent="0.3">
      <c r="B1052" s="102"/>
      <c r="C1052" s="210"/>
      <c r="D1052" s="102"/>
      <c r="E1052" s="210"/>
      <c r="F1052" s="102"/>
      <c r="G1052" s="210"/>
      <c r="H1052" s="102"/>
      <c r="I1052" s="210"/>
      <c r="J1052" s="102"/>
      <c r="K1052" s="210"/>
      <c r="L1052" s="102"/>
      <c r="M1052" s="210"/>
      <c r="N1052" s="102"/>
      <c r="O1052" s="210"/>
      <c r="P1052" s="102"/>
      <c r="Q1052" s="215"/>
    </row>
    <row r="1053" spans="2:17" x14ac:dyDescent="0.3">
      <c r="B1053" s="102"/>
      <c r="C1053" s="210"/>
      <c r="D1053" s="102"/>
      <c r="E1053" s="210"/>
      <c r="F1053" s="102"/>
      <c r="G1053" s="210"/>
      <c r="H1053" s="102"/>
      <c r="I1053" s="210"/>
      <c r="J1053" s="102"/>
      <c r="K1053" s="210"/>
      <c r="L1053" s="102"/>
      <c r="M1053" s="210"/>
      <c r="N1053" s="102"/>
      <c r="O1053" s="210"/>
      <c r="P1053" s="102"/>
      <c r="Q1053" s="215"/>
    </row>
    <row r="1054" spans="2:17" x14ac:dyDescent="0.3">
      <c r="B1054" s="102"/>
      <c r="C1054" s="210"/>
      <c r="D1054" s="102"/>
      <c r="E1054" s="210"/>
      <c r="F1054" s="102"/>
      <c r="G1054" s="210"/>
      <c r="H1054" s="102"/>
      <c r="I1054" s="210"/>
      <c r="J1054" s="102"/>
      <c r="K1054" s="210"/>
      <c r="L1054" s="102"/>
      <c r="M1054" s="210"/>
      <c r="N1054" s="102"/>
      <c r="O1054" s="210"/>
      <c r="P1054" s="102"/>
      <c r="Q1054" s="215"/>
    </row>
    <row r="1055" spans="2:17" x14ac:dyDescent="0.3">
      <c r="B1055" s="102"/>
      <c r="C1055" s="210"/>
      <c r="D1055" s="102"/>
      <c r="E1055" s="210"/>
      <c r="F1055" s="102"/>
      <c r="G1055" s="210"/>
      <c r="H1055" s="102"/>
      <c r="I1055" s="210"/>
      <c r="J1055" s="102"/>
      <c r="K1055" s="210"/>
      <c r="L1055" s="102"/>
      <c r="M1055" s="210"/>
      <c r="N1055" s="102"/>
      <c r="O1055" s="210"/>
      <c r="P1055" s="102"/>
      <c r="Q1055" s="215"/>
    </row>
    <row r="1056" spans="2:17" x14ac:dyDescent="0.3">
      <c r="B1056" s="102"/>
      <c r="C1056" s="210"/>
      <c r="D1056" s="102"/>
      <c r="E1056" s="210"/>
      <c r="F1056" s="102"/>
      <c r="G1056" s="210"/>
      <c r="H1056" s="102"/>
      <c r="I1056" s="210"/>
      <c r="J1056" s="102"/>
      <c r="K1056" s="210"/>
      <c r="L1056" s="102"/>
      <c r="M1056" s="210"/>
      <c r="N1056" s="102"/>
      <c r="O1056" s="210"/>
      <c r="P1056" s="102"/>
      <c r="Q1056" s="215"/>
    </row>
    <row r="1057" spans="2:17" x14ac:dyDescent="0.3">
      <c r="B1057" s="102"/>
      <c r="C1057" s="210"/>
      <c r="D1057" s="102"/>
      <c r="E1057" s="210"/>
      <c r="F1057" s="102"/>
      <c r="G1057" s="210"/>
      <c r="H1057" s="102"/>
      <c r="I1057" s="210"/>
      <c r="J1057" s="102"/>
      <c r="K1057" s="210"/>
      <c r="L1057" s="102"/>
      <c r="M1057" s="210"/>
      <c r="N1057" s="102"/>
      <c r="O1057" s="210"/>
      <c r="P1057" s="102"/>
      <c r="Q1057" s="215"/>
    </row>
    <row r="1058" spans="2:17" x14ac:dyDescent="0.3">
      <c r="B1058" s="102"/>
      <c r="C1058" s="210"/>
      <c r="D1058" s="102"/>
      <c r="E1058" s="210"/>
      <c r="F1058" s="102"/>
      <c r="G1058" s="210"/>
      <c r="H1058" s="102"/>
      <c r="I1058" s="210"/>
      <c r="J1058" s="102"/>
      <c r="K1058" s="210"/>
      <c r="L1058" s="102"/>
      <c r="M1058" s="210"/>
      <c r="N1058" s="102"/>
      <c r="O1058" s="210"/>
      <c r="P1058" s="102"/>
      <c r="Q1058" s="215"/>
    </row>
    <row r="1059" spans="2:17" x14ac:dyDescent="0.3">
      <c r="B1059" s="102"/>
      <c r="C1059" s="210"/>
      <c r="D1059" s="102"/>
      <c r="E1059" s="210"/>
      <c r="F1059" s="102"/>
      <c r="G1059" s="210"/>
      <c r="H1059" s="102"/>
      <c r="I1059" s="210"/>
      <c r="J1059" s="102"/>
      <c r="K1059" s="210"/>
      <c r="L1059" s="102"/>
      <c r="M1059" s="210"/>
      <c r="N1059" s="102"/>
      <c r="O1059" s="210"/>
      <c r="P1059" s="102"/>
      <c r="Q1059" s="215"/>
    </row>
    <row r="1060" spans="2:17" x14ac:dyDescent="0.3">
      <c r="B1060" s="102"/>
      <c r="C1060" s="210"/>
      <c r="D1060" s="102"/>
      <c r="E1060" s="210"/>
      <c r="F1060" s="102"/>
      <c r="G1060" s="210"/>
      <c r="H1060" s="102"/>
      <c r="I1060" s="210"/>
      <c r="J1060" s="102"/>
      <c r="K1060" s="210"/>
      <c r="L1060" s="102"/>
      <c r="M1060" s="210"/>
      <c r="N1060" s="102"/>
      <c r="O1060" s="210"/>
      <c r="P1060" s="102"/>
      <c r="Q1060" s="215"/>
    </row>
    <row r="1061" spans="2:17" x14ac:dyDescent="0.3">
      <c r="B1061" s="102"/>
      <c r="C1061" s="210"/>
      <c r="D1061" s="102"/>
      <c r="E1061" s="210"/>
      <c r="F1061" s="102"/>
      <c r="G1061" s="210"/>
      <c r="H1061" s="102"/>
      <c r="I1061" s="210"/>
      <c r="J1061" s="102"/>
      <c r="K1061" s="210"/>
      <c r="L1061" s="102"/>
      <c r="M1061" s="210"/>
      <c r="N1061" s="102"/>
      <c r="O1061" s="210"/>
      <c r="P1061" s="102"/>
      <c r="Q1061" s="215"/>
    </row>
    <row r="1062" spans="2:17" x14ac:dyDescent="0.3">
      <c r="B1062" s="102"/>
      <c r="C1062" s="210"/>
      <c r="D1062" s="102"/>
      <c r="E1062" s="210"/>
      <c r="F1062" s="102"/>
      <c r="G1062" s="210"/>
      <c r="H1062" s="102"/>
      <c r="I1062" s="210"/>
      <c r="J1062" s="102"/>
      <c r="K1062" s="210"/>
      <c r="L1062" s="102"/>
      <c r="M1062" s="210"/>
      <c r="N1062" s="102"/>
      <c r="O1062" s="210"/>
      <c r="P1062" s="102"/>
      <c r="Q1062" s="215"/>
    </row>
    <row r="1063" spans="2:17" x14ac:dyDescent="0.3">
      <c r="B1063" s="102"/>
      <c r="C1063" s="210"/>
      <c r="D1063" s="102"/>
      <c r="E1063" s="210"/>
      <c r="F1063" s="102"/>
      <c r="G1063" s="210"/>
      <c r="H1063" s="102"/>
      <c r="I1063" s="210"/>
      <c r="J1063" s="102"/>
      <c r="K1063" s="210"/>
      <c r="L1063" s="102"/>
      <c r="M1063" s="210"/>
      <c r="N1063" s="102"/>
      <c r="O1063" s="210"/>
      <c r="P1063" s="102"/>
      <c r="Q1063" s="215"/>
    </row>
    <row r="1064" spans="2:17" x14ac:dyDescent="0.3">
      <c r="B1064" s="102"/>
      <c r="C1064" s="210"/>
      <c r="D1064" s="102"/>
      <c r="E1064" s="210"/>
      <c r="F1064" s="102"/>
      <c r="G1064" s="210"/>
      <c r="H1064" s="102"/>
      <c r="I1064" s="210"/>
      <c r="J1064" s="102"/>
      <c r="K1064" s="210"/>
      <c r="L1064" s="102"/>
      <c r="M1064" s="210"/>
      <c r="N1064" s="102"/>
      <c r="O1064" s="210"/>
      <c r="P1064" s="102"/>
      <c r="Q1064" s="215"/>
    </row>
    <row r="1065" spans="2:17" x14ac:dyDescent="0.3">
      <c r="B1065" s="102"/>
      <c r="C1065" s="210"/>
      <c r="D1065" s="102"/>
      <c r="E1065" s="210"/>
      <c r="F1065" s="102"/>
      <c r="G1065" s="210"/>
      <c r="H1065" s="102"/>
      <c r="I1065" s="210"/>
      <c r="J1065" s="102"/>
      <c r="K1065" s="210"/>
      <c r="L1065" s="102"/>
      <c r="M1065" s="210"/>
      <c r="N1065" s="102"/>
      <c r="O1065" s="210"/>
      <c r="P1065" s="102"/>
      <c r="Q1065" s="215"/>
    </row>
    <row r="1066" spans="2:17" x14ac:dyDescent="0.3">
      <c r="B1066" s="102"/>
      <c r="C1066" s="210"/>
      <c r="D1066" s="102"/>
      <c r="E1066" s="210"/>
      <c r="F1066" s="102"/>
      <c r="G1066" s="210"/>
      <c r="H1066" s="102"/>
      <c r="I1066" s="210"/>
      <c r="J1066" s="102"/>
      <c r="K1066" s="210"/>
      <c r="L1066" s="102"/>
      <c r="M1066" s="210"/>
      <c r="N1066" s="102"/>
      <c r="O1066" s="210"/>
      <c r="P1066" s="102"/>
      <c r="Q1066" s="215"/>
    </row>
    <row r="1067" spans="2:17" x14ac:dyDescent="0.3">
      <c r="B1067" s="102"/>
      <c r="C1067" s="210"/>
      <c r="D1067" s="102"/>
      <c r="E1067" s="210"/>
      <c r="F1067" s="102"/>
      <c r="G1067" s="210"/>
      <c r="H1067" s="102"/>
      <c r="I1067" s="210"/>
      <c r="J1067" s="102"/>
      <c r="K1067" s="210"/>
      <c r="L1067" s="102"/>
      <c r="M1067" s="210"/>
      <c r="N1067" s="102"/>
      <c r="O1067" s="210"/>
      <c r="P1067" s="102"/>
      <c r="Q1067" s="215"/>
    </row>
    <row r="1068" spans="2:17" x14ac:dyDescent="0.3">
      <c r="B1068" s="102"/>
      <c r="C1068" s="210"/>
      <c r="D1068" s="102"/>
      <c r="E1068" s="210"/>
      <c r="F1068" s="102"/>
      <c r="G1068" s="210"/>
      <c r="H1068" s="102"/>
      <c r="I1068" s="210"/>
      <c r="J1068" s="102"/>
      <c r="K1068" s="210"/>
      <c r="L1068" s="102"/>
      <c r="M1068" s="210"/>
      <c r="N1068" s="102"/>
      <c r="O1068" s="210"/>
      <c r="P1068" s="102"/>
      <c r="Q1068" s="215"/>
    </row>
    <row r="1069" spans="2:17" x14ac:dyDescent="0.3">
      <c r="B1069" s="102"/>
      <c r="C1069" s="210"/>
      <c r="D1069" s="102"/>
      <c r="E1069" s="210"/>
      <c r="F1069" s="102"/>
      <c r="G1069" s="210"/>
      <c r="H1069" s="102"/>
      <c r="I1069" s="210"/>
      <c r="J1069" s="102"/>
      <c r="K1069" s="210"/>
      <c r="L1069" s="102"/>
      <c r="M1069" s="210"/>
      <c r="N1069" s="102"/>
      <c r="O1069" s="210"/>
      <c r="P1069" s="102"/>
      <c r="Q1069" s="215"/>
    </row>
    <row r="1070" spans="2:17" x14ac:dyDescent="0.3">
      <c r="B1070" s="102"/>
      <c r="C1070" s="210"/>
      <c r="D1070" s="102"/>
      <c r="E1070" s="210"/>
      <c r="F1070" s="102"/>
      <c r="G1070" s="210"/>
      <c r="H1070" s="102"/>
      <c r="I1070" s="210"/>
      <c r="J1070" s="102"/>
      <c r="K1070" s="210"/>
      <c r="L1070" s="102"/>
      <c r="M1070" s="210"/>
      <c r="N1070" s="102"/>
      <c r="O1070" s="210"/>
      <c r="P1070" s="102"/>
      <c r="Q1070" s="215"/>
    </row>
    <row r="1071" spans="2:17" x14ac:dyDescent="0.3">
      <c r="B1071" s="102"/>
      <c r="C1071" s="210"/>
      <c r="D1071" s="102"/>
      <c r="E1071" s="210"/>
      <c r="F1071" s="102"/>
      <c r="G1071" s="210"/>
      <c r="H1071" s="102"/>
      <c r="I1071" s="210"/>
      <c r="J1071" s="102"/>
      <c r="K1071" s="210"/>
      <c r="L1071" s="102"/>
      <c r="M1071" s="210"/>
      <c r="N1071" s="102"/>
      <c r="O1071" s="210"/>
      <c r="P1071" s="102"/>
      <c r="Q1071" s="215"/>
    </row>
    <row r="1072" spans="2:17" x14ac:dyDescent="0.3">
      <c r="B1072" s="102"/>
      <c r="C1072" s="210"/>
      <c r="D1072" s="102"/>
      <c r="E1072" s="210"/>
      <c r="F1072" s="102"/>
      <c r="G1072" s="210"/>
      <c r="H1072" s="102"/>
      <c r="I1072" s="210"/>
      <c r="J1072" s="102"/>
      <c r="K1072" s="210"/>
      <c r="L1072" s="102"/>
      <c r="M1072" s="210"/>
      <c r="N1072" s="102"/>
      <c r="O1072" s="210"/>
      <c r="P1072" s="102"/>
      <c r="Q1072" s="215"/>
    </row>
    <row r="1073" spans="2:17" x14ac:dyDescent="0.3">
      <c r="B1073" s="102"/>
      <c r="C1073" s="210"/>
      <c r="D1073" s="102"/>
      <c r="E1073" s="210"/>
      <c r="F1073" s="102"/>
      <c r="G1073" s="210"/>
      <c r="H1073" s="102"/>
      <c r="I1073" s="210"/>
      <c r="J1073" s="102"/>
      <c r="K1073" s="210"/>
      <c r="L1073" s="102"/>
      <c r="M1073" s="210"/>
      <c r="N1073" s="102"/>
      <c r="O1073" s="210"/>
      <c r="P1073" s="102"/>
      <c r="Q1073" s="215"/>
    </row>
    <row r="1074" spans="2:17" x14ac:dyDescent="0.3">
      <c r="B1074" s="102"/>
      <c r="C1074" s="210"/>
      <c r="D1074" s="102"/>
      <c r="E1074" s="210"/>
      <c r="F1074" s="102"/>
      <c r="G1074" s="210"/>
      <c r="H1074" s="102"/>
      <c r="I1074" s="210"/>
      <c r="J1074" s="102"/>
      <c r="K1074" s="210"/>
      <c r="L1074" s="102"/>
      <c r="M1074" s="210"/>
      <c r="N1074" s="102"/>
      <c r="O1074" s="210"/>
      <c r="P1074" s="102"/>
      <c r="Q1074" s="215"/>
    </row>
    <row r="1075" spans="2:17" x14ac:dyDescent="0.3">
      <c r="B1075" s="102"/>
      <c r="C1075" s="210"/>
      <c r="D1075" s="102"/>
      <c r="E1075" s="210"/>
      <c r="F1075" s="102"/>
      <c r="G1075" s="210"/>
      <c r="H1075" s="102"/>
      <c r="I1075" s="210"/>
      <c r="J1075" s="102"/>
      <c r="K1075" s="210"/>
      <c r="L1075" s="102"/>
      <c r="M1075" s="210"/>
      <c r="N1075" s="102"/>
      <c r="O1075" s="210"/>
      <c r="P1075" s="102"/>
      <c r="Q1075" s="215"/>
    </row>
    <row r="1076" spans="2:17" x14ac:dyDescent="0.3">
      <c r="B1076" s="102"/>
      <c r="C1076" s="210"/>
      <c r="D1076" s="102"/>
      <c r="E1076" s="210"/>
      <c r="F1076" s="102"/>
      <c r="G1076" s="210"/>
      <c r="H1076" s="102"/>
      <c r="I1076" s="210"/>
      <c r="J1076" s="102"/>
      <c r="K1076" s="210"/>
      <c r="L1076" s="102"/>
      <c r="M1076" s="210"/>
      <c r="N1076" s="102"/>
      <c r="O1076" s="210"/>
      <c r="P1076" s="102"/>
      <c r="Q1076" s="215"/>
    </row>
    <row r="1077" spans="2:17" x14ac:dyDescent="0.3">
      <c r="B1077" s="102"/>
      <c r="C1077" s="210"/>
      <c r="D1077" s="102"/>
      <c r="E1077" s="210"/>
      <c r="F1077" s="102"/>
      <c r="G1077" s="210"/>
      <c r="H1077" s="102"/>
      <c r="I1077" s="210"/>
      <c r="J1077" s="102"/>
      <c r="K1077" s="210"/>
      <c r="L1077" s="102"/>
      <c r="M1077" s="210"/>
      <c r="N1077" s="102"/>
      <c r="O1077" s="210"/>
      <c r="P1077" s="102"/>
      <c r="Q1077" s="215"/>
    </row>
    <row r="1078" spans="2:17" x14ac:dyDescent="0.3">
      <c r="B1078" s="102"/>
      <c r="C1078" s="210"/>
      <c r="D1078" s="102"/>
      <c r="E1078" s="210"/>
      <c r="F1078" s="102"/>
      <c r="G1078" s="210"/>
      <c r="H1078" s="102"/>
      <c r="I1078" s="210"/>
      <c r="J1078" s="102"/>
      <c r="K1078" s="210"/>
      <c r="L1078" s="102"/>
      <c r="M1078" s="210"/>
      <c r="N1078" s="102"/>
      <c r="O1078" s="210"/>
      <c r="P1078" s="102"/>
      <c r="Q1078" s="215"/>
    </row>
    <row r="1079" spans="2:17" x14ac:dyDescent="0.3">
      <c r="B1079" s="102"/>
      <c r="C1079" s="210"/>
      <c r="D1079" s="102"/>
      <c r="E1079" s="210"/>
      <c r="F1079" s="102"/>
      <c r="G1079" s="210"/>
      <c r="H1079" s="102"/>
      <c r="I1079" s="210"/>
      <c r="J1079" s="102"/>
      <c r="K1079" s="210"/>
      <c r="L1079" s="102"/>
      <c r="M1079" s="210"/>
      <c r="N1079" s="102"/>
      <c r="O1079" s="210"/>
      <c r="P1079" s="102"/>
      <c r="Q1079" s="215"/>
    </row>
    <row r="1080" spans="2:17" x14ac:dyDescent="0.3">
      <c r="B1080" s="102"/>
      <c r="C1080" s="210"/>
      <c r="D1080" s="102"/>
      <c r="E1080" s="210"/>
      <c r="F1080" s="102"/>
      <c r="G1080" s="210"/>
      <c r="H1080" s="102"/>
      <c r="I1080" s="210"/>
      <c r="J1080" s="102"/>
      <c r="K1080" s="210"/>
      <c r="L1080" s="102"/>
      <c r="M1080" s="210"/>
      <c r="N1080" s="102"/>
      <c r="O1080" s="210"/>
      <c r="P1080" s="102"/>
      <c r="Q1080" s="215"/>
    </row>
    <row r="1081" spans="2:17" x14ac:dyDescent="0.3">
      <c r="B1081" s="102"/>
      <c r="C1081" s="210"/>
      <c r="D1081" s="102"/>
      <c r="E1081" s="210"/>
      <c r="F1081" s="102"/>
      <c r="G1081" s="210"/>
      <c r="H1081" s="102"/>
      <c r="I1081" s="210"/>
      <c r="J1081" s="102"/>
      <c r="K1081" s="210"/>
      <c r="L1081" s="102"/>
      <c r="M1081" s="210"/>
      <c r="N1081" s="102"/>
      <c r="O1081" s="210"/>
      <c r="P1081" s="102"/>
      <c r="Q1081" s="215"/>
    </row>
    <row r="1082" spans="2:17" x14ac:dyDescent="0.3">
      <c r="B1082" s="102"/>
      <c r="C1082" s="210"/>
      <c r="D1082" s="102"/>
      <c r="E1082" s="210"/>
      <c r="F1082" s="102"/>
      <c r="G1082" s="210"/>
      <c r="H1082" s="102"/>
      <c r="I1082" s="210"/>
      <c r="J1082" s="102"/>
      <c r="K1082" s="210"/>
      <c r="L1082" s="102"/>
      <c r="M1082" s="210"/>
      <c r="N1082" s="102"/>
      <c r="O1082" s="210"/>
      <c r="P1082" s="102"/>
      <c r="Q1082" s="215"/>
    </row>
    <row r="1083" spans="2:17" x14ac:dyDescent="0.3">
      <c r="B1083" s="102"/>
      <c r="C1083" s="210"/>
      <c r="D1083" s="102"/>
      <c r="E1083" s="210"/>
      <c r="F1083" s="102"/>
      <c r="G1083" s="210"/>
      <c r="H1083" s="102"/>
      <c r="I1083" s="210"/>
      <c r="J1083" s="102"/>
      <c r="K1083" s="210"/>
      <c r="L1083" s="102"/>
      <c r="M1083" s="210"/>
      <c r="N1083" s="102"/>
      <c r="O1083" s="210"/>
      <c r="P1083" s="102"/>
      <c r="Q1083" s="215"/>
    </row>
    <row r="1084" spans="2:17" x14ac:dyDescent="0.3">
      <c r="B1084" s="102"/>
      <c r="C1084" s="210"/>
      <c r="D1084" s="102"/>
      <c r="E1084" s="210"/>
      <c r="F1084" s="102"/>
      <c r="G1084" s="210"/>
      <c r="H1084" s="102"/>
      <c r="I1084" s="210"/>
      <c r="J1084" s="102"/>
      <c r="K1084" s="210"/>
      <c r="L1084" s="102"/>
      <c r="M1084" s="210"/>
      <c r="N1084" s="102"/>
      <c r="O1084" s="210"/>
      <c r="P1084" s="102"/>
      <c r="Q1084" s="215"/>
    </row>
    <row r="1085" spans="2:17" x14ac:dyDescent="0.3">
      <c r="B1085" s="102"/>
      <c r="C1085" s="210"/>
      <c r="D1085" s="102"/>
      <c r="E1085" s="210"/>
      <c r="F1085" s="102"/>
      <c r="G1085" s="210"/>
      <c r="H1085" s="102"/>
      <c r="I1085" s="210"/>
      <c r="J1085" s="102"/>
      <c r="K1085" s="210"/>
      <c r="L1085" s="102"/>
      <c r="M1085" s="210"/>
      <c r="N1085" s="102"/>
      <c r="O1085" s="210"/>
      <c r="P1085" s="102"/>
      <c r="Q1085" s="215"/>
    </row>
    <row r="1086" spans="2:17" x14ac:dyDescent="0.3">
      <c r="B1086" s="102"/>
      <c r="C1086" s="210"/>
      <c r="D1086" s="102"/>
      <c r="E1086" s="210"/>
      <c r="F1086" s="102"/>
      <c r="G1086" s="210"/>
      <c r="H1086" s="102"/>
      <c r="I1086" s="210"/>
      <c r="J1086" s="102"/>
      <c r="K1086" s="210"/>
      <c r="L1086" s="102"/>
      <c r="M1086" s="210"/>
      <c r="N1086" s="102"/>
      <c r="O1086" s="210"/>
      <c r="P1086" s="102"/>
      <c r="Q1086" s="215"/>
    </row>
    <row r="1087" spans="2:17" x14ac:dyDescent="0.3">
      <c r="B1087" s="102"/>
      <c r="C1087" s="210"/>
      <c r="D1087" s="102"/>
      <c r="E1087" s="210"/>
      <c r="F1087" s="102"/>
      <c r="G1087" s="210"/>
      <c r="H1087" s="102"/>
      <c r="I1087" s="210"/>
      <c r="J1087" s="102"/>
      <c r="K1087" s="210"/>
      <c r="L1087" s="102"/>
      <c r="M1087" s="210"/>
      <c r="N1087" s="102"/>
      <c r="O1087" s="210"/>
      <c r="P1087" s="102"/>
      <c r="Q1087" s="215"/>
    </row>
    <row r="1088" spans="2:17" x14ac:dyDescent="0.3">
      <c r="B1088" s="102"/>
      <c r="C1088" s="210"/>
      <c r="D1088" s="102"/>
      <c r="E1088" s="210"/>
      <c r="F1088" s="102"/>
      <c r="G1088" s="210"/>
      <c r="H1088" s="102"/>
      <c r="I1088" s="210"/>
      <c r="J1088" s="102"/>
      <c r="K1088" s="210"/>
      <c r="L1088" s="102"/>
      <c r="M1088" s="210"/>
      <c r="N1088" s="102"/>
      <c r="O1088" s="210"/>
      <c r="P1088" s="102"/>
      <c r="Q1088" s="215"/>
    </row>
    <row r="1089" spans="2:17" x14ac:dyDescent="0.3">
      <c r="B1089" s="102"/>
      <c r="C1089" s="210"/>
      <c r="D1089" s="102"/>
      <c r="E1089" s="210"/>
      <c r="F1089" s="102"/>
      <c r="G1089" s="210"/>
      <c r="H1089" s="102"/>
      <c r="I1089" s="210"/>
      <c r="J1089" s="102"/>
      <c r="K1089" s="210"/>
      <c r="L1089" s="102"/>
      <c r="M1089" s="210"/>
      <c r="N1089" s="102"/>
      <c r="O1089" s="210"/>
      <c r="P1089" s="102"/>
      <c r="Q1089" s="215"/>
    </row>
    <row r="1090" spans="2:17" x14ac:dyDescent="0.3">
      <c r="B1090" s="102"/>
      <c r="C1090" s="210"/>
      <c r="D1090" s="102"/>
      <c r="E1090" s="210"/>
      <c r="F1090" s="102"/>
      <c r="G1090" s="210"/>
      <c r="H1090" s="102"/>
      <c r="I1090" s="210"/>
      <c r="J1090" s="102"/>
      <c r="K1090" s="210"/>
      <c r="L1090" s="102"/>
      <c r="M1090" s="210"/>
      <c r="N1090" s="102"/>
      <c r="O1090" s="210"/>
      <c r="P1090" s="102"/>
      <c r="Q1090" s="215"/>
    </row>
    <row r="1091" spans="2:17" x14ac:dyDescent="0.3">
      <c r="B1091" s="102"/>
      <c r="C1091" s="210"/>
      <c r="D1091" s="102"/>
      <c r="E1091" s="210"/>
      <c r="F1091" s="102"/>
      <c r="G1091" s="210"/>
      <c r="H1091" s="102"/>
      <c r="I1091" s="210"/>
      <c r="J1091" s="102"/>
      <c r="K1091" s="210"/>
      <c r="L1091" s="102"/>
      <c r="M1091" s="210"/>
      <c r="N1091" s="102"/>
      <c r="O1091" s="210"/>
      <c r="P1091" s="102"/>
      <c r="Q1091" s="215"/>
    </row>
    <row r="1092" spans="2:17" x14ac:dyDescent="0.3">
      <c r="B1092" s="102"/>
      <c r="C1092" s="210"/>
      <c r="D1092" s="102"/>
      <c r="E1092" s="210"/>
      <c r="F1092" s="102"/>
      <c r="G1092" s="210"/>
      <c r="H1092" s="102"/>
      <c r="I1092" s="210"/>
      <c r="J1092" s="102"/>
      <c r="K1092" s="210"/>
      <c r="L1092" s="102"/>
      <c r="M1092" s="210"/>
      <c r="N1092" s="102"/>
      <c r="O1092" s="210"/>
      <c r="P1092" s="102"/>
      <c r="Q1092" s="215"/>
    </row>
    <row r="1093" spans="2:17" x14ac:dyDescent="0.3">
      <c r="B1093" s="102"/>
      <c r="C1093" s="210"/>
      <c r="D1093" s="102"/>
      <c r="E1093" s="210"/>
      <c r="F1093" s="102"/>
      <c r="G1093" s="210"/>
      <c r="H1093" s="102"/>
      <c r="I1093" s="210"/>
      <c r="J1093" s="102"/>
      <c r="K1093" s="210"/>
      <c r="L1093" s="102"/>
      <c r="M1093" s="210"/>
      <c r="N1093" s="102"/>
      <c r="O1093" s="210"/>
      <c r="P1093" s="102"/>
      <c r="Q1093" s="215"/>
    </row>
    <row r="1094" spans="2:17" x14ac:dyDescent="0.3">
      <c r="B1094" s="102"/>
      <c r="C1094" s="210"/>
      <c r="D1094" s="102"/>
      <c r="E1094" s="210"/>
      <c r="F1094" s="102"/>
      <c r="G1094" s="210"/>
      <c r="H1094" s="102"/>
      <c r="I1094" s="210"/>
      <c r="J1094" s="102"/>
      <c r="K1094" s="210"/>
      <c r="L1094" s="102"/>
      <c r="M1094" s="210"/>
      <c r="N1094" s="102"/>
      <c r="O1094" s="210"/>
      <c r="P1094" s="102"/>
      <c r="Q1094" s="215"/>
    </row>
    <row r="1095" spans="2:17" x14ac:dyDescent="0.3">
      <c r="B1095" s="102"/>
      <c r="C1095" s="210"/>
      <c r="D1095" s="102"/>
      <c r="E1095" s="210"/>
      <c r="F1095" s="102"/>
      <c r="G1095" s="210"/>
      <c r="H1095" s="102"/>
      <c r="I1095" s="210"/>
      <c r="J1095" s="102"/>
      <c r="K1095" s="210"/>
      <c r="L1095" s="102"/>
      <c r="M1095" s="210"/>
      <c r="N1095" s="102"/>
      <c r="O1095" s="210"/>
      <c r="P1095" s="102"/>
      <c r="Q1095" s="215"/>
    </row>
    <row r="1096" spans="2:17" x14ac:dyDescent="0.3">
      <c r="B1096" s="102"/>
      <c r="C1096" s="210"/>
      <c r="D1096" s="102"/>
      <c r="E1096" s="210"/>
      <c r="F1096" s="102"/>
      <c r="G1096" s="210"/>
      <c r="H1096" s="102"/>
      <c r="I1096" s="210"/>
      <c r="J1096" s="102"/>
      <c r="K1096" s="210"/>
      <c r="L1096" s="102"/>
      <c r="M1096" s="210"/>
      <c r="N1096" s="102"/>
      <c r="O1096" s="210"/>
      <c r="P1096" s="102"/>
      <c r="Q1096" s="215"/>
    </row>
    <row r="1097" spans="2:17" x14ac:dyDescent="0.3">
      <c r="B1097" s="102"/>
      <c r="C1097" s="210"/>
      <c r="D1097" s="102"/>
      <c r="E1097" s="210"/>
      <c r="F1097" s="102"/>
      <c r="G1097" s="210"/>
      <c r="H1097" s="102"/>
      <c r="I1097" s="210"/>
      <c r="J1097" s="102"/>
      <c r="K1097" s="210"/>
      <c r="L1097" s="102"/>
      <c r="M1097" s="210"/>
      <c r="N1097" s="102"/>
      <c r="O1097" s="210"/>
      <c r="P1097" s="102"/>
      <c r="Q1097" s="215"/>
    </row>
    <row r="1098" spans="2:17" x14ac:dyDescent="0.3">
      <c r="B1098" s="102"/>
      <c r="C1098" s="210"/>
      <c r="D1098" s="102"/>
      <c r="E1098" s="210"/>
      <c r="F1098" s="102"/>
      <c r="G1098" s="210"/>
      <c r="H1098" s="102"/>
      <c r="I1098" s="210"/>
      <c r="J1098" s="102"/>
      <c r="K1098" s="210"/>
      <c r="L1098" s="102"/>
      <c r="M1098" s="210"/>
      <c r="N1098" s="102"/>
      <c r="O1098" s="210"/>
      <c r="P1098" s="102"/>
      <c r="Q1098" s="215"/>
    </row>
    <row r="1099" spans="2:17" x14ac:dyDescent="0.3">
      <c r="B1099" s="102"/>
      <c r="C1099" s="210"/>
      <c r="D1099" s="102"/>
      <c r="E1099" s="210"/>
      <c r="F1099" s="102"/>
      <c r="G1099" s="210"/>
      <c r="H1099" s="102"/>
      <c r="I1099" s="210"/>
      <c r="J1099" s="102"/>
      <c r="K1099" s="210"/>
      <c r="L1099" s="102"/>
      <c r="M1099" s="210"/>
      <c r="N1099" s="102"/>
      <c r="O1099" s="210"/>
      <c r="P1099" s="102"/>
      <c r="Q1099" s="215"/>
    </row>
    <row r="1100" spans="2:17" x14ac:dyDescent="0.3">
      <c r="B1100" s="102"/>
      <c r="C1100" s="210"/>
      <c r="D1100" s="102"/>
      <c r="E1100" s="210"/>
      <c r="F1100" s="102"/>
      <c r="G1100" s="210"/>
      <c r="H1100" s="102"/>
      <c r="I1100" s="210"/>
      <c r="J1100" s="102"/>
      <c r="K1100" s="210"/>
      <c r="L1100" s="102"/>
      <c r="M1100" s="210"/>
      <c r="N1100" s="102"/>
      <c r="O1100" s="210"/>
      <c r="P1100" s="102"/>
      <c r="Q1100" s="215"/>
    </row>
    <row r="1101" spans="2:17" x14ac:dyDescent="0.3">
      <c r="B1101" s="102"/>
      <c r="C1101" s="210"/>
      <c r="D1101" s="102"/>
      <c r="E1101" s="210"/>
      <c r="F1101" s="102"/>
      <c r="G1101" s="210"/>
      <c r="H1101" s="102"/>
      <c r="I1101" s="210"/>
      <c r="J1101" s="102"/>
      <c r="K1101" s="210"/>
      <c r="L1101" s="102"/>
      <c r="M1101" s="210"/>
      <c r="N1101" s="102"/>
      <c r="O1101" s="210"/>
      <c r="P1101" s="102"/>
      <c r="Q1101" s="215"/>
    </row>
    <row r="1102" spans="2:17" x14ac:dyDescent="0.3">
      <c r="B1102" s="102"/>
      <c r="C1102" s="210"/>
      <c r="D1102" s="102"/>
      <c r="E1102" s="210"/>
      <c r="F1102" s="102"/>
      <c r="G1102" s="210"/>
      <c r="H1102" s="102"/>
      <c r="I1102" s="210"/>
      <c r="J1102" s="102"/>
      <c r="K1102" s="210"/>
      <c r="L1102" s="102"/>
      <c r="M1102" s="210"/>
      <c r="N1102" s="102"/>
      <c r="O1102" s="210"/>
      <c r="P1102" s="102"/>
      <c r="Q1102" s="215"/>
    </row>
    <row r="1103" spans="2:17" x14ac:dyDescent="0.3">
      <c r="B1103" s="102"/>
      <c r="C1103" s="210"/>
      <c r="D1103" s="102"/>
      <c r="E1103" s="210"/>
      <c r="F1103" s="102"/>
      <c r="G1103" s="210"/>
      <c r="H1103" s="102"/>
      <c r="I1103" s="210"/>
      <c r="J1103" s="102"/>
      <c r="K1103" s="210"/>
      <c r="L1103" s="102"/>
      <c r="M1103" s="210"/>
      <c r="N1103" s="102"/>
      <c r="O1103" s="210"/>
      <c r="P1103" s="102"/>
      <c r="Q1103" s="215"/>
    </row>
    <row r="1104" spans="2:17" x14ac:dyDescent="0.3">
      <c r="B1104" s="102"/>
      <c r="C1104" s="210"/>
      <c r="D1104" s="102"/>
      <c r="E1104" s="210"/>
      <c r="F1104" s="102"/>
      <c r="G1104" s="210"/>
      <c r="H1104" s="102"/>
      <c r="I1104" s="210"/>
      <c r="J1104" s="102"/>
      <c r="K1104" s="210"/>
      <c r="L1104" s="102"/>
      <c r="M1104" s="210"/>
      <c r="N1104" s="102"/>
      <c r="O1104" s="210"/>
      <c r="P1104" s="102"/>
      <c r="Q1104" s="215"/>
    </row>
    <row r="1105" spans="2:17" x14ac:dyDescent="0.3">
      <c r="B1105" s="102"/>
      <c r="C1105" s="210"/>
      <c r="D1105" s="102"/>
      <c r="E1105" s="210"/>
      <c r="F1105" s="102"/>
      <c r="G1105" s="210"/>
      <c r="H1105" s="102"/>
      <c r="I1105" s="210"/>
      <c r="J1105" s="102"/>
      <c r="K1105" s="210"/>
      <c r="L1105" s="102"/>
      <c r="M1105" s="210"/>
      <c r="N1105" s="102"/>
      <c r="O1105" s="210"/>
      <c r="P1105" s="102"/>
      <c r="Q1105" s="215"/>
    </row>
    <row r="1106" spans="2:17" x14ac:dyDescent="0.3">
      <c r="B1106" s="102"/>
      <c r="C1106" s="210"/>
      <c r="D1106" s="102"/>
      <c r="E1106" s="210"/>
      <c r="F1106" s="102"/>
      <c r="G1106" s="210"/>
      <c r="H1106" s="102"/>
      <c r="I1106" s="210"/>
      <c r="J1106" s="102"/>
      <c r="K1106" s="210"/>
      <c r="L1106" s="102"/>
      <c r="M1106" s="210"/>
      <c r="N1106" s="102"/>
      <c r="O1106" s="210"/>
      <c r="P1106" s="102"/>
      <c r="Q1106" s="215"/>
    </row>
    <row r="1107" spans="2:17" x14ac:dyDescent="0.3">
      <c r="B1107" s="102"/>
      <c r="C1107" s="210"/>
      <c r="D1107" s="102"/>
      <c r="E1107" s="210"/>
      <c r="F1107" s="102"/>
      <c r="G1107" s="210"/>
      <c r="H1107" s="102"/>
      <c r="I1107" s="210"/>
      <c r="J1107" s="102"/>
      <c r="K1107" s="210"/>
      <c r="L1107" s="102"/>
      <c r="M1107" s="210"/>
      <c r="N1107" s="102"/>
      <c r="O1107" s="210"/>
      <c r="P1107" s="102"/>
      <c r="Q1107" s="215"/>
    </row>
    <row r="1108" spans="2:17" x14ac:dyDescent="0.3">
      <c r="B1108" s="102"/>
      <c r="C1108" s="210"/>
      <c r="D1108" s="102"/>
      <c r="E1108" s="210"/>
      <c r="F1108" s="102"/>
      <c r="G1108" s="210"/>
      <c r="H1108" s="102"/>
      <c r="I1108" s="210"/>
      <c r="J1108" s="102"/>
      <c r="K1108" s="210"/>
      <c r="L1108" s="102"/>
      <c r="M1108" s="210"/>
      <c r="N1108" s="102"/>
      <c r="O1108" s="210"/>
      <c r="P1108" s="102"/>
      <c r="Q1108" s="215"/>
    </row>
    <row r="1109" spans="2:17" x14ac:dyDescent="0.3">
      <c r="B1109" s="102"/>
      <c r="C1109" s="210"/>
      <c r="D1109" s="102"/>
      <c r="E1109" s="210"/>
      <c r="F1109" s="102"/>
      <c r="G1109" s="210"/>
      <c r="H1109" s="102"/>
      <c r="I1109" s="210"/>
      <c r="J1109" s="102"/>
      <c r="K1109" s="210"/>
      <c r="L1109" s="102"/>
      <c r="M1109" s="210"/>
      <c r="N1109" s="102"/>
      <c r="O1109" s="210"/>
      <c r="P1109" s="102"/>
      <c r="Q1109" s="215"/>
    </row>
    <row r="1110" spans="2:17" x14ac:dyDescent="0.3">
      <c r="B1110" s="102"/>
      <c r="C1110" s="210"/>
      <c r="D1110" s="102"/>
      <c r="E1110" s="210"/>
      <c r="F1110" s="102"/>
      <c r="G1110" s="210"/>
      <c r="H1110" s="102"/>
      <c r="I1110" s="210"/>
      <c r="J1110" s="102"/>
      <c r="K1110" s="210"/>
      <c r="L1110" s="102"/>
      <c r="M1110" s="210"/>
      <c r="N1110" s="102"/>
      <c r="O1110" s="210"/>
      <c r="P1110" s="102"/>
      <c r="Q1110" s="215"/>
    </row>
    <row r="1111" spans="2:17" x14ac:dyDescent="0.3">
      <c r="B1111" s="102"/>
      <c r="C1111" s="210"/>
      <c r="D1111" s="102"/>
      <c r="E1111" s="210"/>
      <c r="F1111" s="102"/>
      <c r="G1111" s="210"/>
      <c r="H1111" s="102"/>
      <c r="I1111" s="210"/>
      <c r="J1111" s="102"/>
      <c r="K1111" s="210"/>
      <c r="L1111" s="102"/>
      <c r="M1111" s="210"/>
      <c r="N1111" s="102"/>
      <c r="O1111" s="210"/>
      <c r="P1111" s="102"/>
      <c r="Q1111" s="215"/>
    </row>
    <row r="1112" spans="2:17" x14ac:dyDescent="0.3">
      <c r="B1112" s="102"/>
      <c r="C1112" s="210"/>
      <c r="D1112" s="102"/>
      <c r="E1112" s="210"/>
      <c r="F1112" s="102"/>
      <c r="G1112" s="210"/>
      <c r="H1112" s="102"/>
      <c r="I1112" s="210"/>
      <c r="J1112" s="102"/>
      <c r="K1112" s="210"/>
      <c r="L1112" s="102"/>
      <c r="M1112" s="210"/>
      <c r="N1112" s="102"/>
      <c r="O1112" s="210"/>
      <c r="P1112" s="102"/>
      <c r="Q1112" s="215"/>
    </row>
    <row r="1113" spans="2:17" x14ac:dyDescent="0.3">
      <c r="B1113" s="102"/>
      <c r="C1113" s="210"/>
      <c r="D1113" s="102"/>
      <c r="E1113" s="210"/>
      <c r="F1113" s="102"/>
      <c r="G1113" s="210"/>
      <c r="H1113" s="102"/>
      <c r="I1113" s="210"/>
      <c r="J1113" s="102"/>
      <c r="K1113" s="210"/>
      <c r="L1113" s="102"/>
      <c r="M1113" s="210"/>
      <c r="N1113" s="102"/>
      <c r="O1113" s="210"/>
      <c r="P1113" s="102"/>
      <c r="Q1113" s="215"/>
    </row>
    <row r="1114" spans="2:17" x14ac:dyDescent="0.3">
      <c r="B1114" s="102"/>
      <c r="C1114" s="210"/>
      <c r="D1114" s="102"/>
      <c r="E1114" s="210"/>
      <c r="F1114" s="102"/>
      <c r="G1114" s="210"/>
      <c r="H1114" s="102"/>
      <c r="I1114" s="210"/>
      <c r="J1114" s="102"/>
      <c r="K1114" s="210"/>
      <c r="L1114" s="102"/>
      <c r="M1114" s="210"/>
      <c r="N1114" s="102"/>
      <c r="O1114" s="210"/>
      <c r="P1114" s="102"/>
      <c r="Q1114" s="215"/>
    </row>
    <row r="1115" spans="2:17" x14ac:dyDescent="0.3">
      <c r="B1115" s="102"/>
      <c r="C1115" s="210"/>
      <c r="D1115" s="102"/>
      <c r="E1115" s="210"/>
      <c r="F1115" s="102"/>
      <c r="G1115" s="210"/>
      <c r="H1115" s="102"/>
      <c r="I1115" s="210"/>
      <c r="J1115" s="102"/>
      <c r="K1115" s="210"/>
      <c r="L1115" s="102"/>
      <c r="M1115" s="210"/>
      <c r="N1115" s="102"/>
      <c r="O1115" s="210"/>
      <c r="P1115" s="102"/>
      <c r="Q1115" s="215"/>
    </row>
    <row r="1116" spans="2:17" x14ac:dyDescent="0.3">
      <c r="B1116" s="102"/>
      <c r="C1116" s="210"/>
      <c r="D1116" s="102"/>
      <c r="E1116" s="210"/>
      <c r="F1116" s="102"/>
      <c r="G1116" s="210"/>
      <c r="H1116" s="102"/>
      <c r="I1116" s="210"/>
      <c r="J1116" s="102"/>
      <c r="K1116" s="210"/>
      <c r="L1116" s="102"/>
      <c r="M1116" s="210"/>
      <c r="N1116" s="102"/>
      <c r="O1116" s="210"/>
      <c r="P1116" s="102"/>
      <c r="Q1116" s="215"/>
    </row>
    <row r="1117" spans="2:17" x14ac:dyDescent="0.3">
      <c r="B1117" s="102"/>
      <c r="C1117" s="210"/>
      <c r="D1117" s="102"/>
      <c r="E1117" s="210"/>
      <c r="F1117" s="102"/>
      <c r="G1117" s="210"/>
      <c r="H1117" s="102"/>
      <c r="I1117" s="210"/>
      <c r="J1117" s="102"/>
      <c r="K1117" s="210"/>
      <c r="L1117" s="102"/>
      <c r="M1117" s="210"/>
      <c r="N1117" s="102"/>
      <c r="O1117" s="210"/>
      <c r="P1117" s="102"/>
      <c r="Q1117" s="215"/>
    </row>
    <row r="1118" spans="2:17" x14ac:dyDescent="0.3">
      <c r="B1118" s="102"/>
      <c r="C1118" s="210"/>
      <c r="D1118" s="102"/>
      <c r="E1118" s="210"/>
      <c r="F1118" s="102"/>
      <c r="G1118" s="210"/>
      <c r="H1118" s="102"/>
      <c r="I1118" s="210"/>
      <c r="J1118" s="102"/>
      <c r="K1118" s="210"/>
      <c r="L1118" s="102"/>
      <c r="M1118" s="210"/>
      <c r="N1118" s="102"/>
      <c r="O1118" s="210"/>
      <c r="P1118" s="102"/>
      <c r="Q1118" s="215"/>
    </row>
    <row r="1119" spans="2:17" x14ac:dyDescent="0.3">
      <c r="B1119" s="102"/>
      <c r="C1119" s="210"/>
      <c r="D1119" s="102"/>
      <c r="E1119" s="210"/>
      <c r="F1119" s="102"/>
      <c r="G1119" s="210"/>
      <c r="H1119" s="102"/>
      <c r="I1119" s="210"/>
      <c r="J1119" s="102"/>
      <c r="K1119" s="210"/>
      <c r="L1119" s="102"/>
      <c r="M1119" s="210"/>
      <c r="N1119" s="102"/>
      <c r="O1119" s="210"/>
      <c r="P1119" s="102"/>
      <c r="Q1119" s="215"/>
    </row>
    <row r="1120" spans="2:17" x14ac:dyDescent="0.3">
      <c r="B1120" s="102"/>
      <c r="C1120" s="210"/>
      <c r="D1120" s="102"/>
      <c r="E1120" s="210"/>
      <c r="F1120" s="102"/>
      <c r="G1120" s="210"/>
      <c r="H1120" s="102"/>
      <c r="I1120" s="210"/>
      <c r="J1120" s="102"/>
      <c r="K1120" s="210"/>
      <c r="L1120" s="102"/>
      <c r="M1120" s="210"/>
      <c r="N1120" s="102"/>
      <c r="O1120" s="210"/>
      <c r="P1120" s="102"/>
      <c r="Q1120" s="215"/>
    </row>
    <row r="1121" spans="2:17" x14ac:dyDescent="0.3">
      <c r="B1121" s="102"/>
      <c r="C1121" s="210"/>
      <c r="D1121" s="102"/>
      <c r="E1121" s="210"/>
      <c r="F1121" s="102"/>
      <c r="G1121" s="210"/>
      <c r="H1121" s="102"/>
      <c r="I1121" s="210"/>
      <c r="J1121" s="102"/>
      <c r="K1121" s="210"/>
      <c r="L1121" s="102"/>
      <c r="M1121" s="210"/>
      <c r="N1121" s="102"/>
      <c r="O1121" s="210"/>
      <c r="P1121" s="102"/>
      <c r="Q1121" s="215"/>
    </row>
    <row r="1122" spans="2:17" x14ac:dyDescent="0.3">
      <c r="B1122" s="102"/>
      <c r="C1122" s="210"/>
      <c r="D1122" s="102"/>
      <c r="E1122" s="210"/>
      <c r="F1122" s="102"/>
      <c r="G1122" s="210"/>
      <c r="H1122" s="102"/>
      <c r="I1122" s="210"/>
      <c r="J1122" s="102"/>
      <c r="K1122" s="210"/>
      <c r="L1122" s="102"/>
      <c r="M1122" s="210"/>
      <c r="N1122" s="102"/>
      <c r="O1122" s="210"/>
      <c r="P1122" s="102"/>
      <c r="Q1122" s="215"/>
    </row>
    <row r="1123" spans="2:17" x14ac:dyDescent="0.3">
      <c r="B1123" s="102"/>
      <c r="C1123" s="210"/>
      <c r="D1123" s="102"/>
      <c r="E1123" s="210"/>
      <c r="F1123" s="102"/>
      <c r="G1123" s="210"/>
      <c r="H1123" s="102"/>
      <c r="I1123" s="210"/>
      <c r="J1123" s="102"/>
      <c r="K1123" s="210"/>
      <c r="L1123" s="102"/>
      <c r="M1123" s="210"/>
      <c r="N1123" s="102"/>
      <c r="O1123" s="210"/>
      <c r="P1123" s="102"/>
      <c r="Q1123" s="215"/>
    </row>
    <row r="1124" spans="2:17" x14ac:dyDescent="0.3">
      <c r="B1124" s="102"/>
      <c r="C1124" s="210"/>
      <c r="D1124" s="102"/>
      <c r="E1124" s="210"/>
      <c r="F1124" s="102"/>
      <c r="G1124" s="210"/>
      <c r="H1124" s="102"/>
      <c r="I1124" s="210"/>
      <c r="J1124" s="102"/>
      <c r="K1124" s="210"/>
      <c r="L1124" s="102"/>
      <c r="M1124" s="210"/>
      <c r="N1124" s="102"/>
      <c r="O1124" s="210"/>
      <c r="P1124" s="102"/>
      <c r="Q1124" s="215"/>
    </row>
    <row r="1125" spans="2:17" x14ac:dyDescent="0.3">
      <c r="B1125" s="102"/>
      <c r="C1125" s="210"/>
      <c r="D1125" s="102"/>
      <c r="E1125" s="210"/>
      <c r="F1125" s="102"/>
      <c r="G1125" s="210"/>
      <c r="H1125" s="102"/>
      <c r="I1125" s="210"/>
      <c r="J1125" s="102"/>
      <c r="K1125" s="210"/>
      <c r="L1125" s="102"/>
      <c r="M1125" s="210"/>
      <c r="N1125" s="102"/>
      <c r="O1125" s="210"/>
      <c r="P1125" s="102"/>
      <c r="Q1125" s="215"/>
    </row>
    <row r="1126" spans="2:17" x14ac:dyDescent="0.3">
      <c r="B1126" s="102"/>
      <c r="C1126" s="210"/>
      <c r="D1126" s="102"/>
      <c r="E1126" s="210"/>
      <c r="F1126" s="102"/>
      <c r="G1126" s="210"/>
      <c r="H1126" s="102"/>
      <c r="I1126" s="210"/>
      <c r="J1126" s="102"/>
      <c r="K1126" s="210"/>
      <c r="L1126" s="102"/>
      <c r="M1126" s="210"/>
      <c r="N1126" s="102"/>
      <c r="O1126" s="210"/>
      <c r="P1126" s="102"/>
      <c r="Q1126" s="215"/>
    </row>
    <row r="1127" spans="2:17" x14ac:dyDescent="0.3">
      <c r="B1127" s="102"/>
      <c r="C1127" s="210"/>
      <c r="D1127" s="102"/>
      <c r="E1127" s="210"/>
      <c r="F1127" s="102"/>
      <c r="G1127" s="210"/>
      <c r="H1127" s="102"/>
      <c r="I1127" s="210"/>
      <c r="J1127" s="102"/>
      <c r="K1127" s="210"/>
      <c r="L1127" s="102"/>
      <c r="M1127" s="210"/>
      <c r="N1127" s="102"/>
      <c r="O1127" s="210"/>
      <c r="P1127" s="102"/>
      <c r="Q1127" s="215"/>
    </row>
    <row r="1128" spans="2:17" x14ac:dyDescent="0.3">
      <c r="B1128" s="102"/>
      <c r="C1128" s="210"/>
      <c r="D1128" s="102"/>
      <c r="E1128" s="210"/>
      <c r="F1128" s="102"/>
      <c r="G1128" s="210"/>
      <c r="H1128" s="102"/>
      <c r="I1128" s="210"/>
      <c r="J1128" s="102"/>
      <c r="K1128" s="210"/>
      <c r="L1128" s="102"/>
      <c r="M1128" s="210"/>
      <c r="N1128" s="102"/>
      <c r="O1128" s="210"/>
      <c r="P1128" s="102"/>
      <c r="Q1128" s="215"/>
    </row>
    <row r="1129" spans="2:17" x14ac:dyDescent="0.3">
      <c r="B1129" s="102"/>
      <c r="C1129" s="210"/>
      <c r="D1129" s="102"/>
      <c r="E1129" s="210"/>
      <c r="F1129" s="102"/>
      <c r="G1129" s="210"/>
      <c r="H1129" s="102"/>
      <c r="I1129" s="210"/>
      <c r="J1129" s="102"/>
      <c r="K1129" s="210"/>
      <c r="L1129" s="102"/>
      <c r="M1129" s="210"/>
      <c r="N1129" s="102"/>
      <c r="O1129" s="210"/>
      <c r="P1129" s="102"/>
      <c r="Q1129" s="215"/>
    </row>
    <row r="1130" spans="2:17" x14ac:dyDescent="0.3">
      <c r="B1130" s="102"/>
      <c r="C1130" s="210"/>
      <c r="D1130" s="102"/>
      <c r="E1130" s="210"/>
      <c r="F1130" s="102"/>
      <c r="G1130" s="210"/>
      <c r="H1130" s="102"/>
      <c r="I1130" s="210"/>
      <c r="J1130" s="102"/>
      <c r="K1130" s="210"/>
      <c r="L1130" s="102"/>
      <c r="M1130" s="210"/>
      <c r="N1130" s="102"/>
      <c r="O1130" s="210"/>
      <c r="P1130" s="102"/>
      <c r="Q1130" s="215"/>
    </row>
    <row r="1131" spans="2:17" x14ac:dyDescent="0.3">
      <c r="B1131" s="102"/>
      <c r="C1131" s="210"/>
      <c r="D1131" s="102"/>
      <c r="E1131" s="210"/>
      <c r="F1131" s="102"/>
      <c r="G1131" s="210"/>
      <c r="H1131" s="102"/>
      <c r="I1131" s="210"/>
      <c r="J1131" s="102"/>
      <c r="K1131" s="210"/>
      <c r="L1131" s="102"/>
      <c r="M1131" s="210"/>
      <c r="N1131" s="102"/>
      <c r="O1131" s="210"/>
      <c r="P1131" s="102"/>
      <c r="Q1131" s="215"/>
    </row>
    <row r="1132" spans="2:17" x14ac:dyDescent="0.3">
      <c r="B1132" s="102"/>
      <c r="C1132" s="210"/>
      <c r="D1132" s="102"/>
      <c r="E1132" s="210"/>
      <c r="F1132" s="102"/>
      <c r="G1132" s="210"/>
      <c r="H1132" s="102"/>
      <c r="I1132" s="210"/>
      <c r="J1132" s="102"/>
      <c r="K1132" s="210"/>
      <c r="L1132" s="102"/>
      <c r="M1132" s="210"/>
      <c r="N1132" s="102"/>
      <c r="O1132" s="210"/>
      <c r="P1132" s="102"/>
      <c r="Q1132" s="215"/>
    </row>
    <row r="1133" spans="2:17" x14ac:dyDescent="0.3">
      <c r="B1133" s="102"/>
      <c r="C1133" s="210"/>
      <c r="D1133" s="102"/>
      <c r="E1133" s="210"/>
      <c r="F1133" s="102"/>
      <c r="G1133" s="210"/>
      <c r="H1133" s="102"/>
      <c r="I1133" s="210"/>
      <c r="J1133" s="102"/>
      <c r="K1133" s="210"/>
      <c r="L1133" s="102"/>
      <c r="M1133" s="210"/>
      <c r="N1133" s="102"/>
      <c r="O1133" s="210"/>
      <c r="P1133" s="102"/>
      <c r="Q1133" s="215"/>
    </row>
    <row r="1134" spans="2:17" x14ac:dyDescent="0.3">
      <c r="B1134" s="102"/>
      <c r="C1134" s="210"/>
      <c r="D1134" s="102"/>
      <c r="E1134" s="210"/>
      <c r="F1134" s="102"/>
      <c r="G1134" s="210"/>
      <c r="H1134" s="102"/>
      <c r="I1134" s="210"/>
      <c r="J1134" s="102"/>
      <c r="K1134" s="210"/>
      <c r="L1134" s="102"/>
      <c r="M1134" s="210"/>
      <c r="N1134" s="102"/>
      <c r="O1134" s="210"/>
      <c r="P1134" s="102"/>
      <c r="Q1134" s="215"/>
    </row>
    <row r="1135" spans="2:17" x14ac:dyDescent="0.3">
      <c r="B1135" s="102"/>
      <c r="C1135" s="210"/>
      <c r="D1135" s="102"/>
      <c r="E1135" s="210"/>
      <c r="F1135" s="102"/>
      <c r="G1135" s="210"/>
      <c r="H1135" s="102"/>
      <c r="I1135" s="210"/>
      <c r="J1135" s="102"/>
      <c r="K1135" s="210"/>
      <c r="L1135" s="102"/>
      <c r="M1135" s="210"/>
      <c r="N1135" s="102"/>
      <c r="O1135" s="210"/>
      <c r="P1135" s="102"/>
      <c r="Q1135" s="215"/>
    </row>
    <row r="1136" spans="2:17" x14ac:dyDescent="0.3">
      <c r="B1136" s="102"/>
      <c r="C1136" s="210"/>
      <c r="D1136" s="102"/>
      <c r="E1136" s="210"/>
      <c r="F1136" s="102"/>
      <c r="G1136" s="210"/>
      <c r="H1136" s="102"/>
      <c r="I1136" s="210"/>
      <c r="J1136" s="102"/>
      <c r="K1136" s="210"/>
      <c r="L1136" s="102"/>
      <c r="M1136" s="210"/>
      <c r="N1136" s="102"/>
      <c r="O1136" s="210"/>
      <c r="P1136" s="102"/>
      <c r="Q1136" s="215"/>
    </row>
    <row r="1137" spans="2:17" x14ac:dyDescent="0.3">
      <c r="B1137" s="102"/>
      <c r="C1137" s="210"/>
      <c r="D1137" s="102"/>
      <c r="E1137" s="210"/>
      <c r="F1137" s="102"/>
      <c r="G1137" s="210"/>
      <c r="H1137" s="102"/>
      <c r="I1137" s="210"/>
      <c r="J1137" s="102"/>
      <c r="K1137" s="210"/>
      <c r="L1137" s="102"/>
      <c r="M1137" s="210"/>
      <c r="N1137" s="102"/>
      <c r="O1137" s="210"/>
      <c r="P1137" s="102"/>
      <c r="Q1137" s="215"/>
    </row>
    <row r="1138" spans="2:17" x14ac:dyDescent="0.3">
      <c r="B1138" s="102"/>
      <c r="C1138" s="210"/>
      <c r="D1138" s="102"/>
      <c r="E1138" s="210"/>
      <c r="F1138" s="102"/>
      <c r="G1138" s="210"/>
      <c r="H1138" s="102"/>
      <c r="I1138" s="210"/>
      <c r="J1138" s="102"/>
      <c r="K1138" s="210"/>
      <c r="L1138" s="102"/>
      <c r="M1138" s="210"/>
      <c r="N1138" s="102"/>
      <c r="O1138" s="210"/>
      <c r="P1138" s="102"/>
      <c r="Q1138" s="215"/>
    </row>
    <row r="1139" spans="2:17" x14ac:dyDescent="0.3">
      <c r="B1139" s="102"/>
      <c r="C1139" s="210"/>
      <c r="D1139" s="102"/>
      <c r="E1139" s="210"/>
      <c r="F1139" s="102"/>
      <c r="G1139" s="210"/>
      <c r="H1139" s="102"/>
      <c r="I1139" s="210"/>
      <c r="J1139" s="102"/>
      <c r="K1139" s="210"/>
      <c r="L1139" s="102"/>
      <c r="M1139" s="210"/>
      <c r="N1139" s="102"/>
      <c r="O1139" s="210"/>
      <c r="P1139" s="102"/>
      <c r="Q1139" s="215"/>
    </row>
    <row r="1140" spans="2:17" x14ac:dyDescent="0.3">
      <c r="B1140" s="102"/>
      <c r="C1140" s="210"/>
      <c r="D1140" s="102"/>
      <c r="E1140" s="210"/>
      <c r="F1140" s="102"/>
      <c r="G1140" s="210"/>
      <c r="H1140" s="102"/>
      <c r="I1140" s="210"/>
      <c r="J1140" s="102"/>
      <c r="K1140" s="210"/>
      <c r="L1140" s="102"/>
      <c r="M1140" s="210"/>
      <c r="N1140" s="102"/>
      <c r="O1140" s="210"/>
      <c r="P1140" s="102"/>
      <c r="Q1140" s="215"/>
    </row>
    <row r="1141" spans="2:17" x14ac:dyDescent="0.3">
      <c r="B1141" s="102"/>
      <c r="C1141" s="210"/>
      <c r="D1141" s="102"/>
      <c r="E1141" s="210"/>
      <c r="F1141" s="102"/>
      <c r="G1141" s="210"/>
      <c r="H1141" s="102"/>
      <c r="I1141" s="210"/>
      <c r="J1141" s="102"/>
      <c r="K1141" s="210"/>
      <c r="L1141" s="102"/>
      <c r="M1141" s="210"/>
      <c r="N1141" s="102"/>
      <c r="O1141" s="210"/>
      <c r="P1141" s="102"/>
      <c r="Q1141" s="215"/>
    </row>
    <row r="1142" spans="2:17" x14ac:dyDescent="0.3">
      <c r="B1142" s="102"/>
      <c r="C1142" s="210"/>
      <c r="D1142" s="102"/>
      <c r="E1142" s="210"/>
      <c r="F1142" s="102"/>
      <c r="G1142" s="210"/>
      <c r="H1142" s="102"/>
      <c r="I1142" s="210"/>
      <c r="J1142" s="102"/>
      <c r="K1142" s="210"/>
      <c r="L1142" s="102"/>
      <c r="M1142" s="210"/>
      <c r="N1142" s="102"/>
      <c r="O1142" s="210"/>
      <c r="P1142" s="102"/>
      <c r="Q1142" s="215"/>
    </row>
    <row r="1143" spans="2:17" x14ac:dyDescent="0.3">
      <c r="B1143" s="102"/>
      <c r="C1143" s="210"/>
      <c r="D1143" s="102"/>
      <c r="E1143" s="210"/>
      <c r="F1143" s="102"/>
      <c r="G1143" s="210"/>
      <c r="H1143" s="102"/>
      <c r="I1143" s="210"/>
      <c r="J1143" s="102"/>
      <c r="K1143" s="210"/>
      <c r="L1143" s="102"/>
      <c r="M1143" s="210"/>
      <c r="N1143" s="102"/>
      <c r="O1143" s="210"/>
      <c r="P1143" s="102"/>
      <c r="Q1143" s="215"/>
    </row>
    <row r="1144" spans="2:17" x14ac:dyDescent="0.3">
      <c r="B1144" s="102"/>
      <c r="C1144" s="210"/>
      <c r="D1144" s="102"/>
      <c r="E1144" s="210"/>
      <c r="F1144" s="102"/>
      <c r="G1144" s="210"/>
      <c r="H1144" s="102"/>
      <c r="I1144" s="210"/>
      <c r="J1144" s="102"/>
      <c r="K1144" s="210"/>
      <c r="L1144" s="102"/>
      <c r="M1144" s="210"/>
      <c r="N1144" s="102"/>
      <c r="O1144" s="210"/>
      <c r="P1144" s="102"/>
      <c r="Q1144" s="215"/>
    </row>
    <row r="1145" spans="2:17" x14ac:dyDescent="0.3">
      <c r="B1145" s="102"/>
      <c r="C1145" s="210"/>
      <c r="D1145" s="102"/>
      <c r="E1145" s="210"/>
      <c r="F1145" s="102"/>
      <c r="G1145" s="210"/>
      <c r="H1145" s="102"/>
      <c r="I1145" s="210"/>
      <c r="J1145" s="102"/>
      <c r="K1145" s="210"/>
      <c r="L1145" s="102"/>
      <c r="M1145" s="210"/>
      <c r="N1145" s="102"/>
      <c r="O1145" s="210"/>
      <c r="P1145" s="102"/>
      <c r="Q1145" s="215"/>
    </row>
    <row r="1146" spans="2:17" x14ac:dyDescent="0.3">
      <c r="B1146" s="102"/>
      <c r="C1146" s="210"/>
      <c r="D1146" s="102"/>
      <c r="E1146" s="210"/>
      <c r="F1146" s="102"/>
      <c r="G1146" s="210"/>
      <c r="H1146" s="102"/>
      <c r="I1146" s="210"/>
      <c r="J1146" s="102"/>
      <c r="K1146" s="210"/>
      <c r="L1146" s="102"/>
      <c r="M1146" s="210"/>
      <c r="N1146" s="102"/>
      <c r="O1146" s="210"/>
      <c r="P1146" s="102"/>
      <c r="Q1146" s="215"/>
    </row>
    <row r="1147" spans="2:17" x14ac:dyDescent="0.3">
      <c r="B1147" s="102"/>
      <c r="C1147" s="210"/>
      <c r="D1147" s="102"/>
      <c r="E1147" s="210"/>
      <c r="F1147" s="102"/>
      <c r="G1147" s="210"/>
      <c r="H1147" s="102"/>
      <c r="I1147" s="210"/>
      <c r="J1147" s="102"/>
      <c r="K1147" s="210"/>
      <c r="L1147" s="102"/>
      <c r="M1147" s="210"/>
      <c r="N1147" s="102"/>
      <c r="O1147" s="210"/>
      <c r="P1147" s="102"/>
      <c r="Q1147" s="215"/>
    </row>
    <row r="1148" spans="2:17" x14ac:dyDescent="0.3">
      <c r="B1148" s="102"/>
      <c r="C1148" s="210"/>
      <c r="D1148" s="102"/>
      <c r="E1148" s="210"/>
      <c r="F1148" s="102"/>
      <c r="G1148" s="210"/>
      <c r="H1148" s="102"/>
      <c r="I1148" s="210"/>
      <c r="J1148" s="102"/>
      <c r="K1148" s="210"/>
      <c r="L1148" s="102"/>
      <c r="M1148" s="210"/>
      <c r="N1148" s="102"/>
      <c r="O1148" s="210"/>
      <c r="P1148" s="102"/>
      <c r="Q1148" s="215"/>
    </row>
    <row r="1149" spans="2:17" x14ac:dyDescent="0.3">
      <c r="B1149" s="102"/>
      <c r="C1149" s="210"/>
      <c r="D1149" s="102"/>
      <c r="E1149" s="210"/>
      <c r="F1149" s="102"/>
      <c r="G1149" s="210"/>
      <c r="H1149" s="102"/>
      <c r="I1149" s="210"/>
      <c r="J1149" s="102"/>
      <c r="K1149" s="210"/>
      <c r="L1149" s="102"/>
      <c r="M1149" s="210"/>
      <c r="N1149" s="102"/>
      <c r="O1149" s="210"/>
      <c r="P1149" s="102"/>
      <c r="Q1149" s="215"/>
    </row>
    <row r="1150" spans="2:17" x14ac:dyDescent="0.3">
      <c r="B1150" s="102"/>
      <c r="C1150" s="210"/>
      <c r="D1150" s="102"/>
      <c r="E1150" s="210"/>
      <c r="F1150" s="102"/>
      <c r="G1150" s="210"/>
      <c r="H1150" s="102"/>
      <c r="I1150" s="210"/>
      <c r="J1150" s="102"/>
      <c r="K1150" s="210"/>
      <c r="L1150" s="102"/>
      <c r="M1150" s="210"/>
      <c r="N1150" s="102"/>
      <c r="O1150" s="210"/>
      <c r="P1150" s="102"/>
      <c r="Q1150" s="215"/>
    </row>
    <row r="1151" spans="2:17" x14ac:dyDescent="0.3">
      <c r="B1151" s="102"/>
      <c r="C1151" s="210"/>
      <c r="D1151" s="102"/>
      <c r="E1151" s="210"/>
      <c r="F1151" s="102"/>
      <c r="G1151" s="210"/>
      <c r="H1151" s="102"/>
      <c r="I1151" s="210"/>
      <c r="J1151" s="102"/>
      <c r="K1151" s="210"/>
      <c r="L1151" s="102"/>
      <c r="M1151" s="210"/>
      <c r="N1151" s="102"/>
      <c r="O1151" s="210"/>
      <c r="P1151" s="102"/>
      <c r="Q1151" s="215"/>
    </row>
    <row r="1152" spans="2:17" x14ac:dyDescent="0.3">
      <c r="B1152" s="102"/>
      <c r="C1152" s="210"/>
      <c r="D1152" s="102"/>
      <c r="E1152" s="210"/>
      <c r="F1152" s="102"/>
      <c r="G1152" s="210"/>
      <c r="H1152" s="102"/>
      <c r="I1152" s="210"/>
      <c r="J1152" s="102"/>
      <c r="K1152" s="210"/>
      <c r="L1152" s="102"/>
      <c r="M1152" s="210"/>
      <c r="N1152" s="102"/>
      <c r="O1152" s="210"/>
      <c r="P1152" s="102"/>
      <c r="Q1152" s="215"/>
    </row>
    <row r="1153" spans="2:17" x14ac:dyDescent="0.3">
      <c r="B1153" s="102"/>
      <c r="C1153" s="210"/>
      <c r="D1153" s="102"/>
      <c r="E1153" s="210"/>
      <c r="F1153" s="102"/>
      <c r="G1153" s="210"/>
      <c r="H1153" s="102"/>
      <c r="I1153" s="210"/>
      <c r="J1153" s="102"/>
      <c r="K1153" s="210"/>
      <c r="L1153" s="102"/>
      <c r="M1153" s="210"/>
      <c r="N1153" s="102"/>
      <c r="O1153" s="210"/>
      <c r="P1153" s="102"/>
      <c r="Q1153" s="215"/>
    </row>
    <row r="1154" spans="2:17" x14ac:dyDescent="0.3">
      <c r="B1154" s="102"/>
      <c r="C1154" s="210"/>
      <c r="D1154" s="102"/>
      <c r="E1154" s="210"/>
      <c r="F1154" s="102"/>
      <c r="G1154" s="210"/>
      <c r="H1154" s="102"/>
      <c r="I1154" s="210"/>
      <c r="J1154" s="102"/>
      <c r="K1154" s="210"/>
      <c r="L1154" s="102"/>
      <c r="M1154" s="210"/>
      <c r="N1154" s="102"/>
      <c r="O1154" s="210"/>
      <c r="P1154" s="102"/>
      <c r="Q1154" s="215"/>
    </row>
    <row r="1155" spans="2:17" x14ac:dyDescent="0.3">
      <c r="B1155" s="102"/>
      <c r="C1155" s="210"/>
      <c r="D1155" s="102"/>
      <c r="E1155" s="210"/>
      <c r="F1155" s="102"/>
      <c r="G1155" s="210"/>
      <c r="H1155" s="102"/>
      <c r="I1155" s="210"/>
      <c r="J1155" s="102"/>
      <c r="K1155" s="210"/>
      <c r="L1155" s="102"/>
      <c r="M1155" s="210"/>
      <c r="N1155" s="102"/>
      <c r="O1155" s="210"/>
      <c r="P1155" s="102"/>
      <c r="Q1155" s="215"/>
    </row>
    <row r="1156" spans="2:17" x14ac:dyDescent="0.3">
      <c r="B1156" s="102"/>
      <c r="C1156" s="210"/>
      <c r="D1156" s="102"/>
      <c r="E1156" s="210"/>
      <c r="F1156" s="102"/>
      <c r="G1156" s="210"/>
      <c r="H1156" s="102"/>
      <c r="I1156" s="210"/>
      <c r="J1156" s="102"/>
      <c r="K1156" s="210"/>
      <c r="L1156" s="102"/>
      <c r="M1156" s="210"/>
      <c r="N1156" s="102"/>
      <c r="O1156" s="210"/>
      <c r="P1156" s="102"/>
      <c r="Q1156" s="215"/>
    </row>
    <row r="1157" spans="2:17" x14ac:dyDescent="0.3">
      <c r="B1157" s="102"/>
      <c r="C1157" s="210"/>
      <c r="D1157" s="102"/>
      <c r="E1157" s="210"/>
      <c r="F1157" s="102"/>
      <c r="G1157" s="210"/>
      <c r="H1157" s="102"/>
      <c r="I1157" s="210"/>
      <c r="J1157" s="102"/>
      <c r="K1157" s="210"/>
      <c r="L1157" s="102"/>
      <c r="M1157" s="210"/>
      <c r="N1157" s="102"/>
      <c r="O1157" s="210"/>
      <c r="P1157" s="102"/>
      <c r="Q1157" s="215"/>
    </row>
    <row r="1158" spans="2:17" x14ac:dyDescent="0.3">
      <c r="B1158" s="102"/>
      <c r="C1158" s="210"/>
      <c r="D1158" s="102"/>
      <c r="E1158" s="210"/>
      <c r="F1158" s="102"/>
      <c r="G1158" s="210"/>
      <c r="H1158" s="102"/>
      <c r="I1158" s="210"/>
      <c r="J1158" s="102"/>
      <c r="K1158" s="210"/>
      <c r="L1158" s="102"/>
      <c r="M1158" s="210"/>
      <c r="N1158" s="102"/>
      <c r="O1158" s="210"/>
      <c r="P1158" s="102"/>
      <c r="Q1158" s="215"/>
    </row>
    <row r="1159" spans="2:17" x14ac:dyDescent="0.3">
      <c r="B1159" s="102"/>
      <c r="C1159" s="210"/>
      <c r="D1159" s="102"/>
      <c r="E1159" s="210"/>
      <c r="F1159" s="102"/>
      <c r="G1159" s="210"/>
      <c r="H1159" s="102"/>
      <c r="I1159" s="210"/>
      <c r="J1159" s="102"/>
      <c r="K1159" s="210"/>
      <c r="L1159" s="102"/>
      <c r="M1159" s="210"/>
      <c r="N1159" s="102"/>
      <c r="O1159" s="210"/>
      <c r="P1159" s="102"/>
      <c r="Q1159" s="215"/>
    </row>
    <row r="1160" spans="2:17" x14ac:dyDescent="0.3">
      <c r="B1160" s="102"/>
      <c r="C1160" s="210"/>
      <c r="D1160" s="102"/>
      <c r="E1160" s="210"/>
      <c r="F1160" s="102"/>
      <c r="G1160" s="210"/>
      <c r="H1160" s="102"/>
      <c r="I1160" s="210"/>
      <c r="J1160" s="102"/>
      <c r="K1160" s="210"/>
      <c r="L1160" s="102"/>
      <c r="M1160" s="210"/>
      <c r="N1160" s="102"/>
      <c r="O1160" s="210"/>
      <c r="P1160" s="102"/>
      <c r="Q1160" s="215"/>
    </row>
    <row r="1161" spans="2:17" x14ac:dyDescent="0.3">
      <c r="B1161" s="102"/>
      <c r="C1161" s="210"/>
      <c r="D1161" s="102"/>
      <c r="E1161" s="210"/>
      <c r="F1161" s="102"/>
      <c r="G1161" s="210"/>
      <c r="H1161" s="102"/>
      <c r="I1161" s="210"/>
      <c r="J1161" s="102"/>
      <c r="K1161" s="210"/>
      <c r="L1161" s="102"/>
      <c r="M1161" s="210"/>
      <c r="N1161" s="102"/>
      <c r="O1161" s="210"/>
      <c r="P1161" s="102"/>
      <c r="Q1161" s="215"/>
    </row>
    <row r="1162" spans="2:17" x14ac:dyDescent="0.3">
      <c r="B1162" s="102"/>
      <c r="C1162" s="210"/>
      <c r="D1162" s="102"/>
      <c r="E1162" s="210"/>
      <c r="F1162" s="102"/>
      <c r="G1162" s="210"/>
      <c r="H1162" s="102"/>
      <c r="I1162" s="210"/>
      <c r="J1162" s="102"/>
      <c r="K1162" s="210"/>
      <c r="L1162" s="102"/>
      <c r="M1162" s="210"/>
      <c r="N1162" s="102"/>
      <c r="O1162" s="210"/>
      <c r="P1162" s="102"/>
      <c r="Q1162" s="215"/>
    </row>
    <row r="1163" spans="2:17" x14ac:dyDescent="0.3">
      <c r="B1163" s="102"/>
      <c r="C1163" s="210"/>
      <c r="D1163" s="102"/>
      <c r="E1163" s="210"/>
      <c r="F1163" s="102"/>
      <c r="G1163" s="210"/>
      <c r="H1163" s="102"/>
      <c r="I1163" s="210"/>
      <c r="J1163" s="102"/>
      <c r="K1163" s="210"/>
      <c r="L1163" s="102"/>
      <c r="M1163" s="210"/>
      <c r="N1163" s="102"/>
      <c r="O1163" s="210"/>
      <c r="P1163" s="102"/>
      <c r="Q1163" s="215"/>
    </row>
    <row r="1164" spans="2:17" x14ac:dyDescent="0.3">
      <c r="B1164" s="102"/>
      <c r="C1164" s="210"/>
      <c r="D1164" s="102"/>
      <c r="E1164" s="210"/>
      <c r="F1164" s="102"/>
      <c r="G1164" s="210"/>
      <c r="H1164" s="102"/>
      <c r="I1164" s="210"/>
      <c r="J1164" s="102"/>
      <c r="K1164" s="210"/>
      <c r="L1164" s="102"/>
      <c r="M1164" s="210"/>
      <c r="N1164" s="102"/>
      <c r="O1164" s="210"/>
      <c r="P1164" s="102"/>
      <c r="Q1164" s="215"/>
    </row>
    <row r="1165" spans="2:17" x14ac:dyDescent="0.3">
      <c r="B1165" s="102"/>
      <c r="C1165" s="210"/>
      <c r="D1165" s="102"/>
      <c r="E1165" s="210"/>
      <c r="F1165" s="102"/>
      <c r="G1165" s="210"/>
      <c r="H1165" s="102"/>
      <c r="I1165" s="210"/>
      <c r="J1165" s="102"/>
      <c r="K1165" s="210"/>
      <c r="L1165" s="102"/>
      <c r="M1165" s="210"/>
      <c r="N1165" s="102"/>
      <c r="O1165" s="210"/>
      <c r="P1165" s="102"/>
      <c r="Q1165" s="215"/>
    </row>
    <row r="1166" spans="2:17" x14ac:dyDescent="0.3">
      <c r="B1166" s="102"/>
      <c r="C1166" s="210"/>
      <c r="D1166" s="102"/>
      <c r="E1166" s="210"/>
      <c r="F1166" s="102"/>
      <c r="G1166" s="210"/>
      <c r="H1166" s="102"/>
      <c r="I1166" s="210"/>
      <c r="J1166" s="102"/>
      <c r="K1166" s="210"/>
      <c r="L1166" s="102"/>
      <c r="M1166" s="210"/>
      <c r="N1166" s="102"/>
      <c r="O1166" s="210"/>
      <c r="P1166" s="102"/>
      <c r="Q1166" s="215"/>
    </row>
    <row r="1167" spans="2:17" x14ac:dyDescent="0.3">
      <c r="B1167" s="102"/>
      <c r="C1167" s="210"/>
      <c r="D1167" s="102"/>
      <c r="E1167" s="210"/>
      <c r="F1167" s="102"/>
      <c r="G1167" s="210"/>
      <c r="H1167" s="102"/>
      <c r="I1167" s="210"/>
      <c r="J1167" s="102"/>
      <c r="K1167" s="210"/>
      <c r="L1167" s="102"/>
      <c r="M1167" s="210"/>
      <c r="N1167" s="102"/>
      <c r="O1167" s="210"/>
      <c r="P1167" s="102"/>
      <c r="Q1167" s="215"/>
    </row>
    <row r="1168" spans="2:17" x14ac:dyDescent="0.3">
      <c r="B1168" s="102"/>
      <c r="C1168" s="210"/>
      <c r="D1168" s="102"/>
      <c r="E1168" s="210"/>
      <c r="F1168" s="102"/>
      <c r="G1168" s="210"/>
      <c r="H1168" s="102"/>
      <c r="I1168" s="210"/>
      <c r="J1168" s="102"/>
      <c r="K1168" s="210"/>
      <c r="L1168" s="102"/>
      <c r="M1168" s="210"/>
      <c r="N1168" s="102"/>
      <c r="O1168" s="210"/>
      <c r="P1168" s="102"/>
      <c r="Q1168" s="215"/>
    </row>
    <row r="1169" spans="2:17" x14ac:dyDescent="0.3">
      <c r="B1169" s="102"/>
      <c r="C1169" s="210"/>
      <c r="D1169" s="102"/>
      <c r="E1169" s="210"/>
      <c r="F1169" s="102"/>
      <c r="G1169" s="210"/>
      <c r="H1169" s="102"/>
      <c r="I1169" s="210"/>
      <c r="J1169" s="102"/>
      <c r="K1169" s="210"/>
      <c r="L1169" s="102"/>
      <c r="M1169" s="210"/>
      <c r="N1169" s="102"/>
      <c r="O1169" s="210"/>
      <c r="P1169" s="102"/>
      <c r="Q1169" s="215"/>
    </row>
    <row r="1170" spans="2:17" x14ac:dyDescent="0.3">
      <c r="B1170" s="102"/>
      <c r="C1170" s="210"/>
      <c r="D1170" s="102"/>
      <c r="E1170" s="210"/>
      <c r="F1170" s="102"/>
      <c r="G1170" s="210"/>
      <c r="H1170" s="102"/>
      <c r="I1170" s="210"/>
      <c r="J1170" s="102"/>
      <c r="K1170" s="210"/>
      <c r="L1170" s="102"/>
      <c r="M1170" s="210"/>
      <c r="N1170" s="102"/>
      <c r="O1170" s="210"/>
      <c r="P1170" s="102"/>
      <c r="Q1170" s="215"/>
    </row>
    <row r="1171" spans="2:17" x14ac:dyDescent="0.3">
      <c r="B1171" s="102"/>
      <c r="C1171" s="210"/>
      <c r="D1171" s="102"/>
      <c r="E1171" s="210"/>
      <c r="F1171" s="102"/>
      <c r="G1171" s="210"/>
      <c r="H1171" s="102"/>
      <c r="I1171" s="210"/>
      <c r="J1171" s="102"/>
      <c r="K1171" s="210"/>
      <c r="L1171" s="102"/>
      <c r="M1171" s="210"/>
      <c r="N1171" s="102"/>
      <c r="O1171" s="210"/>
      <c r="P1171" s="102"/>
      <c r="Q1171" s="215"/>
    </row>
    <row r="1172" spans="2:17" x14ac:dyDescent="0.3">
      <c r="B1172" s="102"/>
      <c r="C1172" s="210"/>
      <c r="D1172" s="102"/>
      <c r="E1172" s="210"/>
      <c r="F1172" s="102"/>
      <c r="G1172" s="210"/>
      <c r="H1172" s="102"/>
      <c r="I1172" s="210"/>
      <c r="J1172" s="102"/>
      <c r="K1172" s="210"/>
      <c r="L1172" s="102"/>
      <c r="M1172" s="210"/>
      <c r="N1172" s="102"/>
      <c r="O1172" s="210"/>
      <c r="P1172" s="102"/>
      <c r="Q1172" s="215"/>
    </row>
    <row r="1173" spans="2:17" x14ac:dyDescent="0.3">
      <c r="B1173" s="102"/>
      <c r="C1173" s="210"/>
      <c r="D1173" s="102"/>
      <c r="E1173" s="210"/>
      <c r="F1173" s="102"/>
      <c r="G1173" s="210"/>
      <c r="H1173" s="102"/>
      <c r="I1173" s="210"/>
      <c r="J1173" s="102"/>
      <c r="K1173" s="210"/>
      <c r="L1173" s="102"/>
      <c r="M1173" s="210"/>
      <c r="N1173" s="102"/>
      <c r="O1173" s="210"/>
      <c r="P1173" s="102"/>
      <c r="Q1173" s="215"/>
    </row>
    <row r="1174" spans="2:17" x14ac:dyDescent="0.3">
      <c r="B1174" s="102"/>
      <c r="C1174" s="210"/>
      <c r="D1174" s="102"/>
      <c r="E1174" s="210"/>
      <c r="F1174" s="102"/>
      <c r="G1174" s="210"/>
      <c r="H1174" s="102"/>
      <c r="I1174" s="210"/>
      <c r="J1174" s="102"/>
      <c r="K1174" s="210"/>
      <c r="L1174" s="102"/>
      <c r="M1174" s="210"/>
      <c r="N1174" s="102"/>
      <c r="O1174" s="210"/>
      <c r="P1174" s="102"/>
      <c r="Q1174" s="215"/>
    </row>
    <row r="1175" spans="2:17" x14ac:dyDescent="0.3">
      <c r="B1175" s="102"/>
      <c r="C1175" s="210"/>
      <c r="D1175" s="102"/>
      <c r="E1175" s="210"/>
      <c r="F1175" s="102"/>
      <c r="G1175" s="210"/>
      <c r="H1175" s="102"/>
      <c r="I1175" s="210"/>
      <c r="J1175" s="102"/>
      <c r="K1175" s="210"/>
      <c r="L1175" s="102"/>
      <c r="M1175" s="210"/>
      <c r="N1175" s="102"/>
      <c r="O1175" s="210"/>
      <c r="P1175" s="102"/>
      <c r="Q1175" s="215"/>
    </row>
    <row r="1176" spans="2:17" x14ac:dyDescent="0.3">
      <c r="B1176" s="102"/>
      <c r="C1176" s="210"/>
      <c r="D1176" s="102"/>
      <c r="E1176" s="210"/>
      <c r="F1176" s="102"/>
      <c r="G1176" s="210"/>
      <c r="H1176" s="102"/>
      <c r="I1176" s="210"/>
      <c r="J1176" s="102"/>
      <c r="K1176" s="210"/>
      <c r="L1176" s="102"/>
      <c r="M1176" s="210"/>
      <c r="N1176" s="102"/>
      <c r="O1176" s="210"/>
      <c r="P1176" s="102"/>
      <c r="Q1176" s="215"/>
    </row>
    <row r="1177" spans="2:17" x14ac:dyDescent="0.3">
      <c r="B1177" s="102"/>
      <c r="C1177" s="210"/>
      <c r="D1177" s="102"/>
      <c r="E1177" s="210"/>
      <c r="F1177" s="102"/>
      <c r="G1177" s="210"/>
      <c r="H1177" s="102"/>
      <c r="I1177" s="210"/>
      <c r="J1177" s="102"/>
      <c r="K1177" s="210"/>
      <c r="L1177" s="102"/>
      <c r="M1177" s="210"/>
      <c r="N1177" s="102"/>
      <c r="O1177" s="210"/>
      <c r="P1177" s="102"/>
      <c r="Q1177" s="215"/>
    </row>
    <row r="1178" spans="2:17" x14ac:dyDescent="0.3">
      <c r="B1178" s="102"/>
      <c r="C1178" s="210"/>
      <c r="D1178" s="102"/>
      <c r="E1178" s="210"/>
      <c r="F1178" s="102"/>
      <c r="G1178" s="210"/>
      <c r="H1178" s="102"/>
      <c r="I1178" s="210"/>
      <c r="J1178" s="102"/>
      <c r="K1178" s="210"/>
      <c r="L1178" s="102"/>
      <c r="M1178" s="210"/>
      <c r="N1178" s="102"/>
      <c r="O1178" s="210"/>
      <c r="P1178" s="102"/>
      <c r="Q1178" s="215"/>
    </row>
    <row r="1179" spans="2:17" x14ac:dyDescent="0.3">
      <c r="B1179" s="102"/>
      <c r="C1179" s="210"/>
      <c r="D1179" s="102"/>
      <c r="E1179" s="210"/>
      <c r="F1179" s="102"/>
      <c r="G1179" s="210"/>
      <c r="H1179" s="102"/>
      <c r="I1179" s="210"/>
      <c r="J1179" s="102"/>
      <c r="K1179" s="210"/>
      <c r="L1179" s="102"/>
      <c r="M1179" s="210"/>
      <c r="N1179" s="102"/>
      <c r="O1179" s="210"/>
      <c r="P1179" s="102"/>
      <c r="Q1179" s="215"/>
    </row>
    <row r="1180" spans="2:17" x14ac:dyDescent="0.3">
      <c r="B1180" s="102"/>
      <c r="C1180" s="210"/>
      <c r="D1180" s="102"/>
      <c r="E1180" s="210"/>
      <c r="F1180" s="102"/>
      <c r="G1180" s="210"/>
      <c r="H1180" s="102"/>
      <c r="I1180" s="210"/>
      <c r="J1180" s="102"/>
      <c r="K1180" s="210"/>
      <c r="L1180" s="102"/>
      <c r="M1180" s="210"/>
      <c r="N1180" s="102"/>
      <c r="O1180" s="210"/>
      <c r="P1180" s="102"/>
      <c r="Q1180" s="215"/>
    </row>
    <row r="1181" spans="2:17" x14ac:dyDescent="0.3">
      <c r="B1181" s="102"/>
      <c r="C1181" s="210"/>
      <c r="D1181" s="102"/>
      <c r="E1181" s="210"/>
      <c r="F1181" s="102"/>
      <c r="G1181" s="210"/>
      <c r="H1181" s="102"/>
      <c r="I1181" s="210"/>
      <c r="J1181" s="102"/>
      <c r="K1181" s="210"/>
      <c r="L1181" s="102"/>
      <c r="M1181" s="210"/>
      <c r="N1181" s="102"/>
      <c r="O1181" s="210"/>
      <c r="P1181" s="102"/>
      <c r="Q1181" s="215"/>
    </row>
    <row r="1182" spans="2:17" x14ac:dyDescent="0.3">
      <c r="B1182" s="102"/>
      <c r="C1182" s="210"/>
      <c r="D1182" s="102"/>
      <c r="E1182" s="210"/>
      <c r="F1182" s="102"/>
      <c r="G1182" s="210"/>
      <c r="H1182" s="102"/>
      <c r="I1182" s="210"/>
      <c r="J1182" s="102"/>
      <c r="K1182" s="210"/>
      <c r="L1182" s="102"/>
      <c r="M1182" s="210"/>
      <c r="N1182" s="102"/>
      <c r="O1182" s="210"/>
      <c r="P1182" s="102"/>
      <c r="Q1182" s="215"/>
    </row>
    <row r="1183" spans="2:17" x14ac:dyDescent="0.3">
      <c r="B1183" s="102"/>
      <c r="C1183" s="210"/>
      <c r="D1183" s="102"/>
      <c r="E1183" s="210"/>
      <c r="F1183" s="102"/>
      <c r="G1183" s="210"/>
      <c r="H1183" s="102"/>
      <c r="I1183" s="210"/>
      <c r="J1183" s="102"/>
      <c r="K1183" s="210"/>
      <c r="L1183" s="102"/>
      <c r="M1183" s="210"/>
      <c r="N1183" s="102"/>
      <c r="O1183" s="210"/>
      <c r="P1183" s="102"/>
      <c r="Q1183" s="215"/>
    </row>
    <row r="1184" spans="2:17" x14ac:dyDescent="0.3">
      <c r="B1184" s="102"/>
      <c r="C1184" s="210"/>
      <c r="D1184" s="102"/>
      <c r="E1184" s="210"/>
      <c r="F1184" s="102"/>
      <c r="G1184" s="210"/>
      <c r="H1184" s="102"/>
      <c r="I1184" s="210"/>
      <c r="J1184" s="102"/>
      <c r="K1184" s="210"/>
      <c r="L1184" s="102"/>
      <c r="M1184" s="210"/>
      <c r="N1184" s="102"/>
      <c r="O1184" s="210"/>
      <c r="P1184" s="102"/>
      <c r="Q1184" s="215"/>
    </row>
    <row r="1185" spans="2:17" x14ac:dyDescent="0.3">
      <c r="B1185" s="102"/>
      <c r="C1185" s="210"/>
      <c r="D1185" s="102"/>
      <c r="E1185" s="210"/>
      <c r="F1185" s="102"/>
      <c r="G1185" s="210"/>
      <c r="H1185" s="102"/>
      <c r="I1185" s="210"/>
      <c r="J1185" s="102"/>
      <c r="K1185" s="210"/>
      <c r="L1185" s="102"/>
      <c r="M1185" s="210"/>
      <c r="N1185" s="102"/>
      <c r="O1185" s="210"/>
      <c r="P1185" s="102"/>
      <c r="Q1185" s="215"/>
    </row>
    <row r="1186" spans="2:17" x14ac:dyDescent="0.3">
      <c r="B1186" s="102"/>
      <c r="C1186" s="210"/>
      <c r="D1186" s="102"/>
      <c r="E1186" s="210"/>
      <c r="F1186" s="102"/>
      <c r="G1186" s="210"/>
      <c r="H1186" s="102"/>
      <c r="I1186" s="210"/>
      <c r="J1186" s="102"/>
      <c r="K1186" s="210"/>
      <c r="L1186" s="102"/>
      <c r="M1186" s="210"/>
      <c r="N1186" s="102"/>
      <c r="O1186" s="210"/>
      <c r="P1186" s="102"/>
      <c r="Q1186" s="215"/>
    </row>
    <row r="1187" spans="2:17" x14ac:dyDescent="0.3">
      <c r="B1187" s="102"/>
      <c r="C1187" s="210"/>
      <c r="D1187" s="102"/>
      <c r="E1187" s="210"/>
      <c r="F1187" s="102"/>
      <c r="G1187" s="210"/>
      <c r="H1187" s="102"/>
      <c r="I1187" s="210"/>
      <c r="J1187" s="102"/>
      <c r="K1187" s="210"/>
      <c r="L1187" s="102"/>
      <c r="M1187" s="210"/>
      <c r="N1187" s="102"/>
      <c r="O1187" s="210"/>
      <c r="P1187" s="102"/>
      <c r="Q1187" s="215"/>
    </row>
    <row r="1188" spans="2:17" x14ac:dyDescent="0.3">
      <c r="B1188" s="102"/>
      <c r="C1188" s="210"/>
      <c r="D1188" s="102"/>
      <c r="E1188" s="210"/>
      <c r="F1188" s="102"/>
      <c r="G1188" s="210"/>
      <c r="H1188" s="102"/>
      <c r="I1188" s="210"/>
      <c r="J1188" s="102"/>
      <c r="K1188" s="210"/>
      <c r="L1188" s="102"/>
      <c r="M1188" s="210"/>
      <c r="N1188" s="102"/>
      <c r="O1188" s="210"/>
      <c r="P1188" s="102"/>
      <c r="Q1188" s="215"/>
    </row>
    <row r="1189" spans="2:17" x14ac:dyDescent="0.3">
      <c r="B1189" s="102"/>
      <c r="C1189" s="210"/>
      <c r="D1189" s="102"/>
      <c r="E1189" s="210"/>
      <c r="F1189" s="102"/>
      <c r="G1189" s="210"/>
      <c r="H1189" s="102"/>
      <c r="I1189" s="210"/>
      <c r="J1189" s="102"/>
      <c r="K1189" s="210"/>
      <c r="L1189" s="102"/>
      <c r="M1189" s="210"/>
      <c r="N1189" s="102"/>
      <c r="O1189" s="210"/>
      <c r="P1189" s="102"/>
      <c r="Q1189" s="215"/>
    </row>
    <row r="1190" spans="2:17" x14ac:dyDescent="0.3">
      <c r="B1190" s="102"/>
      <c r="C1190" s="210"/>
      <c r="D1190" s="102"/>
      <c r="E1190" s="210"/>
      <c r="F1190" s="102"/>
      <c r="G1190" s="210"/>
      <c r="H1190" s="102"/>
      <c r="I1190" s="210"/>
      <c r="J1190" s="102"/>
      <c r="K1190" s="210"/>
      <c r="L1190" s="102"/>
      <c r="M1190" s="210"/>
      <c r="N1190" s="102"/>
      <c r="O1190" s="210"/>
      <c r="P1190" s="102"/>
      <c r="Q1190" s="215"/>
    </row>
    <row r="1191" spans="2:17" x14ac:dyDescent="0.3">
      <c r="B1191" s="102"/>
      <c r="C1191" s="210"/>
      <c r="D1191" s="102"/>
      <c r="E1191" s="210"/>
      <c r="F1191" s="102"/>
      <c r="G1191" s="210"/>
      <c r="H1191" s="102"/>
      <c r="I1191" s="210"/>
      <c r="J1191" s="102"/>
      <c r="K1191" s="210"/>
      <c r="L1191" s="102"/>
      <c r="M1191" s="210"/>
      <c r="N1191" s="102"/>
      <c r="O1191" s="210"/>
      <c r="P1191" s="102"/>
      <c r="Q1191" s="215"/>
    </row>
    <row r="1192" spans="2:17" x14ac:dyDescent="0.3">
      <c r="B1192" s="102"/>
      <c r="C1192" s="210"/>
      <c r="D1192" s="102"/>
      <c r="E1192" s="210"/>
      <c r="F1192" s="102"/>
      <c r="G1192" s="210"/>
      <c r="H1192" s="102"/>
      <c r="I1192" s="210"/>
      <c r="J1192" s="102"/>
      <c r="K1192" s="210"/>
      <c r="L1192" s="102"/>
      <c r="M1192" s="210"/>
      <c r="N1192" s="102"/>
      <c r="O1192" s="210"/>
      <c r="P1192" s="102"/>
      <c r="Q1192" s="215"/>
    </row>
    <row r="1193" spans="2:17" x14ac:dyDescent="0.3">
      <c r="B1193" s="102"/>
      <c r="C1193" s="210"/>
      <c r="D1193" s="102"/>
      <c r="E1193" s="210"/>
      <c r="F1193" s="102"/>
      <c r="G1193" s="210"/>
      <c r="H1193" s="102"/>
      <c r="I1193" s="210"/>
      <c r="J1193" s="102"/>
      <c r="K1193" s="210"/>
      <c r="L1193" s="102"/>
      <c r="M1193" s="210"/>
      <c r="N1193" s="102"/>
      <c r="O1193" s="210"/>
      <c r="P1193" s="102"/>
      <c r="Q1193" s="215"/>
    </row>
    <row r="1194" spans="2:17" x14ac:dyDescent="0.3">
      <c r="B1194" s="102"/>
      <c r="C1194" s="210"/>
      <c r="D1194" s="102"/>
      <c r="E1194" s="210"/>
      <c r="F1194" s="102"/>
      <c r="G1194" s="210"/>
      <c r="H1194" s="102"/>
      <c r="I1194" s="210"/>
      <c r="J1194" s="102"/>
      <c r="K1194" s="210"/>
      <c r="L1194" s="102"/>
      <c r="M1194" s="210"/>
      <c r="N1194" s="102"/>
      <c r="O1194" s="210"/>
      <c r="P1194" s="102"/>
      <c r="Q1194" s="215"/>
    </row>
    <row r="1195" spans="2:17" x14ac:dyDescent="0.3">
      <c r="B1195" s="102"/>
      <c r="C1195" s="210"/>
      <c r="D1195" s="102"/>
      <c r="E1195" s="210"/>
      <c r="F1195" s="102"/>
      <c r="G1195" s="210"/>
      <c r="H1195" s="102"/>
      <c r="I1195" s="210"/>
      <c r="J1195" s="102"/>
      <c r="K1195" s="210"/>
      <c r="L1195" s="102"/>
      <c r="M1195" s="210"/>
      <c r="N1195" s="102"/>
      <c r="O1195" s="210"/>
      <c r="P1195" s="102"/>
      <c r="Q1195" s="215"/>
    </row>
    <row r="1196" spans="2:17" x14ac:dyDescent="0.3">
      <c r="B1196" s="102"/>
      <c r="C1196" s="210"/>
      <c r="D1196" s="102"/>
      <c r="E1196" s="210"/>
      <c r="F1196" s="102"/>
      <c r="G1196" s="210"/>
      <c r="H1196" s="102"/>
      <c r="I1196" s="210"/>
      <c r="J1196" s="102"/>
      <c r="K1196" s="210"/>
      <c r="L1196" s="102"/>
      <c r="M1196" s="210"/>
      <c r="N1196" s="102"/>
      <c r="O1196" s="210"/>
      <c r="P1196" s="102"/>
      <c r="Q1196" s="215"/>
    </row>
    <row r="1197" spans="2:17" x14ac:dyDescent="0.3">
      <c r="B1197" s="102"/>
      <c r="C1197" s="210"/>
      <c r="D1197" s="102"/>
      <c r="E1197" s="210"/>
      <c r="F1197" s="102"/>
      <c r="G1197" s="210"/>
      <c r="H1197" s="102"/>
      <c r="I1197" s="210"/>
      <c r="J1197" s="102"/>
      <c r="K1197" s="210"/>
      <c r="L1197" s="102"/>
      <c r="M1197" s="210"/>
      <c r="N1197" s="102"/>
      <c r="O1197" s="210"/>
      <c r="P1197" s="102"/>
      <c r="Q1197" s="215"/>
    </row>
    <row r="1198" spans="2:17" x14ac:dyDescent="0.3">
      <c r="B1198" s="102"/>
      <c r="C1198" s="210"/>
      <c r="D1198" s="102"/>
      <c r="E1198" s="210"/>
      <c r="F1198" s="102"/>
      <c r="G1198" s="210"/>
      <c r="H1198" s="102"/>
      <c r="I1198" s="210"/>
      <c r="J1198" s="102"/>
      <c r="K1198" s="210"/>
      <c r="L1198" s="102"/>
      <c r="M1198" s="210"/>
      <c r="N1198" s="102"/>
      <c r="O1198" s="210"/>
      <c r="P1198" s="102"/>
      <c r="Q1198" s="215"/>
    </row>
    <row r="1199" spans="2:17" x14ac:dyDescent="0.3">
      <c r="B1199" s="102"/>
      <c r="C1199" s="210"/>
      <c r="D1199" s="102"/>
      <c r="E1199" s="210"/>
      <c r="F1199" s="102"/>
      <c r="G1199" s="210"/>
      <c r="H1199" s="102"/>
      <c r="I1199" s="210"/>
      <c r="J1199" s="102"/>
      <c r="K1199" s="210"/>
      <c r="L1199" s="102"/>
      <c r="M1199" s="210"/>
      <c r="N1199" s="102"/>
      <c r="O1199" s="210"/>
      <c r="P1199" s="102"/>
      <c r="Q1199" s="215"/>
    </row>
    <row r="1200" spans="2:17" x14ac:dyDescent="0.3">
      <c r="B1200" s="102"/>
      <c r="C1200" s="210"/>
      <c r="D1200" s="102"/>
      <c r="E1200" s="210"/>
      <c r="F1200" s="102"/>
      <c r="G1200" s="210"/>
      <c r="H1200" s="102"/>
      <c r="I1200" s="210"/>
      <c r="J1200" s="102"/>
      <c r="K1200" s="210"/>
      <c r="L1200" s="102"/>
      <c r="M1200" s="210"/>
      <c r="N1200" s="102"/>
      <c r="O1200" s="210"/>
      <c r="P1200" s="102"/>
      <c r="Q1200" s="215"/>
    </row>
    <row r="1201" spans="2:17" x14ac:dyDescent="0.3">
      <c r="B1201" s="102"/>
      <c r="C1201" s="210"/>
      <c r="D1201" s="102"/>
      <c r="E1201" s="210"/>
      <c r="F1201" s="102"/>
      <c r="G1201" s="210"/>
      <c r="H1201" s="102"/>
      <c r="I1201" s="210"/>
      <c r="J1201" s="102"/>
      <c r="K1201" s="210"/>
      <c r="L1201" s="102"/>
      <c r="M1201" s="210"/>
      <c r="N1201" s="102"/>
      <c r="O1201" s="210"/>
      <c r="P1201" s="102"/>
      <c r="Q1201" s="215"/>
    </row>
    <row r="1202" spans="2:17" x14ac:dyDescent="0.3">
      <c r="B1202" s="102"/>
      <c r="C1202" s="210"/>
      <c r="D1202" s="102"/>
      <c r="E1202" s="210"/>
      <c r="F1202" s="102"/>
      <c r="G1202" s="210"/>
      <c r="H1202" s="102"/>
      <c r="I1202" s="210"/>
      <c r="J1202" s="102"/>
      <c r="K1202" s="210"/>
      <c r="L1202" s="102"/>
      <c r="M1202" s="210"/>
      <c r="N1202" s="102"/>
      <c r="O1202" s="210"/>
      <c r="P1202" s="102"/>
      <c r="Q1202" s="215"/>
    </row>
    <row r="1203" spans="2:17" x14ac:dyDescent="0.3">
      <c r="B1203" s="102"/>
      <c r="C1203" s="210"/>
      <c r="D1203" s="102"/>
      <c r="E1203" s="210"/>
      <c r="F1203" s="102"/>
      <c r="G1203" s="210"/>
      <c r="H1203" s="102"/>
      <c r="I1203" s="210"/>
      <c r="J1203" s="102"/>
      <c r="K1203" s="210"/>
      <c r="L1203" s="102"/>
      <c r="M1203" s="210"/>
      <c r="N1203" s="102"/>
      <c r="O1203" s="210"/>
      <c r="P1203" s="102"/>
      <c r="Q1203" s="215"/>
    </row>
    <row r="1204" spans="2:17" x14ac:dyDescent="0.3">
      <c r="B1204" s="102"/>
      <c r="C1204" s="210"/>
      <c r="D1204" s="102"/>
      <c r="E1204" s="210"/>
      <c r="F1204" s="102"/>
      <c r="G1204" s="210"/>
      <c r="H1204" s="102"/>
      <c r="I1204" s="210"/>
      <c r="J1204" s="102"/>
      <c r="K1204" s="210"/>
      <c r="L1204" s="102"/>
      <c r="M1204" s="210"/>
      <c r="N1204" s="102"/>
      <c r="O1204" s="210"/>
      <c r="P1204" s="102"/>
      <c r="Q1204" s="215"/>
    </row>
    <row r="1205" spans="2:17" x14ac:dyDescent="0.3">
      <c r="B1205" s="102"/>
      <c r="C1205" s="210"/>
      <c r="D1205" s="102"/>
      <c r="E1205" s="210"/>
      <c r="F1205" s="102"/>
      <c r="G1205" s="210"/>
      <c r="H1205" s="102"/>
      <c r="I1205" s="210"/>
      <c r="J1205" s="102"/>
      <c r="K1205" s="210"/>
      <c r="L1205" s="102"/>
      <c r="M1205" s="210"/>
      <c r="N1205" s="102"/>
      <c r="O1205" s="210"/>
      <c r="P1205" s="102"/>
      <c r="Q1205" s="215"/>
    </row>
    <row r="1206" spans="2:17" x14ac:dyDescent="0.3">
      <c r="B1206" s="102"/>
      <c r="C1206" s="210"/>
      <c r="D1206" s="102"/>
      <c r="E1206" s="210"/>
      <c r="F1206" s="102"/>
      <c r="G1206" s="210"/>
      <c r="H1206" s="102"/>
      <c r="I1206" s="210"/>
      <c r="J1206" s="102"/>
      <c r="K1206" s="210"/>
      <c r="L1206" s="102"/>
      <c r="M1206" s="210"/>
      <c r="N1206" s="102"/>
      <c r="O1206" s="210"/>
      <c r="P1206" s="102"/>
      <c r="Q1206" s="215"/>
    </row>
    <row r="1207" spans="2:17" x14ac:dyDescent="0.3">
      <c r="B1207" s="102"/>
      <c r="C1207" s="210"/>
      <c r="D1207" s="102"/>
      <c r="E1207" s="210"/>
      <c r="F1207" s="102"/>
      <c r="G1207" s="210"/>
      <c r="H1207" s="102"/>
      <c r="I1207" s="210"/>
      <c r="J1207" s="102"/>
      <c r="K1207" s="210"/>
      <c r="L1207" s="102"/>
      <c r="M1207" s="210"/>
      <c r="N1207" s="102"/>
      <c r="O1207" s="210"/>
      <c r="P1207" s="102"/>
      <c r="Q1207" s="215"/>
    </row>
    <row r="1208" spans="2:17" x14ac:dyDescent="0.3">
      <c r="B1208" s="102"/>
      <c r="C1208" s="210"/>
      <c r="D1208" s="102"/>
      <c r="E1208" s="210"/>
      <c r="F1208" s="102"/>
      <c r="G1208" s="210"/>
      <c r="H1208" s="102"/>
      <c r="I1208" s="210"/>
      <c r="J1208" s="102"/>
      <c r="K1208" s="210"/>
      <c r="L1208" s="102"/>
      <c r="M1208" s="210"/>
      <c r="N1208" s="102"/>
      <c r="O1208" s="210"/>
      <c r="P1208" s="102"/>
      <c r="Q1208" s="215"/>
    </row>
    <row r="1209" spans="2:17" x14ac:dyDescent="0.3">
      <c r="B1209" s="102"/>
      <c r="C1209" s="210"/>
      <c r="D1209" s="102"/>
      <c r="E1209" s="210"/>
      <c r="F1209" s="102"/>
      <c r="G1209" s="210"/>
      <c r="H1209" s="102"/>
      <c r="I1209" s="210"/>
      <c r="J1209" s="102"/>
      <c r="K1209" s="210"/>
      <c r="L1209" s="102"/>
      <c r="M1209" s="210"/>
      <c r="N1209" s="102"/>
      <c r="O1209" s="210"/>
      <c r="P1209" s="102"/>
      <c r="Q1209" s="215"/>
    </row>
    <row r="1210" spans="2:17" x14ac:dyDescent="0.3">
      <c r="B1210" s="102"/>
      <c r="C1210" s="210"/>
      <c r="D1210" s="102"/>
      <c r="E1210" s="210"/>
      <c r="F1210" s="102"/>
      <c r="G1210" s="210"/>
      <c r="H1210" s="102"/>
      <c r="I1210" s="210"/>
      <c r="J1210" s="102"/>
      <c r="K1210" s="210"/>
      <c r="L1210" s="102"/>
      <c r="M1210" s="210"/>
      <c r="N1210" s="102"/>
      <c r="O1210" s="210"/>
      <c r="P1210" s="102"/>
      <c r="Q1210" s="215"/>
    </row>
    <row r="1211" spans="2:17" x14ac:dyDescent="0.3">
      <c r="B1211" s="102"/>
      <c r="C1211" s="210"/>
      <c r="D1211" s="102"/>
      <c r="E1211" s="210"/>
      <c r="F1211" s="102"/>
      <c r="G1211" s="210"/>
      <c r="H1211" s="102"/>
      <c r="I1211" s="210"/>
      <c r="J1211" s="102"/>
      <c r="K1211" s="210"/>
      <c r="L1211" s="102"/>
      <c r="M1211" s="210"/>
      <c r="N1211" s="102"/>
      <c r="O1211" s="210"/>
      <c r="P1211" s="102"/>
      <c r="Q1211" s="215"/>
    </row>
    <row r="1212" spans="2:17" x14ac:dyDescent="0.3">
      <c r="B1212" s="102"/>
      <c r="C1212" s="210"/>
      <c r="D1212" s="102"/>
      <c r="E1212" s="210"/>
      <c r="F1212" s="102"/>
      <c r="G1212" s="210"/>
      <c r="H1212" s="102"/>
      <c r="I1212" s="210"/>
      <c r="J1212" s="102"/>
      <c r="K1212" s="210"/>
      <c r="L1212" s="102"/>
      <c r="M1212" s="210"/>
      <c r="N1212" s="102"/>
      <c r="O1212" s="210"/>
      <c r="P1212" s="102"/>
      <c r="Q1212" s="215"/>
    </row>
    <row r="1213" spans="2:17" x14ac:dyDescent="0.3">
      <c r="B1213" s="102"/>
      <c r="C1213" s="210"/>
      <c r="D1213" s="102"/>
      <c r="E1213" s="210"/>
      <c r="F1213" s="102"/>
      <c r="G1213" s="210"/>
      <c r="H1213" s="102"/>
      <c r="I1213" s="210"/>
      <c r="J1213" s="102"/>
      <c r="K1213" s="210"/>
      <c r="L1213" s="102"/>
      <c r="M1213" s="210"/>
      <c r="N1213" s="102"/>
      <c r="O1213" s="210"/>
      <c r="P1213" s="102"/>
      <c r="Q1213" s="215"/>
    </row>
    <row r="1214" spans="2:17" x14ac:dyDescent="0.3">
      <c r="B1214" s="102"/>
      <c r="C1214" s="210"/>
      <c r="D1214" s="102"/>
      <c r="E1214" s="210"/>
      <c r="F1214" s="102"/>
      <c r="G1214" s="210"/>
      <c r="H1214" s="102"/>
      <c r="I1214" s="210"/>
      <c r="J1214" s="102"/>
      <c r="K1214" s="210"/>
      <c r="L1214" s="102"/>
      <c r="M1214" s="210"/>
      <c r="N1214" s="102"/>
      <c r="O1214" s="210"/>
      <c r="P1214" s="102"/>
      <c r="Q1214" s="215"/>
    </row>
    <row r="1215" spans="2:17" x14ac:dyDescent="0.3">
      <c r="B1215" s="102"/>
      <c r="C1215" s="210"/>
      <c r="D1215" s="102"/>
      <c r="E1215" s="210"/>
      <c r="F1215" s="102"/>
      <c r="G1215" s="210"/>
      <c r="H1215" s="102"/>
      <c r="I1215" s="210"/>
      <c r="J1215" s="102"/>
      <c r="K1215" s="210"/>
      <c r="L1215" s="102"/>
      <c r="M1215" s="210"/>
      <c r="N1215" s="102"/>
      <c r="O1215" s="210"/>
      <c r="P1215" s="102"/>
      <c r="Q1215" s="215"/>
    </row>
    <row r="1216" spans="2:17" x14ac:dyDescent="0.3">
      <c r="B1216" s="102"/>
      <c r="C1216" s="210"/>
      <c r="D1216" s="102"/>
      <c r="E1216" s="210"/>
      <c r="F1216" s="102"/>
      <c r="G1216" s="210"/>
      <c r="H1216" s="102"/>
      <c r="I1216" s="210"/>
      <c r="J1216" s="102"/>
      <c r="K1216" s="210"/>
      <c r="L1216" s="102"/>
      <c r="M1216" s="210"/>
      <c r="N1216" s="102"/>
      <c r="O1216" s="210"/>
      <c r="P1216" s="102"/>
      <c r="Q1216" s="215"/>
    </row>
    <row r="1217" spans="2:17" x14ac:dyDescent="0.3">
      <c r="B1217" s="102"/>
      <c r="C1217" s="210"/>
      <c r="D1217" s="102"/>
      <c r="E1217" s="210"/>
      <c r="F1217" s="102"/>
      <c r="G1217" s="210"/>
      <c r="H1217" s="102"/>
      <c r="I1217" s="210"/>
      <c r="J1217" s="102"/>
      <c r="K1217" s="210"/>
      <c r="L1217" s="102"/>
      <c r="M1217" s="210"/>
      <c r="N1217" s="102"/>
      <c r="O1217" s="210"/>
      <c r="P1217" s="102"/>
      <c r="Q1217" s="215"/>
    </row>
    <row r="1218" spans="2:17" x14ac:dyDescent="0.3">
      <c r="B1218" s="102"/>
      <c r="C1218" s="210"/>
      <c r="D1218" s="102"/>
      <c r="E1218" s="210"/>
      <c r="F1218" s="102"/>
      <c r="G1218" s="210"/>
      <c r="H1218" s="102"/>
      <c r="I1218" s="210"/>
      <c r="J1218" s="102"/>
      <c r="K1218" s="210"/>
      <c r="L1218" s="102"/>
      <c r="M1218" s="210"/>
      <c r="N1218" s="102"/>
      <c r="O1218" s="210"/>
      <c r="P1218" s="102"/>
      <c r="Q1218" s="215"/>
    </row>
    <row r="1219" spans="2:17" x14ac:dyDescent="0.3">
      <c r="B1219" s="102"/>
      <c r="C1219" s="210"/>
      <c r="D1219" s="102"/>
      <c r="E1219" s="210"/>
      <c r="F1219" s="102"/>
      <c r="G1219" s="210"/>
      <c r="H1219" s="102"/>
      <c r="I1219" s="210"/>
      <c r="J1219" s="102"/>
      <c r="K1219" s="210"/>
      <c r="L1219" s="102"/>
      <c r="M1219" s="210"/>
      <c r="N1219" s="102"/>
      <c r="O1219" s="210"/>
      <c r="P1219" s="102"/>
      <c r="Q1219" s="215"/>
    </row>
    <row r="1220" spans="2:17" x14ac:dyDescent="0.3">
      <c r="B1220" s="102"/>
      <c r="C1220" s="210"/>
      <c r="D1220" s="102"/>
      <c r="E1220" s="210"/>
      <c r="F1220" s="102"/>
      <c r="G1220" s="210"/>
      <c r="H1220" s="102"/>
      <c r="I1220" s="210"/>
      <c r="J1220" s="102"/>
      <c r="K1220" s="210"/>
      <c r="L1220" s="102"/>
      <c r="M1220" s="210"/>
      <c r="N1220" s="102"/>
      <c r="O1220" s="210"/>
      <c r="P1220" s="102"/>
      <c r="Q1220" s="215"/>
    </row>
    <row r="1221" spans="2:17" x14ac:dyDescent="0.3">
      <c r="B1221" s="102"/>
      <c r="C1221" s="210"/>
      <c r="D1221" s="102"/>
      <c r="E1221" s="210"/>
      <c r="F1221" s="102"/>
      <c r="G1221" s="210"/>
      <c r="H1221" s="102"/>
      <c r="I1221" s="210"/>
      <c r="J1221" s="102"/>
      <c r="K1221" s="210"/>
      <c r="L1221" s="102"/>
      <c r="M1221" s="210"/>
      <c r="N1221" s="102"/>
      <c r="O1221" s="210"/>
      <c r="P1221" s="102"/>
      <c r="Q1221" s="215"/>
    </row>
    <row r="1222" spans="2:17" x14ac:dyDescent="0.3">
      <c r="B1222" s="102"/>
      <c r="C1222" s="210"/>
      <c r="D1222" s="102"/>
      <c r="E1222" s="210"/>
      <c r="F1222" s="102"/>
      <c r="G1222" s="210"/>
      <c r="H1222" s="102"/>
      <c r="I1222" s="210"/>
      <c r="J1222" s="102"/>
      <c r="K1222" s="210"/>
      <c r="L1222" s="102"/>
      <c r="M1222" s="210"/>
      <c r="N1222" s="102"/>
      <c r="O1222" s="210"/>
      <c r="P1222" s="102"/>
      <c r="Q1222" s="215"/>
    </row>
    <row r="1223" spans="2:17" x14ac:dyDescent="0.3">
      <c r="B1223" s="102"/>
      <c r="C1223" s="210"/>
      <c r="D1223" s="102"/>
      <c r="E1223" s="210"/>
      <c r="F1223" s="102"/>
      <c r="G1223" s="210"/>
      <c r="H1223" s="102"/>
      <c r="I1223" s="210"/>
      <c r="J1223" s="102"/>
      <c r="K1223" s="210"/>
      <c r="L1223" s="102"/>
      <c r="M1223" s="210"/>
      <c r="N1223" s="102"/>
      <c r="O1223" s="210"/>
      <c r="P1223" s="102"/>
      <c r="Q1223" s="215"/>
    </row>
    <row r="1224" spans="2:17" x14ac:dyDescent="0.3">
      <c r="B1224" s="102"/>
      <c r="C1224" s="210"/>
      <c r="D1224" s="102"/>
      <c r="E1224" s="210"/>
      <c r="F1224" s="102"/>
      <c r="G1224" s="210"/>
      <c r="H1224" s="102"/>
      <c r="I1224" s="210"/>
      <c r="J1224" s="102"/>
      <c r="K1224" s="210"/>
      <c r="L1224" s="102"/>
      <c r="M1224" s="210"/>
      <c r="N1224" s="102"/>
      <c r="O1224" s="210"/>
      <c r="P1224" s="102"/>
      <c r="Q1224" s="215"/>
    </row>
    <row r="1225" spans="2:17" x14ac:dyDescent="0.3">
      <c r="B1225" s="102"/>
      <c r="C1225" s="210"/>
      <c r="D1225" s="102"/>
      <c r="E1225" s="210"/>
      <c r="F1225" s="102"/>
      <c r="G1225" s="210"/>
      <c r="H1225" s="102"/>
      <c r="I1225" s="210"/>
      <c r="J1225" s="102"/>
      <c r="K1225" s="210"/>
      <c r="L1225" s="102"/>
      <c r="M1225" s="210"/>
      <c r="N1225" s="102"/>
      <c r="O1225" s="210"/>
      <c r="P1225" s="102"/>
      <c r="Q1225" s="215"/>
    </row>
    <row r="1226" spans="2:17" x14ac:dyDescent="0.3">
      <c r="B1226" s="102"/>
      <c r="C1226" s="210"/>
      <c r="D1226" s="102"/>
      <c r="E1226" s="210"/>
      <c r="F1226" s="102"/>
      <c r="G1226" s="210"/>
      <c r="H1226" s="102"/>
      <c r="I1226" s="210"/>
      <c r="J1226" s="102"/>
      <c r="K1226" s="210"/>
      <c r="L1226" s="102"/>
      <c r="M1226" s="210"/>
      <c r="N1226" s="102"/>
      <c r="O1226" s="210"/>
      <c r="P1226" s="102"/>
      <c r="Q1226" s="215"/>
    </row>
    <row r="1227" spans="2:17" x14ac:dyDescent="0.3">
      <c r="B1227" s="102"/>
      <c r="C1227" s="210"/>
      <c r="D1227" s="102"/>
      <c r="E1227" s="210"/>
      <c r="F1227" s="102"/>
      <c r="G1227" s="210"/>
      <c r="H1227" s="102"/>
      <c r="I1227" s="210"/>
      <c r="J1227" s="102"/>
      <c r="K1227" s="210"/>
      <c r="L1227" s="102"/>
      <c r="M1227" s="210"/>
      <c r="N1227" s="102"/>
      <c r="O1227" s="210"/>
      <c r="P1227" s="102"/>
      <c r="Q1227" s="215"/>
    </row>
    <row r="1228" spans="2:17" x14ac:dyDescent="0.3">
      <c r="B1228" s="102"/>
      <c r="C1228" s="210"/>
      <c r="D1228" s="102"/>
      <c r="E1228" s="210"/>
      <c r="F1228" s="102"/>
      <c r="G1228" s="210"/>
      <c r="H1228" s="102"/>
      <c r="I1228" s="210"/>
      <c r="J1228" s="102"/>
      <c r="K1228" s="210"/>
      <c r="L1228" s="102"/>
      <c r="M1228" s="210"/>
      <c r="N1228" s="102"/>
      <c r="O1228" s="210"/>
      <c r="P1228" s="102"/>
      <c r="Q1228" s="215"/>
    </row>
    <row r="1229" spans="2:17" x14ac:dyDescent="0.3">
      <c r="B1229" s="102"/>
      <c r="C1229" s="210"/>
      <c r="D1229" s="102"/>
      <c r="E1229" s="210"/>
      <c r="F1229" s="102"/>
      <c r="G1229" s="210"/>
      <c r="H1229" s="102"/>
      <c r="I1229" s="210"/>
      <c r="J1229" s="102"/>
      <c r="K1229" s="210"/>
      <c r="L1229" s="102"/>
      <c r="M1229" s="210"/>
      <c r="N1229" s="102"/>
      <c r="O1229" s="210"/>
      <c r="P1229" s="102"/>
      <c r="Q1229" s="215"/>
    </row>
    <row r="1230" spans="2:17" x14ac:dyDescent="0.3">
      <c r="B1230" s="102"/>
      <c r="C1230" s="210"/>
      <c r="D1230" s="102"/>
      <c r="E1230" s="210"/>
      <c r="F1230" s="102"/>
      <c r="G1230" s="210"/>
      <c r="H1230" s="102"/>
      <c r="I1230" s="210"/>
      <c r="J1230" s="102"/>
      <c r="K1230" s="210"/>
      <c r="L1230" s="102"/>
      <c r="M1230" s="210"/>
      <c r="N1230" s="102"/>
      <c r="O1230" s="210"/>
      <c r="P1230" s="102"/>
      <c r="Q1230" s="215"/>
    </row>
    <row r="1231" spans="2:17" x14ac:dyDescent="0.3">
      <c r="B1231" s="102"/>
      <c r="C1231" s="210"/>
      <c r="D1231" s="102"/>
      <c r="E1231" s="210"/>
      <c r="F1231" s="102"/>
      <c r="G1231" s="210"/>
      <c r="H1231" s="102"/>
      <c r="I1231" s="210"/>
      <c r="J1231" s="102"/>
      <c r="K1231" s="210"/>
      <c r="L1231" s="102"/>
      <c r="M1231" s="210"/>
      <c r="N1231" s="102"/>
      <c r="O1231" s="210"/>
      <c r="P1231" s="102"/>
      <c r="Q1231" s="215"/>
    </row>
    <row r="1232" spans="2:17" x14ac:dyDescent="0.3">
      <c r="B1232" s="102"/>
      <c r="C1232" s="210"/>
      <c r="D1232" s="102"/>
      <c r="E1232" s="210"/>
      <c r="F1232" s="102"/>
      <c r="G1232" s="210"/>
      <c r="H1232" s="102"/>
      <c r="I1232" s="210"/>
      <c r="J1232" s="102"/>
      <c r="K1232" s="210"/>
      <c r="L1232" s="102"/>
      <c r="M1232" s="210"/>
      <c r="N1232" s="102"/>
      <c r="O1232" s="210"/>
      <c r="P1232" s="102"/>
      <c r="Q1232" s="215"/>
    </row>
    <row r="1233" spans="2:17" x14ac:dyDescent="0.3">
      <c r="B1233" s="102"/>
      <c r="C1233" s="210"/>
      <c r="D1233" s="102"/>
      <c r="E1233" s="210"/>
      <c r="F1233" s="102"/>
      <c r="G1233" s="210"/>
      <c r="H1233" s="102"/>
      <c r="I1233" s="210"/>
      <c r="J1233" s="102"/>
      <c r="K1233" s="210"/>
      <c r="L1233" s="102"/>
      <c r="M1233" s="210"/>
      <c r="N1233" s="102"/>
      <c r="O1233" s="210"/>
      <c r="P1233" s="102"/>
      <c r="Q1233" s="215"/>
    </row>
    <row r="1234" spans="2:17" x14ac:dyDescent="0.3">
      <c r="B1234" s="102"/>
      <c r="C1234" s="210"/>
      <c r="D1234" s="102"/>
      <c r="E1234" s="210"/>
      <c r="F1234" s="102"/>
      <c r="G1234" s="210"/>
      <c r="H1234" s="102"/>
      <c r="I1234" s="210"/>
      <c r="J1234" s="102"/>
      <c r="K1234" s="210"/>
      <c r="L1234" s="102"/>
      <c r="M1234" s="210"/>
      <c r="N1234" s="102"/>
      <c r="O1234" s="210"/>
      <c r="P1234" s="102"/>
      <c r="Q1234" s="215"/>
    </row>
    <row r="1235" spans="2:17" x14ac:dyDescent="0.3">
      <c r="B1235" s="102"/>
      <c r="C1235" s="210"/>
      <c r="D1235" s="102"/>
      <c r="E1235" s="210"/>
      <c r="F1235" s="102"/>
      <c r="G1235" s="210"/>
      <c r="H1235" s="102"/>
      <c r="I1235" s="210"/>
      <c r="J1235" s="102"/>
      <c r="K1235" s="210"/>
      <c r="L1235" s="102"/>
      <c r="M1235" s="210"/>
      <c r="N1235" s="102"/>
      <c r="O1235" s="210"/>
      <c r="P1235" s="102"/>
      <c r="Q1235" s="215"/>
    </row>
    <row r="1236" spans="2:17" x14ac:dyDescent="0.3">
      <c r="B1236" s="102"/>
      <c r="C1236" s="210"/>
      <c r="D1236" s="102"/>
      <c r="E1236" s="210"/>
      <c r="F1236" s="102"/>
      <c r="G1236" s="210"/>
      <c r="H1236" s="102"/>
      <c r="I1236" s="210"/>
      <c r="J1236" s="102"/>
      <c r="K1236" s="210"/>
      <c r="L1236" s="102"/>
      <c r="M1236" s="210"/>
      <c r="N1236" s="102"/>
      <c r="O1236" s="210"/>
      <c r="P1236" s="102"/>
      <c r="Q1236" s="215"/>
    </row>
    <row r="1237" spans="2:17" x14ac:dyDescent="0.3">
      <c r="B1237" s="102"/>
      <c r="C1237" s="210"/>
      <c r="D1237" s="102"/>
      <c r="E1237" s="210"/>
      <c r="F1237" s="102"/>
      <c r="G1237" s="210"/>
      <c r="H1237" s="102"/>
      <c r="I1237" s="210"/>
      <c r="J1237" s="102"/>
      <c r="K1237" s="210"/>
      <c r="L1237" s="102"/>
      <c r="M1237" s="210"/>
      <c r="N1237" s="102"/>
      <c r="O1237" s="210"/>
      <c r="P1237" s="102"/>
      <c r="Q1237" s="215"/>
    </row>
    <row r="1238" spans="2:17" x14ac:dyDescent="0.3">
      <c r="B1238" s="102"/>
      <c r="C1238" s="210"/>
      <c r="D1238" s="102"/>
      <c r="E1238" s="210"/>
      <c r="F1238" s="102"/>
      <c r="G1238" s="210"/>
      <c r="H1238" s="102"/>
      <c r="I1238" s="210"/>
      <c r="J1238" s="102"/>
      <c r="K1238" s="210"/>
      <c r="L1238" s="102"/>
      <c r="M1238" s="210"/>
      <c r="N1238" s="102"/>
      <c r="O1238" s="210"/>
      <c r="P1238" s="102"/>
      <c r="Q1238" s="215"/>
    </row>
    <row r="1239" spans="2:17" x14ac:dyDescent="0.3">
      <c r="B1239" s="102"/>
      <c r="C1239" s="210"/>
      <c r="D1239" s="102"/>
      <c r="E1239" s="210"/>
      <c r="F1239" s="102"/>
      <c r="G1239" s="210"/>
      <c r="H1239" s="102"/>
      <c r="I1239" s="210"/>
      <c r="J1239" s="102"/>
      <c r="K1239" s="210"/>
      <c r="L1239" s="102"/>
      <c r="M1239" s="210"/>
      <c r="N1239" s="102"/>
      <c r="O1239" s="210"/>
      <c r="P1239" s="102"/>
      <c r="Q1239" s="215"/>
    </row>
    <row r="1240" spans="2:17" x14ac:dyDescent="0.3">
      <c r="B1240" s="102"/>
      <c r="C1240" s="210"/>
      <c r="D1240" s="102"/>
      <c r="E1240" s="210"/>
      <c r="F1240" s="102"/>
      <c r="G1240" s="210"/>
      <c r="H1240" s="102"/>
      <c r="I1240" s="210"/>
      <c r="J1240" s="102"/>
      <c r="K1240" s="210"/>
      <c r="L1240" s="102"/>
      <c r="M1240" s="210"/>
      <c r="N1240" s="102"/>
      <c r="O1240" s="210"/>
      <c r="P1240" s="102"/>
      <c r="Q1240" s="215"/>
    </row>
    <row r="1241" spans="2:17" x14ac:dyDescent="0.3">
      <c r="B1241" s="102"/>
      <c r="C1241" s="210"/>
      <c r="D1241" s="102"/>
      <c r="E1241" s="210"/>
      <c r="F1241" s="102"/>
      <c r="G1241" s="210"/>
      <c r="H1241" s="102"/>
      <c r="I1241" s="210"/>
      <c r="J1241" s="102"/>
      <c r="K1241" s="210"/>
      <c r="L1241" s="102"/>
      <c r="M1241" s="210"/>
      <c r="N1241" s="102"/>
      <c r="O1241" s="210"/>
      <c r="P1241" s="102"/>
      <c r="Q1241" s="215"/>
    </row>
    <row r="1242" spans="2:17" x14ac:dyDescent="0.3">
      <c r="B1242" s="102"/>
      <c r="C1242" s="210"/>
      <c r="D1242" s="102"/>
      <c r="E1242" s="210"/>
      <c r="F1242" s="102"/>
      <c r="G1242" s="210"/>
      <c r="H1242" s="102"/>
      <c r="I1242" s="210"/>
      <c r="J1242" s="102"/>
      <c r="K1242" s="210"/>
      <c r="L1242" s="102"/>
      <c r="M1242" s="210"/>
      <c r="N1242" s="102"/>
      <c r="O1242" s="210"/>
      <c r="P1242" s="102"/>
      <c r="Q1242" s="215"/>
    </row>
    <row r="1243" spans="2:17" x14ac:dyDescent="0.3">
      <c r="B1243" s="102"/>
      <c r="C1243" s="210"/>
      <c r="D1243" s="102"/>
      <c r="E1243" s="210"/>
      <c r="F1243" s="102"/>
      <c r="G1243" s="210"/>
      <c r="H1243" s="102"/>
      <c r="I1243" s="210"/>
      <c r="J1243" s="102"/>
      <c r="K1243" s="210"/>
      <c r="L1243" s="102"/>
      <c r="M1243" s="210"/>
      <c r="N1243" s="102"/>
      <c r="O1243" s="210"/>
      <c r="P1243" s="102"/>
      <c r="Q1243" s="215"/>
    </row>
    <row r="1244" spans="2:17" x14ac:dyDescent="0.3">
      <c r="B1244" s="102"/>
      <c r="C1244" s="210"/>
      <c r="D1244" s="102"/>
      <c r="E1244" s="210"/>
      <c r="F1244" s="102"/>
      <c r="G1244" s="210"/>
      <c r="H1244" s="102"/>
      <c r="I1244" s="210"/>
      <c r="J1244" s="102"/>
      <c r="K1244" s="210"/>
      <c r="L1244" s="102"/>
      <c r="M1244" s="210"/>
      <c r="N1244" s="102"/>
      <c r="O1244" s="210"/>
      <c r="P1244" s="102"/>
      <c r="Q1244" s="215"/>
    </row>
    <row r="1245" spans="2:17" x14ac:dyDescent="0.3">
      <c r="B1245" s="102"/>
      <c r="C1245" s="210"/>
      <c r="D1245" s="102"/>
      <c r="E1245" s="210"/>
      <c r="F1245" s="102"/>
      <c r="G1245" s="210"/>
      <c r="H1245" s="102"/>
      <c r="I1245" s="210"/>
      <c r="J1245" s="102"/>
      <c r="K1245" s="210"/>
      <c r="L1245" s="102"/>
      <c r="M1245" s="210"/>
      <c r="N1245" s="102"/>
      <c r="O1245" s="210"/>
      <c r="P1245" s="102"/>
      <c r="Q1245" s="215"/>
    </row>
    <row r="1246" spans="2:17" x14ac:dyDescent="0.3">
      <c r="B1246" s="102"/>
      <c r="C1246" s="210"/>
      <c r="D1246" s="102"/>
      <c r="E1246" s="210"/>
      <c r="F1246" s="102"/>
      <c r="G1246" s="210"/>
      <c r="H1246" s="102"/>
      <c r="I1246" s="210"/>
      <c r="J1246" s="102"/>
      <c r="K1246" s="210"/>
      <c r="L1246" s="102"/>
      <c r="M1246" s="210"/>
      <c r="N1246" s="102"/>
      <c r="O1246" s="210"/>
      <c r="P1246" s="102"/>
      <c r="Q1246" s="215"/>
    </row>
    <row r="1247" spans="2:17" x14ac:dyDescent="0.3">
      <c r="B1247" s="102"/>
      <c r="C1247" s="210"/>
      <c r="D1247" s="102"/>
      <c r="E1247" s="210"/>
      <c r="F1247" s="102"/>
      <c r="G1247" s="210"/>
      <c r="H1247" s="102"/>
      <c r="I1247" s="210"/>
      <c r="J1247" s="102"/>
      <c r="K1247" s="210"/>
      <c r="L1247" s="102"/>
      <c r="M1247" s="210"/>
      <c r="N1247" s="102"/>
      <c r="O1247" s="210"/>
      <c r="P1247" s="102"/>
      <c r="Q1247" s="215"/>
    </row>
    <row r="1248" spans="2:17" x14ac:dyDescent="0.3">
      <c r="B1248" s="102"/>
      <c r="C1248" s="210"/>
      <c r="D1248" s="102"/>
      <c r="E1248" s="210"/>
      <c r="F1248" s="102"/>
      <c r="G1248" s="210"/>
      <c r="H1248" s="102"/>
      <c r="I1248" s="210"/>
      <c r="J1248" s="102"/>
      <c r="K1248" s="210"/>
      <c r="L1248" s="102"/>
      <c r="M1248" s="210"/>
      <c r="N1248" s="102"/>
      <c r="O1248" s="210"/>
      <c r="P1248" s="102"/>
      <c r="Q1248" s="215"/>
    </row>
    <row r="1249" spans="2:17" x14ac:dyDescent="0.3">
      <c r="B1249" s="102"/>
      <c r="C1249" s="210"/>
      <c r="D1249" s="102"/>
      <c r="E1249" s="210"/>
      <c r="F1249" s="102"/>
      <c r="G1249" s="210"/>
      <c r="H1249" s="102"/>
      <c r="I1249" s="210"/>
      <c r="J1249" s="102"/>
      <c r="K1249" s="210"/>
      <c r="L1249" s="102"/>
      <c r="M1249" s="210"/>
      <c r="N1249" s="102"/>
      <c r="O1249" s="210"/>
      <c r="P1249" s="102"/>
      <c r="Q1249" s="215"/>
    </row>
    <row r="1250" spans="2:17" x14ac:dyDescent="0.3">
      <c r="B1250" s="102"/>
      <c r="C1250" s="210"/>
      <c r="D1250" s="102"/>
      <c r="E1250" s="210"/>
      <c r="F1250" s="102"/>
      <c r="G1250" s="210"/>
      <c r="H1250" s="102"/>
      <c r="I1250" s="210"/>
      <c r="J1250" s="102"/>
      <c r="K1250" s="210"/>
      <c r="L1250" s="102"/>
      <c r="M1250" s="210"/>
      <c r="N1250" s="102"/>
      <c r="O1250" s="210"/>
      <c r="P1250" s="102"/>
      <c r="Q1250" s="215"/>
    </row>
    <row r="1251" spans="2:17" x14ac:dyDescent="0.3">
      <c r="B1251" s="102"/>
      <c r="C1251" s="210"/>
      <c r="D1251" s="102"/>
      <c r="E1251" s="210"/>
      <c r="F1251" s="102"/>
      <c r="G1251" s="210"/>
      <c r="H1251" s="102"/>
      <c r="I1251" s="210"/>
      <c r="J1251" s="102"/>
      <c r="K1251" s="210"/>
      <c r="L1251" s="102"/>
      <c r="M1251" s="210"/>
      <c r="N1251" s="102"/>
      <c r="O1251" s="210"/>
      <c r="P1251" s="102"/>
      <c r="Q1251" s="215"/>
    </row>
    <row r="1252" spans="2:17" x14ac:dyDescent="0.3">
      <c r="B1252" s="102"/>
      <c r="C1252" s="210"/>
      <c r="D1252" s="102"/>
      <c r="E1252" s="210"/>
      <c r="F1252" s="102"/>
      <c r="G1252" s="210"/>
      <c r="H1252" s="102"/>
      <c r="I1252" s="210"/>
      <c r="J1252" s="102"/>
      <c r="K1252" s="210"/>
      <c r="L1252" s="102"/>
      <c r="M1252" s="210"/>
      <c r="N1252" s="102"/>
      <c r="O1252" s="210"/>
      <c r="P1252" s="102"/>
      <c r="Q1252" s="215"/>
    </row>
    <row r="1253" spans="2:17" x14ac:dyDescent="0.3">
      <c r="B1253" s="102"/>
      <c r="C1253" s="210"/>
      <c r="D1253" s="102"/>
      <c r="E1253" s="210"/>
      <c r="F1253" s="102"/>
      <c r="G1253" s="210"/>
      <c r="H1253" s="102"/>
      <c r="I1253" s="210"/>
      <c r="J1253" s="102"/>
      <c r="K1253" s="210"/>
      <c r="L1253" s="102"/>
      <c r="M1253" s="210"/>
      <c r="N1253" s="102"/>
      <c r="O1253" s="210"/>
      <c r="P1253" s="102"/>
      <c r="Q1253" s="215"/>
    </row>
    <row r="1254" spans="2:17" x14ac:dyDescent="0.3">
      <c r="B1254" s="102"/>
      <c r="C1254" s="210"/>
      <c r="D1254" s="102"/>
      <c r="E1254" s="210"/>
      <c r="F1254" s="102"/>
      <c r="G1254" s="210"/>
      <c r="H1254" s="102"/>
      <c r="I1254" s="210"/>
      <c r="J1254" s="102"/>
      <c r="K1254" s="210"/>
      <c r="L1254" s="102"/>
      <c r="M1254" s="210"/>
      <c r="N1254" s="102"/>
      <c r="O1254" s="210"/>
      <c r="P1254" s="102"/>
      <c r="Q1254" s="215"/>
    </row>
    <row r="1255" spans="2:17" x14ac:dyDescent="0.3">
      <c r="B1255" s="102"/>
      <c r="C1255" s="210"/>
      <c r="D1255" s="102"/>
      <c r="E1255" s="210"/>
      <c r="F1255" s="102"/>
      <c r="G1255" s="210"/>
      <c r="H1255" s="102"/>
      <c r="I1255" s="210"/>
      <c r="J1255" s="102"/>
      <c r="K1255" s="210"/>
      <c r="L1255" s="102"/>
      <c r="M1255" s="210"/>
      <c r="N1255" s="102"/>
      <c r="O1255" s="210"/>
      <c r="P1255" s="102"/>
      <c r="Q1255" s="215"/>
    </row>
    <row r="1256" spans="2:17" x14ac:dyDescent="0.3">
      <c r="B1256" s="102"/>
      <c r="C1256" s="210"/>
      <c r="D1256" s="102"/>
      <c r="E1256" s="210"/>
      <c r="F1256" s="102"/>
      <c r="G1256" s="210"/>
      <c r="H1256" s="102"/>
      <c r="I1256" s="210"/>
      <c r="J1256" s="102"/>
      <c r="K1256" s="210"/>
      <c r="L1256" s="102"/>
      <c r="M1256" s="210"/>
      <c r="N1256" s="102"/>
      <c r="O1256" s="210"/>
      <c r="P1256" s="102"/>
      <c r="Q1256" s="215"/>
    </row>
    <row r="1257" spans="2:17" x14ac:dyDescent="0.3">
      <c r="B1257" s="102"/>
      <c r="C1257" s="210"/>
      <c r="D1257" s="102"/>
      <c r="E1257" s="210"/>
      <c r="F1257" s="102"/>
      <c r="G1257" s="210"/>
      <c r="H1257" s="102"/>
      <c r="I1257" s="210"/>
      <c r="J1257" s="102"/>
      <c r="K1257" s="210"/>
      <c r="L1257" s="102"/>
      <c r="M1257" s="210"/>
      <c r="N1257" s="102"/>
      <c r="O1257" s="210"/>
      <c r="P1257" s="102"/>
      <c r="Q1257" s="215"/>
    </row>
    <row r="1258" spans="2:17" x14ac:dyDescent="0.3">
      <c r="B1258" s="102"/>
      <c r="C1258" s="210"/>
      <c r="D1258" s="102"/>
      <c r="E1258" s="210"/>
      <c r="F1258" s="102"/>
      <c r="G1258" s="210"/>
      <c r="H1258" s="102"/>
      <c r="I1258" s="210"/>
      <c r="J1258" s="102"/>
      <c r="K1258" s="210"/>
      <c r="L1258" s="102"/>
      <c r="M1258" s="210"/>
      <c r="N1258" s="102"/>
      <c r="O1258" s="210"/>
      <c r="P1258" s="102"/>
      <c r="Q1258" s="215"/>
    </row>
    <row r="1259" spans="2:17" x14ac:dyDescent="0.3">
      <c r="B1259" s="102"/>
      <c r="C1259" s="210"/>
      <c r="D1259" s="102"/>
      <c r="E1259" s="210"/>
      <c r="F1259" s="102"/>
      <c r="G1259" s="210"/>
      <c r="H1259" s="102"/>
      <c r="I1259" s="210"/>
      <c r="J1259" s="102"/>
      <c r="K1259" s="210"/>
      <c r="L1259" s="102"/>
      <c r="M1259" s="210"/>
      <c r="N1259" s="102"/>
      <c r="O1259" s="210"/>
      <c r="P1259" s="102"/>
      <c r="Q1259" s="215"/>
    </row>
    <row r="1260" spans="2:17" x14ac:dyDescent="0.3">
      <c r="B1260" s="102"/>
      <c r="C1260" s="210"/>
      <c r="D1260" s="102"/>
      <c r="E1260" s="210"/>
      <c r="F1260" s="102"/>
      <c r="G1260" s="210"/>
      <c r="H1260" s="102"/>
      <c r="I1260" s="210"/>
      <c r="J1260" s="102"/>
      <c r="K1260" s="210"/>
      <c r="L1260" s="102"/>
      <c r="M1260" s="210"/>
      <c r="N1260" s="102"/>
      <c r="O1260" s="210"/>
      <c r="P1260" s="102"/>
      <c r="Q1260" s="215"/>
    </row>
    <row r="1261" spans="2:17" x14ac:dyDescent="0.3">
      <c r="B1261" s="102"/>
      <c r="C1261" s="210"/>
      <c r="D1261" s="102"/>
      <c r="E1261" s="210"/>
      <c r="F1261" s="102"/>
      <c r="G1261" s="210"/>
      <c r="H1261" s="102"/>
      <c r="I1261" s="210"/>
      <c r="J1261" s="102"/>
      <c r="K1261" s="210"/>
      <c r="L1261" s="102"/>
      <c r="M1261" s="210"/>
      <c r="N1261" s="102"/>
      <c r="O1261" s="210"/>
      <c r="P1261" s="102"/>
      <c r="Q1261" s="215"/>
    </row>
    <row r="1262" spans="2:17" x14ac:dyDescent="0.3">
      <c r="B1262" s="102"/>
      <c r="C1262" s="210"/>
      <c r="D1262" s="102"/>
      <c r="E1262" s="210"/>
      <c r="F1262" s="102"/>
      <c r="G1262" s="210"/>
      <c r="H1262" s="102"/>
      <c r="I1262" s="210"/>
      <c r="J1262" s="102"/>
      <c r="K1262" s="210"/>
      <c r="L1262" s="102"/>
      <c r="M1262" s="210"/>
      <c r="N1262" s="102"/>
      <c r="O1262" s="210"/>
      <c r="P1262" s="102"/>
      <c r="Q1262" s="215"/>
    </row>
    <row r="1263" spans="2:17" x14ac:dyDescent="0.3">
      <c r="B1263" s="102"/>
      <c r="C1263" s="210"/>
      <c r="D1263" s="102"/>
      <c r="E1263" s="210"/>
      <c r="F1263" s="102"/>
      <c r="G1263" s="210"/>
      <c r="H1263" s="102"/>
      <c r="I1263" s="210"/>
      <c r="J1263" s="102"/>
      <c r="K1263" s="210"/>
      <c r="L1263" s="102"/>
      <c r="M1263" s="210"/>
      <c r="N1263" s="102"/>
      <c r="O1263" s="210"/>
      <c r="P1263" s="102"/>
      <c r="Q1263" s="215"/>
    </row>
    <row r="1264" spans="2:17" x14ac:dyDescent="0.3">
      <c r="B1264" s="102"/>
      <c r="C1264" s="210"/>
      <c r="D1264" s="102"/>
      <c r="E1264" s="210"/>
      <c r="F1264" s="102"/>
      <c r="G1264" s="210"/>
      <c r="H1264" s="102"/>
      <c r="I1264" s="210"/>
      <c r="J1264" s="102"/>
      <c r="K1264" s="210"/>
      <c r="L1264" s="102"/>
      <c r="M1264" s="210"/>
      <c r="N1264" s="102"/>
      <c r="O1264" s="210"/>
      <c r="P1264" s="102"/>
      <c r="Q1264" s="215"/>
    </row>
    <row r="1265" spans="2:17" x14ac:dyDescent="0.3">
      <c r="B1265" s="102"/>
      <c r="C1265" s="210"/>
      <c r="D1265" s="102"/>
      <c r="E1265" s="210"/>
      <c r="F1265" s="102"/>
      <c r="G1265" s="210"/>
      <c r="H1265" s="102"/>
      <c r="I1265" s="210"/>
      <c r="J1265" s="102"/>
      <c r="K1265" s="210"/>
      <c r="L1265" s="102"/>
      <c r="M1265" s="210"/>
      <c r="N1265" s="102"/>
      <c r="O1265" s="210"/>
      <c r="P1265" s="102"/>
      <c r="Q1265" s="215"/>
    </row>
    <row r="1266" spans="2:17" x14ac:dyDescent="0.3">
      <c r="B1266" s="102"/>
      <c r="C1266" s="210"/>
      <c r="D1266" s="102"/>
      <c r="E1266" s="210"/>
      <c r="F1266" s="102"/>
      <c r="G1266" s="210"/>
      <c r="H1266" s="102"/>
      <c r="I1266" s="210"/>
      <c r="J1266" s="102"/>
      <c r="K1266" s="210"/>
      <c r="L1266" s="102"/>
      <c r="M1266" s="210"/>
      <c r="N1266" s="102"/>
      <c r="O1266" s="210"/>
      <c r="P1266" s="102"/>
      <c r="Q1266" s="215"/>
    </row>
    <row r="1267" spans="2:17" x14ac:dyDescent="0.3">
      <c r="B1267" s="102"/>
      <c r="C1267" s="210"/>
      <c r="D1267" s="102"/>
      <c r="E1267" s="210"/>
      <c r="F1267" s="102"/>
      <c r="G1267" s="210"/>
      <c r="H1267" s="102"/>
      <c r="I1267" s="210"/>
      <c r="J1267" s="102"/>
      <c r="K1267" s="210"/>
      <c r="L1267" s="102"/>
      <c r="M1267" s="210"/>
      <c r="N1267" s="102"/>
      <c r="O1267" s="210"/>
      <c r="P1267" s="102"/>
      <c r="Q1267" s="215"/>
    </row>
    <row r="1268" spans="2:17" x14ac:dyDescent="0.3">
      <c r="B1268" s="102"/>
      <c r="C1268" s="210"/>
      <c r="D1268" s="102"/>
      <c r="E1268" s="210"/>
      <c r="F1268" s="102"/>
      <c r="G1268" s="210"/>
      <c r="H1268" s="102"/>
      <c r="I1268" s="210"/>
      <c r="J1268" s="102"/>
      <c r="K1268" s="210"/>
      <c r="L1268" s="102"/>
      <c r="M1268" s="210"/>
      <c r="N1268" s="102"/>
      <c r="O1268" s="210"/>
      <c r="P1268" s="102"/>
      <c r="Q1268" s="215"/>
    </row>
    <row r="1269" spans="2:17" x14ac:dyDescent="0.3">
      <c r="B1269" s="102"/>
      <c r="C1269" s="210"/>
      <c r="D1269" s="102"/>
      <c r="E1269" s="210"/>
      <c r="F1269" s="102"/>
      <c r="G1269" s="210"/>
      <c r="H1269" s="102"/>
      <c r="I1269" s="210"/>
      <c r="J1269" s="102"/>
      <c r="K1269" s="210"/>
      <c r="L1269" s="102"/>
      <c r="M1269" s="210"/>
      <c r="N1269" s="102"/>
      <c r="O1269" s="210"/>
      <c r="P1269" s="102"/>
      <c r="Q1269" s="215"/>
    </row>
    <row r="1270" spans="2:17" x14ac:dyDescent="0.3">
      <c r="B1270" s="102"/>
      <c r="C1270" s="210"/>
      <c r="D1270" s="102"/>
      <c r="E1270" s="210"/>
      <c r="F1270" s="102"/>
      <c r="G1270" s="210"/>
      <c r="H1270" s="102"/>
      <c r="I1270" s="210"/>
      <c r="J1270" s="102"/>
      <c r="K1270" s="210"/>
      <c r="L1270" s="102"/>
      <c r="M1270" s="210"/>
      <c r="N1270" s="102"/>
      <c r="O1270" s="210"/>
      <c r="P1270" s="102"/>
      <c r="Q1270" s="215"/>
    </row>
    <row r="1271" spans="2:17" x14ac:dyDescent="0.3">
      <c r="B1271" s="102"/>
      <c r="C1271" s="210"/>
      <c r="D1271" s="102"/>
      <c r="E1271" s="210"/>
      <c r="F1271" s="102"/>
      <c r="G1271" s="210"/>
      <c r="H1271" s="102"/>
      <c r="I1271" s="210"/>
      <c r="J1271" s="102"/>
      <c r="K1271" s="210"/>
      <c r="L1271" s="102"/>
      <c r="M1271" s="210"/>
      <c r="N1271" s="102"/>
      <c r="O1271" s="210"/>
      <c r="P1271" s="102"/>
      <c r="Q1271" s="215"/>
    </row>
    <row r="1272" spans="2:17" x14ac:dyDescent="0.3">
      <c r="B1272" s="102"/>
      <c r="C1272" s="210"/>
      <c r="D1272" s="102"/>
      <c r="E1272" s="210"/>
      <c r="F1272" s="102"/>
      <c r="G1272" s="210"/>
      <c r="H1272" s="102"/>
      <c r="I1272" s="210"/>
      <c r="J1272" s="102"/>
      <c r="K1272" s="210"/>
      <c r="L1272" s="102"/>
      <c r="M1272" s="210"/>
      <c r="N1272" s="102"/>
      <c r="O1272" s="210"/>
      <c r="P1272" s="102"/>
      <c r="Q1272" s="215"/>
    </row>
    <row r="1273" spans="2:17" x14ac:dyDescent="0.3">
      <c r="B1273" s="102"/>
      <c r="C1273" s="210"/>
      <c r="D1273" s="102"/>
      <c r="E1273" s="210"/>
      <c r="F1273" s="102"/>
      <c r="G1273" s="210"/>
      <c r="H1273" s="102"/>
      <c r="I1273" s="210"/>
      <c r="J1273" s="102"/>
      <c r="K1273" s="210"/>
      <c r="L1273" s="102"/>
      <c r="M1273" s="210"/>
      <c r="N1273" s="102"/>
      <c r="O1273" s="210"/>
      <c r="P1273" s="102"/>
      <c r="Q1273" s="215"/>
    </row>
    <row r="1274" spans="2:17" x14ac:dyDescent="0.3">
      <c r="B1274" s="102"/>
      <c r="C1274" s="210"/>
      <c r="D1274" s="102"/>
      <c r="E1274" s="210"/>
      <c r="F1274" s="102"/>
      <c r="G1274" s="210"/>
      <c r="H1274" s="102"/>
      <c r="I1274" s="210"/>
      <c r="J1274" s="102"/>
      <c r="K1274" s="210"/>
      <c r="L1274" s="102"/>
      <c r="M1274" s="210"/>
      <c r="N1274" s="102"/>
      <c r="O1274" s="210"/>
      <c r="P1274" s="102"/>
      <c r="Q1274" s="215"/>
    </row>
    <row r="1275" spans="2:17" x14ac:dyDescent="0.3">
      <c r="B1275" s="102"/>
      <c r="C1275" s="210"/>
      <c r="D1275" s="102"/>
      <c r="E1275" s="210"/>
      <c r="F1275" s="102"/>
      <c r="G1275" s="210"/>
      <c r="H1275" s="102"/>
      <c r="I1275" s="210"/>
      <c r="J1275" s="102"/>
      <c r="K1275" s="210"/>
      <c r="L1275" s="102"/>
      <c r="M1275" s="210"/>
      <c r="N1275" s="102"/>
      <c r="O1275" s="210"/>
      <c r="P1275" s="102"/>
      <c r="Q1275" s="215"/>
    </row>
    <row r="1276" spans="2:17" x14ac:dyDescent="0.3">
      <c r="B1276" s="102"/>
      <c r="C1276" s="210"/>
      <c r="D1276" s="102"/>
      <c r="E1276" s="210"/>
      <c r="F1276" s="102"/>
      <c r="G1276" s="210"/>
      <c r="H1276" s="102"/>
      <c r="I1276" s="210"/>
      <c r="J1276" s="102"/>
      <c r="K1276" s="210"/>
      <c r="L1276" s="102"/>
      <c r="M1276" s="210"/>
      <c r="N1276" s="102"/>
      <c r="O1276" s="210"/>
      <c r="P1276" s="102"/>
      <c r="Q1276" s="215"/>
    </row>
    <row r="1277" spans="2:17" x14ac:dyDescent="0.3">
      <c r="B1277" s="102"/>
      <c r="C1277" s="210"/>
      <c r="D1277" s="102"/>
      <c r="E1277" s="210"/>
      <c r="F1277" s="102"/>
      <c r="G1277" s="210"/>
      <c r="H1277" s="102"/>
      <c r="I1277" s="210"/>
      <c r="J1277" s="102"/>
      <c r="K1277" s="210"/>
      <c r="L1277" s="102"/>
      <c r="M1277" s="210"/>
      <c r="N1277" s="102"/>
      <c r="O1277" s="210"/>
      <c r="P1277" s="102"/>
      <c r="Q1277" s="215"/>
    </row>
    <row r="1278" spans="2:17" x14ac:dyDescent="0.3">
      <c r="B1278" s="102"/>
      <c r="C1278" s="210"/>
      <c r="D1278" s="102"/>
      <c r="E1278" s="210"/>
      <c r="F1278" s="102"/>
      <c r="G1278" s="210"/>
      <c r="H1278" s="102"/>
      <c r="I1278" s="210"/>
      <c r="J1278" s="102"/>
      <c r="K1278" s="210"/>
      <c r="L1278" s="102"/>
      <c r="M1278" s="210"/>
      <c r="N1278" s="102"/>
      <c r="O1278" s="210"/>
      <c r="P1278" s="102"/>
      <c r="Q1278" s="215"/>
    </row>
    <row r="1279" spans="2:17" x14ac:dyDescent="0.3">
      <c r="B1279" s="102"/>
      <c r="C1279" s="210"/>
      <c r="D1279" s="102"/>
      <c r="E1279" s="210"/>
      <c r="F1279" s="102"/>
      <c r="G1279" s="210"/>
      <c r="H1279" s="102"/>
      <c r="I1279" s="210"/>
      <c r="J1279" s="102"/>
      <c r="K1279" s="210"/>
      <c r="L1279" s="102"/>
      <c r="M1279" s="210"/>
      <c r="N1279" s="102"/>
      <c r="O1279" s="210"/>
      <c r="P1279" s="102"/>
      <c r="Q1279" s="215"/>
    </row>
    <row r="1280" spans="2:17" x14ac:dyDescent="0.3">
      <c r="B1280" s="102"/>
      <c r="C1280" s="210"/>
      <c r="D1280" s="102"/>
      <c r="E1280" s="210"/>
      <c r="F1280" s="102"/>
      <c r="G1280" s="210"/>
      <c r="H1280" s="102"/>
      <c r="I1280" s="210"/>
      <c r="J1280" s="102"/>
      <c r="K1280" s="210"/>
      <c r="L1280" s="102"/>
      <c r="M1280" s="210"/>
      <c r="N1280" s="102"/>
      <c r="O1280" s="210"/>
      <c r="P1280" s="102"/>
      <c r="Q1280" s="215"/>
    </row>
    <row r="1281" spans="2:17" x14ac:dyDescent="0.3">
      <c r="B1281" s="102"/>
      <c r="C1281" s="210"/>
      <c r="D1281" s="102"/>
      <c r="E1281" s="210"/>
      <c r="F1281" s="102"/>
      <c r="G1281" s="210"/>
      <c r="H1281" s="102"/>
      <c r="I1281" s="210"/>
      <c r="J1281" s="102"/>
      <c r="K1281" s="210"/>
      <c r="L1281" s="102"/>
      <c r="M1281" s="210"/>
      <c r="N1281" s="102"/>
      <c r="O1281" s="210"/>
      <c r="P1281" s="102"/>
      <c r="Q1281" s="215"/>
    </row>
    <row r="1282" spans="2:17" x14ac:dyDescent="0.3">
      <c r="B1282" s="102"/>
      <c r="C1282" s="210"/>
      <c r="D1282" s="102"/>
      <c r="E1282" s="210"/>
      <c r="F1282" s="102"/>
      <c r="G1282" s="210"/>
      <c r="H1282" s="102"/>
      <c r="I1282" s="210"/>
      <c r="J1282" s="102"/>
      <c r="K1282" s="210"/>
      <c r="L1282" s="102"/>
      <c r="M1282" s="210"/>
      <c r="N1282" s="102"/>
      <c r="O1282" s="210"/>
      <c r="P1282" s="102"/>
      <c r="Q1282" s="215"/>
    </row>
    <row r="1283" spans="2:17" x14ac:dyDescent="0.3">
      <c r="B1283" s="102"/>
      <c r="C1283" s="210"/>
      <c r="D1283" s="102"/>
      <c r="E1283" s="210"/>
      <c r="F1283" s="102"/>
      <c r="G1283" s="210"/>
      <c r="H1283" s="102"/>
      <c r="I1283" s="210"/>
      <c r="J1283" s="102"/>
      <c r="K1283" s="210"/>
      <c r="L1283" s="102"/>
      <c r="M1283" s="210"/>
      <c r="N1283" s="102"/>
      <c r="O1283" s="210"/>
      <c r="P1283" s="102"/>
      <c r="Q1283" s="215"/>
    </row>
    <row r="1284" spans="2:17" x14ac:dyDescent="0.3">
      <c r="B1284" s="102"/>
      <c r="C1284" s="210"/>
      <c r="D1284" s="102"/>
      <c r="E1284" s="210"/>
      <c r="F1284" s="102"/>
      <c r="G1284" s="210"/>
      <c r="H1284" s="102"/>
      <c r="I1284" s="210"/>
      <c r="J1284" s="102"/>
      <c r="K1284" s="210"/>
      <c r="L1284" s="102"/>
      <c r="M1284" s="210"/>
      <c r="N1284" s="102"/>
      <c r="O1284" s="210"/>
      <c r="P1284" s="102"/>
      <c r="Q1284" s="215"/>
    </row>
    <row r="1285" spans="2:17" x14ac:dyDescent="0.3">
      <c r="B1285" s="102"/>
      <c r="C1285" s="210"/>
      <c r="D1285" s="102"/>
      <c r="E1285" s="210"/>
      <c r="F1285" s="102"/>
      <c r="G1285" s="210"/>
      <c r="H1285" s="102"/>
      <c r="I1285" s="210"/>
      <c r="J1285" s="102"/>
      <c r="K1285" s="210"/>
      <c r="L1285" s="102"/>
      <c r="M1285" s="210"/>
      <c r="N1285" s="102"/>
      <c r="O1285" s="210"/>
      <c r="P1285" s="102"/>
      <c r="Q1285" s="215"/>
    </row>
    <row r="1286" spans="2:17" x14ac:dyDescent="0.3">
      <c r="B1286" s="102"/>
      <c r="C1286" s="210"/>
      <c r="D1286" s="102"/>
      <c r="E1286" s="210"/>
      <c r="F1286" s="102"/>
      <c r="G1286" s="210"/>
      <c r="H1286" s="102"/>
      <c r="I1286" s="210"/>
      <c r="J1286" s="102"/>
      <c r="K1286" s="210"/>
      <c r="L1286" s="102"/>
      <c r="M1286" s="210"/>
      <c r="N1286" s="102"/>
      <c r="O1286" s="210"/>
      <c r="P1286" s="102"/>
      <c r="Q1286" s="215"/>
    </row>
    <row r="1287" spans="2:17" x14ac:dyDescent="0.3">
      <c r="B1287" s="102"/>
      <c r="C1287" s="210"/>
      <c r="D1287" s="102"/>
      <c r="E1287" s="210"/>
      <c r="F1287" s="102"/>
      <c r="G1287" s="210"/>
      <c r="H1287" s="102"/>
      <c r="I1287" s="210"/>
      <c r="J1287" s="102"/>
      <c r="K1287" s="210"/>
      <c r="L1287" s="102"/>
      <c r="M1287" s="210"/>
      <c r="N1287" s="102"/>
      <c r="O1287" s="210"/>
      <c r="P1287" s="102"/>
      <c r="Q1287" s="215"/>
    </row>
    <row r="1288" spans="2:17" x14ac:dyDescent="0.3">
      <c r="B1288" s="102"/>
      <c r="C1288" s="210"/>
      <c r="D1288" s="102"/>
      <c r="E1288" s="210"/>
      <c r="F1288" s="102"/>
      <c r="G1288" s="210"/>
      <c r="H1288" s="102"/>
      <c r="I1288" s="210"/>
      <c r="J1288" s="102"/>
      <c r="K1288" s="210"/>
      <c r="L1288" s="102"/>
      <c r="M1288" s="210"/>
      <c r="N1288" s="102"/>
      <c r="O1288" s="210"/>
      <c r="P1288" s="102"/>
      <c r="Q1288" s="215"/>
    </row>
    <row r="1289" spans="2:17" x14ac:dyDescent="0.3">
      <c r="B1289" s="102"/>
      <c r="C1289" s="210"/>
      <c r="D1289" s="102"/>
      <c r="E1289" s="210"/>
      <c r="F1289" s="102"/>
      <c r="G1289" s="210"/>
      <c r="H1289" s="102"/>
      <c r="I1289" s="210"/>
      <c r="J1289" s="102"/>
      <c r="K1289" s="210"/>
      <c r="L1289" s="102"/>
      <c r="M1289" s="210"/>
      <c r="N1289" s="102"/>
      <c r="O1289" s="210"/>
      <c r="P1289" s="102"/>
      <c r="Q1289" s="215"/>
    </row>
    <row r="1290" spans="2:17" x14ac:dyDescent="0.3">
      <c r="B1290" s="102"/>
      <c r="C1290" s="210"/>
      <c r="D1290" s="102"/>
      <c r="E1290" s="210"/>
      <c r="F1290" s="102"/>
      <c r="G1290" s="210"/>
      <c r="H1290" s="102"/>
      <c r="I1290" s="210"/>
      <c r="J1290" s="102"/>
      <c r="K1290" s="210"/>
      <c r="L1290" s="102"/>
      <c r="M1290" s="210"/>
      <c r="N1290" s="102"/>
      <c r="O1290" s="210"/>
      <c r="P1290" s="102"/>
      <c r="Q1290" s="215"/>
    </row>
    <row r="1291" spans="2:17" x14ac:dyDescent="0.3">
      <c r="B1291" s="102"/>
      <c r="C1291" s="210"/>
      <c r="D1291" s="102"/>
      <c r="E1291" s="210"/>
      <c r="F1291" s="102"/>
      <c r="G1291" s="210"/>
      <c r="H1291" s="102"/>
      <c r="I1291" s="210"/>
      <c r="J1291" s="102"/>
      <c r="K1291" s="210"/>
      <c r="L1291" s="102"/>
      <c r="M1291" s="210"/>
      <c r="N1291" s="102"/>
      <c r="O1291" s="210"/>
      <c r="P1291" s="102"/>
      <c r="Q1291" s="215"/>
    </row>
    <row r="1292" spans="2:17" x14ac:dyDescent="0.3">
      <c r="B1292" s="102"/>
      <c r="C1292" s="210"/>
      <c r="D1292" s="102"/>
      <c r="E1292" s="210"/>
      <c r="F1292" s="102"/>
      <c r="G1292" s="210"/>
      <c r="H1292" s="102"/>
      <c r="I1292" s="210"/>
      <c r="J1292" s="102"/>
      <c r="K1292" s="210"/>
      <c r="L1292" s="102"/>
      <c r="M1292" s="210"/>
      <c r="N1292" s="102"/>
      <c r="O1292" s="210"/>
      <c r="P1292" s="102"/>
      <c r="Q1292" s="215"/>
    </row>
    <row r="1293" spans="2:17" x14ac:dyDescent="0.3">
      <c r="B1293" s="102"/>
      <c r="C1293" s="210"/>
      <c r="D1293" s="102"/>
      <c r="E1293" s="210"/>
      <c r="F1293" s="102"/>
      <c r="G1293" s="210"/>
      <c r="H1293" s="102"/>
      <c r="I1293" s="210"/>
      <c r="J1293" s="102"/>
      <c r="K1293" s="210"/>
      <c r="L1293" s="102"/>
      <c r="M1293" s="210"/>
      <c r="N1293" s="102"/>
      <c r="O1293" s="210"/>
      <c r="P1293" s="102"/>
      <c r="Q1293" s="215"/>
    </row>
    <row r="1294" spans="2:17" x14ac:dyDescent="0.3">
      <c r="B1294" s="102"/>
      <c r="C1294" s="210"/>
      <c r="D1294" s="102"/>
      <c r="E1294" s="210"/>
      <c r="F1294" s="102"/>
      <c r="G1294" s="210"/>
      <c r="H1294" s="102"/>
      <c r="I1294" s="210"/>
      <c r="J1294" s="102"/>
      <c r="K1294" s="210"/>
      <c r="L1294" s="102"/>
      <c r="M1294" s="210"/>
      <c r="N1294" s="102"/>
      <c r="O1294" s="210"/>
      <c r="P1294" s="102"/>
      <c r="Q1294" s="215"/>
    </row>
    <row r="1295" spans="2:17" x14ac:dyDescent="0.3">
      <c r="B1295" s="102"/>
      <c r="C1295" s="210"/>
      <c r="D1295" s="102"/>
      <c r="E1295" s="210"/>
      <c r="F1295" s="102"/>
      <c r="G1295" s="210"/>
      <c r="H1295" s="102"/>
      <c r="I1295" s="210"/>
      <c r="J1295" s="102"/>
      <c r="K1295" s="210"/>
      <c r="L1295" s="102"/>
      <c r="M1295" s="210"/>
      <c r="N1295" s="102"/>
      <c r="O1295" s="210"/>
      <c r="P1295" s="102"/>
      <c r="Q1295" s="215"/>
    </row>
    <row r="1296" spans="2:17" x14ac:dyDescent="0.3">
      <c r="B1296" s="102"/>
      <c r="C1296" s="210"/>
      <c r="D1296" s="102"/>
      <c r="E1296" s="210"/>
      <c r="F1296" s="102"/>
      <c r="G1296" s="210"/>
      <c r="H1296" s="102"/>
      <c r="I1296" s="210"/>
      <c r="J1296" s="102"/>
      <c r="K1296" s="210"/>
      <c r="L1296" s="102"/>
      <c r="M1296" s="210"/>
      <c r="N1296" s="102"/>
      <c r="O1296" s="210"/>
      <c r="P1296" s="102"/>
      <c r="Q1296" s="215"/>
    </row>
    <row r="1297" spans="2:17" x14ac:dyDescent="0.3">
      <c r="B1297" s="102"/>
      <c r="C1297" s="210"/>
      <c r="D1297" s="102"/>
      <c r="E1297" s="210"/>
      <c r="F1297" s="102"/>
      <c r="G1297" s="210"/>
      <c r="H1297" s="102"/>
      <c r="I1297" s="210"/>
      <c r="J1297" s="102"/>
      <c r="K1297" s="210"/>
      <c r="L1297" s="102"/>
      <c r="M1297" s="210"/>
      <c r="N1297" s="102"/>
      <c r="O1297" s="210"/>
      <c r="P1297" s="102"/>
      <c r="Q1297" s="215"/>
    </row>
    <row r="1298" spans="2:17" x14ac:dyDescent="0.3">
      <c r="B1298" s="102"/>
      <c r="C1298" s="210"/>
      <c r="D1298" s="102"/>
      <c r="E1298" s="210"/>
      <c r="F1298" s="102"/>
      <c r="G1298" s="210"/>
      <c r="H1298" s="102"/>
      <c r="I1298" s="210"/>
      <c r="J1298" s="102"/>
      <c r="K1298" s="210"/>
      <c r="L1298" s="102"/>
      <c r="M1298" s="210"/>
      <c r="N1298" s="102"/>
      <c r="O1298" s="210"/>
      <c r="P1298" s="102"/>
      <c r="Q1298" s="215"/>
    </row>
    <row r="1299" spans="2:17" x14ac:dyDescent="0.3">
      <c r="B1299" s="102"/>
      <c r="C1299" s="210"/>
      <c r="D1299" s="102"/>
      <c r="E1299" s="210"/>
      <c r="F1299" s="102"/>
      <c r="G1299" s="210"/>
      <c r="H1299" s="102"/>
      <c r="I1299" s="210"/>
      <c r="J1299" s="102"/>
      <c r="K1299" s="210"/>
      <c r="L1299" s="102"/>
      <c r="M1299" s="210"/>
      <c r="N1299" s="102"/>
      <c r="O1299" s="210"/>
      <c r="P1299" s="102"/>
      <c r="Q1299" s="215"/>
    </row>
    <row r="1300" spans="2:17" x14ac:dyDescent="0.3">
      <c r="B1300" s="102"/>
      <c r="C1300" s="210"/>
      <c r="D1300" s="102"/>
      <c r="E1300" s="210"/>
      <c r="F1300" s="102"/>
      <c r="G1300" s="210"/>
      <c r="H1300" s="102"/>
      <c r="I1300" s="210"/>
      <c r="J1300" s="102"/>
      <c r="K1300" s="210"/>
      <c r="L1300" s="102"/>
      <c r="M1300" s="210"/>
      <c r="N1300" s="102"/>
      <c r="O1300" s="210"/>
      <c r="P1300" s="102"/>
      <c r="Q1300" s="215"/>
    </row>
    <row r="1301" spans="2:17" x14ac:dyDescent="0.3">
      <c r="B1301" s="102"/>
      <c r="C1301" s="210"/>
      <c r="D1301" s="102"/>
      <c r="E1301" s="210"/>
      <c r="F1301" s="102"/>
      <c r="G1301" s="210"/>
      <c r="H1301" s="102"/>
      <c r="I1301" s="210"/>
      <c r="J1301" s="102"/>
      <c r="K1301" s="210"/>
      <c r="L1301" s="102"/>
      <c r="M1301" s="210"/>
      <c r="N1301" s="102"/>
      <c r="O1301" s="210"/>
      <c r="P1301" s="102"/>
      <c r="Q1301" s="215"/>
    </row>
    <row r="1302" spans="2:17" x14ac:dyDescent="0.3">
      <c r="B1302" s="102"/>
      <c r="C1302" s="210"/>
      <c r="D1302" s="102"/>
      <c r="E1302" s="210"/>
      <c r="F1302" s="102"/>
      <c r="G1302" s="210"/>
      <c r="H1302" s="102"/>
      <c r="I1302" s="210"/>
      <c r="J1302" s="102"/>
      <c r="K1302" s="210"/>
      <c r="L1302" s="102"/>
      <c r="M1302" s="210"/>
      <c r="N1302" s="102"/>
      <c r="O1302" s="210"/>
      <c r="P1302" s="102"/>
      <c r="Q1302" s="215"/>
    </row>
    <row r="1303" spans="2:17" x14ac:dyDescent="0.3">
      <c r="B1303" s="102"/>
      <c r="C1303" s="210"/>
      <c r="D1303" s="102"/>
      <c r="E1303" s="210"/>
      <c r="F1303" s="102"/>
      <c r="G1303" s="210"/>
      <c r="H1303" s="102"/>
      <c r="I1303" s="210"/>
      <c r="J1303" s="102"/>
      <c r="K1303" s="210"/>
      <c r="L1303" s="102"/>
      <c r="M1303" s="210"/>
      <c r="N1303" s="102"/>
      <c r="O1303" s="210"/>
      <c r="P1303" s="102"/>
      <c r="Q1303" s="215"/>
    </row>
    <row r="1304" spans="2:17" x14ac:dyDescent="0.3">
      <c r="B1304" s="102"/>
      <c r="C1304" s="210"/>
      <c r="D1304" s="102"/>
      <c r="E1304" s="210"/>
      <c r="F1304" s="102"/>
      <c r="G1304" s="210"/>
      <c r="H1304" s="102"/>
      <c r="I1304" s="210"/>
      <c r="J1304" s="102"/>
      <c r="K1304" s="210"/>
      <c r="L1304" s="102"/>
      <c r="M1304" s="210"/>
      <c r="N1304" s="102"/>
      <c r="O1304" s="210"/>
      <c r="P1304" s="102"/>
      <c r="Q1304" s="215"/>
    </row>
    <row r="1305" spans="2:17" x14ac:dyDescent="0.3">
      <c r="B1305" s="102"/>
      <c r="C1305" s="210"/>
      <c r="D1305" s="102"/>
      <c r="E1305" s="210"/>
      <c r="F1305" s="102"/>
      <c r="G1305" s="210"/>
      <c r="H1305" s="102"/>
      <c r="I1305" s="210"/>
      <c r="J1305" s="102"/>
      <c r="K1305" s="210"/>
      <c r="L1305" s="102"/>
      <c r="M1305" s="210"/>
      <c r="N1305" s="102"/>
      <c r="O1305" s="210"/>
      <c r="P1305" s="102"/>
      <c r="Q1305" s="215"/>
    </row>
    <row r="1306" spans="2:17" x14ac:dyDescent="0.3">
      <c r="B1306" s="102"/>
      <c r="C1306" s="210"/>
      <c r="D1306" s="102"/>
      <c r="E1306" s="210"/>
      <c r="F1306" s="102"/>
      <c r="G1306" s="210"/>
      <c r="H1306" s="102"/>
      <c r="I1306" s="210"/>
      <c r="J1306" s="102"/>
      <c r="K1306" s="210"/>
      <c r="L1306" s="102"/>
      <c r="M1306" s="210"/>
      <c r="N1306" s="102"/>
      <c r="O1306" s="210"/>
      <c r="P1306" s="102"/>
      <c r="Q1306" s="215"/>
    </row>
    <row r="1307" spans="2:17" x14ac:dyDescent="0.3">
      <c r="B1307" s="102"/>
      <c r="C1307" s="210"/>
      <c r="D1307" s="102"/>
      <c r="E1307" s="210"/>
      <c r="F1307" s="102"/>
      <c r="G1307" s="210"/>
      <c r="H1307" s="102"/>
      <c r="I1307" s="210"/>
      <c r="J1307" s="102"/>
      <c r="K1307" s="210"/>
      <c r="L1307" s="102"/>
      <c r="M1307" s="210"/>
      <c r="N1307" s="102"/>
      <c r="O1307" s="210"/>
      <c r="P1307" s="102"/>
      <c r="Q1307" s="215"/>
    </row>
    <row r="1308" spans="2:17" x14ac:dyDescent="0.3">
      <c r="B1308" s="102"/>
      <c r="C1308" s="210"/>
      <c r="D1308" s="102"/>
      <c r="E1308" s="210"/>
      <c r="F1308" s="102"/>
      <c r="G1308" s="210"/>
      <c r="H1308" s="102"/>
      <c r="I1308" s="210"/>
      <c r="J1308" s="102"/>
      <c r="K1308" s="210"/>
      <c r="L1308" s="102"/>
      <c r="M1308" s="210"/>
      <c r="N1308" s="102"/>
      <c r="O1308" s="210"/>
      <c r="P1308" s="102"/>
      <c r="Q1308" s="215"/>
    </row>
    <row r="1309" spans="2:17" x14ac:dyDescent="0.3">
      <c r="B1309" s="102"/>
      <c r="C1309" s="210"/>
      <c r="D1309" s="102"/>
      <c r="E1309" s="210"/>
      <c r="F1309" s="102"/>
      <c r="G1309" s="210"/>
      <c r="H1309" s="102"/>
      <c r="I1309" s="210"/>
      <c r="J1309" s="102"/>
      <c r="K1309" s="210"/>
      <c r="L1309" s="102"/>
      <c r="M1309" s="210"/>
      <c r="N1309" s="102"/>
      <c r="O1309" s="210"/>
      <c r="P1309" s="102"/>
      <c r="Q1309" s="215"/>
    </row>
    <row r="1310" spans="2:17" x14ac:dyDescent="0.3">
      <c r="B1310" s="102"/>
      <c r="C1310" s="210"/>
      <c r="D1310" s="102"/>
      <c r="E1310" s="210"/>
      <c r="F1310" s="102"/>
      <c r="G1310" s="210"/>
      <c r="H1310" s="102"/>
      <c r="I1310" s="210"/>
      <c r="J1310" s="102"/>
      <c r="K1310" s="210"/>
      <c r="L1310" s="102"/>
      <c r="M1310" s="210"/>
      <c r="N1310" s="102"/>
      <c r="O1310" s="210"/>
      <c r="P1310" s="102"/>
      <c r="Q1310" s="215"/>
    </row>
    <row r="1311" spans="2:17" x14ac:dyDescent="0.3">
      <c r="B1311" s="102"/>
      <c r="C1311" s="210"/>
      <c r="D1311" s="102"/>
      <c r="E1311" s="210"/>
      <c r="F1311" s="102"/>
      <c r="G1311" s="210"/>
      <c r="H1311" s="102"/>
      <c r="I1311" s="210"/>
      <c r="J1311" s="102"/>
      <c r="K1311" s="210"/>
      <c r="L1311" s="102"/>
      <c r="M1311" s="210"/>
      <c r="N1311" s="102"/>
      <c r="O1311" s="210"/>
      <c r="P1311" s="102"/>
      <c r="Q1311" s="215"/>
    </row>
    <row r="1312" spans="2:17" x14ac:dyDescent="0.3">
      <c r="B1312" s="102"/>
      <c r="C1312" s="210"/>
      <c r="D1312" s="102"/>
      <c r="E1312" s="210"/>
      <c r="F1312" s="102"/>
      <c r="G1312" s="210"/>
      <c r="H1312" s="102"/>
      <c r="I1312" s="210"/>
      <c r="J1312" s="102"/>
      <c r="K1312" s="210"/>
      <c r="L1312" s="102"/>
      <c r="M1312" s="210"/>
      <c r="N1312" s="102"/>
      <c r="O1312" s="210"/>
      <c r="P1312" s="102"/>
      <c r="Q1312" s="215"/>
    </row>
    <row r="1313" spans="2:17" x14ac:dyDescent="0.3">
      <c r="B1313" s="102"/>
      <c r="C1313" s="210"/>
      <c r="D1313" s="102"/>
      <c r="E1313" s="210"/>
      <c r="F1313" s="102"/>
      <c r="G1313" s="210"/>
      <c r="H1313" s="102"/>
      <c r="I1313" s="210"/>
      <c r="J1313" s="102"/>
      <c r="K1313" s="210"/>
      <c r="L1313" s="102"/>
      <c r="M1313" s="210"/>
      <c r="N1313" s="102"/>
      <c r="O1313" s="210"/>
      <c r="P1313" s="102"/>
      <c r="Q1313" s="215"/>
    </row>
    <row r="1314" spans="2:17" x14ac:dyDescent="0.3">
      <c r="B1314" s="102"/>
      <c r="C1314" s="210"/>
      <c r="D1314" s="102"/>
      <c r="E1314" s="210"/>
      <c r="F1314" s="102"/>
      <c r="G1314" s="210"/>
      <c r="H1314" s="102"/>
      <c r="I1314" s="210"/>
      <c r="J1314" s="102"/>
      <c r="K1314" s="210"/>
      <c r="L1314" s="102"/>
      <c r="M1314" s="210"/>
      <c r="N1314" s="102"/>
      <c r="O1314" s="210"/>
      <c r="P1314" s="102"/>
      <c r="Q1314" s="215"/>
    </row>
    <row r="1315" spans="2:17" x14ac:dyDescent="0.3">
      <c r="B1315" s="102"/>
      <c r="C1315" s="210"/>
      <c r="D1315" s="102"/>
      <c r="E1315" s="210"/>
      <c r="F1315" s="102"/>
      <c r="G1315" s="210"/>
      <c r="H1315" s="102"/>
      <c r="I1315" s="210"/>
      <c r="J1315" s="102"/>
      <c r="K1315" s="210"/>
      <c r="L1315" s="102"/>
      <c r="M1315" s="210"/>
      <c r="N1315" s="102"/>
      <c r="O1315" s="210"/>
      <c r="P1315" s="102"/>
      <c r="Q1315" s="215"/>
    </row>
    <row r="1316" spans="2:17" x14ac:dyDescent="0.3">
      <c r="B1316" s="102"/>
      <c r="C1316" s="210"/>
      <c r="D1316" s="102"/>
      <c r="E1316" s="210"/>
      <c r="F1316" s="102"/>
      <c r="G1316" s="210"/>
      <c r="H1316" s="102"/>
      <c r="I1316" s="210"/>
      <c r="J1316" s="102"/>
      <c r="K1316" s="210"/>
      <c r="L1316" s="102"/>
      <c r="M1316" s="210"/>
      <c r="N1316" s="102"/>
      <c r="O1316" s="210"/>
      <c r="P1316" s="102"/>
      <c r="Q1316" s="215"/>
    </row>
    <row r="1317" spans="2:17" x14ac:dyDescent="0.3">
      <c r="B1317" s="102"/>
      <c r="C1317" s="210"/>
      <c r="D1317" s="102"/>
      <c r="E1317" s="210"/>
      <c r="F1317" s="102"/>
      <c r="G1317" s="210"/>
      <c r="H1317" s="102"/>
      <c r="I1317" s="210"/>
      <c r="J1317" s="102"/>
      <c r="K1317" s="210"/>
      <c r="L1317" s="102"/>
      <c r="M1317" s="210"/>
      <c r="N1317" s="102"/>
      <c r="O1317" s="210"/>
      <c r="P1317" s="102"/>
      <c r="Q1317" s="215"/>
    </row>
    <row r="1318" spans="2:17" x14ac:dyDescent="0.3">
      <c r="B1318" s="102"/>
      <c r="C1318" s="210"/>
      <c r="D1318" s="102"/>
      <c r="E1318" s="210"/>
      <c r="F1318" s="102"/>
      <c r="G1318" s="210"/>
      <c r="H1318" s="102"/>
      <c r="I1318" s="210"/>
      <c r="J1318" s="102"/>
      <c r="K1318" s="210"/>
      <c r="L1318" s="102"/>
      <c r="M1318" s="210"/>
      <c r="N1318" s="102"/>
      <c r="O1318" s="210"/>
      <c r="P1318" s="102"/>
      <c r="Q1318" s="215"/>
    </row>
    <row r="1319" spans="2:17" x14ac:dyDescent="0.3">
      <c r="B1319" s="102"/>
      <c r="C1319" s="210"/>
      <c r="D1319" s="102"/>
      <c r="E1319" s="210"/>
      <c r="F1319" s="102"/>
      <c r="G1319" s="210"/>
      <c r="H1319" s="102"/>
      <c r="I1319" s="210"/>
      <c r="J1319" s="102"/>
      <c r="K1319" s="210"/>
      <c r="L1319" s="102"/>
      <c r="M1319" s="210"/>
      <c r="N1319" s="102"/>
      <c r="O1319" s="210"/>
      <c r="P1319" s="102"/>
      <c r="Q1319" s="215"/>
    </row>
    <row r="1320" spans="2:17" x14ac:dyDescent="0.3">
      <c r="B1320" s="102"/>
      <c r="C1320" s="210"/>
      <c r="D1320" s="102"/>
      <c r="E1320" s="210"/>
      <c r="F1320" s="102"/>
      <c r="G1320" s="210"/>
      <c r="H1320" s="102"/>
      <c r="I1320" s="210"/>
      <c r="J1320" s="102"/>
      <c r="K1320" s="210"/>
      <c r="L1320" s="102"/>
      <c r="M1320" s="210"/>
      <c r="N1320" s="102"/>
      <c r="O1320" s="210"/>
      <c r="P1320" s="102"/>
      <c r="Q1320" s="215"/>
    </row>
    <row r="1321" spans="2:17" x14ac:dyDescent="0.3">
      <c r="B1321" s="102"/>
      <c r="C1321" s="210"/>
      <c r="D1321" s="102"/>
      <c r="E1321" s="210"/>
      <c r="F1321" s="102"/>
      <c r="G1321" s="210"/>
      <c r="H1321" s="102"/>
      <c r="I1321" s="210"/>
      <c r="J1321" s="102"/>
      <c r="K1321" s="210"/>
      <c r="L1321" s="102"/>
      <c r="M1321" s="210"/>
      <c r="N1321" s="102"/>
      <c r="O1321" s="210"/>
      <c r="P1321" s="102"/>
      <c r="Q1321" s="215"/>
    </row>
    <row r="1322" spans="2:17" x14ac:dyDescent="0.3">
      <c r="B1322" s="102"/>
      <c r="C1322" s="210"/>
      <c r="D1322" s="102"/>
      <c r="E1322" s="210"/>
      <c r="F1322" s="102"/>
      <c r="G1322" s="210"/>
      <c r="H1322" s="102"/>
      <c r="I1322" s="210"/>
      <c r="J1322" s="102"/>
      <c r="K1322" s="210"/>
      <c r="L1322" s="102"/>
      <c r="M1322" s="210"/>
      <c r="N1322" s="102"/>
      <c r="O1322" s="210"/>
      <c r="P1322" s="102"/>
      <c r="Q1322" s="215"/>
    </row>
    <row r="1323" spans="2:17" x14ac:dyDescent="0.3">
      <c r="B1323" s="102"/>
      <c r="C1323" s="210"/>
      <c r="D1323" s="102"/>
      <c r="E1323" s="210"/>
      <c r="F1323" s="102"/>
      <c r="G1323" s="210"/>
      <c r="H1323" s="102"/>
      <c r="I1323" s="210"/>
      <c r="J1323" s="102"/>
      <c r="K1323" s="210"/>
      <c r="L1323" s="102"/>
      <c r="M1323" s="210"/>
      <c r="N1323" s="102"/>
      <c r="O1323" s="210"/>
      <c r="P1323" s="102"/>
      <c r="Q1323" s="215"/>
    </row>
    <row r="1324" spans="2:17" x14ac:dyDescent="0.3">
      <c r="B1324" s="102"/>
      <c r="C1324" s="210"/>
      <c r="D1324" s="102"/>
      <c r="E1324" s="210"/>
      <c r="F1324" s="102"/>
      <c r="G1324" s="210"/>
      <c r="H1324" s="102"/>
      <c r="I1324" s="210"/>
      <c r="J1324" s="102"/>
      <c r="K1324" s="210"/>
      <c r="L1324" s="102"/>
      <c r="M1324" s="210"/>
      <c r="N1324" s="102"/>
      <c r="O1324" s="210"/>
      <c r="P1324" s="102"/>
      <c r="Q1324" s="215"/>
    </row>
    <row r="1325" spans="2:17" x14ac:dyDescent="0.3">
      <c r="B1325" s="102"/>
      <c r="C1325" s="210"/>
      <c r="D1325" s="102"/>
      <c r="E1325" s="210"/>
      <c r="F1325" s="102"/>
      <c r="G1325" s="210"/>
      <c r="H1325" s="102"/>
      <c r="I1325" s="210"/>
      <c r="J1325" s="102"/>
      <c r="K1325" s="210"/>
      <c r="L1325" s="102"/>
      <c r="M1325" s="210"/>
      <c r="N1325" s="102"/>
      <c r="O1325" s="210"/>
      <c r="P1325" s="102"/>
      <c r="Q1325" s="215"/>
    </row>
    <row r="1326" spans="2:17" x14ac:dyDescent="0.3">
      <c r="B1326" s="102"/>
      <c r="C1326" s="210"/>
      <c r="D1326" s="102"/>
      <c r="E1326" s="210"/>
      <c r="F1326" s="102"/>
      <c r="G1326" s="210"/>
      <c r="H1326" s="102"/>
      <c r="I1326" s="210"/>
      <c r="J1326" s="102"/>
      <c r="K1326" s="210"/>
      <c r="L1326" s="102"/>
      <c r="M1326" s="210"/>
      <c r="N1326" s="102"/>
      <c r="O1326" s="210"/>
      <c r="P1326" s="102"/>
      <c r="Q1326" s="215"/>
    </row>
    <row r="1327" spans="2:17" x14ac:dyDescent="0.3">
      <c r="B1327" s="102"/>
      <c r="C1327" s="210"/>
      <c r="D1327" s="102"/>
      <c r="E1327" s="210"/>
      <c r="F1327" s="102"/>
      <c r="G1327" s="210"/>
      <c r="H1327" s="102"/>
      <c r="I1327" s="210"/>
      <c r="J1327" s="102"/>
      <c r="K1327" s="210"/>
      <c r="L1327" s="102"/>
      <c r="M1327" s="210"/>
      <c r="N1327" s="102"/>
      <c r="O1327" s="210"/>
      <c r="P1327" s="102"/>
      <c r="Q1327" s="215"/>
    </row>
    <row r="1328" spans="2:17" x14ac:dyDescent="0.3">
      <c r="B1328" s="102"/>
      <c r="C1328" s="210"/>
      <c r="D1328" s="102"/>
      <c r="E1328" s="210"/>
      <c r="F1328" s="102"/>
      <c r="G1328" s="210"/>
      <c r="H1328" s="102"/>
      <c r="I1328" s="210"/>
      <c r="J1328" s="102"/>
      <c r="K1328" s="210"/>
      <c r="L1328" s="102"/>
      <c r="M1328" s="210"/>
      <c r="N1328" s="102"/>
      <c r="O1328" s="210"/>
      <c r="P1328" s="102"/>
      <c r="Q1328" s="215"/>
    </row>
    <row r="1329" spans="2:17" x14ac:dyDescent="0.3">
      <c r="B1329" s="102"/>
      <c r="C1329" s="210"/>
      <c r="D1329" s="102"/>
      <c r="E1329" s="210"/>
      <c r="F1329" s="102"/>
      <c r="G1329" s="210"/>
      <c r="H1329" s="102"/>
      <c r="I1329" s="210"/>
      <c r="J1329" s="102"/>
      <c r="K1329" s="210"/>
      <c r="L1329" s="102"/>
      <c r="M1329" s="210"/>
      <c r="N1329" s="102"/>
      <c r="O1329" s="210"/>
      <c r="P1329" s="102"/>
      <c r="Q1329" s="215"/>
    </row>
    <row r="1330" spans="2:17" x14ac:dyDescent="0.3">
      <c r="B1330" s="102"/>
      <c r="C1330" s="210"/>
      <c r="D1330" s="102"/>
      <c r="E1330" s="210"/>
      <c r="F1330" s="102"/>
      <c r="G1330" s="210"/>
      <c r="H1330" s="102"/>
      <c r="I1330" s="210"/>
      <c r="J1330" s="102"/>
      <c r="K1330" s="210"/>
      <c r="L1330" s="102"/>
      <c r="M1330" s="210"/>
      <c r="N1330" s="102"/>
      <c r="O1330" s="210"/>
      <c r="P1330" s="102"/>
      <c r="Q1330" s="215"/>
    </row>
    <row r="1331" spans="2:17" x14ac:dyDescent="0.3">
      <c r="B1331" s="102"/>
      <c r="C1331" s="210"/>
      <c r="D1331" s="102"/>
      <c r="E1331" s="210"/>
      <c r="F1331" s="102"/>
      <c r="G1331" s="210"/>
      <c r="H1331" s="102"/>
      <c r="I1331" s="210"/>
      <c r="J1331" s="102"/>
      <c r="K1331" s="210"/>
      <c r="L1331" s="102"/>
      <c r="M1331" s="210"/>
      <c r="N1331" s="102"/>
      <c r="O1331" s="210"/>
      <c r="P1331" s="102"/>
      <c r="Q1331" s="215"/>
    </row>
    <row r="1332" spans="2:17" x14ac:dyDescent="0.3">
      <c r="B1332" s="102"/>
      <c r="C1332" s="210"/>
      <c r="D1332" s="102"/>
      <c r="E1332" s="210"/>
      <c r="F1332" s="102"/>
      <c r="G1332" s="210"/>
      <c r="H1332" s="102"/>
      <c r="I1332" s="210"/>
      <c r="J1332" s="102"/>
      <c r="K1332" s="210"/>
      <c r="L1332" s="102"/>
      <c r="M1332" s="210"/>
      <c r="N1332" s="102"/>
      <c r="O1332" s="210"/>
      <c r="P1332" s="102"/>
      <c r="Q1332" s="215"/>
    </row>
    <row r="1333" spans="2:17" x14ac:dyDescent="0.3">
      <c r="B1333" s="102"/>
      <c r="C1333" s="210"/>
      <c r="D1333" s="102"/>
      <c r="E1333" s="210"/>
      <c r="F1333" s="102"/>
      <c r="G1333" s="210"/>
      <c r="H1333" s="102"/>
      <c r="I1333" s="210"/>
      <c r="J1333" s="102"/>
      <c r="K1333" s="210"/>
      <c r="L1333" s="102"/>
      <c r="M1333" s="210"/>
      <c r="N1333" s="102"/>
      <c r="O1333" s="210"/>
      <c r="P1333" s="102"/>
      <c r="Q1333" s="215"/>
    </row>
    <row r="1334" spans="2:17" x14ac:dyDescent="0.3">
      <c r="B1334" s="102"/>
      <c r="C1334" s="210"/>
      <c r="D1334" s="102"/>
      <c r="E1334" s="210"/>
      <c r="F1334" s="102"/>
      <c r="G1334" s="210"/>
      <c r="H1334" s="102"/>
      <c r="I1334" s="210"/>
      <c r="J1334" s="102"/>
      <c r="K1334" s="210"/>
      <c r="L1334" s="102"/>
      <c r="M1334" s="210"/>
      <c r="N1334" s="102"/>
      <c r="O1334" s="210"/>
      <c r="P1334" s="102"/>
      <c r="Q1334" s="215"/>
    </row>
    <row r="1335" spans="2:17" x14ac:dyDescent="0.3">
      <c r="B1335" s="102"/>
      <c r="C1335" s="210"/>
      <c r="D1335" s="102"/>
      <c r="E1335" s="210"/>
      <c r="F1335" s="102"/>
      <c r="G1335" s="210"/>
      <c r="H1335" s="102"/>
      <c r="I1335" s="210"/>
      <c r="J1335" s="102"/>
      <c r="K1335" s="210"/>
      <c r="L1335" s="102"/>
      <c r="M1335" s="210"/>
      <c r="N1335" s="102"/>
      <c r="O1335" s="210"/>
      <c r="P1335" s="102"/>
      <c r="Q1335" s="215"/>
    </row>
    <row r="1336" spans="2:17" x14ac:dyDescent="0.3">
      <c r="B1336" s="102"/>
      <c r="C1336" s="210"/>
      <c r="D1336" s="102"/>
      <c r="E1336" s="210"/>
      <c r="F1336" s="102"/>
      <c r="G1336" s="210"/>
      <c r="H1336" s="102"/>
      <c r="I1336" s="210"/>
      <c r="J1336" s="102"/>
      <c r="K1336" s="210"/>
      <c r="L1336" s="102"/>
      <c r="M1336" s="210"/>
      <c r="N1336" s="102"/>
      <c r="O1336" s="210"/>
      <c r="P1336" s="102"/>
      <c r="Q1336" s="215"/>
    </row>
    <row r="1337" spans="2:17" x14ac:dyDescent="0.3">
      <c r="B1337" s="102"/>
      <c r="C1337" s="210"/>
      <c r="D1337" s="102"/>
      <c r="E1337" s="210"/>
      <c r="F1337" s="102"/>
      <c r="G1337" s="210"/>
      <c r="H1337" s="102"/>
      <c r="I1337" s="210"/>
      <c r="J1337" s="102"/>
      <c r="K1337" s="210"/>
      <c r="L1337" s="102"/>
      <c r="M1337" s="210"/>
      <c r="N1337" s="102"/>
      <c r="O1337" s="210"/>
      <c r="P1337" s="102"/>
      <c r="Q1337" s="215"/>
    </row>
    <row r="1338" spans="2:17" x14ac:dyDescent="0.3">
      <c r="B1338" s="102"/>
      <c r="C1338" s="210"/>
      <c r="D1338" s="102"/>
      <c r="E1338" s="210"/>
      <c r="F1338" s="102"/>
      <c r="G1338" s="210"/>
      <c r="H1338" s="102"/>
      <c r="I1338" s="210"/>
      <c r="J1338" s="102"/>
      <c r="K1338" s="210"/>
      <c r="L1338" s="102"/>
      <c r="M1338" s="210"/>
      <c r="N1338" s="102"/>
      <c r="O1338" s="210"/>
      <c r="P1338" s="102"/>
      <c r="Q1338" s="215"/>
    </row>
    <row r="1339" spans="2:17" x14ac:dyDescent="0.3">
      <c r="B1339" s="102"/>
      <c r="C1339" s="210"/>
      <c r="D1339" s="102"/>
      <c r="E1339" s="210"/>
      <c r="F1339" s="102"/>
      <c r="G1339" s="210"/>
      <c r="H1339" s="102"/>
      <c r="I1339" s="210"/>
      <c r="J1339" s="102"/>
      <c r="K1339" s="210"/>
      <c r="L1339" s="102"/>
      <c r="M1339" s="210"/>
      <c r="N1339" s="102"/>
      <c r="O1339" s="210"/>
      <c r="P1339" s="102"/>
      <c r="Q1339" s="215"/>
    </row>
    <row r="1340" spans="2:17" x14ac:dyDescent="0.3">
      <c r="B1340" s="102"/>
      <c r="C1340" s="210"/>
      <c r="D1340" s="102"/>
      <c r="E1340" s="210"/>
      <c r="F1340" s="102"/>
      <c r="G1340" s="210"/>
      <c r="H1340" s="102"/>
      <c r="I1340" s="210"/>
      <c r="J1340" s="102"/>
      <c r="K1340" s="210"/>
      <c r="L1340" s="102"/>
      <c r="M1340" s="210"/>
      <c r="N1340" s="102"/>
      <c r="O1340" s="210"/>
      <c r="P1340" s="102"/>
      <c r="Q1340" s="215"/>
    </row>
    <row r="1341" spans="2:17" x14ac:dyDescent="0.3">
      <c r="B1341" s="102"/>
      <c r="C1341" s="210"/>
      <c r="D1341" s="102"/>
      <c r="E1341" s="210"/>
      <c r="F1341" s="102"/>
      <c r="G1341" s="210"/>
      <c r="H1341" s="102"/>
      <c r="I1341" s="210"/>
      <c r="J1341" s="102"/>
      <c r="K1341" s="210"/>
      <c r="L1341" s="102"/>
      <c r="M1341" s="210"/>
      <c r="N1341" s="102"/>
      <c r="O1341" s="210"/>
      <c r="P1341" s="102"/>
      <c r="Q1341" s="215"/>
    </row>
    <row r="1342" spans="2:17" x14ac:dyDescent="0.3">
      <c r="B1342" s="102"/>
      <c r="C1342" s="210"/>
      <c r="D1342" s="102"/>
      <c r="E1342" s="210"/>
      <c r="F1342" s="102"/>
      <c r="G1342" s="210"/>
      <c r="H1342" s="102"/>
      <c r="I1342" s="210"/>
      <c r="J1342" s="102"/>
      <c r="K1342" s="210"/>
      <c r="L1342" s="102"/>
      <c r="M1342" s="210"/>
      <c r="N1342" s="102"/>
      <c r="O1342" s="210"/>
      <c r="P1342" s="102"/>
      <c r="Q1342" s="215"/>
    </row>
    <row r="1343" spans="2:17" x14ac:dyDescent="0.3">
      <c r="B1343" s="102"/>
      <c r="C1343" s="210"/>
      <c r="D1343" s="102"/>
      <c r="E1343" s="210"/>
      <c r="F1343" s="102"/>
      <c r="G1343" s="210"/>
      <c r="H1343" s="102"/>
      <c r="I1343" s="210"/>
      <c r="J1343" s="102"/>
      <c r="K1343" s="210"/>
      <c r="L1343" s="102"/>
      <c r="M1343" s="210"/>
      <c r="N1343" s="102"/>
      <c r="O1343" s="210"/>
      <c r="P1343" s="102"/>
      <c r="Q1343" s="215"/>
    </row>
    <row r="1344" spans="2:17" x14ac:dyDescent="0.3">
      <c r="B1344" s="102"/>
      <c r="C1344" s="210"/>
      <c r="D1344" s="102"/>
      <c r="E1344" s="210"/>
      <c r="F1344" s="102"/>
      <c r="G1344" s="210"/>
      <c r="H1344" s="102"/>
      <c r="I1344" s="210"/>
      <c r="J1344" s="102"/>
      <c r="K1344" s="210"/>
      <c r="L1344" s="102"/>
      <c r="M1344" s="210"/>
      <c r="N1344" s="102"/>
      <c r="O1344" s="210"/>
      <c r="P1344" s="102"/>
      <c r="Q1344" s="215"/>
    </row>
    <row r="1345" spans="2:17" x14ac:dyDescent="0.3">
      <c r="B1345" s="102"/>
      <c r="C1345" s="210"/>
      <c r="D1345" s="102"/>
      <c r="E1345" s="210"/>
      <c r="F1345" s="102"/>
      <c r="G1345" s="210"/>
      <c r="H1345" s="102"/>
      <c r="I1345" s="210"/>
      <c r="J1345" s="102"/>
      <c r="K1345" s="210"/>
      <c r="L1345" s="102"/>
      <c r="M1345" s="210"/>
      <c r="N1345" s="102"/>
      <c r="O1345" s="210"/>
      <c r="P1345" s="102"/>
      <c r="Q1345" s="215"/>
    </row>
    <row r="1346" spans="2:17" x14ac:dyDescent="0.3">
      <c r="B1346" s="102"/>
      <c r="C1346" s="210"/>
      <c r="D1346" s="102"/>
      <c r="E1346" s="210"/>
      <c r="F1346" s="102"/>
      <c r="G1346" s="210"/>
      <c r="H1346" s="102"/>
      <c r="I1346" s="210"/>
      <c r="J1346" s="102"/>
      <c r="K1346" s="210"/>
      <c r="L1346" s="102"/>
      <c r="M1346" s="210"/>
      <c r="N1346" s="102"/>
      <c r="O1346" s="210"/>
      <c r="P1346" s="102"/>
      <c r="Q1346" s="215"/>
    </row>
    <row r="1347" spans="2:17" x14ac:dyDescent="0.3">
      <c r="B1347" s="102"/>
      <c r="C1347" s="210"/>
      <c r="D1347" s="102"/>
      <c r="E1347" s="210"/>
      <c r="F1347" s="102"/>
      <c r="G1347" s="210"/>
      <c r="H1347" s="102"/>
      <c r="I1347" s="210"/>
      <c r="J1347" s="102"/>
      <c r="K1347" s="210"/>
      <c r="L1347" s="102"/>
      <c r="M1347" s="210"/>
      <c r="N1347" s="102"/>
      <c r="O1347" s="210"/>
      <c r="P1347" s="102"/>
      <c r="Q1347" s="215"/>
    </row>
    <row r="1348" spans="2:17" x14ac:dyDescent="0.3">
      <c r="B1348" s="102"/>
      <c r="C1348" s="210"/>
      <c r="D1348" s="102"/>
      <c r="E1348" s="210"/>
      <c r="F1348" s="102"/>
      <c r="G1348" s="210"/>
      <c r="H1348" s="102"/>
      <c r="I1348" s="210"/>
      <c r="J1348" s="102"/>
      <c r="K1348" s="210"/>
      <c r="L1348" s="102"/>
      <c r="M1348" s="210"/>
      <c r="N1348" s="102"/>
      <c r="O1348" s="210"/>
      <c r="P1348" s="102"/>
      <c r="Q1348" s="215"/>
    </row>
    <row r="1349" spans="2:17" x14ac:dyDescent="0.3">
      <c r="B1349" s="102"/>
      <c r="C1349" s="210"/>
      <c r="D1349" s="102"/>
      <c r="E1349" s="210"/>
      <c r="F1349" s="102"/>
      <c r="G1349" s="210"/>
      <c r="H1349" s="102"/>
      <c r="I1349" s="210"/>
      <c r="J1349" s="102"/>
      <c r="K1349" s="210"/>
      <c r="L1349" s="102"/>
      <c r="M1349" s="210"/>
      <c r="N1349" s="102"/>
      <c r="O1349" s="210"/>
      <c r="P1349" s="102"/>
      <c r="Q1349" s="215"/>
    </row>
    <row r="1350" spans="2:17" x14ac:dyDescent="0.3">
      <c r="B1350" s="102"/>
      <c r="C1350" s="210"/>
      <c r="D1350" s="102"/>
      <c r="E1350" s="210"/>
      <c r="F1350" s="102"/>
      <c r="G1350" s="210"/>
      <c r="H1350" s="102"/>
      <c r="I1350" s="210"/>
      <c r="J1350" s="102"/>
      <c r="K1350" s="210"/>
      <c r="L1350" s="102"/>
      <c r="M1350" s="210"/>
      <c r="N1350" s="102"/>
      <c r="O1350" s="210"/>
      <c r="P1350" s="102"/>
      <c r="Q1350" s="215"/>
    </row>
    <row r="1351" spans="2:17" x14ac:dyDescent="0.3">
      <c r="B1351" s="102"/>
      <c r="C1351" s="210"/>
      <c r="D1351" s="102"/>
      <c r="E1351" s="210"/>
      <c r="F1351" s="102"/>
      <c r="G1351" s="210"/>
      <c r="H1351" s="102"/>
      <c r="I1351" s="210"/>
      <c r="J1351" s="102"/>
      <c r="K1351" s="210"/>
      <c r="L1351" s="102"/>
      <c r="M1351" s="210"/>
      <c r="N1351" s="102"/>
      <c r="O1351" s="210"/>
      <c r="P1351" s="102"/>
      <c r="Q1351" s="215"/>
    </row>
    <row r="1352" spans="2:17" x14ac:dyDescent="0.3">
      <c r="B1352" s="102"/>
      <c r="C1352" s="210"/>
      <c r="D1352" s="102"/>
      <c r="E1352" s="210"/>
      <c r="F1352" s="102"/>
      <c r="G1352" s="210"/>
      <c r="H1352" s="102"/>
      <c r="I1352" s="210"/>
      <c r="J1352" s="102"/>
      <c r="K1352" s="210"/>
      <c r="L1352" s="102"/>
      <c r="M1352" s="210"/>
      <c r="N1352" s="102"/>
      <c r="O1352" s="210"/>
      <c r="P1352" s="102"/>
      <c r="Q1352" s="215"/>
    </row>
    <row r="1353" spans="2:17" x14ac:dyDescent="0.3">
      <c r="B1353" s="102"/>
      <c r="C1353" s="210"/>
      <c r="D1353" s="102"/>
      <c r="E1353" s="210"/>
      <c r="F1353" s="102"/>
      <c r="G1353" s="210"/>
      <c r="H1353" s="102"/>
      <c r="I1353" s="210"/>
      <c r="J1353" s="102"/>
      <c r="K1353" s="210"/>
      <c r="L1353" s="102"/>
      <c r="M1353" s="210"/>
      <c r="N1353" s="102"/>
      <c r="O1353" s="210"/>
      <c r="P1353" s="102"/>
      <c r="Q1353" s="215"/>
    </row>
    <row r="1354" spans="2:17" x14ac:dyDescent="0.3">
      <c r="B1354" s="102"/>
      <c r="C1354" s="210"/>
      <c r="D1354" s="102"/>
      <c r="E1354" s="210"/>
      <c r="F1354" s="102"/>
      <c r="G1354" s="210"/>
      <c r="H1354" s="102"/>
      <c r="I1354" s="210"/>
      <c r="J1354" s="102"/>
      <c r="K1354" s="210"/>
      <c r="L1354" s="102"/>
      <c r="M1354" s="210"/>
      <c r="N1354" s="102"/>
      <c r="O1354" s="210"/>
      <c r="P1354" s="102"/>
      <c r="Q1354" s="215"/>
    </row>
    <row r="1355" spans="2:17" x14ac:dyDescent="0.3">
      <c r="B1355" s="102"/>
      <c r="C1355" s="210"/>
      <c r="D1355" s="102"/>
      <c r="E1355" s="210"/>
      <c r="F1355" s="102"/>
      <c r="G1355" s="210"/>
      <c r="H1355" s="102"/>
      <c r="I1355" s="210"/>
      <c r="J1355" s="102"/>
      <c r="K1355" s="210"/>
      <c r="L1355" s="102"/>
      <c r="M1355" s="210"/>
      <c r="N1355" s="102"/>
      <c r="O1355" s="210"/>
      <c r="P1355" s="102"/>
      <c r="Q1355" s="215"/>
    </row>
    <row r="1356" spans="2:17" x14ac:dyDescent="0.3">
      <c r="B1356" s="102"/>
      <c r="C1356" s="210"/>
      <c r="D1356" s="102"/>
      <c r="E1356" s="210"/>
      <c r="F1356" s="102"/>
      <c r="G1356" s="210"/>
      <c r="H1356" s="102"/>
      <c r="I1356" s="210"/>
      <c r="J1356" s="102"/>
      <c r="K1356" s="210"/>
      <c r="L1356" s="102"/>
      <c r="M1356" s="210"/>
      <c r="N1356" s="102"/>
      <c r="O1356" s="210"/>
      <c r="P1356" s="102"/>
      <c r="Q1356" s="215"/>
    </row>
    <row r="1357" spans="2:17" x14ac:dyDescent="0.3">
      <c r="B1357" s="102"/>
      <c r="C1357" s="210"/>
      <c r="D1357" s="102"/>
      <c r="E1357" s="210"/>
      <c r="F1357" s="102"/>
      <c r="G1357" s="210"/>
      <c r="H1357" s="102"/>
      <c r="I1357" s="210"/>
      <c r="J1357" s="102"/>
      <c r="K1357" s="210"/>
      <c r="L1357" s="102"/>
      <c r="M1357" s="210"/>
      <c r="N1357" s="102"/>
      <c r="O1357" s="210"/>
      <c r="P1357" s="102"/>
      <c r="Q1357" s="215"/>
    </row>
    <row r="1358" spans="2:17" x14ac:dyDescent="0.3">
      <c r="B1358" s="102"/>
      <c r="C1358" s="210"/>
      <c r="D1358" s="102"/>
      <c r="E1358" s="210"/>
      <c r="F1358" s="102"/>
      <c r="G1358" s="210"/>
      <c r="H1358" s="102"/>
      <c r="I1358" s="210"/>
      <c r="J1358" s="102"/>
      <c r="K1358" s="210"/>
      <c r="L1358" s="102"/>
      <c r="M1358" s="210"/>
      <c r="N1358" s="102"/>
      <c r="O1358" s="210"/>
      <c r="P1358" s="102"/>
      <c r="Q1358" s="215"/>
    </row>
    <row r="1359" spans="2:17" x14ac:dyDescent="0.3">
      <c r="B1359" s="102"/>
      <c r="C1359" s="210"/>
      <c r="D1359" s="102"/>
      <c r="E1359" s="210"/>
      <c r="F1359" s="102"/>
      <c r="G1359" s="210"/>
      <c r="H1359" s="102"/>
      <c r="I1359" s="210"/>
      <c r="J1359" s="102"/>
      <c r="K1359" s="210"/>
      <c r="L1359" s="102"/>
      <c r="M1359" s="210"/>
      <c r="N1359" s="102"/>
      <c r="O1359" s="210"/>
      <c r="P1359" s="102"/>
      <c r="Q1359" s="215"/>
    </row>
    <row r="1360" spans="2:17" x14ac:dyDescent="0.3">
      <c r="B1360" s="102"/>
      <c r="C1360" s="210"/>
      <c r="D1360" s="102"/>
      <c r="E1360" s="210"/>
      <c r="F1360" s="102"/>
      <c r="G1360" s="210"/>
      <c r="H1360" s="102"/>
      <c r="I1360" s="210"/>
      <c r="J1360" s="102"/>
      <c r="K1360" s="210"/>
      <c r="L1360" s="102"/>
      <c r="M1360" s="210"/>
      <c r="N1360" s="102"/>
      <c r="O1360" s="210"/>
      <c r="P1360" s="102"/>
      <c r="Q1360" s="215"/>
    </row>
    <row r="1361" spans="2:17" x14ac:dyDescent="0.3">
      <c r="B1361" s="102"/>
      <c r="C1361" s="210"/>
      <c r="D1361" s="102"/>
      <c r="E1361" s="210"/>
      <c r="F1361" s="102"/>
      <c r="G1361" s="210"/>
      <c r="H1361" s="102"/>
      <c r="I1361" s="210"/>
      <c r="J1361" s="102"/>
      <c r="K1361" s="210"/>
      <c r="L1361" s="102"/>
      <c r="M1361" s="210"/>
      <c r="N1361" s="102"/>
      <c r="O1361" s="210"/>
      <c r="P1361" s="102"/>
      <c r="Q1361" s="215"/>
    </row>
    <row r="1362" spans="2:17" x14ac:dyDescent="0.3">
      <c r="B1362" s="102"/>
      <c r="C1362" s="210"/>
      <c r="D1362" s="102"/>
      <c r="E1362" s="210"/>
      <c r="F1362" s="102"/>
      <c r="G1362" s="210"/>
      <c r="H1362" s="102"/>
      <c r="I1362" s="210"/>
      <c r="J1362" s="102"/>
      <c r="K1362" s="210"/>
      <c r="L1362" s="102"/>
      <c r="M1362" s="210"/>
      <c r="N1362" s="102"/>
      <c r="O1362" s="210"/>
      <c r="P1362" s="102"/>
      <c r="Q1362" s="215"/>
    </row>
    <row r="1363" spans="2:17" x14ac:dyDescent="0.3">
      <c r="B1363" s="102"/>
      <c r="C1363" s="210"/>
      <c r="D1363" s="102"/>
      <c r="E1363" s="210"/>
      <c r="F1363" s="102"/>
      <c r="G1363" s="210"/>
      <c r="H1363" s="102"/>
      <c r="I1363" s="210"/>
      <c r="J1363" s="102"/>
      <c r="K1363" s="210"/>
      <c r="L1363" s="102"/>
      <c r="M1363" s="210"/>
      <c r="N1363" s="102"/>
      <c r="O1363" s="210"/>
      <c r="P1363" s="102"/>
      <c r="Q1363" s="215"/>
    </row>
    <row r="1364" spans="2:17" x14ac:dyDescent="0.3">
      <c r="B1364" s="102"/>
      <c r="C1364" s="210"/>
      <c r="D1364" s="102"/>
      <c r="E1364" s="210"/>
      <c r="F1364" s="102"/>
      <c r="G1364" s="210"/>
      <c r="H1364" s="102"/>
      <c r="I1364" s="210"/>
      <c r="J1364" s="102"/>
      <c r="K1364" s="210"/>
      <c r="L1364" s="102"/>
      <c r="M1364" s="210"/>
      <c r="N1364" s="102"/>
      <c r="O1364" s="210"/>
      <c r="P1364" s="102"/>
      <c r="Q1364" s="215"/>
    </row>
    <row r="1365" spans="2:17" x14ac:dyDescent="0.3">
      <c r="B1365" s="102"/>
      <c r="C1365" s="210"/>
      <c r="D1365" s="102"/>
      <c r="E1365" s="210"/>
      <c r="F1365" s="102"/>
      <c r="G1365" s="210"/>
      <c r="H1365" s="102"/>
      <c r="I1365" s="210"/>
      <c r="J1365" s="102"/>
      <c r="K1365" s="210"/>
      <c r="L1365" s="102"/>
      <c r="M1365" s="210"/>
      <c r="N1365" s="102"/>
      <c r="O1365" s="210"/>
      <c r="P1365" s="102"/>
      <c r="Q1365" s="215"/>
    </row>
    <row r="1366" spans="2:17" x14ac:dyDescent="0.3">
      <c r="B1366" s="102"/>
      <c r="C1366" s="210"/>
      <c r="D1366" s="102"/>
      <c r="E1366" s="210"/>
      <c r="F1366" s="102"/>
      <c r="G1366" s="210"/>
      <c r="H1366" s="102"/>
      <c r="I1366" s="210"/>
      <c r="J1366" s="102"/>
      <c r="K1366" s="210"/>
      <c r="L1366" s="102"/>
      <c r="M1366" s="210"/>
      <c r="N1366" s="102"/>
      <c r="O1366" s="210"/>
      <c r="P1366" s="102"/>
      <c r="Q1366" s="215"/>
    </row>
    <row r="1367" spans="2:17" x14ac:dyDescent="0.3">
      <c r="B1367" s="102"/>
      <c r="C1367" s="210"/>
      <c r="D1367" s="102"/>
      <c r="E1367" s="210"/>
      <c r="F1367" s="102"/>
      <c r="G1367" s="210"/>
      <c r="H1367" s="102"/>
      <c r="I1367" s="210"/>
      <c r="J1367" s="102"/>
      <c r="K1367" s="210"/>
      <c r="L1367" s="102"/>
      <c r="M1367" s="210"/>
      <c r="N1367" s="102"/>
      <c r="O1367" s="210"/>
      <c r="P1367" s="102"/>
      <c r="Q1367" s="215"/>
    </row>
    <row r="1368" spans="2:17" x14ac:dyDescent="0.3">
      <c r="B1368" s="102"/>
      <c r="C1368" s="210"/>
      <c r="D1368" s="102"/>
      <c r="E1368" s="210"/>
      <c r="F1368" s="102"/>
      <c r="G1368" s="210"/>
      <c r="H1368" s="102"/>
      <c r="I1368" s="210"/>
      <c r="J1368" s="102"/>
      <c r="K1368" s="210"/>
      <c r="L1368" s="102"/>
      <c r="M1368" s="210"/>
      <c r="N1368" s="102"/>
      <c r="O1368" s="210"/>
      <c r="P1368" s="102"/>
      <c r="Q1368" s="215"/>
    </row>
    <row r="1369" spans="2:17" x14ac:dyDescent="0.3">
      <c r="B1369" s="102"/>
      <c r="C1369" s="210"/>
      <c r="D1369" s="102"/>
      <c r="E1369" s="210"/>
      <c r="F1369" s="102"/>
      <c r="G1369" s="210"/>
      <c r="H1369" s="102"/>
      <c r="I1369" s="210"/>
      <c r="J1369" s="102"/>
      <c r="K1369" s="210"/>
      <c r="L1369" s="102"/>
      <c r="M1369" s="210"/>
      <c r="N1369" s="102"/>
      <c r="O1369" s="210"/>
      <c r="P1369" s="102"/>
      <c r="Q1369" s="215"/>
    </row>
    <row r="1370" spans="2:17" x14ac:dyDescent="0.3">
      <c r="B1370" s="102"/>
      <c r="C1370" s="210"/>
      <c r="D1370" s="102"/>
      <c r="E1370" s="210"/>
      <c r="F1370" s="102"/>
      <c r="G1370" s="210"/>
      <c r="H1370" s="102"/>
      <c r="I1370" s="210"/>
      <c r="J1370" s="102"/>
      <c r="K1370" s="210"/>
      <c r="L1370" s="102"/>
      <c r="M1370" s="210"/>
      <c r="N1370" s="102"/>
      <c r="O1370" s="210"/>
      <c r="P1370" s="102"/>
      <c r="Q1370" s="215"/>
    </row>
    <row r="1371" spans="2:17" x14ac:dyDescent="0.3">
      <c r="B1371" s="102"/>
      <c r="C1371" s="210"/>
      <c r="D1371" s="102"/>
      <c r="E1371" s="210"/>
      <c r="F1371" s="102"/>
      <c r="G1371" s="210"/>
      <c r="H1371" s="102"/>
      <c r="I1371" s="210"/>
      <c r="J1371" s="102"/>
      <c r="K1371" s="210"/>
      <c r="L1371" s="102"/>
      <c r="M1371" s="210"/>
      <c r="N1371" s="102"/>
      <c r="O1371" s="210"/>
      <c r="P1371" s="102"/>
      <c r="Q1371" s="215"/>
    </row>
    <row r="1372" spans="2:17" x14ac:dyDescent="0.3">
      <c r="B1372" s="102"/>
      <c r="C1372" s="210"/>
      <c r="D1372" s="102"/>
      <c r="E1372" s="210"/>
      <c r="F1372" s="102"/>
      <c r="G1372" s="210"/>
      <c r="H1372" s="102"/>
      <c r="I1372" s="210"/>
      <c r="J1372" s="102"/>
      <c r="K1372" s="210"/>
      <c r="L1372" s="102"/>
      <c r="M1372" s="210"/>
      <c r="N1372" s="102"/>
      <c r="O1372" s="210"/>
      <c r="P1372" s="102"/>
      <c r="Q1372" s="215"/>
    </row>
    <row r="1373" spans="2:17" x14ac:dyDescent="0.3">
      <c r="B1373" s="102"/>
      <c r="C1373" s="210"/>
      <c r="D1373" s="102"/>
      <c r="E1373" s="210"/>
      <c r="F1373" s="102"/>
      <c r="G1373" s="210"/>
      <c r="H1373" s="102"/>
      <c r="I1373" s="210"/>
      <c r="J1373" s="102"/>
      <c r="K1373" s="210"/>
      <c r="L1373" s="102"/>
      <c r="M1373" s="210"/>
      <c r="N1373" s="102"/>
      <c r="O1373" s="210"/>
      <c r="P1373" s="102"/>
      <c r="Q1373" s="215"/>
    </row>
    <row r="1374" spans="2:17" x14ac:dyDescent="0.3">
      <c r="B1374" s="102"/>
      <c r="C1374" s="210"/>
      <c r="D1374" s="102"/>
      <c r="E1374" s="210"/>
      <c r="F1374" s="102"/>
      <c r="G1374" s="210"/>
      <c r="H1374" s="102"/>
      <c r="I1374" s="210"/>
      <c r="J1374" s="102"/>
      <c r="K1374" s="210"/>
      <c r="L1374" s="102"/>
      <c r="M1374" s="210"/>
      <c r="N1374" s="102"/>
      <c r="O1374" s="210"/>
      <c r="P1374" s="102"/>
      <c r="Q1374" s="215"/>
    </row>
    <row r="1375" spans="2:17" x14ac:dyDescent="0.3">
      <c r="B1375" s="102"/>
      <c r="C1375" s="210"/>
      <c r="D1375" s="102"/>
      <c r="E1375" s="210"/>
      <c r="F1375" s="102"/>
      <c r="G1375" s="210"/>
      <c r="H1375" s="102"/>
      <c r="I1375" s="210"/>
      <c r="J1375" s="102"/>
      <c r="K1375" s="210"/>
      <c r="L1375" s="102"/>
      <c r="M1375" s="210"/>
      <c r="N1375" s="102"/>
      <c r="O1375" s="210"/>
      <c r="P1375" s="102"/>
      <c r="Q1375" s="215"/>
    </row>
    <row r="1376" spans="2:17" x14ac:dyDescent="0.3">
      <c r="B1376" s="102"/>
      <c r="C1376" s="210"/>
      <c r="D1376" s="102"/>
      <c r="E1376" s="210"/>
      <c r="F1376" s="102"/>
      <c r="G1376" s="210"/>
      <c r="H1376" s="102"/>
      <c r="I1376" s="210"/>
      <c r="J1376" s="102"/>
      <c r="K1376" s="210"/>
      <c r="L1376" s="102"/>
      <c r="M1376" s="210"/>
      <c r="N1376" s="102"/>
      <c r="O1376" s="210"/>
      <c r="P1376" s="102"/>
      <c r="Q1376" s="215"/>
    </row>
    <row r="1377" spans="2:17" x14ac:dyDescent="0.3">
      <c r="B1377" s="102"/>
      <c r="C1377" s="210"/>
      <c r="D1377" s="102"/>
      <c r="E1377" s="210"/>
      <c r="F1377" s="102"/>
      <c r="G1377" s="210"/>
      <c r="H1377" s="102"/>
      <c r="I1377" s="210"/>
      <c r="J1377" s="102"/>
      <c r="K1377" s="210"/>
      <c r="L1377" s="102"/>
      <c r="M1377" s="210"/>
      <c r="N1377" s="102"/>
      <c r="O1377" s="210"/>
      <c r="P1377" s="102"/>
      <c r="Q1377" s="215"/>
    </row>
    <row r="1378" spans="2:17" x14ac:dyDescent="0.3">
      <c r="B1378" s="102"/>
      <c r="C1378" s="210"/>
      <c r="D1378" s="102"/>
      <c r="E1378" s="210"/>
      <c r="F1378" s="102"/>
      <c r="G1378" s="210"/>
      <c r="H1378" s="102"/>
      <c r="I1378" s="210"/>
      <c r="J1378" s="102"/>
      <c r="K1378" s="210"/>
      <c r="L1378" s="102"/>
      <c r="M1378" s="210"/>
      <c r="N1378" s="102"/>
      <c r="O1378" s="210"/>
      <c r="P1378" s="102"/>
      <c r="Q1378" s="215"/>
    </row>
    <row r="1379" spans="2:17" x14ac:dyDescent="0.3">
      <c r="B1379" s="102"/>
      <c r="C1379" s="210"/>
      <c r="D1379" s="102"/>
      <c r="E1379" s="210"/>
      <c r="F1379" s="102"/>
      <c r="G1379" s="210"/>
      <c r="H1379" s="102"/>
      <c r="I1379" s="210"/>
      <c r="J1379" s="102"/>
      <c r="K1379" s="210"/>
      <c r="L1379" s="102"/>
      <c r="M1379" s="210"/>
      <c r="N1379" s="102"/>
      <c r="O1379" s="210"/>
      <c r="P1379" s="102"/>
      <c r="Q1379" s="215"/>
    </row>
    <row r="1380" spans="2:17" x14ac:dyDescent="0.3">
      <c r="B1380" s="102"/>
      <c r="C1380" s="210"/>
      <c r="D1380" s="102"/>
      <c r="E1380" s="210"/>
      <c r="F1380" s="102"/>
      <c r="G1380" s="210"/>
      <c r="H1380" s="102"/>
      <c r="I1380" s="210"/>
      <c r="J1380" s="102"/>
      <c r="K1380" s="210"/>
      <c r="L1380" s="102"/>
      <c r="M1380" s="210"/>
      <c r="N1380" s="102"/>
      <c r="O1380" s="210"/>
      <c r="P1380" s="102"/>
      <c r="Q1380" s="215"/>
    </row>
    <row r="1381" spans="2:17" x14ac:dyDescent="0.3">
      <c r="B1381" s="102"/>
      <c r="C1381" s="210"/>
      <c r="D1381" s="102"/>
      <c r="E1381" s="210"/>
      <c r="F1381" s="102"/>
      <c r="G1381" s="210"/>
      <c r="H1381" s="102"/>
      <c r="I1381" s="210"/>
      <c r="J1381" s="102"/>
      <c r="K1381" s="210"/>
      <c r="L1381" s="102"/>
      <c r="M1381" s="210"/>
      <c r="N1381" s="102"/>
      <c r="O1381" s="210"/>
      <c r="P1381" s="102"/>
      <c r="Q1381" s="215"/>
    </row>
    <row r="1382" spans="2:17" x14ac:dyDescent="0.3">
      <c r="B1382" s="102"/>
      <c r="C1382" s="210"/>
      <c r="D1382" s="102"/>
      <c r="E1382" s="210"/>
      <c r="F1382" s="102"/>
      <c r="G1382" s="210"/>
      <c r="H1382" s="102"/>
      <c r="I1382" s="210"/>
      <c r="J1382" s="102"/>
      <c r="K1382" s="210"/>
      <c r="L1382" s="102"/>
      <c r="M1382" s="210"/>
      <c r="N1382" s="102"/>
      <c r="O1382" s="210"/>
      <c r="P1382" s="102"/>
      <c r="Q1382" s="215"/>
    </row>
    <row r="1383" spans="2:17" x14ac:dyDescent="0.3">
      <c r="B1383" s="102"/>
      <c r="C1383" s="210"/>
      <c r="D1383" s="102"/>
      <c r="E1383" s="210"/>
      <c r="F1383" s="102"/>
      <c r="G1383" s="210"/>
      <c r="H1383" s="102"/>
      <c r="I1383" s="210"/>
      <c r="J1383" s="102"/>
      <c r="K1383" s="210"/>
      <c r="L1383" s="102"/>
      <c r="M1383" s="210"/>
      <c r="N1383" s="102"/>
      <c r="O1383" s="210"/>
      <c r="P1383" s="102"/>
      <c r="Q1383" s="215"/>
    </row>
    <row r="1384" spans="2:17" x14ac:dyDescent="0.3">
      <c r="B1384" s="102"/>
      <c r="C1384" s="210"/>
      <c r="D1384" s="102"/>
      <c r="E1384" s="210"/>
      <c r="F1384" s="102"/>
      <c r="G1384" s="210"/>
      <c r="H1384" s="102"/>
      <c r="I1384" s="210"/>
      <c r="J1384" s="102"/>
      <c r="K1384" s="210"/>
      <c r="L1384" s="102"/>
      <c r="M1384" s="210"/>
      <c r="N1384" s="102"/>
      <c r="O1384" s="210"/>
      <c r="P1384" s="102"/>
      <c r="Q1384" s="215"/>
    </row>
    <row r="1385" spans="2:17" x14ac:dyDescent="0.3">
      <c r="B1385" s="102"/>
      <c r="C1385" s="210"/>
      <c r="D1385" s="102"/>
      <c r="E1385" s="210"/>
      <c r="F1385" s="102"/>
      <c r="G1385" s="210"/>
      <c r="H1385" s="102"/>
      <c r="I1385" s="210"/>
      <c r="J1385" s="102"/>
      <c r="K1385" s="210"/>
      <c r="L1385" s="102"/>
      <c r="M1385" s="210"/>
      <c r="N1385" s="102"/>
      <c r="O1385" s="210"/>
      <c r="P1385" s="102"/>
      <c r="Q1385" s="215"/>
    </row>
    <row r="1386" spans="2:17" x14ac:dyDescent="0.3">
      <c r="B1386" s="102"/>
      <c r="C1386" s="210"/>
      <c r="D1386" s="102"/>
      <c r="E1386" s="210"/>
      <c r="F1386" s="102"/>
      <c r="G1386" s="210"/>
      <c r="H1386" s="102"/>
      <c r="I1386" s="210"/>
      <c r="J1386" s="102"/>
      <c r="K1386" s="210"/>
      <c r="L1386" s="102"/>
      <c r="M1386" s="210"/>
      <c r="N1386" s="102"/>
      <c r="O1386" s="210"/>
      <c r="P1386" s="102"/>
      <c r="Q1386" s="215"/>
    </row>
    <row r="1387" spans="2:17" x14ac:dyDescent="0.3">
      <c r="B1387" s="102"/>
      <c r="C1387" s="210"/>
      <c r="D1387" s="102"/>
      <c r="E1387" s="210"/>
      <c r="F1387" s="102"/>
      <c r="G1387" s="210"/>
      <c r="H1387" s="102"/>
      <c r="I1387" s="210"/>
      <c r="J1387" s="102"/>
      <c r="K1387" s="210"/>
      <c r="L1387" s="102"/>
      <c r="M1387" s="210"/>
      <c r="N1387" s="102"/>
      <c r="O1387" s="210"/>
      <c r="P1387" s="102"/>
      <c r="Q1387" s="215"/>
    </row>
    <row r="1388" spans="2:17" x14ac:dyDescent="0.3">
      <c r="B1388" s="102"/>
      <c r="C1388" s="210"/>
      <c r="D1388" s="102"/>
      <c r="E1388" s="210"/>
      <c r="F1388" s="102"/>
      <c r="G1388" s="210"/>
      <c r="H1388" s="102"/>
      <c r="I1388" s="210"/>
      <c r="J1388" s="102"/>
      <c r="K1388" s="210"/>
      <c r="L1388" s="102"/>
      <c r="M1388" s="210"/>
      <c r="N1388" s="102"/>
      <c r="O1388" s="210"/>
      <c r="P1388" s="102"/>
      <c r="Q1388" s="215"/>
    </row>
    <row r="1389" spans="2:17" x14ac:dyDescent="0.3">
      <c r="B1389" s="102"/>
      <c r="C1389" s="210"/>
      <c r="D1389" s="102"/>
      <c r="E1389" s="210"/>
      <c r="F1389" s="102"/>
      <c r="G1389" s="210"/>
      <c r="H1389" s="102"/>
      <c r="I1389" s="210"/>
      <c r="J1389" s="102"/>
      <c r="K1389" s="210"/>
      <c r="L1389" s="102"/>
      <c r="M1389" s="210"/>
      <c r="N1389" s="102"/>
      <c r="O1389" s="210"/>
      <c r="P1389" s="102"/>
      <c r="Q1389" s="215"/>
    </row>
    <row r="1390" spans="2:17" x14ac:dyDescent="0.3">
      <c r="B1390" s="102"/>
      <c r="C1390" s="210"/>
      <c r="D1390" s="102"/>
      <c r="E1390" s="210"/>
      <c r="F1390" s="102"/>
      <c r="G1390" s="210"/>
      <c r="H1390" s="102"/>
      <c r="I1390" s="210"/>
      <c r="J1390" s="102"/>
      <c r="K1390" s="210"/>
      <c r="L1390" s="102"/>
      <c r="M1390" s="210"/>
      <c r="N1390" s="102"/>
      <c r="O1390" s="210"/>
      <c r="P1390" s="102"/>
      <c r="Q1390" s="215"/>
    </row>
    <row r="1391" spans="2:17" x14ac:dyDescent="0.3">
      <c r="B1391" s="102"/>
      <c r="C1391" s="210"/>
      <c r="D1391" s="102"/>
      <c r="E1391" s="210"/>
      <c r="F1391" s="102"/>
      <c r="G1391" s="210"/>
      <c r="H1391" s="102"/>
      <c r="I1391" s="210"/>
      <c r="J1391" s="102"/>
      <c r="K1391" s="210"/>
      <c r="L1391" s="102"/>
      <c r="M1391" s="210"/>
      <c r="N1391" s="102"/>
      <c r="O1391" s="210"/>
      <c r="P1391" s="102"/>
      <c r="Q1391" s="215"/>
    </row>
    <row r="1392" spans="2:17" x14ac:dyDescent="0.3">
      <c r="B1392" s="102"/>
      <c r="C1392" s="210"/>
      <c r="D1392" s="102"/>
      <c r="E1392" s="210"/>
      <c r="F1392" s="102"/>
      <c r="G1392" s="210"/>
      <c r="H1392" s="102"/>
      <c r="I1392" s="210"/>
      <c r="J1392" s="102"/>
      <c r="K1392" s="210"/>
      <c r="L1392" s="102"/>
      <c r="M1392" s="210"/>
      <c r="N1392" s="102"/>
      <c r="O1392" s="210"/>
      <c r="P1392" s="102"/>
      <c r="Q1392" s="215"/>
    </row>
    <row r="1393" spans="2:17" x14ac:dyDescent="0.3">
      <c r="B1393" s="102"/>
      <c r="C1393" s="210"/>
      <c r="D1393" s="102"/>
      <c r="E1393" s="210"/>
      <c r="F1393" s="102"/>
      <c r="G1393" s="210"/>
      <c r="H1393" s="102"/>
      <c r="I1393" s="210"/>
      <c r="J1393" s="102"/>
      <c r="K1393" s="210"/>
      <c r="L1393" s="102"/>
      <c r="M1393" s="210"/>
      <c r="N1393" s="102"/>
      <c r="O1393" s="210"/>
      <c r="P1393" s="102"/>
      <c r="Q1393" s="215"/>
    </row>
    <row r="1394" spans="2:17" x14ac:dyDescent="0.3">
      <c r="B1394" s="102"/>
      <c r="C1394" s="210"/>
      <c r="D1394" s="102"/>
      <c r="E1394" s="210"/>
      <c r="F1394" s="102"/>
      <c r="G1394" s="210"/>
      <c r="H1394" s="102"/>
      <c r="I1394" s="210"/>
      <c r="J1394" s="102"/>
      <c r="K1394" s="210"/>
      <c r="L1394" s="102"/>
      <c r="M1394" s="210"/>
      <c r="N1394" s="102"/>
      <c r="O1394" s="210"/>
      <c r="P1394" s="102"/>
      <c r="Q1394" s="215"/>
    </row>
    <row r="1395" spans="2:17" x14ac:dyDescent="0.3">
      <c r="B1395" s="102"/>
      <c r="C1395" s="210"/>
      <c r="D1395" s="102"/>
      <c r="E1395" s="210"/>
      <c r="F1395" s="102"/>
      <c r="G1395" s="210"/>
      <c r="H1395" s="102"/>
      <c r="I1395" s="210"/>
      <c r="J1395" s="102"/>
      <c r="K1395" s="210"/>
      <c r="L1395" s="102"/>
      <c r="M1395" s="210"/>
      <c r="N1395" s="102"/>
      <c r="O1395" s="210"/>
      <c r="P1395" s="102"/>
      <c r="Q1395" s="215"/>
    </row>
    <row r="1396" spans="2:17" x14ac:dyDescent="0.3">
      <c r="B1396" s="102"/>
      <c r="C1396" s="210"/>
      <c r="D1396" s="102"/>
      <c r="E1396" s="210"/>
      <c r="F1396" s="102"/>
      <c r="G1396" s="210"/>
      <c r="H1396" s="102"/>
      <c r="I1396" s="210"/>
      <c r="J1396" s="102"/>
      <c r="K1396" s="210"/>
      <c r="L1396" s="102"/>
      <c r="M1396" s="210"/>
      <c r="N1396" s="102"/>
      <c r="O1396" s="210"/>
      <c r="P1396" s="102"/>
      <c r="Q1396" s="215"/>
    </row>
    <row r="1397" spans="2:17" x14ac:dyDescent="0.3">
      <c r="B1397" s="102"/>
      <c r="C1397" s="210"/>
      <c r="D1397" s="102"/>
      <c r="E1397" s="210"/>
      <c r="F1397" s="102"/>
      <c r="G1397" s="210"/>
      <c r="H1397" s="102"/>
      <c r="I1397" s="210"/>
      <c r="J1397" s="102"/>
      <c r="K1397" s="210"/>
      <c r="L1397" s="102"/>
      <c r="M1397" s="210"/>
      <c r="N1397" s="102"/>
      <c r="O1397" s="210"/>
      <c r="P1397" s="102"/>
      <c r="Q1397" s="215"/>
    </row>
    <row r="1398" spans="2:17" x14ac:dyDescent="0.3">
      <c r="B1398" s="102"/>
      <c r="C1398" s="210"/>
      <c r="D1398" s="102"/>
      <c r="E1398" s="210"/>
      <c r="F1398" s="102"/>
      <c r="G1398" s="210"/>
      <c r="H1398" s="102"/>
      <c r="I1398" s="210"/>
      <c r="J1398" s="102"/>
      <c r="K1398" s="210"/>
      <c r="L1398" s="102"/>
      <c r="M1398" s="210"/>
      <c r="N1398" s="102"/>
      <c r="O1398" s="210"/>
      <c r="P1398" s="102"/>
      <c r="Q1398" s="215"/>
    </row>
    <row r="1399" spans="2:17" x14ac:dyDescent="0.3">
      <c r="B1399" s="102"/>
      <c r="C1399" s="210"/>
      <c r="D1399" s="102"/>
      <c r="E1399" s="210"/>
      <c r="F1399" s="102"/>
      <c r="G1399" s="210"/>
      <c r="H1399" s="102"/>
      <c r="I1399" s="210"/>
      <c r="J1399" s="102"/>
      <c r="K1399" s="210"/>
      <c r="L1399" s="102"/>
      <c r="M1399" s="210"/>
      <c r="N1399" s="102"/>
      <c r="O1399" s="210"/>
      <c r="P1399" s="102"/>
      <c r="Q1399" s="215"/>
    </row>
    <row r="1400" spans="2:17" x14ac:dyDescent="0.3">
      <c r="B1400" s="102"/>
      <c r="C1400" s="210"/>
      <c r="D1400" s="102"/>
      <c r="E1400" s="210"/>
      <c r="F1400" s="102"/>
      <c r="G1400" s="210"/>
      <c r="H1400" s="102"/>
      <c r="I1400" s="210"/>
      <c r="J1400" s="102"/>
      <c r="K1400" s="210"/>
      <c r="L1400" s="102"/>
      <c r="M1400" s="210"/>
      <c r="N1400" s="102"/>
      <c r="O1400" s="210"/>
      <c r="P1400" s="102"/>
      <c r="Q1400" s="215"/>
    </row>
    <row r="1401" spans="2:17" x14ac:dyDescent="0.3">
      <c r="B1401" s="102"/>
      <c r="C1401" s="210"/>
      <c r="D1401" s="102"/>
      <c r="E1401" s="210"/>
      <c r="F1401" s="102"/>
      <c r="G1401" s="210"/>
      <c r="H1401" s="102"/>
      <c r="I1401" s="210"/>
      <c r="J1401" s="102"/>
      <c r="K1401" s="210"/>
      <c r="L1401" s="102"/>
      <c r="M1401" s="210"/>
      <c r="N1401" s="102"/>
      <c r="O1401" s="210"/>
      <c r="P1401" s="102"/>
      <c r="Q1401" s="215"/>
    </row>
    <row r="1402" spans="2:17" x14ac:dyDescent="0.3">
      <c r="B1402" s="102"/>
      <c r="C1402" s="210"/>
      <c r="D1402" s="102"/>
      <c r="E1402" s="210"/>
      <c r="F1402" s="102"/>
      <c r="G1402" s="210"/>
      <c r="H1402" s="102"/>
      <c r="I1402" s="210"/>
      <c r="J1402" s="102"/>
      <c r="K1402" s="210"/>
      <c r="L1402" s="102"/>
      <c r="M1402" s="210"/>
      <c r="N1402" s="102"/>
      <c r="O1402" s="210"/>
      <c r="P1402" s="102"/>
      <c r="Q1402" s="215"/>
    </row>
    <row r="1403" spans="2:17" x14ac:dyDescent="0.3">
      <c r="B1403" s="102"/>
      <c r="C1403" s="210"/>
      <c r="D1403" s="102"/>
      <c r="E1403" s="210"/>
      <c r="F1403" s="102"/>
      <c r="G1403" s="210"/>
      <c r="H1403" s="102"/>
      <c r="I1403" s="210"/>
      <c r="J1403" s="102"/>
      <c r="K1403" s="210"/>
      <c r="L1403" s="102"/>
      <c r="M1403" s="210"/>
      <c r="N1403" s="102"/>
      <c r="O1403" s="210"/>
      <c r="P1403" s="102"/>
      <c r="Q1403" s="215"/>
    </row>
    <row r="1404" spans="2:17" x14ac:dyDescent="0.3">
      <c r="B1404" s="102"/>
      <c r="C1404" s="210"/>
      <c r="D1404" s="102"/>
      <c r="E1404" s="210"/>
      <c r="F1404" s="102"/>
      <c r="G1404" s="210"/>
      <c r="H1404" s="102"/>
      <c r="I1404" s="210"/>
      <c r="J1404" s="102"/>
      <c r="K1404" s="210"/>
      <c r="L1404" s="102"/>
      <c r="M1404" s="210"/>
      <c r="N1404" s="102"/>
      <c r="O1404" s="210"/>
      <c r="P1404" s="102"/>
      <c r="Q1404" s="215"/>
    </row>
    <row r="1405" spans="2:17" x14ac:dyDescent="0.3">
      <c r="B1405" s="102"/>
      <c r="C1405" s="210"/>
      <c r="D1405" s="102"/>
      <c r="E1405" s="210"/>
      <c r="F1405" s="102"/>
      <c r="G1405" s="210"/>
      <c r="H1405" s="102"/>
      <c r="I1405" s="210"/>
      <c r="J1405" s="102"/>
      <c r="K1405" s="210"/>
      <c r="L1405" s="102"/>
      <c r="M1405" s="210"/>
      <c r="N1405" s="102"/>
      <c r="O1405" s="210"/>
      <c r="P1405" s="102"/>
      <c r="Q1405" s="215"/>
    </row>
    <row r="1406" spans="2:17" x14ac:dyDescent="0.3">
      <c r="B1406" s="102"/>
      <c r="C1406" s="210"/>
      <c r="D1406" s="102"/>
      <c r="E1406" s="210"/>
      <c r="F1406" s="102"/>
      <c r="G1406" s="210"/>
      <c r="H1406" s="102"/>
      <c r="I1406" s="210"/>
      <c r="J1406" s="102"/>
      <c r="K1406" s="210"/>
      <c r="L1406" s="102"/>
      <c r="M1406" s="210"/>
      <c r="N1406" s="102"/>
      <c r="O1406" s="210"/>
      <c r="P1406" s="102"/>
      <c r="Q1406" s="215"/>
    </row>
    <row r="1407" spans="2:17" x14ac:dyDescent="0.3">
      <c r="B1407" s="102"/>
      <c r="C1407" s="210"/>
      <c r="D1407" s="102"/>
      <c r="E1407" s="210"/>
      <c r="F1407" s="102"/>
      <c r="G1407" s="210"/>
      <c r="H1407" s="102"/>
      <c r="I1407" s="210"/>
      <c r="J1407" s="102"/>
      <c r="K1407" s="210"/>
      <c r="L1407" s="102"/>
      <c r="M1407" s="210"/>
      <c r="N1407" s="102"/>
      <c r="O1407" s="210"/>
      <c r="P1407" s="102"/>
      <c r="Q1407" s="215"/>
    </row>
    <row r="1408" spans="2:17" x14ac:dyDescent="0.3">
      <c r="B1408" s="102"/>
      <c r="C1408" s="210"/>
      <c r="D1408" s="102"/>
      <c r="E1408" s="210"/>
      <c r="F1408" s="102"/>
      <c r="G1408" s="210"/>
      <c r="H1408" s="102"/>
      <c r="I1408" s="210"/>
      <c r="J1408" s="102"/>
      <c r="K1408" s="210"/>
      <c r="L1408" s="102"/>
      <c r="M1408" s="210"/>
      <c r="N1408" s="102"/>
      <c r="O1408" s="210"/>
      <c r="P1408" s="102"/>
      <c r="Q1408" s="215"/>
    </row>
    <row r="1409" spans="2:17" x14ac:dyDescent="0.3">
      <c r="B1409" s="102"/>
      <c r="C1409" s="210"/>
      <c r="D1409" s="102"/>
      <c r="E1409" s="210"/>
      <c r="F1409" s="102"/>
      <c r="G1409" s="210"/>
      <c r="H1409" s="102"/>
      <c r="I1409" s="210"/>
      <c r="J1409" s="102"/>
      <c r="K1409" s="210"/>
      <c r="L1409" s="102"/>
      <c r="M1409" s="210"/>
      <c r="N1409" s="102"/>
      <c r="O1409" s="210"/>
      <c r="P1409" s="102"/>
      <c r="Q1409" s="215"/>
    </row>
    <row r="1410" spans="2:17" x14ac:dyDescent="0.3">
      <c r="B1410" s="102"/>
      <c r="C1410" s="210"/>
      <c r="D1410" s="102"/>
      <c r="E1410" s="210"/>
      <c r="F1410" s="102"/>
      <c r="G1410" s="210"/>
      <c r="H1410" s="102"/>
      <c r="I1410" s="210"/>
      <c r="J1410" s="102"/>
      <c r="K1410" s="210"/>
      <c r="L1410" s="102"/>
      <c r="M1410" s="210"/>
      <c r="N1410" s="102"/>
      <c r="O1410" s="210"/>
      <c r="P1410" s="102"/>
      <c r="Q1410" s="215"/>
    </row>
    <row r="1411" spans="2:17" x14ac:dyDescent="0.3">
      <c r="B1411" s="102"/>
      <c r="C1411" s="210"/>
      <c r="D1411" s="102"/>
      <c r="E1411" s="210"/>
      <c r="F1411" s="102"/>
      <c r="G1411" s="210"/>
      <c r="H1411" s="102"/>
      <c r="I1411" s="210"/>
      <c r="J1411" s="102"/>
      <c r="K1411" s="210"/>
      <c r="L1411" s="102"/>
      <c r="M1411" s="210"/>
      <c r="N1411" s="102"/>
      <c r="O1411" s="210"/>
      <c r="P1411" s="102"/>
      <c r="Q1411" s="215"/>
    </row>
    <row r="1412" spans="2:17" x14ac:dyDescent="0.3">
      <c r="B1412" s="102"/>
      <c r="C1412" s="210"/>
      <c r="D1412" s="102"/>
      <c r="E1412" s="210"/>
      <c r="F1412" s="102"/>
      <c r="G1412" s="210"/>
      <c r="H1412" s="102"/>
      <c r="I1412" s="210"/>
      <c r="J1412" s="102"/>
      <c r="K1412" s="210"/>
      <c r="L1412" s="102"/>
      <c r="M1412" s="210"/>
      <c r="N1412" s="102"/>
      <c r="O1412" s="210"/>
      <c r="P1412" s="102"/>
      <c r="Q1412" s="215"/>
    </row>
    <row r="1413" spans="2:17" x14ac:dyDescent="0.3">
      <c r="B1413" s="102"/>
      <c r="C1413" s="210"/>
      <c r="D1413" s="102"/>
      <c r="E1413" s="210"/>
      <c r="F1413" s="102"/>
      <c r="G1413" s="210"/>
      <c r="H1413" s="102"/>
      <c r="I1413" s="210"/>
      <c r="J1413" s="102"/>
      <c r="K1413" s="210"/>
      <c r="L1413" s="102"/>
      <c r="M1413" s="210"/>
      <c r="N1413" s="102"/>
      <c r="O1413" s="210"/>
      <c r="P1413" s="102"/>
      <c r="Q1413" s="215"/>
    </row>
    <row r="1414" spans="2:17" x14ac:dyDescent="0.3">
      <c r="B1414" s="102"/>
      <c r="C1414" s="210"/>
      <c r="D1414" s="102"/>
      <c r="E1414" s="210"/>
      <c r="F1414" s="102"/>
      <c r="G1414" s="210"/>
      <c r="H1414" s="102"/>
      <c r="I1414" s="210"/>
      <c r="J1414" s="102"/>
      <c r="K1414" s="210"/>
      <c r="L1414" s="102"/>
      <c r="M1414" s="210"/>
      <c r="N1414" s="102"/>
      <c r="O1414" s="210"/>
      <c r="P1414" s="102"/>
      <c r="Q1414" s="215"/>
    </row>
    <row r="1415" spans="2:17" x14ac:dyDescent="0.3">
      <c r="B1415" s="102"/>
      <c r="C1415" s="210"/>
      <c r="D1415" s="102"/>
      <c r="E1415" s="210"/>
      <c r="F1415" s="102"/>
      <c r="G1415" s="210"/>
      <c r="H1415" s="102"/>
      <c r="I1415" s="210"/>
      <c r="J1415" s="102"/>
      <c r="K1415" s="210"/>
      <c r="L1415" s="102"/>
      <c r="M1415" s="210"/>
      <c r="N1415" s="102"/>
      <c r="O1415" s="210"/>
      <c r="P1415" s="102"/>
      <c r="Q1415" s="215"/>
    </row>
    <row r="1416" spans="2:17" x14ac:dyDescent="0.3">
      <c r="B1416" s="102"/>
      <c r="C1416" s="210"/>
      <c r="D1416" s="102"/>
      <c r="E1416" s="210"/>
      <c r="F1416" s="102"/>
      <c r="G1416" s="210"/>
      <c r="H1416" s="102"/>
      <c r="I1416" s="210"/>
      <c r="J1416" s="102"/>
      <c r="K1416" s="210"/>
      <c r="L1416" s="102"/>
      <c r="M1416" s="210"/>
      <c r="N1416" s="102"/>
      <c r="O1416" s="210"/>
      <c r="P1416" s="102"/>
      <c r="Q1416" s="215"/>
    </row>
    <row r="1417" spans="2:17" x14ac:dyDescent="0.3">
      <c r="B1417" s="102"/>
      <c r="C1417" s="210"/>
      <c r="D1417" s="102"/>
      <c r="E1417" s="210"/>
      <c r="F1417" s="102"/>
      <c r="G1417" s="210"/>
      <c r="H1417" s="102"/>
      <c r="I1417" s="210"/>
      <c r="J1417" s="102"/>
      <c r="K1417" s="210"/>
      <c r="L1417" s="102"/>
      <c r="M1417" s="210"/>
      <c r="N1417" s="102"/>
      <c r="O1417" s="210"/>
      <c r="P1417" s="102"/>
      <c r="Q1417" s="215"/>
    </row>
    <row r="1418" spans="2:17" x14ac:dyDescent="0.3">
      <c r="B1418" s="102"/>
      <c r="C1418" s="210"/>
      <c r="D1418" s="102"/>
      <c r="E1418" s="210"/>
      <c r="F1418" s="102"/>
      <c r="G1418" s="210"/>
      <c r="H1418" s="102"/>
      <c r="I1418" s="210"/>
      <c r="J1418" s="102"/>
      <c r="K1418" s="210"/>
      <c r="L1418" s="102"/>
      <c r="M1418" s="210"/>
      <c r="N1418" s="102"/>
      <c r="O1418" s="210"/>
      <c r="P1418" s="102"/>
      <c r="Q1418" s="215"/>
    </row>
    <row r="1419" spans="2:17" x14ac:dyDescent="0.3">
      <c r="B1419" s="102"/>
      <c r="C1419" s="210"/>
      <c r="D1419" s="102"/>
      <c r="E1419" s="210"/>
      <c r="F1419" s="102"/>
      <c r="G1419" s="210"/>
      <c r="H1419" s="102"/>
      <c r="I1419" s="210"/>
      <c r="J1419" s="102"/>
      <c r="K1419" s="210"/>
      <c r="L1419" s="102"/>
      <c r="M1419" s="210"/>
      <c r="N1419" s="102"/>
      <c r="O1419" s="210"/>
      <c r="P1419" s="102"/>
      <c r="Q1419" s="215"/>
    </row>
    <row r="1420" spans="2:17" x14ac:dyDescent="0.3">
      <c r="B1420" s="102"/>
      <c r="C1420" s="210"/>
      <c r="D1420" s="102"/>
      <c r="E1420" s="210"/>
      <c r="F1420" s="102"/>
      <c r="G1420" s="210"/>
      <c r="H1420" s="102"/>
      <c r="I1420" s="210"/>
      <c r="J1420" s="102"/>
      <c r="K1420" s="210"/>
      <c r="L1420" s="102"/>
      <c r="M1420" s="210"/>
      <c r="N1420" s="102"/>
      <c r="O1420" s="210"/>
      <c r="P1420" s="102"/>
      <c r="Q1420" s="215"/>
    </row>
    <row r="1421" spans="2:17" x14ac:dyDescent="0.3">
      <c r="B1421" s="102"/>
      <c r="C1421" s="210"/>
      <c r="D1421" s="102"/>
      <c r="E1421" s="210"/>
      <c r="F1421" s="102"/>
      <c r="G1421" s="210"/>
      <c r="H1421" s="102"/>
      <c r="I1421" s="210"/>
      <c r="J1421" s="102"/>
      <c r="K1421" s="210"/>
      <c r="L1421" s="102"/>
      <c r="M1421" s="210"/>
      <c r="N1421" s="102"/>
      <c r="O1421" s="210"/>
      <c r="P1421" s="102"/>
      <c r="Q1421" s="215"/>
    </row>
    <row r="1422" spans="2:17" x14ac:dyDescent="0.3">
      <c r="B1422" s="102"/>
      <c r="C1422" s="210"/>
      <c r="D1422" s="102"/>
      <c r="E1422" s="210"/>
      <c r="F1422" s="102"/>
      <c r="G1422" s="210"/>
      <c r="H1422" s="102"/>
      <c r="I1422" s="210"/>
      <c r="J1422" s="102"/>
      <c r="K1422" s="210"/>
      <c r="L1422" s="102"/>
      <c r="M1422" s="210"/>
      <c r="N1422" s="102"/>
      <c r="O1422" s="210"/>
      <c r="P1422" s="102"/>
      <c r="Q1422" s="215"/>
    </row>
    <row r="1423" spans="2:17" x14ac:dyDescent="0.3">
      <c r="B1423" s="102"/>
      <c r="C1423" s="210"/>
      <c r="D1423" s="102"/>
      <c r="E1423" s="210"/>
      <c r="F1423" s="102"/>
      <c r="G1423" s="210"/>
      <c r="H1423" s="102"/>
      <c r="I1423" s="210"/>
      <c r="J1423" s="102"/>
      <c r="K1423" s="210"/>
      <c r="L1423" s="102"/>
      <c r="M1423" s="210"/>
      <c r="N1423" s="102"/>
      <c r="O1423" s="210"/>
      <c r="P1423" s="102"/>
      <c r="Q1423" s="215"/>
    </row>
    <row r="1424" spans="2:17" x14ac:dyDescent="0.3">
      <c r="B1424" s="102"/>
      <c r="C1424" s="210"/>
      <c r="D1424" s="102"/>
      <c r="E1424" s="210"/>
      <c r="F1424" s="102"/>
      <c r="G1424" s="210"/>
      <c r="H1424" s="102"/>
      <c r="I1424" s="210"/>
      <c r="J1424" s="102"/>
      <c r="K1424" s="210"/>
      <c r="L1424" s="102"/>
      <c r="M1424" s="210"/>
      <c r="N1424" s="102"/>
      <c r="O1424" s="210"/>
      <c r="P1424" s="102"/>
      <c r="Q1424" s="215"/>
    </row>
    <row r="1425" spans="2:17" x14ac:dyDescent="0.3">
      <c r="B1425" s="102"/>
      <c r="C1425" s="210"/>
      <c r="D1425" s="102"/>
      <c r="E1425" s="210"/>
      <c r="F1425" s="102"/>
      <c r="G1425" s="210"/>
      <c r="H1425" s="102"/>
      <c r="I1425" s="210"/>
      <c r="J1425" s="102"/>
      <c r="K1425" s="210"/>
      <c r="L1425" s="102"/>
      <c r="M1425" s="210"/>
      <c r="N1425" s="102"/>
      <c r="O1425" s="210"/>
      <c r="P1425" s="102"/>
      <c r="Q1425" s="215"/>
    </row>
    <row r="1426" spans="2:17" x14ac:dyDescent="0.3">
      <c r="B1426" s="102"/>
      <c r="C1426" s="210"/>
      <c r="D1426" s="102"/>
      <c r="E1426" s="210"/>
      <c r="F1426" s="102"/>
      <c r="G1426" s="210"/>
      <c r="H1426" s="102"/>
      <c r="I1426" s="210"/>
      <c r="J1426" s="102"/>
      <c r="K1426" s="210"/>
      <c r="L1426" s="102"/>
      <c r="M1426" s="210"/>
      <c r="N1426" s="102"/>
      <c r="O1426" s="210"/>
      <c r="P1426" s="102"/>
      <c r="Q1426" s="215"/>
    </row>
    <row r="1427" spans="2:17" x14ac:dyDescent="0.3">
      <c r="B1427" s="102"/>
      <c r="C1427" s="210"/>
      <c r="D1427" s="102"/>
      <c r="E1427" s="210"/>
      <c r="F1427" s="102"/>
      <c r="G1427" s="210"/>
      <c r="H1427" s="102"/>
      <c r="I1427" s="210"/>
      <c r="J1427" s="102"/>
      <c r="K1427" s="210"/>
      <c r="L1427" s="102"/>
      <c r="M1427" s="210"/>
      <c r="N1427" s="102"/>
      <c r="O1427" s="210"/>
      <c r="P1427" s="102"/>
      <c r="Q1427" s="215"/>
    </row>
    <row r="1428" spans="2:17" x14ac:dyDescent="0.3">
      <c r="B1428" s="102"/>
      <c r="C1428" s="210"/>
      <c r="D1428" s="102"/>
      <c r="E1428" s="210"/>
      <c r="F1428" s="102"/>
      <c r="G1428" s="210"/>
      <c r="H1428" s="102"/>
      <c r="I1428" s="210"/>
      <c r="J1428" s="102"/>
      <c r="K1428" s="210"/>
      <c r="L1428" s="102"/>
      <c r="M1428" s="210"/>
      <c r="N1428" s="102"/>
      <c r="O1428" s="210"/>
      <c r="P1428" s="102"/>
      <c r="Q1428" s="215"/>
    </row>
    <row r="1429" spans="2:17" x14ac:dyDescent="0.3">
      <c r="B1429" s="102"/>
      <c r="C1429" s="210"/>
      <c r="D1429" s="102"/>
      <c r="E1429" s="210"/>
      <c r="F1429" s="102"/>
      <c r="G1429" s="210"/>
      <c r="H1429" s="102"/>
      <c r="I1429" s="210"/>
      <c r="J1429" s="102"/>
      <c r="K1429" s="210"/>
      <c r="L1429" s="102"/>
      <c r="M1429" s="210"/>
      <c r="N1429" s="102"/>
      <c r="O1429" s="210"/>
      <c r="P1429" s="102"/>
      <c r="Q1429" s="215"/>
    </row>
    <row r="1430" spans="2:17" x14ac:dyDescent="0.3">
      <c r="B1430" s="102"/>
      <c r="C1430" s="210"/>
      <c r="D1430" s="102"/>
      <c r="E1430" s="210"/>
      <c r="F1430" s="102"/>
      <c r="G1430" s="210"/>
      <c r="H1430" s="102"/>
      <c r="I1430" s="210"/>
      <c r="J1430" s="102"/>
      <c r="K1430" s="210"/>
      <c r="L1430" s="102"/>
      <c r="M1430" s="210"/>
      <c r="N1430" s="102"/>
      <c r="O1430" s="210"/>
      <c r="P1430" s="102"/>
      <c r="Q1430" s="215"/>
    </row>
    <row r="1431" spans="2:17" x14ac:dyDescent="0.3">
      <c r="B1431" s="102"/>
      <c r="C1431" s="210"/>
      <c r="D1431" s="102"/>
      <c r="E1431" s="210"/>
      <c r="F1431" s="102"/>
      <c r="G1431" s="210"/>
      <c r="H1431" s="102"/>
      <c r="I1431" s="210"/>
      <c r="J1431" s="102"/>
      <c r="K1431" s="210"/>
      <c r="L1431" s="102"/>
      <c r="M1431" s="210"/>
      <c r="N1431" s="102"/>
      <c r="O1431" s="210"/>
      <c r="P1431" s="102"/>
      <c r="Q1431" s="215"/>
    </row>
    <row r="1432" spans="2:17" x14ac:dyDescent="0.3">
      <c r="B1432" s="102"/>
      <c r="C1432" s="210"/>
      <c r="D1432" s="102"/>
      <c r="E1432" s="210"/>
      <c r="F1432" s="102"/>
      <c r="G1432" s="210"/>
      <c r="H1432" s="102"/>
      <c r="I1432" s="210"/>
      <c r="J1432" s="102"/>
      <c r="K1432" s="210"/>
      <c r="L1432" s="102"/>
      <c r="M1432" s="210"/>
      <c r="N1432" s="102"/>
      <c r="O1432" s="210"/>
      <c r="P1432" s="102"/>
      <c r="Q1432" s="215"/>
    </row>
    <row r="1433" spans="2:17" x14ac:dyDescent="0.3">
      <c r="B1433" s="102"/>
      <c r="C1433" s="210"/>
      <c r="D1433" s="102"/>
      <c r="E1433" s="210"/>
      <c r="F1433" s="102"/>
      <c r="G1433" s="210"/>
      <c r="H1433" s="102"/>
      <c r="I1433" s="210"/>
      <c r="J1433" s="102"/>
      <c r="K1433" s="210"/>
      <c r="L1433" s="102"/>
      <c r="M1433" s="210"/>
      <c r="N1433" s="102"/>
      <c r="O1433" s="210"/>
      <c r="P1433" s="102"/>
      <c r="Q1433" s="215"/>
    </row>
    <row r="1434" spans="2:17" x14ac:dyDescent="0.3">
      <c r="B1434" s="102"/>
      <c r="C1434" s="210"/>
      <c r="D1434" s="102"/>
      <c r="E1434" s="210"/>
      <c r="F1434" s="102"/>
      <c r="G1434" s="210"/>
      <c r="H1434" s="102"/>
      <c r="I1434" s="210"/>
      <c r="J1434" s="102"/>
      <c r="K1434" s="210"/>
      <c r="L1434" s="102"/>
      <c r="M1434" s="210"/>
      <c r="N1434" s="102"/>
      <c r="O1434" s="210"/>
      <c r="P1434" s="102"/>
      <c r="Q1434" s="215"/>
    </row>
    <row r="1435" spans="2:17" x14ac:dyDescent="0.3">
      <c r="B1435" s="102"/>
      <c r="C1435" s="210"/>
      <c r="D1435" s="102"/>
      <c r="E1435" s="210"/>
      <c r="F1435" s="102"/>
      <c r="G1435" s="210"/>
      <c r="H1435" s="102"/>
      <c r="I1435" s="210"/>
      <c r="J1435" s="102"/>
      <c r="K1435" s="210"/>
      <c r="L1435" s="102"/>
      <c r="M1435" s="210"/>
      <c r="N1435" s="102"/>
      <c r="O1435" s="210"/>
      <c r="P1435" s="102"/>
      <c r="Q1435" s="215"/>
    </row>
    <row r="1436" spans="2:17" x14ac:dyDescent="0.3">
      <c r="B1436" s="102"/>
      <c r="C1436" s="210"/>
      <c r="D1436" s="102"/>
      <c r="E1436" s="210"/>
      <c r="F1436" s="102"/>
      <c r="G1436" s="210"/>
      <c r="H1436" s="102"/>
      <c r="I1436" s="210"/>
      <c r="J1436" s="102"/>
      <c r="K1436" s="210"/>
      <c r="L1436" s="102"/>
      <c r="M1436" s="210"/>
      <c r="N1436" s="102"/>
      <c r="O1436" s="210"/>
      <c r="P1436" s="102"/>
      <c r="Q1436" s="215"/>
    </row>
    <row r="1437" spans="2:17" x14ac:dyDescent="0.3">
      <c r="B1437" s="102"/>
      <c r="C1437" s="210"/>
      <c r="D1437" s="102"/>
      <c r="E1437" s="210"/>
      <c r="F1437" s="102"/>
      <c r="G1437" s="210"/>
      <c r="H1437" s="102"/>
      <c r="I1437" s="210"/>
      <c r="J1437" s="102"/>
      <c r="K1437" s="210"/>
      <c r="L1437" s="102"/>
      <c r="M1437" s="210"/>
      <c r="N1437" s="102"/>
      <c r="O1437" s="210"/>
      <c r="P1437" s="102"/>
      <c r="Q1437" s="215"/>
    </row>
    <row r="1438" spans="2:17" x14ac:dyDescent="0.3">
      <c r="B1438" s="102"/>
      <c r="C1438" s="210"/>
      <c r="D1438" s="102"/>
      <c r="E1438" s="210"/>
      <c r="F1438" s="102"/>
      <c r="G1438" s="210"/>
      <c r="H1438" s="102"/>
      <c r="I1438" s="210"/>
      <c r="J1438" s="102"/>
      <c r="K1438" s="210"/>
      <c r="L1438" s="102"/>
      <c r="M1438" s="210"/>
      <c r="N1438" s="102"/>
      <c r="O1438" s="210"/>
      <c r="P1438" s="102"/>
      <c r="Q1438" s="215"/>
    </row>
    <row r="1439" spans="2:17" x14ac:dyDescent="0.3">
      <c r="B1439" s="102"/>
      <c r="C1439" s="210"/>
      <c r="D1439" s="102"/>
      <c r="E1439" s="210"/>
      <c r="F1439" s="102"/>
      <c r="G1439" s="210"/>
      <c r="H1439" s="102"/>
      <c r="I1439" s="210"/>
      <c r="J1439" s="102"/>
      <c r="K1439" s="210"/>
      <c r="L1439" s="102"/>
      <c r="M1439" s="210"/>
      <c r="N1439" s="102"/>
      <c r="O1439" s="210"/>
      <c r="P1439" s="102"/>
      <c r="Q1439" s="215"/>
    </row>
    <row r="1440" spans="2:17" x14ac:dyDescent="0.3">
      <c r="B1440" s="102"/>
      <c r="C1440" s="210"/>
      <c r="D1440" s="102"/>
      <c r="E1440" s="210"/>
      <c r="F1440" s="102"/>
      <c r="G1440" s="210"/>
      <c r="H1440" s="102"/>
      <c r="I1440" s="210"/>
      <c r="J1440" s="102"/>
      <c r="K1440" s="210"/>
      <c r="L1440" s="102"/>
      <c r="M1440" s="210"/>
      <c r="N1440" s="102"/>
      <c r="O1440" s="210"/>
      <c r="P1440" s="102"/>
      <c r="Q1440" s="215"/>
    </row>
    <row r="1441" spans="2:17" x14ac:dyDescent="0.3">
      <c r="B1441" s="102"/>
      <c r="C1441" s="210"/>
      <c r="D1441" s="102"/>
      <c r="E1441" s="210"/>
      <c r="F1441" s="102"/>
      <c r="G1441" s="210"/>
      <c r="H1441" s="102"/>
      <c r="I1441" s="210"/>
      <c r="J1441" s="102"/>
      <c r="K1441" s="210"/>
      <c r="L1441" s="102"/>
      <c r="M1441" s="210"/>
      <c r="N1441" s="102"/>
      <c r="O1441" s="210"/>
      <c r="P1441" s="102"/>
      <c r="Q1441" s="215"/>
    </row>
    <row r="1442" spans="2:17" x14ac:dyDescent="0.3">
      <c r="B1442" s="102"/>
      <c r="C1442" s="210"/>
      <c r="D1442" s="102"/>
      <c r="E1442" s="210"/>
      <c r="F1442" s="102"/>
      <c r="G1442" s="210"/>
      <c r="H1442" s="102"/>
      <c r="I1442" s="210"/>
      <c r="J1442" s="102"/>
      <c r="K1442" s="210"/>
      <c r="L1442" s="102"/>
      <c r="M1442" s="210"/>
      <c r="N1442" s="102"/>
      <c r="O1442" s="210"/>
      <c r="P1442" s="102"/>
      <c r="Q1442" s="215"/>
    </row>
    <row r="1443" spans="2:17" x14ac:dyDescent="0.3">
      <c r="B1443" s="102"/>
      <c r="C1443" s="210"/>
      <c r="D1443" s="102"/>
      <c r="E1443" s="210"/>
      <c r="F1443" s="102"/>
      <c r="G1443" s="210"/>
      <c r="H1443" s="102"/>
      <c r="I1443" s="210"/>
      <c r="J1443" s="102"/>
      <c r="K1443" s="210"/>
      <c r="L1443" s="102"/>
      <c r="M1443" s="210"/>
      <c r="N1443" s="102"/>
      <c r="O1443" s="210"/>
      <c r="P1443" s="102"/>
      <c r="Q1443" s="215"/>
    </row>
    <row r="1444" spans="2:17" x14ac:dyDescent="0.3">
      <c r="B1444" s="102"/>
      <c r="C1444" s="210"/>
      <c r="D1444" s="102"/>
      <c r="E1444" s="210"/>
      <c r="F1444" s="102"/>
      <c r="G1444" s="210"/>
      <c r="H1444" s="102"/>
      <c r="I1444" s="210"/>
      <c r="J1444" s="102"/>
      <c r="K1444" s="210"/>
      <c r="L1444" s="102"/>
      <c r="M1444" s="210"/>
      <c r="N1444" s="102"/>
      <c r="O1444" s="210"/>
      <c r="P1444" s="102"/>
      <c r="Q1444" s="215"/>
    </row>
    <row r="1445" spans="2:17" x14ac:dyDescent="0.3">
      <c r="B1445" s="102"/>
      <c r="C1445" s="210"/>
      <c r="D1445" s="102"/>
      <c r="E1445" s="210"/>
      <c r="F1445" s="102"/>
      <c r="G1445" s="210"/>
      <c r="H1445" s="102"/>
      <c r="I1445" s="210"/>
      <c r="J1445" s="102"/>
      <c r="K1445" s="210"/>
      <c r="L1445" s="102"/>
      <c r="M1445" s="210"/>
      <c r="N1445" s="102"/>
      <c r="O1445" s="210"/>
      <c r="P1445" s="102"/>
      <c r="Q1445" s="215"/>
    </row>
    <row r="1446" spans="2:17" x14ac:dyDescent="0.3">
      <c r="B1446" s="102"/>
      <c r="C1446" s="210"/>
      <c r="D1446" s="102"/>
      <c r="E1446" s="210"/>
      <c r="F1446" s="102"/>
      <c r="G1446" s="210"/>
      <c r="H1446" s="102"/>
      <c r="I1446" s="210"/>
      <c r="J1446" s="102"/>
      <c r="K1446" s="210"/>
      <c r="L1446" s="102"/>
      <c r="M1446" s="210"/>
      <c r="N1446" s="102"/>
      <c r="O1446" s="210"/>
      <c r="P1446" s="102"/>
      <c r="Q1446" s="215"/>
    </row>
    <row r="1447" spans="2:17" x14ac:dyDescent="0.3">
      <c r="B1447" s="102"/>
      <c r="C1447" s="210"/>
      <c r="D1447" s="102"/>
      <c r="E1447" s="210"/>
      <c r="F1447" s="102"/>
      <c r="G1447" s="210"/>
      <c r="H1447" s="102"/>
      <c r="I1447" s="210"/>
      <c r="J1447" s="102"/>
      <c r="K1447" s="210"/>
      <c r="L1447" s="102"/>
      <c r="M1447" s="210"/>
      <c r="N1447" s="102"/>
      <c r="O1447" s="210"/>
      <c r="P1447" s="102"/>
      <c r="Q1447" s="215"/>
    </row>
    <row r="1448" spans="2:17" x14ac:dyDescent="0.3">
      <c r="B1448" s="102"/>
      <c r="C1448" s="210"/>
      <c r="D1448" s="102"/>
      <c r="E1448" s="210"/>
      <c r="F1448" s="102"/>
      <c r="G1448" s="210"/>
      <c r="H1448" s="102"/>
      <c r="I1448" s="210"/>
      <c r="J1448" s="102"/>
      <c r="K1448" s="210"/>
      <c r="L1448" s="102"/>
      <c r="M1448" s="210"/>
      <c r="N1448" s="102"/>
      <c r="O1448" s="210"/>
      <c r="P1448" s="102"/>
      <c r="Q1448" s="215"/>
    </row>
    <row r="1449" spans="2:17" x14ac:dyDescent="0.3">
      <c r="B1449" s="102"/>
      <c r="C1449" s="210"/>
      <c r="D1449" s="102"/>
      <c r="E1449" s="210"/>
      <c r="F1449" s="102"/>
      <c r="G1449" s="210"/>
      <c r="H1449" s="102"/>
      <c r="I1449" s="210"/>
      <c r="J1449" s="102"/>
      <c r="K1449" s="210"/>
      <c r="L1449" s="102"/>
      <c r="M1449" s="210"/>
      <c r="N1449" s="102"/>
      <c r="O1449" s="210"/>
      <c r="P1449" s="102"/>
      <c r="Q1449" s="215"/>
    </row>
    <row r="1450" spans="2:17" x14ac:dyDescent="0.3">
      <c r="B1450" s="102"/>
      <c r="C1450" s="210"/>
      <c r="D1450" s="102"/>
      <c r="E1450" s="210"/>
      <c r="F1450" s="102"/>
      <c r="G1450" s="210"/>
      <c r="H1450" s="102"/>
      <c r="I1450" s="210"/>
      <c r="J1450" s="102"/>
      <c r="K1450" s="210"/>
      <c r="L1450" s="102"/>
      <c r="M1450" s="210"/>
      <c r="N1450" s="102"/>
      <c r="O1450" s="210"/>
      <c r="P1450" s="102"/>
      <c r="Q1450" s="215"/>
    </row>
    <row r="1451" spans="2:17" x14ac:dyDescent="0.3">
      <c r="B1451" s="102"/>
      <c r="C1451" s="210"/>
      <c r="D1451" s="102"/>
      <c r="E1451" s="210"/>
      <c r="F1451" s="102"/>
      <c r="G1451" s="210"/>
      <c r="H1451" s="102"/>
      <c r="I1451" s="210"/>
      <c r="J1451" s="102"/>
      <c r="K1451" s="210"/>
      <c r="L1451" s="102"/>
      <c r="M1451" s="210"/>
      <c r="N1451" s="102"/>
      <c r="O1451" s="210"/>
      <c r="P1451" s="102"/>
      <c r="Q1451" s="215"/>
    </row>
    <row r="1452" spans="2:17" x14ac:dyDescent="0.3">
      <c r="B1452" s="102"/>
      <c r="C1452" s="210"/>
      <c r="D1452" s="102"/>
      <c r="E1452" s="210"/>
      <c r="F1452" s="102"/>
      <c r="G1452" s="210"/>
      <c r="H1452" s="102"/>
      <c r="I1452" s="210"/>
      <c r="J1452" s="102"/>
      <c r="K1452" s="210"/>
      <c r="L1452" s="102"/>
      <c r="M1452" s="210"/>
      <c r="N1452" s="102"/>
      <c r="O1452" s="210"/>
      <c r="P1452" s="102"/>
      <c r="Q1452" s="215"/>
    </row>
    <row r="1453" spans="2:17" x14ac:dyDescent="0.3">
      <c r="B1453" s="102"/>
      <c r="C1453" s="210"/>
      <c r="D1453" s="102"/>
      <c r="E1453" s="210"/>
      <c r="F1453" s="102"/>
      <c r="G1453" s="210"/>
      <c r="H1453" s="102"/>
      <c r="I1453" s="210"/>
      <c r="J1453" s="102"/>
      <c r="K1453" s="210"/>
      <c r="L1453" s="102"/>
      <c r="M1453" s="210"/>
      <c r="N1453" s="102"/>
      <c r="O1453" s="210"/>
      <c r="P1453" s="102"/>
      <c r="Q1453" s="215"/>
    </row>
    <row r="1454" spans="2:17" x14ac:dyDescent="0.3">
      <c r="B1454" s="102"/>
      <c r="C1454" s="210"/>
      <c r="D1454" s="102"/>
      <c r="E1454" s="210"/>
      <c r="F1454" s="102"/>
      <c r="G1454" s="210"/>
      <c r="H1454" s="102"/>
      <c r="I1454" s="210"/>
      <c r="J1454" s="102"/>
      <c r="K1454" s="210"/>
      <c r="L1454" s="102"/>
      <c r="M1454" s="210"/>
      <c r="N1454" s="102"/>
      <c r="O1454" s="210"/>
      <c r="P1454" s="102"/>
      <c r="Q1454" s="215"/>
    </row>
    <row r="1455" spans="2:17" x14ac:dyDescent="0.3">
      <c r="B1455" s="102"/>
      <c r="C1455" s="210"/>
      <c r="D1455" s="102"/>
      <c r="E1455" s="210"/>
      <c r="F1455" s="102"/>
      <c r="G1455" s="210"/>
      <c r="H1455" s="102"/>
      <c r="I1455" s="210"/>
      <c r="J1455" s="102"/>
      <c r="K1455" s="210"/>
      <c r="L1455" s="102"/>
      <c r="M1455" s="210"/>
      <c r="N1455" s="102"/>
      <c r="O1455" s="210"/>
      <c r="P1455" s="102"/>
      <c r="Q1455" s="215"/>
    </row>
    <row r="1456" spans="2:17" x14ac:dyDescent="0.3">
      <c r="B1456" s="102"/>
      <c r="C1456" s="210"/>
      <c r="D1456" s="102"/>
      <c r="E1456" s="210"/>
      <c r="F1456" s="102"/>
      <c r="G1456" s="210"/>
      <c r="H1456" s="102"/>
      <c r="I1456" s="210"/>
      <c r="J1456" s="102"/>
      <c r="K1456" s="210"/>
      <c r="L1456" s="102"/>
      <c r="M1456" s="210"/>
      <c r="N1456" s="102"/>
      <c r="O1456" s="210"/>
      <c r="P1456" s="102"/>
      <c r="Q1456" s="215"/>
    </row>
    <row r="1457" spans="2:17" x14ac:dyDescent="0.3">
      <c r="B1457" s="102"/>
      <c r="C1457" s="210"/>
      <c r="D1457" s="102"/>
      <c r="E1457" s="210"/>
      <c r="F1457" s="102"/>
      <c r="G1457" s="210"/>
      <c r="H1457" s="102"/>
      <c r="I1457" s="210"/>
      <c r="J1457" s="102"/>
      <c r="K1457" s="210"/>
      <c r="L1457" s="102"/>
      <c r="M1457" s="210"/>
      <c r="N1457" s="102"/>
      <c r="O1457" s="210"/>
      <c r="P1457" s="102"/>
      <c r="Q1457" s="215"/>
    </row>
    <row r="1458" spans="2:17" x14ac:dyDescent="0.3">
      <c r="B1458" s="102"/>
      <c r="C1458" s="210"/>
      <c r="D1458" s="102"/>
      <c r="E1458" s="210"/>
      <c r="F1458" s="102"/>
      <c r="G1458" s="210"/>
      <c r="H1458" s="102"/>
      <c r="I1458" s="210"/>
      <c r="J1458" s="102"/>
      <c r="K1458" s="210"/>
      <c r="L1458" s="102"/>
      <c r="M1458" s="210"/>
      <c r="N1458" s="102"/>
      <c r="O1458" s="210"/>
      <c r="P1458" s="102"/>
      <c r="Q1458" s="215"/>
    </row>
    <row r="1459" spans="2:17" x14ac:dyDescent="0.3">
      <c r="B1459" s="102"/>
      <c r="C1459" s="210"/>
      <c r="D1459" s="102"/>
      <c r="E1459" s="210"/>
      <c r="F1459" s="102"/>
      <c r="G1459" s="210"/>
      <c r="H1459" s="102"/>
      <c r="I1459" s="210"/>
      <c r="J1459" s="102"/>
      <c r="K1459" s="210"/>
      <c r="L1459" s="102"/>
      <c r="M1459" s="210"/>
      <c r="N1459" s="102"/>
      <c r="O1459" s="210"/>
      <c r="P1459" s="102"/>
      <c r="Q1459" s="215"/>
    </row>
    <row r="1460" spans="2:17" x14ac:dyDescent="0.3">
      <c r="B1460" s="102"/>
      <c r="C1460" s="210"/>
      <c r="D1460" s="102"/>
      <c r="E1460" s="210"/>
      <c r="F1460" s="102"/>
      <c r="G1460" s="210"/>
      <c r="H1460" s="102"/>
      <c r="I1460" s="210"/>
      <c r="J1460" s="102"/>
      <c r="K1460" s="210"/>
      <c r="L1460" s="102"/>
      <c r="M1460" s="210"/>
      <c r="N1460" s="102"/>
      <c r="O1460" s="210"/>
      <c r="P1460" s="102"/>
      <c r="Q1460" s="215"/>
    </row>
    <row r="1461" spans="2:17" x14ac:dyDescent="0.3">
      <c r="B1461" s="102"/>
      <c r="C1461" s="210"/>
      <c r="D1461" s="102"/>
      <c r="E1461" s="210"/>
      <c r="F1461" s="102"/>
      <c r="G1461" s="210"/>
      <c r="H1461" s="102"/>
      <c r="I1461" s="210"/>
      <c r="J1461" s="102"/>
      <c r="K1461" s="210"/>
      <c r="L1461" s="102"/>
      <c r="M1461" s="210"/>
      <c r="N1461" s="102"/>
      <c r="O1461" s="210"/>
      <c r="P1461" s="102"/>
      <c r="Q1461" s="215"/>
    </row>
    <row r="1462" spans="2:17" x14ac:dyDescent="0.3">
      <c r="B1462" s="102"/>
      <c r="C1462" s="210"/>
      <c r="D1462" s="102"/>
      <c r="E1462" s="210"/>
      <c r="F1462" s="102"/>
      <c r="G1462" s="210"/>
      <c r="H1462" s="102"/>
      <c r="I1462" s="210"/>
      <c r="J1462" s="102"/>
      <c r="K1462" s="210"/>
      <c r="L1462" s="102"/>
      <c r="M1462" s="210"/>
      <c r="N1462" s="102"/>
      <c r="O1462" s="210"/>
      <c r="P1462" s="102"/>
      <c r="Q1462" s="215"/>
    </row>
    <row r="1463" spans="2:17" x14ac:dyDescent="0.3">
      <c r="B1463" s="102"/>
      <c r="C1463" s="210"/>
      <c r="D1463" s="102"/>
      <c r="E1463" s="210"/>
      <c r="F1463" s="102"/>
      <c r="G1463" s="210"/>
      <c r="H1463" s="102"/>
      <c r="I1463" s="210"/>
      <c r="J1463" s="102"/>
      <c r="K1463" s="210"/>
      <c r="L1463" s="102"/>
      <c r="M1463" s="210"/>
      <c r="N1463" s="102"/>
      <c r="O1463" s="210"/>
      <c r="P1463" s="102"/>
      <c r="Q1463" s="215"/>
    </row>
    <row r="1464" spans="2:17" x14ac:dyDescent="0.3">
      <c r="B1464" s="102"/>
      <c r="C1464" s="210"/>
      <c r="D1464" s="102"/>
      <c r="E1464" s="210"/>
      <c r="F1464" s="102"/>
      <c r="G1464" s="210"/>
      <c r="H1464" s="102"/>
      <c r="I1464" s="210"/>
      <c r="J1464" s="102"/>
      <c r="K1464" s="210"/>
      <c r="L1464" s="102"/>
      <c r="M1464" s="210"/>
      <c r="N1464" s="102"/>
      <c r="O1464" s="210"/>
      <c r="P1464" s="102"/>
      <c r="Q1464" s="215"/>
    </row>
    <row r="1465" spans="2:17" x14ac:dyDescent="0.3">
      <c r="B1465" s="102"/>
      <c r="C1465" s="210"/>
      <c r="D1465" s="102"/>
      <c r="E1465" s="210"/>
      <c r="F1465" s="102"/>
      <c r="G1465" s="210"/>
      <c r="H1465" s="102"/>
      <c r="I1465" s="210"/>
      <c r="J1465" s="102"/>
      <c r="K1465" s="210"/>
      <c r="L1465" s="102"/>
      <c r="M1465" s="210"/>
      <c r="N1465" s="102"/>
      <c r="O1465" s="210"/>
      <c r="P1465" s="102"/>
      <c r="Q1465" s="215"/>
    </row>
    <row r="1466" spans="2:17" x14ac:dyDescent="0.3">
      <c r="B1466" s="102"/>
      <c r="C1466" s="210"/>
      <c r="D1466" s="102"/>
      <c r="E1466" s="210"/>
      <c r="F1466" s="102"/>
      <c r="G1466" s="210"/>
      <c r="H1466" s="102"/>
      <c r="I1466" s="210"/>
      <c r="J1466" s="102"/>
      <c r="K1466" s="210"/>
      <c r="L1466" s="102"/>
      <c r="M1466" s="210"/>
      <c r="N1466" s="102"/>
      <c r="O1466" s="210"/>
      <c r="P1466" s="102"/>
      <c r="Q1466" s="215"/>
    </row>
    <row r="1467" spans="2:17" x14ac:dyDescent="0.3">
      <c r="B1467" s="102"/>
      <c r="C1467" s="210"/>
      <c r="D1467" s="102"/>
      <c r="E1467" s="210"/>
      <c r="F1467" s="102"/>
      <c r="G1467" s="210"/>
      <c r="H1467" s="102"/>
      <c r="I1467" s="210"/>
      <c r="J1467" s="102"/>
      <c r="K1467" s="210"/>
      <c r="L1467" s="102"/>
      <c r="M1467" s="210"/>
      <c r="N1467" s="102"/>
      <c r="O1467" s="210"/>
      <c r="P1467" s="102"/>
      <c r="Q1467" s="215"/>
    </row>
    <row r="1468" spans="2:17" x14ac:dyDescent="0.3">
      <c r="B1468" s="102"/>
      <c r="C1468" s="210"/>
      <c r="D1468" s="102"/>
      <c r="E1468" s="210"/>
      <c r="F1468" s="102"/>
      <c r="G1468" s="210"/>
      <c r="H1468" s="102"/>
      <c r="I1468" s="210"/>
      <c r="J1468" s="102"/>
      <c r="K1468" s="210"/>
      <c r="L1468" s="102"/>
      <c r="M1468" s="210"/>
      <c r="N1468" s="102"/>
      <c r="O1468" s="210"/>
      <c r="P1468" s="102"/>
      <c r="Q1468" s="215"/>
    </row>
    <row r="1469" spans="2:17" x14ac:dyDescent="0.3">
      <c r="B1469" s="102"/>
      <c r="C1469" s="210"/>
      <c r="D1469" s="102"/>
      <c r="E1469" s="210"/>
      <c r="F1469" s="102"/>
      <c r="G1469" s="210"/>
      <c r="H1469" s="102"/>
      <c r="I1469" s="210"/>
      <c r="J1469" s="102"/>
      <c r="K1469" s="210"/>
      <c r="L1469" s="102"/>
      <c r="M1469" s="210"/>
      <c r="N1469" s="102"/>
      <c r="O1469" s="210"/>
      <c r="P1469" s="102"/>
      <c r="Q1469" s="215"/>
    </row>
    <row r="1470" spans="2:17" x14ac:dyDescent="0.3">
      <c r="B1470" s="102"/>
      <c r="C1470" s="210"/>
      <c r="D1470" s="102"/>
      <c r="E1470" s="210"/>
      <c r="F1470" s="102"/>
      <c r="G1470" s="210"/>
      <c r="H1470" s="102"/>
      <c r="I1470" s="210"/>
      <c r="J1470" s="102"/>
      <c r="K1470" s="210"/>
      <c r="L1470" s="102"/>
      <c r="M1470" s="210"/>
      <c r="N1470" s="102"/>
      <c r="O1470" s="210"/>
      <c r="P1470" s="102"/>
      <c r="Q1470" s="215"/>
    </row>
    <row r="1471" spans="2:17" x14ac:dyDescent="0.3">
      <c r="B1471" s="102"/>
      <c r="C1471" s="210"/>
      <c r="D1471" s="102"/>
      <c r="E1471" s="210"/>
      <c r="F1471" s="102"/>
      <c r="G1471" s="210"/>
      <c r="H1471" s="102"/>
      <c r="I1471" s="210"/>
      <c r="J1471" s="102"/>
      <c r="K1471" s="210"/>
      <c r="L1471" s="102"/>
      <c r="M1471" s="210"/>
      <c r="N1471" s="102"/>
      <c r="O1471" s="210"/>
      <c r="P1471" s="102"/>
      <c r="Q1471" s="215"/>
    </row>
    <row r="1472" spans="2:17" x14ac:dyDescent="0.3">
      <c r="B1472" s="102"/>
      <c r="C1472" s="210"/>
      <c r="D1472" s="102"/>
      <c r="E1472" s="210"/>
      <c r="F1472" s="102"/>
      <c r="G1472" s="210"/>
      <c r="H1472" s="102"/>
      <c r="I1472" s="210"/>
      <c r="J1472" s="102"/>
      <c r="K1472" s="210"/>
      <c r="L1472" s="102"/>
      <c r="M1472" s="210"/>
      <c r="N1472" s="102"/>
      <c r="O1472" s="210"/>
      <c r="P1472" s="102"/>
      <c r="Q1472" s="215"/>
    </row>
    <row r="1473" spans="2:17" x14ac:dyDescent="0.3">
      <c r="B1473" s="102"/>
      <c r="C1473" s="210"/>
      <c r="D1473" s="102"/>
      <c r="E1473" s="210"/>
      <c r="F1473" s="102"/>
      <c r="G1473" s="210"/>
      <c r="H1473" s="102"/>
      <c r="I1473" s="210"/>
      <c r="J1473" s="102"/>
      <c r="K1473" s="210"/>
      <c r="L1473" s="102"/>
      <c r="M1473" s="210"/>
      <c r="N1473" s="102"/>
      <c r="O1473" s="210"/>
      <c r="P1473" s="102"/>
      <c r="Q1473" s="215"/>
    </row>
    <row r="1474" spans="2:17" x14ac:dyDescent="0.3">
      <c r="B1474" s="102"/>
      <c r="C1474" s="210"/>
      <c r="D1474" s="102"/>
      <c r="E1474" s="210"/>
      <c r="F1474" s="102"/>
      <c r="G1474" s="210"/>
      <c r="H1474" s="102"/>
      <c r="I1474" s="210"/>
      <c r="J1474" s="102"/>
      <c r="K1474" s="210"/>
      <c r="L1474" s="102"/>
      <c r="M1474" s="210"/>
      <c r="N1474" s="102"/>
      <c r="O1474" s="210"/>
      <c r="P1474" s="102"/>
      <c r="Q1474" s="215"/>
    </row>
    <row r="1475" spans="2:17" x14ac:dyDescent="0.3">
      <c r="B1475" s="102"/>
      <c r="C1475" s="210"/>
      <c r="D1475" s="102"/>
      <c r="E1475" s="210"/>
      <c r="F1475" s="102"/>
      <c r="G1475" s="210"/>
      <c r="H1475" s="102"/>
      <c r="I1475" s="210"/>
      <c r="J1475" s="102"/>
      <c r="K1475" s="210"/>
      <c r="L1475" s="102"/>
      <c r="M1475" s="210"/>
      <c r="N1475" s="102"/>
      <c r="O1475" s="210"/>
      <c r="P1475" s="102"/>
      <c r="Q1475" s="215"/>
    </row>
    <row r="1476" spans="2:17" x14ac:dyDescent="0.3">
      <c r="B1476" s="102"/>
      <c r="C1476" s="210"/>
      <c r="D1476" s="102"/>
      <c r="E1476" s="210"/>
      <c r="F1476" s="102"/>
      <c r="G1476" s="210"/>
      <c r="H1476" s="102"/>
      <c r="I1476" s="210"/>
      <c r="J1476" s="102"/>
      <c r="K1476" s="210"/>
      <c r="L1476" s="102"/>
      <c r="M1476" s="210"/>
      <c r="N1476" s="102"/>
      <c r="O1476" s="210"/>
      <c r="P1476" s="102"/>
      <c r="Q1476" s="215"/>
    </row>
    <row r="1477" spans="2:17" x14ac:dyDescent="0.3">
      <c r="B1477" s="102"/>
      <c r="C1477" s="210"/>
      <c r="D1477" s="102"/>
      <c r="E1477" s="210"/>
      <c r="F1477" s="102"/>
      <c r="G1477" s="210"/>
      <c r="H1477" s="102"/>
      <c r="I1477" s="210"/>
      <c r="J1477" s="102"/>
      <c r="K1477" s="210"/>
      <c r="L1477" s="102"/>
      <c r="M1477" s="210"/>
      <c r="N1477" s="102"/>
      <c r="O1477" s="210"/>
      <c r="P1477" s="102"/>
      <c r="Q1477" s="215"/>
    </row>
    <row r="1478" spans="2:17" x14ac:dyDescent="0.3">
      <c r="B1478" s="102"/>
      <c r="C1478" s="210"/>
      <c r="D1478" s="102"/>
      <c r="E1478" s="210"/>
      <c r="F1478" s="102"/>
      <c r="G1478" s="210"/>
      <c r="H1478" s="102"/>
      <c r="I1478" s="210"/>
      <c r="J1478" s="102"/>
      <c r="K1478" s="210"/>
      <c r="L1478" s="102"/>
      <c r="M1478" s="210"/>
      <c r="N1478" s="102"/>
      <c r="O1478" s="210"/>
      <c r="P1478" s="102"/>
      <c r="Q1478" s="215"/>
    </row>
    <row r="1479" spans="2:17" x14ac:dyDescent="0.3">
      <c r="B1479" s="102"/>
      <c r="C1479" s="210"/>
      <c r="D1479" s="102"/>
      <c r="E1479" s="210"/>
      <c r="F1479" s="102"/>
      <c r="G1479" s="210"/>
      <c r="H1479" s="102"/>
      <c r="I1479" s="210"/>
      <c r="J1479" s="102"/>
      <c r="K1479" s="210"/>
      <c r="L1479" s="102"/>
      <c r="M1479" s="210"/>
      <c r="N1479" s="102"/>
      <c r="O1479" s="210"/>
      <c r="P1479" s="102"/>
      <c r="Q1479" s="215"/>
    </row>
    <row r="1480" spans="2:17" x14ac:dyDescent="0.3">
      <c r="B1480" s="102"/>
      <c r="C1480" s="210"/>
      <c r="D1480" s="102"/>
      <c r="E1480" s="210"/>
      <c r="F1480" s="102"/>
      <c r="G1480" s="210"/>
      <c r="H1480" s="102"/>
      <c r="I1480" s="210"/>
      <c r="J1480" s="102"/>
      <c r="K1480" s="210"/>
      <c r="L1480" s="102"/>
      <c r="M1480" s="210"/>
      <c r="N1480" s="102"/>
      <c r="O1480" s="210"/>
      <c r="P1480" s="102"/>
      <c r="Q1480" s="215"/>
    </row>
    <row r="1481" spans="2:17" x14ac:dyDescent="0.3">
      <c r="B1481" s="102"/>
      <c r="C1481" s="210"/>
      <c r="D1481" s="102"/>
      <c r="E1481" s="210"/>
      <c r="F1481" s="102"/>
      <c r="G1481" s="210"/>
      <c r="H1481" s="102"/>
      <c r="I1481" s="210"/>
      <c r="J1481" s="102"/>
      <c r="K1481" s="210"/>
      <c r="L1481" s="102"/>
      <c r="M1481" s="210"/>
      <c r="N1481" s="102"/>
      <c r="O1481" s="210"/>
      <c r="P1481" s="102"/>
      <c r="Q1481" s="215"/>
    </row>
    <row r="1482" spans="2:17" x14ac:dyDescent="0.3">
      <c r="B1482" s="102"/>
      <c r="C1482" s="210"/>
      <c r="D1482" s="102"/>
      <c r="E1482" s="210"/>
      <c r="F1482" s="102"/>
      <c r="G1482" s="210"/>
      <c r="H1482" s="102"/>
      <c r="I1482" s="210"/>
      <c r="J1482" s="102"/>
      <c r="K1482" s="210"/>
      <c r="L1482" s="102"/>
      <c r="M1482" s="210"/>
      <c r="N1482" s="102"/>
      <c r="O1482" s="210"/>
      <c r="P1482" s="102"/>
      <c r="Q1482" s="215"/>
    </row>
    <row r="1483" spans="2:17" x14ac:dyDescent="0.3">
      <c r="B1483" s="102"/>
      <c r="C1483" s="210"/>
      <c r="D1483" s="102"/>
      <c r="E1483" s="210"/>
      <c r="F1483" s="102"/>
      <c r="G1483" s="210"/>
      <c r="H1483" s="102"/>
      <c r="I1483" s="210"/>
      <c r="J1483" s="102"/>
      <c r="K1483" s="210"/>
      <c r="L1483" s="102"/>
      <c r="M1483" s="210"/>
      <c r="N1483" s="102"/>
      <c r="O1483" s="210"/>
      <c r="P1483" s="102"/>
      <c r="Q1483" s="215"/>
    </row>
    <row r="1484" spans="2:17" x14ac:dyDescent="0.3">
      <c r="B1484" s="102"/>
      <c r="C1484" s="210"/>
      <c r="D1484" s="102"/>
      <c r="E1484" s="210"/>
      <c r="F1484" s="102"/>
      <c r="G1484" s="210"/>
      <c r="H1484" s="102"/>
      <c r="I1484" s="210"/>
      <c r="J1484" s="102"/>
      <c r="K1484" s="210"/>
      <c r="L1484" s="102"/>
      <c r="M1484" s="210"/>
      <c r="N1484" s="102"/>
      <c r="O1484" s="210"/>
      <c r="P1484" s="102"/>
      <c r="Q1484" s="215"/>
    </row>
    <row r="1485" spans="2:17" x14ac:dyDescent="0.3">
      <c r="B1485" s="102"/>
      <c r="C1485" s="210"/>
      <c r="D1485" s="102"/>
      <c r="E1485" s="210"/>
      <c r="F1485" s="102"/>
      <c r="G1485" s="210"/>
      <c r="H1485" s="102"/>
      <c r="I1485" s="210"/>
      <c r="J1485" s="102"/>
      <c r="K1485" s="210"/>
      <c r="L1485" s="102"/>
      <c r="M1485" s="210"/>
      <c r="N1485" s="102"/>
      <c r="O1485" s="210"/>
      <c r="P1485" s="102"/>
      <c r="Q1485" s="215"/>
    </row>
    <row r="1486" spans="2:17" x14ac:dyDescent="0.3">
      <c r="B1486" s="102"/>
      <c r="C1486" s="210"/>
      <c r="D1486" s="102"/>
      <c r="E1486" s="210"/>
      <c r="F1486" s="102"/>
      <c r="G1486" s="210"/>
      <c r="H1486" s="102"/>
      <c r="I1486" s="210"/>
      <c r="J1486" s="102"/>
      <c r="K1486" s="210"/>
      <c r="L1486" s="102"/>
      <c r="M1486" s="210"/>
      <c r="N1486" s="102"/>
      <c r="O1486" s="210"/>
      <c r="P1486" s="102"/>
      <c r="Q1486" s="215"/>
    </row>
    <row r="1487" spans="2:17" x14ac:dyDescent="0.3">
      <c r="B1487" s="102"/>
      <c r="C1487" s="210"/>
      <c r="D1487" s="102"/>
      <c r="E1487" s="210"/>
      <c r="F1487" s="102"/>
      <c r="G1487" s="210"/>
      <c r="H1487" s="102"/>
      <c r="I1487" s="210"/>
      <c r="J1487" s="102"/>
      <c r="K1487" s="210"/>
      <c r="L1487" s="102"/>
      <c r="M1487" s="210"/>
      <c r="N1487" s="102"/>
      <c r="O1487" s="210"/>
      <c r="P1487" s="102"/>
      <c r="Q1487" s="215"/>
    </row>
    <row r="1488" spans="2:17" x14ac:dyDescent="0.3">
      <c r="B1488" s="102"/>
      <c r="C1488" s="210"/>
      <c r="D1488" s="102"/>
      <c r="E1488" s="210"/>
      <c r="F1488" s="102"/>
      <c r="G1488" s="210"/>
      <c r="H1488" s="102"/>
      <c r="I1488" s="210"/>
      <c r="J1488" s="102"/>
      <c r="K1488" s="210"/>
      <c r="L1488" s="102"/>
      <c r="M1488" s="210"/>
      <c r="N1488" s="102"/>
      <c r="O1488" s="210"/>
      <c r="P1488" s="102"/>
      <c r="Q1488" s="215"/>
    </row>
    <row r="1489" spans="2:17" x14ac:dyDescent="0.3">
      <c r="B1489" s="102"/>
      <c r="C1489" s="210"/>
      <c r="D1489" s="102"/>
      <c r="E1489" s="210"/>
      <c r="F1489" s="102"/>
      <c r="G1489" s="210"/>
      <c r="H1489" s="102"/>
      <c r="I1489" s="210"/>
      <c r="J1489" s="102"/>
      <c r="K1489" s="210"/>
      <c r="L1489" s="102"/>
      <c r="M1489" s="210"/>
      <c r="N1489" s="102"/>
      <c r="O1489" s="210"/>
      <c r="P1489" s="102"/>
      <c r="Q1489" s="215"/>
    </row>
    <row r="1490" spans="2:17" x14ac:dyDescent="0.3">
      <c r="B1490" s="102"/>
      <c r="C1490" s="210"/>
      <c r="D1490" s="102"/>
      <c r="E1490" s="210"/>
      <c r="F1490" s="102"/>
      <c r="G1490" s="210"/>
      <c r="H1490" s="102"/>
      <c r="I1490" s="210"/>
      <c r="J1490" s="102"/>
      <c r="K1490" s="210"/>
      <c r="L1490" s="102"/>
      <c r="M1490" s="210"/>
      <c r="N1490" s="102"/>
      <c r="O1490" s="210"/>
      <c r="P1490" s="102"/>
      <c r="Q1490" s="215"/>
    </row>
    <row r="1491" spans="2:17" x14ac:dyDescent="0.3">
      <c r="B1491" s="102"/>
      <c r="C1491" s="210"/>
      <c r="D1491" s="102"/>
      <c r="E1491" s="210"/>
      <c r="F1491" s="102"/>
      <c r="G1491" s="210"/>
      <c r="H1491" s="102"/>
      <c r="I1491" s="210"/>
      <c r="J1491" s="102"/>
      <c r="K1491" s="210"/>
      <c r="L1491" s="102"/>
      <c r="M1491" s="210"/>
      <c r="N1491" s="102"/>
      <c r="O1491" s="210"/>
      <c r="P1491" s="102"/>
      <c r="Q1491" s="215"/>
    </row>
    <row r="1492" spans="2:17" x14ac:dyDescent="0.3">
      <c r="B1492" s="102"/>
      <c r="C1492" s="210"/>
      <c r="D1492" s="102"/>
      <c r="E1492" s="210"/>
      <c r="F1492" s="102"/>
      <c r="G1492" s="210"/>
      <c r="H1492" s="102"/>
      <c r="I1492" s="210"/>
      <c r="J1492" s="102"/>
      <c r="K1492" s="210"/>
      <c r="L1492" s="102"/>
      <c r="M1492" s="210"/>
      <c r="N1492" s="102"/>
      <c r="O1492" s="210"/>
      <c r="P1492" s="102"/>
      <c r="Q1492" s="215"/>
    </row>
    <row r="1493" spans="2:17" x14ac:dyDescent="0.3">
      <c r="B1493" s="102"/>
      <c r="C1493" s="210"/>
      <c r="D1493" s="102"/>
      <c r="E1493" s="210"/>
      <c r="F1493" s="102"/>
      <c r="G1493" s="210"/>
      <c r="H1493" s="102"/>
      <c r="I1493" s="210"/>
      <c r="J1493" s="102"/>
      <c r="K1493" s="210"/>
      <c r="L1493" s="102"/>
      <c r="M1493" s="210"/>
      <c r="N1493" s="102"/>
      <c r="O1493" s="210"/>
      <c r="P1493" s="102"/>
      <c r="Q1493" s="215"/>
    </row>
    <row r="1494" spans="2:17" x14ac:dyDescent="0.3">
      <c r="B1494" s="102"/>
      <c r="C1494" s="210"/>
      <c r="D1494" s="102"/>
      <c r="E1494" s="210"/>
      <c r="F1494" s="102"/>
      <c r="G1494" s="210"/>
      <c r="H1494" s="102"/>
      <c r="I1494" s="210"/>
      <c r="J1494" s="102"/>
      <c r="K1494" s="210"/>
      <c r="L1494" s="102"/>
      <c r="M1494" s="210"/>
      <c r="N1494" s="102"/>
      <c r="O1494" s="210"/>
      <c r="P1494" s="102"/>
      <c r="Q1494" s="215"/>
    </row>
    <row r="1495" spans="2:17" x14ac:dyDescent="0.3">
      <c r="B1495" s="102"/>
      <c r="C1495" s="210"/>
      <c r="D1495" s="102"/>
      <c r="E1495" s="210"/>
      <c r="F1495" s="102"/>
      <c r="G1495" s="210"/>
      <c r="H1495" s="102"/>
      <c r="I1495" s="210"/>
      <c r="J1495" s="102"/>
      <c r="K1495" s="210"/>
      <c r="L1495" s="102"/>
      <c r="M1495" s="210"/>
      <c r="N1495" s="102"/>
      <c r="O1495" s="210"/>
      <c r="P1495" s="102"/>
      <c r="Q1495" s="215"/>
    </row>
    <row r="1496" spans="2:17" x14ac:dyDescent="0.3">
      <c r="B1496" s="102"/>
      <c r="C1496" s="210"/>
      <c r="D1496" s="102"/>
      <c r="E1496" s="210"/>
      <c r="F1496" s="102"/>
      <c r="G1496" s="210"/>
      <c r="H1496" s="102"/>
      <c r="I1496" s="210"/>
      <c r="J1496" s="102"/>
      <c r="K1496" s="210"/>
      <c r="L1496" s="102"/>
      <c r="M1496" s="210"/>
      <c r="N1496" s="102"/>
      <c r="O1496" s="210"/>
      <c r="P1496" s="102"/>
      <c r="Q1496" s="215"/>
    </row>
    <row r="1497" spans="2:17" x14ac:dyDescent="0.3">
      <c r="B1497" s="102"/>
      <c r="C1497" s="210"/>
      <c r="D1497" s="102"/>
      <c r="E1497" s="210"/>
      <c r="F1497" s="102"/>
      <c r="G1497" s="210"/>
      <c r="H1497" s="102"/>
      <c r="I1497" s="210"/>
      <c r="J1497" s="102"/>
      <c r="K1497" s="210"/>
      <c r="L1497" s="102"/>
      <c r="M1497" s="210"/>
      <c r="N1497" s="102"/>
      <c r="O1497" s="210"/>
      <c r="P1497" s="102"/>
      <c r="Q1497" s="215"/>
    </row>
    <row r="1498" spans="2:17" x14ac:dyDescent="0.3">
      <c r="B1498" s="102"/>
      <c r="C1498" s="210"/>
      <c r="D1498" s="102"/>
      <c r="E1498" s="210"/>
      <c r="F1498" s="102"/>
      <c r="G1498" s="210"/>
      <c r="H1498" s="102"/>
      <c r="I1498" s="210"/>
      <c r="J1498" s="102"/>
      <c r="K1498" s="210"/>
      <c r="L1498" s="102"/>
      <c r="M1498" s="210"/>
      <c r="N1498" s="102"/>
      <c r="O1498" s="210"/>
      <c r="P1498" s="102"/>
      <c r="Q1498" s="215"/>
    </row>
    <row r="1499" spans="2:17" x14ac:dyDescent="0.3">
      <c r="B1499" s="102"/>
      <c r="C1499" s="210"/>
      <c r="D1499" s="102"/>
      <c r="E1499" s="210"/>
      <c r="F1499" s="102"/>
      <c r="G1499" s="210"/>
      <c r="H1499" s="102"/>
      <c r="I1499" s="210"/>
      <c r="J1499" s="102"/>
      <c r="K1499" s="210"/>
      <c r="L1499" s="102"/>
      <c r="M1499" s="210"/>
      <c r="N1499" s="102"/>
      <c r="O1499" s="210"/>
      <c r="P1499" s="102"/>
      <c r="Q1499" s="215"/>
    </row>
    <row r="1500" spans="2:17" x14ac:dyDescent="0.3">
      <c r="B1500" s="102"/>
      <c r="C1500" s="210"/>
      <c r="D1500" s="102"/>
      <c r="E1500" s="210"/>
      <c r="F1500" s="102"/>
      <c r="G1500" s="210"/>
      <c r="H1500" s="102"/>
      <c r="I1500" s="210"/>
      <c r="J1500" s="102"/>
      <c r="K1500" s="210"/>
      <c r="L1500" s="102"/>
      <c r="M1500" s="210"/>
      <c r="N1500" s="102"/>
      <c r="O1500" s="210"/>
      <c r="P1500" s="102"/>
      <c r="Q1500" s="215"/>
    </row>
    <row r="1501" spans="2:17" x14ac:dyDescent="0.3">
      <c r="B1501" s="102"/>
      <c r="C1501" s="210"/>
      <c r="D1501" s="102"/>
      <c r="E1501" s="210"/>
      <c r="F1501" s="102"/>
      <c r="G1501" s="210"/>
      <c r="H1501" s="102"/>
      <c r="I1501" s="210"/>
      <c r="J1501" s="102"/>
      <c r="K1501" s="210"/>
      <c r="L1501" s="102"/>
      <c r="M1501" s="210"/>
      <c r="N1501" s="102"/>
      <c r="O1501" s="210"/>
      <c r="P1501" s="102"/>
      <c r="Q1501" s="215"/>
    </row>
    <row r="1502" spans="2:17" x14ac:dyDescent="0.3">
      <c r="B1502" s="102"/>
      <c r="C1502" s="210"/>
      <c r="D1502" s="102"/>
      <c r="E1502" s="210"/>
      <c r="F1502" s="102"/>
      <c r="G1502" s="210"/>
      <c r="H1502" s="102"/>
      <c r="I1502" s="210"/>
      <c r="J1502" s="102"/>
      <c r="K1502" s="210"/>
      <c r="L1502" s="102"/>
      <c r="M1502" s="210"/>
      <c r="N1502" s="102"/>
      <c r="O1502" s="210"/>
      <c r="P1502" s="102"/>
      <c r="Q1502" s="215"/>
    </row>
    <row r="1503" spans="2:17" x14ac:dyDescent="0.3">
      <c r="B1503" s="102"/>
      <c r="C1503" s="210"/>
      <c r="D1503" s="102"/>
      <c r="E1503" s="210"/>
      <c r="F1503" s="102"/>
      <c r="G1503" s="210"/>
      <c r="H1503" s="102"/>
      <c r="I1503" s="210"/>
      <c r="J1503" s="102"/>
      <c r="K1503" s="210"/>
      <c r="L1503" s="102"/>
      <c r="M1503" s="210"/>
      <c r="N1503" s="102"/>
      <c r="O1503" s="210"/>
      <c r="P1503" s="102"/>
      <c r="Q1503" s="215"/>
    </row>
    <row r="1504" spans="2:17" x14ac:dyDescent="0.3">
      <c r="B1504" s="102"/>
      <c r="C1504" s="210"/>
      <c r="D1504" s="102"/>
      <c r="E1504" s="210"/>
      <c r="F1504" s="102"/>
      <c r="G1504" s="210"/>
      <c r="H1504" s="102"/>
      <c r="I1504" s="210"/>
      <c r="J1504" s="102"/>
      <c r="K1504" s="210"/>
      <c r="L1504" s="102"/>
      <c r="M1504" s="210"/>
      <c r="N1504" s="102"/>
      <c r="O1504" s="210"/>
      <c r="P1504" s="102"/>
      <c r="Q1504" s="215"/>
    </row>
    <row r="1505" spans="2:17" x14ac:dyDescent="0.3">
      <c r="B1505" s="102"/>
      <c r="C1505" s="210"/>
      <c r="D1505" s="102"/>
      <c r="E1505" s="210"/>
      <c r="F1505" s="102"/>
      <c r="G1505" s="210"/>
      <c r="H1505" s="102"/>
      <c r="I1505" s="210"/>
      <c r="J1505" s="102"/>
      <c r="K1505" s="210"/>
      <c r="L1505" s="102"/>
      <c r="M1505" s="210"/>
      <c r="N1505" s="102"/>
      <c r="O1505" s="210"/>
      <c r="P1505" s="102"/>
      <c r="Q1505" s="215"/>
    </row>
    <row r="1506" spans="2:17" x14ac:dyDescent="0.3">
      <c r="B1506" s="102"/>
      <c r="C1506" s="210"/>
      <c r="D1506" s="102"/>
      <c r="E1506" s="210"/>
      <c r="F1506" s="102"/>
      <c r="G1506" s="210"/>
      <c r="H1506" s="102"/>
      <c r="I1506" s="210"/>
      <c r="J1506" s="102"/>
      <c r="K1506" s="210"/>
      <c r="L1506" s="102"/>
      <c r="M1506" s="210"/>
      <c r="N1506" s="102"/>
      <c r="O1506" s="210"/>
      <c r="P1506" s="102"/>
      <c r="Q1506" s="215"/>
    </row>
    <row r="1507" spans="2:17" x14ac:dyDescent="0.3">
      <c r="B1507" s="102"/>
      <c r="C1507" s="210"/>
      <c r="D1507" s="102"/>
      <c r="E1507" s="210"/>
      <c r="F1507" s="102"/>
      <c r="G1507" s="210"/>
      <c r="H1507" s="102"/>
      <c r="I1507" s="210"/>
      <c r="J1507" s="102"/>
      <c r="K1507" s="210"/>
      <c r="L1507" s="102"/>
      <c r="M1507" s="210"/>
      <c r="N1507" s="102"/>
      <c r="O1507" s="210"/>
      <c r="P1507" s="102"/>
      <c r="Q1507" s="215"/>
    </row>
    <row r="1508" spans="2:17" x14ac:dyDescent="0.3">
      <c r="B1508" s="102"/>
      <c r="C1508" s="210"/>
      <c r="D1508" s="102"/>
      <c r="E1508" s="210"/>
      <c r="F1508" s="102"/>
      <c r="G1508" s="210"/>
      <c r="H1508" s="102"/>
      <c r="I1508" s="210"/>
      <c r="J1508" s="102"/>
      <c r="K1508" s="210"/>
      <c r="L1508" s="102"/>
      <c r="M1508" s="210"/>
      <c r="N1508" s="102"/>
      <c r="O1508" s="210"/>
      <c r="P1508" s="102"/>
      <c r="Q1508" s="215"/>
    </row>
    <row r="1509" spans="2:17" x14ac:dyDescent="0.3">
      <c r="B1509" s="102"/>
      <c r="C1509" s="210"/>
      <c r="D1509" s="102"/>
      <c r="E1509" s="210"/>
      <c r="F1509" s="102"/>
      <c r="G1509" s="210"/>
      <c r="H1509" s="102"/>
      <c r="I1509" s="210"/>
      <c r="J1509" s="102"/>
      <c r="K1509" s="210"/>
      <c r="L1509" s="102"/>
      <c r="M1509" s="210"/>
      <c r="N1509" s="102"/>
      <c r="O1509" s="210"/>
      <c r="P1509" s="102"/>
      <c r="Q1509" s="215"/>
    </row>
    <row r="1510" spans="2:17" x14ac:dyDescent="0.3">
      <c r="B1510" s="102"/>
      <c r="C1510" s="210"/>
      <c r="D1510" s="102"/>
      <c r="E1510" s="210"/>
      <c r="F1510" s="102"/>
      <c r="G1510" s="210"/>
      <c r="H1510" s="102"/>
      <c r="I1510" s="210"/>
      <c r="J1510" s="102"/>
      <c r="K1510" s="210"/>
      <c r="L1510" s="102"/>
      <c r="M1510" s="210"/>
      <c r="N1510" s="102"/>
      <c r="O1510" s="210"/>
      <c r="P1510" s="102"/>
      <c r="Q1510" s="215"/>
    </row>
    <row r="1511" spans="2:17" x14ac:dyDescent="0.3">
      <c r="B1511" s="102"/>
      <c r="C1511" s="210"/>
      <c r="D1511" s="102"/>
      <c r="E1511" s="210"/>
      <c r="F1511" s="102"/>
      <c r="G1511" s="210"/>
      <c r="H1511" s="102"/>
      <c r="I1511" s="210"/>
      <c r="J1511" s="102"/>
      <c r="K1511" s="210"/>
      <c r="L1511" s="102"/>
      <c r="M1511" s="210"/>
      <c r="N1511" s="102"/>
      <c r="O1511" s="210"/>
      <c r="P1511" s="102"/>
      <c r="Q1511" s="215"/>
    </row>
    <row r="1512" spans="2:17" x14ac:dyDescent="0.3">
      <c r="B1512" s="102"/>
      <c r="C1512" s="210"/>
      <c r="D1512" s="102"/>
      <c r="E1512" s="210"/>
      <c r="F1512" s="102"/>
      <c r="G1512" s="210"/>
      <c r="H1512" s="102"/>
      <c r="I1512" s="210"/>
      <c r="J1512" s="102"/>
      <c r="K1512" s="210"/>
      <c r="L1512" s="102"/>
      <c r="M1512" s="210"/>
      <c r="N1512" s="102"/>
      <c r="O1512" s="210"/>
      <c r="P1512" s="102"/>
      <c r="Q1512" s="215"/>
    </row>
    <row r="1513" spans="2:17" x14ac:dyDescent="0.3">
      <c r="B1513" s="102"/>
      <c r="C1513" s="210"/>
      <c r="D1513" s="102"/>
      <c r="E1513" s="210"/>
      <c r="F1513" s="102"/>
      <c r="G1513" s="210"/>
      <c r="H1513" s="102"/>
      <c r="I1513" s="210"/>
      <c r="J1513" s="102"/>
      <c r="K1513" s="210"/>
      <c r="L1513" s="102"/>
      <c r="M1513" s="210"/>
      <c r="N1513" s="102"/>
      <c r="O1513" s="210"/>
      <c r="P1513" s="102"/>
      <c r="Q1513" s="215"/>
    </row>
    <row r="1514" spans="2:17" x14ac:dyDescent="0.3">
      <c r="B1514" s="102"/>
      <c r="C1514" s="210"/>
      <c r="D1514" s="102"/>
      <c r="E1514" s="210"/>
      <c r="F1514" s="102"/>
      <c r="G1514" s="210"/>
      <c r="H1514" s="102"/>
      <c r="I1514" s="210"/>
      <c r="J1514" s="102"/>
      <c r="K1514" s="210"/>
      <c r="L1514" s="102"/>
      <c r="M1514" s="210"/>
      <c r="N1514" s="102"/>
      <c r="O1514" s="210"/>
      <c r="P1514" s="102"/>
      <c r="Q1514" s="215"/>
    </row>
    <row r="1515" spans="2:17" x14ac:dyDescent="0.3">
      <c r="B1515" s="102"/>
      <c r="C1515" s="210"/>
      <c r="D1515" s="102"/>
      <c r="E1515" s="210"/>
      <c r="F1515" s="102"/>
      <c r="G1515" s="210"/>
      <c r="H1515" s="102"/>
      <c r="I1515" s="210"/>
      <c r="J1515" s="102"/>
      <c r="K1515" s="210"/>
      <c r="L1515" s="102"/>
      <c r="M1515" s="210"/>
      <c r="N1515" s="102"/>
      <c r="O1515" s="210"/>
      <c r="P1515" s="102"/>
      <c r="Q1515" s="215"/>
    </row>
    <row r="1516" spans="2:17" x14ac:dyDescent="0.3">
      <c r="B1516" s="102"/>
      <c r="C1516" s="210"/>
      <c r="D1516" s="102"/>
      <c r="E1516" s="210"/>
      <c r="F1516" s="102"/>
      <c r="G1516" s="210"/>
      <c r="H1516" s="102"/>
      <c r="I1516" s="210"/>
      <c r="J1516" s="102"/>
      <c r="K1516" s="210"/>
      <c r="L1516" s="102"/>
      <c r="M1516" s="210"/>
      <c r="N1516" s="102"/>
      <c r="O1516" s="210"/>
      <c r="P1516" s="102"/>
      <c r="Q1516" s="215"/>
    </row>
    <row r="1517" spans="2:17" x14ac:dyDescent="0.3">
      <c r="B1517" s="102"/>
      <c r="C1517" s="210"/>
      <c r="D1517" s="102"/>
      <c r="E1517" s="210"/>
      <c r="F1517" s="102"/>
      <c r="G1517" s="210"/>
      <c r="H1517" s="102"/>
      <c r="I1517" s="210"/>
      <c r="J1517" s="102"/>
      <c r="K1517" s="210"/>
      <c r="L1517" s="102"/>
      <c r="M1517" s="210"/>
      <c r="N1517" s="102"/>
      <c r="O1517" s="210"/>
      <c r="P1517" s="102"/>
      <c r="Q1517" s="215"/>
    </row>
    <row r="1518" spans="2:17" x14ac:dyDescent="0.3">
      <c r="B1518" s="102"/>
      <c r="C1518" s="210"/>
      <c r="D1518" s="102"/>
      <c r="E1518" s="210"/>
      <c r="F1518" s="102"/>
      <c r="G1518" s="210"/>
      <c r="H1518" s="102"/>
      <c r="I1518" s="210"/>
      <c r="J1518" s="102"/>
      <c r="K1518" s="210"/>
      <c r="L1518" s="102"/>
      <c r="M1518" s="210"/>
      <c r="N1518" s="102"/>
      <c r="O1518" s="210"/>
      <c r="P1518" s="102"/>
      <c r="Q1518" s="215"/>
    </row>
    <row r="1519" spans="2:17" x14ac:dyDescent="0.3">
      <c r="B1519" s="102"/>
      <c r="C1519" s="210"/>
      <c r="D1519" s="102"/>
      <c r="E1519" s="210"/>
      <c r="F1519" s="102"/>
      <c r="G1519" s="210"/>
      <c r="H1519" s="102"/>
      <c r="I1519" s="210"/>
      <c r="J1519" s="102"/>
      <c r="K1519" s="210"/>
      <c r="L1519" s="102"/>
      <c r="M1519" s="210"/>
      <c r="N1519" s="102"/>
      <c r="O1519" s="210"/>
      <c r="P1519" s="102"/>
      <c r="Q1519" s="215"/>
    </row>
    <row r="1520" spans="2:17" x14ac:dyDescent="0.3">
      <c r="B1520" s="102"/>
      <c r="C1520" s="210"/>
      <c r="D1520" s="102"/>
      <c r="E1520" s="210"/>
      <c r="F1520" s="102"/>
      <c r="G1520" s="210"/>
      <c r="H1520" s="102"/>
      <c r="I1520" s="210"/>
      <c r="J1520" s="102"/>
      <c r="K1520" s="210"/>
      <c r="L1520" s="102"/>
      <c r="M1520" s="210"/>
      <c r="N1520" s="102"/>
      <c r="O1520" s="210"/>
      <c r="P1520" s="102"/>
      <c r="Q1520" s="215"/>
    </row>
    <row r="1521" spans="2:17" x14ac:dyDescent="0.3">
      <c r="B1521" s="102"/>
      <c r="C1521" s="210"/>
      <c r="D1521" s="102"/>
      <c r="E1521" s="210"/>
      <c r="F1521" s="102"/>
      <c r="G1521" s="210"/>
      <c r="H1521" s="102"/>
      <c r="I1521" s="210"/>
      <c r="J1521" s="102"/>
      <c r="K1521" s="210"/>
      <c r="L1521" s="102"/>
      <c r="M1521" s="210"/>
      <c r="N1521" s="102"/>
      <c r="O1521" s="210"/>
      <c r="P1521" s="102"/>
      <c r="Q1521" s="215"/>
    </row>
    <row r="1522" spans="2:17" x14ac:dyDescent="0.3">
      <c r="B1522" s="102"/>
      <c r="C1522" s="210"/>
      <c r="D1522" s="102"/>
      <c r="E1522" s="210"/>
      <c r="F1522" s="102"/>
      <c r="G1522" s="210"/>
      <c r="H1522" s="102"/>
      <c r="I1522" s="210"/>
      <c r="J1522" s="102"/>
      <c r="K1522" s="210"/>
      <c r="L1522" s="102"/>
      <c r="M1522" s="210"/>
      <c r="N1522" s="102"/>
      <c r="O1522" s="210"/>
      <c r="P1522" s="102"/>
      <c r="Q1522" s="215"/>
    </row>
    <row r="1523" spans="2:17" x14ac:dyDescent="0.3">
      <c r="B1523" s="102"/>
      <c r="C1523" s="210"/>
      <c r="D1523" s="102"/>
      <c r="E1523" s="210"/>
      <c r="F1523" s="102"/>
      <c r="G1523" s="210"/>
      <c r="H1523" s="102"/>
      <c r="I1523" s="210"/>
      <c r="J1523" s="102"/>
      <c r="K1523" s="210"/>
      <c r="L1523" s="102"/>
      <c r="M1523" s="210"/>
      <c r="N1523" s="102"/>
      <c r="O1523" s="210"/>
      <c r="P1523" s="102"/>
      <c r="Q1523" s="215"/>
    </row>
    <row r="1524" spans="2:17" x14ac:dyDescent="0.3">
      <c r="B1524" s="102"/>
      <c r="C1524" s="210"/>
      <c r="D1524" s="102"/>
      <c r="E1524" s="210"/>
      <c r="F1524" s="102"/>
      <c r="G1524" s="210"/>
      <c r="H1524" s="102"/>
      <c r="I1524" s="210"/>
      <c r="J1524" s="102"/>
      <c r="K1524" s="210"/>
      <c r="L1524" s="102"/>
      <c r="M1524" s="210"/>
      <c r="N1524" s="102"/>
      <c r="O1524" s="210"/>
      <c r="P1524" s="102"/>
      <c r="Q1524" s="215"/>
    </row>
    <row r="1525" spans="2:17" x14ac:dyDescent="0.3">
      <c r="B1525" s="102"/>
      <c r="C1525" s="210"/>
      <c r="D1525" s="102"/>
      <c r="E1525" s="210"/>
      <c r="F1525" s="102"/>
      <c r="G1525" s="210"/>
      <c r="H1525" s="102"/>
      <c r="I1525" s="210"/>
      <c r="J1525" s="102"/>
      <c r="K1525" s="210"/>
      <c r="L1525" s="102"/>
      <c r="M1525" s="210"/>
      <c r="N1525" s="102"/>
      <c r="O1525" s="210"/>
      <c r="P1525" s="102"/>
      <c r="Q1525" s="215"/>
    </row>
    <row r="1526" spans="2:17" x14ac:dyDescent="0.3">
      <c r="B1526" s="102"/>
      <c r="C1526" s="210"/>
      <c r="D1526" s="102"/>
      <c r="E1526" s="210"/>
      <c r="F1526" s="102"/>
      <c r="G1526" s="210"/>
      <c r="H1526" s="102"/>
      <c r="I1526" s="210"/>
      <c r="J1526" s="102"/>
      <c r="K1526" s="210"/>
      <c r="L1526" s="102"/>
      <c r="M1526" s="210"/>
      <c r="N1526" s="102"/>
      <c r="O1526" s="210"/>
      <c r="P1526" s="102"/>
      <c r="Q1526" s="215"/>
    </row>
    <row r="1527" spans="2:17" x14ac:dyDescent="0.3">
      <c r="B1527" s="102"/>
      <c r="C1527" s="210"/>
      <c r="D1527" s="102"/>
      <c r="E1527" s="210"/>
      <c r="F1527" s="102"/>
      <c r="G1527" s="210"/>
      <c r="H1527" s="102"/>
      <c r="I1527" s="210"/>
      <c r="J1527" s="102"/>
      <c r="K1527" s="210"/>
      <c r="L1527" s="102"/>
      <c r="M1527" s="210"/>
      <c r="N1527" s="102"/>
      <c r="O1527" s="210"/>
      <c r="P1527" s="102"/>
      <c r="Q1527" s="215"/>
    </row>
    <row r="1528" spans="2:17" x14ac:dyDescent="0.3">
      <c r="B1528" s="102"/>
      <c r="C1528" s="210"/>
      <c r="D1528" s="102"/>
      <c r="E1528" s="210"/>
      <c r="F1528" s="102"/>
      <c r="G1528" s="210"/>
      <c r="H1528" s="102"/>
      <c r="I1528" s="210"/>
      <c r="J1528" s="102"/>
      <c r="K1528" s="210"/>
      <c r="L1528" s="102"/>
      <c r="M1528" s="210"/>
      <c r="N1528" s="102"/>
      <c r="O1528" s="210"/>
      <c r="P1528" s="102"/>
      <c r="Q1528" s="215"/>
    </row>
    <row r="1529" spans="2:17" x14ac:dyDescent="0.3">
      <c r="B1529" s="102"/>
      <c r="C1529" s="210"/>
      <c r="D1529" s="102"/>
      <c r="E1529" s="210"/>
      <c r="F1529" s="102"/>
      <c r="G1529" s="210"/>
      <c r="H1529" s="102"/>
      <c r="I1529" s="210"/>
      <c r="J1529" s="102"/>
      <c r="K1529" s="210"/>
      <c r="L1529" s="102"/>
      <c r="M1529" s="210"/>
      <c r="N1529" s="102"/>
      <c r="O1529" s="210"/>
      <c r="P1529" s="102"/>
      <c r="Q1529" s="215"/>
    </row>
    <row r="1530" spans="2:17" x14ac:dyDescent="0.3">
      <c r="B1530" s="102"/>
      <c r="C1530" s="210"/>
      <c r="D1530" s="102"/>
      <c r="E1530" s="210"/>
      <c r="F1530" s="102"/>
      <c r="G1530" s="210"/>
      <c r="H1530" s="102"/>
      <c r="I1530" s="210"/>
      <c r="J1530" s="102"/>
      <c r="K1530" s="210"/>
      <c r="L1530" s="102"/>
      <c r="M1530" s="210"/>
      <c r="N1530" s="102"/>
      <c r="O1530" s="210"/>
      <c r="P1530" s="102"/>
      <c r="Q1530" s="215"/>
    </row>
    <row r="1531" spans="2:17" x14ac:dyDescent="0.3">
      <c r="B1531" s="102"/>
      <c r="C1531" s="210"/>
      <c r="D1531" s="102"/>
      <c r="E1531" s="210"/>
      <c r="F1531" s="102"/>
      <c r="G1531" s="210"/>
      <c r="H1531" s="102"/>
      <c r="I1531" s="210"/>
      <c r="J1531" s="102"/>
      <c r="K1531" s="210"/>
      <c r="L1531" s="102"/>
      <c r="M1531" s="210"/>
      <c r="N1531" s="102"/>
      <c r="O1531" s="210"/>
      <c r="P1531" s="102"/>
      <c r="Q1531" s="215"/>
    </row>
    <row r="1532" spans="2:17" x14ac:dyDescent="0.3">
      <c r="B1532" s="102"/>
      <c r="C1532" s="210"/>
      <c r="D1532" s="102"/>
      <c r="E1532" s="210"/>
      <c r="F1532" s="102"/>
      <c r="G1532" s="210"/>
      <c r="H1532" s="102"/>
      <c r="I1532" s="210"/>
      <c r="J1532" s="102"/>
      <c r="K1532" s="210"/>
      <c r="L1532" s="102"/>
      <c r="M1532" s="210"/>
      <c r="N1532" s="102"/>
      <c r="O1532" s="210"/>
      <c r="P1532" s="102"/>
      <c r="Q1532" s="215"/>
    </row>
    <row r="1533" spans="2:17" x14ac:dyDescent="0.3">
      <c r="B1533" s="102"/>
      <c r="C1533" s="210"/>
      <c r="D1533" s="102"/>
      <c r="E1533" s="210"/>
      <c r="F1533" s="102"/>
      <c r="G1533" s="210"/>
      <c r="H1533" s="102"/>
      <c r="I1533" s="210"/>
      <c r="J1533" s="102"/>
      <c r="K1533" s="210"/>
      <c r="L1533" s="102"/>
      <c r="M1533" s="210"/>
      <c r="N1533" s="102"/>
      <c r="O1533" s="210"/>
      <c r="P1533" s="102"/>
      <c r="Q1533" s="215"/>
    </row>
    <row r="1534" spans="2:17" x14ac:dyDescent="0.3">
      <c r="B1534" s="102"/>
      <c r="C1534" s="210"/>
      <c r="D1534" s="102"/>
      <c r="E1534" s="210"/>
      <c r="F1534" s="102"/>
      <c r="G1534" s="210"/>
      <c r="H1534" s="102"/>
      <c r="I1534" s="210"/>
      <c r="J1534" s="102"/>
      <c r="K1534" s="210"/>
      <c r="L1534" s="102"/>
      <c r="M1534" s="210"/>
      <c r="N1534" s="102"/>
      <c r="O1534" s="210"/>
      <c r="P1534" s="102"/>
      <c r="Q1534" s="215"/>
    </row>
    <row r="1535" spans="2:17" x14ac:dyDescent="0.3">
      <c r="B1535" s="102"/>
      <c r="C1535" s="210"/>
      <c r="D1535" s="102"/>
      <c r="E1535" s="210"/>
      <c r="F1535" s="102"/>
      <c r="G1535" s="210"/>
      <c r="H1535" s="102"/>
      <c r="I1535" s="210"/>
      <c r="J1535" s="102"/>
      <c r="K1535" s="210"/>
      <c r="L1535" s="102"/>
      <c r="M1535" s="210"/>
      <c r="N1535" s="102"/>
      <c r="O1535" s="210"/>
      <c r="P1535" s="102"/>
      <c r="Q1535" s="215"/>
    </row>
    <row r="1536" spans="2:17" x14ac:dyDescent="0.3">
      <c r="B1536" s="102"/>
      <c r="C1536" s="210"/>
      <c r="D1536" s="102"/>
      <c r="E1536" s="210"/>
      <c r="F1536" s="102"/>
      <c r="G1536" s="210"/>
      <c r="H1536" s="102"/>
      <c r="I1536" s="210"/>
      <c r="J1536" s="102"/>
      <c r="K1536" s="210"/>
      <c r="L1536" s="102"/>
      <c r="M1536" s="210"/>
      <c r="N1536" s="102"/>
      <c r="O1536" s="210"/>
      <c r="P1536" s="102"/>
      <c r="Q1536" s="215"/>
    </row>
    <row r="1537" spans="2:17" x14ac:dyDescent="0.3">
      <c r="B1537" s="102"/>
      <c r="C1537" s="210"/>
      <c r="D1537" s="102"/>
      <c r="E1537" s="210"/>
      <c r="F1537" s="102"/>
      <c r="G1537" s="210"/>
      <c r="H1537" s="102"/>
      <c r="I1537" s="210"/>
      <c r="J1537" s="102"/>
      <c r="K1537" s="210"/>
      <c r="L1537" s="102"/>
      <c r="M1537" s="210"/>
      <c r="N1537" s="102"/>
      <c r="O1537" s="210"/>
      <c r="P1537" s="102"/>
      <c r="Q1537" s="215"/>
    </row>
    <row r="1538" spans="2:17" x14ac:dyDescent="0.3">
      <c r="B1538" s="102"/>
      <c r="C1538" s="210"/>
      <c r="D1538" s="102"/>
      <c r="E1538" s="210"/>
      <c r="F1538" s="102"/>
      <c r="G1538" s="210"/>
      <c r="H1538" s="102"/>
      <c r="I1538" s="210"/>
      <c r="J1538" s="102"/>
      <c r="K1538" s="210"/>
      <c r="L1538" s="102"/>
      <c r="M1538" s="210"/>
      <c r="N1538" s="102"/>
      <c r="O1538" s="210"/>
      <c r="P1538" s="102"/>
      <c r="Q1538" s="215"/>
    </row>
    <row r="1539" spans="2:17" x14ac:dyDescent="0.3">
      <c r="B1539" s="102"/>
      <c r="C1539" s="210"/>
      <c r="D1539" s="102"/>
      <c r="E1539" s="210"/>
      <c r="F1539" s="102"/>
      <c r="G1539" s="210"/>
      <c r="H1539" s="102"/>
      <c r="I1539" s="210"/>
      <c r="J1539" s="102"/>
      <c r="K1539" s="210"/>
      <c r="L1539" s="102"/>
      <c r="M1539" s="210"/>
      <c r="N1539" s="102"/>
      <c r="O1539" s="210"/>
      <c r="P1539" s="102"/>
      <c r="Q1539" s="215"/>
    </row>
    <row r="1540" spans="2:17" x14ac:dyDescent="0.3">
      <c r="B1540" s="102"/>
      <c r="C1540" s="210"/>
      <c r="D1540" s="102"/>
      <c r="E1540" s="210"/>
      <c r="F1540" s="102"/>
      <c r="G1540" s="210"/>
      <c r="H1540" s="102"/>
      <c r="I1540" s="210"/>
      <c r="J1540" s="102"/>
      <c r="K1540" s="210"/>
      <c r="L1540" s="102"/>
      <c r="M1540" s="210"/>
      <c r="N1540" s="102"/>
      <c r="O1540" s="210"/>
      <c r="P1540" s="102"/>
      <c r="Q1540" s="215"/>
    </row>
    <row r="1541" spans="2:17" x14ac:dyDescent="0.3">
      <c r="B1541" s="102"/>
      <c r="C1541" s="210"/>
      <c r="D1541" s="102"/>
      <c r="E1541" s="210"/>
      <c r="F1541" s="102"/>
      <c r="G1541" s="210"/>
      <c r="H1541" s="102"/>
      <c r="I1541" s="210"/>
      <c r="J1541" s="102"/>
      <c r="K1541" s="210"/>
      <c r="L1541" s="102"/>
      <c r="M1541" s="210"/>
      <c r="N1541" s="102"/>
      <c r="O1541" s="210"/>
      <c r="P1541" s="102"/>
      <c r="Q1541" s="215"/>
    </row>
    <row r="1542" spans="2:17" x14ac:dyDescent="0.3">
      <c r="B1542" s="102"/>
      <c r="C1542" s="210"/>
      <c r="D1542" s="102"/>
      <c r="E1542" s="210"/>
      <c r="F1542" s="102"/>
      <c r="G1542" s="210"/>
      <c r="H1542" s="102"/>
      <c r="I1542" s="210"/>
      <c r="J1542" s="102"/>
      <c r="K1542" s="210"/>
      <c r="L1542" s="102"/>
      <c r="M1542" s="210"/>
      <c r="N1542" s="102"/>
      <c r="O1542" s="210"/>
      <c r="P1542" s="102"/>
      <c r="Q1542" s="215"/>
    </row>
    <row r="1543" spans="2:17" x14ac:dyDescent="0.3">
      <c r="B1543" s="102"/>
      <c r="C1543" s="210"/>
      <c r="D1543" s="102"/>
      <c r="E1543" s="210"/>
      <c r="F1543" s="102"/>
      <c r="G1543" s="210"/>
      <c r="H1543" s="102"/>
      <c r="I1543" s="210"/>
      <c r="J1543" s="102"/>
      <c r="K1543" s="210"/>
      <c r="L1543" s="102"/>
      <c r="M1543" s="210"/>
      <c r="N1543" s="102"/>
      <c r="O1543" s="210"/>
      <c r="P1543" s="102"/>
      <c r="Q1543" s="215"/>
    </row>
    <row r="1544" spans="2:17" x14ac:dyDescent="0.3">
      <c r="B1544" s="102"/>
      <c r="C1544" s="210"/>
      <c r="D1544" s="102"/>
      <c r="E1544" s="210"/>
      <c r="F1544" s="102"/>
      <c r="G1544" s="210"/>
      <c r="H1544" s="102"/>
      <c r="I1544" s="210"/>
      <c r="J1544" s="102"/>
      <c r="K1544" s="210"/>
      <c r="L1544" s="102"/>
      <c r="M1544" s="210"/>
      <c r="N1544" s="102"/>
      <c r="O1544" s="210"/>
      <c r="P1544" s="102"/>
      <c r="Q1544" s="215"/>
    </row>
    <row r="1545" spans="2:17" x14ac:dyDescent="0.3">
      <c r="B1545" s="102"/>
      <c r="C1545" s="210"/>
      <c r="D1545" s="102"/>
      <c r="E1545" s="210"/>
      <c r="F1545" s="102"/>
      <c r="G1545" s="210"/>
      <c r="H1545" s="102"/>
      <c r="I1545" s="210"/>
      <c r="J1545" s="102"/>
      <c r="K1545" s="210"/>
      <c r="L1545" s="102"/>
      <c r="M1545" s="210"/>
      <c r="N1545" s="102"/>
      <c r="O1545" s="210"/>
      <c r="P1545" s="102"/>
      <c r="Q1545" s="215"/>
    </row>
    <row r="1546" spans="2:17" x14ac:dyDescent="0.3">
      <c r="B1546" s="102"/>
      <c r="C1546" s="210"/>
      <c r="D1546" s="102"/>
      <c r="E1546" s="210"/>
      <c r="F1546" s="102"/>
      <c r="G1546" s="210"/>
      <c r="H1546" s="102"/>
      <c r="I1546" s="210"/>
      <c r="J1546" s="102"/>
      <c r="K1546" s="210"/>
      <c r="L1546" s="102"/>
      <c r="M1546" s="210"/>
      <c r="N1546" s="102"/>
      <c r="O1546" s="210"/>
      <c r="P1546" s="102"/>
      <c r="Q1546" s="215"/>
    </row>
    <row r="1547" spans="2:17" x14ac:dyDescent="0.3">
      <c r="B1547" s="102"/>
      <c r="C1547" s="210"/>
      <c r="D1547" s="102"/>
      <c r="E1547" s="210"/>
      <c r="F1547" s="102"/>
      <c r="G1547" s="210"/>
      <c r="H1547" s="102"/>
      <c r="I1547" s="210"/>
      <c r="J1547" s="102"/>
      <c r="K1547" s="210"/>
      <c r="L1547" s="102"/>
      <c r="M1547" s="210"/>
      <c r="N1547" s="102"/>
      <c r="O1547" s="210"/>
      <c r="P1547" s="102"/>
      <c r="Q1547" s="215"/>
    </row>
    <row r="1548" spans="2:17" x14ac:dyDescent="0.3">
      <c r="B1548" s="102"/>
      <c r="C1548" s="210"/>
      <c r="D1548" s="102"/>
      <c r="E1548" s="210"/>
      <c r="F1548" s="102"/>
      <c r="G1548" s="210"/>
      <c r="H1548" s="102"/>
      <c r="I1548" s="210"/>
      <c r="J1548" s="102"/>
      <c r="K1548" s="210"/>
      <c r="L1548" s="102"/>
      <c r="M1548" s="210"/>
      <c r="N1548" s="102"/>
      <c r="O1548" s="210"/>
      <c r="P1548" s="102"/>
      <c r="Q1548" s="215"/>
    </row>
    <row r="1549" spans="2:17" x14ac:dyDescent="0.3">
      <c r="B1549" s="102"/>
      <c r="C1549" s="210"/>
      <c r="D1549" s="102"/>
      <c r="E1549" s="210"/>
      <c r="F1549" s="102"/>
      <c r="G1549" s="210"/>
      <c r="H1549" s="102"/>
      <c r="I1549" s="210"/>
      <c r="J1549" s="102"/>
      <c r="K1549" s="210"/>
      <c r="L1549" s="102"/>
      <c r="M1549" s="210"/>
      <c r="N1549" s="102"/>
      <c r="O1549" s="210"/>
      <c r="P1549" s="102"/>
      <c r="Q1549" s="215"/>
    </row>
    <row r="1550" spans="2:17" x14ac:dyDescent="0.3">
      <c r="B1550" s="102"/>
      <c r="C1550" s="210"/>
      <c r="D1550" s="102"/>
      <c r="E1550" s="210"/>
      <c r="F1550" s="102"/>
      <c r="G1550" s="210"/>
      <c r="H1550" s="102"/>
      <c r="I1550" s="210"/>
      <c r="J1550" s="102"/>
      <c r="K1550" s="210"/>
      <c r="L1550" s="102"/>
      <c r="M1550" s="210"/>
      <c r="N1550" s="102"/>
      <c r="O1550" s="210"/>
      <c r="P1550" s="102"/>
      <c r="Q1550" s="215"/>
    </row>
    <row r="1551" spans="2:17" x14ac:dyDescent="0.3">
      <c r="B1551" s="102"/>
      <c r="C1551" s="210"/>
      <c r="D1551" s="102"/>
      <c r="E1551" s="210"/>
      <c r="F1551" s="102"/>
      <c r="G1551" s="210"/>
      <c r="H1551" s="102"/>
      <c r="I1551" s="210"/>
      <c r="J1551" s="102"/>
      <c r="K1551" s="210"/>
      <c r="L1551" s="102"/>
      <c r="M1551" s="210"/>
      <c r="N1551" s="102"/>
      <c r="O1551" s="210"/>
      <c r="P1551" s="102"/>
      <c r="Q1551" s="215"/>
    </row>
    <row r="1552" spans="2:17" x14ac:dyDescent="0.3">
      <c r="B1552" s="102"/>
      <c r="C1552" s="210"/>
      <c r="D1552" s="102"/>
      <c r="E1552" s="210"/>
      <c r="F1552" s="102"/>
      <c r="G1552" s="210"/>
      <c r="H1552" s="102"/>
      <c r="I1552" s="210"/>
      <c r="J1552" s="102"/>
      <c r="K1552" s="210"/>
      <c r="L1552" s="102"/>
      <c r="M1552" s="210"/>
      <c r="N1552" s="102"/>
      <c r="O1552" s="210"/>
      <c r="P1552" s="102"/>
      <c r="Q1552" s="215"/>
    </row>
    <row r="1553" spans="2:17" x14ac:dyDescent="0.3">
      <c r="B1553" s="102"/>
      <c r="C1553" s="210"/>
      <c r="D1553" s="102"/>
      <c r="E1553" s="210"/>
      <c r="F1553" s="102"/>
      <c r="G1553" s="210"/>
      <c r="H1553" s="102"/>
      <c r="I1553" s="210"/>
      <c r="J1553" s="102"/>
      <c r="K1553" s="210"/>
      <c r="L1553" s="102"/>
      <c r="M1553" s="210"/>
      <c r="N1553" s="102"/>
      <c r="O1553" s="210"/>
      <c r="P1553" s="102"/>
      <c r="Q1553" s="215"/>
    </row>
    <row r="1554" spans="2:17" x14ac:dyDescent="0.3">
      <c r="B1554" s="102"/>
      <c r="C1554" s="210"/>
      <c r="D1554" s="102"/>
      <c r="E1554" s="210"/>
      <c r="F1554" s="102"/>
      <c r="G1554" s="210"/>
      <c r="H1554" s="102"/>
      <c r="I1554" s="210"/>
      <c r="J1554" s="102"/>
      <c r="K1554" s="210"/>
      <c r="L1554" s="102"/>
      <c r="M1554" s="210"/>
      <c r="N1554" s="102"/>
      <c r="O1554" s="210"/>
      <c r="P1554" s="102"/>
      <c r="Q1554" s="215"/>
    </row>
    <row r="1555" spans="2:17" x14ac:dyDescent="0.3">
      <c r="B1555" s="102"/>
      <c r="C1555" s="210"/>
      <c r="D1555" s="102"/>
      <c r="E1555" s="210"/>
      <c r="F1555" s="102"/>
      <c r="G1555" s="210"/>
      <c r="H1555" s="102"/>
      <c r="I1555" s="210"/>
      <c r="J1555" s="102"/>
      <c r="K1555" s="210"/>
      <c r="L1555" s="102"/>
      <c r="M1555" s="210"/>
      <c r="N1555" s="102"/>
      <c r="O1555" s="210"/>
      <c r="P1555" s="102"/>
      <c r="Q1555" s="215"/>
    </row>
    <row r="1556" spans="2:17" x14ac:dyDescent="0.3">
      <c r="B1556" s="102"/>
      <c r="C1556" s="210"/>
      <c r="D1556" s="102"/>
      <c r="E1556" s="210"/>
      <c r="F1556" s="102"/>
      <c r="G1556" s="210"/>
      <c r="H1556" s="102"/>
      <c r="I1556" s="210"/>
      <c r="J1556" s="102"/>
      <c r="K1556" s="210"/>
      <c r="L1556" s="102"/>
      <c r="M1556" s="210"/>
      <c r="N1556" s="102"/>
      <c r="O1556" s="210"/>
      <c r="P1556" s="102"/>
      <c r="Q1556" s="215"/>
    </row>
    <row r="1557" spans="2:17" x14ac:dyDescent="0.3">
      <c r="B1557" s="102"/>
      <c r="C1557" s="210"/>
      <c r="D1557" s="102"/>
      <c r="E1557" s="210"/>
      <c r="F1557" s="102"/>
      <c r="G1557" s="210"/>
      <c r="H1557" s="102"/>
      <c r="I1557" s="210"/>
      <c r="J1557" s="102"/>
      <c r="K1557" s="210"/>
      <c r="L1557" s="102"/>
      <c r="M1557" s="210"/>
      <c r="N1557" s="102"/>
      <c r="O1557" s="210"/>
      <c r="P1557" s="102"/>
      <c r="Q1557" s="215"/>
    </row>
    <row r="1558" spans="2:17" x14ac:dyDescent="0.3">
      <c r="B1558" s="102"/>
      <c r="C1558" s="210"/>
      <c r="D1558" s="102"/>
      <c r="E1558" s="210"/>
      <c r="F1558" s="102"/>
      <c r="G1558" s="210"/>
      <c r="H1558" s="102"/>
      <c r="I1558" s="210"/>
      <c r="J1558" s="102"/>
      <c r="K1558" s="210"/>
      <c r="L1558" s="102"/>
      <c r="M1558" s="210"/>
      <c r="N1558" s="102"/>
      <c r="O1558" s="210"/>
      <c r="P1558" s="102"/>
      <c r="Q1558" s="215"/>
    </row>
    <row r="1559" spans="2:17" x14ac:dyDescent="0.3">
      <c r="B1559" s="102"/>
      <c r="C1559" s="210"/>
      <c r="D1559" s="102"/>
      <c r="E1559" s="210"/>
      <c r="F1559" s="102"/>
      <c r="G1559" s="210"/>
      <c r="H1559" s="102"/>
      <c r="I1559" s="210"/>
      <c r="J1559" s="102"/>
      <c r="K1559" s="210"/>
      <c r="L1559" s="102"/>
      <c r="M1559" s="210"/>
      <c r="N1559" s="102"/>
      <c r="O1559" s="210"/>
      <c r="P1559" s="102"/>
      <c r="Q1559" s="215"/>
    </row>
    <row r="1560" spans="2:17" x14ac:dyDescent="0.3">
      <c r="B1560" s="102"/>
      <c r="C1560" s="210"/>
      <c r="D1560" s="102"/>
      <c r="E1560" s="210"/>
      <c r="F1560" s="102"/>
      <c r="G1560" s="210"/>
      <c r="H1560" s="102"/>
      <c r="I1560" s="210"/>
      <c r="J1560" s="102"/>
      <c r="K1560" s="210"/>
      <c r="L1560" s="102"/>
      <c r="M1560" s="210"/>
      <c r="N1560" s="102"/>
      <c r="O1560" s="210"/>
      <c r="P1560" s="102"/>
      <c r="Q1560" s="215"/>
    </row>
    <row r="1561" spans="2:17" x14ac:dyDescent="0.3">
      <c r="B1561" s="102"/>
      <c r="C1561" s="210"/>
      <c r="D1561" s="102"/>
      <c r="E1561" s="210"/>
      <c r="F1561" s="102"/>
      <c r="G1561" s="210"/>
      <c r="H1561" s="102"/>
      <c r="I1561" s="210"/>
      <c r="J1561" s="102"/>
      <c r="K1561" s="210"/>
      <c r="L1561" s="102"/>
      <c r="M1561" s="210"/>
      <c r="N1561" s="102"/>
      <c r="O1561" s="210"/>
      <c r="P1561" s="102"/>
      <c r="Q1561" s="215"/>
    </row>
    <row r="1562" spans="2:17" x14ac:dyDescent="0.3">
      <c r="B1562" s="102"/>
      <c r="C1562" s="210"/>
      <c r="D1562" s="102"/>
      <c r="E1562" s="210"/>
      <c r="F1562" s="102"/>
      <c r="G1562" s="210"/>
      <c r="H1562" s="102"/>
      <c r="I1562" s="210"/>
      <c r="J1562" s="102"/>
      <c r="K1562" s="210"/>
      <c r="L1562" s="102"/>
      <c r="M1562" s="210"/>
      <c r="N1562" s="102"/>
      <c r="O1562" s="210"/>
      <c r="P1562" s="102"/>
      <c r="Q1562" s="215"/>
    </row>
    <row r="1563" spans="2:17" x14ac:dyDescent="0.3">
      <c r="B1563" s="102"/>
      <c r="C1563" s="210"/>
      <c r="D1563" s="102"/>
      <c r="E1563" s="210"/>
      <c r="F1563" s="102"/>
      <c r="G1563" s="210"/>
      <c r="H1563" s="102"/>
      <c r="I1563" s="210"/>
      <c r="J1563" s="102"/>
      <c r="K1563" s="210"/>
      <c r="L1563" s="102"/>
      <c r="M1563" s="210"/>
      <c r="N1563" s="102"/>
      <c r="O1563" s="210"/>
      <c r="P1563" s="102"/>
      <c r="Q1563" s="215"/>
    </row>
    <row r="1564" spans="2:17" x14ac:dyDescent="0.3">
      <c r="B1564" s="102"/>
      <c r="C1564" s="210"/>
      <c r="D1564" s="102"/>
      <c r="E1564" s="210"/>
      <c r="F1564" s="102"/>
      <c r="G1564" s="210"/>
      <c r="H1564" s="102"/>
      <c r="I1564" s="210"/>
      <c r="J1564" s="102"/>
      <c r="K1564" s="210"/>
      <c r="L1564" s="102"/>
      <c r="M1564" s="210"/>
      <c r="N1564" s="102"/>
      <c r="O1564" s="210"/>
      <c r="P1564" s="102"/>
      <c r="Q1564" s="215"/>
    </row>
    <row r="1565" spans="2:17" x14ac:dyDescent="0.3">
      <c r="B1565" s="102"/>
      <c r="C1565" s="210"/>
      <c r="D1565" s="102"/>
      <c r="E1565" s="210"/>
      <c r="F1565" s="102"/>
      <c r="G1565" s="210"/>
      <c r="H1565" s="102"/>
      <c r="I1565" s="210"/>
      <c r="J1565" s="102"/>
      <c r="K1565" s="210"/>
      <c r="L1565" s="102"/>
      <c r="M1565" s="210"/>
      <c r="N1565" s="102"/>
      <c r="O1565" s="210"/>
      <c r="P1565" s="102"/>
      <c r="Q1565" s="215"/>
    </row>
    <row r="1566" spans="2:17" x14ac:dyDescent="0.3">
      <c r="B1566" s="102"/>
      <c r="C1566" s="210"/>
      <c r="D1566" s="102"/>
      <c r="E1566" s="210"/>
      <c r="F1566" s="102"/>
      <c r="G1566" s="210"/>
      <c r="H1566" s="102"/>
      <c r="I1566" s="210"/>
      <c r="J1566" s="102"/>
      <c r="K1566" s="210"/>
      <c r="L1566" s="102"/>
      <c r="M1566" s="210"/>
      <c r="N1566" s="102"/>
      <c r="O1566" s="210"/>
      <c r="P1566" s="102"/>
      <c r="Q1566" s="215"/>
    </row>
    <row r="1567" spans="2:17" x14ac:dyDescent="0.3">
      <c r="B1567" s="102"/>
      <c r="C1567" s="210"/>
      <c r="D1567" s="102"/>
      <c r="E1567" s="210"/>
      <c r="F1567" s="102"/>
      <c r="G1567" s="210"/>
      <c r="H1567" s="102"/>
      <c r="I1567" s="210"/>
      <c r="J1567" s="102"/>
      <c r="K1567" s="210"/>
      <c r="L1567" s="102"/>
      <c r="M1567" s="210"/>
      <c r="N1567" s="102"/>
      <c r="O1567" s="210"/>
      <c r="P1567" s="102"/>
      <c r="Q1567" s="215"/>
    </row>
    <row r="1568" spans="2:17" x14ac:dyDescent="0.3">
      <c r="B1568" s="102"/>
      <c r="C1568" s="210"/>
      <c r="D1568" s="102"/>
      <c r="E1568" s="210"/>
      <c r="F1568" s="102"/>
      <c r="G1568" s="210"/>
      <c r="H1568" s="102"/>
      <c r="I1568" s="210"/>
      <c r="J1568" s="102"/>
      <c r="K1568" s="210"/>
      <c r="L1568" s="102"/>
      <c r="M1568" s="210"/>
      <c r="N1568" s="102"/>
      <c r="O1568" s="210"/>
      <c r="P1568" s="102"/>
      <c r="Q1568" s="215"/>
    </row>
    <row r="1569" spans="2:17" x14ac:dyDescent="0.3">
      <c r="B1569" s="102"/>
      <c r="C1569" s="210"/>
      <c r="D1569" s="102"/>
      <c r="E1569" s="210"/>
      <c r="F1569" s="102"/>
      <c r="G1569" s="210"/>
      <c r="H1569" s="102"/>
      <c r="I1569" s="210"/>
      <c r="J1569" s="102"/>
      <c r="K1569" s="210"/>
      <c r="L1569" s="102"/>
      <c r="M1569" s="210"/>
      <c r="N1569" s="102"/>
      <c r="O1569" s="210"/>
      <c r="P1569" s="102"/>
      <c r="Q1569" s="215"/>
    </row>
    <row r="1570" spans="2:17" x14ac:dyDescent="0.3">
      <c r="B1570" s="102"/>
      <c r="C1570" s="210"/>
      <c r="D1570" s="102"/>
      <c r="E1570" s="210"/>
      <c r="F1570" s="102"/>
      <c r="G1570" s="210"/>
      <c r="H1570" s="102"/>
      <c r="I1570" s="210"/>
      <c r="J1570" s="102"/>
      <c r="K1570" s="210"/>
      <c r="L1570" s="102"/>
      <c r="M1570" s="210"/>
      <c r="N1570" s="102"/>
      <c r="O1570" s="210"/>
      <c r="P1570" s="102"/>
      <c r="Q1570" s="215"/>
    </row>
    <row r="1571" spans="2:17" x14ac:dyDescent="0.3">
      <c r="B1571" s="102"/>
      <c r="C1571" s="210"/>
      <c r="D1571" s="102"/>
      <c r="E1571" s="210"/>
      <c r="F1571" s="102"/>
      <c r="G1571" s="210"/>
      <c r="H1571" s="102"/>
      <c r="I1571" s="210"/>
      <c r="J1571" s="102"/>
      <c r="K1571" s="210"/>
      <c r="L1571" s="102"/>
      <c r="M1571" s="210"/>
      <c r="N1571" s="102"/>
      <c r="O1571" s="210"/>
      <c r="P1571" s="102"/>
      <c r="Q1571" s="215"/>
    </row>
    <row r="1572" spans="2:17" x14ac:dyDescent="0.3">
      <c r="B1572" s="102"/>
      <c r="C1572" s="210"/>
      <c r="D1572" s="102"/>
      <c r="E1572" s="210"/>
      <c r="F1572" s="102"/>
      <c r="G1572" s="210"/>
      <c r="H1572" s="102"/>
      <c r="I1572" s="210"/>
      <c r="J1572" s="102"/>
      <c r="K1572" s="210"/>
      <c r="L1572" s="102"/>
      <c r="M1572" s="210"/>
      <c r="N1572" s="102"/>
      <c r="O1572" s="210"/>
      <c r="P1572" s="102"/>
      <c r="Q1572" s="215"/>
    </row>
    <row r="1573" spans="2:17" x14ac:dyDescent="0.3">
      <c r="B1573" s="102"/>
      <c r="C1573" s="210"/>
      <c r="D1573" s="102"/>
      <c r="E1573" s="210"/>
      <c r="F1573" s="102"/>
      <c r="G1573" s="210"/>
      <c r="H1573" s="102"/>
      <c r="I1573" s="210"/>
      <c r="J1573" s="102"/>
      <c r="K1573" s="210"/>
      <c r="L1573" s="102"/>
      <c r="M1573" s="210"/>
      <c r="N1573" s="102"/>
      <c r="O1573" s="210"/>
      <c r="P1573" s="102"/>
      <c r="Q1573" s="215"/>
    </row>
    <row r="1574" spans="2:17" x14ac:dyDescent="0.3">
      <c r="B1574" s="102"/>
      <c r="C1574" s="210"/>
      <c r="D1574" s="102"/>
      <c r="E1574" s="210"/>
      <c r="F1574" s="102"/>
      <c r="G1574" s="210"/>
      <c r="H1574" s="102"/>
      <c r="I1574" s="210"/>
      <c r="J1574" s="102"/>
      <c r="K1574" s="210"/>
      <c r="L1574" s="102"/>
      <c r="M1574" s="210"/>
      <c r="N1574" s="102"/>
      <c r="O1574" s="210"/>
      <c r="P1574" s="102"/>
      <c r="Q1574" s="215"/>
    </row>
    <row r="1575" spans="2:17" x14ac:dyDescent="0.3">
      <c r="B1575" s="102"/>
      <c r="C1575" s="210"/>
      <c r="D1575" s="102"/>
      <c r="E1575" s="210"/>
      <c r="F1575" s="102"/>
      <c r="G1575" s="210"/>
      <c r="H1575" s="102"/>
      <c r="I1575" s="210"/>
      <c r="J1575" s="102"/>
      <c r="K1575" s="210"/>
      <c r="L1575" s="102"/>
      <c r="M1575" s="210"/>
      <c r="N1575" s="102"/>
      <c r="O1575" s="210"/>
      <c r="P1575" s="102"/>
      <c r="Q1575" s="215"/>
    </row>
    <row r="1576" spans="2:17" x14ac:dyDescent="0.3">
      <c r="B1576" s="102"/>
      <c r="C1576" s="210"/>
      <c r="D1576" s="102"/>
      <c r="E1576" s="210"/>
      <c r="F1576" s="102"/>
      <c r="G1576" s="210"/>
      <c r="H1576" s="102"/>
      <c r="I1576" s="210"/>
      <c r="J1576" s="102"/>
      <c r="K1576" s="210"/>
      <c r="L1576" s="102"/>
      <c r="M1576" s="210"/>
      <c r="N1576" s="102"/>
      <c r="O1576" s="210"/>
      <c r="P1576" s="102"/>
      <c r="Q1576" s="215"/>
    </row>
    <row r="1577" spans="2:17" x14ac:dyDescent="0.3">
      <c r="B1577" s="102"/>
      <c r="C1577" s="210"/>
      <c r="D1577" s="102"/>
      <c r="E1577" s="210"/>
      <c r="F1577" s="102"/>
      <c r="G1577" s="210"/>
      <c r="H1577" s="102"/>
      <c r="I1577" s="210"/>
      <c r="J1577" s="102"/>
      <c r="K1577" s="210"/>
      <c r="L1577" s="102"/>
      <c r="M1577" s="210"/>
      <c r="N1577" s="102"/>
      <c r="O1577" s="210"/>
      <c r="P1577" s="102"/>
      <c r="Q1577" s="215"/>
    </row>
    <row r="1578" spans="2:17" x14ac:dyDescent="0.3">
      <c r="B1578" s="102"/>
      <c r="C1578" s="210"/>
      <c r="D1578" s="102"/>
      <c r="E1578" s="210"/>
      <c r="F1578" s="102"/>
      <c r="G1578" s="210"/>
      <c r="H1578" s="102"/>
      <c r="I1578" s="210"/>
      <c r="J1578" s="102"/>
      <c r="K1578" s="210"/>
      <c r="L1578" s="102"/>
      <c r="M1578" s="210"/>
      <c r="N1578" s="102"/>
      <c r="O1578" s="210"/>
      <c r="P1578" s="102"/>
      <c r="Q1578" s="215"/>
    </row>
    <row r="1579" spans="2:17" x14ac:dyDescent="0.3">
      <c r="B1579" s="102"/>
      <c r="C1579" s="210"/>
      <c r="D1579" s="102"/>
      <c r="E1579" s="210"/>
      <c r="F1579" s="102"/>
      <c r="G1579" s="210"/>
      <c r="H1579" s="102"/>
      <c r="I1579" s="210"/>
      <c r="J1579" s="102"/>
      <c r="K1579" s="210"/>
      <c r="L1579" s="102"/>
      <c r="M1579" s="210"/>
      <c r="N1579" s="102"/>
      <c r="O1579" s="210"/>
      <c r="P1579" s="102"/>
      <c r="Q1579" s="215"/>
    </row>
    <row r="1580" spans="2:17" x14ac:dyDescent="0.3">
      <c r="B1580" s="102"/>
      <c r="C1580" s="210"/>
      <c r="D1580" s="102"/>
      <c r="E1580" s="210"/>
      <c r="F1580" s="102"/>
      <c r="G1580" s="210"/>
      <c r="H1580" s="102"/>
      <c r="I1580" s="210"/>
      <c r="J1580" s="102"/>
      <c r="K1580" s="210"/>
      <c r="L1580" s="102"/>
      <c r="M1580" s="210"/>
      <c r="N1580" s="102"/>
      <c r="O1580" s="210"/>
      <c r="P1580" s="102"/>
      <c r="Q1580" s="215"/>
    </row>
    <row r="1581" spans="2:17" x14ac:dyDescent="0.3">
      <c r="B1581" s="102"/>
      <c r="C1581" s="210"/>
      <c r="D1581" s="102"/>
      <c r="E1581" s="210"/>
      <c r="F1581" s="102"/>
      <c r="G1581" s="210"/>
      <c r="H1581" s="102"/>
      <c r="I1581" s="210"/>
      <c r="J1581" s="102"/>
      <c r="K1581" s="210"/>
      <c r="L1581" s="102"/>
      <c r="M1581" s="210"/>
      <c r="N1581" s="102"/>
      <c r="O1581" s="210"/>
      <c r="P1581" s="102"/>
      <c r="Q1581" s="215"/>
    </row>
    <row r="1582" spans="2:17" x14ac:dyDescent="0.3">
      <c r="B1582" s="102"/>
      <c r="C1582" s="210"/>
      <c r="D1582" s="102"/>
      <c r="E1582" s="210"/>
      <c r="F1582" s="102"/>
      <c r="G1582" s="210"/>
      <c r="H1582" s="102"/>
      <c r="I1582" s="210"/>
      <c r="J1582" s="102"/>
      <c r="K1582" s="210"/>
      <c r="L1582" s="102"/>
      <c r="M1582" s="210"/>
      <c r="N1582" s="102"/>
      <c r="O1582" s="210"/>
      <c r="P1582" s="102"/>
      <c r="Q1582" s="215"/>
    </row>
    <row r="1583" spans="2:17" x14ac:dyDescent="0.3">
      <c r="B1583" s="102"/>
      <c r="C1583" s="210"/>
      <c r="D1583" s="102"/>
      <c r="E1583" s="210"/>
      <c r="F1583" s="102"/>
      <c r="G1583" s="210"/>
      <c r="H1583" s="102"/>
      <c r="I1583" s="210"/>
      <c r="J1583" s="102"/>
      <c r="K1583" s="210"/>
      <c r="L1583" s="102"/>
      <c r="M1583" s="210"/>
      <c r="N1583" s="102"/>
      <c r="O1583" s="210"/>
      <c r="P1583" s="102"/>
      <c r="Q1583" s="215"/>
    </row>
    <row r="1584" spans="2:17" x14ac:dyDescent="0.3">
      <c r="B1584" s="102"/>
      <c r="C1584" s="210"/>
      <c r="D1584" s="102"/>
      <c r="E1584" s="210"/>
      <c r="F1584" s="102"/>
      <c r="G1584" s="210"/>
      <c r="H1584" s="102"/>
      <c r="I1584" s="210"/>
      <c r="J1584" s="102"/>
      <c r="K1584" s="210"/>
      <c r="L1584" s="102"/>
      <c r="M1584" s="210"/>
      <c r="N1584" s="102"/>
      <c r="O1584" s="210"/>
      <c r="P1584" s="102"/>
      <c r="Q1584" s="215"/>
    </row>
    <row r="1585" spans="2:17" x14ac:dyDescent="0.3">
      <c r="B1585" s="102"/>
      <c r="C1585" s="210"/>
      <c r="D1585" s="102"/>
      <c r="E1585" s="210"/>
      <c r="F1585" s="102"/>
      <c r="G1585" s="210"/>
      <c r="H1585" s="102"/>
      <c r="I1585" s="210"/>
      <c r="J1585" s="102"/>
      <c r="K1585" s="210"/>
      <c r="L1585" s="102"/>
      <c r="M1585" s="210"/>
      <c r="N1585" s="102"/>
      <c r="O1585" s="210"/>
      <c r="P1585" s="102"/>
      <c r="Q1585" s="215"/>
    </row>
    <row r="1586" spans="2:17" x14ac:dyDescent="0.3">
      <c r="B1586" s="102"/>
      <c r="C1586" s="210"/>
      <c r="D1586" s="102"/>
      <c r="E1586" s="210"/>
      <c r="F1586" s="102"/>
      <c r="G1586" s="210"/>
      <c r="H1586" s="102"/>
      <c r="I1586" s="210"/>
      <c r="J1586" s="102"/>
      <c r="K1586" s="210"/>
      <c r="L1586" s="102"/>
      <c r="M1586" s="210"/>
      <c r="N1586" s="102"/>
      <c r="O1586" s="210"/>
      <c r="P1586" s="102"/>
      <c r="Q1586" s="215"/>
    </row>
    <row r="1587" spans="2:17" x14ac:dyDescent="0.3">
      <c r="B1587" s="102"/>
      <c r="C1587" s="210"/>
      <c r="D1587" s="102"/>
      <c r="E1587" s="210"/>
      <c r="F1587" s="102"/>
      <c r="G1587" s="210"/>
      <c r="H1587" s="102"/>
      <c r="I1587" s="210"/>
      <c r="J1587" s="102"/>
      <c r="K1587" s="210"/>
      <c r="L1587" s="102"/>
      <c r="M1587" s="210"/>
      <c r="N1587" s="102"/>
      <c r="O1587" s="210"/>
      <c r="P1587" s="102"/>
      <c r="Q1587" s="215"/>
    </row>
    <row r="1588" spans="2:17" x14ac:dyDescent="0.3">
      <c r="B1588" s="102"/>
      <c r="C1588" s="210"/>
      <c r="D1588" s="102"/>
      <c r="E1588" s="210"/>
      <c r="F1588" s="102"/>
      <c r="G1588" s="210"/>
      <c r="H1588" s="102"/>
      <c r="I1588" s="210"/>
      <c r="J1588" s="102"/>
      <c r="K1588" s="210"/>
      <c r="L1588" s="102"/>
      <c r="M1588" s="210"/>
      <c r="N1588" s="102"/>
      <c r="O1588" s="210"/>
      <c r="P1588" s="102"/>
      <c r="Q1588" s="215"/>
    </row>
    <row r="1589" spans="2:17" x14ac:dyDescent="0.3">
      <c r="B1589" s="102"/>
      <c r="C1589" s="210"/>
      <c r="D1589" s="102"/>
      <c r="E1589" s="210"/>
      <c r="F1589" s="102"/>
      <c r="G1589" s="210"/>
      <c r="H1589" s="102"/>
      <c r="I1589" s="210"/>
      <c r="J1589" s="102"/>
      <c r="K1589" s="210"/>
      <c r="L1589" s="102"/>
      <c r="M1589" s="210"/>
      <c r="N1589" s="102"/>
      <c r="O1589" s="210"/>
      <c r="P1589" s="102"/>
      <c r="Q1589" s="215"/>
    </row>
    <row r="1590" spans="2:17" x14ac:dyDescent="0.3">
      <c r="B1590" s="102"/>
      <c r="C1590" s="210"/>
      <c r="D1590" s="102"/>
      <c r="E1590" s="210"/>
      <c r="F1590" s="102"/>
      <c r="G1590" s="210"/>
      <c r="H1590" s="102"/>
      <c r="I1590" s="210"/>
      <c r="J1590" s="102"/>
      <c r="K1590" s="210"/>
      <c r="L1590" s="102"/>
      <c r="M1590" s="210"/>
      <c r="N1590" s="102"/>
      <c r="O1590" s="210"/>
      <c r="P1590" s="102"/>
      <c r="Q1590" s="215"/>
    </row>
    <row r="1591" spans="2:17" x14ac:dyDescent="0.3">
      <c r="B1591" s="102"/>
      <c r="C1591" s="210"/>
      <c r="D1591" s="102"/>
      <c r="E1591" s="210"/>
      <c r="F1591" s="102"/>
      <c r="G1591" s="210"/>
      <c r="H1591" s="102"/>
      <c r="I1591" s="210"/>
      <c r="J1591" s="102"/>
      <c r="K1591" s="210"/>
      <c r="L1591" s="102"/>
      <c r="M1591" s="210"/>
      <c r="N1591" s="102"/>
      <c r="O1591" s="210"/>
      <c r="P1591" s="102"/>
      <c r="Q1591" s="215"/>
    </row>
    <row r="1592" spans="2:17" x14ac:dyDescent="0.3">
      <c r="B1592" s="102"/>
      <c r="C1592" s="210"/>
      <c r="D1592" s="102"/>
      <c r="E1592" s="210"/>
      <c r="F1592" s="102"/>
      <c r="G1592" s="210"/>
      <c r="H1592" s="102"/>
      <c r="I1592" s="210"/>
      <c r="J1592" s="102"/>
      <c r="K1592" s="210"/>
      <c r="L1592" s="102"/>
      <c r="M1592" s="210"/>
      <c r="N1592" s="102"/>
      <c r="O1592" s="210"/>
      <c r="P1592" s="102"/>
      <c r="Q1592" s="215"/>
    </row>
    <row r="1593" spans="2:17" x14ac:dyDescent="0.3">
      <c r="B1593" s="102"/>
      <c r="C1593" s="210"/>
      <c r="D1593" s="102"/>
      <c r="E1593" s="210"/>
      <c r="F1593" s="102"/>
      <c r="G1593" s="210"/>
      <c r="H1593" s="102"/>
      <c r="I1593" s="210"/>
      <c r="J1593" s="102"/>
      <c r="K1593" s="210"/>
      <c r="L1593" s="102"/>
      <c r="M1593" s="210"/>
      <c r="N1593" s="102"/>
      <c r="O1593" s="210"/>
      <c r="P1593" s="102"/>
      <c r="Q1593" s="215"/>
    </row>
    <row r="1594" spans="2:17" x14ac:dyDescent="0.3">
      <c r="B1594" s="102"/>
      <c r="C1594" s="210"/>
      <c r="D1594" s="102"/>
      <c r="E1594" s="210"/>
      <c r="F1594" s="102"/>
      <c r="G1594" s="210"/>
      <c r="H1594" s="102"/>
      <c r="I1594" s="210"/>
      <c r="J1594" s="102"/>
      <c r="K1594" s="210"/>
      <c r="L1594" s="102"/>
      <c r="M1594" s="210"/>
      <c r="N1594" s="102"/>
      <c r="O1594" s="210"/>
      <c r="P1594" s="102"/>
      <c r="Q1594" s="215"/>
    </row>
    <row r="1595" spans="2:17" x14ac:dyDescent="0.3">
      <c r="B1595" s="102"/>
      <c r="C1595" s="210"/>
      <c r="D1595" s="102"/>
      <c r="E1595" s="210"/>
      <c r="F1595" s="102"/>
      <c r="G1595" s="210"/>
      <c r="H1595" s="102"/>
      <c r="I1595" s="210"/>
      <c r="J1595" s="102"/>
      <c r="K1595" s="210"/>
      <c r="L1595" s="102"/>
      <c r="M1595" s="210"/>
      <c r="N1595" s="102"/>
      <c r="O1595" s="210"/>
      <c r="P1595" s="102"/>
      <c r="Q1595" s="215"/>
    </row>
    <row r="1596" spans="2:17" x14ac:dyDescent="0.3">
      <c r="B1596" s="102"/>
      <c r="C1596" s="210"/>
      <c r="D1596" s="102"/>
      <c r="E1596" s="210"/>
      <c r="F1596" s="102"/>
      <c r="G1596" s="210"/>
      <c r="H1596" s="102"/>
      <c r="I1596" s="210"/>
      <c r="J1596" s="102"/>
      <c r="K1596" s="210"/>
      <c r="L1596" s="102"/>
      <c r="M1596" s="210"/>
      <c r="N1596" s="102"/>
      <c r="O1596" s="210"/>
      <c r="P1596" s="102"/>
      <c r="Q1596" s="215"/>
    </row>
    <row r="1597" spans="2:17" x14ac:dyDescent="0.3">
      <c r="B1597" s="102"/>
      <c r="C1597" s="210"/>
      <c r="D1597" s="102"/>
      <c r="E1597" s="210"/>
      <c r="F1597" s="102"/>
      <c r="G1597" s="210"/>
      <c r="H1597" s="102"/>
      <c r="I1597" s="210"/>
      <c r="J1597" s="102"/>
      <c r="K1597" s="210"/>
      <c r="L1597" s="102"/>
      <c r="M1597" s="210"/>
      <c r="N1597" s="102"/>
      <c r="O1597" s="210"/>
      <c r="P1597" s="102"/>
      <c r="Q1597" s="215"/>
    </row>
    <row r="1598" spans="2:17" x14ac:dyDescent="0.3">
      <c r="B1598" s="102"/>
      <c r="C1598" s="210"/>
      <c r="D1598" s="102"/>
      <c r="E1598" s="210"/>
      <c r="F1598" s="102"/>
      <c r="G1598" s="210"/>
      <c r="H1598" s="102"/>
      <c r="I1598" s="210"/>
      <c r="J1598" s="102"/>
      <c r="K1598" s="210"/>
      <c r="L1598" s="102"/>
      <c r="M1598" s="210"/>
      <c r="N1598" s="102"/>
      <c r="O1598" s="210"/>
      <c r="P1598" s="102"/>
      <c r="Q1598" s="215"/>
    </row>
    <row r="1599" spans="2:17" x14ac:dyDescent="0.3">
      <c r="B1599" s="102"/>
      <c r="C1599" s="210"/>
      <c r="D1599" s="102"/>
      <c r="E1599" s="210"/>
      <c r="F1599" s="102"/>
      <c r="G1599" s="210"/>
      <c r="H1599" s="102"/>
      <c r="I1599" s="210"/>
      <c r="J1599" s="102"/>
      <c r="K1599" s="210"/>
      <c r="L1599" s="102"/>
      <c r="M1599" s="210"/>
      <c r="N1599" s="102"/>
      <c r="O1599" s="210"/>
      <c r="P1599" s="102"/>
      <c r="Q1599" s="215"/>
    </row>
    <row r="1600" spans="2:17" x14ac:dyDescent="0.3">
      <c r="B1600" s="102"/>
      <c r="C1600" s="210"/>
      <c r="D1600" s="102"/>
      <c r="E1600" s="210"/>
      <c r="F1600" s="102"/>
      <c r="G1600" s="210"/>
      <c r="H1600" s="102"/>
      <c r="I1600" s="210"/>
      <c r="J1600" s="102"/>
      <c r="K1600" s="210"/>
      <c r="L1600" s="102"/>
      <c r="M1600" s="210"/>
      <c r="N1600" s="102"/>
      <c r="O1600" s="210"/>
      <c r="P1600" s="102"/>
      <c r="Q1600" s="215"/>
    </row>
    <row r="1601" spans="2:17" x14ac:dyDescent="0.3">
      <c r="B1601" s="102"/>
      <c r="C1601" s="210"/>
      <c r="D1601" s="102"/>
      <c r="E1601" s="210"/>
      <c r="F1601" s="102"/>
      <c r="G1601" s="210"/>
      <c r="H1601" s="102"/>
      <c r="I1601" s="210"/>
      <c r="J1601" s="102"/>
      <c r="K1601" s="210"/>
      <c r="L1601" s="102"/>
      <c r="M1601" s="210"/>
      <c r="N1601" s="102"/>
      <c r="O1601" s="210"/>
      <c r="P1601" s="102"/>
      <c r="Q1601" s="215"/>
    </row>
    <row r="1602" spans="2:17" x14ac:dyDescent="0.3">
      <c r="B1602" s="102"/>
      <c r="C1602" s="210"/>
      <c r="D1602" s="102"/>
      <c r="E1602" s="210"/>
      <c r="F1602" s="102"/>
      <c r="G1602" s="210"/>
      <c r="H1602" s="102"/>
      <c r="I1602" s="210"/>
      <c r="J1602" s="102"/>
      <c r="K1602" s="210"/>
      <c r="L1602" s="102"/>
      <c r="M1602" s="210"/>
      <c r="N1602" s="102"/>
      <c r="O1602" s="210"/>
      <c r="P1602" s="102"/>
      <c r="Q1602" s="215"/>
    </row>
    <row r="1603" spans="2:17" x14ac:dyDescent="0.3">
      <c r="B1603" s="102"/>
      <c r="C1603" s="210"/>
      <c r="D1603" s="102"/>
      <c r="E1603" s="210"/>
      <c r="F1603" s="102"/>
      <c r="G1603" s="210"/>
      <c r="H1603" s="102"/>
      <c r="I1603" s="210"/>
      <c r="J1603" s="102"/>
      <c r="K1603" s="210"/>
      <c r="L1603" s="102"/>
      <c r="M1603" s="210"/>
      <c r="N1603" s="102"/>
      <c r="O1603" s="210"/>
      <c r="P1603" s="102"/>
      <c r="Q1603" s="215"/>
    </row>
    <row r="1604" spans="2:17" x14ac:dyDescent="0.3">
      <c r="B1604" s="102"/>
      <c r="C1604" s="210"/>
      <c r="D1604" s="102"/>
      <c r="E1604" s="210"/>
      <c r="F1604" s="102"/>
      <c r="G1604" s="210"/>
      <c r="H1604" s="102"/>
      <c r="I1604" s="210"/>
      <c r="J1604" s="102"/>
      <c r="K1604" s="210"/>
      <c r="L1604" s="102"/>
      <c r="M1604" s="210"/>
      <c r="N1604" s="102"/>
      <c r="O1604" s="210"/>
      <c r="P1604" s="102"/>
      <c r="Q1604" s="215"/>
    </row>
    <row r="1605" spans="2:17" x14ac:dyDescent="0.3">
      <c r="B1605" s="102"/>
      <c r="C1605" s="210"/>
      <c r="D1605" s="102"/>
      <c r="E1605" s="210"/>
      <c r="F1605" s="102"/>
      <c r="G1605" s="210"/>
      <c r="H1605" s="102"/>
      <c r="I1605" s="210"/>
      <c r="J1605" s="102"/>
      <c r="K1605" s="210"/>
      <c r="L1605" s="102"/>
      <c r="M1605" s="210"/>
      <c r="N1605" s="102"/>
      <c r="O1605" s="210"/>
      <c r="P1605" s="102"/>
      <c r="Q1605" s="215"/>
    </row>
    <row r="1606" spans="2:17" x14ac:dyDescent="0.3">
      <c r="B1606" s="102"/>
      <c r="C1606" s="210"/>
      <c r="D1606" s="102"/>
      <c r="E1606" s="210"/>
      <c r="F1606" s="102"/>
      <c r="G1606" s="210"/>
      <c r="H1606" s="102"/>
      <c r="I1606" s="210"/>
      <c r="J1606" s="102"/>
      <c r="K1606" s="210"/>
      <c r="L1606" s="102"/>
      <c r="M1606" s="210"/>
      <c r="N1606" s="102"/>
      <c r="O1606" s="210"/>
      <c r="P1606" s="102"/>
      <c r="Q1606" s="215"/>
    </row>
    <row r="1607" spans="2:17" x14ac:dyDescent="0.3">
      <c r="B1607" s="102"/>
      <c r="C1607" s="210"/>
      <c r="D1607" s="102"/>
      <c r="E1607" s="210"/>
      <c r="F1607" s="102"/>
      <c r="G1607" s="210"/>
      <c r="H1607" s="102"/>
      <c r="I1607" s="210"/>
      <c r="J1607" s="102"/>
      <c r="K1607" s="210"/>
      <c r="L1607" s="102"/>
      <c r="M1607" s="210"/>
      <c r="N1607" s="102"/>
      <c r="O1607" s="210"/>
      <c r="P1607" s="102"/>
      <c r="Q1607" s="215"/>
    </row>
    <row r="1608" spans="2:17" x14ac:dyDescent="0.3">
      <c r="B1608" s="102"/>
      <c r="C1608" s="210"/>
      <c r="D1608" s="102"/>
      <c r="E1608" s="210"/>
      <c r="F1608" s="102"/>
      <c r="G1608" s="210"/>
      <c r="H1608" s="102"/>
      <c r="I1608" s="210"/>
      <c r="J1608" s="102"/>
      <c r="K1608" s="210"/>
      <c r="L1608" s="102"/>
      <c r="M1608" s="210"/>
      <c r="N1608" s="102"/>
      <c r="O1608" s="210"/>
      <c r="P1608" s="102"/>
      <c r="Q1608" s="215"/>
    </row>
    <row r="1609" spans="2:17" x14ac:dyDescent="0.3">
      <c r="B1609" s="102"/>
      <c r="C1609" s="210"/>
      <c r="D1609" s="102"/>
      <c r="E1609" s="210"/>
      <c r="F1609" s="102"/>
      <c r="G1609" s="210"/>
      <c r="H1609" s="102"/>
      <c r="I1609" s="210"/>
      <c r="J1609" s="102"/>
      <c r="K1609" s="210"/>
      <c r="L1609" s="102"/>
      <c r="M1609" s="210"/>
      <c r="N1609" s="102"/>
      <c r="O1609" s="210"/>
      <c r="P1609" s="102"/>
      <c r="Q1609" s="215"/>
    </row>
    <row r="1610" spans="2:17" x14ac:dyDescent="0.3">
      <c r="B1610" s="102"/>
      <c r="C1610" s="210"/>
      <c r="D1610" s="102"/>
      <c r="E1610" s="210"/>
      <c r="F1610" s="102"/>
      <c r="G1610" s="210"/>
      <c r="H1610" s="102"/>
      <c r="I1610" s="210"/>
      <c r="J1610" s="102"/>
      <c r="K1610" s="210"/>
      <c r="L1610" s="102"/>
      <c r="M1610" s="210"/>
      <c r="N1610" s="102"/>
      <c r="O1610" s="210"/>
      <c r="P1610" s="102"/>
      <c r="Q1610" s="215"/>
    </row>
    <row r="1611" spans="2:17" x14ac:dyDescent="0.3">
      <c r="B1611" s="102"/>
      <c r="C1611" s="210"/>
      <c r="D1611" s="102"/>
      <c r="E1611" s="210"/>
      <c r="F1611" s="102"/>
      <c r="G1611" s="210"/>
      <c r="H1611" s="102"/>
      <c r="I1611" s="210"/>
      <c r="J1611" s="102"/>
      <c r="K1611" s="210"/>
      <c r="L1611" s="102"/>
      <c r="M1611" s="210"/>
      <c r="N1611" s="102"/>
      <c r="O1611" s="210"/>
      <c r="P1611" s="102"/>
      <c r="Q1611" s="215"/>
    </row>
    <row r="1612" spans="2:17" x14ac:dyDescent="0.3">
      <c r="B1612" s="102"/>
      <c r="C1612" s="210"/>
      <c r="D1612" s="102"/>
      <c r="E1612" s="210"/>
      <c r="F1612" s="102"/>
      <c r="G1612" s="210"/>
      <c r="H1612" s="102"/>
      <c r="I1612" s="210"/>
      <c r="J1612" s="102"/>
      <c r="K1612" s="210"/>
      <c r="L1612" s="102"/>
      <c r="M1612" s="210"/>
      <c r="N1612" s="102"/>
      <c r="O1612" s="210"/>
      <c r="P1612" s="102"/>
      <c r="Q1612" s="215"/>
    </row>
    <row r="1613" spans="2:17" x14ac:dyDescent="0.3">
      <c r="B1613" s="102"/>
      <c r="C1613" s="210"/>
      <c r="D1613" s="102"/>
      <c r="E1613" s="210"/>
      <c r="F1613" s="102"/>
      <c r="G1613" s="210"/>
      <c r="H1613" s="102"/>
      <c r="I1613" s="210"/>
      <c r="J1613" s="102"/>
      <c r="K1613" s="210"/>
      <c r="L1613" s="102"/>
      <c r="M1613" s="210"/>
      <c r="N1613" s="102"/>
      <c r="O1613" s="210"/>
      <c r="P1613" s="102"/>
      <c r="Q1613" s="215"/>
    </row>
    <row r="1614" spans="2:17" x14ac:dyDescent="0.3">
      <c r="B1614" s="102"/>
      <c r="C1614" s="210"/>
      <c r="D1614" s="102"/>
      <c r="E1614" s="210"/>
      <c r="F1614" s="102"/>
      <c r="G1614" s="210"/>
      <c r="H1614" s="102"/>
      <c r="I1614" s="210"/>
      <c r="J1614" s="102"/>
      <c r="K1614" s="210"/>
      <c r="L1614" s="102"/>
      <c r="M1614" s="210"/>
      <c r="N1614" s="102"/>
      <c r="O1614" s="210"/>
      <c r="P1614" s="102"/>
      <c r="Q1614" s="215"/>
    </row>
    <row r="1615" spans="2:17" x14ac:dyDescent="0.3">
      <c r="B1615" s="102"/>
      <c r="C1615" s="210"/>
      <c r="D1615" s="102"/>
      <c r="E1615" s="210"/>
      <c r="F1615" s="102"/>
      <c r="G1615" s="210"/>
      <c r="H1615" s="102"/>
      <c r="I1615" s="210"/>
      <c r="J1615" s="102"/>
      <c r="K1615" s="210"/>
      <c r="L1615" s="102"/>
      <c r="M1615" s="210"/>
      <c r="N1615" s="102"/>
      <c r="O1615" s="210"/>
      <c r="P1615" s="102"/>
      <c r="Q1615" s="215"/>
    </row>
    <row r="1616" spans="2:17" x14ac:dyDescent="0.3">
      <c r="B1616" s="102"/>
      <c r="C1616" s="210"/>
      <c r="D1616" s="102"/>
      <c r="E1616" s="210"/>
      <c r="F1616" s="102"/>
      <c r="G1616" s="210"/>
      <c r="H1616" s="102"/>
      <c r="I1616" s="210"/>
      <c r="J1616" s="102"/>
      <c r="K1616" s="210"/>
      <c r="L1616" s="102"/>
      <c r="M1616" s="210"/>
      <c r="N1616" s="102"/>
      <c r="O1616" s="210"/>
      <c r="P1616" s="102"/>
      <c r="Q1616" s="215"/>
    </row>
    <row r="1617" spans="2:17" x14ac:dyDescent="0.3">
      <c r="B1617" s="102"/>
      <c r="C1617" s="210"/>
      <c r="D1617" s="102"/>
      <c r="E1617" s="210"/>
      <c r="F1617" s="102"/>
      <c r="G1617" s="210"/>
      <c r="H1617" s="102"/>
      <c r="I1617" s="210"/>
      <c r="J1617" s="102"/>
      <c r="K1617" s="210"/>
      <c r="L1617" s="102"/>
      <c r="M1617" s="210"/>
      <c r="N1617" s="102"/>
      <c r="O1617" s="210"/>
      <c r="P1617" s="102"/>
      <c r="Q1617" s="215"/>
    </row>
    <row r="1618" spans="2:17" x14ac:dyDescent="0.3">
      <c r="B1618" s="102"/>
      <c r="C1618" s="210"/>
      <c r="D1618" s="102"/>
      <c r="E1618" s="210"/>
      <c r="F1618" s="102"/>
      <c r="G1618" s="210"/>
      <c r="H1618" s="102"/>
      <c r="I1618" s="210"/>
      <c r="J1618" s="102"/>
      <c r="K1618" s="210"/>
      <c r="L1618" s="102"/>
      <c r="M1618" s="210"/>
      <c r="N1618" s="102"/>
      <c r="O1618" s="210"/>
      <c r="P1618" s="102"/>
      <c r="Q1618" s="215"/>
    </row>
    <row r="1619" spans="2:17" x14ac:dyDescent="0.3">
      <c r="B1619" s="102"/>
      <c r="C1619" s="210"/>
      <c r="D1619" s="102"/>
      <c r="E1619" s="210"/>
      <c r="F1619" s="102"/>
      <c r="G1619" s="210"/>
      <c r="H1619" s="102"/>
      <c r="I1619" s="210"/>
      <c r="J1619" s="102"/>
      <c r="K1619" s="210"/>
      <c r="L1619" s="102"/>
      <c r="M1619" s="210"/>
      <c r="N1619" s="102"/>
      <c r="O1619" s="210"/>
      <c r="P1619" s="102"/>
      <c r="Q1619" s="215"/>
    </row>
    <row r="1620" spans="2:17" x14ac:dyDescent="0.3">
      <c r="B1620" s="102"/>
      <c r="C1620" s="210"/>
      <c r="D1620" s="102"/>
      <c r="E1620" s="210"/>
      <c r="F1620" s="102"/>
      <c r="G1620" s="210"/>
      <c r="H1620" s="102"/>
      <c r="I1620" s="210"/>
      <c r="J1620" s="102"/>
      <c r="K1620" s="210"/>
      <c r="L1620" s="102"/>
      <c r="M1620" s="210"/>
      <c r="N1620" s="102"/>
      <c r="O1620" s="210"/>
      <c r="P1620" s="102"/>
      <c r="Q1620" s="215"/>
    </row>
    <row r="1621" spans="2:17" x14ac:dyDescent="0.3">
      <c r="B1621" s="102"/>
      <c r="C1621" s="210"/>
      <c r="D1621" s="102"/>
      <c r="E1621" s="210"/>
      <c r="F1621" s="102"/>
      <c r="G1621" s="210"/>
      <c r="H1621" s="102"/>
      <c r="I1621" s="210"/>
      <c r="J1621" s="102"/>
      <c r="K1621" s="210"/>
      <c r="L1621" s="102"/>
      <c r="M1621" s="210"/>
      <c r="N1621" s="102"/>
      <c r="O1621" s="210"/>
      <c r="P1621" s="102"/>
      <c r="Q1621" s="215"/>
    </row>
    <row r="1622" spans="2:17" x14ac:dyDescent="0.3">
      <c r="B1622" s="102"/>
      <c r="C1622" s="210"/>
      <c r="D1622" s="102"/>
      <c r="E1622" s="210"/>
      <c r="F1622" s="102"/>
      <c r="G1622" s="210"/>
      <c r="H1622" s="102"/>
      <c r="I1622" s="210"/>
      <c r="J1622" s="102"/>
      <c r="K1622" s="210"/>
      <c r="L1622" s="102"/>
      <c r="M1622" s="210"/>
      <c r="N1622" s="102"/>
      <c r="O1622" s="210"/>
      <c r="P1622" s="102"/>
      <c r="Q1622" s="215"/>
    </row>
    <row r="1623" spans="2:17" x14ac:dyDescent="0.3">
      <c r="B1623" s="102"/>
      <c r="C1623" s="210"/>
      <c r="D1623" s="102"/>
      <c r="E1623" s="210"/>
      <c r="F1623" s="102"/>
      <c r="G1623" s="210"/>
      <c r="H1623" s="102"/>
      <c r="I1623" s="210"/>
      <c r="J1623" s="102"/>
      <c r="K1623" s="210"/>
      <c r="L1623" s="102"/>
      <c r="M1623" s="210"/>
      <c r="N1623" s="102"/>
      <c r="O1623" s="210"/>
      <c r="P1623" s="102"/>
      <c r="Q1623" s="215"/>
    </row>
    <row r="1624" spans="2:17" x14ac:dyDescent="0.3">
      <c r="B1624" s="102"/>
      <c r="C1624" s="210"/>
      <c r="D1624" s="102"/>
      <c r="E1624" s="210"/>
      <c r="F1624" s="102"/>
      <c r="G1624" s="210"/>
      <c r="H1624" s="102"/>
      <c r="I1624" s="210"/>
      <c r="J1624" s="102"/>
      <c r="K1624" s="210"/>
      <c r="L1624" s="102"/>
      <c r="M1624" s="210"/>
      <c r="N1624" s="102"/>
      <c r="O1624" s="210"/>
      <c r="P1624" s="102"/>
      <c r="Q1624" s="215"/>
    </row>
    <row r="1625" spans="2:17" x14ac:dyDescent="0.3">
      <c r="B1625" s="102"/>
      <c r="C1625" s="210"/>
      <c r="D1625" s="102"/>
      <c r="E1625" s="210"/>
      <c r="F1625" s="102"/>
      <c r="G1625" s="210"/>
      <c r="H1625" s="102"/>
      <c r="I1625" s="210"/>
      <c r="J1625" s="102"/>
      <c r="K1625" s="210"/>
      <c r="L1625" s="102"/>
      <c r="M1625" s="210"/>
      <c r="N1625" s="102"/>
      <c r="O1625" s="210"/>
      <c r="P1625" s="102"/>
      <c r="Q1625" s="215"/>
    </row>
    <row r="1626" spans="2:17" x14ac:dyDescent="0.3">
      <c r="B1626" s="102"/>
      <c r="C1626" s="210"/>
      <c r="D1626" s="102"/>
      <c r="E1626" s="210"/>
      <c r="F1626" s="102"/>
      <c r="G1626" s="210"/>
      <c r="H1626" s="102"/>
      <c r="I1626" s="210"/>
      <c r="J1626" s="102"/>
      <c r="K1626" s="210"/>
      <c r="L1626" s="102"/>
      <c r="M1626" s="210"/>
      <c r="N1626" s="102"/>
      <c r="O1626" s="210"/>
      <c r="P1626" s="102"/>
      <c r="Q1626" s="215"/>
    </row>
    <row r="1627" spans="2:17" x14ac:dyDescent="0.3">
      <c r="B1627" s="102"/>
      <c r="C1627" s="210"/>
      <c r="D1627" s="102"/>
      <c r="E1627" s="210"/>
      <c r="F1627" s="102"/>
      <c r="G1627" s="210"/>
      <c r="H1627" s="102"/>
      <c r="I1627" s="210"/>
      <c r="J1627" s="102"/>
      <c r="K1627" s="210"/>
      <c r="L1627" s="102"/>
      <c r="M1627" s="210"/>
      <c r="N1627" s="102"/>
      <c r="O1627" s="210"/>
      <c r="P1627" s="102"/>
      <c r="Q1627" s="215"/>
    </row>
    <row r="1628" spans="2:17" x14ac:dyDescent="0.3">
      <c r="B1628" s="102"/>
      <c r="C1628" s="210"/>
      <c r="D1628" s="102"/>
      <c r="E1628" s="210"/>
      <c r="F1628" s="102"/>
      <c r="G1628" s="210"/>
      <c r="H1628" s="102"/>
      <c r="I1628" s="210"/>
      <c r="J1628" s="102"/>
      <c r="K1628" s="210"/>
      <c r="L1628" s="102"/>
      <c r="M1628" s="210"/>
      <c r="N1628" s="102"/>
      <c r="O1628" s="210"/>
      <c r="P1628" s="102"/>
      <c r="Q1628" s="215"/>
    </row>
    <row r="1629" spans="2:17" x14ac:dyDescent="0.3">
      <c r="B1629" s="102"/>
      <c r="C1629" s="210"/>
      <c r="D1629" s="102"/>
      <c r="E1629" s="210"/>
      <c r="F1629" s="102"/>
      <c r="G1629" s="210"/>
      <c r="H1629" s="102"/>
      <c r="I1629" s="210"/>
      <c r="J1629" s="102"/>
      <c r="K1629" s="210"/>
      <c r="L1629" s="102"/>
      <c r="M1629" s="210"/>
      <c r="N1629" s="102"/>
      <c r="O1629" s="210"/>
      <c r="P1629" s="102"/>
      <c r="Q1629" s="215"/>
    </row>
    <row r="1630" spans="2:17" x14ac:dyDescent="0.3">
      <c r="B1630" s="102"/>
      <c r="C1630" s="210"/>
      <c r="D1630" s="102"/>
      <c r="E1630" s="210"/>
      <c r="F1630" s="102"/>
      <c r="G1630" s="210"/>
      <c r="H1630" s="102"/>
      <c r="I1630" s="210"/>
      <c r="J1630" s="102"/>
      <c r="K1630" s="210"/>
      <c r="L1630" s="102"/>
      <c r="M1630" s="210"/>
      <c r="N1630" s="102"/>
      <c r="O1630" s="210"/>
      <c r="P1630" s="102"/>
      <c r="Q1630" s="215"/>
    </row>
    <row r="1631" spans="2:17" x14ac:dyDescent="0.3">
      <c r="B1631" s="102"/>
      <c r="C1631" s="210"/>
      <c r="D1631" s="102"/>
      <c r="E1631" s="210"/>
      <c r="F1631" s="102"/>
      <c r="G1631" s="210"/>
      <c r="H1631" s="102"/>
      <c r="I1631" s="210"/>
      <c r="J1631" s="102"/>
      <c r="K1631" s="210"/>
      <c r="L1631" s="102"/>
      <c r="M1631" s="210"/>
      <c r="N1631" s="102"/>
      <c r="O1631" s="210"/>
      <c r="P1631" s="102"/>
      <c r="Q1631" s="215"/>
    </row>
    <row r="1632" spans="2:17" x14ac:dyDescent="0.3">
      <c r="B1632" s="102"/>
      <c r="C1632" s="210"/>
      <c r="D1632" s="102"/>
      <c r="E1632" s="210"/>
      <c r="F1632" s="102"/>
      <c r="G1632" s="210"/>
      <c r="H1632" s="102"/>
      <c r="I1632" s="210"/>
      <c r="J1632" s="102"/>
      <c r="K1632" s="210"/>
      <c r="L1632" s="102"/>
      <c r="M1632" s="210"/>
      <c r="N1632" s="102"/>
      <c r="O1632" s="210"/>
      <c r="P1632" s="102"/>
      <c r="Q1632" s="215"/>
    </row>
    <row r="1633" spans="2:17" x14ac:dyDescent="0.3">
      <c r="B1633" s="102"/>
      <c r="C1633" s="210"/>
      <c r="D1633" s="102"/>
      <c r="E1633" s="210"/>
      <c r="F1633" s="102"/>
      <c r="G1633" s="210"/>
      <c r="H1633" s="102"/>
      <c r="I1633" s="210"/>
      <c r="J1633" s="102"/>
      <c r="K1633" s="210"/>
      <c r="L1633" s="102"/>
      <c r="M1633" s="210"/>
      <c r="N1633" s="102"/>
      <c r="O1633" s="210"/>
      <c r="P1633" s="102"/>
      <c r="Q1633" s="215"/>
    </row>
    <row r="1634" spans="2:17" x14ac:dyDescent="0.3">
      <c r="B1634" s="102"/>
      <c r="C1634" s="210"/>
      <c r="D1634" s="102"/>
      <c r="E1634" s="210"/>
      <c r="F1634" s="102"/>
      <c r="G1634" s="210"/>
      <c r="H1634" s="102"/>
      <c r="I1634" s="210"/>
      <c r="J1634" s="102"/>
      <c r="K1634" s="210"/>
      <c r="L1634" s="102"/>
      <c r="M1634" s="210"/>
      <c r="N1634" s="102"/>
      <c r="O1634" s="210"/>
      <c r="P1634" s="102"/>
      <c r="Q1634" s="215"/>
    </row>
    <row r="1635" spans="2:17" x14ac:dyDescent="0.3">
      <c r="B1635" s="102"/>
      <c r="C1635" s="210"/>
      <c r="D1635" s="102"/>
      <c r="E1635" s="210"/>
      <c r="F1635" s="102"/>
      <c r="G1635" s="210"/>
      <c r="H1635" s="102"/>
      <c r="I1635" s="210"/>
      <c r="J1635" s="102"/>
      <c r="K1635" s="210"/>
      <c r="L1635" s="102"/>
      <c r="M1635" s="210"/>
      <c r="N1635" s="102"/>
      <c r="O1635" s="210"/>
      <c r="P1635" s="102"/>
      <c r="Q1635" s="215"/>
    </row>
    <row r="1636" spans="2:17" x14ac:dyDescent="0.3">
      <c r="B1636" s="102"/>
      <c r="C1636" s="210"/>
      <c r="D1636" s="102"/>
      <c r="E1636" s="210"/>
      <c r="F1636" s="102"/>
      <c r="G1636" s="210"/>
      <c r="H1636" s="102"/>
      <c r="I1636" s="210"/>
      <c r="J1636" s="102"/>
      <c r="K1636" s="210"/>
      <c r="L1636" s="102"/>
      <c r="M1636" s="210"/>
      <c r="N1636" s="102"/>
      <c r="O1636" s="210"/>
      <c r="P1636" s="102"/>
      <c r="Q1636" s="215"/>
    </row>
    <row r="1637" spans="2:17" x14ac:dyDescent="0.3">
      <c r="B1637" s="102"/>
      <c r="C1637" s="210"/>
      <c r="D1637" s="102"/>
      <c r="E1637" s="210"/>
      <c r="F1637" s="102"/>
      <c r="G1637" s="210"/>
      <c r="H1637" s="102"/>
      <c r="I1637" s="210"/>
      <c r="J1637" s="102"/>
      <c r="K1637" s="210"/>
      <c r="L1637" s="102"/>
      <c r="M1637" s="210"/>
      <c r="N1637" s="102"/>
      <c r="O1637" s="210"/>
      <c r="P1637" s="102"/>
      <c r="Q1637" s="215"/>
    </row>
    <row r="1638" spans="2:17" x14ac:dyDescent="0.3">
      <c r="B1638" s="102"/>
      <c r="C1638" s="210"/>
      <c r="D1638" s="102"/>
      <c r="E1638" s="210"/>
      <c r="F1638" s="102"/>
      <c r="G1638" s="210"/>
      <c r="H1638" s="102"/>
      <c r="I1638" s="210"/>
      <c r="J1638" s="102"/>
      <c r="K1638" s="210"/>
      <c r="L1638" s="102"/>
      <c r="M1638" s="210"/>
      <c r="N1638" s="102"/>
      <c r="O1638" s="210"/>
      <c r="P1638" s="102"/>
      <c r="Q1638" s="215"/>
    </row>
    <row r="1639" spans="2:17" x14ac:dyDescent="0.3">
      <c r="B1639" s="102"/>
      <c r="C1639" s="210"/>
      <c r="D1639" s="102"/>
      <c r="E1639" s="210"/>
      <c r="F1639" s="102"/>
      <c r="G1639" s="210"/>
      <c r="H1639" s="102"/>
      <c r="I1639" s="210"/>
      <c r="J1639" s="102"/>
      <c r="K1639" s="210"/>
      <c r="L1639" s="102"/>
      <c r="M1639" s="210"/>
      <c r="N1639" s="102"/>
      <c r="O1639" s="210"/>
      <c r="P1639" s="102"/>
      <c r="Q1639" s="215"/>
    </row>
    <row r="1640" spans="2:17" x14ac:dyDescent="0.3">
      <c r="B1640" s="102"/>
      <c r="C1640" s="210"/>
      <c r="D1640" s="102"/>
      <c r="E1640" s="210"/>
      <c r="F1640" s="102"/>
      <c r="G1640" s="210"/>
      <c r="H1640" s="102"/>
      <c r="I1640" s="210"/>
      <c r="J1640" s="102"/>
      <c r="K1640" s="210"/>
      <c r="L1640" s="102"/>
      <c r="M1640" s="210"/>
      <c r="N1640" s="102"/>
      <c r="O1640" s="210"/>
      <c r="P1640" s="102"/>
      <c r="Q1640" s="215"/>
    </row>
    <row r="1641" spans="2:17" x14ac:dyDescent="0.3">
      <c r="B1641" s="102"/>
      <c r="C1641" s="210"/>
      <c r="D1641" s="102"/>
      <c r="E1641" s="210"/>
      <c r="F1641" s="102"/>
      <c r="G1641" s="210"/>
      <c r="H1641" s="102"/>
      <c r="I1641" s="210"/>
      <c r="J1641" s="102"/>
      <c r="K1641" s="210"/>
      <c r="L1641" s="102"/>
      <c r="M1641" s="210"/>
      <c r="N1641" s="102"/>
      <c r="O1641" s="210"/>
      <c r="P1641" s="102"/>
      <c r="Q1641" s="215"/>
    </row>
    <row r="1642" spans="2:17" x14ac:dyDescent="0.3">
      <c r="B1642" s="102"/>
      <c r="C1642" s="210"/>
      <c r="D1642" s="102"/>
      <c r="E1642" s="210"/>
      <c r="F1642" s="102"/>
      <c r="G1642" s="210"/>
      <c r="H1642" s="102"/>
      <c r="I1642" s="210"/>
      <c r="J1642" s="102"/>
      <c r="K1642" s="210"/>
      <c r="L1642" s="102"/>
      <c r="M1642" s="210"/>
      <c r="N1642" s="102"/>
      <c r="O1642" s="210"/>
      <c r="P1642" s="102"/>
      <c r="Q1642" s="215"/>
    </row>
    <row r="1643" spans="2:17" x14ac:dyDescent="0.3">
      <c r="B1643" s="102"/>
      <c r="C1643" s="210"/>
      <c r="D1643" s="102"/>
      <c r="E1643" s="210"/>
      <c r="F1643" s="102"/>
      <c r="G1643" s="210"/>
      <c r="H1643" s="102"/>
      <c r="I1643" s="210"/>
      <c r="J1643" s="102"/>
      <c r="K1643" s="210"/>
      <c r="L1643" s="102"/>
      <c r="M1643" s="210"/>
      <c r="N1643" s="102"/>
      <c r="O1643" s="210"/>
      <c r="P1643" s="102"/>
      <c r="Q1643" s="215"/>
    </row>
    <row r="1644" spans="2:17" x14ac:dyDescent="0.3">
      <c r="B1644" s="102"/>
      <c r="C1644" s="210"/>
      <c r="D1644" s="102"/>
      <c r="E1644" s="210"/>
      <c r="F1644" s="102"/>
      <c r="G1644" s="210"/>
      <c r="H1644" s="102"/>
      <c r="I1644" s="210"/>
      <c r="J1644" s="102"/>
      <c r="K1644" s="210"/>
      <c r="L1644" s="102"/>
      <c r="M1644" s="210"/>
      <c r="N1644" s="102"/>
      <c r="O1644" s="210"/>
      <c r="P1644" s="102"/>
      <c r="Q1644" s="215"/>
    </row>
    <row r="1645" spans="2:17" x14ac:dyDescent="0.3">
      <c r="B1645" s="102"/>
      <c r="C1645" s="210"/>
      <c r="D1645" s="102"/>
      <c r="E1645" s="210"/>
      <c r="F1645" s="102"/>
      <c r="G1645" s="210"/>
      <c r="H1645" s="102"/>
      <c r="I1645" s="210"/>
      <c r="J1645" s="102"/>
      <c r="K1645" s="210"/>
      <c r="L1645" s="102"/>
      <c r="M1645" s="210"/>
      <c r="N1645" s="102"/>
      <c r="O1645" s="210"/>
      <c r="P1645" s="102"/>
      <c r="Q1645" s="215"/>
    </row>
    <row r="1646" spans="2:17" x14ac:dyDescent="0.3">
      <c r="B1646" s="102"/>
      <c r="C1646" s="210"/>
      <c r="D1646" s="102"/>
      <c r="E1646" s="210"/>
      <c r="F1646" s="102"/>
      <c r="G1646" s="210"/>
      <c r="H1646" s="102"/>
      <c r="I1646" s="210"/>
      <c r="J1646" s="102"/>
      <c r="K1646" s="210"/>
      <c r="L1646" s="102"/>
      <c r="M1646" s="210"/>
      <c r="N1646" s="102"/>
      <c r="O1646" s="210"/>
      <c r="P1646" s="102"/>
      <c r="Q1646" s="215"/>
    </row>
    <row r="1647" spans="2:17" x14ac:dyDescent="0.3">
      <c r="B1647" s="102"/>
      <c r="C1647" s="210"/>
      <c r="D1647" s="102"/>
      <c r="E1647" s="210"/>
      <c r="F1647" s="102"/>
      <c r="G1647" s="210"/>
      <c r="H1647" s="102"/>
      <c r="I1647" s="210"/>
      <c r="J1647" s="102"/>
      <c r="K1647" s="210"/>
      <c r="L1647" s="102"/>
      <c r="M1647" s="210"/>
      <c r="N1647" s="102"/>
      <c r="O1647" s="210"/>
      <c r="P1647" s="102"/>
      <c r="Q1647" s="215"/>
    </row>
    <row r="1648" spans="2:17" x14ac:dyDescent="0.3">
      <c r="B1648" s="102"/>
      <c r="C1648" s="210"/>
      <c r="D1648" s="102"/>
      <c r="E1648" s="210"/>
      <c r="F1648" s="102"/>
      <c r="G1648" s="210"/>
      <c r="H1648" s="102"/>
      <c r="I1648" s="210"/>
      <c r="J1648" s="102"/>
      <c r="K1648" s="210"/>
      <c r="L1648" s="102"/>
      <c r="M1648" s="210"/>
      <c r="N1648" s="102"/>
      <c r="O1648" s="210"/>
      <c r="P1648" s="102"/>
      <c r="Q1648" s="215"/>
    </row>
    <row r="1649" spans="2:17" x14ac:dyDescent="0.3">
      <c r="B1649" s="102"/>
      <c r="C1649" s="210"/>
      <c r="D1649" s="102"/>
      <c r="E1649" s="210"/>
      <c r="F1649" s="102"/>
      <c r="G1649" s="210"/>
      <c r="H1649" s="102"/>
      <c r="I1649" s="210"/>
      <c r="J1649" s="102"/>
      <c r="K1649" s="210"/>
      <c r="L1649" s="102"/>
      <c r="M1649" s="210"/>
      <c r="N1649" s="102"/>
      <c r="O1649" s="210"/>
      <c r="P1649" s="102"/>
      <c r="Q1649" s="215"/>
    </row>
    <row r="1650" spans="2:17" x14ac:dyDescent="0.3">
      <c r="B1650" s="102"/>
      <c r="C1650" s="210"/>
      <c r="D1650" s="102"/>
      <c r="E1650" s="210"/>
      <c r="F1650" s="102"/>
      <c r="G1650" s="210"/>
      <c r="H1650" s="102"/>
      <c r="I1650" s="210"/>
      <c r="J1650" s="102"/>
      <c r="K1650" s="210"/>
      <c r="L1650" s="102"/>
      <c r="M1650" s="210"/>
      <c r="N1650" s="102"/>
      <c r="O1650" s="210"/>
      <c r="P1650" s="102"/>
      <c r="Q1650" s="215"/>
    </row>
    <row r="1651" spans="2:17" x14ac:dyDescent="0.3">
      <c r="B1651" s="102"/>
      <c r="C1651" s="210"/>
      <c r="D1651" s="102"/>
      <c r="E1651" s="210"/>
      <c r="F1651" s="102"/>
      <c r="G1651" s="210"/>
      <c r="H1651" s="102"/>
      <c r="I1651" s="210"/>
      <c r="J1651" s="102"/>
      <c r="K1651" s="210"/>
      <c r="L1651" s="102"/>
      <c r="M1651" s="210"/>
      <c r="N1651" s="102"/>
      <c r="O1651" s="210"/>
      <c r="P1651" s="102"/>
      <c r="Q1651" s="215"/>
    </row>
    <row r="1652" spans="2:17" x14ac:dyDescent="0.3">
      <c r="B1652" s="102"/>
      <c r="C1652" s="210"/>
      <c r="D1652" s="102"/>
      <c r="E1652" s="210"/>
      <c r="F1652" s="102"/>
      <c r="G1652" s="210"/>
      <c r="H1652" s="102"/>
      <c r="I1652" s="210"/>
      <c r="J1652" s="102"/>
      <c r="K1652" s="210"/>
      <c r="L1652" s="102"/>
      <c r="M1652" s="210"/>
      <c r="N1652" s="102"/>
      <c r="O1652" s="210"/>
      <c r="P1652" s="102"/>
      <c r="Q1652" s="215"/>
    </row>
    <row r="1653" spans="2:17" x14ac:dyDescent="0.3">
      <c r="B1653" s="102"/>
      <c r="C1653" s="210"/>
      <c r="D1653" s="102"/>
      <c r="E1653" s="210"/>
      <c r="F1653" s="102"/>
      <c r="G1653" s="210"/>
      <c r="H1653" s="102"/>
      <c r="I1653" s="210"/>
      <c r="J1653" s="102"/>
      <c r="K1653" s="210"/>
      <c r="L1653" s="102"/>
      <c r="M1653" s="210"/>
      <c r="N1653" s="102"/>
      <c r="O1653" s="210"/>
      <c r="P1653" s="102"/>
      <c r="Q1653" s="215"/>
    </row>
    <row r="1654" spans="2:17" x14ac:dyDescent="0.3">
      <c r="B1654" s="102"/>
      <c r="C1654" s="210"/>
      <c r="D1654" s="102"/>
      <c r="E1654" s="210"/>
      <c r="F1654" s="102"/>
      <c r="G1654" s="210"/>
      <c r="H1654" s="102"/>
      <c r="I1654" s="210"/>
      <c r="J1654" s="102"/>
      <c r="K1654" s="210"/>
      <c r="L1654" s="102"/>
      <c r="M1654" s="210"/>
      <c r="N1654" s="102"/>
      <c r="O1654" s="210"/>
      <c r="P1654" s="102"/>
      <c r="Q1654" s="215"/>
    </row>
    <row r="1655" spans="2:17" x14ac:dyDescent="0.3">
      <c r="B1655" s="102"/>
      <c r="C1655" s="210"/>
      <c r="D1655" s="102"/>
      <c r="E1655" s="210"/>
      <c r="F1655" s="102"/>
      <c r="G1655" s="210"/>
      <c r="H1655" s="102"/>
      <c r="I1655" s="210"/>
      <c r="J1655" s="102"/>
      <c r="K1655" s="210"/>
      <c r="L1655" s="102"/>
      <c r="M1655" s="210"/>
      <c r="N1655" s="102"/>
      <c r="O1655" s="210"/>
      <c r="P1655" s="102"/>
      <c r="Q1655" s="215"/>
    </row>
    <row r="1656" spans="2:17" x14ac:dyDescent="0.3">
      <c r="B1656" s="102"/>
      <c r="C1656" s="210"/>
      <c r="D1656" s="102"/>
      <c r="E1656" s="210"/>
      <c r="F1656" s="102"/>
      <c r="G1656" s="210"/>
      <c r="H1656" s="102"/>
      <c r="I1656" s="210"/>
      <c r="J1656" s="102"/>
      <c r="K1656" s="210"/>
      <c r="L1656" s="102"/>
      <c r="M1656" s="210"/>
      <c r="N1656" s="102"/>
      <c r="O1656" s="210"/>
      <c r="P1656" s="102"/>
      <c r="Q1656" s="215"/>
    </row>
    <row r="1657" spans="2:17" x14ac:dyDescent="0.3">
      <c r="B1657" s="102"/>
      <c r="C1657" s="210"/>
      <c r="D1657" s="102"/>
      <c r="E1657" s="210"/>
      <c r="F1657" s="102"/>
      <c r="G1657" s="210"/>
      <c r="H1657" s="102"/>
      <c r="I1657" s="210"/>
      <c r="J1657" s="102"/>
      <c r="K1657" s="210"/>
      <c r="L1657" s="102"/>
      <c r="M1657" s="210"/>
      <c r="N1657" s="102"/>
      <c r="O1657" s="210"/>
      <c r="P1657" s="102"/>
      <c r="Q1657" s="215"/>
    </row>
    <row r="1658" spans="2:17" x14ac:dyDescent="0.3">
      <c r="B1658" s="102"/>
      <c r="C1658" s="210"/>
      <c r="D1658" s="102"/>
      <c r="E1658" s="210"/>
      <c r="F1658" s="102"/>
      <c r="G1658" s="210"/>
      <c r="H1658" s="102"/>
      <c r="I1658" s="210"/>
      <c r="J1658" s="102"/>
      <c r="K1658" s="210"/>
      <c r="L1658" s="102"/>
      <c r="M1658" s="210"/>
      <c r="N1658" s="102"/>
      <c r="O1658" s="210"/>
      <c r="P1658" s="102"/>
      <c r="Q1658" s="215"/>
    </row>
    <row r="1659" spans="2:17" x14ac:dyDescent="0.3">
      <c r="B1659" s="102"/>
      <c r="C1659" s="210"/>
      <c r="D1659" s="102"/>
      <c r="E1659" s="210"/>
      <c r="F1659" s="102"/>
      <c r="G1659" s="210"/>
      <c r="H1659" s="102"/>
      <c r="I1659" s="210"/>
      <c r="J1659" s="102"/>
      <c r="K1659" s="210"/>
      <c r="L1659" s="102"/>
      <c r="M1659" s="210"/>
      <c r="N1659" s="102"/>
      <c r="O1659" s="210"/>
      <c r="P1659" s="102"/>
      <c r="Q1659" s="215"/>
    </row>
    <row r="1660" spans="2:17" x14ac:dyDescent="0.3">
      <c r="B1660" s="102"/>
      <c r="C1660" s="210"/>
      <c r="D1660" s="102"/>
      <c r="E1660" s="210"/>
      <c r="F1660" s="102"/>
      <c r="G1660" s="210"/>
      <c r="H1660" s="102"/>
      <c r="I1660" s="210"/>
      <c r="J1660" s="102"/>
      <c r="K1660" s="210"/>
      <c r="L1660" s="102"/>
      <c r="M1660" s="210"/>
      <c r="N1660" s="102"/>
      <c r="O1660" s="210"/>
      <c r="P1660" s="102"/>
      <c r="Q1660" s="215"/>
    </row>
    <row r="1661" spans="2:17" x14ac:dyDescent="0.3">
      <c r="B1661" s="102"/>
      <c r="C1661" s="210"/>
      <c r="D1661" s="102"/>
      <c r="E1661" s="210"/>
      <c r="F1661" s="102"/>
      <c r="G1661" s="210"/>
      <c r="H1661" s="102"/>
      <c r="I1661" s="210"/>
      <c r="J1661" s="102"/>
      <c r="K1661" s="210"/>
      <c r="L1661" s="102"/>
      <c r="M1661" s="210"/>
      <c r="N1661" s="102"/>
      <c r="O1661" s="210"/>
      <c r="P1661" s="102"/>
      <c r="Q1661" s="215"/>
    </row>
    <row r="1662" spans="2:17" x14ac:dyDescent="0.3">
      <c r="B1662" s="102"/>
      <c r="C1662" s="210"/>
      <c r="D1662" s="102"/>
      <c r="E1662" s="210"/>
      <c r="F1662" s="102"/>
      <c r="G1662" s="210"/>
      <c r="H1662" s="102"/>
      <c r="I1662" s="210"/>
      <c r="J1662" s="102"/>
      <c r="K1662" s="210"/>
      <c r="L1662" s="102"/>
      <c r="M1662" s="210"/>
      <c r="N1662" s="102"/>
      <c r="O1662" s="210"/>
      <c r="P1662" s="102"/>
      <c r="Q1662" s="215"/>
    </row>
    <row r="1663" spans="2:17" x14ac:dyDescent="0.3">
      <c r="B1663" s="102"/>
      <c r="C1663" s="210"/>
      <c r="D1663" s="102"/>
      <c r="E1663" s="210"/>
      <c r="F1663" s="102"/>
      <c r="G1663" s="210"/>
      <c r="H1663" s="102"/>
      <c r="I1663" s="210"/>
      <c r="J1663" s="102"/>
      <c r="K1663" s="210"/>
      <c r="L1663" s="102"/>
      <c r="M1663" s="210"/>
      <c r="N1663" s="102"/>
      <c r="O1663" s="210"/>
      <c r="P1663" s="102"/>
      <c r="Q1663" s="215"/>
    </row>
    <row r="1664" spans="2:17" x14ac:dyDescent="0.3">
      <c r="B1664" s="102"/>
      <c r="C1664" s="210"/>
      <c r="D1664" s="102"/>
      <c r="E1664" s="210"/>
      <c r="F1664" s="102"/>
      <c r="G1664" s="210"/>
      <c r="H1664" s="102"/>
      <c r="I1664" s="210"/>
      <c r="J1664" s="102"/>
      <c r="K1664" s="210"/>
      <c r="L1664" s="102"/>
      <c r="M1664" s="210"/>
      <c r="N1664" s="102"/>
      <c r="O1664" s="210"/>
      <c r="P1664" s="102"/>
      <c r="Q1664" s="215"/>
    </row>
    <row r="1665" spans="2:17" x14ac:dyDescent="0.3">
      <c r="B1665" s="102"/>
      <c r="C1665" s="210"/>
      <c r="D1665" s="102"/>
      <c r="E1665" s="210"/>
      <c r="F1665" s="102"/>
      <c r="G1665" s="210"/>
      <c r="H1665" s="102"/>
      <c r="I1665" s="210"/>
      <c r="J1665" s="102"/>
      <c r="K1665" s="210"/>
      <c r="L1665" s="102"/>
      <c r="M1665" s="210"/>
      <c r="N1665" s="102"/>
      <c r="O1665" s="210"/>
      <c r="P1665" s="102"/>
      <c r="Q1665" s="215"/>
    </row>
    <row r="1666" spans="2:17" x14ac:dyDescent="0.3">
      <c r="B1666" s="102"/>
      <c r="C1666" s="210"/>
      <c r="D1666" s="102"/>
      <c r="E1666" s="210"/>
      <c r="F1666" s="102"/>
      <c r="G1666" s="210"/>
      <c r="H1666" s="102"/>
      <c r="I1666" s="210"/>
      <c r="J1666" s="102"/>
      <c r="K1666" s="210"/>
      <c r="L1666" s="102"/>
      <c r="M1666" s="210"/>
      <c r="N1666" s="102"/>
      <c r="O1666" s="210"/>
      <c r="P1666" s="102"/>
      <c r="Q1666" s="215"/>
    </row>
    <row r="1667" spans="2:17" x14ac:dyDescent="0.3">
      <c r="B1667" s="102"/>
      <c r="C1667" s="210"/>
      <c r="D1667" s="102"/>
      <c r="E1667" s="210"/>
      <c r="F1667" s="102"/>
      <c r="G1667" s="210"/>
      <c r="H1667" s="102"/>
      <c r="I1667" s="210"/>
      <c r="J1667" s="102"/>
      <c r="K1667" s="210"/>
      <c r="L1667" s="102"/>
      <c r="M1667" s="210"/>
      <c r="N1667" s="102"/>
      <c r="O1667" s="210"/>
      <c r="P1667" s="102"/>
      <c r="Q1667" s="215"/>
    </row>
    <row r="1668" spans="2:17" x14ac:dyDescent="0.3">
      <c r="B1668" s="102"/>
      <c r="C1668" s="210"/>
      <c r="D1668" s="102"/>
      <c r="E1668" s="210"/>
      <c r="F1668" s="102"/>
      <c r="G1668" s="210"/>
      <c r="H1668" s="102"/>
      <c r="I1668" s="210"/>
      <c r="J1668" s="102"/>
      <c r="K1668" s="210"/>
      <c r="L1668" s="102"/>
      <c r="M1668" s="210"/>
      <c r="N1668" s="102"/>
      <c r="O1668" s="210"/>
      <c r="P1668" s="102"/>
      <c r="Q1668" s="215"/>
    </row>
    <row r="1669" spans="2:17" x14ac:dyDescent="0.3">
      <c r="B1669" s="102"/>
      <c r="C1669" s="210"/>
      <c r="D1669" s="102"/>
      <c r="E1669" s="210"/>
      <c r="F1669" s="102"/>
      <c r="G1669" s="210"/>
      <c r="H1669" s="102"/>
      <c r="I1669" s="210"/>
      <c r="J1669" s="102"/>
      <c r="K1669" s="210"/>
      <c r="L1669" s="102"/>
      <c r="M1669" s="210"/>
      <c r="N1669" s="102"/>
      <c r="O1669" s="210"/>
      <c r="P1669" s="102"/>
      <c r="Q1669" s="215"/>
    </row>
    <row r="1670" spans="2:17" x14ac:dyDescent="0.3">
      <c r="B1670" s="102"/>
      <c r="C1670" s="210"/>
      <c r="D1670" s="102"/>
      <c r="E1670" s="210"/>
      <c r="F1670" s="102"/>
      <c r="G1670" s="210"/>
      <c r="H1670" s="102"/>
      <c r="I1670" s="210"/>
      <c r="J1670" s="102"/>
      <c r="K1670" s="210"/>
      <c r="L1670" s="102"/>
      <c r="M1670" s="210"/>
      <c r="N1670" s="102"/>
      <c r="O1670" s="210"/>
      <c r="P1670" s="102"/>
      <c r="Q1670" s="215"/>
    </row>
    <row r="1671" spans="2:17" x14ac:dyDescent="0.3">
      <c r="B1671" s="102"/>
      <c r="C1671" s="210"/>
      <c r="D1671" s="102"/>
      <c r="E1671" s="210"/>
      <c r="F1671" s="102"/>
      <c r="G1671" s="210"/>
      <c r="H1671" s="102"/>
      <c r="I1671" s="210"/>
      <c r="J1671" s="102"/>
      <c r="K1671" s="210"/>
      <c r="L1671" s="102"/>
      <c r="M1671" s="210"/>
      <c r="N1671" s="102"/>
      <c r="O1671" s="210"/>
      <c r="P1671" s="102"/>
      <c r="Q1671" s="215"/>
    </row>
    <row r="1672" spans="2:17" x14ac:dyDescent="0.3">
      <c r="B1672" s="102"/>
      <c r="C1672" s="210"/>
      <c r="D1672" s="102"/>
      <c r="E1672" s="210"/>
      <c r="F1672" s="102"/>
      <c r="G1672" s="210"/>
      <c r="H1672" s="102"/>
      <c r="I1672" s="210"/>
      <c r="J1672" s="102"/>
      <c r="K1672" s="210"/>
      <c r="L1672" s="102"/>
      <c r="M1672" s="210"/>
      <c r="N1672" s="102"/>
      <c r="O1672" s="210"/>
      <c r="P1672" s="102"/>
      <c r="Q1672" s="215"/>
    </row>
    <row r="1673" spans="2:17" x14ac:dyDescent="0.3">
      <c r="B1673" s="102"/>
      <c r="C1673" s="210"/>
      <c r="D1673" s="102"/>
      <c r="E1673" s="210"/>
      <c r="F1673" s="102"/>
      <c r="G1673" s="210"/>
      <c r="H1673" s="102"/>
      <c r="I1673" s="210"/>
      <c r="J1673" s="102"/>
      <c r="K1673" s="210"/>
      <c r="L1673" s="102"/>
      <c r="M1673" s="210"/>
      <c r="N1673" s="102"/>
      <c r="O1673" s="210"/>
      <c r="P1673" s="102"/>
      <c r="Q1673" s="215"/>
    </row>
    <row r="1674" spans="2:17" x14ac:dyDescent="0.3">
      <c r="B1674" s="102"/>
      <c r="C1674" s="210"/>
      <c r="D1674" s="102"/>
      <c r="E1674" s="210"/>
      <c r="F1674" s="102"/>
      <c r="G1674" s="210"/>
      <c r="H1674" s="102"/>
      <c r="I1674" s="210"/>
      <c r="J1674" s="102"/>
      <c r="K1674" s="210"/>
      <c r="L1674" s="102"/>
      <c r="M1674" s="210"/>
      <c r="N1674" s="102"/>
      <c r="O1674" s="210"/>
      <c r="P1674" s="102"/>
      <c r="Q1674" s="215"/>
    </row>
    <row r="1675" spans="2:17" x14ac:dyDescent="0.3">
      <c r="B1675" s="102"/>
      <c r="C1675" s="210"/>
      <c r="D1675" s="102"/>
      <c r="E1675" s="210"/>
      <c r="F1675" s="102"/>
      <c r="G1675" s="210"/>
      <c r="H1675" s="102"/>
      <c r="I1675" s="210"/>
      <c r="J1675" s="102"/>
      <c r="K1675" s="210"/>
      <c r="L1675" s="102"/>
      <c r="M1675" s="210"/>
      <c r="N1675" s="102"/>
      <c r="O1675" s="210"/>
      <c r="P1675" s="102"/>
      <c r="Q1675" s="215"/>
    </row>
    <row r="1676" spans="2:17" x14ac:dyDescent="0.3">
      <c r="B1676" s="102"/>
      <c r="C1676" s="210"/>
      <c r="D1676" s="102"/>
      <c r="E1676" s="210"/>
      <c r="F1676" s="102"/>
      <c r="G1676" s="210"/>
      <c r="H1676" s="102"/>
      <c r="I1676" s="210"/>
      <c r="J1676" s="102"/>
      <c r="K1676" s="210"/>
      <c r="L1676" s="102"/>
      <c r="M1676" s="210"/>
      <c r="N1676" s="102"/>
      <c r="O1676" s="210"/>
      <c r="P1676" s="102"/>
      <c r="Q1676" s="215"/>
    </row>
    <row r="1677" spans="2:17" x14ac:dyDescent="0.3">
      <c r="B1677" s="102"/>
      <c r="C1677" s="210"/>
      <c r="D1677" s="102"/>
      <c r="E1677" s="210"/>
      <c r="F1677" s="102"/>
      <c r="G1677" s="210"/>
      <c r="H1677" s="102"/>
      <c r="I1677" s="210"/>
      <c r="J1677" s="102"/>
      <c r="K1677" s="210"/>
      <c r="L1677" s="102"/>
      <c r="M1677" s="210"/>
      <c r="N1677" s="102"/>
      <c r="O1677" s="210"/>
      <c r="P1677" s="102"/>
      <c r="Q1677" s="215"/>
    </row>
    <row r="1678" spans="2:17" x14ac:dyDescent="0.3">
      <c r="B1678" s="102"/>
      <c r="C1678" s="210"/>
      <c r="D1678" s="102"/>
      <c r="E1678" s="210"/>
      <c r="F1678" s="102"/>
      <c r="G1678" s="210"/>
      <c r="H1678" s="102"/>
      <c r="I1678" s="210"/>
      <c r="J1678" s="102"/>
      <c r="K1678" s="210"/>
      <c r="L1678" s="102"/>
      <c r="M1678" s="210"/>
      <c r="N1678" s="102"/>
      <c r="O1678" s="210"/>
      <c r="P1678" s="102"/>
      <c r="Q1678" s="215"/>
    </row>
    <row r="1679" spans="2:17" x14ac:dyDescent="0.3">
      <c r="B1679" s="102"/>
      <c r="C1679" s="210"/>
      <c r="D1679" s="102"/>
      <c r="E1679" s="210"/>
      <c r="F1679" s="102"/>
      <c r="G1679" s="210"/>
      <c r="H1679" s="102"/>
      <c r="I1679" s="210"/>
      <c r="J1679" s="102"/>
      <c r="K1679" s="210"/>
      <c r="L1679" s="102"/>
      <c r="M1679" s="210"/>
      <c r="N1679" s="102"/>
      <c r="O1679" s="210"/>
      <c r="P1679" s="102"/>
      <c r="Q1679" s="215"/>
    </row>
    <row r="1680" spans="2:17" x14ac:dyDescent="0.3">
      <c r="B1680" s="102"/>
      <c r="C1680" s="210"/>
      <c r="D1680" s="102"/>
      <c r="E1680" s="210"/>
      <c r="F1680" s="102"/>
      <c r="G1680" s="210"/>
      <c r="H1680" s="102"/>
      <c r="I1680" s="210"/>
      <c r="J1680" s="102"/>
      <c r="K1680" s="210"/>
      <c r="L1680" s="102"/>
      <c r="M1680" s="210"/>
      <c r="N1680" s="102"/>
      <c r="O1680" s="210"/>
      <c r="P1680" s="102"/>
      <c r="Q1680" s="215"/>
    </row>
    <row r="1681" spans="2:17" x14ac:dyDescent="0.3">
      <c r="B1681" s="102"/>
      <c r="C1681" s="210"/>
      <c r="D1681" s="102"/>
      <c r="E1681" s="210"/>
      <c r="F1681" s="102"/>
      <c r="G1681" s="210"/>
      <c r="H1681" s="102"/>
      <c r="I1681" s="210"/>
      <c r="J1681" s="102"/>
      <c r="K1681" s="210"/>
      <c r="L1681" s="102"/>
      <c r="M1681" s="210"/>
      <c r="N1681" s="102"/>
      <c r="O1681" s="210"/>
      <c r="P1681" s="102"/>
      <c r="Q1681" s="215"/>
    </row>
    <row r="1682" spans="2:17" x14ac:dyDescent="0.3">
      <c r="B1682" s="102"/>
      <c r="C1682" s="210"/>
      <c r="D1682" s="102"/>
      <c r="E1682" s="210"/>
      <c r="F1682" s="102"/>
      <c r="G1682" s="210"/>
      <c r="H1682" s="102"/>
      <c r="I1682" s="210"/>
      <c r="J1682" s="102"/>
      <c r="K1682" s="210"/>
      <c r="L1682" s="102"/>
      <c r="M1682" s="210"/>
      <c r="N1682" s="102"/>
      <c r="O1682" s="210"/>
      <c r="P1682" s="102"/>
      <c r="Q1682" s="215"/>
    </row>
    <row r="1683" spans="2:17" x14ac:dyDescent="0.3">
      <c r="B1683" s="102"/>
      <c r="C1683" s="210"/>
      <c r="D1683" s="102"/>
      <c r="E1683" s="210"/>
      <c r="F1683" s="102"/>
      <c r="G1683" s="210"/>
      <c r="H1683" s="102"/>
      <c r="I1683" s="210"/>
      <c r="J1683" s="102"/>
      <c r="K1683" s="210"/>
      <c r="L1683" s="102"/>
      <c r="M1683" s="210"/>
      <c r="N1683" s="102"/>
      <c r="O1683" s="210"/>
      <c r="P1683" s="102"/>
      <c r="Q1683" s="215"/>
    </row>
    <row r="1684" spans="2:17" x14ac:dyDescent="0.3">
      <c r="B1684" s="102"/>
      <c r="C1684" s="210"/>
      <c r="D1684" s="102"/>
      <c r="E1684" s="210"/>
      <c r="F1684" s="102"/>
      <c r="G1684" s="210"/>
      <c r="H1684" s="102"/>
      <c r="I1684" s="210"/>
      <c r="J1684" s="102"/>
      <c r="K1684" s="210"/>
      <c r="L1684" s="102"/>
      <c r="M1684" s="210"/>
      <c r="N1684" s="102"/>
      <c r="O1684" s="210"/>
      <c r="P1684" s="102"/>
      <c r="Q1684" s="215"/>
    </row>
    <row r="1685" spans="2:17" x14ac:dyDescent="0.3">
      <c r="B1685" s="102"/>
      <c r="C1685" s="210"/>
      <c r="D1685" s="102"/>
      <c r="E1685" s="210"/>
      <c r="F1685" s="102"/>
      <c r="G1685" s="210"/>
      <c r="H1685" s="102"/>
      <c r="I1685" s="210"/>
      <c r="J1685" s="102"/>
      <c r="K1685" s="210"/>
      <c r="L1685" s="102"/>
      <c r="M1685" s="210"/>
      <c r="N1685" s="102"/>
      <c r="O1685" s="210"/>
      <c r="P1685" s="102"/>
      <c r="Q1685" s="215"/>
    </row>
    <row r="1686" spans="2:17" x14ac:dyDescent="0.3">
      <c r="B1686" s="102"/>
      <c r="C1686" s="210"/>
      <c r="D1686" s="102"/>
      <c r="E1686" s="210"/>
      <c r="F1686" s="102"/>
      <c r="G1686" s="210"/>
      <c r="H1686" s="102"/>
      <c r="I1686" s="210"/>
      <c r="J1686" s="102"/>
      <c r="K1686" s="210"/>
      <c r="L1686" s="102"/>
      <c r="M1686" s="210"/>
      <c r="N1686" s="102"/>
      <c r="O1686" s="210"/>
      <c r="P1686" s="102"/>
      <c r="Q1686" s="215"/>
    </row>
    <row r="1687" spans="2:17" x14ac:dyDescent="0.3">
      <c r="B1687" s="102"/>
      <c r="C1687" s="210"/>
      <c r="D1687" s="102"/>
      <c r="E1687" s="210"/>
      <c r="F1687" s="102"/>
      <c r="G1687" s="210"/>
      <c r="H1687" s="102"/>
      <c r="I1687" s="210"/>
      <c r="J1687" s="102"/>
      <c r="K1687" s="210"/>
      <c r="L1687" s="102"/>
      <c r="M1687" s="210"/>
      <c r="N1687" s="102"/>
      <c r="O1687" s="210"/>
      <c r="P1687" s="102"/>
      <c r="Q1687" s="215"/>
    </row>
    <row r="1688" spans="2:17" x14ac:dyDescent="0.3">
      <c r="B1688" s="102"/>
      <c r="C1688" s="210"/>
      <c r="D1688" s="102"/>
      <c r="E1688" s="210"/>
      <c r="F1688" s="102"/>
      <c r="G1688" s="210"/>
      <c r="H1688" s="102"/>
      <c r="I1688" s="210"/>
      <c r="J1688" s="102"/>
      <c r="K1688" s="210"/>
      <c r="L1688" s="102"/>
      <c r="M1688" s="210"/>
      <c r="N1688" s="102"/>
      <c r="O1688" s="210"/>
      <c r="P1688" s="102"/>
      <c r="Q1688" s="215"/>
    </row>
    <row r="1689" spans="2:17" x14ac:dyDescent="0.3">
      <c r="B1689" s="102"/>
      <c r="C1689" s="210"/>
      <c r="D1689" s="102"/>
      <c r="E1689" s="210"/>
      <c r="F1689" s="102"/>
      <c r="G1689" s="210"/>
      <c r="H1689" s="102"/>
      <c r="I1689" s="210"/>
      <c r="J1689" s="102"/>
      <c r="K1689" s="210"/>
      <c r="L1689" s="102"/>
      <c r="M1689" s="210"/>
      <c r="N1689" s="102"/>
      <c r="O1689" s="210"/>
      <c r="P1689" s="102"/>
      <c r="Q1689" s="215"/>
    </row>
    <row r="1690" spans="2:17" x14ac:dyDescent="0.3">
      <c r="B1690" s="102"/>
      <c r="C1690" s="210"/>
      <c r="D1690" s="102"/>
      <c r="E1690" s="210"/>
      <c r="F1690" s="102"/>
      <c r="G1690" s="210"/>
      <c r="H1690" s="102"/>
      <c r="I1690" s="210"/>
      <c r="J1690" s="102"/>
      <c r="K1690" s="210"/>
      <c r="L1690" s="102"/>
      <c r="M1690" s="210"/>
      <c r="N1690" s="102"/>
      <c r="O1690" s="210"/>
      <c r="P1690" s="102"/>
      <c r="Q1690" s="215"/>
    </row>
    <row r="1691" spans="2:17" x14ac:dyDescent="0.3">
      <c r="B1691" s="102"/>
      <c r="C1691" s="210"/>
      <c r="D1691" s="102"/>
      <c r="E1691" s="210"/>
      <c r="F1691" s="102"/>
      <c r="G1691" s="210"/>
      <c r="H1691" s="102"/>
      <c r="I1691" s="210"/>
      <c r="J1691" s="102"/>
      <c r="K1691" s="210"/>
      <c r="L1691" s="102"/>
      <c r="M1691" s="210"/>
      <c r="N1691" s="102"/>
      <c r="O1691" s="210"/>
      <c r="P1691" s="102"/>
      <c r="Q1691" s="215"/>
    </row>
    <row r="1692" spans="2:17" x14ac:dyDescent="0.3">
      <c r="B1692" s="102"/>
      <c r="C1692" s="210"/>
      <c r="D1692" s="102"/>
      <c r="E1692" s="210"/>
      <c r="F1692" s="102"/>
      <c r="G1692" s="210"/>
      <c r="H1692" s="102"/>
      <c r="I1692" s="210"/>
      <c r="J1692" s="102"/>
      <c r="K1692" s="210"/>
      <c r="L1692" s="102"/>
      <c r="M1692" s="210"/>
      <c r="N1692" s="102"/>
      <c r="O1692" s="210"/>
      <c r="P1692" s="102"/>
      <c r="Q1692" s="215"/>
    </row>
    <row r="1693" spans="2:17" x14ac:dyDescent="0.3">
      <c r="B1693" s="102"/>
      <c r="C1693" s="210"/>
      <c r="D1693" s="102"/>
      <c r="E1693" s="210"/>
      <c r="F1693" s="102"/>
      <c r="G1693" s="210"/>
      <c r="H1693" s="102"/>
      <c r="I1693" s="210"/>
      <c r="J1693" s="102"/>
      <c r="K1693" s="210"/>
      <c r="L1693" s="102"/>
      <c r="M1693" s="210"/>
      <c r="N1693" s="102"/>
      <c r="O1693" s="210"/>
      <c r="P1693" s="102"/>
      <c r="Q1693" s="215"/>
    </row>
    <row r="1694" spans="2:17" x14ac:dyDescent="0.3">
      <c r="B1694" s="102"/>
      <c r="C1694" s="210"/>
      <c r="D1694" s="102"/>
      <c r="E1694" s="210"/>
      <c r="F1694" s="102"/>
      <c r="G1694" s="210"/>
      <c r="H1694" s="102"/>
      <c r="I1694" s="210"/>
      <c r="J1694" s="102"/>
      <c r="K1694" s="210"/>
      <c r="L1694" s="102"/>
      <c r="M1694" s="210"/>
      <c r="N1694" s="102"/>
      <c r="O1694" s="210"/>
      <c r="P1694" s="102"/>
      <c r="Q1694" s="215"/>
    </row>
    <row r="1695" spans="2:17" x14ac:dyDescent="0.3">
      <c r="B1695" s="102"/>
      <c r="C1695" s="210"/>
      <c r="D1695" s="102"/>
      <c r="E1695" s="210"/>
      <c r="F1695" s="102"/>
      <c r="G1695" s="210"/>
      <c r="H1695" s="102"/>
      <c r="I1695" s="210"/>
      <c r="J1695" s="102"/>
      <c r="K1695" s="210"/>
      <c r="L1695" s="102"/>
      <c r="M1695" s="210"/>
      <c r="N1695" s="102"/>
      <c r="O1695" s="210"/>
      <c r="P1695" s="102"/>
      <c r="Q1695" s="215"/>
    </row>
    <row r="1696" spans="2:17" x14ac:dyDescent="0.3">
      <c r="B1696" s="102"/>
      <c r="C1696" s="210"/>
      <c r="D1696" s="102"/>
      <c r="E1696" s="210"/>
      <c r="F1696" s="102"/>
      <c r="G1696" s="210"/>
      <c r="H1696" s="102"/>
      <c r="I1696" s="210"/>
      <c r="J1696" s="102"/>
      <c r="K1696" s="210"/>
      <c r="L1696" s="102"/>
      <c r="M1696" s="210"/>
      <c r="N1696" s="102"/>
      <c r="O1696" s="210"/>
      <c r="P1696" s="102"/>
      <c r="Q1696" s="215"/>
    </row>
    <row r="1697" spans="2:17" x14ac:dyDescent="0.3">
      <c r="B1697" s="102"/>
      <c r="C1697" s="210"/>
      <c r="D1697" s="102"/>
      <c r="E1697" s="210"/>
      <c r="F1697" s="102"/>
      <c r="G1697" s="210"/>
      <c r="H1697" s="102"/>
      <c r="I1697" s="210"/>
      <c r="J1697" s="102"/>
      <c r="K1697" s="210"/>
      <c r="L1697" s="102"/>
      <c r="M1697" s="210"/>
      <c r="N1697" s="102"/>
      <c r="O1697" s="210"/>
      <c r="P1697" s="102"/>
      <c r="Q1697" s="215"/>
    </row>
    <row r="1698" spans="2:17" x14ac:dyDescent="0.3">
      <c r="B1698" s="102"/>
      <c r="C1698" s="210"/>
      <c r="D1698" s="102"/>
      <c r="E1698" s="210"/>
      <c r="F1698" s="102"/>
      <c r="G1698" s="210"/>
      <c r="H1698" s="102"/>
      <c r="I1698" s="210"/>
      <c r="J1698" s="102"/>
      <c r="K1698" s="210"/>
      <c r="L1698" s="102"/>
      <c r="M1698" s="210"/>
      <c r="N1698" s="102"/>
      <c r="O1698" s="210"/>
      <c r="P1698" s="102"/>
      <c r="Q1698" s="215"/>
    </row>
    <row r="1699" spans="2:17" x14ac:dyDescent="0.3">
      <c r="B1699" s="102"/>
      <c r="C1699" s="210"/>
      <c r="D1699" s="102"/>
      <c r="E1699" s="210"/>
      <c r="F1699" s="102"/>
      <c r="G1699" s="210"/>
      <c r="H1699" s="102"/>
      <c r="I1699" s="210"/>
      <c r="J1699" s="102"/>
      <c r="K1699" s="210"/>
      <c r="L1699" s="102"/>
      <c r="M1699" s="210"/>
      <c r="N1699" s="102"/>
      <c r="O1699" s="210"/>
      <c r="P1699" s="102"/>
      <c r="Q1699" s="215"/>
    </row>
    <row r="1700" spans="2:17" x14ac:dyDescent="0.3">
      <c r="B1700" s="102"/>
      <c r="C1700" s="210"/>
      <c r="D1700" s="102"/>
      <c r="E1700" s="210"/>
      <c r="F1700" s="102"/>
      <c r="G1700" s="210"/>
      <c r="H1700" s="102"/>
      <c r="I1700" s="210"/>
      <c r="J1700" s="102"/>
      <c r="K1700" s="210"/>
      <c r="L1700" s="102"/>
      <c r="M1700" s="210"/>
      <c r="N1700" s="102"/>
      <c r="O1700" s="210"/>
      <c r="P1700" s="102"/>
      <c r="Q1700" s="215"/>
    </row>
    <row r="1701" spans="2:17" x14ac:dyDescent="0.3">
      <c r="B1701" s="102"/>
      <c r="C1701" s="210"/>
      <c r="D1701" s="102"/>
      <c r="E1701" s="210"/>
      <c r="F1701" s="102"/>
      <c r="G1701" s="210"/>
      <c r="H1701" s="102"/>
      <c r="I1701" s="210"/>
      <c r="J1701" s="102"/>
      <c r="K1701" s="210"/>
      <c r="L1701" s="102"/>
      <c r="M1701" s="210"/>
      <c r="N1701" s="102"/>
      <c r="O1701" s="210"/>
      <c r="P1701" s="102"/>
      <c r="Q1701" s="215"/>
    </row>
    <row r="1702" spans="2:17" x14ac:dyDescent="0.3">
      <c r="B1702" s="102"/>
      <c r="C1702" s="210"/>
      <c r="D1702" s="102"/>
      <c r="E1702" s="210"/>
      <c r="F1702" s="102"/>
      <c r="G1702" s="210"/>
      <c r="H1702" s="102"/>
      <c r="I1702" s="210"/>
      <c r="J1702" s="102"/>
      <c r="K1702" s="210"/>
      <c r="L1702" s="102"/>
      <c r="M1702" s="210"/>
      <c r="N1702" s="102"/>
      <c r="O1702" s="210"/>
      <c r="P1702" s="102"/>
      <c r="Q1702" s="215"/>
    </row>
    <row r="1703" spans="2:17" x14ac:dyDescent="0.3">
      <c r="B1703" s="102"/>
      <c r="C1703" s="210"/>
      <c r="D1703" s="102"/>
      <c r="E1703" s="210"/>
      <c r="F1703" s="102"/>
      <c r="G1703" s="210"/>
      <c r="H1703" s="102"/>
      <c r="I1703" s="210"/>
      <c r="J1703" s="102"/>
      <c r="K1703" s="210"/>
      <c r="L1703" s="102"/>
      <c r="M1703" s="210"/>
      <c r="N1703" s="102"/>
      <c r="O1703" s="210"/>
      <c r="P1703" s="102"/>
      <c r="Q1703" s="215"/>
    </row>
    <row r="1704" spans="2:17" x14ac:dyDescent="0.3">
      <c r="B1704" s="102"/>
      <c r="C1704" s="210"/>
      <c r="D1704" s="102"/>
      <c r="E1704" s="210"/>
      <c r="F1704" s="102"/>
      <c r="G1704" s="210"/>
      <c r="H1704" s="102"/>
      <c r="I1704" s="210"/>
      <c r="J1704" s="102"/>
      <c r="K1704" s="210"/>
      <c r="L1704" s="102"/>
      <c r="M1704" s="210"/>
      <c r="N1704" s="102"/>
      <c r="O1704" s="210"/>
      <c r="P1704" s="102"/>
      <c r="Q1704" s="215"/>
    </row>
    <row r="1705" spans="2:17" x14ac:dyDescent="0.3">
      <c r="B1705" s="102"/>
      <c r="C1705" s="210"/>
      <c r="D1705" s="102"/>
      <c r="E1705" s="210"/>
      <c r="F1705" s="102"/>
      <c r="G1705" s="210"/>
      <c r="H1705" s="102"/>
      <c r="I1705" s="210"/>
      <c r="J1705" s="102"/>
      <c r="K1705" s="210"/>
      <c r="L1705" s="102"/>
      <c r="M1705" s="210"/>
      <c r="N1705" s="102"/>
      <c r="O1705" s="210"/>
      <c r="P1705" s="102"/>
      <c r="Q1705" s="215"/>
    </row>
    <row r="1706" spans="2:17" x14ac:dyDescent="0.3">
      <c r="B1706" s="102"/>
      <c r="C1706" s="210"/>
      <c r="D1706" s="102"/>
      <c r="E1706" s="210"/>
      <c r="F1706" s="102"/>
      <c r="G1706" s="210"/>
      <c r="H1706" s="102"/>
      <c r="I1706" s="210"/>
      <c r="J1706" s="102"/>
      <c r="K1706" s="210"/>
      <c r="L1706" s="102"/>
      <c r="M1706" s="210"/>
      <c r="N1706" s="102"/>
      <c r="O1706" s="210"/>
      <c r="P1706" s="102"/>
      <c r="Q1706" s="215"/>
    </row>
    <row r="1707" spans="2:17" x14ac:dyDescent="0.3">
      <c r="B1707" s="102"/>
      <c r="C1707" s="210"/>
      <c r="D1707" s="102"/>
      <c r="E1707" s="210"/>
      <c r="F1707" s="102"/>
      <c r="G1707" s="210"/>
      <c r="H1707" s="102"/>
      <c r="I1707" s="210"/>
      <c r="J1707" s="102"/>
      <c r="K1707" s="210"/>
      <c r="L1707" s="102"/>
      <c r="M1707" s="210"/>
      <c r="N1707" s="102"/>
      <c r="O1707" s="210"/>
      <c r="P1707" s="102"/>
      <c r="Q1707" s="215"/>
    </row>
    <row r="1708" spans="2:17" x14ac:dyDescent="0.3">
      <c r="B1708" s="102"/>
      <c r="C1708" s="210"/>
      <c r="D1708" s="102"/>
      <c r="E1708" s="210"/>
      <c r="F1708" s="102"/>
      <c r="G1708" s="210"/>
      <c r="H1708" s="102"/>
      <c r="I1708" s="210"/>
      <c r="J1708" s="102"/>
      <c r="K1708" s="210"/>
      <c r="L1708" s="102"/>
      <c r="M1708" s="210"/>
      <c r="N1708" s="102"/>
      <c r="O1708" s="210"/>
      <c r="P1708" s="102"/>
      <c r="Q1708" s="215"/>
    </row>
    <row r="1709" spans="2:17" x14ac:dyDescent="0.3">
      <c r="B1709" s="102"/>
      <c r="C1709" s="210"/>
      <c r="D1709" s="102"/>
      <c r="E1709" s="210"/>
      <c r="F1709" s="102"/>
      <c r="G1709" s="210"/>
      <c r="H1709" s="102"/>
      <c r="I1709" s="210"/>
      <c r="J1709" s="102"/>
      <c r="K1709" s="210"/>
      <c r="L1709" s="102"/>
      <c r="M1709" s="210"/>
      <c r="N1709" s="102"/>
      <c r="O1709" s="210"/>
      <c r="P1709" s="102"/>
      <c r="Q1709" s="215"/>
    </row>
    <row r="1710" spans="2:17" x14ac:dyDescent="0.3">
      <c r="B1710" s="102"/>
      <c r="C1710" s="210"/>
      <c r="D1710" s="102"/>
      <c r="E1710" s="210"/>
      <c r="F1710" s="102"/>
      <c r="G1710" s="210"/>
      <c r="H1710" s="102"/>
      <c r="I1710" s="210"/>
      <c r="J1710" s="102"/>
      <c r="K1710" s="210"/>
      <c r="L1710" s="102"/>
      <c r="M1710" s="210"/>
      <c r="N1710" s="102"/>
      <c r="O1710" s="210"/>
      <c r="P1710" s="102"/>
      <c r="Q1710" s="215"/>
    </row>
    <row r="1711" spans="2:17" x14ac:dyDescent="0.3">
      <c r="B1711" s="102"/>
      <c r="C1711" s="210"/>
      <c r="D1711" s="102"/>
      <c r="E1711" s="210"/>
      <c r="F1711" s="102"/>
      <c r="G1711" s="210"/>
      <c r="H1711" s="102"/>
      <c r="I1711" s="210"/>
      <c r="J1711" s="102"/>
      <c r="K1711" s="210"/>
      <c r="L1711" s="102"/>
      <c r="M1711" s="210"/>
      <c r="N1711" s="102"/>
      <c r="O1711" s="210"/>
      <c r="P1711" s="102"/>
      <c r="Q1711" s="215"/>
    </row>
    <row r="1712" spans="2:17" x14ac:dyDescent="0.3">
      <c r="B1712" s="102"/>
      <c r="C1712" s="210"/>
      <c r="D1712" s="102"/>
      <c r="E1712" s="210"/>
      <c r="F1712" s="102"/>
      <c r="G1712" s="210"/>
      <c r="H1712" s="102"/>
      <c r="I1712" s="210"/>
      <c r="J1712" s="102"/>
      <c r="K1712" s="210"/>
      <c r="L1712" s="102"/>
      <c r="M1712" s="210"/>
      <c r="N1712" s="102"/>
      <c r="O1712" s="210"/>
      <c r="P1712" s="102"/>
      <c r="Q1712" s="215"/>
    </row>
    <row r="1713" spans="2:17" x14ac:dyDescent="0.3">
      <c r="B1713" s="102"/>
      <c r="C1713" s="210"/>
      <c r="D1713" s="102"/>
      <c r="E1713" s="210"/>
      <c r="F1713" s="102"/>
      <c r="G1713" s="210"/>
      <c r="H1713" s="102"/>
      <c r="I1713" s="210"/>
      <c r="J1713" s="102"/>
      <c r="K1713" s="210"/>
      <c r="L1713" s="102"/>
      <c r="M1713" s="210"/>
      <c r="N1713" s="102"/>
      <c r="O1713" s="210"/>
      <c r="P1713" s="102"/>
      <c r="Q1713" s="215"/>
    </row>
    <row r="1714" spans="2:17" x14ac:dyDescent="0.3">
      <c r="B1714" s="102"/>
      <c r="C1714" s="210"/>
      <c r="D1714" s="102"/>
      <c r="E1714" s="210"/>
      <c r="F1714" s="102"/>
      <c r="G1714" s="210"/>
      <c r="H1714" s="102"/>
      <c r="I1714" s="210"/>
      <c r="J1714" s="102"/>
      <c r="K1714" s="210"/>
      <c r="L1714" s="102"/>
      <c r="M1714" s="210"/>
      <c r="N1714" s="102"/>
      <c r="O1714" s="210"/>
      <c r="P1714" s="102"/>
      <c r="Q1714" s="215"/>
    </row>
    <row r="1715" spans="2:17" x14ac:dyDescent="0.3">
      <c r="B1715" s="102"/>
      <c r="C1715" s="210"/>
      <c r="D1715" s="102"/>
      <c r="E1715" s="210"/>
      <c r="F1715" s="102"/>
      <c r="G1715" s="210"/>
      <c r="H1715" s="102"/>
      <c r="I1715" s="210"/>
      <c r="J1715" s="102"/>
      <c r="K1715" s="210"/>
      <c r="L1715" s="102"/>
      <c r="M1715" s="210"/>
      <c r="N1715" s="102"/>
      <c r="O1715" s="210"/>
      <c r="P1715" s="102"/>
      <c r="Q1715" s="215"/>
    </row>
    <row r="1716" spans="2:17" x14ac:dyDescent="0.3">
      <c r="B1716" s="102"/>
      <c r="C1716" s="210"/>
      <c r="D1716" s="102"/>
      <c r="E1716" s="210"/>
      <c r="F1716" s="102"/>
      <c r="G1716" s="210"/>
      <c r="H1716" s="102"/>
      <c r="I1716" s="210"/>
      <c r="J1716" s="102"/>
      <c r="K1716" s="210"/>
      <c r="L1716" s="102"/>
      <c r="M1716" s="210"/>
      <c r="N1716" s="102"/>
      <c r="O1716" s="210"/>
      <c r="P1716" s="102"/>
      <c r="Q1716" s="215"/>
    </row>
    <row r="1717" spans="2:17" x14ac:dyDescent="0.3">
      <c r="B1717" s="102"/>
      <c r="C1717" s="210"/>
      <c r="D1717" s="102"/>
      <c r="E1717" s="210"/>
      <c r="F1717" s="102"/>
      <c r="G1717" s="210"/>
      <c r="H1717" s="102"/>
      <c r="I1717" s="210"/>
      <c r="J1717" s="102"/>
      <c r="K1717" s="210"/>
      <c r="L1717" s="102"/>
      <c r="M1717" s="210"/>
      <c r="N1717" s="102"/>
      <c r="O1717" s="210"/>
      <c r="P1717" s="102"/>
      <c r="Q1717" s="215"/>
    </row>
    <row r="1718" spans="2:17" x14ac:dyDescent="0.3">
      <c r="B1718" s="102"/>
      <c r="C1718" s="210"/>
      <c r="D1718" s="102"/>
      <c r="E1718" s="210"/>
      <c r="F1718" s="102"/>
      <c r="G1718" s="210"/>
      <c r="H1718" s="102"/>
      <c r="I1718" s="210"/>
      <c r="J1718" s="102"/>
      <c r="K1718" s="210"/>
      <c r="L1718" s="102"/>
      <c r="M1718" s="210"/>
      <c r="N1718" s="102"/>
      <c r="O1718" s="210"/>
      <c r="P1718" s="102"/>
      <c r="Q1718" s="215"/>
    </row>
    <row r="1719" spans="2:17" x14ac:dyDescent="0.3">
      <c r="B1719" s="102"/>
      <c r="C1719" s="210"/>
      <c r="D1719" s="102"/>
      <c r="E1719" s="210"/>
      <c r="F1719" s="102"/>
      <c r="G1719" s="210"/>
      <c r="H1719" s="102"/>
      <c r="I1719" s="210"/>
      <c r="J1719" s="102"/>
      <c r="K1719" s="210"/>
      <c r="L1719" s="102"/>
      <c r="M1719" s="210"/>
      <c r="N1719" s="102"/>
      <c r="O1719" s="210"/>
      <c r="P1719" s="102"/>
      <c r="Q1719" s="215"/>
    </row>
    <row r="1720" spans="2:17" x14ac:dyDescent="0.3">
      <c r="B1720" s="102"/>
      <c r="C1720" s="210"/>
      <c r="D1720" s="102"/>
      <c r="E1720" s="210"/>
      <c r="F1720" s="102"/>
      <c r="G1720" s="210"/>
      <c r="H1720" s="102"/>
      <c r="I1720" s="210"/>
      <c r="J1720" s="102"/>
      <c r="K1720" s="210"/>
      <c r="L1720" s="102"/>
      <c r="M1720" s="210"/>
      <c r="N1720" s="102"/>
      <c r="O1720" s="210"/>
      <c r="P1720" s="102"/>
      <c r="Q1720" s="215"/>
    </row>
    <row r="1721" spans="2:17" x14ac:dyDescent="0.3">
      <c r="B1721" s="102"/>
      <c r="C1721" s="210"/>
      <c r="D1721" s="102"/>
      <c r="E1721" s="210"/>
      <c r="F1721" s="102"/>
      <c r="G1721" s="210"/>
      <c r="H1721" s="102"/>
      <c r="I1721" s="210"/>
      <c r="J1721" s="102"/>
      <c r="K1721" s="210"/>
      <c r="L1721" s="102"/>
      <c r="M1721" s="210"/>
      <c r="N1721" s="102"/>
      <c r="O1721" s="210"/>
      <c r="P1721" s="102"/>
      <c r="Q1721" s="215"/>
    </row>
    <row r="1722" spans="2:17" x14ac:dyDescent="0.3">
      <c r="B1722" s="102"/>
      <c r="C1722" s="210"/>
      <c r="D1722" s="102"/>
      <c r="E1722" s="210"/>
      <c r="F1722" s="102"/>
      <c r="G1722" s="210"/>
      <c r="H1722" s="102"/>
      <c r="I1722" s="210"/>
      <c r="J1722" s="102"/>
      <c r="K1722" s="210"/>
      <c r="L1722" s="102"/>
      <c r="M1722" s="210"/>
      <c r="N1722" s="102"/>
      <c r="O1722" s="210"/>
      <c r="P1722" s="102"/>
      <c r="Q1722" s="215"/>
    </row>
    <row r="1723" spans="2:17" x14ac:dyDescent="0.3">
      <c r="B1723" s="102"/>
      <c r="C1723" s="210"/>
      <c r="D1723" s="102"/>
      <c r="E1723" s="210"/>
      <c r="F1723" s="102"/>
      <c r="G1723" s="210"/>
      <c r="H1723" s="102"/>
      <c r="I1723" s="210"/>
      <c r="J1723" s="102"/>
      <c r="K1723" s="210"/>
      <c r="L1723" s="102"/>
      <c r="M1723" s="210"/>
      <c r="N1723" s="102"/>
      <c r="O1723" s="210"/>
      <c r="P1723" s="102"/>
      <c r="Q1723" s="215"/>
    </row>
    <row r="1724" spans="2:17" x14ac:dyDescent="0.3">
      <c r="B1724" s="102"/>
      <c r="C1724" s="210"/>
      <c r="D1724" s="102"/>
      <c r="E1724" s="210"/>
      <c r="F1724" s="102"/>
      <c r="G1724" s="210"/>
      <c r="H1724" s="102"/>
      <c r="I1724" s="210"/>
      <c r="J1724" s="102"/>
      <c r="K1724" s="210"/>
      <c r="L1724" s="102"/>
      <c r="M1724" s="210"/>
      <c r="N1724" s="102"/>
      <c r="O1724" s="210"/>
      <c r="P1724" s="102"/>
      <c r="Q1724" s="215"/>
    </row>
    <row r="1725" spans="2:17" x14ac:dyDescent="0.3">
      <c r="B1725" s="102"/>
      <c r="C1725" s="210"/>
      <c r="D1725" s="102"/>
      <c r="E1725" s="210"/>
      <c r="F1725" s="102"/>
      <c r="G1725" s="210"/>
      <c r="H1725" s="102"/>
      <c r="I1725" s="210"/>
      <c r="J1725" s="102"/>
      <c r="K1725" s="210"/>
      <c r="L1725" s="102"/>
      <c r="M1725" s="210"/>
      <c r="N1725" s="102"/>
      <c r="O1725" s="210"/>
      <c r="P1725" s="102"/>
      <c r="Q1725" s="215"/>
    </row>
    <row r="1726" spans="2:17" x14ac:dyDescent="0.3">
      <c r="B1726" s="102"/>
      <c r="C1726" s="210"/>
      <c r="D1726" s="102"/>
      <c r="E1726" s="210"/>
      <c r="F1726" s="102"/>
      <c r="G1726" s="210"/>
      <c r="H1726" s="102"/>
      <c r="I1726" s="210"/>
      <c r="J1726" s="102"/>
      <c r="K1726" s="210"/>
      <c r="L1726" s="102"/>
      <c r="M1726" s="210"/>
      <c r="N1726" s="102"/>
      <c r="O1726" s="210"/>
      <c r="P1726" s="102"/>
      <c r="Q1726" s="215"/>
    </row>
    <row r="1727" spans="2:17" x14ac:dyDescent="0.3">
      <c r="B1727" s="102"/>
      <c r="C1727" s="210"/>
      <c r="D1727" s="102"/>
      <c r="E1727" s="210"/>
      <c r="F1727" s="102"/>
      <c r="G1727" s="210"/>
      <c r="H1727" s="102"/>
      <c r="I1727" s="210"/>
      <c r="J1727" s="102"/>
      <c r="K1727" s="210"/>
      <c r="L1727" s="102"/>
      <c r="M1727" s="210"/>
      <c r="N1727" s="102"/>
      <c r="O1727" s="210"/>
      <c r="P1727" s="102"/>
      <c r="Q1727" s="215"/>
    </row>
    <row r="1728" spans="2:17" x14ac:dyDescent="0.3">
      <c r="B1728" s="102"/>
      <c r="C1728" s="210"/>
      <c r="D1728" s="102"/>
      <c r="E1728" s="210"/>
      <c r="F1728" s="102"/>
      <c r="G1728" s="210"/>
      <c r="H1728" s="102"/>
      <c r="I1728" s="210"/>
      <c r="J1728" s="102"/>
      <c r="K1728" s="210"/>
      <c r="L1728" s="102"/>
      <c r="M1728" s="210"/>
      <c r="N1728" s="102"/>
      <c r="O1728" s="210"/>
      <c r="P1728" s="102"/>
      <c r="Q1728" s="215"/>
    </row>
    <row r="1729" spans="2:17" x14ac:dyDescent="0.3">
      <c r="B1729" s="102"/>
      <c r="C1729" s="210"/>
      <c r="D1729" s="102"/>
      <c r="E1729" s="210"/>
      <c r="F1729" s="102"/>
      <c r="G1729" s="210"/>
      <c r="H1729" s="102"/>
      <c r="I1729" s="210"/>
      <c r="J1729" s="102"/>
      <c r="K1729" s="210"/>
      <c r="L1729" s="102"/>
      <c r="M1729" s="210"/>
      <c r="N1729" s="102"/>
      <c r="O1729" s="210"/>
      <c r="P1729" s="102"/>
      <c r="Q1729" s="215"/>
    </row>
    <row r="1730" spans="2:17" x14ac:dyDescent="0.3">
      <c r="B1730" s="102"/>
      <c r="C1730" s="210"/>
      <c r="D1730" s="102"/>
      <c r="E1730" s="210"/>
      <c r="F1730" s="102"/>
      <c r="G1730" s="210"/>
      <c r="H1730" s="102"/>
      <c r="I1730" s="210"/>
      <c r="J1730" s="102"/>
      <c r="K1730" s="210"/>
      <c r="L1730" s="102"/>
      <c r="M1730" s="210"/>
      <c r="N1730" s="102"/>
      <c r="O1730" s="210"/>
      <c r="P1730" s="102"/>
      <c r="Q1730" s="215"/>
    </row>
    <row r="1731" spans="2:17" x14ac:dyDescent="0.3">
      <c r="B1731" s="102"/>
      <c r="C1731" s="210"/>
      <c r="D1731" s="102"/>
      <c r="E1731" s="210"/>
      <c r="F1731" s="102"/>
      <c r="G1731" s="210"/>
      <c r="H1731" s="102"/>
      <c r="I1731" s="210"/>
      <c r="J1731" s="102"/>
      <c r="K1731" s="210"/>
      <c r="L1731" s="102"/>
      <c r="M1731" s="210"/>
      <c r="N1731" s="102"/>
      <c r="O1731" s="210"/>
      <c r="P1731" s="102"/>
      <c r="Q1731" s="215"/>
    </row>
    <row r="1732" spans="2:17" x14ac:dyDescent="0.3">
      <c r="B1732" s="102"/>
      <c r="C1732" s="210"/>
      <c r="D1732" s="102"/>
      <c r="E1732" s="210"/>
      <c r="F1732" s="102"/>
      <c r="G1732" s="210"/>
      <c r="H1732" s="102"/>
      <c r="I1732" s="210"/>
      <c r="J1732" s="102"/>
      <c r="K1732" s="210"/>
      <c r="L1732" s="102"/>
      <c r="M1732" s="210"/>
      <c r="N1732" s="102"/>
      <c r="O1732" s="210"/>
      <c r="P1732" s="102"/>
      <c r="Q1732" s="215"/>
    </row>
    <row r="1733" spans="2:17" x14ac:dyDescent="0.3">
      <c r="B1733" s="102"/>
      <c r="C1733" s="210"/>
      <c r="D1733" s="102"/>
      <c r="E1733" s="210"/>
      <c r="F1733" s="102"/>
      <c r="G1733" s="210"/>
      <c r="H1733" s="102"/>
      <c r="I1733" s="210"/>
      <c r="J1733" s="102"/>
      <c r="K1733" s="210"/>
      <c r="L1733" s="102"/>
      <c r="M1733" s="210"/>
      <c r="N1733" s="102"/>
      <c r="O1733" s="210"/>
      <c r="P1733" s="102"/>
      <c r="Q1733" s="215"/>
    </row>
    <row r="1734" spans="2:17" x14ac:dyDescent="0.3">
      <c r="B1734" s="102"/>
      <c r="C1734" s="210"/>
      <c r="D1734" s="102"/>
      <c r="E1734" s="210"/>
      <c r="F1734" s="102"/>
      <c r="G1734" s="210"/>
      <c r="H1734" s="102"/>
      <c r="I1734" s="210"/>
      <c r="J1734" s="102"/>
      <c r="K1734" s="210"/>
      <c r="L1734" s="102"/>
      <c r="M1734" s="210"/>
      <c r="N1734" s="102"/>
      <c r="O1734" s="210"/>
      <c r="P1734" s="102"/>
      <c r="Q1734" s="215"/>
    </row>
    <row r="1735" spans="2:17" x14ac:dyDescent="0.3">
      <c r="B1735" s="102"/>
      <c r="C1735" s="210"/>
      <c r="D1735" s="102"/>
      <c r="E1735" s="210"/>
      <c r="F1735" s="102"/>
      <c r="G1735" s="210"/>
      <c r="H1735" s="102"/>
      <c r="I1735" s="210"/>
      <c r="J1735" s="102"/>
      <c r="K1735" s="210"/>
      <c r="L1735" s="102"/>
      <c r="M1735" s="210"/>
      <c r="N1735" s="102"/>
      <c r="O1735" s="210"/>
      <c r="P1735" s="102"/>
      <c r="Q1735" s="215"/>
    </row>
    <row r="1736" spans="2:17" x14ac:dyDescent="0.3">
      <c r="B1736" s="102"/>
      <c r="C1736" s="210"/>
      <c r="D1736" s="102"/>
      <c r="E1736" s="210"/>
      <c r="F1736" s="102"/>
      <c r="G1736" s="210"/>
      <c r="H1736" s="102"/>
      <c r="I1736" s="210"/>
      <c r="J1736" s="102"/>
      <c r="K1736" s="210"/>
      <c r="L1736" s="102"/>
      <c r="M1736" s="210"/>
      <c r="N1736" s="102"/>
      <c r="O1736" s="210"/>
      <c r="P1736" s="102"/>
      <c r="Q1736" s="215"/>
    </row>
    <row r="1737" spans="2:17" x14ac:dyDescent="0.3">
      <c r="B1737" s="102"/>
      <c r="C1737" s="210"/>
      <c r="D1737" s="102"/>
      <c r="E1737" s="210"/>
      <c r="F1737" s="102"/>
      <c r="G1737" s="210"/>
      <c r="H1737" s="102"/>
      <c r="I1737" s="210"/>
      <c r="J1737" s="102"/>
      <c r="K1737" s="210"/>
      <c r="L1737" s="102"/>
      <c r="M1737" s="210"/>
      <c r="N1737" s="102"/>
      <c r="O1737" s="210"/>
      <c r="P1737" s="102"/>
      <c r="Q1737" s="215"/>
    </row>
    <row r="1738" spans="2:17" x14ac:dyDescent="0.3">
      <c r="B1738" s="102"/>
      <c r="C1738" s="210"/>
      <c r="D1738" s="102"/>
      <c r="E1738" s="210"/>
      <c r="F1738" s="102"/>
      <c r="G1738" s="210"/>
      <c r="H1738" s="102"/>
      <c r="I1738" s="210"/>
      <c r="J1738" s="102"/>
      <c r="K1738" s="210"/>
      <c r="L1738" s="102"/>
      <c r="M1738" s="210"/>
      <c r="N1738" s="102"/>
      <c r="O1738" s="210"/>
      <c r="P1738" s="102"/>
      <c r="Q1738" s="215"/>
    </row>
    <row r="1739" spans="2:17" x14ac:dyDescent="0.3">
      <c r="B1739" s="102"/>
      <c r="C1739" s="210"/>
      <c r="D1739" s="102"/>
      <c r="E1739" s="210"/>
      <c r="F1739" s="102"/>
      <c r="G1739" s="210"/>
      <c r="H1739" s="102"/>
      <c r="I1739" s="210"/>
      <c r="J1739" s="102"/>
      <c r="K1739" s="210"/>
      <c r="L1739" s="102"/>
      <c r="M1739" s="210"/>
      <c r="N1739" s="102"/>
      <c r="O1739" s="210"/>
      <c r="P1739" s="102"/>
      <c r="Q1739" s="215"/>
    </row>
    <row r="1740" spans="2:17" x14ac:dyDescent="0.3">
      <c r="B1740" s="102"/>
      <c r="C1740" s="210"/>
      <c r="D1740" s="102"/>
      <c r="E1740" s="210"/>
      <c r="F1740" s="102"/>
      <c r="G1740" s="210"/>
      <c r="H1740" s="102"/>
      <c r="I1740" s="210"/>
      <c r="J1740" s="102"/>
      <c r="K1740" s="210"/>
      <c r="L1740" s="102"/>
      <c r="M1740" s="210"/>
      <c r="N1740" s="102"/>
      <c r="O1740" s="210"/>
      <c r="P1740" s="102"/>
      <c r="Q1740" s="215"/>
    </row>
    <row r="1741" spans="2:17" x14ac:dyDescent="0.3">
      <c r="B1741" s="102"/>
      <c r="C1741" s="210"/>
      <c r="D1741" s="102"/>
      <c r="E1741" s="210"/>
      <c r="F1741" s="102"/>
      <c r="G1741" s="210"/>
      <c r="H1741" s="102"/>
      <c r="I1741" s="210"/>
      <c r="J1741" s="102"/>
      <c r="K1741" s="210"/>
      <c r="L1741" s="102"/>
      <c r="M1741" s="210"/>
      <c r="N1741" s="102"/>
      <c r="O1741" s="210"/>
      <c r="P1741" s="102"/>
      <c r="Q1741" s="215"/>
    </row>
    <row r="1742" spans="2:17" x14ac:dyDescent="0.3">
      <c r="B1742" s="102"/>
      <c r="C1742" s="210"/>
      <c r="D1742" s="102"/>
      <c r="E1742" s="210"/>
      <c r="F1742" s="102"/>
      <c r="G1742" s="210"/>
      <c r="H1742" s="102"/>
      <c r="I1742" s="210"/>
      <c r="J1742" s="102"/>
      <c r="K1742" s="210"/>
      <c r="L1742" s="102"/>
      <c r="M1742" s="210"/>
      <c r="N1742" s="102"/>
      <c r="O1742" s="210"/>
      <c r="P1742" s="102"/>
      <c r="Q1742" s="215"/>
    </row>
    <row r="1743" spans="2:17" x14ac:dyDescent="0.3">
      <c r="B1743" s="102"/>
      <c r="C1743" s="210"/>
      <c r="D1743" s="102"/>
      <c r="E1743" s="210"/>
      <c r="F1743" s="102"/>
      <c r="G1743" s="210"/>
      <c r="H1743" s="102"/>
      <c r="I1743" s="210"/>
      <c r="J1743" s="102"/>
      <c r="K1743" s="210"/>
      <c r="L1743" s="102"/>
      <c r="M1743" s="210"/>
      <c r="N1743" s="102"/>
      <c r="O1743" s="210"/>
      <c r="P1743" s="102"/>
      <c r="Q1743" s="215"/>
    </row>
    <row r="1744" spans="2:17" x14ac:dyDescent="0.3">
      <c r="B1744" s="102"/>
      <c r="C1744" s="210"/>
      <c r="D1744" s="102"/>
      <c r="E1744" s="210"/>
      <c r="F1744" s="102"/>
      <c r="G1744" s="210"/>
      <c r="H1744" s="102"/>
      <c r="I1744" s="210"/>
      <c r="J1744" s="102"/>
      <c r="K1744" s="210"/>
      <c r="L1744" s="102"/>
      <c r="M1744" s="210"/>
      <c r="N1744" s="102"/>
      <c r="O1744" s="210"/>
      <c r="P1744" s="102"/>
      <c r="Q1744" s="215"/>
    </row>
    <row r="1745" spans="2:17" x14ac:dyDescent="0.3">
      <c r="B1745" s="102"/>
      <c r="C1745" s="210"/>
      <c r="D1745" s="102"/>
      <c r="E1745" s="210"/>
      <c r="F1745" s="102"/>
      <c r="G1745" s="210"/>
      <c r="H1745" s="102"/>
      <c r="I1745" s="210"/>
      <c r="J1745" s="102"/>
      <c r="K1745" s="210"/>
      <c r="L1745" s="102"/>
      <c r="M1745" s="210"/>
      <c r="N1745" s="102"/>
      <c r="O1745" s="210"/>
      <c r="P1745" s="102"/>
      <c r="Q1745" s="215"/>
    </row>
    <row r="1746" spans="2:17" x14ac:dyDescent="0.3">
      <c r="B1746" s="102"/>
      <c r="C1746" s="210"/>
      <c r="D1746" s="102"/>
      <c r="E1746" s="210"/>
      <c r="F1746" s="102"/>
      <c r="G1746" s="210"/>
      <c r="H1746" s="102"/>
      <c r="I1746" s="210"/>
      <c r="J1746" s="102"/>
      <c r="K1746" s="210"/>
      <c r="L1746" s="102"/>
      <c r="M1746" s="210"/>
      <c r="N1746" s="102"/>
      <c r="O1746" s="210"/>
      <c r="P1746" s="102"/>
      <c r="Q1746" s="215"/>
    </row>
    <row r="1747" spans="2:17" x14ac:dyDescent="0.3">
      <c r="B1747" s="102"/>
      <c r="C1747" s="210"/>
      <c r="D1747" s="102"/>
      <c r="E1747" s="210"/>
      <c r="F1747" s="102"/>
      <c r="G1747" s="210"/>
      <c r="H1747" s="102"/>
      <c r="I1747" s="210"/>
      <c r="J1747" s="102"/>
      <c r="K1747" s="210"/>
      <c r="L1747" s="102"/>
      <c r="M1747" s="210"/>
      <c r="N1747" s="102"/>
      <c r="O1747" s="210"/>
      <c r="P1747" s="102"/>
      <c r="Q1747" s="215"/>
    </row>
    <row r="1748" spans="2:17" x14ac:dyDescent="0.3">
      <c r="B1748" s="102"/>
      <c r="C1748" s="210"/>
      <c r="D1748" s="102"/>
      <c r="E1748" s="210"/>
      <c r="F1748" s="102"/>
      <c r="G1748" s="210"/>
      <c r="H1748" s="102"/>
      <c r="I1748" s="210"/>
      <c r="J1748" s="102"/>
      <c r="K1748" s="210"/>
      <c r="L1748" s="102"/>
      <c r="M1748" s="210"/>
      <c r="N1748" s="102"/>
      <c r="O1748" s="210"/>
      <c r="P1748" s="102"/>
      <c r="Q1748" s="215"/>
    </row>
    <row r="1749" spans="2:17" x14ac:dyDescent="0.3">
      <c r="B1749" s="102"/>
      <c r="C1749" s="210"/>
      <c r="D1749" s="102"/>
      <c r="E1749" s="210"/>
      <c r="F1749" s="102"/>
      <c r="G1749" s="210"/>
      <c r="H1749" s="102"/>
      <c r="I1749" s="210"/>
      <c r="J1749" s="102"/>
      <c r="K1749" s="210"/>
      <c r="L1749" s="102"/>
      <c r="M1749" s="210"/>
      <c r="N1749" s="102"/>
      <c r="O1749" s="210"/>
      <c r="P1749" s="102"/>
      <c r="Q1749" s="215"/>
    </row>
    <row r="1750" spans="2:17" x14ac:dyDescent="0.3">
      <c r="B1750" s="102"/>
      <c r="C1750" s="210"/>
      <c r="D1750" s="102"/>
      <c r="E1750" s="210"/>
      <c r="F1750" s="102"/>
      <c r="G1750" s="210"/>
      <c r="H1750" s="102"/>
      <c r="I1750" s="210"/>
      <c r="J1750" s="102"/>
      <c r="K1750" s="210"/>
      <c r="L1750" s="102"/>
      <c r="M1750" s="210"/>
      <c r="N1750" s="102"/>
      <c r="O1750" s="210"/>
      <c r="P1750" s="102"/>
      <c r="Q1750" s="215"/>
    </row>
    <row r="1751" spans="2:17" x14ac:dyDescent="0.3">
      <c r="B1751" s="102"/>
      <c r="C1751" s="210"/>
      <c r="D1751" s="102"/>
      <c r="E1751" s="210"/>
      <c r="F1751" s="102"/>
      <c r="G1751" s="210"/>
      <c r="H1751" s="102"/>
      <c r="I1751" s="210"/>
      <c r="J1751" s="102"/>
      <c r="K1751" s="210"/>
      <c r="L1751" s="102"/>
      <c r="M1751" s="210"/>
      <c r="N1751" s="102"/>
      <c r="O1751" s="210"/>
      <c r="P1751" s="102"/>
      <c r="Q1751" s="215"/>
    </row>
    <row r="1752" spans="2:17" x14ac:dyDescent="0.3">
      <c r="B1752" s="102"/>
      <c r="C1752" s="210"/>
      <c r="D1752" s="102"/>
      <c r="E1752" s="210"/>
      <c r="F1752" s="102"/>
      <c r="G1752" s="210"/>
      <c r="H1752" s="102"/>
      <c r="I1752" s="210"/>
      <c r="J1752" s="102"/>
      <c r="K1752" s="210"/>
      <c r="L1752" s="102"/>
      <c r="M1752" s="210"/>
      <c r="N1752" s="102"/>
      <c r="O1752" s="210"/>
      <c r="P1752" s="102"/>
      <c r="Q1752" s="215"/>
    </row>
    <row r="1753" spans="2:17" x14ac:dyDescent="0.3">
      <c r="B1753" s="102"/>
      <c r="C1753" s="210"/>
      <c r="D1753" s="102"/>
      <c r="E1753" s="210"/>
      <c r="F1753" s="102"/>
      <c r="G1753" s="210"/>
      <c r="H1753" s="102"/>
      <c r="I1753" s="210"/>
      <c r="J1753" s="102"/>
      <c r="K1753" s="210"/>
      <c r="L1753" s="102"/>
      <c r="M1753" s="210"/>
      <c r="N1753" s="102"/>
      <c r="O1753" s="210"/>
      <c r="P1753" s="102"/>
      <c r="Q1753" s="215"/>
    </row>
    <row r="1754" spans="2:17" x14ac:dyDescent="0.3">
      <c r="B1754" s="102"/>
      <c r="C1754" s="210"/>
      <c r="D1754" s="102"/>
      <c r="E1754" s="210"/>
      <c r="F1754" s="102"/>
      <c r="G1754" s="210"/>
      <c r="H1754" s="102"/>
      <c r="I1754" s="210"/>
      <c r="J1754" s="102"/>
      <c r="K1754" s="210"/>
      <c r="L1754" s="102"/>
      <c r="M1754" s="210"/>
      <c r="N1754" s="102"/>
      <c r="O1754" s="210"/>
      <c r="P1754" s="102"/>
      <c r="Q1754" s="215"/>
    </row>
    <row r="1755" spans="2:17" x14ac:dyDescent="0.3">
      <c r="B1755" s="102"/>
      <c r="C1755" s="210"/>
      <c r="D1755" s="102"/>
      <c r="E1755" s="210"/>
      <c r="F1755" s="102"/>
      <c r="G1755" s="210"/>
      <c r="H1755" s="102"/>
      <c r="I1755" s="210"/>
      <c r="J1755" s="102"/>
      <c r="K1755" s="210"/>
      <c r="L1755" s="102"/>
      <c r="M1755" s="210"/>
      <c r="N1755" s="102"/>
      <c r="O1755" s="210"/>
      <c r="P1755" s="102"/>
      <c r="Q1755" s="215"/>
    </row>
    <row r="1756" spans="2:17" x14ac:dyDescent="0.3">
      <c r="B1756" s="102"/>
      <c r="C1756" s="210"/>
      <c r="D1756" s="102"/>
      <c r="E1756" s="210"/>
      <c r="F1756" s="102"/>
      <c r="G1756" s="210"/>
      <c r="H1756" s="102"/>
      <c r="I1756" s="210"/>
      <c r="J1756" s="102"/>
      <c r="K1756" s="210"/>
      <c r="L1756" s="102"/>
      <c r="M1756" s="210"/>
      <c r="N1756" s="102"/>
      <c r="O1756" s="210"/>
      <c r="P1756" s="102"/>
      <c r="Q1756" s="215"/>
    </row>
    <row r="1757" spans="2:17" x14ac:dyDescent="0.3">
      <c r="B1757" s="102"/>
      <c r="C1757" s="210"/>
      <c r="D1757" s="102"/>
      <c r="E1757" s="210"/>
      <c r="F1757" s="102"/>
      <c r="G1757" s="210"/>
      <c r="H1757" s="102"/>
      <c r="I1757" s="210"/>
      <c r="J1757" s="102"/>
      <c r="K1757" s="210"/>
      <c r="L1757" s="102"/>
      <c r="M1757" s="210"/>
      <c r="N1757" s="102"/>
      <c r="O1757" s="210"/>
      <c r="P1757" s="102"/>
      <c r="Q1757" s="215"/>
    </row>
    <row r="1758" spans="2:17" x14ac:dyDescent="0.3">
      <c r="B1758" s="102"/>
      <c r="C1758" s="210"/>
      <c r="D1758" s="102"/>
      <c r="E1758" s="210"/>
      <c r="F1758" s="102"/>
      <c r="G1758" s="210"/>
      <c r="H1758" s="102"/>
      <c r="I1758" s="210"/>
      <c r="J1758" s="102"/>
      <c r="K1758" s="210"/>
      <c r="L1758" s="102"/>
      <c r="M1758" s="210"/>
      <c r="N1758" s="102"/>
      <c r="O1758" s="210"/>
      <c r="P1758" s="102"/>
      <c r="Q1758" s="215"/>
    </row>
    <row r="1759" spans="2:17" x14ac:dyDescent="0.3">
      <c r="B1759" s="102"/>
      <c r="C1759" s="210"/>
      <c r="D1759" s="102"/>
      <c r="E1759" s="210"/>
      <c r="F1759" s="102"/>
      <c r="G1759" s="210"/>
      <c r="H1759" s="102"/>
      <c r="I1759" s="210"/>
      <c r="J1759" s="102"/>
      <c r="K1759" s="210"/>
      <c r="L1759" s="102"/>
      <c r="M1759" s="210"/>
      <c r="N1759" s="102"/>
      <c r="O1759" s="210"/>
      <c r="P1759" s="102"/>
      <c r="Q1759" s="215"/>
    </row>
    <row r="1760" spans="2:17" x14ac:dyDescent="0.3">
      <c r="B1760" s="102"/>
      <c r="C1760" s="210"/>
      <c r="D1760" s="102"/>
      <c r="E1760" s="210"/>
      <c r="F1760" s="102"/>
      <c r="G1760" s="210"/>
      <c r="H1760" s="102"/>
      <c r="I1760" s="210"/>
      <c r="J1760" s="102"/>
      <c r="K1760" s="210"/>
      <c r="L1760" s="102"/>
      <c r="M1760" s="210"/>
      <c r="N1760" s="102"/>
      <c r="O1760" s="210"/>
      <c r="P1760" s="102"/>
      <c r="Q1760" s="215"/>
    </row>
    <row r="1761" spans="2:17" x14ac:dyDescent="0.3">
      <c r="B1761" s="102"/>
      <c r="C1761" s="210"/>
      <c r="D1761" s="102"/>
      <c r="E1761" s="210"/>
      <c r="F1761" s="102"/>
      <c r="G1761" s="210"/>
      <c r="H1761" s="102"/>
      <c r="I1761" s="210"/>
      <c r="J1761" s="102"/>
      <c r="K1761" s="210"/>
      <c r="L1761" s="102"/>
      <c r="M1761" s="210"/>
      <c r="N1761" s="102"/>
      <c r="O1761" s="210"/>
      <c r="P1761" s="102"/>
      <c r="Q1761" s="215"/>
    </row>
    <row r="1762" spans="2:17" x14ac:dyDescent="0.3">
      <c r="B1762" s="102"/>
      <c r="C1762" s="210"/>
      <c r="D1762" s="102"/>
      <c r="E1762" s="210"/>
      <c r="F1762" s="102"/>
      <c r="G1762" s="210"/>
      <c r="H1762" s="102"/>
      <c r="I1762" s="210"/>
      <c r="J1762" s="102"/>
      <c r="K1762" s="210"/>
      <c r="L1762" s="102"/>
      <c r="M1762" s="210"/>
      <c r="N1762" s="102"/>
      <c r="O1762" s="210"/>
      <c r="P1762" s="102"/>
      <c r="Q1762" s="215"/>
    </row>
    <row r="1763" spans="2:17" x14ac:dyDescent="0.3">
      <c r="B1763" s="102"/>
      <c r="C1763" s="210"/>
      <c r="D1763" s="102"/>
      <c r="E1763" s="210"/>
      <c r="F1763" s="102"/>
      <c r="G1763" s="210"/>
      <c r="H1763" s="102"/>
      <c r="I1763" s="210"/>
      <c r="J1763" s="102"/>
      <c r="K1763" s="210"/>
      <c r="L1763" s="102"/>
      <c r="M1763" s="210"/>
      <c r="N1763" s="102"/>
      <c r="O1763" s="210"/>
      <c r="P1763" s="102"/>
      <c r="Q1763" s="215"/>
    </row>
    <row r="1764" spans="2:17" x14ac:dyDescent="0.3">
      <c r="B1764" s="102"/>
      <c r="C1764" s="210"/>
      <c r="D1764" s="102"/>
      <c r="E1764" s="210"/>
      <c r="F1764" s="102"/>
      <c r="G1764" s="210"/>
      <c r="H1764" s="102"/>
      <c r="I1764" s="210"/>
      <c r="J1764" s="102"/>
      <c r="K1764" s="210"/>
      <c r="L1764" s="102"/>
      <c r="M1764" s="210"/>
      <c r="N1764" s="102"/>
      <c r="O1764" s="210"/>
      <c r="P1764" s="102"/>
      <c r="Q1764" s="215"/>
    </row>
    <row r="1765" spans="2:17" x14ac:dyDescent="0.3">
      <c r="B1765" s="102"/>
      <c r="C1765" s="210"/>
      <c r="D1765" s="102"/>
      <c r="E1765" s="210"/>
      <c r="F1765" s="102"/>
      <c r="G1765" s="210"/>
      <c r="H1765" s="102"/>
      <c r="I1765" s="210"/>
      <c r="J1765" s="102"/>
      <c r="K1765" s="210"/>
      <c r="L1765" s="102"/>
      <c r="M1765" s="210"/>
      <c r="N1765" s="102"/>
      <c r="O1765" s="210"/>
      <c r="P1765" s="102"/>
      <c r="Q1765" s="215"/>
    </row>
    <row r="1766" spans="2:17" x14ac:dyDescent="0.3">
      <c r="B1766" s="102"/>
      <c r="C1766" s="210"/>
      <c r="D1766" s="102"/>
      <c r="E1766" s="210"/>
      <c r="F1766" s="102"/>
      <c r="G1766" s="210"/>
      <c r="H1766" s="102"/>
      <c r="I1766" s="210"/>
      <c r="J1766" s="102"/>
      <c r="K1766" s="210"/>
      <c r="L1766" s="102"/>
      <c r="M1766" s="210"/>
      <c r="N1766" s="102"/>
      <c r="O1766" s="210"/>
      <c r="P1766" s="102"/>
      <c r="Q1766" s="215"/>
    </row>
    <row r="1767" spans="2:17" x14ac:dyDescent="0.3">
      <c r="B1767" s="102"/>
      <c r="C1767" s="210"/>
      <c r="D1767" s="102"/>
      <c r="E1767" s="210"/>
      <c r="F1767" s="102"/>
      <c r="G1767" s="210"/>
      <c r="H1767" s="102"/>
      <c r="I1767" s="210"/>
      <c r="J1767" s="102"/>
      <c r="K1767" s="210"/>
      <c r="L1767" s="102"/>
      <c r="M1767" s="210"/>
      <c r="N1767" s="102"/>
      <c r="O1767" s="210"/>
      <c r="P1767" s="102"/>
      <c r="Q1767" s="215"/>
    </row>
    <row r="1768" spans="2:17" x14ac:dyDescent="0.3">
      <c r="B1768" s="102"/>
      <c r="C1768" s="210"/>
      <c r="D1768" s="102"/>
      <c r="E1768" s="210"/>
      <c r="F1768" s="102"/>
      <c r="G1768" s="210"/>
      <c r="H1768" s="102"/>
      <c r="I1768" s="210"/>
      <c r="J1768" s="102"/>
      <c r="K1768" s="210"/>
      <c r="L1768" s="102"/>
      <c r="M1768" s="210"/>
      <c r="N1768" s="102"/>
      <c r="O1768" s="210"/>
      <c r="P1768" s="102"/>
      <c r="Q1768" s="215"/>
    </row>
    <row r="1769" spans="2:17" x14ac:dyDescent="0.3">
      <c r="B1769" s="102"/>
      <c r="C1769" s="210"/>
      <c r="D1769" s="102"/>
      <c r="E1769" s="210"/>
      <c r="F1769" s="102"/>
      <c r="G1769" s="210"/>
      <c r="H1769" s="102"/>
      <c r="I1769" s="210"/>
      <c r="J1769" s="102"/>
      <c r="K1769" s="210"/>
      <c r="L1769" s="102"/>
      <c r="M1769" s="210"/>
      <c r="N1769" s="102"/>
      <c r="O1769" s="210"/>
      <c r="P1769" s="102"/>
      <c r="Q1769" s="215"/>
    </row>
    <row r="1770" spans="2:17" x14ac:dyDescent="0.3">
      <c r="B1770" s="102"/>
      <c r="C1770" s="210"/>
      <c r="D1770" s="102"/>
      <c r="E1770" s="210"/>
      <c r="F1770" s="102"/>
      <c r="G1770" s="210"/>
      <c r="H1770" s="102"/>
      <c r="I1770" s="210"/>
      <c r="J1770" s="102"/>
      <c r="K1770" s="210"/>
      <c r="L1770" s="102"/>
      <c r="M1770" s="210"/>
      <c r="N1770" s="102"/>
      <c r="O1770" s="210"/>
      <c r="P1770" s="102"/>
      <c r="Q1770" s="215"/>
    </row>
    <row r="1771" spans="2:17" x14ac:dyDescent="0.3">
      <c r="B1771" s="102"/>
      <c r="C1771" s="210"/>
      <c r="D1771" s="102"/>
      <c r="E1771" s="210"/>
      <c r="F1771" s="102"/>
      <c r="G1771" s="210"/>
      <c r="H1771" s="102"/>
      <c r="I1771" s="210"/>
      <c r="J1771" s="102"/>
      <c r="K1771" s="210"/>
      <c r="L1771" s="102"/>
      <c r="M1771" s="210"/>
      <c r="N1771" s="102"/>
      <c r="O1771" s="210"/>
      <c r="P1771" s="102"/>
      <c r="Q1771" s="215"/>
    </row>
    <row r="1772" spans="2:17" x14ac:dyDescent="0.3">
      <c r="B1772" s="102"/>
      <c r="C1772" s="210"/>
      <c r="D1772" s="102"/>
      <c r="E1772" s="210"/>
      <c r="F1772" s="102"/>
      <c r="G1772" s="210"/>
      <c r="H1772" s="102"/>
      <c r="I1772" s="210"/>
      <c r="J1772" s="102"/>
      <c r="K1772" s="210"/>
      <c r="L1772" s="102"/>
      <c r="M1772" s="210"/>
      <c r="N1772" s="102"/>
      <c r="O1772" s="210"/>
      <c r="P1772" s="102"/>
      <c r="Q1772" s="215"/>
    </row>
    <row r="1773" spans="2:17" x14ac:dyDescent="0.3">
      <c r="B1773" s="102"/>
      <c r="C1773" s="210"/>
      <c r="D1773" s="102"/>
      <c r="E1773" s="210"/>
      <c r="F1773" s="102"/>
      <c r="G1773" s="210"/>
      <c r="H1773" s="102"/>
      <c r="I1773" s="210"/>
      <c r="J1773" s="102"/>
      <c r="K1773" s="210"/>
      <c r="L1773" s="102"/>
      <c r="M1773" s="210"/>
      <c r="N1773" s="102"/>
      <c r="O1773" s="210"/>
      <c r="P1773" s="102"/>
      <c r="Q1773" s="215"/>
    </row>
    <row r="1774" spans="2:17" x14ac:dyDescent="0.3">
      <c r="B1774" s="102"/>
      <c r="C1774" s="210"/>
      <c r="D1774" s="102"/>
      <c r="E1774" s="210"/>
      <c r="F1774" s="102"/>
      <c r="G1774" s="210"/>
      <c r="H1774" s="102"/>
      <c r="I1774" s="210"/>
      <c r="J1774" s="102"/>
      <c r="K1774" s="210"/>
      <c r="L1774" s="102"/>
      <c r="M1774" s="210"/>
      <c r="N1774" s="102"/>
      <c r="O1774" s="210"/>
      <c r="P1774" s="102"/>
      <c r="Q1774" s="215"/>
    </row>
    <row r="1775" spans="2:17" x14ac:dyDescent="0.3">
      <c r="B1775" s="102"/>
      <c r="C1775" s="210"/>
      <c r="D1775" s="102"/>
      <c r="E1775" s="210"/>
      <c r="F1775" s="102"/>
      <c r="G1775" s="210"/>
      <c r="H1775" s="102"/>
      <c r="I1775" s="210"/>
      <c r="J1775" s="102"/>
      <c r="K1775" s="210"/>
      <c r="L1775" s="102"/>
      <c r="M1775" s="210"/>
      <c r="N1775" s="102"/>
      <c r="O1775" s="210"/>
      <c r="P1775" s="102"/>
      <c r="Q1775" s="215"/>
    </row>
    <row r="1776" spans="2:17" x14ac:dyDescent="0.3">
      <c r="B1776" s="102"/>
      <c r="C1776" s="210"/>
      <c r="D1776" s="102"/>
      <c r="E1776" s="210"/>
      <c r="F1776" s="102"/>
      <c r="G1776" s="210"/>
      <c r="H1776" s="102"/>
      <c r="I1776" s="210"/>
      <c r="J1776" s="102"/>
      <c r="K1776" s="210"/>
      <c r="L1776" s="102"/>
      <c r="M1776" s="210"/>
      <c r="N1776" s="102"/>
      <c r="O1776" s="210"/>
      <c r="P1776" s="102"/>
      <c r="Q1776" s="215"/>
    </row>
    <row r="1777" spans="2:17" x14ac:dyDescent="0.3">
      <c r="B1777" s="102"/>
      <c r="C1777" s="210"/>
      <c r="D1777" s="102"/>
      <c r="E1777" s="210"/>
      <c r="F1777" s="102"/>
      <c r="G1777" s="210"/>
      <c r="H1777" s="102"/>
      <c r="I1777" s="210"/>
      <c r="J1777" s="102"/>
      <c r="K1777" s="210"/>
      <c r="L1777" s="102"/>
      <c r="M1777" s="210"/>
      <c r="N1777" s="102"/>
      <c r="O1777" s="210"/>
      <c r="P1777" s="102"/>
      <c r="Q1777" s="215"/>
    </row>
    <row r="1778" spans="2:17" x14ac:dyDescent="0.3">
      <c r="B1778" s="102"/>
      <c r="C1778" s="210"/>
      <c r="D1778" s="102"/>
      <c r="E1778" s="210"/>
      <c r="F1778" s="102"/>
      <c r="G1778" s="210"/>
      <c r="H1778" s="102"/>
      <c r="I1778" s="210"/>
      <c r="J1778" s="102"/>
      <c r="K1778" s="210"/>
      <c r="L1778" s="102"/>
      <c r="M1778" s="210"/>
      <c r="N1778" s="102"/>
      <c r="O1778" s="210"/>
      <c r="P1778" s="102"/>
      <c r="Q1778" s="215"/>
    </row>
    <row r="1779" spans="2:17" x14ac:dyDescent="0.3">
      <c r="B1779" s="102"/>
      <c r="C1779" s="210"/>
      <c r="D1779" s="102"/>
      <c r="E1779" s="210"/>
      <c r="F1779" s="102"/>
      <c r="G1779" s="210"/>
      <c r="H1779" s="102"/>
      <c r="I1779" s="210"/>
      <c r="J1779" s="102"/>
      <c r="K1779" s="210"/>
      <c r="L1779" s="102"/>
      <c r="M1779" s="210"/>
      <c r="N1779" s="102"/>
      <c r="O1779" s="210"/>
      <c r="P1779" s="102"/>
      <c r="Q1779" s="215"/>
    </row>
    <row r="1780" spans="2:17" x14ac:dyDescent="0.3">
      <c r="B1780" s="102"/>
      <c r="C1780" s="210"/>
      <c r="D1780" s="102"/>
      <c r="E1780" s="210"/>
      <c r="F1780" s="102"/>
      <c r="G1780" s="210"/>
      <c r="H1780" s="102"/>
      <c r="I1780" s="210"/>
      <c r="J1780" s="102"/>
      <c r="K1780" s="210"/>
      <c r="L1780" s="102"/>
      <c r="M1780" s="210"/>
      <c r="N1780" s="102"/>
      <c r="O1780" s="210"/>
      <c r="P1780" s="102"/>
      <c r="Q1780" s="215"/>
    </row>
    <row r="1781" spans="2:17" x14ac:dyDescent="0.3">
      <c r="B1781" s="102"/>
      <c r="C1781" s="210"/>
      <c r="D1781" s="102"/>
      <c r="E1781" s="210"/>
      <c r="F1781" s="102"/>
      <c r="G1781" s="210"/>
      <c r="H1781" s="102"/>
      <c r="I1781" s="210"/>
      <c r="J1781" s="102"/>
      <c r="K1781" s="210"/>
      <c r="L1781" s="102"/>
      <c r="M1781" s="210"/>
      <c r="N1781" s="102"/>
      <c r="O1781" s="210"/>
      <c r="P1781" s="102"/>
      <c r="Q1781" s="215"/>
    </row>
    <row r="1782" spans="2:17" x14ac:dyDescent="0.3">
      <c r="B1782" s="102"/>
      <c r="C1782" s="210"/>
      <c r="D1782" s="102"/>
      <c r="E1782" s="210"/>
      <c r="F1782" s="102"/>
      <c r="G1782" s="210"/>
      <c r="H1782" s="102"/>
      <c r="I1782" s="210"/>
      <c r="J1782" s="102"/>
      <c r="K1782" s="210"/>
      <c r="L1782" s="102"/>
      <c r="M1782" s="210"/>
      <c r="N1782" s="102"/>
      <c r="O1782" s="210"/>
      <c r="P1782" s="102"/>
      <c r="Q1782" s="215"/>
    </row>
    <row r="1783" spans="2:17" x14ac:dyDescent="0.3">
      <c r="B1783" s="102"/>
      <c r="C1783" s="210"/>
      <c r="D1783" s="102"/>
      <c r="E1783" s="210"/>
      <c r="F1783" s="102"/>
      <c r="G1783" s="210"/>
      <c r="H1783" s="102"/>
      <c r="I1783" s="210"/>
      <c r="J1783" s="102"/>
      <c r="K1783" s="210"/>
      <c r="L1783" s="102"/>
      <c r="M1783" s="210"/>
      <c r="N1783" s="102"/>
      <c r="O1783" s="210"/>
      <c r="P1783" s="102"/>
      <c r="Q1783" s="215"/>
    </row>
    <row r="1784" spans="2:17" x14ac:dyDescent="0.3">
      <c r="B1784" s="102"/>
      <c r="C1784" s="210"/>
      <c r="D1784" s="102"/>
      <c r="E1784" s="210"/>
      <c r="F1784" s="102"/>
      <c r="G1784" s="210"/>
      <c r="H1784" s="102"/>
      <c r="I1784" s="210"/>
      <c r="J1784" s="102"/>
      <c r="K1784" s="210"/>
      <c r="L1784" s="102"/>
      <c r="M1784" s="210"/>
      <c r="N1784" s="102"/>
      <c r="O1784" s="210"/>
      <c r="P1784" s="102"/>
      <c r="Q1784" s="215"/>
    </row>
    <row r="1785" spans="2:17" x14ac:dyDescent="0.3">
      <c r="B1785" s="102"/>
      <c r="C1785" s="210"/>
      <c r="D1785" s="102"/>
      <c r="E1785" s="210"/>
      <c r="F1785" s="102"/>
      <c r="G1785" s="210"/>
      <c r="H1785" s="102"/>
      <c r="I1785" s="210"/>
      <c r="J1785" s="102"/>
      <c r="K1785" s="210"/>
      <c r="L1785" s="102"/>
      <c r="M1785" s="210"/>
      <c r="N1785" s="102"/>
      <c r="O1785" s="210"/>
      <c r="P1785" s="102"/>
      <c r="Q1785" s="215"/>
    </row>
    <row r="1786" spans="2:17" x14ac:dyDescent="0.3">
      <c r="B1786" s="102"/>
      <c r="C1786" s="210"/>
      <c r="D1786" s="102"/>
      <c r="E1786" s="210"/>
      <c r="F1786" s="102"/>
      <c r="G1786" s="210"/>
      <c r="H1786" s="102"/>
      <c r="I1786" s="210"/>
      <c r="J1786" s="102"/>
      <c r="K1786" s="210"/>
      <c r="L1786" s="102"/>
      <c r="M1786" s="210"/>
      <c r="N1786" s="102"/>
      <c r="O1786" s="210"/>
      <c r="P1786" s="102"/>
      <c r="Q1786" s="215"/>
    </row>
    <row r="1787" spans="2:17" x14ac:dyDescent="0.3">
      <c r="B1787" s="102"/>
      <c r="C1787" s="210"/>
      <c r="D1787" s="102"/>
      <c r="E1787" s="210"/>
      <c r="F1787" s="102"/>
      <c r="G1787" s="210"/>
      <c r="H1787" s="102"/>
      <c r="I1787" s="210"/>
      <c r="J1787" s="102"/>
      <c r="K1787" s="210"/>
      <c r="L1787" s="102"/>
      <c r="M1787" s="210"/>
      <c r="N1787" s="102"/>
      <c r="O1787" s="210"/>
      <c r="P1787" s="102"/>
      <c r="Q1787" s="215"/>
    </row>
    <row r="1788" spans="2:17" x14ac:dyDescent="0.3">
      <c r="B1788" s="102"/>
      <c r="C1788" s="210"/>
      <c r="D1788" s="102"/>
      <c r="E1788" s="210"/>
      <c r="F1788" s="102"/>
      <c r="G1788" s="210"/>
      <c r="H1788" s="102"/>
      <c r="I1788" s="210"/>
      <c r="J1788" s="102"/>
      <c r="K1788" s="210"/>
      <c r="L1788" s="102"/>
      <c r="M1788" s="210"/>
      <c r="N1788" s="102"/>
      <c r="O1788" s="210"/>
      <c r="P1788" s="102"/>
      <c r="Q1788" s="215"/>
    </row>
    <row r="1789" spans="2:17" x14ac:dyDescent="0.3">
      <c r="B1789" s="102"/>
      <c r="C1789" s="210"/>
      <c r="D1789" s="102"/>
      <c r="E1789" s="210"/>
      <c r="F1789" s="102"/>
      <c r="G1789" s="210"/>
      <c r="H1789" s="102"/>
      <c r="I1789" s="210"/>
      <c r="J1789" s="102"/>
      <c r="K1789" s="210"/>
      <c r="L1789" s="102"/>
      <c r="M1789" s="210"/>
      <c r="N1789" s="102"/>
      <c r="O1789" s="210"/>
      <c r="P1789" s="102"/>
      <c r="Q1789" s="215"/>
    </row>
    <row r="1790" spans="2:17" x14ac:dyDescent="0.3">
      <c r="B1790" s="102"/>
      <c r="C1790" s="210"/>
      <c r="D1790" s="102"/>
      <c r="E1790" s="210"/>
      <c r="F1790" s="102"/>
      <c r="G1790" s="210"/>
      <c r="H1790" s="102"/>
      <c r="I1790" s="210"/>
      <c r="J1790" s="102"/>
      <c r="K1790" s="210"/>
      <c r="L1790" s="102"/>
      <c r="M1790" s="210"/>
      <c r="N1790" s="102"/>
      <c r="O1790" s="210"/>
      <c r="P1790" s="102"/>
      <c r="Q1790" s="215"/>
    </row>
    <row r="1791" spans="2:17" x14ac:dyDescent="0.3">
      <c r="B1791" s="102"/>
      <c r="C1791" s="210"/>
      <c r="D1791" s="102"/>
      <c r="E1791" s="210"/>
      <c r="F1791" s="102"/>
      <c r="G1791" s="210"/>
      <c r="H1791" s="102"/>
      <c r="I1791" s="210"/>
      <c r="J1791" s="102"/>
      <c r="K1791" s="210"/>
      <c r="L1791" s="102"/>
      <c r="M1791" s="210"/>
      <c r="N1791" s="102"/>
      <c r="O1791" s="210"/>
      <c r="P1791" s="102"/>
      <c r="Q1791" s="215"/>
    </row>
    <row r="1792" spans="2:17" x14ac:dyDescent="0.3">
      <c r="B1792" s="102"/>
      <c r="C1792" s="210"/>
      <c r="D1792" s="102"/>
      <c r="E1792" s="210"/>
      <c r="F1792" s="102"/>
      <c r="G1792" s="210"/>
      <c r="H1792" s="102"/>
      <c r="I1792" s="210"/>
      <c r="J1792" s="102"/>
      <c r="K1792" s="210"/>
      <c r="L1792" s="102"/>
      <c r="M1792" s="210"/>
      <c r="N1792" s="102"/>
      <c r="O1792" s="210"/>
      <c r="P1792" s="102"/>
      <c r="Q1792" s="215"/>
    </row>
    <row r="1793" spans="2:17" x14ac:dyDescent="0.3">
      <c r="B1793" s="102"/>
      <c r="C1793" s="210"/>
      <c r="D1793" s="102"/>
      <c r="E1793" s="210"/>
      <c r="F1793" s="102"/>
      <c r="G1793" s="210"/>
      <c r="H1793" s="102"/>
      <c r="I1793" s="210"/>
      <c r="J1793" s="102"/>
      <c r="K1793" s="210"/>
      <c r="L1793" s="102"/>
      <c r="M1793" s="210"/>
      <c r="N1793" s="102"/>
      <c r="O1793" s="210"/>
      <c r="P1793" s="102"/>
      <c r="Q1793" s="215"/>
    </row>
    <row r="1794" spans="2:17" x14ac:dyDescent="0.3">
      <c r="B1794" s="102"/>
      <c r="C1794" s="210"/>
      <c r="D1794" s="102"/>
      <c r="E1794" s="210"/>
      <c r="F1794" s="102"/>
      <c r="G1794" s="210"/>
      <c r="H1794" s="102"/>
      <c r="I1794" s="210"/>
      <c r="J1794" s="102"/>
      <c r="K1794" s="210"/>
      <c r="L1794" s="102"/>
      <c r="M1794" s="210"/>
      <c r="N1794" s="102"/>
      <c r="O1794" s="210"/>
      <c r="P1794" s="102"/>
      <c r="Q1794" s="215"/>
    </row>
    <row r="1795" spans="2:17" x14ac:dyDescent="0.3">
      <c r="B1795" s="102"/>
      <c r="C1795" s="210"/>
      <c r="D1795" s="102"/>
      <c r="E1795" s="210"/>
      <c r="F1795" s="102"/>
      <c r="G1795" s="210"/>
      <c r="H1795" s="102"/>
      <c r="I1795" s="210"/>
      <c r="J1795" s="102"/>
      <c r="K1795" s="210"/>
      <c r="L1795" s="102"/>
      <c r="M1795" s="210"/>
      <c r="N1795" s="102"/>
      <c r="O1795" s="210"/>
      <c r="P1795" s="102"/>
      <c r="Q1795" s="215"/>
    </row>
    <row r="1796" spans="2:17" x14ac:dyDescent="0.3">
      <c r="B1796" s="102"/>
      <c r="C1796" s="210"/>
      <c r="D1796" s="102"/>
      <c r="E1796" s="210"/>
      <c r="F1796" s="102"/>
      <c r="G1796" s="210"/>
      <c r="H1796" s="102"/>
      <c r="I1796" s="210"/>
      <c r="J1796" s="102"/>
      <c r="K1796" s="210"/>
      <c r="L1796" s="102"/>
      <c r="M1796" s="210"/>
      <c r="N1796" s="102"/>
      <c r="O1796" s="210"/>
      <c r="P1796" s="102"/>
      <c r="Q1796" s="215"/>
    </row>
    <row r="1797" spans="2:17" x14ac:dyDescent="0.3">
      <c r="B1797" s="102"/>
      <c r="C1797" s="210"/>
      <c r="D1797" s="102"/>
      <c r="E1797" s="210"/>
      <c r="F1797" s="102"/>
      <c r="G1797" s="210"/>
      <c r="H1797" s="102"/>
      <c r="I1797" s="210"/>
      <c r="J1797" s="102"/>
      <c r="K1797" s="210"/>
      <c r="L1797" s="102"/>
      <c r="M1797" s="210"/>
      <c r="N1797" s="102"/>
      <c r="O1797" s="210"/>
      <c r="P1797" s="102"/>
      <c r="Q1797" s="215"/>
    </row>
    <row r="1798" spans="2:17" x14ac:dyDescent="0.3">
      <c r="B1798" s="102"/>
      <c r="C1798" s="210"/>
      <c r="D1798" s="102"/>
      <c r="E1798" s="210"/>
      <c r="F1798" s="102"/>
      <c r="G1798" s="210"/>
      <c r="H1798" s="102"/>
      <c r="I1798" s="210"/>
      <c r="J1798" s="102"/>
      <c r="K1798" s="210"/>
      <c r="L1798" s="102"/>
      <c r="M1798" s="210"/>
      <c r="N1798" s="102"/>
      <c r="O1798" s="210"/>
      <c r="P1798" s="102"/>
      <c r="Q1798" s="215"/>
    </row>
    <row r="1799" spans="2:17" x14ac:dyDescent="0.3">
      <c r="B1799" s="102"/>
      <c r="C1799" s="210"/>
      <c r="D1799" s="102"/>
      <c r="E1799" s="210"/>
      <c r="F1799" s="102"/>
      <c r="G1799" s="210"/>
      <c r="H1799" s="102"/>
      <c r="I1799" s="210"/>
      <c r="J1799" s="102"/>
      <c r="K1799" s="210"/>
      <c r="L1799" s="102"/>
      <c r="M1799" s="210"/>
      <c r="N1799" s="102"/>
      <c r="O1799" s="210"/>
      <c r="P1799" s="102"/>
      <c r="Q1799" s="215"/>
    </row>
    <row r="1800" spans="2:17" x14ac:dyDescent="0.3">
      <c r="B1800" s="102"/>
      <c r="C1800" s="210"/>
      <c r="D1800" s="102"/>
      <c r="E1800" s="210"/>
      <c r="F1800" s="102"/>
      <c r="G1800" s="210"/>
      <c r="H1800" s="102"/>
      <c r="I1800" s="210"/>
      <c r="J1800" s="102"/>
      <c r="K1800" s="210"/>
      <c r="L1800" s="102"/>
      <c r="M1800" s="210"/>
      <c r="N1800" s="102"/>
      <c r="O1800" s="210"/>
      <c r="P1800" s="102"/>
      <c r="Q1800" s="215"/>
    </row>
    <row r="1801" spans="2:17" x14ac:dyDescent="0.3">
      <c r="B1801" s="102"/>
      <c r="C1801" s="210"/>
      <c r="D1801" s="102"/>
      <c r="E1801" s="210"/>
      <c r="F1801" s="102"/>
      <c r="G1801" s="210"/>
      <c r="H1801" s="102"/>
      <c r="I1801" s="210"/>
      <c r="J1801" s="102"/>
      <c r="K1801" s="210"/>
      <c r="L1801" s="102"/>
      <c r="M1801" s="210"/>
      <c r="N1801" s="102"/>
      <c r="O1801" s="210"/>
      <c r="P1801" s="102"/>
      <c r="Q1801" s="215"/>
    </row>
    <row r="1802" spans="2:17" x14ac:dyDescent="0.3">
      <c r="B1802" s="102"/>
      <c r="C1802" s="210"/>
      <c r="D1802" s="102"/>
      <c r="E1802" s="210"/>
      <c r="F1802" s="102"/>
      <c r="G1802" s="210"/>
      <c r="H1802" s="102"/>
      <c r="I1802" s="210"/>
      <c r="J1802" s="102"/>
      <c r="K1802" s="210"/>
      <c r="L1802" s="102"/>
      <c r="M1802" s="210"/>
      <c r="N1802" s="102"/>
      <c r="O1802" s="210"/>
      <c r="P1802" s="102"/>
      <c r="Q1802" s="215"/>
    </row>
    <row r="1803" spans="2:17" x14ac:dyDescent="0.3">
      <c r="B1803" s="102"/>
      <c r="C1803" s="210"/>
      <c r="D1803" s="102"/>
      <c r="E1803" s="210"/>
      <c r="F1803" s="102"/>
      <c r="G1803" s="210"/>
      <c r="H1803" s="102"/>
      <c r="I1803" s="210"/>
      <c r="J1803" s="102"/>
      <c r="K1803" s="210"/>
      <c r="L1803" s="102"/>
      <c r="M1803" s="210"/>
      <c r="N1803" s="102"/>
      <c r="O1803" s="210"/>
      <c r="P1803" s="102"/>
      <c r="Q1803" s="215"/>
    </row>
    <row r="1804" spans="2:17" x14ac:dyDescent="0.3">
      <c r="B1804" s="102"/>
      <c r="C1804" s="210"/>
      <c r="D1804" s="102"/>
      <c r="E1804" s="210"/>
      <c r="F1804" s="102"/>
      <c r="G1804" s="210"/>
      <c r="H1804" s="102"/>
      <c r="I1804" s="210"/>
      <c r="J1804" s="102"/>
      <c r="K1804" s="210"/>
      <c r="L1804" s="102"/>
      <c r="M1804" s="210"/>
      <c r="N1804" s="102"/>
      <c r="O1804" s="210"/>
      <c r="P1804" s="102"/>
      <c r="Q1804" s="215"/>
    </row>
    <row r="1805" spans="2:17" x14ac:dyDescent="0.3">
      <c r="B1805" s="102"/>
      <c r="C1805" s="210"/>
      <c r="D1805" s="102"/>
      <c r="E1805" s="210"/>
      <c r="F1805" s="102"/>
      <c r="G1805" s="210"/>
      <c r="H1805" s="102"/>
      <c r="I1805" s="210"/>
      <c r="J1805" s="102"/>
      <c r="K1805" s="210"/>
      <c r="L1805" s="102"/>
      <c r="M1805" s="210"/>
      <c r="N1805" s="102"/>
      <c r="O1805" s="210"/>
      <c r="P1805" s="102"/>
      <c r="Q1805" s="215"/>
    </row>
    <row r="1806" spans="2:17" x14ac:dyDescent="0.3">
      <c r="B1806" s="102"/>
      <c r="C1806" s="210"/>
      <c r="D1806" s="102"/>
      <c r="E1806" s="210"/>
      <c r="F1806" s="102"/>
      <c r="G1806" s="210"/>
      <c r="H1806" s="102"/>
      <c r="I1806" s="210"/>
      <c r="J1806" s="102"/>
      <c r="K1806" s="210"/>
      <c r="L1806" s="102"/>
      <c r="M1806" s="210"/>
      <c r="N1806" s="102"/>
      <c r="O1806" s="210"/>
      <c r="P1806" s="102"/>
      <c r="Q1806" s="215"/>
    </row>
    <row r="1807" spans="2:17" x14ac:dyDescent="0.3">
      <c r="B1807" s="102"/>
      <c r="C1807" s="210"/>
      <c r="D1807" s="102"/>
      <c r="E1807" s="210"/>
      <c r="F1807" s="102"/>
      <c r="G1807" s="210"/>
      <c r="H1807" s="102"/>
      <c r="I1807" s="210"/>
      <c r="J1807" s="102"/>
      <c r="K1807" s="210"/>
      <c r="L1807" s="102"/>
      <c r="M1807" s="210"/>
      <c r="N1807" s="102"/>
      <c r="O1807" s="210"/>
      <c r="P1807" s="102"/>
      <c r="Q1807" s="215"/>
    </row>
    <row r="1808" spans="2:17" x14ac:dyDescent="0.3">
      <c r="B1808" s="102"/>
      <c r="C1808" s="210"/>
      <c r="D1808" s="102"/>
      <c r="E1808" s="210"/>
      <c r="F1808" s="102"/>
      <c r="G1808" s="210"/>
      <c r="H1808" s="102"/>
      <c r="I1808" s="210"/>
      <c r="J1808" s="102"/>
      <c r="K1808" s="210"/>
      <c r="L1808" s="102"/>
      <c r="M1808" s="210"/>
      <c r="N1808" s="102"/>
      <c r="O1808" s="210"/>
      <c r="P1808" s="102"/>
      <c r="Q1808" s="215"/>
    </row>
    <row r="1809" spans="2:17" x14ac:dyDescent="0.3">
      <c r="B1809" s="102"/>
      <c r="C1809" s="210"/>
      <c r="D1809" s="102"/>
      <c r="E1809" s="210"/>
      <c r="F1809" s="102"/>
      <c r="G1809" s="210"/>
      <c r="H1809" s="102"/>
      <c r="I1809" s="210"/>
      <c r="J1809" s="102"/>
      <c r="K1809" s="210"/>
      <c r="L1809" s="102"/>
      <c r="M1809" s="210"/>
      <c r="N1809" s="102"/>
      <c r="O1809" s="210"/>
      <c r="P1809" s="102"/>
      <c r="Q1809" s="215"/>
    </row>
    <row r="1810" spans="2:17" x14ac:dyDescent="0.3">
      <c r="B1810" s="102"/>
      <c r="C1810" s="210"/>
      <c r="D1810" s="102"/>
      <c r="E1810" s="210"/>
      <c r="F1810" s="102"/>
      <c r="G1810" s="210"/>
      <c r="H1810" s="102"/>
      <c r="I1810" s="210"/>
      <c r="J1810" s="102"/>
      <c r="K1810" s="210"/>
      <c r="L1810" s="102"/>
      <c r="M1810" s="210"/>
      <c r="N1810" s="102"/>
      <c r="O1810" s="210"/>
      <c r="P1810" s="102"/>
      <c r="Q1810" s="215"/>
    </row>
    <row r="1811" spans="2:17" x14ac:dyDescent="0.3">
      <c r="B1811" s="102"/>
      <c r="C1811" s="210"/>
      <c r="D1811" s="102"/>
      <c r="E1811" s="210"/>
      <c r="F1811" s="102"/>
      <c r="G1811" s="210"/>
      <c r="H1811" s="102"/>
      <c r="I1811" s="210"/>
      <c r="J1811" s="102"/>
      <c r="K1811" s="210"/>
      <c r="L1811" s="102"/>
      <c r="M1811" s="210"/>
      <c r="N1811" s="102"/>
      <c r="O1811" s="210"/>
      <c r="P1811" s="102"/>
      <c r="Q1811" s="215"/>
    </row>
    <row r="1812" spans="2:17" x14ac:dyDescent="0.3">
      <c r="B1812" s="102"/>
      <c r="C1812" s="210"/>
      <c r="D1812" s="102"/>
      <c r="E1812" s="210"/>
      <c r="F1812" s="102"/>
      <c r="G1812" s="210"/>
      <c r="H1812" s="102"/>
      <c r="I1812" s="210"/>
      <c r="J1812" s="102"/>
      <c r="K1812" s="210"/>
      <c r="L1812" s="102"/>
      <c r="M1812" s="210"/>
      <c r="N1812" s="102"/>
      <c r="O1812" s="210"/>
      <c r="P1812" s="102"/>
      <c r="Q1812" s="215"/>
    </row>
    <row r="1813" spans="2:17" x14ac:dyDescent="0.3">
      <c r="B1813" s="102"/>
      <c r="C1813" s="210"/>
      <c r="D1813" s="102"/>
      <c r="E1813" s="210"/>
      <c r="F1813" s="102"/>
      <c r="G1813" s="210"/>
      <c r="H1813" s="102"/>
      <c r="I1813" s="210"/>
      <c r="J1813" s="102"/>
      <c r="K1813" s="210"/>
      <c r="L1813" s="102"/>
      <c r="M1813" s="210"/>
      <c r="N1813" s="102"/>
      <c r="O1813" s="210"/>
      <c r="P1813" s="102"/>
      <c r="Q1813" s="215"/>
    </row>
    <row r="1814" spans="2:17" x14ac:dyDescent="0.3">
      <c r="B1814" s="102"/>
      <c r="C1814" s="210"/>
      <c r="D1814" s="102"/>
      <c r="E1814" s="210"/>
      <c r="F1814" s="102"/>
      <c r="G1814" s="210"/>
      <c r="H1814" s="102"/>
      <c r="I1814" s="210"/>
      <c r="J1814" s="102"/>
      <c r="K1814" s="210"/>
      <c r="L1814" s="102"/>
      <c r="M1814" s="210"/>
      <c r="N1814" s="102"/>
      <c r="O1814" s="210"/>
      <c r="P1814" s="102"/>
      <c r="Q1814" s="215"/>
    </row>
    <row r="1815" spans="2:17" x14ac:dyDescent="0.3">
      <c r="B1815" s="102"/>
      <c r="C1815" s="210"/>
      <c r="D1815" s="102"/>
      <c r="E1815" s="210"/>
      <c r="F1815" s="102"/>
      <c r="G1815" s="210"/>
      <c r="H1815" s="102"/>
      <c r="I1815" s="210"/>
      <c r="J1815" s="102"/>
      <c r="K1815" s="210"/>
      <c r="L1815" s="102"/>
      <c r="M1815" s="210"/>
      <c r="N1815" s="102"/>
      <c r="O1815" s="210"/>
      <c r="P1815" s="102"/>
      <c r="Q1815" s="215"/>
    </row>
    <row r="1816" spans="2:17" x14ac:dyDescent="0.3">
      <c r="B1816" s="102"/>
      <c r="C1816" s="210"/>
      <c r="D1816" s="102"/>
      <c r="E1816" s="210"/>
      <c r="F1816" s="102"/>
      <c r="G1816" s="210"/>
      <c r="H1816" s="102"/>
      <c r="I1816" s="210"/>
      <c r="J1816" s="102"/>
      <c r="K1816" s="210"/>
      <c r="L1816" s="102"/>
      <c r="M1816" s="210"/>
      <c r="N1816" s="102"/>
      <c r="O1816" s="210"/>
      <c r="P1816" s="102"/>
      <c r="Q1816" s="215"/>
    </row>
    <row r="1817" spans="2:17" x14ac:dyDescent="0.3">
      <c r="B1817" s="102"/>
      <c r="C1817" s="210"/>
      <c r="D1817" s="102"/>
      <c r="E1817" s="210"/>
      <c r="F1817" s="102"/>
      <c r="G1817" s="210"/>
      <c r="H1817" s="102"/>
      <c r="I1817" s="210"/>
      <c r="J1817" s="102"/>
      <c r="K1817" s="210"/>
      <c r="L1817" s="102"/>
      <c r="M1817" s="210"/>
      <c r="N1817" s="102"/>
      <c r="O1817" s="210"/>
      <c r="P1817" s="102"/>
      <c r="Q1817" s="215"/>
    </row>
    <row r="1818" spans="2:17" x14ac:dyDescent="0.3">
      <c r="B1818" s="102"/>
      <c r="C1818" s="210"/>
      <c r="D1818" s="102"/>
      <c r="E1818" s="210"/>
      <c r="F1818" s="102"/>
      <c r="G1818" s="210"/>
      <c r="H1818" s="102"/>
      <c r="I1818" s="210"/>
      <c r="J1818" s="102"/>
      <c r="K1818" s="210"/>
      <c r="L1818" s="102"/>
      <c r="M1818" s="210"/>
      <c r="N1818" s="102"/>
      <c r="O1818" s="210"/>
      <c r="P1818" s="102"/>
      <c r="Q1818" s="215"/>
    </row>
    <row r="1819" spans="2:17" x14ac:dyDescent="0.3">
      <c r="B1819" s="102"/>
      <c r="C1819" s="210"/>
      <c r="D1819" s="102"/>
      <c r="E1819" s="210"/>
      <c r="F1819" s="102"/>
      <c r="G1819" s="210"/>
      <c r="H1819" s="102"/>
      <c r="I1819" s="210"/>
      <c r="J1819" s="102"/>
      <c r="K1819" s="210"/>
      <c r="L1819" s="102"/>
      <c r="M1819" s="210"/>
      <c r="N1819" s="102"/>
      <c r="O1819" s="210"/>
      <c r="P1819" s="102"/>
      <c r="Q1819" s="215"/>
    </row>
    <row r="1820" spans="2:17" x14ac:dyDescent="0.3">
      <c r="B1820" s="102"/>
      <c r="C1820" s="210"/>
      <c r="D1820" s="102"/>
      <c r="E1820" s="210"/>
      <c r="F1820" s="102"/>
      <c r="G1820" s="210"/>
      <c r="H1820" s="102"/>
      <c r="I1820" s="210"/>
      <c r="J1820" s="102"/>
      <c r="K1820" s="210"/>
      <c r="L1820" s="102"/>
      <c r="M1820" s="210"/>
      <c r="N1820" s="102"/>
      <c r="O1820" s="210"/>
      <c r="P1820" s="102"/>
      <c r="Q1820" s="215"/>
    </row>
    <row r="1821" spans="2:17" x14ac:dyDescent="0.3">
      <c r="B1821" s="102"/>
      <c r="C1821" s="210"/>
      <c r="D1821" s="102"/>
      <c r="E1821" s="210"/>
      <c r="F1821" s="102"/>
      <c r="G1821" s="210"/>
      <c r="H1821" s="102"/>
      <c r="I1821" s="210"/>
      <c r="J1821" s="102"/>
      <c r="K1821" s="210"/>
      <c r="L1821" s="102"/>
      <c r="M1821" s="210"/>
      <c r="N1821" s="102"/>
      <c r="O1821" s="210"/>
      <c r="P1821" s="102"/>
      <c r="Q1821" s="215"/>
    </row>
    <row r="1822" spans="2:17" x14ac:dyDescent="0.3">
      <c r="B1822" s="102"/>
      <c r="C1822" s="210"/>
      <c r="D1822" s="102"/>
      <c r="E1822" s="210"/>
      <c r="F1822" s="102"/>
      <c r="G1822" s="210"/>
      <c r="H1822" s="102"/>
      <c r="I1822" s="210"/>
      <c r="J1822" s="102"/>
      <c r="K1822" s="210"/>
      <c r="L1822" s="102"/>
      <c r="M1822" s="210"/>
      <c r="N1822" s="102"/>
      <c r="O1822" s="210"/>
      <c r="P1822" s="102"/>
      <c r="Q1822" s="215"/>
    </row>
    <row r="1823" spans="2:17" x14ac:dyDescent="0.3">
      <c r="B1823" s="102"/>
      <c r="C1823" s="210"/>
      <c r="D1823" s="102"/>
      <c r="E1823" s="210"/>
      <c r="F1823" s="102"/>
      <c r="G1823" s="210"/>
      <c r="H1823" s="102"/>
      <c r="I1823" s="210"/>
      <c r="J1823" s="102"/>
      <c r="K1823" s="210"/>
      <c r="L1823" s="102"/>
      <c r="M1823" s="210"/>
      <c r="N1823" s="102"/>
      <c r="O1823" s="210"/>
      <c r="P1823" s="102"/>
      <c r="Q1823" s="215"/>
    </row>
    <row r="1824" spans="2:17" x14ac:dyDescent="0.3">
      <c r="B1824" s="102"/>
      <c r="C1824" s="210"/>
      <c r="D1824" s="102"/>
      <c r="E1824" s="210"/>
      <c r="F1824" s="102"/>
      <c r="G1824" s="210"/>
      <c r="H1824" s="102"/>
      <c r="I1824" s="210"/>
      <c r="J1824" s="102"/>
      <c r="K1824" s="210"/>
      <c r="L1824" s="102"/>
      <c r="M1824" s="210"/>
      <c r="N1824" s="102"/>
      <c r="O1824" s="210"/>
      <c r="P1824" s="102"/>
      <c r="Q1824" s="215"/>
    </row>
    <row r="1825" spans="2:17" x14ac:dyDescent="0.3">
      <c r="B1825" s="102"/>
      <c r="C1825" s="210"/>
      <c r="D1825" s="102"/>
      <c r="E1825" s="210"/>
      <c r="F1825" s="102"/>
      <c r="G1825" s="210"/>
      <c r="H1825" s="102"/>
      <c r="I1825" s="210"/>
      <c r="J1825" s="102"/>
      <c r="K1825" s="210"/>
      <c r="L1825" s="102"/>
      <c r="M1825" s="210"/>
      <c r="N1825" s="102"/>
      <c r="O1825" s="210"/>
      <c r="P1825" s="102"/>
      <c r="Q1825" s="215"/>
    </row>
    <row r="1826" spans="2:17" x14ac:dyDescent="0.3">
      <c r="B1826" s="102"/>
      <c r="C1826" s="210"/>
      <c r="D1826" s="102"/>
      <c r="E1826" s="210"/>
      <c r="F1826" s="102"/>
      <c r="G1826" s="210"/>
      <c r="H1826" s="102"/>
      <c r="I1826" s="210"/>
      <c r="J1826" s="102"/>
      <c r="K1826" s="210"/>
      <c r="L1826" s="102"/>
      <c r="M1826" s="210"/>
      <c r="N1826" s="102"/>
      <c r="O1826" s="210"/>
      <c r="P1826" s="102"/>
      <c r="Q1826" s="215"/>
    </row>
    <row r="1827" spans="2:17" x14ac:dyDescent="0.3">
      <c r="B1827" s="102"/>
      <c r="C1827" s="210"/>
      <c r="D1827" s="102"/>
      <c r="E1827" s="210"/>
      <c r="F1827" s="102"/>
      <c r="G1827" s="210"/>
      <c r="H1827" s="102"/>
      <c r="I1827" s="210"/>
      <c r="J1827" s="102"/>
      <c r="K1827" s="210"/>
      <c r="L1827" s="102"/>
      <c r="M1827" s="210"/>
      <c r="N1827" s="102"/>
      <c r="O1827" s="210"/>
      <c r="P1827" s="102"/>
      <c r="Q1827" s="215"/>
    </row>
    <row r="1828" spans="2:17" x14ac:dyDescent="0.3">
      <c r="B1828" s="102"/>
      <c r="C1828" s="210"/>
      <c r="D1828" s="102"/>
      <c r="E1828" s="210"/>
      <c r="F1828" s="102"/>
      <c r="G1828" s="210"/>
      <c r="H1828" s="102"/>
      <c r="I1828" s="210"/>
      <c r="J1828" s="102"/>
      <c r="K1828" s="210"/>
      <c r="L1828" s="102"/>
      <c r="M1828" s="210"/>
      <c r="N1828" s="102"/>
      <c r="O1828" s="210"/>
      <c r="P1828" s="102"/>
      <c r="Q1828" s="215"/>
    </row>
    <row r="1829" spans="2:17" x14ac:dyDescent="0.3">
      <c r="B1829" s="102"/>
      <c r="C1829" s="210"/>
      <c r="D1829" s="102"/>
      <c r="E1829" s="210"/>
      <c r="F1829" s="102"/>
      <c r="G1829" s="210"/>
      <c r="H1829" s="102"/>
      <c r="I1829" s="210"/>
      <c r="J1829" s="102"/>
      <c r="K1829" s="210"/>
      <c r="L1829" s="102"/>
      <c r="M1829" s="210"/>
      <c r="N1829" s="102"/>
      <c r="O1829" s="210"/>
      <c r="P1829" s="102"/>
      <c r="Q1829" s="215"/>
    </row>
    <row r="1830" spans="2:17" x14ac:dyDescent="0.3">
      <c r="B1830" s="102"/>
      <c r="C1830" s="210"/>
      <c r="D1830" s="102"/>
      <c r="E1830" s="210"/>
      <c r="F1830" s="102"/>
      <c r="G1830" s="210"/>
      <c r="H1830" s="102"/>
      <c r="I1830" s="210"/>
      <c r="J1830" s="102"/>
      <c r="K1830" s="210"/>
      <c r="L1830" s="102"/>
      <c r="M1830" s="210"/>
      <c r="N1830" s="102"/>
      <c r="O1830" s="210"/>
      <c r="P1830" s="102"/>
      <c r="Q1830" s="215"/>
    </row>
    <row r="1831" spans="2:17" x14ac:dyDescent="0.3">
      <c r="B1831" s="102"/>
      <c r="C1831" s="210"/>
      <c r="D1831" s="102"/>
      <c r="E1831" s="210"/>
      <c r="F1831" s="102"/>
      <c r="G1831" s="210"/>
      <c r="H1831" s="102"/>
      <c r="I1831" s="210"/>
      <c r="J1831" s="102"/>
      <c r="K1831" s="210"/>
      <c r="L1831" s="102"/>
      <c r="M1831" s="210"/>
      <c r="N1831" s="102"/>
      <c r="O1831" s="210"/>
      <c r="P1831" s="102"/>
      <c r="Q1831" s="215"/>
    </row>
    <row r="1832" spans="2:17" x14ac:dyDescent="0.3">
      <c r="B1832" s="102"/>
      <c r="C1832" s="210"/>
      <c r="D1832" s="102"/>
      <c r="E1832" s="210"/>
      <c r="F1832" s="102"/>
      <c r="G1832" s="210"/>
      <c r="H1832" s="102"/>
      <c r="I1832" s="210"/>
      <c r="J1832" s="102"/>
      <c r="K1832" s="210"/>
      <c r="L1832" s="102"/>
      <c r="M1832" s="210"/>
      <c r="N1832" s="102"/>
      <c r="O1832" s="210"/>
      <c r="P1832" s="102"/>
      <c r="Q1832" s="215"/>
    </row>
    <row r="1833" spans="2:17" x14ac:dyDescent="0.3">
      <c r="B1833" s="102"/>
      <c r="C1833" s="210"/>
      <c r="D1833" s="102"/>
      <c r="E1833" s="210"/>
      <c r="F1833" s="102"/>
      <c r="G1833" s="210"/>
      <c r="H1833" s="102"/>
      <c r="I1833" s="210"/>
      <c r="J1833" s="102"/>
      <c r="K1833" s="210"/>
      <c r="L1833" s="102"/>
      <c r="M1833" s="210"/>
      <c r="N1833" s="102"/>
      <c r="O1833" s="210"/>
      <c r="P1833" s="102"/>
      <c r="Q1833" s="215"/>
    </row>
    <row r="1834" spans="2:17" x14ac:dyDescent="0.3">
      <c r="B1834" s="102"/>
      <c r="C1834" s="210"/>
      <c r="D1834" s="102"/>
      <c r="E1834" s="210"/>
      <c r="F1834" s="102"/>
      <c r="G1834" s="210"/>
      <c r="H1834" s="102"/>
      <c r="I1834" s="210"/>
      <c r="J1834" s="102"/>
      <c r="K1834" s="210"/>
      <c r="L1834" s="102"/>
      <c r="M1834" s="210"/>
      <c r="N1834" s="102"/>
      <c r="O1834" s="210"/>
      <c r="P1834" s="102"/>
      <c r="Q1834" s="215"/>
    </row>
    <row r="1835" spans="2:17" x14ac:dyDescent="0.3">
      <c r="B1835" s="102"/>
      <c r="C1835" s="210"/>
      <c r="D1835" s="102"/>
      <c r="E1835" s="210"/>
      <c r="F1835" s="102"/>
      <c r="G1835" s="210"/>
      <c r="H1835" s="102"/>
      <c r="I1835" s="210"/>
      <c r="J1835" s="102"/>
      <c r="K1835" s="210"/>
      <c r="L1835" s="102"/>
      <c r="M1835" s="210"/>
      <c r="N1835" s="102"/>
      <c r="O1835" s="210"/>
      <c r="P1835" s="102"/>
      <c r="Q1835" s="215"/>
    </row>
    <row r="1836" spans="2:17" x14ac:dyDescent="0.3">
      <c r="B1836" s="102"/>
      <c r="C1836" s="210"/>
      <c r="D1836" s="102"/>
      <c r="E1836" s="210"/>
      <c r="F1836" s="102"/>
      <c r="G1836" s="210"/>
      <c r="H1836" s="102"/>
      <c r="I1836" s="210"/>
      <c r="J1836" s="102"/>
      <c r="K1836" s="210"/>
      <c r="L1836" s="102"/>
      <c r="M1836" s="210"/>
      <c r="N1836" s="102"/>
      <c r="O1836" s="210"/>
      <c r="P1836" s="102"/>
      <c r="Q1836" s="215"/>
    </row>
    <row r="1837" spans="2:17" x14ac:dyDescent="0.3">
      <c r="B1837" s="102"/>
      <c r="C1837" s="210"/>
      <c r="D1837" s="102"/>
      <c r="E1837" s="210"/>
      <c r="F1837" s="102"/>
      <c r="G1837" s="210"/>
      <c r="H1837" s="102"/>
      <c r="I1837" s="210"/>
      <c r="J1837" s="102"/>
      <c r="K1837" s="210"/>
      <c r="L1837" s="102"/>
      <c r="M1837" s="210"/>
      <c r="N1837" s="102"/>
      <c r="O1837" s="210"/>
      <c r="P1837" s="102"/>
      <c r="Q1837" s="215"/>
    </row>
    <row r="1838" spans="2:17" x14ac:dyDescent="0.3">
      <c r="B1838" s="102"/>
      <c r="C1838" s="210"/>
      <c r="D1838" s="102"/>
      <c r="E1838" s="210"/>
      <c r="F1838" s="102"/>
      <c r="G1838" s="210"/>
      <c r="H1838" s="102"/>
      <c r="I1838" s="210"/>
      <c r="J1838" s="102"/>
      <c r="K1838" s="210"/>
      <c r="L1838" s="102"/>
      <c r="M1838" s="210"/>
      <c r="N1838" s="102"/>
      <c r="O1838" s="210"/>
      <c r="P1838" s="102"/>
      <c r="Q1838" s="215"/>
    </row>
    <row r="1839" spans="2:17" x14ac:dyDescent="0.3">
      <c r="B1839" s="102"/>
      <c r="C1839" s="210"/>
      <c r="D1839" s="102"/>
      <c r="E1839" s="210"/>
      <c r="F1839" s="102"/>
      <c r="G1839" s="210"/>
      <c r="H1839" s="102"/>
      <c r="I1839" s="210"/>
      <c r="J1839" s="102"/>
      <c r="K1839" s="210"/>
      <c r="L1839" s="102"/>
      <c r="M1839" s="210"/>
      <c r="N1839" s="102"/>
      <c r="O1839" s="210"/>
      <c r="P1839" s="102"/>
      <c r="Q1839" s="215"/>
    </row>
    <row r="1840" spans="2:17" x14ac:dyDescent="0.3">
      <c r="B1840" s="102"/>
      <c r="C1840" s="210"/>
      <c r="D1840" s="102"/>
      <c r="E1840" s="210"/>
      <c r="F1840" s="102"/>
      <c r="G1840" s="210"/>
      <c r="H1840" s="102"/>
      <c r="I1840" s="210"/>
      <c r="J1840" s="102"/>
      <c r="K1840" s="210"/>
      <c r="L1840" s="102"/>
      <c r="M1840" s="210"/>
      <c r="N1840" s="102"/>
      <c r="O1840" s="210"/>
      <c r="P1840" s="102"/>
      <c r="Q1840" s="215"/>
    </row>
    <row r="1841" spans="2:17" x14ac:dyDescent="0.3">
      <c r="B1841" s="102"/>
      <c r="C1841" s="210"/>
      <c r="D1841" s="102"/>
      <c r="E1841" s="210"/>
      <c r="F1841" s="102"/>
      <c r="G1841" s="210"/>
      <c r="H1841" s="102"/>
      <c r="I1841" s="210"/>
      <c r="J1841" s="102"/>
      <c r="K1841" s="210"/>
      <c r="L1841" s="102"/>
      <c r="M1841" s="210"/>
      <c r="N1841" s="102"/>
      <c r="O1841" s="210"/>
      <c r="P1841" s="102"/>
      <c r="Q1841" s="215"/>
    </row>
    <row r="1842" spans="2:17" x14ac:dyDescent="0.3">
      <c r="B1842" s="102"/>
      <c r="C1842" s="210"/>
      <c r="D1842" s="102"/>
      <c r="E1842" s="210"/>
      <c r="F1842" s="102"/>
      <c r="G1842" s="210"/>
      <c r="H1842" s="102"/>
      <c r="I1842" s="210"/>
      <c r="J1842" s="102"/>
      <c r="K1842" s="210"/>
      <c r="L1842" s="102"/>
      <c r="M1842" s="210"/>
      <c r="N1842" s="102"/>
      <c r="O1842" s="210"/>
      <c r="P1842" s="102"/>
      <c r="Q1842" s="215"/>
    </row>
    <row r="1843" spans="2:17" x14ac:dyDescent="0.3">
      <c r="B1843" s="102"/>
      <c r="C1843" s="210"/>
      <c r="D1843" s="102"/>
      <c r="E1843" s="210"/>
      <c r="F1843" s="102"/>
      <c r="G1843" s="210"/>
      <c r="H1843" s="102"/>
      <c r="I1843" s="210"/>
      <c r="J1843" s="102"/>
      <c r="K1843" s="210"/>
      <c r="L1843" s="102"/>
      <c r="M1843" s="210"/>
      <c r="N1843" s="102"/>
      <c r="O1843" s="210"/>
      <c r="P1843" s="102"/>
      <c r="Q1843" s="215"/>
    </row>
    <row r="1844" spans="2:17" x14ac:dyDescent="0.3">
      <c r="B1844" s="102"/>
      <c r="C1844" s="210"/>
      <c r="D1844" s="102"/>
      <c r="E1844" s="210"/>
      <c r="F1844" s="102"/>
      <c r="G1844" s="210"/>
      <c r="H1844" s="102"/>
      <c r="I1844" s="210"/>
      <c r="J1844" s="102"/>
      <c r="K1844" s="210"/>
      <c r="L1844" s="102"/>
      <c r="M1844" s="210"/>
      <c r="N1844" s="102"/>
      <c r="O1844" s="210"/>
      <c r="P1844" s="102"/>
      <c r="Q1844" s="215"/>
    </row>
    <row r="1845" spans="2:17" x14ac:dyDescent="0.3">
      <c r="B1845" s="102"/>
      <c r="C1845" s="210"/>
      <c r="D1845" s="102"/>
      <c r="E1845" s="210"/>
      <c r="F1845" s="102"/>
      <c r="G1845" s="210"/>
      <c r="H1845" s="102"/>
      <c r="I1845" s="210"/>
      <c r="J1845" s="102"/>
      <c r="K1845" s="210"/>
      <c r="L1845" s="102"/>
      <c r="M1845" s="210"/>
      <c r="N1845" s="102"/>
      <c r="O1845" s="210"/>
      <c r="P1845" s="102"/>
      <c r="Q1845" s="215"/>
    </row>
    <row r="1846" spans="2:17" x14ac:dyDescent="0.3">
      <c r="B1846" s="102"/>
      <c r="C1846" s="210"/>
      <c r="D1846" s="102"/>
      <c r="E1846" s="210"/>
      <c r="F1846" s="102"/>
      <c r="G1846" s="210"/>
      <c r="H1846" s="102"/>
      <c r="I1846" s="210"/>
      <c r="J1846" s="102"/>
      <c r="K1846" s="210"/>
      <c r="L1846" s="102"/>
      <c r="M1846" s="210"/>
      <c r="N1846" s="102"/>
      <c r="O1846" s="210"/>
      <c r="P1846" s="102"/>
      <c r="Q1846" s="215"/>
    </row>
    <row r="1847" spans="2:17" x14ac:dyDescent="0.3">
      <c r="B1847" s="102"/>
      <c r="C1847" s="210"/>
      <c r="D1847" s="102"/>
      <c r="E1847" s="210"/>
      <c r="F1847" s="102"/>
      <c r="G1847" s="210"/>
      <c r="H1847" s="102"/>
      <c r="I1847" s="210"/>
      <c r="J1847" s="102"/>
      <c r="K1847" s="210"/>
      <c r="L1847" s="102"/>
      <c r="M1847" s="210"/>
      <c r="N1847" s="102"/>
      <c r="O1847" s="210"/>
      <c r="P1847" s="102"/>
      <c r="Q1847" s="215"/>
    </row>
    <row r="1848" spans="2:17" x14ac:dyDescent="0.3">
      <c r="B1848" s="102"/>
      <c r="C1848" s="210"/>
      <c r="D1848" s="102"/>
      <c r="E1848" s="210"/>
      <c r="F1848" s="102"/>
      <c r="G1848" s="210"/>
      <c r="H1848" s="102"/>
      <c r="I1848" s="210"/>
      <c r="J1848" s="102"/>
      <c r="K1848" s="210"/>
      <c r="L1848" s="102"/>
      <c r="M1848" s="210"/>
      <c r="N1848" s="102"/>
      <c r="O1848" s="210"/>
      <c r="P1848" s="102"/>
      <c r="Q1848" s="215"/>
    </row>
    <row r="1849" spans="2:17" x14ac:dyDescent="0.3">
      <c r="B1849" s="102"/>
      <c r="C1849" s="210"/>
      <c r="D1849" s="102"/>
      <c r="E1849" s="210"/>
      <c r="F1849" s="102"/>
      <c r="G1849" s="210"/>
      <c r="H1849" s="102"/>
      <c r="I1849" s="210"/>
      <c r="J1849" s="102"/>
      <c r="K1849" s="210"/>
      <c r="L1849" s="102"/>
      <c r="M1849" s="210"/>
      <c r="N1849" s="102"/>
      <c r="O1849" s="210"/>
      <c r="P1849" s="102"/>
      <c r="Q1849" s="215"/>
    </row>
    <row r="1850" spans="2:17" x14ac:dyDescent="0.3">
      <c r="B1850" s="102"/>
      <c r="C1850" s="210"/>
      <c r="D1850" s="102"/>
      <c r="E1850" s="210"/>
      <c r="F1850" s="102"/>
      <c r="G1850" s="210"/>
      <c r="H1850" s="102"/>
      <c r="I1850" s="210"/>
      <c r="J1850" s="102"/>
      <c r="K1850" s="210"/>
      <c r="L1850" s="102"/>
      <c r="M1850" s="210"/>
      <c r="N1850" s="102"/>
      <c r="O1850" s="210"/>
      <c r="P1850" s="102"/>
      <c r="Q1850" s="215"/>
    </row>
    <row r="1851" spans="2:17" x14ac:dyDescent="0.3">
      <c r="B1851" s="102"/>
      <c r="C1851" s="210"/>
      <c r="D1851" s="102"/>
      <c r="E1851" s="210"/>
      <c r="F1851" s="102"/>
      <c r="G1851" s="210"/>
      <c r="H1851" s="102"/>
      <c r="I1851" s="210"/>
      <c r="J1851" s="102"/>
      <c r="K1851" s="210"/>
      <c r="L1851" s="102"/>
      <c r="M1851" s="210"/>
      <c r="N1851" s="102"/>
      <c r="O1851" s="210"/>
      <c r="P1851" s="102"/>
      <c r="Q1851" s="215"/>
    </row>
    <row r="1852" spans="2:17" x14ac:dyDescent="0.3">
      <c r="B1852" s="102"/>
      <c r="C1852" s="210"/>
      <c r="D1852" s="102"/>
      <c r="E1852" s="210"/>
      <c r="F1852" s="102"/>
      <c r="G1852" s="210"/>
      <c r="H1852" s="102"/>
      <c r="I1852" s="210"/>
      <c r="J1852" s="102"/>
      <c r="K1852" s="210"/>
      <c r="L1852" s="102"/>
      <c r="M1852" s="210"/>
      <c r="N1852" s="102"/>
      <c r="O1852" s="210"/>
      <c r="P1852" s="102"/>
      <c r="Q1852" s="215"/>
    </row>
    <row r="1853" spans="2:17" x14ac:dyDescent="0.3">
      <c r="B1853" s="102"/>
      <c r="C1853" s="210"/>
      <c r="D1853" s="102"/>
      <c r="E1853" s="210"/>
      <c r="F1853" s="102"/>
      <c r="G1853" s="210"/>
      <c r="H1853" s="102"/>
      <c r="I1853" s="210"/>
      <c r="J1853" s="102"/>
      <c r="K1853" s="210"/>
      <c r="L1853" s="102"/>
      <c r="M1853" s="210"/>
      <c r="N1853" s="102"/>
      <c r="O1853" s="210"/>
      <c r="P1853" s="102"/>
      <c r="Q1853" s="215"/>
    </row>
    <row r="1854" spans="2:17" x14ac:dyDescent="0.3">
      <c r="B1854" s="102"/>
      <c r="C1854" s="210"/>
      <c r="D1854" s="102"/>
      <c r="E1854" s="210"/>
      <c r="F1854" s="102"/>
      <c r="G1854" s="210"/>
      <c r="H1854" s="102"/>
      <c r="I1854" s="210"/>
      <c r="J1854" s="102"/>
      <c r="K1854" s="210"/>
      <c r="L1854" s="102"/>
      <c r="M1854" s="210"/>
      <c r="N1854" s="102"/>
      <c r="O1854" s="210"/>
      <c r="P1854" s="102"/>
      <c r="Q1854" s="215"/>
    </row>
    <row r="1855" spans="2:17" x14ac:dyDescent="0.3">
      <c r="B1855" s="102"/>
      <c r="C1855" s="210"/>
      <c r="D1855" s="102"/>
      <c r="E1855" s="210"/>
      <c r="F1855" s="102"/>
      <c r="G1855" s="210"/>
      <c r="H1855" s="102"/>
      <c r="I1855" s="210"/>
      <c r="J1855" s="102"/>
      <c r="K1855" s="210"/>
      <c r="L1855" s="102"/>
      <c r="M1855" s="210"/>
      <c r="N1855" s="102"/>
      <c r="O1855" s="210"/>
      <c r="P1855" s="102"/>
      <c r="Q1855" s="215"/>
    </row>
    <row r="1856" spans="2:17" x14ac:dyDescent="0.3">
      <c r="B1856" s="102"/>
      <c r="C1856" s="210"/>
      <c r="D1856" s="102"/>
      <c r="E1856" s="210"/>
      <c r="F1856" s="102"/>
      <c r="G1856" s="210"/>
      <c r="H1856" s="102"/>
      <c r="I1856" s="210"/>
      <c r="J1856" s="102"/>
      <c r="K1856" s="210"/>
      <c r="L1856" s="102"/>
      <c r="M1856" s="210"/>
      <c r="N1856" s="102"/>
      <c r="O1856" s="210"/>
      <c r="P1856" s="102"/>
      <c r="Q1856" s="215"/>
    </row>
    <row r="1857" spans="2:17" x14ac:dyDescent="0.3">
      <c r="B1857" s="102"/>
      <c r="C1857" s="210"/>
      <c r="D1857" s="102"/>
      <c r="E1857" s="210"/>
      <c r="F1857" s="102"/>
      <c r="G1857" s="210"/>
      <c r="H1857" s="102"/>
      <c r="I1857" s="210"/>
      <c r="J1857" s="102"/>
      <c r="K1857" s="210"/>
      <c r="L1857" s="102"/>
      <c r="M1857" s="210"/>
      <c r="N1857" s="102"/>
      <c r="O1857" s="210"/>
      <c r="P1857" s="102"/>
      <c r="Q1857" s="215"/>
    </row>
    <row r="1858" spans="2:17" x14ac:dyDescent="0.3">
      <c r="B1858" s="102"/>
      <c r="C1858" s="210"/>
      <c r="D1858" s="102"/>
      <c r="E1858" s="210"/>
      <c r="F1858" s="102"/>
      <c r="G1858" s="210"/>
      <c r="H1858" s="102"/>
      <c r="I1858" s="210"/>
      <c r="J1858" s="102"/>
      <c r="K1858" s="210"/>
      <c r="L1858" s="102"/>
      <c r="M1858" s="210"/>
      <c r="N1858" s="102"/>
      <c r="O1858" s="210"/>
      <c r="P1858" s="102"/>
      <c r="Q1858" s="215"/>
    </row>
    <row r="1859" spans="2:17" x14ac:dyDescent="0.3">
      <c r="B1859" s="102"/>
      <c r="C1859" s="210"/>
      <c r="D1859" s="102"/>
      <c r="E1859" s="210"/>
      <c r="F1859" s="102"/>
      <c r="G1859" s="210"/>
      <c r="H1859" s="102"/>
      <c r="I1859" s="210"/>
      <c r="J1859" s="102"/>
      <c r="K1859" s="210"/>
      <c r="L1859" s="102"/>
      <c r="M1859" s="210"/>
      <c r="N1859" s="102"/>
      <c r="O1859" s="210"/>
      <c r="P1859" s="102"/>
      <c r="Q1859" s="215"/>
    </row>
    <row r="1860" spans="2:17" x14ac:dyDescent="0.3">
      <c r="B1860" s="102"/>
      <c r="C1860" s="210"/>
      <c r="D1860" s="102"/>
      <c r="E1860" s="210"/>
      <c r="F1860" s="102"/>
      <c r="G1860" s="210"/>
      <c r="H1860" s="102"/>
      <c r="I1860" s="210"/>
      <c r="J1860" s="102"/>
      <c r="K1860" s="210"/>
      <c r="L1860" s="102"/>
      <c r="M1860" s="210"/>
      <c r="N1860" s="102"/>
      <c r="O1860" s="210"/>
      <c r="P1860" s="102"/>
      <c r="Q1860" s="215"/>
    </row>
    <row r="1861" spans="2:17" x14ac:dyDescent="0.3">
      <c r="B1861" s="102"/>
      <c r="C1861" s="210"/>
      <c r="D1861" s="102"/>
      <c r="E1861" s="210"/>
      <c r="F1861" s="102"/>
      <c r="G1861" s="210"/>
      <c r="H1861" s="102"/>
      <c r="I1861" s="210"/>
      <c r="J1861" s="102"/>
      <c r="K1861" s="210"/>
      <c r="L1861" s="102"/>
      <c r="M1861" s="210"/>
      <c r="N1861" s="102"/>
      <c r="O1861" s="210"/>
      <c r="P1861" s="102"/>
      <c r="Q1861" s="215"/>
    </row>
    <row r="1862" spans="2:17" x14ac:dyDescent="0.3">
      <c r="B1862" s="102"/>
      <c r="C1862" s="210"/>
      <c r="D1862" s="102"/>
      <c r="E1862" s="210"/>
      <c r="F1862" s="102"/>
      <c r="G1862" s="210"/>
      <c r="H1862" s="102"/>
      <c r="I1862" s="210"/>
      <c r="J1862" s="102"/>
      <c r="K1862" s="210"/>
      <c r="L1862" s="102"/>
      <c r="M1862" s="210"/>
      <c r="N1862" s="102"/>
      <c r="O1862" s="210"/>
      <c r="P1862" s="102"/>
      <c r="Q1862" s="215"/>
    </row>
    <row r="1863" spans="2:17" x14ac:dyDescent="0.3">
      <c r="B1863" s="102"/>
      <c r="C1863" s="210"/>
      <c r="D1863" s="102"/>
      <c r="E1863" s="210"/>
      <c r="F1863" s="102"/>
      <c r="G1863" s="210"/>
      <c r="H1863" s="102"/>
      <c r="I1863" s="210"/>
      <c r="J1863" s="102"/>
      <c r="K1863" s="210"/>
      <c r="L1863" s="102"/>
      <c r="M1863" s="210"/>
      <c r="N1863" s="102"/>
      <c r="O1863" s="210"/>
      <c r="P1863" s="102"/>
      <c r="Q1863" s="215"/>
    </row>
    <row r="1864" spans="2:17" x14ac:dyDescent="0.3">
      <c r="B1864" s="102"/>
      <c r="C1864" s="210"/>
      <c r="D1864" s="102"/>
      <c r="E1864" s="210"/>
      <c r="F1864" s="102"/>
      <c r="G1864" s="210"/>
      <c r="H1864" s="102"/>
      <c r="I1864" s="210"/>
      <c r="J1864" s="102"/>
      <c r="K1864" s="210"/>
      <c r="L1864" s="102"/>
      <c r="M1864" s="210"/>
      <c r="N1864" s="102"/>
      <c r="O1864" s="210"/>
      <c r="P1864" s="102"/>
      <c r="Q1864" s="215"/>
    </row>
    <row r="1865" spans="2:17" x14ac:dyDescent="0.3">
      <c r="B1865" s="102"/>
      <c r="C1865" s="210"/>
      <c r="D1865" s="102"/>
      <c r="E1865" s="210"/>
      <c r="F1865" s="102"/>
      <c r="G1865" s="210"/>
      <c r="H1865" s="102"/>
      <c r="I1865" s="210"/>
      <c r="J1865" s="102"/>
      <c r="K1865" s="210"/>
      <c r="L1865" s="102"/>
      <c r="M1865" s="210"/>
      <c r="N1865" s="102"/>
      <c r="O1865" s="210"/>
      <c r="P1865" s="102"/>
      <c r="Q1865" s="215"/>
    </row>
    <row r="1866" spans="2:17" x14ac:dyDescent="0.3">
      <c r="B1866" s="102"/>
      <c r="C1866" s="210"/>
      <c r="D1866" s="102"/>
      <c r="E1866" s="210"/>
      <c r="F1866" s="102"/>
      <c r="G1866" s="210"/>
      <c r="H1866" s="102"/>
      <c r="I1866" s="210"/>
      <c r="J1866" s="102"/>
      <c r="K1866" s="210"/>
      <c r="L1866" s="102"/>
      <c r="M1866" s="210"/>
      <c r="N1866" s="102"/>
      <c r="O1866" s="210"/>
      <c r="P1866" s="102"/>
      <c r="Q1866" s="215"/>
    </row>
    <row r="1867" spans="2:17" x14ac:dyDescent="0.3">
      <c r="B1867" s="102"/>
      <c r="C1867" s="210"/>
      <c r="D1867" s="102"/>
      <c r="E1867" s="210"/>
      <c r="F1867" s="102"/>
      <c r="G1867" s="210"/>
      <c r="H1867" s="102"/>
      <c r="I1867" s="210"/>
      <c r="J1867" s="102"/>
      <c r="K1867" s="210"/>
      <c r="L1867" s="102"/>
      <c r="M1867" s="210"/>
      <c r="N1867" s="102"/>
      <c r="O1867" s="210"/>
      <c r="P1867" s="102"/>
      <c r="Q1867" s="215"/>
    </row>
    <row r="1868" spans="2:17" x14ac:dyDescent="0.3">
      <c r="B1868" s="102"/>
      <c r="C1868" s="210"/>
      <c r="D1868" s="102"/>
      <c r="E1868" s="210"/>
      <c r="F1868" s="102"/>
      <c r="G1868" s="210"/>
      <c r="H1868" s="102"/>
      <c r="I1868" s="210"/>
      <c r="J1868" s="102"/>
      <c r="K1868" s="210"/>
      <c r="L1868" s="102"/>
      <c r="M1868" s="210"/>
      <c r="N1868" s="102"/>
      <c r="O1868" s="210"/>
      <c r="P1868" s="102"/>
      <c r="Q1868" s="215"/>
    </row>
    <row r="1869" spans="2:17" x14ac:dyDescent="0.3">
      <c r="B1869" s="102"/>
      <c r="C1869" s="210"/>
      <c r="D1869" s="102"/>
      <c r="E1869" s="210"/>
      <c r="F1869" s="102"/>
      <c r="G1869" s="210"/>
      <c r="H1869" s="102"/>
      <c r="I1869" s="210"/>
      <c r="J1869" s="102"/>
      <c r="K1869" s="210"/>
      <c r="L1869" s="102"/>
      <c r="M1869" s="210"/>
      <c r="N1869" s="102"/>
      <c r="O1869" s="210"/>
      <c r="P1869" s="102"/>
      <c r="Q1869" s="215"/>
    </row>
    <row r="1870" spans="2:17" x14ac:dyDescent="0.3">
      <c r="B1870" s="102"/>
      <c r="C1870" s="210"/>
      <c r="D1870" s="102"/>
      <c r="E1870" s="210"/>
      <c r="F1870" s="102"/>
      <c r="G1870" s="210"/>
      <c r="H1870" s="102"/>
      <c r="I1870" s="210"/>
      <c r="J1870" s="102"/>
      <c r="K1870" s="210"/>
      <c r="L1870" s="102"/>
      <c r="M1870" s="210"/>
      <c r="N1870" s="102"/>
      <c r="O1870" s="210"/>
      <c r="P1870" s="102"/>
      <c r="Q1870" s="215"/>
    </row>
    <row r="1871" spans="2:17" x14ac:dyDescent="0.3">
      <c r="B1871" s="102"/>
      <c r="C1871" s="210"/>
      <c r="D1871" s="102"/>
      <c r="E1871" s="210"/>
      <c r="F1871" s="102"/>
      <c r="G1871" s="210"/>
      <c r="H1871" s="102"/>
      <c r="I1871" s="210"/>
      <c r="J1871" s="102"/>
      <c r="K1871" s="210"/>
      <c r="L1871" s="102"/>
      <c r="M1871" s="210"/>
      <c r="N1871" s="102"/>
      <c r="O1871" s="210"/>
      <c r="P1871" s="102"/>
      <c r="Q1871" s="215"/>
    </row>
    <row r="1872" spans="2:17" x14ac:dyDescent="0.3">
      <c r="B1872" s="102"/>
      <c r="C1872" s="210"/>
      <c r="D1872" s="102"/>
      <c r="E1872" s="210"/>
      <c r="F1872" s="102"/>
      <c r="G1872" s="210"/>
      <c r="H1872" s="102"/>
      <c r="I1872" s="210"/>
      <c r="J1872" s="102"/>
      <c r="K1872" s="210"/>
      <c r="L1872" s="102"/>
      <c r="M1872" s="210"/>
      <c r="N1872" s="102"/>
      <c r="O1872" s="210"/>
      <c r="P1872" s="102"/>
      <c r="Q1872" s="215"/>
    </row>
    <row r="1873" spans="2:17" x14ac:dyDescent="0.3">
      <c r="B1873" s="102"/>
      <c r="C1873" s="210"/>
      <c r="D1873" s="102"/>
      <c r="E1873" s="210"/>
      <c r="F1873" s="102"/>
      <c r="G1873" s="210"/>
      <c r="H1873" s="102"/>
      <c r="I1873" s="210"/>
      <c r="J1873" s="102"/>
      <c r="K1873" s="210"/>
      <c r="L1873" s="102"/>
      <c r="M1873" s="210"/>
      <c r="N1873" s="102"/>
      <c r="O1873" s="210"/>
      <c r="P1873" s="102"/>
      <c r="Q1873" s="215"/>
    </row>
    <row r="1874" spans="2:17" x14ac:dyDescent="0.3">
      <c r="B1874" s="102"/>
      <c r="C1874" s="210"/>
      <c r="D1874" s="102"/>
      <c r="E1874" s="210"/>
      <c r="F1874" s="102"/>
      <c r="G1874" s="210"/>
      <c r="H1874" s="102"/>
      <c r="I1874" s="210"/>
      <c r="J1874" s="102"/>
      <c r="K1874" s="210"/>
      <c r="L1874" s="102"/>
      <c r="M1874" s="210"/>
      <c r="N1874" s="102"/>
      <c r="O1874" s="210"/>
      <c r="P1874" s="102"/>
      <c r="Q1874" s="215"/>
    </row>
    <row r="1875" spans="2:17" x14ac:dyDescent="0.3">
      <c r="B1875" s="102"/>
      <c r="C1875" s="210"/>
      <c r="D1875" s="102"/>
      <c r="E1875" s="210"/>
      <c r="F1875" s="102"/>
      <c r="G1875" s="210"/>
      <c r="H1875" s="102"/>
      <c r="I1875" s="210"/>
      <c r="J1875" s="102"/>
      <c r="K1875" s="210"/>
      <c r="L1875" s="102"/>
      <c r="M1875" s="210"/>
      <c r="N1875" s="102"/>
      <c r="O1875" s="210"/>
      <c r="P1875" s="102"/>
      <c r="Q1875" s="215"/>
    </row>
    <row r="1876" spans="2:17" x14ac:dyDescent="0.3">
      <c r="B1876" s="102"/>
      <c r="C1876" s="210"/>
      <c r="D1876" s="102"/>
      <c r="E1876" s="210"/>
      <c r="F1876" s="102"/>
      <c r="G1876" s="210"/>
      <c r="H1876" s="102"/>
      <c r="I1876" s="210"/>
      <c r="J1876" s="102"/>
      <c r="K1876" s="210"/>
      <c r="L1876" s="102"/>
      <c r="M1876" s="210"/>
      <c r="N1876" s="102"/>
      <c r="O1876" s="210"/>
      <c r="P1876" s="102"/>
      <c r="Q1876" s="215"/>
    </row>
    <row r="1877" spans="2:17" x14ac:dyDescent="0.3">
      <c r="B1877" s="102"/>
      <c r="C1877" s="210"/>
      <c r="D1877" s="102"/>
      <c r="E1877" s="210"/>
      <c r="F1877" s="102"/>
      <c r="G1877" s="210"/>
      <c r="H1877" s="102"/>
      <c r="I1877" s="210"/>
      <c r="J1877" s="102"/>
      <c r="K1877" s="210"/>
      <c r="L1877" s="102"/>
      <c r="M1877" s="210"/>
      <c r="N1877" s="102"/>
      <c r="O1877" s="210"/>
      <c r="P1877" s="102"/>
      <c r="Q1877" s="215"/>
    </row>
    <row r="1878" spans="2:17" x14ac:dyDescent="0.3">
      <c r="B1878" s="102"/>
      <c r="C1878" s="210"/>
      <c r="D1878" s="102"/>
      <c r="E1878" s="210"/>
      <c r="F1878" s="102"/>
      <c r="G1878" s="210"/>
      <c r="H1878" s="102"/>
      <c r="I1878" s="210"/>
      <c r="J1878" s="102"/>
      <c r="K1878" s="210"/>
      <c r="L1878" s="102"/>
      <c r="M1878" s="210"/>
      <c r="N1878" s="102"/>
      <c r="O1878" s="210"/>
      <c r="P1878" s="102"/>
      <c r="Q1878" s="215"/>
    </row>
    <row r="1879" spans="2:17" x14ac:dyDescent="0.3">
      <c r="B1879" s="102"/>
      <c r="C1879" s="210"/>
      <c r="D1879" s="102"/>
      <c r="E1879" s="210"/>
      <c r="F1879" s="102"/>
      <c r="G1879" s="210"/>
      <c r="H1879" s="102"/>
      <c r="I1879" s="210"/>
      <c r="J1879" s="102"/>
      <c r="K1879" s="210"/>
      <c r="L1879" s="102"/>
      <c r="M1879" s="210"/>
      <c r="N1879" s="102"/>
      <c r="O1879" s="210"/>
      <c r="P1879" s="102"/>
      <c r="Q1879" s="215"/>
    </row>
    <row r="1880" spans="2:17" x14ac:dyDescent="0.3">
      <c r="B1880" s="102"/>
      <c r="C1880" s="210"/>
      <c r="D1880" s="102"/>
      <c r="E1880" s="210"/>
      <c r="F1880" s="102"/>
      <c r="G1880" s="210"/>
      <c r="H1880" s="102"/>
      <c r="I1880" s="210"/>
      <c r="J1880" s="102"/>
      <c r="K1880" s="210"/>
      <c r="L1880" s="102"/>
      <c r="M1880" s="210"/>
      <c r="N1880" s="102"/>
      <c r="O1880" s="210"/>
      <c r="P1880" s="102"/>
      <c r="Q1880" s="215"/>
    </row>
    <row r="1881" spans="2:17" x14ac:dyDescent="0.3">
      <c r="B1881" s="102"/>
      <c r="C1881" s="210"/>
      <c r="D1881" s="102"/>
      <c r="E1881" s="210"/>
      <c r="F1881" s="102"/>
      <c r="G1881" s="210"/>
      <c r="H1881" s="102"/>
      <c r="I1881" s="210"/>
      <c r="J1881" s="102"/>
      <c r="K1881" s="210"/>
      <c r="L1881" s="102"/>
      <c r="M1881" s="210"/>
      <c r="N1881" s="102"/>
      <c r="O1881" s="210"/>
      <c r="P1881" s="102"/>
      <c r="Q1881" s="215"/>
    </row>
    <row r="1882" spans="2:17" x14ac:dyDescent="0.3">
      <c r="B1882" s="102"/>
      <c r="C1882" s="210"/>
      <c r="D1882" s="102"/>
      <c r="E1882" s="210"/>
      <c r="F1882" s="102"/>
      <c r="G1882" s="210"/>
      <c r="H1882" s="102"/>
      <c r="I1882" s="210"/>
      <c r="J1882" s="102"/>
      <c r="K1882" s="210"/>
      <c r="L1882" s="102"/>
      <c r="M1882" s="210"/>
      <c r="N1882" s="102"/>
      <c r="O1882" s="210"/>
      <c r="P1882" s="102"/>
      <c r="Q1882" s="215"/>
    </row>
    <row r="1883" spans="2:17" x14ac:dyDescent="0.3">
      <c r="B1883" s="102"/>
      <c r="C1883" s="210"/>
      <c r="D1883" s="102"/>
      <c r="E1883" s="210"/>
      <c r="F1883" s="102"/>
      <c r="G1883" s="210"/>
      <c r="H1883" s="102"/>
      <c r="I1883" s="210"/>
      <c r="J1883" s="102"/>
      <c r="K1883" s="210"/>
      <c r="L1883" s="102"/>
      <c r="M1883" s="210"/>
      <c r="N1883" s="102"/>
      <c r="O1883" s="210"/>
      <c r="P1883" s="102"/>
      <c r="Q1883" s="215"/>
    </row>
    <row r="1884" spans="2:17" x14ac:dyDescent="0.3">
      <c r="B1884" s="102"/>
      <c r="C1884" s="210"/>
      <c r="D1884" s="102"/>
      <c r="E1884" s="210"/>
      <c r="F1884" s="102"/>
      <c r="G1884" s="210"/>
      <c r="H1884" s="102"/>
      <c r="I1884" s="210"/>
      <c r="J1884" s="102"/>
      <c r="K1884" s="210"/>
      <c r="L1884" s="102"/>
      <c r="M1884" s="210"/>
      <c r="N1884" s="102"/>
      <c r="O1884" s="210"/>
      <c r="P1884" s="102"/>
      <c r="Q1884" s="215"/>
    </row>
    <row r="1885" spans="2:17" x14ac:dyDescent="0.3">
      <c r="B1885" s="102"/>
      <c r="C1885" s="210"/>
      <c r="D1885" s="102"/>
      <c r="E1885" s="210"/>
      <c r="F1885" s="102"/>
      <c r="G1885" s="210"/>
      <c r="H1885" s="102"/>
      <c r="I1885" s="210"/>
      <c r="J1885" s="102"/>
      <c r="K1885" s="210"/>
      <c r="L1885" s="102"/>
      <c r="M1885" s="210"/>
      <c r="N1885" s="102"/>
      <c r="O1885" s="210"/>
      <c r="P1885" s="102"/>
      <c r="Q1885" s="215"/>
    </row>
    <row r="1886" spans="2:17" x14ac:dyDescent="0.3">
      <c r="B1886" s="102"/>
      <c r="C1886" s="210"/>
      <c r="D1886" s="102"/>
      <c r="E1886" s="210"/>
      <c r="F1886" s="102"/>
      <c r="G1886" s="210"/>
      <c r="H1886" s="102"/>
      <c r="I1886" s="210"/>
      <c r="J1886" s="102"/>
      <c r="K1886" s="210"/>
      <c r="L1886" s="102"/>
      <c r="M1886" s="210"/>
      <c r="N1886" s="102"/>
      <c r="O1886" s="210"/>
      <c r="P1886" s="102"/>
      <c r="Q1886" s="215"/>
    </row>
    <row r="1887" spans="2:17" x14ac:dyDescent="0.3">
      <c r="B1887" s="102"/>
      <c r="C1887" s="210"/>
      <c r="D1887" s="102"/>
      <c r="E1887" s="210"/>
      <c r="F1887" s="102"/>
      <c r="G1887" s="210"/>
      <c r="H1887" s="102"/>
      <c r="I1887" s="210"/>
      <c r="J1887" s="102"/>
      <c r="K1887" s="210"/>
      <c r="L1887" s="102"/>
      <c r="M1887" s="210"/>
      <c r="N1887" s="102"/>
      <c r="O1887" s="210"/>
      <c r="P1887" s="102"/>
      <c r="Q1887" s="215"/>
    </row>
    <row r="1888" spans="2:17" x14ac:dyDescent="0.3">
      <c r="B1888" s="102"/>
      <c r="C1888" s="210"/>
      <c r="D1888" s="102"/>
      <c r="E1888" s="210"/>
      <c r="F1888" s="102"/>
      <c r="G1888" s="210"/>
      <c r="H1888" s="102"/>
      <c r="I1888" s="210"/>
      <c r="J1888" s="102"/>
      <c r="K1888" s="210"/>
      <c r="L1888" s="102"/>
      <c r="M1888" s="210"/>
      <c r="N1888" s="102"/>
      <c r="O1888" s="210"/>
      <c r="P1888" s="102"/>
      <c r="Q1888" s="215"/>
    </row>
    <row r="1889" spans="2:17" x14ac:dyDescent="0.3">
      <c r="B1889" s="102"/>
      <c r="C1889" s="210"/>
      <c r="D1889" s="102"/>
      <c r="E1889" s="210"/>
      <c r="F1889" s="102"/>
      <c r="G1889" s="210"/>
      <c r="H1889" s="102"/>
      <c r="I1889" s="210"/>
      <c r="J1889" s="102"/>
      <c r="K1889" s="210"/>
      <c r="L1889" s="102"/>
      <c r="M1889" s="210"/>
      <c r="N1889" s="102"/>
      <c r="O1889" s="210"/>
      <c r="P1889" s="102"/>
      <c r="Q1889" s="215"/>
    </row>
    <row r="1890" spans="2:17" x14ac:dyDescent="0.3">
      <c r="B1890" s="102"/>
      <c r="C1890" s="210"/>
      <c r="D1890" s="102"/>
      <c r="E1890" s="210"/>
      <c r="F1890" s="102"/>
      <c r="G1890" s="210"/>
      <c r="H1890" s="102"/>
      <c r="I1890" s="210"/>
      <c r="J1890" s="102"/>
      <c r="K1890" s="210"/>
      <c r="L1890" s="102"/>
      <c r="M1890" s="210"/>
      <c r="N1890" s="102"/>
      <c r="O1890" s="210"/>
      <c r="P1890" s="102"/>
      <c r="Q1890" s="215"/>
    </row>
    <row r="1891" spans="2:17" x14ac:dyDescent="0.3">
      <c r="B1891" s="102"/>
      <c r="C1891" s="210"/>
      <c r="D1891" s="102"/>
      <c r="E1891" s="210"/>
      <c r="F1891" s="102"/>
      <c r="G1891" s="210"/>
      <c r="H1891" s="102"/>
      <c r="I1891" s="210"/>
      <c r="J1891" s="102"/>
      <c r="K1891" s="210"/>
      <c r="L1891" s="102"/>
      <c r="M1891" s="210"/>
      <c r="N1891" s="102"/>
      <c r="O1891" s="210"/>
      <c r="P1891" s="102"/>
      <c r="Q1891" s="215"/>
    </row>
    <row r="1892" spans="2:17" x14ac:dyDescent="0.3">
      <c r="B1892" s="102"/>
      <c r="C1892" s="210"/>
      <c r="D1892" s="102"/>
      <c r="E1892" s="210"/>
      <c r="F1892" s="102"/>
      <c r="G1892" s="210"/>
      <c r="H1892" s="102"/>
      <c r="I1892" s="210"/>
      <c r="J1892" s="102"/>
      <c r="K1892" s="210"/>
      <c r="L1892" s="102"/>
      <c r="M1892" s="210"/>
      <c r="N1892" s="102"/>
      <c r="O1892" s="210"/>
      <c r="P1892" s="102"/>
      <c r="Q1892" s="215"/>
    </row>
    <row r="1893" spans="2:17" x14ac:dyDescent="0.3">
      <c r="B1893" s="102"/>
      <c r="C1893" s="210"/>
      <c r="D1893" s="102"/>
      <c r="E1893" s="210"/>
      <c r="F1893" s="102"/>
      <c r="G1893" s="210"/>
      <c r="H1893" s="102"/>
      <c r="I1893" s="210"/>
      <c r="J1893" s="102"/>
      <c r="K1893" s="210"/>
      <c r="L1893" s="102"/>
      <c r="M1893" s="210"/>
      <c r="N1893" s="102"/>
      <c r="O1893" s="210"/>
      <c r="P1893" s="102"/>
      <c r="Q1893" s="215"/>
    </row>
    <row r="1894" spans="2:17" x14ac:dyDescent="0.3">
      <c r="B1894" s="102"/>
      <c r="C1894" s="210"/>
      <c r="D1894" s="102"/>
      <c r="E1894" s="210"/>
      <c r="F1894" s="102"/>
      <c r="G1894" s="210"/>
      <c r="H1894" s="102"/>
      <c r="I1894" s="210"/>
      <c r="J1894" s="102"/>
      <c r="K1894" s="210"/>
      <c r="L1894" s="102"/>
      <c r="M1894" s="210"/>
      <c r="N1894" s="102"/>
      <c r="O1894" s="210"/>
      <c r="P1894" s="102"/>
      <c r="Q1894" s="215"/>
    </row>
    <row r="1895" spans="2:17" x14ac:dyDescent="0.3">
      <c r="B1895" s="102"/>
      <c r="C1895" s="210"/>
      <c r="D1895" s="102"/>
      <c r="E1895" s="210"/>
      <c r="F1895" s="102"/>
      <c r="G1895" s="210"/>
      <c r="H1895" s="102"/>
      <c r="I1895" s="210"/>
      <c r="J1895" s="102"/>
      <c r="K1895" s="210"/>
      <c r="L1895" s="102"/>
      <c r="M1895" s="210"/>
      <c r="N1895" s="102"/>
      <c r="O1895" s="210"/>
      <c r="P1895" s="102"/>
      <c r="Q1895" s="215"/>
    </row>
    <row r="1896" spans="2:17" x14ac:dyDescent="0.3">
      <c r="B1896" s="102"/>
      <c r="C1896" s="210"/>
      <c r="D1896" s="102"/>
      <c r="E1896" s="210"/>
      <c r="F1896" s="102"/>
      <c r="G1896" s="210"/>
      <c r="H1896" s="102"/>
      <c r="I1896" s="210"/>
      <c r="J1896" s="102"/>
      <c r="K1896" s="210"/>
      <c r="L1896" s="102"/>
      <c r="M1896" s="210"/>
      <c r="N1896" s="102"/>
      <c r="O1896" s="210"/>
      <c r="P1896" s="102"/>
      <c r="Q1896" s="215"/>
    </row>
    <row r="1897" spans="2:17" x14ac:dyDescent="0.3">
      <c r="B1897" s="102"/>
      <c r="C1897" s="210"/>
      <c r="D1897" s="102"/>
      <c r="E1897" s="210"/>
      <c r="F1897" s="102"/>
      <c r="G1897" s="210"/>
      <c r="H1897" s="102"/>
      <c r="I1897" s="210"/>
      <c r="J1897" s="102"/>
      <c r="K1897" s="210"/>
      <c r="L1897" s="102"/>
      <c r="M1897" s="210"/>
      <c r="N1897" s="102"/>
      <c r="O1897" s="210"/>
      <c r="P1897" s="102"/>
      <c r="Q1897" s="215"/>
    </row>
    <row r="1898" spans="2:17" x14ac:dyDescent="0.3">
      <c r="B1898" s="102"/>
      <c r="C1898" s="210"/>
      <c r="D1898" s="102"/>
      <c r="E1898" s="210"/>
      <c r="F1898" s="102"/>
      <c r="G1898" s="210"/>
      <c r="H1898" s="102"/>
      <c r="I1898" s="210"/>
      <c r="J1898" s="102"/>
      <c r="K1898" s="210"/>
      <c r="L1898" s="102"/>
      <c r="M1898" s="210"/>
      <c r="N1898" s="102"/>
      <c r="O1898" s="210"/>
      <c r="P1898" s="102"/>
      <c r="Q1898" s="215"/>
    </row>
    <row r="1899" spans="2:17" x14ac:dyDescent="0.3">
      <c r="B1899" s="102"/>
      <c r="C1899" s="210"/>
      <c r="D1899" s="102"/>
      <c r="E1899" s="210"/>
      <c r="F1899" s="102"/>
      <c r="G1899" s="210"/>
      <c r="H1899" s="102"/>
      <c r="I1899" s="210"/>
      <c r="J1899" s="102"/>
      <c r="K1899" s="210"/>
      <c r="L1899" s="102"/>
      <c r="M1899" s="210"/>
      <c r="N1899" s="102"/>
      <c r="O1899" s="210"/>
      <c r="P1899" s="102"/>
      <c r="Q1899" s="215"/>
    </row>
    <row r="1900" spans="2:17" x14ac:dyDescent="0.3">
      <c r="B1900" s="102"/>
      <c r="C1900" s="210"/>
      <c r="D1900" s="102"/>
      <c r="E1900" s="210"/>
      <c r="F1900" s="102"/>
      <c r="G1900" s="210"/>
      <c r="H1900" s="102"/>
      <c r="I1900" s="210"/>
      <c r="J1900" s="102"/>
      <c r="K1900" s="210"/>
      <c r="L1900" s="102"/>
      <c r="M1900" s="210"/>
      <c r="N1900" s="102"/>
      <c r="O1900" s="210"/>
      <c r="P1900" s="102"/>
      <c r="Q1900" s="215"/>
    </row>
    <row r="1901" spans="2:17" x14ac:dyDescent="0.3">
      <c r="B1901" s="102"/>
      <c r="C1901" s="210"/>
      <c r="D1901" s="102"/>
      <c r="E1901" s="210"/>
      <c r="F1901" s="102"/>
      <c r="G1901" s="210"/>
      <c r="H1901" s="102"/>
      <c r="I1901" s="210"/>
      <c r="J1901" s="102"/>
      <c r="K1901" s="210"/>
      <c r="L1901" s="102"/>
      <c r="M1901" s="210"/>
      <c r="N1901" s="102"/>
      <c r="O1901" s="210"/>
      <c r="P1901" s="102"/>
      <c r="Q1901" s="215"/>
    </row>
    <row r="1902" spans="2:17" x14ac:dyDescent="0.3">
      <c r="B1902" s="102"/>
      <c r="C1902" s="210"/>
      <c r="D1902" s="102"/>
      <c r="E1902" s="210"/>
      <c r="F1902" s="102"/>
      <c r="G1902" s="210"/>
      <c r="H1902" s="102"/>
      <c r="I1902" s="210"/>
      <c r="J1902" s="102"/>
      <c r="K1902" s="210"/>
      <c r="L1902" s="102"/>
      <c r="M1902" s="210"/>
      <c r="N1902" s="102"/>
      <c r="O1902" s="210"/>
      <c r="P1902" s="102"/>
      <c r="Q1902" s="215"/>
    </row>
    <row r="1903" spans="2:17" x14ac:dyDescent="0.3">
      <c r="B1903" s="102"/>
      <c r="C1903" s="210"/>
      <c r="D1903" s="102"/>
      <c r="E1903" s="210"/>
      <c r="F1903" s="102"/>
      <c r="G1903" s="210"/>
      <c r="H1903" s="102"/>
      <c r="I1903" s="210"/>
      <c r="J1903" s="102"/>
      <c r="K1903" s="210"/>
      <c r="L1903" s="102"/>
      <c r="M1903" s="210"/>
      <c r="N1903" s="102"/>
      <c r="O1903" s="210"/>
      <c r="P1903" s="102"/>
      <c r="Q1903" s="215"/>
    </row>
    <row r="1904" spans="2:17" x14ac:dyDescent="0.3">
      <c r="B1904" s="102"/>
      <c r="C1904" s="210"/>
      <c r="D1904" s="102"/>
      <c r="E1904" s="210"/>
      <c r="F1904" s="102"/>
      <c r="G1904" s="210"/>
      <c r="H1904" s="102"/>
      <c r="I1904" s="210"/>
      <c r="J1904" s="102"/>
      <c r="K1904" s="210"/>
      <c r="L1904" s="102"/>
      <c r="M1904" s="210"/>
      <c r="N1904" s="102"/>
      <c r="O1904" s="210"/>
      <c r="P1904" s="102"/>
      <c r="Q1904" s="215"/>
    </row>
    <row r="1905" spans="2:17" x14ac:dyDescent="0.3">
      <c r="B1905" s="102"/>
      <c r="C1905" s="210"/>
      <c r="D1905" s="102"/>
      <c r="E1905" s="210"/>
      <c r="F1905" s="102"/>
      <c r="G1905" s="210"/>
      <c r="H1905" s="102"/>
      <c r="I1905" s="210"/>
      <c r="J1905" s="102"/>
      <c r="K1905" s="210"/>
      <c r="L1905" s="102"/>
      <c r="M1905" s="210"/>
      <c r="N1905" s="102"/>
      <c r="O1905" s="210"/>
      <c r="P1905" s="102"/>
      <c r="Q1905" s="215"/>
    </row>
    <row r="1906" spans="2:17" x14ac:dyDescent="0.3">
      <c r="B1906" s="102"/>
      <c r="C1906" s="210"/>
      <c r="D1906" s="102"/>
      <c r="E1906" s="210"/>
      <c r="F1906" s="102"/>
      <c r="G1906" s="210"/>
      <c r="H1906" s="102"/>
      <c r="I1906" s="210"/>
      <c r="J1906" s="102"/>
      <c r="K1906" s="210"/>
      <c r="L1906" s="102"/>
      <c r="M1906" s="210"/>
      <c r="N1906" s="102"/>
      <c r="O1906" s="210"/>
      <c r="P1906" s="102"/>
      <c r="Q1906" s="215"/>
    </row>
    <row r="1907" spans="2:17" x14ac:dyDescent="0.3">
      <c r="B1907" s="102"/>
      <c r="C1907" s="210"/>
      <c r="D1907" s="102"/>
      <c r="E1907" s="210"/>
      <c r="F1907" s="102"/>
      <c r="G1907" s="210"/>
      <c r="H1907" s="102"/>
      <c r="I1907" s="210"/>
      <c r="J1907" s="102"/>
      <c r="K1907" s="210"/>
      <c r="L1907" s="102"/>
      <c r="M1907" s="210"/>
      <c r="N1907" s="102"/>
      <c r="O1907" s="210"/>
      <c r="P1907" s="102"/>
      <c r="Q1907" s="215"/>
    </row>
    <row r="1908" spans="2:17" x14ac:dyDescent="0.3">
      <c r="B1908" s="102"/>
      <c r="C1908" s="210"/>
      <c r="D1908" s="102"/>
      <c r="E1908" s="210"/>
      <c r="F1908" s="102"/>
      <c r="G1908" s="210"/>
      <c r="H1908" s="102"/>
      <c r="I1908" s="210"/>
      <c r="J1908" s="102"/>
      <c r="K1908" s="210"/>
      <c r="L1908" s="102"/>
      <c r="M1908" s="210"/>
      <c r="N1908" s="102"/>
      <c r="O1908" s="210"/>
      <c r="P1908" s="102"/>
      <c r="Q1908" s="215"/>
    </row>
    <row r="1909" spans="2:17" x14ac:dyDescent="0.3">
      <c r="B1909" s="102"/>
      <c r="C1909" s="210"/>
      <c r="D1909" s="102"/>
      <c r="E1909" s="210"/>
      <c r="F1909" s="102"/>
      <c r="G1909" s="210"/>
      <c r="H1909" s="102"/>
      <c r="I1909" s="210"/>
      <c r="J1909" s="102"/>
      <c r="K1909" s="210"/>
      <c r="L1909" s="102"/>
      <c r="M1909" s="210"/>
      <c r="N1909" s="102"/>
      <c r="O1909" s="210"/>
      <c r="P1909" s="102"/>
      <c r="Q1909" s="215"/>
    </row>
    <row r="1910" spans="2:17" x14ac:dyDescent="0.3">
      <c r="B1910" s="102"/>
      <c r="C1910" s="210"/>
      <c r="D1910" s="102"/>
      <c r="E1910" s="210"/>
      <c r="F1910" s="102"/>
      <c r="G1910" s="210"/>
      <c r="H1910" s="102"/>
      <c r="I1910" s="210"/>
      <c r="J1910" s="102"/>
      <c r="K1910" s="210"/>
      <c r="L1910" s="102"/>
      <c r="M1910" s="210"/>
      <c r="N1910" s="102"/>
      <c r="O1910" s="210"/>
      <c r="P1910" s="102"/>
      <c r="Q1910" s="215"/>
    </row>
    <row r="1911" spans="2:17" x14ac:dyDescent="0.3">
      <c r="B1911" s="102"/>
      <c r="C1911" s="210"/>
      <c r="D1911" s="102"/>
      <c r="E1911" s="210"/>
      <c r="F1911" s="102"/>
      <c r="G1911" s="210"/>
      <c r="H1911" s="102"/>
      <c r="I1911" s="210"/>
      <c r="J1911" s="102"/>
      <c r="K1911" s="210"/>
      <c r="L1911" s="102"/>
      <c r="M1911" s="210"/>
      <c r="N1911" s="102"/>
      <c r="O1911" s="210"/>
      <c r="P1911" s="102"/>
      <c r="Q1911" s="215"/>
    </row>
    <row r="1912" spans="2:17" x14ac:dyDescent="0.3">
      <c r="B1912" s="102"/>
      <c r="C1912" s="210"/>
      <c r="D1912" s="102"/>
      <c r="E1912" s="210"/>
      <c r="F1912" s="102"/>
      <c r="G1912" s="210"/>
      <c r="H1912" s="102"/>
      <c r="I1912" s="210"/>
      <c r="J1912" s="102"/>
      <c r="K1912" s="210"/>
      <c r="L1912" s="102"/>
      <c r="M1912" s="210"/>
      <c r="N1912" s="102"/>
      <c r="O1912" s="210"/>
      <c r="P1912" s="102"/>
      <c r="Q1912" s="215"/>
    </row>
    <row r="1913" spans="2:17" x14ac:dyDescent="0.3">
      <c r="B1913" s="102"/>
      <c r="C1913" s="210"/>
      <c r="D1913" s="102"/>
      <c r="E1913" s="210"/>
      <c r="F1913" s="102"/>
      <c r="G1913" s="210"/>
      <c r="H1913" s="102"/>
      <c r="I1913" s="210"/>
      <c r="J1913" s="102"/>
      <c r="K1913" s="210"/>
      <c r="L1913" s="102"/>
      <c r="M1913" s="210"/>
      <c r="N1913" s="102"/>
      <c r="O1913" s="210"/>
      <c r="P1913" s="102"/>
      <c r="Q1913" s="215"/>
    </row>
    <row r="1914" spans="2:17" x14ac:dyDescent="0.3">
      <c r="B1914" s="102"/>
      <c r="C1914" s="210"/>
      <c r="D1914" s="102"/>
      <c r="E1914" s="210"/>
      <c r="F1914" s="102"/>
      <c r="G1914" s="210"/>
      <c r="H1914" s="102"/>
      <c r="I1914" s="210"/>
      <c r="J1914" s="102"/>
      <c r="K1914" s="210"/>
      <c r="L1914" s="102"/>
      <c r="M1914" s="210"/>
      <c r="N1914" s="102"/>
      <c r="O1914" s="210"/>
      <c r="P1914" s="102"/>
      <c r="Q1914" s="215"/>
    </row>
    <row r="1915" spans="2:17" x14ac:dyDescent="0.3">
      <c r="B1915" s="102"/>
      <c r="C1915" s="210"/>
      <c r="D1915" s="102"/>
      <c r="E1915" s="210"/>
      <c r="F1915" s="102"/>
      <c r="G1915" s="210"/>
      <c r="H1915" s="102"/>
      <c r="I1915" s="210"/>
      <c r="J1915" s="102"/>
      <c r="K1915" s="210"/>
      <c r="L1915" s="102"/>
      <c r="M1915" s="210"/>
      <c r="N1915" s="102"/>
      <c r="O1915" s="210"/>
      <c r="P1915" s="102"/>
      <c r="Q1915" s="215"/>
    </row>
    <row r="1916" spans="2:17" x14ac:dyDescent="0.3">
      <c r="B1916" s="102"/>
      <c r="C1916" s="210"/>
      <c r="D1916" s="102"/>
      <c r="E1916" s="210"/>
      <c r="F1916" s="102"/>
      <c r="G1916" s="210"/>
      <c r="H1916" s="102"/>
      <c r="I1916" s="210"/>
      <c r="J1916" s="102"/>
      <c r="K1916" s="210"/>
      <c r="L1916" s="102"/>
      <c r="M1916" s="210"/>
      <c r="N1916" s="102"/>
      <c r="O1916" s="210"/>
      <c r="P1916" s="102"/>
      <c r="Q1916" s="215"/>
    </row>
    <row r="1917" spans="2:17" x14ac:dyDescent="0.3">
      <c r="B1917" s="102"/>
      <c r="C1917" s="210"/>
      <c r="D1917" s="102"/>
      <c r="E1917" s="210"/>
      <c r="F1917" s="102"/>
      <c r="G1917" s="210"/>
      <c r="H1917" s="102"/>
      <c r="I1917" s="210"/>
      <c r="J1917" s="102"/>
      <c r="K1917" s="210"/>
      <c r="L1917" s="102"/>
      <c r="M1917" s="210"/>
      <c r="N1917" s="102"/>
      <c r="O1917" s="210"/>
      <c r="P1917" s="102"/>
      <c r="Q1917" s="215"/>
    </row>
    <row r="1918" spans="2:17" x14ac:dyDescent="0.3">
      <c r="B1918" s="102"/>
      <c r="C1918" s="210"/>
      <c r="D1918" s="102"/>
      <c r="E1918" s="210"/>
      <c r="F1918" s="102"/>
      <c r="G1918" s="210"/>
      <c r="H1918" s="102"/>
      <c r="I1918" s="210"/>
      <c r="J1918" s="102"/>
      <c r="K1918" s="210"/>
      <c r="L1918" s="102"/>
      <c r="M1918" s="210"/>
      <c r="N1918" s="102"/>
      <c r="O1918" s="210"/>
      <c r="P1918" s="102"/>
      <c r="Q1918" s="215"/>
    </row>
    <row r="1919" spans="2:17" x14ac:dyDescent="0.3">
      <c r="B1919" s="102"/>
      <c r="C1919" s="210"/>
      <c r="D1919" s="102"/>
      <c r="E1919" s="210"/>
      <c r="F1919" s="102"/>
      <c r="G1919" s="210"/>
      <c r="H1919" s="102"/>
      <c r="I1919" s="210"/>
      <c r="J1919" s="102"/>
      <c r="K1919" s="210"/>
      <c r="L1919" s="102"/>
      <c r="M1919" s="210"/>
      <c r="N1919" s="102"/>
      <c r="O1919" s="210"/>
      <c r="P1919" s="102"/>
      <c r="Q1919" s="215"/>
    </row>
    <row r="1920" spans="2:17" x14ac:dyDescent="0.3">
      <c r="B1920" s="102"/>
      <c r="C1920" s="210"/>
      <c r="D1920" s="102"/>
      <c r="E1920" s="210"/>
      <c r="F1920" s="102"/>
      <c r="G1920" s="210"/>
      <c r="H1920" s="102"/>
      <c r="I1920" s="210"/>
      <c r="J1920" s="102"/>
      <c r="K1920" s="210"/>
      <c r="L1920" s="102"/>
      <c r="M1920" s="210"/>
      <c r="N1920" s="102"/>
      <c r="O1920" s="210"/>
      <c r="P1920" s="102"/>
      <c r="Q1920" s="215"/>
    </row>
    <row r="1921" spans="2:17" x14ac:dyDescent="0.3">
      <c r="B1921" s="102"/>
      <c r="C1921" s="210"/>
      <c r="D1921" s="102"/>
      <c r="E1921" s="210"/>
      <c r="F1921" s="102"/>
      <c r="G1921" s="210"/>
      <c r="H1921" s="102"/>
      <c r="I1921" s="210"/>
      <c r="J1921" s="102"/>
      <c r="K1921" s="210"/>
      <c r="L1921" s="102"/>
      <c r="M1921" s="210"/>
      <c r="N1921" s="102"/>
      <c r="O1921" s="210"/>
      <c r="P1921" s="102"/>
      <c r="Q1921" s="215"/>
    </row>
    <row r="1922" spans="2:17" x14ac:dyDescent="0.3">
      <c r="B1922" s="102"/>
      <c r="C1922" s="210"/>
      <c r="D1922" s="102"/>
      <c r="E1922" s="210"/>
      <c r="F1922" s="102"/>
      <c r="G1922" s="210"/>
      <c r="H1922" s="102"/>
      <c r="I1922" s="210"/>
      <c r="J1922" s="102"/>
      <c r="K1922" s="210"/>
      <c r="L1922" s="102"/>
      <c r="M1922" s="210"/>
      <c r="N1922" s="102"/>
      <c r="O1922" s="210"/>
      <c r="P1922" s="102"/>
      <c r="Q1922" s="215"/>
    </row>
    <row r="1923" spans="2:17" x14ac:dyDescent="0.3">
      <c r="B1923" s="102"/>
      <c r="C1923" s="210"/>
      <c r="D1923" s="102"/>
      <c r="E1923" s="210"/>
      <c r="F1923" s="102"/>
      <c r="G1923" s="210"/>
      <c r="H1923" s="102"/>
      <c r="I1923" s="210"/>
      <c r="J1923" s="102"/>
      <c r="K1923" s="210"/>
      <c r="L1923" s="102"/>
      <c r="M1923" s="210"/>
      <c r="N1923" s="102"/>
      <c r="O1923" s="210"/>
      <c r="P1923" s="102"/>
      <c r="Q1923" s="215"/>
    </row>
    <row r="1924" spans="2:17" x14ac:dyDescent="0.3">
      <c r="B1924" s="102"/>
      <c r="C1924" s="210"/>
      <c r="D1924" s="102"/>
      <c r="E1924" s="210"/>
      <c r="F1924" s="102"/>
      <c r="G1924" s="210"/>
      <c r="H1924" s="102"/>
      <c r="I1924" s="210"/>
      <c r="J1924" s="102"/>
      <c r="K1924" s="210"/>
      <c r="L1924" s="102"/>
      <c r="M1924" s="210"/>
      <c r="N1924" s="102"/>
      <c r="O1924" s="210"/>
      <c r="P1924" s="102"/>
      <c r="Q1924" s="215"/>
    </row>
    <row r="1925" spans="2:17" x14ac:dyDescent="0.3">
      <c r="B1925" s="102"/>
      <c r="C1925" s="210"/>
      <c r="D1925" s="102"/>
      <c r="E1925" s="210"/>
      <c r="F1925" s="102"/>
      <c r="G1925" s="210"/>
      <c r="H1925" s="102"/>
      <c r="I1925" s="210"/>
      <c r="J1925" s="102"/>
      <c r="K1925" s="210"/>
      <c r="L1925" s="102"/>
      <c r="M1925" s="210"/>
      <c r="N1925" s="102"/>
      <c r="O1925" s="210"/>
      <c r="P1925" s="102"/>
      <c r="Q1925" s="215"/>
    </row>
    <row r="1926" spans="2:17" x14ac:dyDescent="0.3">
      <c r="B1926" s="102"/>
      <c r="C1926" s="210"/>
      <c r="D1926" s="102"/>
      <c r="E1926" s="210"/>
      <c r="F1926" s="102"/>
      <c r="G1926" s="210"/>
      <c r="H1926" s="102"/>
      <c r="I1926" s="210"/>
      <c r="J1926" s="102"/>
      <c r="K1926" s="210"/>
      <c r="L1926" s="102"/>
      <c r="M1926" s="210"/>
      <c r="N1926" s="102"/>
      <c r="O1926" s="210"/>
      <c r="P1926" s="102"/>
      <c r="Q1926" s="215"/>
    </row>
    <row r="1927" spans="2:17" x14ac:dyDescent="0.3">
      <c r="B1927" s="102"/>
      <c r="C1927" s="210"/>
      <c r="D1927" s="102"/>
      <c r="E1927" s="210"/>
      <c r="F1927" s="102"/>
      <c r="G1927" s="210"/>
      <c r="H1927" s="102"/>
      <c r="I1927" s="210"/>
      <c r="J1927" s="102"/>
      <c r="K1927" s="210"/>
      <c r="L1927" s="102"/>
      <c r="M1927" s="210"/>
      <c r="N1927" s="102"/>
      <c r="O1927" s="210"/>
      <c r="P1927" s="102"/>
      <c r="Q1927" s="215"/>
    </row>
    <row r="1928" spans="2:17" x14ac:dyDescent="0.3">
      <c r="B1928" s="102"/>
      <c r="C1928" s="210"/>
      <c r="D1928" s="102"/>
      <c r="E1928" s="210"/>
      <c r="F1928" s="102"/>
      <c r="G1928" s="210"/>
      <c r="H1928" s="102"/>
      <c r="I1928" s="210"/>
      <c r="J1928" s="102"/>
      <c r="K1928" s="210"/>
      <c r="L1928" s="102"/>
      <c r="M1928" s="210"/>
      <c r="N1928" s="102"/>
      <c r="O1928" s="210"/>
      <c r="P1928" s="102"/>
      <c r="Q1928" s="215"/>
    </row>
    <row r="1929" spans="2:17" x14ac:dyDescent="0.3">
      <c r="B1929" s="102"/>
      <c r="C1929" s="210"/>
      <c r="D1929" s="102"/>
      <c r="E1929" s="210"/>
      <c r="F1929" s="102"/>
      <c r="G1929" s="210"/>
      <c r="H1929" s="102"/>
      <c r="I1929" s="210"/>
      <c r="J1929" s="102"/>
      <c r="K1929" s="210"/>
      <c r="L1929" s="102"/>
      <c r="M1929" s="210"/>
      <c r="N1929" s="102"/>
      <c r="O1929" s="210"/>
      <c r="P1929" s="102"/>
      <c r="Q1929" s="215"/>
    </row>
    <row r="1930" spans="2:17" x14ac:dyDescent="0.3">
      <c r="B1930" s="102"/>
      <c r="C1930" s="210"/>
      <c r="D1930" s="102"/>
      <c r="E1930" s="210"/>
      <c r="F1930" s="102"/>
      <c r="G1930" s="210"/>
      <c r="H1930" s="102"/>
      <c r="I1930" s="210"/>
      <c r="J1930" s="102"/>
      <c r="K1930" s="210"/>
      <c r="L1930" s="102"/>
      <c r="M1930" s="210"/>
      <c r="N1930" s="102"/>
      <c r="O1930" s="210"/>
      <c r="P1930" s="102"/>
      <c r="Q1930" s="215"/>
    </row>
    <row r="1931" spans="2:17" x14ac:dyDescent="0.3">
      <c r="B1931" s="102"/>
      <c r="C1931" s="210"/>
      <c r="D1931" s="102"/>
      <c r="E1931" s="210"/>
      <c r="F1931" s="102"/>
      <c r="G1931" s="210"/>
      <c r="H1931" s="102"/>
      <c r="I1931" s="210"/>
      <c r="J1931" s="102"/>
      <c r="K1931" s="210"/>
      <c r="L1931" s="102"/>
      <c r="M1931" s="210"/>
      <c r="N1931" s="102"/>
      <c r="O1931" s="210"/>
      <c r="P1931" s="102"/>
      <c r="Q1931" s="215"/>
    </row>
    <row r="1932" spans="2:17" x14ac:dyDescent="0.3">
      <c r="B1932" s="102"/>
      <c r="C1932" s="210"/>
      <c r="D1932" s="102"/>
      <c r="E1932" s="210"/>
      <c r="F1932" s="102"/>
      <c r="G1932" s="210"/>
      <c r="H1932" s="102"/>
      <c r="I1932" s="210"/>
      <c r="J1932" s="102"/>
      <c r="K1932" s="210"/>
      <c r="L1932" s="102"/>
      <c r="M1932" s="210"/>
      <c r="N1932" s="102"/>
      <c r="O1932" s="210"/>
      <c r="P1932" s="102"/>
      <c r="Q1932" s="215"/>
    </row>
    <row r="1933" spans="2:17" x14ac:dyDescent="0.3">
      <c r="B1933" s="102"/>
      <c r="C1933" s="210"/>
      <c r="D1933" s="102"/>
      <c r="E1933" s="210"/>
      <c r="F1933" s="102"/>
      <c r="G1933" s="210"/>
      <c r="H1933" s="102"/>
      <c r="I1933" s="210"/>
      <c r="J1933" s="102"/>
      <c r="K1933" s="210"/>
      <c r="L1933" s="102"/>
      <c r="M1933" s="210"/>
      <c r="N1933" s="102"/>
      <c r="O1933" s="210"/>
      <c r="P1933" s="102"/>
      <c r="Q1933" s="215"/>
    </row>
    <row r="1934" spans="2:17" x14ac:dyDescent="0.3">
      <c r="B1934" s="102"/>
      <c r="C1934" s="210"/>
      <c r="D1934" s="102"/>
      <c r="E1934" s="210"/>
      <c r="F1934" s="102"/>
      <c r="G1934" s="210"/>
      <c r="H1934" s="102"/>
      <c r="I1934" s="210"/>
      <c r="J1934" s="102"/>
      <c r="K1934" s="210"/>
      <c r="L1934" s="102"/>
      <c r="M1934" s="210"/>
      <c r="N1934" s="102"/>
      <c r="O1934" s="210"/>
      <c r="P1934" s="102"/>
      <c r="Q1934" s="215"/>
    </row>
    <row r="1935" spans="2:17" x14ac:dyDescent="0.3">
      <c r="B1935" s="102"/>
      <c r="C1935" s="210"/>
      <c r="D1935" s="102"/>
      <c r="E1935" s="210"/>
      <c r="F1935" s="102"/>
      <c r="G1935" s="210"/>
      <c r="H1935" s="102"/>
      <c r="I1935" s="210"/>
      <c r="J1935" s="102"/>
      <c r="K1935" s="210"/>
      <c r="L1935" s="102"/>
      <c r="M1935" s="210"/>
      <c r="N1935" s="102"/>
      <c r="O1935" s="210"/>
      <c r="P1935" s="102"/>
      <c r="Q1935" s="215"/>
    </row>
    <row r="1936" spans="2:17" x14ac:dyDescent="0.3">
      <c r="B1936" s="102"/>
      <c r="C1936" s="210"/>
      <c r="D1936" s="102"/>
      <c r="E1936" s="210"/>
      <c r="F1936" s="102"/>
      <c r="G1936" s="210"/>
      <c r="H1936" s="102"/>
      <c r="I1936" s="210"/>
      <c r="J1936" s="102"/>
      <c r="K1936" s="210"/>
      <c r="L1936" s="102"/>
      <c r="M1936" s="210"/>
      <c r="N1936" s="102"/>
      <c r="O1936" s="210"/>
      <c r="P1936" s="102"/>
      <c r="Q1936" s="215"/>
    </row>
    <row r="1937" spans="2:17" x14ac:dyDescent="0.3">
      <c r="B1937" s="102"/>
      <c r="C1937" s="210"/>
      <c r="D1937" s="102"/>
      <c r="E1937" s="210"/>
      <c r="F1937" s="102"/>
      <c r="G1937" s="210"/>
      <c r="H1937" s="102"/>
      <c r="I1937" s="210"/>
      <c r="J1937" s="102"/>
      <c r="K1937" s="210"/>
      <c r="L1937" s="102"/>
      <c r="M1937" s="210"/>
      <c r="N1937" s="102"/>
      <c r="O1937" s="210"/>
      <c r="P1937" s="102"/>
      <c r="Q1937" s="215"/>
    </row>
    <row r="1938" spans="2:17" x14ac:dyDescent="0.3">
      <c r="B1938" s="102"/>
      <c r="C1938" s="210"/>
      <c r="D1938" s="102"/>
      <c r="E1938" s="210"/>
      <c r="F1938" s="102"/>
      <c r="G1938" s="210"/>
      <c r="H1938" s="102"/>
      <c r="I1938" s="210"/>
      <c r="J1938" s="102"/>
      <c r="K1938" s="210"/>
      <c r="L1938" s="102"/>
      <c r="M1938" s="210"/>
      <c r="N1938" s="102"/>
      <c r="O1938" s="210"/>
      <c r="P1938" s="102"/>
      <c r="Q1938" s="215"/>
    </row>
    <row r="1939" spans="2:17" x14ac:dyDescent="0.3">
      <c r="B1939" s="102"/>
      <c r="C1939" s="210"/>
      <c r="D1939" s="102"/>
      <c r="E1939" s="210"/>
      <c r="F1939" s="102"/>
      <c r="G1939" s="210"/>
      <c r="H1939" s="102"/>
      <c r="I1939" s="210"/>
      <c r="J1939" s="102"/>
      <c r="K1939" s="210"/>
      <c r="L1939" s="102"/>
      <c r="M1939" s="210"/>
      <c r="N1939" s="102"/>
      <c r="O1939" s="210"/>
      <c r="P1939" s="102"/>
      <c r="Q1939" s="215"/>
    </row>
    <row r="1940" spans="2:17" x14ac:dyDescent="0.3">
      <c r="B1940" s="102"/>
      <c r="C1940" s="210"/>
      <c r="D1940" s="102"/>
      <c r="E1940" s="210"/>
      <c r="F1940" s="102"/>
      <c r="G1940" s="210"/>
      <c r="H1940" s="102"/>
      <c r="I1940" s="210"/>
      <c r="J1940" s="102"/>
      <c r="K1940" s="210"/>
      <c r="L1940" s="102"/>
      <c r="M1940" s="210"/>
      <c r="N1940" s="102"/>
      <c r="O1940" s="210"/>
      <c r="P1940" s="102"/>
      <c r="Q1940" s="215"/>
    </row>
    <row r="1941" spans="2:17" x14ac:dyDescent="0.3">
      <c r="B1941" s="102"/>
      <c r="C1941" s="210"/>
      <c r="D1941" s="102"/>
      <c r="E1941" s="210"/>
      <c r="F1941" s="102"/>
      <c r="G1941" s="210"/>
      <c r="H1941" s="102"/>
      <c r="I1941" s="210"/>
      <c r="J1941" s="102"/>
      <c r="K1941" s="210"/>
      <c r="L1941" s="102"/>
      <c r="M1941" s="210"/>
      <c r="N1941" s="102"/>
      <c r="O1941" s="210"/>
      <c r="P1941" s="102"/>
      <c r="Q1941" s="215"/>
    </row>
    <row r="1942" spans="2:17" x14ac:dyDescent="0.3">
      <c r="B1942" s="102"/>
      <c r="C1942" s="210"/>
      <c r="D1942" s="102"/>
      <c r="E1942" s="210"/>
      <c r="F1942" s="102"/>
      <c r="G1942" s="210"/>
      <c r="H1942" s="102"/>
      <c r="I1942" s="210"/>
      <c r="J1942" s="102"/>
      <c r="K1942" s="210"/>
      <c r="L1942" s="102"/>
      <c r="M1942" s="210"/>
      <c r="N1942" s="102"/>
      <c r="O1942" s="210"/>
      <c r="P1942" s="102"/>
      <c r="Q1942" s="215"/>
    </row>
    <row r="1943" spans="2:17" x14ac:dyDescent="0.3">
      <c r="B1943" s="102"/>
      <c r="C1943" s="210"/>
      <c r="D1943" s="102"/>
      <c r="E1943" s="210"/>
      <c r="F1943" s="102"/>
      <c r="G1943" s="210"/>
      <c r="H1943" s="102"/>
      <c r="I1943" s="210"/>
      <c r="J1943" s="102"/>
      <c r="K1943" s="210"/>
      <c r="L1943" s="102"/>
      <c r="M1943" s="210"/>
      <c r="N1943" s="102"/>
      <c r="O1943" s="210"/>
      <c r="P1943" s="102"/>
      <c r="Q1943" s="215"/>
    </row>
    <row r="1944" spans="2:17" x14ac:dyDescent="0.3">
      <c r="B1944" s="102"/>
      <c r="C1944" s="210"/>
      <c r="D1944" s="102"/>
      <c r="E1944" s="210"/>
      <c r="F1944" s="102"/>
      <c r="G1944" s="210"/>
      <c r="H1944" s="102"/>
      <c r="I1944" s="210"/>
      <c r="J1944" s="102"/>
      <c r="K1944" s="210"/>
      <c r="L1944" s="102"/>
      <c r="M1944" s="210"/>
      <c r="N1944" s="102"/>
      <c r="O1944" s="210"/>
      <c r="P1944" s="102"/>
      <c r="Q1944" s="215"/>
    </row>
    <row r="1945" spans="2:17" x14ac:dyDescent="0.3">
      <c r="B1945" s="102"/>
      <c r="C1945" s="210"/>
      <c r="D1945" s="102"/>
      <c r="E1945" s="210"/>
      <c r="F1945" s="102"/>
      <c r="G1945" s="210"/>
      <c r="H1945" s="102"/>
      <c r="I1945" s="210"/>
      <c r="J1945" s="102"/>
      <c r="K1945" s="210"/>
      <c r="L1945" s="102"/>
      <c r="M1945" s="210"/>
      <c r="N1945" s="102"/>
      <c r="O1945" s="210"/>
      <c r="P1945" s="102"/>
      <c r="Q1945" s="215"/>
    </row>
    <row r="1946" spans="2:17" x14ac:dyDescent="0.3">
      <c r="B1946" s="102"/>
      <c r="C1946" s="210"/>
      <c r="D1946" s="102"/>
      <c r="E1946" s="210"/>
      <c r="F1946" s="102"/>
      <c r="G1946" s="210"/>
      <c r="H1946" s="102"/>
      <c r="I1946" s="210"/>
      <c r="J1946" s="102"/>
      <c r="K1946" s="210"/>
      <c r="L1946" s="102"/>
      <c r="M1946" s="210"/>
      <c r="N1946" s="102"/>
      <c r="O1946" s="210"/>
      <c r="P1946" s="102"/>
      <c r="Q1946" s="215"/>
    </row>
    <row r="1947" spans="2:17" x14ac:dyDescent="0.3">
      <c r="B1947" s="102"/>
      <c r="C1947" s="210"/>
      <c r="D1947" s="102"/>
      <c r="E1947" s="210"/>
      <c r="F1947" s="102"/>
      <c r="G1947" s="210"/>
      <c r="H1947" s="102"/>
      <c r="I1947" s="210"/>
      <c r="J1947" s="102"/>
      <c r="K1947" s="210"/>
      <c r="L1947" s="102"/>
      <c r="M1947" s="210"/>
      <c r="N1947" s="102"/>
      <c r="O1947" s="210"/>
      <c r="P1947" s="102"/>
      <c r="Q1947" s="215"/>
    </row>
    <row r="1948" spans="2:17" x14ac:dyDescent="0.3">
      <c r="B1948" s="102"/>
      <c r="C1948" s="210"/>
      <c r="D1948" s="102"/>
      <c r="E1948" s="210"/>
      <c r="F1948" s="102"/>
      <c r="G1948" s="210"/>
      <c r="H1948" s="102"/>
      <c r="I1948" s="210"/>
      <c r="J1948" s="102"/>
      <c r="K1948" s="210"/>
      <c r="L1948" s="102"/>
      <c r="M1948" s="210"/>
      <c r="N1948" s="102"/>
      <c r="O1948" s="210"/>
      <c r="P1948" s="102"/>
      <c r="Q1948" s="215"/>
    </row>
    <row r="1949" spans="2:17" x14ac:dyDescent="0.3">
      <c r="B1949" s="102"/>
      <c r="C1949" s="210"/>
      <c r="D1949" s="102"/>
      <c r="E1949" s="210"/>
      <c r="F1949" s="102"/>
      <c r="G1949" s="210"/>
      <c r="H1949" s="102"/>
      <c r="I1949" s="210"/>
      <c r="J1949" s="102"/>
      <c r="K1949" s="210"/>
      <c r="L1949" s="102"/>
      <c r="M1949" s="210"/>
      <c r="N1949" s="102"/>
      <c r="O1949" s="210"/>
      <c r="P1949" s="102"/>
      <c r="Q1949" s="215"/>
    </row>
    <row r="1950" spans="2:17" x14ac:dyDescent="0.3">
      <c r="B1950" s="102"/>
      <c r="C1950" s="210"/>
      <c r="D1950" s="102"/>
      <c r="E1950" s="210"/>
      <c r="F1950" s="102"/>
      <c r="G1950" s="210"/>
      <c r="H1950" s="102"/>
      <c r="I1950" s="210"/>
      <c r="J1950" s="102"/>
      <c r="K1950" s="210"/>
      <c r="L1950" s="102"/>
      <c r="M1950" s="210"/>
      <c r="N1950" s="102"/>
      <c r="O1950" s="210"/>
      <c r="P1950" s="102"/>
      <c r="Q1950" s="215"/>
    </row>
    <row r="1951" spans="2:17" x14ac:dyDescent="0.3">
      <c r="B1951" s="102"/>
      <c r="C1951" s="210"/>
      <c r="D1951" s="102"/>
      <c r="E1951" s="210"/>
      <c r="F1951" s="102"/>
      <c r="G1951" s="210"/>
      <c r="H1951" s="102"/>
      <c r="I1951" s="210"/>
      <c r="J1951" s="102"/>
      <c r="K1951" s="210"/>
      <c r="L1951" s="102"/>
      <c r="M1951" s="210"/>
      <c r="N1951" s="102"/>
      <c r="O1951" s="210"/>
      <c r="P1951" s="102"/>
      <c r="Q1951" s="215"/>
    </row>
    <row r="1952" spans="2:17" x14ac:dyDescent="0.3">
      <c r="B1952" s="102"/>
      <c r="C1952" s="210"/>
      <c r="D1952" s="102"/>
      <c r="E1952" s="210"/>
      <c r="F1952" s="102"/>
      <c r="G1952" s="210"/>
      <c r="H1952" s="102"/>
      <c r="I1952" s="210"/>
      <c r="J1952" s="102"/>
      <c r="K1952" s="210"/>
      <c r="L1952" s="102"/>
      <c r="M1952" s="210"/>
      <c r="N1952" s="102"/>
      <c r="O1952" s="210"/>
      <c r="P1952" s="102"/>
      <c r="Q1952" s="215"/>
    </row>
    <row r="1953" spans="2:17" x14ac:dyDescent="0.3">
      <c r="B1953" s="102"/>
      <c r="C1953" s="210"/>
      <c r="D1953" s="102"/>
      <c r="E1953" s="210"/>
      <c r="F1953" s="102"/>
      <c r="G1953" s="210"/>
      <c r="H1953" s="102"/>
      <c r="I1953" s="210"/>
      <c r="J1953" s="102"/>
      <c r="K1953" s="210"/>
      <c r="L1953" s="102"/>
      <c r="M1953" s="210"/>
      <c r="N1953" s="102"/>
      <c r="O1953" s="210"/>
      <c r="P1953" s="102"/>
      <c r="Q1953" s="215"/>
    </row>
    <row r="1954" spans="2:17" x14ac:dyDescent="0.3">
      <c r="B1954" s="102"/>
      <c r="C1954" s="210"/>
      <c r="D1954" s="102"/>
      <c r="E1954" s="210"/>
      <c r="F1954" s="102"/>
      <c r="G1954" s="210"/>
      <c r="H1954" s="102"/>
      <c r="I1954" s="210"/>
      <c r="J1954" s="102"/>
      <c r="K1954" s="210"/>
      <c r="L1954" s="102"/>
      <c r="M1954" s="210"/>
      <c r="N1954" s="102"/>
      <c r="O1954" s="210"/>
      <c r="P1954" s="102"/>
      <c r="Q1954" s="215"/>
    </row>
    <row r="1955" spans="2:17" x14ac:dyDescent="0.3">
      <c r="B1955" s="102"/>
      <c r="C1955" s="210"/>
      <c r="D1955" s="102"/>
      <c r="E1955" s="210"/>
      <c r="F1955" s="102"/>
      <c r="G1955" s="210"/>
      <c r="H1955" s="102"/>
      <c r="I1955" s="210"/>
      <c r="J1955" s="102"/>
      <c r="K1955" s="210"/>
      <c r="L1955" s="102"/>
      <c r="M1955" s="210"/>
      <c r="N1955" s="102"/>
      <c r="O1955" s="210"/>
      <c r="P1955" s="102"/>
      <c r="Q1955" s="215"/>
    </row>
    <row r="1956" spans="2:17" x14ac:dyDescent="0.3">
      <c r="B1956" s="102"/>
      <c r="C1956" s="210"/>
      <c r="D1956" s="102"/>
      <c r="E1956" s="210"/>
      <c r="F1956" s="102"/>
      <c r="G1956" s="210"/>
      <c r="H1956" s="102"/>
      <c r="I1956" s="210"/>
      <c r="J1956" s="102"/>
      <c r="K1956" s="210"/>
      <c r="L1956" s="102"/>
      <c r="M1956" s="210"/>
      <c r="N1956" s="102"/>
      <c r="O1956" s="210"/>
      <c r="P1956" s="102"/>
      <c r="Q1956" s="215"/>
    </row>
    <row r="1957" spans="2:17" x14ac:dyDescent="0.3">
      <c r="B1957" s="102"/>
      <c r="C1957" s="210"/>
      <c r="D1957" s="102"/>
      <c r="E1957" s="210"/>
      <c r="F1957" s="102"/>
      <c r="G1957" s="210"/>
      <c r="H1957" s="102"/>
      <c r="I1957" s="210"/>
      <c r="J1957" s="102"/>
      <c r="K1957" s="210"/>
      <c r="L1957" s="102"/>
      <c r="M1957" s="210"/>
      <c r="N1957" s="102"/>
      <c r="O1957" s="210"/>
      <c r="P1957" s="102"/>
      <c r="Q1957" s="215"/>
    </row>
    <row r="1958" spans="2:17" x14ac:dyDescent="0.3">
      <c r="B1958" s="102"/>
      <c r="C1958" s="210"/>
      <c r="D1958" s="102"/>
      <c r="E1958" s="210"/>
      <c r="F1958" s="102"/>
      <c r="G1958" s="210"/>
      <c r="H1958" s="102"/>
      <c r="I1958" s="210"/>
      <c r="J1958" s="102"/>
      <c r="K1958" s="210"/>
      <c r="L1958" s="102"/>
      <c r="M1958" s="210"/>
      <c r="N1958" s="102"/>
      <c r="O1958" s="210"/>
      <c r="P1958" s="102"/>
      <c r="Q1958" s="215"/>
    </row>
    <row r="1959" spans="2:17" x14ac:dyDescent="0.3">
      <c r="B1959" s="102"/>
      <c r="C1959" s="210"/>
      <c r="D1959" s="102"/>
      <c r="E1959" s="210"/>
      <c r="F1959" s="102"/>
      <c r="G1959" s="210"/>
      <c r="H1959" s="102"/>
      <c r="I1959" s="210"/>
      <c r="J1959" s="102"/>
      <c r="K1959" s="210"/>
      <c r="L1959" s="102"/>
      <c r="M1959" s="210"/>
      <c r="N1959" s="102"/>
      <c r="O1959" s="210"/>
      <c r="P1959" s="102"/>
      <c r="Q1959" s="215"/>
    </row>
    <row r="1960" spans="2:17" x14ac:dyDescent="0.3">
      <c r="B1960" s="102"/>
      <c r="C1960" s="210"/>
      <c r="D1960" s="102"/>
      <c r="E1960" s="210"/>
      <c r="F1960" s="102"/>
      <c r="G1960" s="210"/>
      <c r="H1960" s="102"/>
      <c r="I1960" s="210"/>
      <c r="J1960" s="102"/>
      <c r="K1960" s="210"/>
      <c r="L1960" s="102"/>
      <c r="M1960" s="210"/>
      <c r="N1960" s="102"/>
      <c r="O1960" s="210"/>
      <c r="P1960" s="102"/>
      <c r="Q1960" s="215"/>
    </row>
    <row r="1961" spans="2:17" x14ac:dyDescent="0.3">
      <c r="B1961" s="102"/>
      <c r="C1961" s="210"/>
      <c r="D1961" s="102"/>
      <c r="E1961" s="210"/>
      <c r="F1961" s="102"/>
      <c r="G1961" s="210"/>
      <c r="H1961" s="102"/>
      <c r="I1961" s="210"/>
      <c r="J1961" s="102"/>
      <c r="K1961" s="210"/>
      <c r="L1961" s="102"/>
      <c r="M1961" s="210"/>
      <c r="N1961" s="102"/>
      <c r="O1961" s="210"/>
      <c r="P1961" s="102"/>
      <c r="Q1961" s="215"/>
    </row>
    <row r="1962" spans="2:17" x14ac:dyDescent="0.3">
      <c r="B1962" s="102"/>
      <c r="C1962" s="210"/>
      <c r="D1962" s="102"/>
      <c r="E1962" s="210"/>
      <c r="F1962" s="102"/>
      <c r="G1962" s="210"/>
      <c r="H1962" s="102"/>
      <c r="I1962" s="210"/>
      <c r="J1962" s="102"/>
      <c r="K1962" s="210"/>
      <c r="L1962" s="102"/>
      <c r="M1962" s="210"/>
      <c r="N1962" s="102"/>
      <c r="O1962" s="210"/>
      <c r="P1962" s="102"/>
      <c r="Q1962" s="215"/>
    </row>
    <row r="1963" spans="2:17" x14ac:dyDescent="0.3">
      <c r="B1963" s="102"/>
      <c r="C1963" s="210"/>
      <c r="D1963" s="102"/>
      <c r="E1963" s="210"/>
      <c r="F1963" s="102"/>
      <c r="G1963" s="210"/>
      <c r="H1963" s="102"/>
      <c r="I1963" s="210"/>
      <c r="J1963" s="102"/>
      <c r="K1963" s="210"/>
      <c r="L1963" s="102"/>
      <c r="M1963" s="210"/>
      <c r="N1963" s="102"/>
      <c r="O1963" s="210"/>
      <c r="P1963" s="102"/>
      <c r="Q1963" s="215"/>
    </row>
    <row r="1964" spans="2:17" x14ac:dyDescent="0.3">
      <c r="B1964" s="102"/>
      <c r="C1964" s="210"/>
      <c r="D1964" s="102"/>
      <c r="E1964" s="210"/>
      <c r="F1964" s="102"/>
      <c r="G1964" s="210"/>
      <c r="H1964" s="102"/>
      <c r="I1964" s="210"/>
      <c r="J1964" s="102"/>
      <c r="K1964" s="210"/>
      <c r="L1964" s="102"/>
      <c r="M1964" s="210"/>
      <c r="N1964" s="102"/>
      <c r="O1964" s="210"/>
      <c r="P1964" s="102"/>
      <c r="Q1964" s="215"/>
    </row>
    <row r="1965" spans="2:17" x14ac:dyDescent="0.3">
      <c r="B1965" s="102"/>
      <c r="C1965" s="210"/>
      <c r="D1965" s="102"/>
      <c r="E1965" s="210"/>
      <c r="F1965" s="102"/>
      <c r="G1965" s="210"/>
      <c r="H1965" s="102"/>
      <c r="I1965" s="210"/>
      <c r="J1965" s="102"/>
      <c r="K1965" s="210"/>
      <c r="L1965" s="102"/>
      <c r="M1965" s="210"/>
      <c r="N1965" s="102"/>
      <c r="O1965" s="210"/>
      <c r="P1965" s="102"/>
      <c r="Q1965" s="215"/>
    </row>
    <row r="1966" spans="2:17" x14ac:dyDescent="0.3">
      <c r="B1966" s="102"/>
      <c r="C1966" s="210"/>
      <c r="D1966" s="102"/>
      <c r="E1966" s="210"/>
      <c r="F1966" s="102"/>
      <c r="G1966" s="210"/>
      <c r="H1966" s="102"/>
      <c r="I1966" s="210"/>
      <c r="J1966" s="102"/>
      <c r="K1966" s="210"/>
      <c r="L1966" s="102"/>
      <c r="M1966" s="210"/>
      <c r="N1966" s="102"/>
      <c r="O1966" s="210"/>
      <c r="P1966" s="102"/>
      <c r="Q1966" s="215"/>
    </row>
    <row r="1967" spans="2:17" x14ac:dyDescent="0.3">
      <c r="B1967" s="102"/>
      <c r="C1967" s="210"/>
      <c r="D1967" s="102"/>
      <c r="E1967" s="210"/>
      <c r="F1967" s="102"/>
      <c r="G1967" s="210"/>
      <c r="H1967" s="102"/>
      <c r="I1967" s="210"/>
      <c r="J1967" s="102"/>
      <c r="K1967" s="210"/>
      <c r="L1967" s="102"/>
      <c r="M1967" s="210"/>
      <c r="N1967" s="102"/>
      <c r="O1967" s="210"/>
      <c r="P1967" s="102"/>
      <c r="Q1967" s="215"/>
    </row>
    <row r="1968" spans="2:17" x14ac:dyDescent="0.3">
      <c r="B1968" s="102"/>
      <c r="C1968" s="210"/>
      <c r="D1968" s="102"/>
      <c r="E1968" s="210"/>
      <c r="F1968" s="102"/>
      <c r="G1968" s="210"/>
      <c r="H1968" s="102"/>
      <c r="I1968" s="210"/>
      <c r="J1968" s="102"/>
      <c r="K1968" s="210"/>
      <c r="L1968" s="102"/>
      <c r="M1968" s="210"/>
      <c r="N1968" s="102"/>
      <c r="O1968" s="210"/>
      <c r="P1968" s="102"/>
      <c r="Q1968" s="215"/>
    </row>
    <row r="1969" spans="2:17" x14ac:dyDescent="0.3">
      <c r="B1969" s="102"/>
      <c r="C1969" s="210"/>
      <c r="D1969" s="102"/>
      <c r="E1969" s="210"/>
      <c r="F1969" s="102"/>
      <c r="G1969" s="210"/>
      <c r="H1969" s="102"/>
      <c r="I1969" s="210"/>
      <c r="J1969" s="102"/>
      <c r="K1969" s="210"/>
      <c r="L1969" s="102"/>
      <c r="M1969" s="210"/>
      <c r="N1969" s="102"/>
      <c r="O1969" s="210"/>
      <c r="P1969" s="102"/>
      <c r="Q1969" s="215"/>
    </row>
    <row r="1970" spans="2:17" x14ac:dyDescent="0.3">
      <c r="B1970" s="102"/>
      <c r="C1970" s="210"/>
      <c r="D1970" s="102"/>
      <c r="E1970" s="210"/>
      <c r="F1970" s="102"/>
      <c r="G1970" s="210"/>
      <c r="H1970" s="102"/>
      <c r="I1970" s="210"/>
      <c r="J1970" s="102"/>
      <c r="K1970" s="210"/>
      <c r="L1970" s="102"/>
      <c r="M1970" s="210"/>
      <c r="N1970" s="102"/>
      <c r="O1970" s="210"/>
      <c r="P1970" s="102"/>
      <c r="Q1970" s="215"/>
    </row>
    <row r="1971" spans="2:17" x14ac:dyDescent="0.3">
      <c r="B1971" s="102"/>
      <c r="C1971" s="210"/>
      <c r="D1971" s="102"/>
      <c r="E1971" s="210"/>
      <c r="F1971" s="102"/>
      <c r="G1971" s="210"/>
      <c r="H1971" s="102"/>
      <c r="I1971" s="210"/>
      <c r="J1971" s="102"/>
      <c r="K1971" s="210"/>
      <c r="L1971" s="102"/>
      <c r="M1971" s="210"/>
      <c r="N1971" s="102"/>
      <c r="O1971" s="210"/>
      <c r="P1971" s="102"/>
      <c r="Q1971" s="215"/>
    </row>
    <row r="1972" spans="2:17" x14ac:dyDescent="0.3">
      <c r="B1972" s="102"/>
      <c r="C1972" s="210"/>
      <c r="D1972" s="102"/>
      <c r="E1972" s="210"/>
      <c r="F1972" s="102"/>
      <c r="G1972" s="210"/>
      <c r="H1972" s="102"/>
      <c r="I1972" s="210"/>
      <c r="J1972" s="102"/>
      <c r="K1972" s="210"/>
      <c r="L1972" s="102"/>
      <c r="M1972" s="210"/>
      <c r="N1972" s="102"/>
      <c r="O1972" s="210"/>
      <c r="P1972" s="102"/>
      <c r="Q1972" s="215"/>
    </row>
    <row r="1973" spans="2:17" x14ac:dyDescent="0.3">
      <c r="B1973" s="102"/>
      <c r="C1973" s="210"/>
      <c r="D1973" s="102"/>
      <c r="E1973" s="210"/>
      <c r="F1973" s="102"/>
      <c r="G1973" s="210"/>
      <c r="H1973" s="102"/>
      <c r="I1973" s="210"/>
      <c r="J1973" s="102"/>
      <c r="K1973" s="210"/>
      <c r="L1973" s="102"/>
      <c r="M1973" s="210"/>
      <c r="N1973" s="102"/>
      <c r="O1973" s="210"/>
      <c r="P1973" s="102"/>
      <c r="Q1973" s="215"/>
    </row>
    <row r="1974" spans="2:17" x14ac:dyDescent="0.3">
      <c r="B1974" s="102"/>
      <c r="C1974" s="210"/>
      <c r="D1974" s="102"/>
      <c r="E1974" s="210"/>
      <c r="F1974" s="102"/>
      <c r="G1974" s="210"/>
      <c r="H1974" s="102"/>
      <c r="I1974" s="210"/>
      <c r="J1974" s="102"/>
      <c r="K1974" s="210"/>
      <c r="L1974" s="102"/>
      <c r="M1974" s="210"/>
      <c r="N1974" s="102"/>
      <c r="O1974" s="210"/>
      <c r="P1974" s="102"/>
      <c r="Q1974" s="215"/>
    </row>
    <row r="1975" spans="2:17" x14ac:dyDescent="0.3">
      <c r="B1975" s="102"/>
      <c r="C1975" s="210"/>
      <c r="D1975" s="102"/>
      <c r="E1975" s="210"/>
      <c r="F1975" s="102"/>
      <c r="G1975" s="210"/>
      <c r="H1975" s="102"/>
      <c r="I1975" s="210"/>
      <c r="J1975" s="102"/>
      <c r="K1975" s="210"/>
      <c r="L1975" s="102"/>
      <c r="M1975" s="210"/>
      <c r="N1975" s="102"/>
      <c r="O1975" s="210"/>
      <c r="P1975" s="102"/>
      <c r="Q1975" s="215"/>
    </row>
    <row r="1976" spans="2:17" x14ac:dyDescent="0.3">
      <c r="B1976" s="102"/>
      <c r="C1976" s="210"/>
      <c r="D1976" s="102"/>
      <c r="E1976" s="210"/>
      <c r="F1976" s="102"/>
      <c r="G1976" s="210"/>
      <c r="H1976" s="102"/>
      <c r="I1976" s="210"/>
      <c r="J1976" s="102"/>
      <c r="K1976" s="210"/>
      <c r="L1976" s="102"/>
      <c r="M1976" s="210"/>
      <c r="N1976" s="102"/>
      <c r="O1976" s="210"/>
      <c r="P1976" s="102"/>
      <c r="Q1976" s="215"/>
    </row>
    <row r="1977" spans="2:17" x14ac:dyDescent="0.3">
      <c r="B1977" s="102"/>
      <c r="C1977" s="210"/>
      <c r="D1977" s="102"/>
      <c r="E1977" s="210"/>
      <c r="F1977" s="102"/>
      <c r="G1977" s="210"/>
      <c r="H1977" s="102"/>
      <c r="I1977" s="210"/>
      <c r="J1977" s="102"/>
      <c r="K1977" s="210"/>
      <c r="L1977" s="102"/>
      <c r="M1977" s="210"/>
      <c r="N1977" s="102"/>
      <c r="O1977" s="210"/>
      <c r="P1977" s="102"/>
      <c r="Q1977" s="215"/>
    </row>
    <row r="1978" spans="2:17" x14ac:dyDescent="0.3">
      <c r="B1978" s="102"/>
      <c r="C1978" s="210"/>
      <c r="D1978" s="102"/>
      <c r="E1978" s="210"/>
      <c r="F1978" s="102"/>
      <c r="G1978" s="210"/>
      <c r="H1978" s="102"/>
      <c r="I1978" s="210"/>
      <c r="J1978" s="102"/>
      <c r="K1978" s="210"/>
      <c r="L1978" s="102"/>
      <c r="M1978" s="210"/>
      <c r="N1978" s="102"/>
      <c r="O1978" s="210"/>
      <c r="P1978" s="102"/>
      <c r="Q1978" s="215"/>
    </row>
    <row r="1979" spans="2:17" x14ac:dyDescent="0.3">
      <c r="B1979" s="102"/>
      <c r="C1979" s="210"/>
      <c r="D1979" s="102"/>
      <c r="E1979" s="210"/>
      <c r="F1979" s="102"/>
      <c r="G1979" s="210"/>
      <c r="H1979" s="102"/>
      <c r="I1979" s="210"/>
      <c r="J1979" s="102"/>
      <c r="K1979" s="210"/>
      <c r="L1979" s="102"/>
      <c r="M1979" s="210"/>
      <c r="N1979" s="102"/>
      <c r="O1979" s="210"/>
      <c r="P1979" s="102"/>
      <c r="Q1979" s="215"/>
    </row>
    <row r="1980" spans="2:17" x14ac:dyDescent="0.3">
      <c r="B1980" s="102"/>
      <c r="C1980" s="210"/>
      <c r="D1980" s="102"/>
      <c r="E1980" s="210"/>
      <c r="F1980" s="102"/>
      <c r="G1980" s="210"/>
      <c r="H1980" s="102"/>
      <c r="I1980" s="210"/>
      <c r="J1980" s="102"/>
      <c r="K1980" s="210"/>
      <c r="L1980" s="102"/>
      <c r="M1980" s="210"/>
      <c r="N1980" s="102"/>
      <c r="O1980" s="210"/>
      <c r="P1980" s="102"/>
      <c r="Q1980" s="215"/>
    </row>
    <row r="1981" spans="2:17" x14ac:dyDescent="0.3">
      <c r="B1981" s="102"/>
      <c r="C1981" s="210"/>
      <c r="D1981" s="102"/>
      <c r="E1981" s="210"/>
      <c r="F1981" s="102"/>
      <c r="G1981" s="210"/>
      <c r="H1981" s="102"/>
      <c r="I1981" s="210"/>
      <c r="J1981" s="102"/>
      <c r="K1981" s="210"/>
      <c r="L1981" s="102"/>
      <c r="M1981" s="210"/>
      <c r="N1981" s="102"/>
      <c r="O1981" s="210"/>
      <c r="P1981" s="102"/>
      <c r="Q1981" s="215"/>
    </row>
    <row r="1982" spans="2:17" x14ac:dyDescent="0.3">
      <c r="B1982" s="102"/>
      <c r="C1982" s="210"/>
      <c r="D1982" s="102"/>
      <c r="E1982" s="210"/>
      <c r="F1982" s="102"/>
      <c r="G1982" s="210"/>
      <c r="H1982" s="102"/>
      <c r="I1982" s="210"/>
      <c r="J1982" s="102"/>
      <c r="K1982" s="210"/>
      <c r="L1982" s="102"/>
      <c r="M1982" s="210"/>
      <c r="N1982" s="102"/>
      <c r="O1982" s="210"/>
      <c r="P1982" s="102"/>
      <c r="Q1982" s="215"/>
    </row>
    <row r="1983" spans="2:17" x14ac:dyDescent="0.3">
      <c r="B1983" s="102"/>
      <c r="C1983" s="210"/>
      <c r="D1983" s="102"/>
      <c r="E1983" s="210"/>
      <c r="F1983" s="102"/>
      <c r="G1983" s="210"/>
      <c r="H1983" s="102"/>
      <c r="I1983" s="210"/>
      <c r="J1983" s="102"/>
      <c r="K1983" s="210"/>
      <c r="L1983" s="102"/>
      <c r="M1983" s="210"/>
      <c r="N1983" s="102"/>
      <c r="O1983" s="210"/>
      <c r="P1983" s="102"/>
      <c r="Q1983" s="215"/>
    </row>
    <row r="1984" spans="2:17" x14ac:dyDescent="0.3">
      <c r="B1984" s="102"/>
      <c r="C1984" s="210"/>
      <c r="D1984" s="102"/>
      <c r="E1984" s="210"/>
      <c r="F1984" s="102"/>
      <c r="G1984" s="210"/>
      <c r="H1984" s="102"/>
      <c r="I1984" s="210"/>
      <c r="J1984" s="102"/>
      <c r="K1984" s="210"/>
      <c r="L1984" s="102"/>
      <c r="M1984" s="210"/>
      <c r="N1984" s="102"/>
      <c r="O1984" s="210"/>
      <c r="P1984" s="102"/>
      <c r="Q1984" s="215"/>
    </row>
    <row r="1985" spans="2:17" x14ac:dyDescent="0.3">
      <c r="B1985" s="102"/>
      <c r="C1985" s="210"/>
      <c r="D1985" s="102"/>
      <c r="E1985" s="210"/>
      <c r="F1985" s="102"/>
      <c r="G1985" s="210"/>
      <c r="H1985" s="102"/>
      <c r="I1985" s="210"/>
      <c r="J1985" s="102"/>
      <c r="K1985" s="210"/>
      <c r="L1985" s="102"/>
      <c r="M1985" s="210"/>
      <c r="N1985" s="102"/>
      <c r="O1985" s="210"/>
      <c r="P1985" s="102"/>
      <c r="Q1985" s="215"/>
    </row>
    <row r="1986" spans="2:17" x14ac:dyDescent="0.3">
      <c r="B1986" s="102"/>
      <c r="C1986" s="210"/>
      <c r="D1986" s="102"/>
      <c r="E1986" s="210"/>
      <c r="F1986" s="102"/>
      <c r="G1986" s="210"/>
      <c r="H1986" s="102"/>
      <c r="I1986" s="210"/>
      <c r="J1986" s="102"/>
      <c r="K1986" s="210"/>
      <c r="L1986" s="102"/>
      <c r="M1986" s="210"/>
      <c r="N1986" s="102"/>
      <c r="O1986" s="210"/>
      <c r="P1986" s="102"/>
      <c r="Q1986" s="215"/>
    </row>
    <row r="1987" spans="2:17" x14ac:dyDescent="0.3">
      <c r="B1987" s="102"/>
      <c r="C1987" s="210"/>
      <c r="D1987" s="102"/>
      <c r="E1987" s="210"/>
      <c r="F1987" s="102"/>
      <c r="G1987" s="210"/>
      <c r="H1987" s="102"/>
      <c r="I1987" s="210"/>
      <c r="J1987" s="102"/>
      <c r="K1987" s="210"/>
      <c r="L1987" s="102"/>
      <c r="M1987" s="210"/>
      <c r="N1987" s="102"/>
      <c r="O1987" s="210"/>
      <c r="P1987" s="102"/>
      <c r="Q1987" s="215"/>
    </row>
    <row r="1988" spans="2:17" x14ac:dyDescent="0.3">
      <c r="B1988" s="102"/>
      <c r="C1988" s="210"/>
      <c r="D1988" s="102"/>
      <c r="E1988" s="210"/>
      <c r="F1988" s="102"/>
      <c r="G1988" s="210"/>
      <c r="H1988" s="102"/>
      <c r="I1988" s="210"/>
      <c r="J1988" s="102"/>
      <c r="K1988" s="210"/>
      <c r="L1988" s="102"/>
      <c r="M1988" s="210"/>
      <c r="N1988" s="102"/>
      <c r="O1988" s="210"/>
      <c r="P1988" s="102"/>
      <c r="Q1988" s="215"/>
    </row>
    <row r="1989" spans="2:17" x14ac:dyDescent="0.3">
      <c r="B1989" s="102"/>
      <c r="C1989" s="210"/>
      <c r="D1989" s="102"/>
      <c r="E1989" s="210"/>
      <c r="F1989" s="102"/>
      <c r="G1989" s="210"/>
      <c r="H1989" s="102"/>
      <c r="I1989" s="210"/>
      <c r="J1989" s="102"/>
      <c r="K1989" s="210"/>
      <c r="L1989" s="102"/>
      <c r="M1989" s="210"/>
      <c r="N1989" s="102"/>
      <c r="O1989" s="210"/>
      <c r="P1989" s="102"/>
      <c r="Q1989" s="215"/>
    </row>
    <row r="1990" spans="2:17" x14ac:dyDescent="0.3">
      <c r="B1990" s="102"/>
      <c r="C1990" s="210"/>
      <c r="D1990" s="102"/>
      <c r="E1990" s="210"/>
      <c r="F1990" s="102"/>
      <c r="G1990" s="210"/>
      <c r="H1990" s="102"/>
      <c r="I1990" s="210"/>
      <c r="J1990" s="102"/>
      <c r="K1990" s="210"/>
      <c r="L1990" s="102"/>
      <c r="M1990" s="210"/>
      <c r="N1990" s="102"/>
      <c r="O1990" s="210"/>
      <c r="P1990" s="102"/>
      <c r="Q1990" s="215"/>
    </row>
    <row r="1991" spans="2:17" x14ac:dyDescent="0.3">
      <c r="B1991" s="102"/>
      <c r="C1991" s="210"/>
      <c r="D1991" s="102"/>
      <c r="E1991" s="210"/>
      <c r="F1991" s="102"/>
      <c r="G1991" s="210"/>
      <c r="H1991" s="102"/>
      <c r="I1991" s="210"/>
      <c r="J1991" s="102"/>
      <c r="K1991" s="210"/>
      <c r="L1991" s="102"/>
      <c r="M1991" s="210"/>
      <c r="N1991" s="102"/>
      <c r="O1991" s="210"/>
      <c r="P1991" s="102"/>
      <c r="Q1991" s="215"/>
    </row>
    <row r="1992" spans="2:17" x14ac:dyDescent="0.3">
      <c r="B1992" s="102"/>
      <c r="C1992" s="210"/>
      <c r="D1992" s="102"/>
      <c r="E1992" s="210"/>
      <c r="F1992" s="102"/>
      <c r="G1992" s="210"/>
      <c r="H1992" s="102"/>
      <c r="I1992" s="210"/>
      <c r="J1992" s="102"/>
      <c r="K1992" s="210"/>
      <c r="L1992" s="102"/>
      <c r="M1992" s="210"/>
      <c r="N1992" s="102"/>
      <c r="O1992" s="210"/>
      <c r="P1992" s="102"/>
      <c r="Q1992" s="215"/>
    </row>
    <row r="1993" spans="2:17" x14ac:dyDescent="0.3">
      <c r="B1993" s="102"/>
      <c r="C1993" s="210"/>
      <c r="D1993" s="102"/>
      <c r="E1993" s="210"/>
      <c r="F1993" s="102"/>
      <c r="G1993" s="210"/>
      <c r="H1993" s="102"/>
      <c r="I1993" s="210"/>
      <c r="J1993" s="102"/>
      <c r="K1993" s="210"/>
      <c r="L1993" s="102"/>
      <c r="M1993" s="210"/>
      <c r="N1993" s="102"/>
      <c r="O1993" s="210"/>
      <c r="P1993" s="102"/>
      <c r="Q1993" s="215"/>
    </row>
    <row r="1994" spans="2:17" x14ac:dyDescent="0.3">
      <c r="B1994" s="102"/>
      <c r="C1994" s="210"/>
      <c r="D1994" s="102"/>
      <c r="E1994" s="210"/>
      <c r="F1994" s="102"/>
      <c r="G1994" s="210"/>
      <c r="H1994" s="102"/>
      <c r="I1994" s="210"/>
      <c r="J1994" s="102"/>
      <c r="K1994" s="210"/>
      <c r="L1994" s="102"/>
      <c r="M1994" s="210"/>
      <c r="N1994" s="102"/>
      <c r="O1994" s="210"/>
      <c r="P1994" s="102"/>
      <c r="Q1994" s="215"/>
    </row>
    <row r="1995" spans="2:17" x14ac:dyDescent="0.3">
      <c r="B1995" s="102"/>
      <c r="C1995" s="210"/>
      <c r="D1995" s="102"/>
      <c r="E1995" s="210"/>
      <c r="F1995" s="102"/>
      <c r="G1995" s="210"/>
      <c r="H1995" s="102"/>
      <c r="I1995" s="210"/>
      <c r="J1995" s="102"/>
      <c r="K1995" s="210"/>
      <c r="L1995" s="102"/>
      <c r="M1995" s="210"/>
      <c r="N1995" s="102"/>
      <c r="O1995" s="210"/>
      <c r="P1995" s="102"/>
      <c r="Q1995" s="215"/>
    </row>
    <row r="1996" spans="2:17" x14ac:dyDescent="0.3">
      <c r="B1996" s="102"/>
      <c r="C1996" s="210"/>
      <c r="D1996" s="102"/>
      <c r="E1996" s="210"/>
      <c r="F1996" s="102"/>
      <c r="G1996" s="210"/>
      <c r="H1996" s="102"/>
      <c r="I1996" s="210"/>
      <c r="J1996" s="102"/>
      <c r="K1996" s="210"/>
      <c r="L1996" s="102"/>
      <c r="M1996" s="210"/>
      <c r="N1996" s="102"/>
      <c r="O1996" s="210"/>
      <c r="P1996" s="102"/>
      <c r="Q1996" s="215"/>
    </row>
    <row r="1997" spans="2:17" x14ac:dyDescent="0.3">
      <c r="B1997" s="102"/>
      <c r="C1997" s="210"/>
      <c r="D1997" s="102"/>
      <c r="E1997" s="210"/>
      <c r="F1997" s="102"/>
      <c r="G1997" s="210"/>
      <c r="H1997" s="102"/>
      <c r="I1997" s="210"/>
      <c r="J1997" s="102"/>
      <c r="K1997" s="210"/>
      <c r="L1997" s="102"/>
      <c r="M1997" s="210"/>
      <c r="N1997" s="102"/>
      <c r="O1997" s="210"/>
      <c r="P1997" s="102"/>
      <c r="Q1997" s="215"/>
    </row>
    <row r="1998" spans="2:17" x14ac:dyDescent="0.3">
      <c r="B1998" s="102"/>
      <c r="C1998" s="210"/>
      <c r="D1998" s="102"/>
      <c r="E1998" s="210"/>
      <c r="F1998" s="102"/>
      <c r="G1998" s="210"/>
      <c r="H1998" s="102"/>
      <c r="I1998" s="210"/>
      <c r="J1998" s="102"/>
      <c r="K1998" s="210"/>
      <c r="L1998" s="102"/>
      <c r="M1998" s="210"/>
      <c r="N1998" s="102"/>
      <c r="O1998" s="210"/>
      <c r="P1998" s="102"/>
      <c r="Q1998" s="215"/>
    </row>
    <row r="1999" spans="2:17" x14ac:dyDescent="0.3">
      <c r="B1999" s="102"/>
      <c r="C1999" s="210"/>
      <c r="D1999" s="102"/>
      <c r="E1999" s="210"/>
      <c r="F1999" s="102"/>
      <c r="G1999" s="210"/>
      <c r="H1999" s="102"/>
      <c r="I1999" s="210"/>
      <c r="J1999" s="102"/>
      <c r="K1999" s="210"/>
      <c r="L1999" s="102"/>
      <c r="M1999" s="210"/>
      <c r="N1999" s="102"/>
      <c r="O1999" s="210"/>
      <c r="P1999" s="102"/>
      <c r="Q1999" s="215"/>
    </row>
    <row r="2000" spans="2:17" x14ac:dyDescent="0.3">
      <c r="B2000" s="102"/>
      <c r="C2000" s="210"/>
      <c r="D2000" s="102"/>
      <c r="E2000" s="210"/>
      <c r="F2000" s="102"/>
      <c r="G2000" s="210"/>
      <c r="H2000" s="102"/>
      <c r="I2000" s="210"/>
      <c r="J2000" s="102"/>
      <c r="K2000" s="210"/>
      <c r="L2000" s="102"/>
      <c r="M2000" s="210"/>
      <c r="N2000" s="102"/>
      <c r="O2000" s="210"/>
      <c r="P2000" s="102"/>
      <c r="Q2000" s="215"/>
    </row>
    <row r="2001" spans="2:17" x14ac:dyDescent="0.3">
      <c r="B2001" s="102"/>
      <c r="C2001" s="210"/>
      <c r="D2001" s="102"/>
      <c r="E2001" s="210"/>
      <c r="F2001" s="102"/>
      <c r="G2001" s="210"/>
      <c r="H2001" s="102"/>
      <c r="I2001" s="210"/>
      <c r="J2001" s="102"/>
      <c r="K2001" s="210"/>
      <c r="L2001" s="102"/>
      <c r="M2001" s="210"/>
      <c r="N2001" s="102"/>
      <c r="O2001" s="210"/>
      <c r="P2001" s="102"/>
      <c r="Q2001" s="215"/>
    </row>
    <row r="2002" spans="2:17" x14ac:dyDescent="0.3">
      <c r="B2002" s="102"/>
      <c r="C2002" s="210"/>
      <c r="D2002" s="102"/>
      <c r="E2002" s="210"/>
      <c r="F2002" s="102"/>
      <c r="G2002" s="210"/>
      <c r="H2002" s="102"/>
      <c r="I2002" s="210"/>
      <c r="J2002" s="102"/>
      <c r="K2002" s="210"/>
      <c r="L2002" s="102"/>
      <c r="M2002" s="210"/>
      <c r="N2002" s="102"/>
      <c r="O2002" s="210"/>
      <c r="P2002" s="102"/>
      <c r="Q2002" s="215"/>
    </row>
    <row r="2003" spans="2:17" x14ac:dyDescent="0.3">
      <c r="B2003" s="102"/>
      <c r="C2003" s="210"/>
      <c r="D2003" s="102"/>
      <c r="E2003" s="210"/>
      <c r="F2003" s="102"/>
      <c r="G2003" s="210"/>
      <c r="H2003" s="102"/>
      <c r="I2003" s="210"/>
      <c r="J2003" s="102"/>
      <c r="K2003" s="210"/>
      <c r="L2003" s="102"/>
      <c r="M2003" s="210"/>
      <c r="N2003" s="102"/>
      <c r="O2003" s="210"/>
      <c r="P2003" s="102"/>
      <c r="Q2003" s="215"/>
    </row>
    <row r="2004" spans="2:17" x14ac:dyDescent="0.3">
      <c r="B2004" s="102"/>
      <c r="C2004" s="210"/>
      <c r="D2004" s="102"/>
      <c r="E2004" s="210"/>
      <c r="F2004" s="102"/>
      <c r="G2004" s="210"/>
      <c r="H2004" s="102"/>
      <c r="I2004" s="210"/>
      <c r="J2004" s="102"/>
      <c r="K2004" s="210"/>
      <c r="L2004" s="102"/>
      <c r="M2004" s="210"/>
      <c r="N2004" s="102"/>
      <c r="O2004" s="210"/>
      <c r="P2004" s="102"/>
      <c r="Q2004" s="215"/>
    </row>
    <row r="2005" spans="2:17" x14ac:dyDescent="0.3">
      <c r="B2005" s="102"/>
      <c r="C2005" s="210"/>
      <c r="D2005" s="102"/>
      <c r="E2005" s="210"/>
      <c r="F2005" s="102"/>
      <c r="G2005" s="210"/>
      <c r="H2005" s="102"/>
      <c r="I2005" s="210"/>
      <c r="J2005" s="102"/>
      <c r="K2005" s="210"/>
      <c r="L2005" s="102"/>
      <c r="M2005" s="210"/>
      <c r="N2005" s="102"/>
      <c r="O2005" s="210"/>
      <c r="P2005" s="102"/>
      <c r="Q2005" s="215"/>
    </row>
    <row r="2006" spans="2:17" x14ac:dyDescent="0.3">
      <c r="B2006" s="102"/>
      <c r="C2006" s="210"/>
      <c r="D2006" s="102"/>
      <c r="E2006" s="210"/>
      <c r="F2006" s="102"/>
      <c r="G2006" s="210"/>
      <c r="H2006" s="102"/>
      <c r="I2006" s="210"/>
      <c r="J2006" s="102"/>
      <c r="K2006" s="210"/>
      <c r="L2006" s="102"/>
      <c r="M2006" s="210"/>
      <c r="N2006" s="102"/>
      <c r="O2006" s="210"/>
      <c r="P2006" s="102"/>
      <c r="Q2006" s="215"/>
    </row>
    <row r="2007" spans="2:17" x14ac:dyDescent="0.3">
      <c r="B2007" s="102"/>
      <c r="C2007" s="210"/>
      <c r="D2007" s="102"/>
      <c r="E2007" s="210"/>
      <c r="F2007" s="102"/>
      <c r="G2007" s="210"/>
      <c r="H2007" s="102"/>
      <c r="I2007" s="210"/>
      <c r="J2007" s="102"/>
      <c r="K2007" s="210"/>
      <c r="L2007" s="102"/>
      <c r="M2007" s="210"/>
      <c r="N2007" s="102"/>
      <c r="O2007" s="210"/>
      <c r="P2007" s="102"/>
      <c r="Q2007" s="215"/>
    </row>
    <row r="2008" spans="2:17" x14ac:dyDescent="0.3">
      <c r="B2008" s="102"/>
      <c r="C2008" s="210"/>
      <c r="D2008" s="102"/>
      <c r="E2008" s="210"/>
      <c r="F2008" s="102"/>
      <c r="G2008" s="210"/>
      <c r="H2008" s="102"/>
      <c r="I2008" s="210"/>
      <c r="J2008" s="102"/>
      <c r="K2008" s="210"/>
      <c r="L2008" s="102"/>
      <c r="M2008" s="210"/>
      <c r="N2008" s="102"/>
      <c r="O2008" s="210"/>
      <c r="P2008" s="102"/>
      <c r="Q2008" s="215"/>
    </row>
    <row r="2009" spans="2:17" x14ac:dyDescent="0.3">
      <c r="B2009" s="102"/>
      <c r="C2009" s="210"/>
      <c r="D2009" s="102"/>
      <c r="E2009" s="210"/>
      <c r="F2009" s="102"/>
      <c r="G2009" s="210"/>
      <c r="H2009" s="102"/>
      <c r="I2009" s="210"/>
      <c r="J2009" s="102"/>
      <c r="K2009" s="210"/>
      <c r="L2009" s="102"/>
      <c r="M2009" s="210"/>
      <c r="N2009" s="102"/>
      <c r="O2009" s="210"/>
      <c r="P2009" s="102"/>
      <c r="Q2009" s="215"/>
    </row>
    <row r="2010" spans="2:17" x14ac:dyDescent="0.3">
      <c r="B2010" s="102"/>
      <c r="C2010" s="210"/>
      <c r="D2010" s="102"/>
      <c r="E2010" s="210"/>
      <c r="F2010" s="102"/>
      <c r="G2010" s="210"/>
      <c r="H2010" s="102"/>
      <c r="I2010" s="210"/>
      <c r="J2010" s="102"/>
      <c r="K2010" s="210"/>
      <c r="L2010" s="102"/>
      <c r="M2010" s="210"/>
      <c r="N2010" s="102"/>
      <c r="O2010" s="210"/>
      <c r="P2010" s="102"/>
      <c r="Q2010" s="215"/>
    </row>
    <row r="2011" spans="2:17" x14ac:dyDescent="0.3">
      <c r="B2011" s="102"/>
      <c r="C2011" s="210"/>
      <c r="D2011" s="102"/>
      <c r="E2011" s="210"/>
      <c r="F2011" s="102"/>
      <c r="G2011" s="210"/>
      <c r="H2011" s="102"/>
      <c r="I2011" s="210"/>
      <c r="J2011" s="102"/>
      <c r="K2011" s="210"/>
      <c r="L2011" s="102"/>
      <c r="M2011" s="210"/>
      <c r="N2011" s="102"/>
      <c r="O2011" s="210"/>
      <c r="P2011" s="102"/>
      <c r="Q2011" s="215"/>
    </row>
    <row r="2012" spans="2:17" x14ac:dyDescent="0.3">
      <c r="B2012" s="102"/>
      <c r="C2012" s="210"/>
      <c r="D2012" s="102"/>
      <c r="E2012" s="210"/>
      <c r="F2012" s="102"/>
      <c r="G2012" s="210"/>
      <c r="H2012" s="102"/>
      <c r="I2012" s="210"/>
      <c r="J2012" s="102"/>
      <c r="K2012" s="210"/>
      <c r="L2012" s="102"/>
      <c r="M2012" s="210"/>
      <c r="N2012" s="102"/>
      <c r="O2012" s="210"/>
      <c r="P2012" s="102"/>
      <c r="Q2012" s="215"/>
    </row>
    <row r="2013" spans="2:17" x14ac:dyDescent="0.3">
      <c r="B2013" s="102"/>
      <c r="C2013" s="210"/>
      <c r="D2013" s="102"/>
      <c r="E2013" s="210"/>
      <c r="F2013" s="102"/>
      <c r="G2013" s="210"/>
      <c r="H2013" s="102"/>
      <c r="I2013" s="210"/>
      <c r="J2013" s="102"/>
      <c r="K2013" s="210"/>
      <c r="L2013" s="102"/>
      <c r="M2013" s="210"/>
      <c r="N2013" s="102"/>
      <c r="O2013" s="210"/>
      <c r="P2013" s="102"/>
      <c r="Q2013" s="215"/>
    </row>
    <row r="2014" spans="2:17" x14ac:dyDescent="0.3">
      <c r="B2014" s="102"/>
      <c r="C2014" s="210"/>
      <c r="D2014" s="102"/>
      <c r="E2014" s="210"/>
      <c r="F2014" s="102"/>
      <c r="G2014" s="210"/>
      <c r="H2014" s="102"/>
      <c r="I2014" s="210"/>
      <c r="J2014" s="102"/>
      <c r="K2014" s="210"/>
      <c r="L2014" s="102"/>
      <c r="M2014" s="210"/>
      <c r="N2014" s="102"/>
      <c r="O2014" s="210"/>
      <c r="P2014" s="102"/>
      <c r="Q2014" s="215"/>
    </row>
    <row r="2015" spans="2:17" x14ac:dyDescent="0.3">
      <c r="B2015" s="102"/>
      <c r="C2015" s="210"/>
      <c r="D2015" s="102"/>
      <c r="E2015" s="210"/>
      <c r="F2015" s="102"/>
      <c r="G2015" s="210"/>
      <c r="H2015" s="102"/>
      <c r="I2015" s="210"/>
      <c r="J2015" s="102"/>
      <c r="K2015" s="210"/>
      <c r="L2015" s="102"/>
      <c r="M2015" s="210"/>
      <c r="N2015" s="102"/>
      <c r="O2015" s="210"/>
      <c r="P2015" s="102"/>
      <c r="Q2015" s="215"/>
    </row>
    <row r="2016" spans="2:17" x14ac:dyDescent="0.3">
      <c r="B2016" s="102"/>
      <c r="C2016" s="210"/>
      <c r="D2016" s="102"/>
      <c r="E2016" s="210"/>
      <c r="F2016" s="102"/>
      <c r="G2016" s="210"/>
      <c r="H2016" s="102"/>
      <c r="I2016" s="210"/>
      <c r="J2016" s="102"/>
      <c r="K2016" s="210"/>
      <c r="L2016" s="102"/>
      <c r="M2016" s="210"/>
      <c r="N2016" s="102"/>
      <c r="O2016" s="210"/>
      <c r="P2016" s="102"/>
      <c r="Q2016" s="215"/>
    </row>
    <row r="2017" spans="2:17" x14ac:dyDescent="0.3">
      <c r="B2017" s="102"/>
      <c r="C2017" s="210"/>
      <c r="D2017" s="102"/>
      <c r="E2017" s="210"/>
      <c r="F2017" s="102"/>
      <c r="G2017" s="210"/>
      <c r="H2017" s="102"/>
      <c r="I2017" s="210"/>
      <c r="J2017" s="102"/>
      <c r="K2017" s="210"/>
      <c r="L2017" s="102"/>
      <c r="M2017" s="210"/>
      <c r="N2017" s="102"/>
      <c r="O2017" s="210"/>
      <c r="P2017" s="102"/>
      <c r="Q2017" s="215"/>
    </row>
    <row r="2018" spans="2:17" x14ac:dyDescent="0.3">
      <c r="B2018" s="102"/>
      <c r="C2018" s="210"/>
      <c r="D2018" s="102"/>
      <c r="E2018" s="210"/>
      <c r="F2018" s="102"/>
      <c r="G2018" s="210"/>
      <c r="H2018" s="102"/>
      <c r="I2018" s="210"/>
      <c r="J2018" s="102"/>
      <c r="K2018" s="210"/>
      <c r="L2018" s="102"/>
      <c r="M2018" s="210"/>
      <c r="N2018" s="102"/>
      <c r="O2018" s="210"/>
      <c r="P2018" s="102"/>
      <c r="Q2018" s="215"/>
    </row>
    <row r="2019" spans="2:17" x14ac:dyDescent="0.3">
      <c r="B2019" s="102"/>
      <c r="C2019" s="210"/>
      <c r="D2019" s="102"/>
      <c r="E2019" s="210"/>
      <c r="F2019" s="102"/>
      <c r="G2019" s="210"/>
      <c r="H2019" s="102"/>
      <c r="I2019" s="210"/>
      <c r="J2019" s="102"/>
      <c r="K2019" s="210"/>
      <c r="L2019" s="102"/>
      <c r="M2019" s="210"/>
      <c r="N2019" s="102"/>
      <c r="O2019" s="210"/>
      <c r="P2019" s="102"/>
      <c r="Q2019" s="215"/>
    </row>
    <row r="2020" spans="2:17" x14ac:dyDescent="0.3">
      <c r="B2020" s="102"/>
      <c r="C2020" s="210"/>
      <c r="D2020" s="102"/>
      <c r="E2020" s="210"/>
      <c r="F2020" s="102"/>
      <c r="G2020" s="210"/>
      <c r="H2020" s="102"/>
      <c r="I2020" s="210"/>
      <c r="J2020" s="102"/>
      <c r="K2020" s="210"/>
      <c r="L2020" s="102"/>
      <c r="M2020" s="210"/>
      <c r="N2020" s="102"/>
      <c r="O2020" s="210"/>
      <c r="P2020" s="102"/>
      <c r="Q2020" s="215"/>
    </row>
    <row r="2021" spans="2:17" x14ac:dyDescent="0.3">
      <c r="B2021" s="102"/>
      <c r="C2021" s="210"/>
      <c r="D2021" s="102"/>
      <c r="E2021" s="210"/>
      <c r="F2021" s="102"/>
      <c r="G2021" s="210"/>
      <c r="H2021" s="102"/>
      <c r="I2021" s="210"/>
      <c r="J2021" s="102"/>
      <c r="K2021" s="210"/>
      <c r="L2021" s="102"/>
      <c r="M2021" s="210"/>
      <c r="N2021" s="102"/>
      <c r="O2021" s="210"/>
      <c r="P2021" s="102"/>
      <c r="Q2021" s="215"/>
    </row>
    <row r="2022" spans="2:17" x14ac:dyDescent="0.3">
      <c r="B2022" s="102"/>
      <c r="C2022" s="210"/>
      <c r="D2022" s="102"/>
      <c r="E2022" s="210"/>
      <c r="F2022" s="102"/>
      <c r="G2022" s="210"/>
      <c r="H2022" s="102"/>
      <c r="I2022" s="210"/>
      <c r="J2022" s="102"/>
      <c r="K2022" s="210"/>
      <c r="L2022" s="102"/>
      <c r="M2022" s="210"/>
      <c r="N2022" s="102"/>
      <c r="O2022" s="210"/>
      <c r="P2022" s="102"/>
      <c r="Q2022" s="215"/>
    </row>
    <row r="2023" spans="2:17" x14ac:dyDescent="0.3">
      <c r="B2023" s="102"/>
      <c r="C2023" s="210"/>
      <c r="D2023" s="102"/>
      <c r="E2023" s="210"/>
      <c r="F2023" s="102"/>
      <c r="G2023" s="210"/>
      <c r="H2023" s="102"/>
      <c r="I2023" s="210"/>
      <c r="J2023" s="102"/>
      <c r="K2023" s="210"/>
      <c r="L2023" s="102"/>
      <c r="M2023" s="210"/>
      <c r="N2023" s="102"/>
      <c r="O2023" s="210"/>
      <c r="P2023" s="102"/>
      <c r="Q2023" s="215"/>
    </row>
    <row r="2024" spans="2:17" x14ac:dyDescent="0.3">
      <c r="B2024" s="102"/>
      <c r="C2024" s="210"/>
      <c r="D2024" s="102"/>
      <c r="E2024" s="210"/>
      <c r="F2024" s="102"/>
      <c r="G2024" s="210"/>
      <c r="H2024" s="102"/>
      <c r="I2024" s="210"/>
      <c r="J2024" s="102"/>
      <c r="K2024" s="210"/>
      <c r="L2024" s="102"/>
      <c r="M2024" s="210"/>
      <c r="N2024" s="102"/>
      <c r="O2024" s="210"/>
      <c r="P2024" s="102"/>
      <c r="Q2024" s="215"/>
    </row>
    <row r="2025" spans="2:17" x14ac:dyDescent="0.3">
      <c r="B2025" s="102"/>
      <c r="C2025" s="210"/>
      <c r="D2025" s="102"/>
      <c r="E2025" s="210"/>
      <c r="F2025" s="102"/>
      <c r="G2025" s="210"/>
      <c r="H2025" s="102"/>
      <c r="I2025" s="210"/>
      <c r="J2025" s="102"/>
      <c r="K2025" s="210"/>
      <c r="L2025" s="102"/>
      <c r="M2025" s="210"/>
      <c r="N2025" s="102"/>
      <c r="O2025" s="210"/>
      <c r="P2025" s="102"/>
      <c r="Q2025" s="215"/>
    </row>
    <row r="2026" spans="2:17" x14ac:dyDescent="0.3">
      <c r="B2026" s="102"/>
      <c r="C2026" s="210"/>
      <c r="D2026" s="102"/>
      <c r="E2026" s="210"/>
      <c r="F2026" s="102"/>
      <c r="G2026" s="210"/>
      <c r="H2026" s="102"/>
      <c r="I2026" s="210"/>
      <c r="J2026" s="102"/>
      <c r="K2026" s="210"/>
      <c r="L2026" s="102"/>
      <c r="M2026" s="210"/>
      <c r="N2026" s="102"/>
      <c r="O2026" s="210"/>
      <c r="P2026" s="102"/>
      <c r="Q2026" s="215"/>
    </row>
    <row r="2027" spans="2:17" x14ac:dyDescent="0.3">
      <c r="B2027" s="102"/>
      <c r="C2027" s="210"/>
      <c r="D2027" s="102"/>
      <c r="E2027" s="210"/>
      <c r="F2027" s="102"/>
      <c r="G2027" s="210"/>
      <c r="H2027" s="102"/>
      <c r="I2027" s="210"/>
      <c r="J2027" s="102"/>
      <c r="K2027" s="210"/>
      <c r="L2027" s="102"/>
      <c r="M2027" s="210"/>
      <c r="N2027" s="102"/>
      <c r="O2027" s="210"/>
      <c r="P2027" s="102"/>
      <c r="Q2027" s="215"/>
    </row>
    <row r="2028" spans="2:17" x14ac:dyDescent="0.3">
      <c r="B2028" s="102"/>
      <c r="C2028" s="210"/>
      <c r="D2028" s="102"/>
      <c r="E2028" s="210"/>
      <c r="F2028" s="102"/>
      <c r="G2028" s="210"/>
      <c r="H2028" s="102"/>
      <c r="I2028" s="210"/>
      <c r="J2028" s="102"/>
      <c r="K2028" s="210"/>
      <c r="L2028" s="102"/>
      <c r="M2028" s="210"/>
      <c r="N2028" s="102"/>
      <c r="O2028" s="210"/>
      <c r="P2028" s="102"/>
      <c r="Q2028" s="215"/>
    </row>
    <row r="2029" spans="2:17" x14ac:dyDescent="0.3">
      <c r="B2029" s="102"/>
      <c r="C2029" s="210"/>
      <c r="D2029" s="102"/>
      <c r="E2029" s="210"/>
      <c r="F2029" s="102"/>
      <c r="G2029" s="210"/>
      <c r="H2029" s="102"/>
      <c r="I2029" s="210"/>
      <c r="J2029" s="102"/>
      <c r="K2029" s="210"/>
      <c r="L2029" s="102"/>
      <c r="M2029" s="210"/>
      <c r="N2029" s="102"/>
      <c r="O2029" s="210"/>
      <c r="P2029" s="102"/>
      <c r="Q2029" s="215"/>
    </row>
    <row r="2030" spans="2:17" x14ac:dyDescent="0.3">
      <c r="B2030" s="102"/>
      <c r="C2030" s="210"/>
      <c r="D2030" s="102"/>
      <c r="E2030" s="210"/>
      <c r="F2030" s="102"/>
      <c r="G2030" s="210"/>
      <c r="H2030" s="102"/>
      <c r="I2030" s="210"/>
      <c r="J2030" s="102"/>
      <c r="K2030" s="210"/>
      <c r="L2030" s="102"/>
      <c r="M2030" s="210"/>
      <c r="N2030" s="102"/>
      <c r="O2030" s="210"/>
      <c r="P2030" s="102"/>
      <c r="Q2030" s="215"/>
    </row>
    <row r="2031" spans="2:17" x14ac:dyDescent="0.3">
      <c r="B2031" s="102"/>
      <c r="C2031" s="210"/>
      <c r="D2031" s="102"/>
      <c r="E2031" s="210"/>
      <c r="F2031" s="102"/>
      <c r="G2031" s="210"/>
      <c r="H2031" s="102"/>
      <c r="I2031" s="210"/>
      <c r="J2031" s="102"/>
      <c r="K2031" s="210"/>
      <c r="L2031" s="102"/>
      <c r="M2031" s="210"/>
      <c r="N2031" s="102"/>
      <c r="O2031" s="210"/>
      <c r="P2031" s="102"/>
      <c r="Q2031" s="215"/>
    </row>
    <row r="2032" spans="2:17" x14ac:dyDescent="0.3">
      <c r="B2032" s="102"/>
      <c r="C2032" s="210"/>
      <c r="D2032" s="102"/>
      <c r="E2032" s="210"/>
      <c r="F2032" s="102"/>
      <c r="G2032" s="210"/>
      <c r="H2032" s="102"/>
      <c r="I2032" s="210"/>
      <c r="J2032" s="102"/>
      <c r="K2032" s="210"/>
      <c r="L2032" s="102"/>
      <c r="M2032" s="210"/>
      <c r="N2032" s="102"/>
      <c r="O2032" s="210"/>
      <c r="P2032" s="102"/>
      <c r="Q2032" s="215"/>
    </row>
    <row r="2033" spans="2:17" x14ac:dyDescent="0.3">
      <c r="B2033" s="102"/>
      <c r="C2033" s="210"/>
      <c r="D2033" s="102"/>
      <c r="E2033" s="210"/>
      <c r="F2033" s="102"/>
      <c r="G2033" s="210"/>
      <c r="H2033" s="102"/>
      <c r="I2033" s="210"/>
      <c r="J2033" s="102"/>
      <c r="K2033" s="210"/>
      <c r="L2033" s="102"/>
      <c r="M2033" s="210"/>
      <c r="N2033" s="102"/>
      <c r="O2033" s="210"/>
      <c r="P2033" s="102"/>
      <c r="Q2033" s="215"/>
    </row>
    <row r="2034" spans="2:17" x14ac:dyDescent="0.3">
      <c r="B2034" s="102"/>
      <c r="C2034" s="210"/>
      <c r="D2034" s="102"/>
      <c r="E2034" s="210"/>
      <c r="F2034" s="102"/>
      <c r="G2034" s="210"/>
      <c r="H2034" s="102"/>
      <c r="I2034" s="210"/>
      <c r="J2034" s="102"/>
      <c r="K2034" s="210"/>
      <c r="L2034" s="102"/>
      <c r="M2034" s="210"/>
      <c r="N2034" s="102"/>
      <c r="O2034" s="210"/>
      <c r="P2034" s="102"/>
      <c r="Q2034" s="215"/>
    </row>
    <row r="2035" spans="2:17" x14ac:dyDescent="0.3">
      <c r="B2035" s="102"/>
      <c r="C2035" s="210"/>
      <c r="D2035" s="102"/>
      <c r="E2035" s="210"/>
      <c r="F2035" s="102"/>
      <c r="G2035" s="210"/>
      <c r="H2035" s="102"/>
      <c r="I2035" s="210"/>
      <c r="J2035" s="102"/>
      <c r="K2035" s="210"/>
      <c r="L2035" s="102"/>
      <c r="M2035" s="210"/>
      <c r="N2035" s="102"/>
      <c r="O2035" s="210"/>
      <c r="P2035" s="102"/>
      <c r="Q2035" s="215"/>
    </row>
    <row r="2036" spans="2:17" x14ac:dyDescent="0.3">
      <c r="B2036" s="102"/>
      <c r="C2036" s="210"/>
      <c r="D2036" s="102"/>
      <c r="E2036" s="210"/>
      <c r="F2036" s="102"/>
      <c r="G2036" s="210"/>
      <c r="H2036" s="102"/>
      <c r="I2036" s="210"/>
      <c r="J2036" s="102"/>
      <c r="K2036" s="210"/>
      <c r="L2036" s="102"/>
      <c r="M2036" s="210"/>
      <c r="N2036" s="102"/>
      <c r="O2036" s="210"/>
      <c r="P2036" s="102"/>
      <c r="Q2036" s="215"/>
    </row>
    <row r="2037" spans="2:17" x14ac:dyDescent="0.3">
      <c r="B2037" s="102"/>
      <c r="C2037" s="210"/>
      <c r="D2037" s="102"/>
      <c r="E2037" s="210"/>
      <c r="F2037" s="102"/>
      <c r="G2037" s="210"/>
      <c r="H2037" s="102"/>
      <c r="I2037" s="210"/>
      <c r="J2037" s="102"/>
      <c r="K2037" s="210"/>
      <c r="L2037" s="102"/>
      <c r="M2037" s="210"/>
      <c r="N2037" s="102"/>
      <c r="O2037" s="210"/>
      <c r="P2037" s="102"/>
      <c r="Q2037" s="215"/>
    </row>
    <row r="2038" spans="2:17" x14ac:dyDescent="0.3">
      <c r="B2038" s="102"/>
      <c r="C2038" s="210"/>
      <c r="D2038" s="102"/>
      <c r="E2038" s="210"/>
      <c r="F2038" s="102"/>
      <c r="G2038" s="210"/>
      <c r="H2038" s="102"/>
      <c r="I2038" s="210"/>
      <c r="J2038" s="102"/>
      <c r="K2038" s="210"/>
      <c r="L2038" s="102"/>
      <c r="M2038" s="210"/>
      <c r="N2038" s="102"/>
      <c r="O2038" s="210"/>
      <c r="P2038" s="102"/>
      <c r="Q2038" s="215"/>
    </row>
    <row r="2039" spans="2:17" x14ac:dyDescent="0.3">
      <c r="B2039" s="102"/>
      <c r="C2039" s="210"/>
      <c r="D2039" s="102"/>
      <c r="E2039" s="210"/>
      <c r="F2039" s="102"/>
      <c r="G2039" s="210"/>
      <c r="H2039" s="102"/>
      <c r="I2039" s="210"/>
      <c r="J2039" s="102"/>
      <c r="K2039" s="210"/>
      <c r="L2039" s="102"/>
      <c r="M2039" s="210"/>
      <c r="N2039" s="102"/>
      <c r="O2039" s="210"/>
      <c r="P2039" s="102"/>
      <c r="Q2039" s="215"/>
    </row>
    <row r="2040" spans="2:17" x14ac:dyDescent="0.3">
      <c r="B2040" s="102"/>
      <c r="C2040" s="210"/>
      <c r="D2040" s="102"/>
      <c r="E2040" s="210"/>
      <c r="F2040" s="102"/>
      <c r="G2040" s="210"/>
      <c r="H2040" s="102"/>
      <c r="I2040" s="210"/>
      <c r="J2040" s="102"/>
      <c r="K2040" s="210"/>
      <c r="L2040" s="102"/>
      <c r="M2040" s="210"/>
      <c r="N2040" s="102"/>
      <c r="O2040" s="210"/>
      <c r="P2040" s="102"/>
      <c r="Q2040" s="215"/>
    </row>
    <row r="2041" spans="2:17" x14ac:dyDescent="0.3">
      <c r="B2041" s="102"/>
      <c r="C2041" s="210"/>
      <c r="D2041" s="102"/>
      <c r="E2041" s="210"/>
      <c r="F2041" s="102"/>
      <c r="G2041" s="210"/>
      <c r="H2041" s="102"/>
      <c r="I2041" s="210"/>
      <c r="J2041" s="102"/>
      <c r="K2041" s="210"/>
      <c r="L2041" s="102"/>
      <c r="M2041" s="210"/>
      <c r="N2041" s="102"/>
      <c r="O2041" s="210"/>
      <c r="P2041" s="102"/>
      <c r="Q2041" s="215"/>
    </row>
    <row r="2042" spans="2:17" x14ac:dyDescent="0.3">
      <c r="B2042" s="102"/>
      <c r="C2042" s="210"/>
      <c r="D2042" s="102"/>
      <c r="E2042" s="210"/>
      <c r="F2042" s="102"/>
      <c r="G2042" s="210"/>
      <c r="H2042" s="102"/>
      <c r="I2042" s="210"/>
      <c r="J2042" s="102"/>
      <c r="K2042" s="210"/>
      <c r="L2042" s="102"/>
      <c r="M2042" s="210"/>
      <c r="N2042" s="102"/>
      <c r="O2042" s="210"/>
      <c r="P2042" s="102"/>
      <c r="Q2042" s="215"/>
    </row>
    <row r="2043" spans="2:17" x14ac:dyDescent="0.3">
      <c r="B2043" s="102"/>
      <c r="C2043" s="210"/>
      <c r="D2043" s="102"/>
      <c r="E2043" s="210"/>
      <c r="F2043" s="102"/>
      <c r="G2043" s="210"/>
      <c r="H2043" s="102"/>
      <c r="I2043" s="210"/>
      <c r="J2043" s="102"/>
      <c r="K2043" s="210"/>
      <c r="L2043" s="102"/>
      <c r="M2043" s="210"/>
      <c r="N2043" s="102"/>
      <c r="O2043" s="210"/>
      <c r="P2043" s="102"/>
      <c r="Q2043" s="215"/>
    </row>
    <row r="2044" spans="2:17" x14ac:dyDescent="0.3">
      <c r="B2044" s="102"/>
      <c r="C2044" s="210"/>
      <c r="D2044" s="102"/>
      <c r="E2044" s="210"/>
      <c r="F2044" s="102"/>
      <c r="G2044" s="210"/>
      <c r="H2044" s="102"/>
      <c r="I2044" s="210"/>
      <c r="J2044" s="102"/>
      <c r="K2044" s="210"/>
      <c r="L2044" s="102"/>
      <c r="M2044" s="210"/>
      <c r="N2044" s="102"/>
      <c r="O2044" s="210"/>
      <c r="P2044" s="102"/>
      <c r="Q2044" s="215"/>
    </row>
    <row r="2045" spans="2:17" x14ac:dyDescent="0.3">
      <c r="B2045" s="102"/>
      <c r="C2045" s="210"/>
      <c r="D2045" s="102"/>
      <c r="E2045" s="210"/>
      <c r="F2045" s="102"/>
      <c r="G2045" s="210"/>
      <c r="H2045" s="102"/>
      <c r="I2045" s="210"/>
      <c r="J2045" s="102"/>
      <c r="K2045" s="210"/>
      <c r="L2045" s="102"/>
      <c r="M2045" s="210"/>
      <c r="N2045" s="102"/>
      <c r="O2045" s="210"/>
      <c r="P2045" s="102"/>
      <c r="Q2045" s="215"/>
    </row>
    <row r="2046" spans="2:17" x14ac:dyDescent="0.3">
      <c r="B2046" s="102"/>
      <c r="C2046" s="210"/>
      <c r="D2046" s="102"/>
      <c r="E2046" s="210"/>
      <c r="F2046" s="102"/>
      <c r="G2046" s="210"/>
      <c r="H2046" s="102"/>
      <c r="I2046" s="210"/>
      <c r="J2046" s="102"/>
      <c r="K2046" s="210"/>
      <c r="L2046" s="102"/>
      <c r="M2046" s="210"/>
      <c r="N2046" s="102"/>
      <c r="O2046" s="210"/>
      <c r="P2046" s="102"/>
      <c r="Q2046" s="215"/>
    </row>
    <row r="2047" spans="2:17" x14ac:dyDescent="0.3">
      <c r="B2047" s="102"/>
      <c r="C2047" s="210"/>
      <c r="D2047" s="102"/>
      <c r="E2047" s="210"/>
      <c r="F2047" s="102"/>
      <c r="G2047" s="210"/>
      <c r="H2047" s="102"/>
      <c r="I2047" s="210"/>
      <c r="J2047" s="102"/>
      <c r="K2047" s="210"/>
      <c r="L2047" s="102"/>
      <c r="M2047" s="210"/>
      <c r="N2047" s="102"/>
      <c r="O2047" s="210"/>
      <c r="P2047" s="102"/>
      <c r="Q2047" s="215"/>
    </row>
    <row r="2048" spans="2:17" x14ac:dyDescent="0.3">
      <c r="B2048" s="102"/>
      <c r="C2048" s="210"/>
      <c r="D2048" s="102"/>
      <c r="E2048" s="210"/>
      <c r="F2048" s="102"/>
      <c r="G2048" s="210"/>
      <c r="H2048" s="102"/>
      <c r="I2048" s="210"/>
      <c r="J2048" s="102"/>
      <c r="K2048" s="210"/>
      <c r="L2048" s="102"/>
      <c r="M2048" s="210"/>
      <c r="N2048" s="102"/>
      <c r="O2048" s="210"/>
      <c r="P2048" s="102"/>
      <c r="Q2048" s="215"/>
    </row>
    <row r="2049" spans="2:17" x14ac:dyDescent="0.3">
      <c r="B2049" s="102"/>
      <c r="C2049" s="210"/>
      <c r="D2049" s="102"/>
      <c r="E2049" s="210"/>
      <c r="F2049" s="102"/>
      <c r="G2049" s="210"/>
      <c r="H2049" s="102"/>
      <c r="I2049" s="210"/>
      <c r="J2049" s="102"/>
      <c r="K2049" s="210"/>
      <c r="L2049" s="102"/>
      <c r="M2049" s="210"/>
      <c r="N2049" s="102"/>
      <c r="O2049" s="210"/>
      <c r="P2049" s="102"/>
      <c r="Q2049" s="215"/>
    </row>
    <row r="2050" spans="2:17" x14ac:dyDescent="0.3">
      <c r="B2050" s="102"/>
      <c r="C2050" s="210"/>
      <c r="D2050" s="102"/>
      <c r="E2050" s="210"/>
      <c r="F2050" s="102"/>
      <c r="G2050" s="210"/>
      <c r="H2050" s="102"/>
      <c r="I2050" s="210"/>
      <c r="J2050" s="102"/>
      <c r="K2050" s="210"/>
      <c r="L2050" s="102"/>
      <c r="M2050" s="210"/>
      <c r="N2050" s="102"/>
      <c r="O2050" s="210"/>
      <c r="P2050" s="102"/>
      <c r="Q2050" s="215"/>
    </row>
    <row r="2051" spans="2:17" x14ac:dyDescent="0.3">
      <c r="B2051" s="102"/>
      <c r="C2051" s="210"/>
      <c r="D2051" s="102"/>
      <c r="E2051" s="210"/>
      <c r="F2051" s="102"/>
      <c r="G2051" s="210"/>
      <c r="H2051" s="102"/>
      <c r="I2051" s="210"/>
      <c r="J2051" s="102"/>
      <c r="K2051" s="210"/>
      <c r="L2051" s="102"/>
      <c r="M2051" s="210"/>
      <c r="N2051" s="102"/>
      <c r="O2051" s="210"/>
      <c r="P2051" s="102"/>
      <c r="Q2051" s="215"/>
    </row>
    <row r="2052" spans="2:17" x14ac:dyDescent="0.3">
      <c r="B2052" s="102"/>
      <c r="C2052" s="210"/>
      <c r="D2052" s="102"/>
      <c r="E2052" s="210"/>
      <c r="F2052" s="102"/>
      <c r="G2052" s="210"/>
      <c r="H2052" s="102"/>
      <c r="I2052" s="210"/>
      <c r="J2052" s="102"/>
      <c r="K2052" s="210"/>
      <c r="L2052" s="102"/>
      <c r="M2052" s="210"/>
      <c r="N2052" s="102"/>
      <c r="O2052" s="210"/>
      <c r="P2052" s="102"/>
      <c r="Q2052" s="215"/>
    </row>
    <row r="2053" spans="2:17" x14ac:dyDescent="0.3">
      <c r="B2053" s="102"/>
      <c r="C2053" s="210"/>
      <c r="D2053" s="102"/>
      <c r="E2053" s="210"/>
      <c r="F2053" s="102"/>
      <c r="G2053" s="210"/>
      <c r="H2053" s="102"/>
      <c r="I2053" s="210"/>
      <c r="J2053" s="102"/>
      <c r="K2053" s="210"/>
      <c r="L2053" s="102"/>
      <c r="M2053" s="210"/>
      <c r="N2053" s="102"/>
      <c r="O2053" s="210"/>
      <c r="P2053" s="102"/>
      <c r="Q2053" s="215"/>
    </row>
    <row r="2054" spans="2:17" x14ac:dyDescent="0.3">
      <c r="B2054" s="102"/>
      <c r="C2054" s="210"/>
      <c r="D2054" s="102"/>
      <c r="E2054" s="210"/>
      <c r="F2054" s="102"/>
      <c r="G2054" s="210"/>
      <c r="H2054" s="102"/>
      <c r="I2054" s="210"/>
      <c r="J2054" s="102"/>
      <c r="K2054" s="210"/>
      <c r="L2054" s="102"/>
      <c r="M2054" s="210"/>
      <c r="N2054" s="102"/>
      <c r="O2054" s="210"/>
      <c r="P2054" s="102"/>
      <c r="Q2054" s="215"/>
    </row>
    <row r="2055" spans="2:17" x14ac:dyDescent="0.3">
      <c r="B2055" s="102"/>
      <c r="C2055" s="210"/>
      <c r="D2055" s="102"/>
      <c r="E2055" s="210"/>
      <c r="F2055" s="102"/>
      <c r="G2055" s="210"/>
      <c r="H2055" s="102"/>
      <c r="I2055" s="210"/>
      <c r="J2055" s="102"/>
      <c r="K2055" s="210"/>
      <c r="L2055" s="102"/>
      <c r="M2055" s="210"/>
      <c r="N2055" s="102"/>
      <c r="O2055" s="210"/>
      <c r="P2055" s="102"/>
      <c r="Q2055" s="215"/>
    </row>
    <row r="2056" spans="2:17" x14ac:dyDescent="0.3">
      <c r="B2056" s="102"/>
      <c r="C2056" s="210"/>
      <c r="D2056" s="102"/>
      <c r="E2056" s="210"/>
      <c r="F2056" s="102"/>
      <c r="G2056" s="210"/>
      <c r="H2056" s="102"/>
      <c r="I2056" s="210"/>
      <c r="J2056" s="102"/>
      <c r="K2056" s="210"/>
      <c r="L2056" s="102"/>
      <c r="M2056" s="210"/>
      <c r="N2056" s="102"/>
      <c r="O2056" s="210"/>
      <c r="P2056" s="102"/>
      <c r="Q2056" s="215"/>
    </row>
    <row r="2057" spans="2:17" x14ac:dyDescent="0.3">
      <c r="B2057" s="102"/>
      <c r="C2057" s="210"/>
      <c r="D2057" s="102"/>
      <c r="E2057" s="210"/>
      <c r="F2057" s="102"/>
      <c r="G2057" s="210"/>
      <c r="H2057" s="102"/>
      <c r="I2057" s="210"/>
      <c r="J2057" s="102"/>
      <c r="K2057" s="210"/>
      <c r="L2057" s="102"/>
      <c r="M2057" s="210"/>
      <c r="N2057" s="102"/>
      <c r="O2057" s="210"/>
      <c r="P2057" s="102"/>
      <c r="Q2057" s="215"/>
    </row>
    <row r="2058" spans="2:17" x14ac:dyDescent="0.3">
      <c r="B2058" s="102"/>
      <c r="C2058" s="210"/>
      <c r="D2058" s="102"/>
      <c r="E2058" s="210"/>
      <c r="F2058" s="102"/>
      <c r="G2058" s="210"/>
      <c r="H2058" s="102"/>
      <c r="I2058" s="210"/>
      <c r="J2058" s="102"/>
      <c r="K2058" s="210"/>
      <c r="L2058" s="102"/>
      <c r="M2058" s="210"/>
      <c r="N2058" s="102"/>
      <c r="O2058" s="210"/>
      <c r="P2058" s="102"/>
      <c r="Q2058" s="215"/>
    </row>
    <row r="2059" spans="2:17" x14ac:dyDescent="0.3">
      <c r="B2059" s="102"/>
      <c r="C2059" s="210"/>
      <c r="D2059" s="102"/>
      <c r="E2059" s="210"/>
      <c r="F2059" s="102"/>
      <c r="G2059" s="210"/>
      <c r="H2059" s="102"/>
      <c r="I2059" s="210"/>
      <c r="J2059" s="102"/>
      <c r="K2059" s="210"/>
      <c r="L2059" s="102"/>
      <c r="M2059" s="210"/>
      <c r="N2059" s="102"/>
      <c r="O2059" s="210"/>
      <c r="P2059" s="102"/>
      <c r="Q2059" s="215"/>
    </row>
    <row r="2060" spans="2:17" x14ac:dyDescent="0.3">
      <c r="B2060" s="102"/>
      <c r="C2060" s="210"/>
      <c r="D2060" s="102"/>
      <c r="E2060" s="210"/>
      <c r="F2060" s="102"/>
      <c r="G2060" s="210"/>
      <c r="H2060" s="102"/>
      <c r="I2060" s="210"/>
      <c r="J2060" s="102"/>
      <c r="K2060" s="210"/>
      <c r="L2060" s="102"/>
      <c r="M2060" s="210"/>
      <c r="N2060" s="102"/>
      <c r="O2060" s="210"/>
      <c r="P2060" s="102"/>
      <c r="Q2060" s="215"/>
    </row>
    <row r="2061" spans="2:17" x14ac:dyDescent="0.3">
      <c r="B2061" s="102"/>
      <c r="C2061" s="210"/>
      <c r="D2061" s="102"/>
      <c r="E2061" s="210"/>
      <c r="F2061" s="102"/>
      <c r="G2061" s="210"/>
      <c r="H2061" s="102"/>
      <c r="I2061" s="210"/>
      <c r="J2061" s="102"/>
      <c r="K2061" s="210"/>
      <c r="L2061" s="102"/>
      <c r="M2061" s="210"/>
      <c r="N2061" s="102"/>
      <c r="O2061" s="210"/>
      <c r="P2061" s="102"/>
      <c r="Q2061" s="215"/>
    </row>
    <row r="2062" spans="2:17" x14ac:dyDescent="0.3">
      <c r="B2062" s="102"/>
      <c r="C2062" s="210"/>
      <c r="D2062" s="102"/>
      <c r="E2062" s="210"/>
      <c r="F2062" s="102"/>
      <c r="G2062" s="210"/>
      <c r="H2062" s="102"/>
      <c r="I2062" s="210"/>
      <c r="J2062" s="102"/>
      <c r="K2062" s="210"/>
      <c r="L2062" s="102"/>
      <c r="M2062" s="210"/>
      <c r="N2062" s="102"/>
      <c r="O2062" s="210"/>
      <c r="P2062" s="102"/>
      <c r="Q2062" s="215"/>
    </row>
    <row r="2063" spans="2:17" x14ac:dyDescent="0.3">
      <c r="B2063" s="102"/>
      <c r="C2063" s="210"/>
      <c r="D2063" s="102"/>
      <c r="E2063" s="210"/>
      <c r="F2063" s="102"/>
      <c r="G2063" s="210"/>
      <c r="H2063" s="102"/>
      <c r="I2063" s="210"/>
      <c r="J2063" s="102"/>
      <c r="K2063" s="210"/>
      <c r="L2063" s="102"/>
      <c r="M2063" s="210"/>
      <c r="N2063" s="102"/>
      <c r="O2063" s="210"/>
      <c r="P2063" s="102"/>
      <c r="Q2063" s="215"/>
    </row>
    <row r="2064" spans="2:17" x14ac:dyDescent="0.3">
      <c r="B2064" s="102"/>
      <c r="C2064" s="210"/>
      <c r="D2064" s="102"/>
      <c r="E2064" s="210"/>
      <c r="F2064" s="102"/>
      <c r="G2064" s="210"/>
      <c r="H2064" s="102"/>
      <c r="I2064" s="210"/>
      <c r="J2064" s="102"/>
      <c r="K2064" s="210"/>
      <c r="L2064" s="102"/>
      <c r="M2064" s="210"/>
      <c r="N2064" s="102"/>
      <c r="O2064" s="210"/>
      <c r="P2064" s="102"/>
      <c r="Q2064" s="215"/>
    </row>
    <row r="2065" spans="2:17" x14ac:dyDescent="0.3">
      <c r="B2065" s="102"/>
      <c r="C2065" s="210"/>
      <c r="D2065" s="102"/>
      <c r="E2065" s="210"/>
      <c r="F2065" s="102"/>
      <c r="G2065" s="210"/>
      <c r="H2065" s="102"/>
      <c r="I2065" s="210"/>
      <c r="J2065" s="102"/>
      <c r="K2065" s="210"/>
      <c r="L2065" s="102"/>
      <c r="M2065" s="210"/>
      <c r="N2065" s="102"/>
      <c r="O2065" s="210"/>
      <c r="P2065" s="102"/>
      <c r="Q2065" s="215"/>
    </row>
    <row r="2066" spans="2:17" x14ac:dyDescent="0.3">
      <c r="B2066" s="102"/>
      <c r="C2066" s="210"/>
      <c r="D2066" s="102"/>
      <c r="E2066" s="210"/>
      <c r="F2066" s="102"/>
      <c r="G2066" s="210"/>
      <c r="H2066" s="102"/>
      <c r="I2066" s="210"/>
      <c r="J2066" s="102"/>
      <c r="K2066" s="210"/>
      <c r="L2066" s="102"/>
      <c r="M2066" s="210"/>
      <c r="N2066" s="102"/>
      <c r="O2066" s="210"/>
      <c r="P2066" s="102"/>
      <c r="Q2066" s="215"/>
    </row>
    <row r="2067" spans="2:17" x14ac:dyDescent="0.3">
      <c r="B2067" s="102"/>
      <c r="C2067" s="210"/>
      <c r="D2067" s="102"/>
      <c r="E2067" s="210"/>
      <c r="F2067" s="102"/>
      <c r="G2067" s="210"/>
      <c r="H2067" s="102"/>
      <c r="I2067" s="210"/>
      <c r="J2067" s="102"/>
      <c r="K2067" s="210"/>
      <c r="L2067" s="102"/>
      <c r="M2067" s="210"/>
      <c r="N2067" s="102"/>
      <c r="O2067" s="210"/>
      <c r="P2067" s="102"/>
      <c r="Q2067" s="215"/>
    </row>
    <row r="2068" spans="2:17" x14ac:dyDescent="0.3">
      <c r="B2068" s="102"/>
      <c r="C2068" s="210"/>
      <c r="D2068" s="102"/>
      <c r="E2068" s="210"/>
      <c r="F2068" s="102"/>
      <c r="G2068" s="210"/>
      <c r="H2068" s="102"/>
      <c r="I2068" s="210"/>
      <c r="J2068" s="102"/>
      <c r="K2068" s="210"/>
      <c r="L2068" s="102"/>
      <c r="M2068" s="210"/>
      <c r="N2068" s="102"/>
      <c r="O2068" s="210"/>
      <c r="P2068" s="102"/>
      <c r="Q2068" s="215"/>
    </row>
    <row r="2069" spans="2:17" x14ac:dyDescent="0.3">
      <c r="B2069" s="102"/>
      <c r="C2069" s="210"/>
      <c r="D2069" s="102"/>
      <c r="E2069" s="210"/>
      <c r="F2069" s="102"/>
      <c r="G2069" s="210"/>
      <c r="H2069" s="102"/>
      <c r="I2069" s="210"/>
      <c r="J2069" s="102"/>
      <c r="K2069" s="210"/>
      <c r="L2069" s="102"/>
      <c r="M2069" s="210"/>
      <c r="N2069" s="102"/>
      <c r="O2069" s="210"/>
      <c r="P2069" s="102"/>
      <c r="Q2069" s="215"/>
    </row>
    <row r="2070" spans="2:17" x14ac:dyDescent="0.3">
      <c r="B2070" s="102"/>
      <c r="C2070" s="210"/>
      <c r="D2070" s="102"/>
      <c r="E2070" s="210"/>
      <c r="F2070" s="102"/>
      <c r="G2070" s="210"/>
      <c r="H2070" s="102"/>
      <c r="I2070" s="210"/>
      <c r="J2070" s="102"/>
      <c r="K2070" s="210"/>
      <c r="L2070" s="102"/>
      <c r="M2070" s="210"/>
      <c r="N2070" s="102"/>
      <c r="O2070" s="210"/>
      <c r="P2070" s="102"/>
      <c r="Q2070" s="215"/>
    </row>
    <row r="2071" spans="2:17" x14ac:dyDescent="0.3">
      <c r="B2071" s="102"/>
      <c r="C2071" s="210"/>
      <c r="D2071" s="102"/>
      <c r="E2071" s="210"/>
      <c r="F2071" s="102"/>
      <c r="G2071" s="210"/>
      <c r="H2071" s="102"/>
      <c r="I2071" s="210"/>
      <c r="J2071" s="102"/>
      <c r="K2071" s="210"/>
      <c r="L2071" s="102"/>
      <c r="M2071" s="210"/>
      <c r="N2071" s="102"/>
      <c r="O2071" s="210"/>
      <c r="P2071" s="102"/>
      <c r="Q2071" s="215"/>
    </row>
    <row r="2072" spans="2:17" x14ac:dyDescent="0.3">
      <c r="B2072" s="102"/>
      <c r="C2072" s="210"/>
      <c r="D2072" s="102"/>
      <c r="E2072" s="210"/>
      <c r="F2072" s="102"/>
      <c r="G2072" s="210"/>
      <c r="H2072" s="102"/>
      <c r="I2072" s="210"/>
      <c r="J2072" s="102"/>
      <c r="K2072" s="210"/>
      <c r="L2072" s="102"/>
      <c r="M2072" s="210"/>
      <c r="N2072" s="102"/>
      <c r="O2072" s="210"/>
      <c r="P2072" s="102"/>
      <c r="Q2072" s="215"/>
    </row>
    <row r="2073" spans="2:17" x14ac:dyDescent="0.3">
      <c r="B2073" s="102"/>
      <c r="C2073" s="210"/>
      <c r="D2073" s="102"/>
      <c r="E2073" s="210"/>
      <c r="F2073" s="102"/>
      <c r="G2073" s="210"/>
      <c r="H2073" s="102"/>
      <c r="I2073" s="210"/>
      <c r="J2073" s="102"/>
      <c r="K2073" s="210"/>
      <c r="L2073" s="102"/>
      <c r="M2073" s="210"/>
      <c r="N2073" s="102"/>
      <c r="O2073" s="210"/>
      <c r="P2073" s="102"/>
      <c r="Q2073" s="215"/>
    </row>
    <row r="2074" spans="2:17" x14ac:dyDescent="0.3">
      <c r="B2074" s="102"/>
      <c r="C2074" s="210"/>
      <c r="D2074" s="102"/>
      <c r="E2074" s="210"/>
      <c r="F2074" s="102"/>
      <c r="G2074" s="210"/>
      <c r="H2074" s="102"/>
      <c r="I2074" s="210"/>
      <c r="J2074" s="102"/>
      <c r="K2074" s="210"/>
      <c r="L2074" s="102"/>
      <c r="M2074" s="210"/>
      <c r="N2074" s="102"/>
      <c r="O2074" s="210"/>
      <c r="P2074" s="102"/>
      <c r="Q2074" s="215"/>
    </row>
    <row r="2075" spans="2:17" x14ac:dyDescent="0.3">
      <c r="B2075" s="102"/>
      <c r="C2075" s="210"/>
      <c r="D2075" s="102"/>
      <c r="E2075" s="210"/>
      <c r="F2075" s="102"/>
      <c r="G2075" s="210"/>
      <c r="H2075" s="102"/>
      <c r="I2075" s="210"/>
      <c r="J2075" s="102"/>
      <c r="K2075" s="210"/>
      <c r="L2075" s="102"/>
      <c r="M2075" s="210"/>
      <c r="N2075" s="102"/>
      <c r="O2075" s="210"/>
      <c r="P2075" s="102"/>
      <c r="Q2075" s="215"/>
    </row>
    <row r="2076" spans="2:17" x14ac:dyDescent="0.3">
      <c r="B2076" s="102"/>
      <c r="C2076" s="210"/>
      <c r="D2076" s="102"/>
      <c r="E2076" s="210"/>
      <c r="F2076" s="102"/>
      <c r="G2076" s="210"/>
      <c r="H2076" s="102"/>
      <c r="I2076" s="210"/>
      <c r="J2076" s="102"/>
      <c r="K2076" s="210"/>
      <c r="L2076" s="102"/>
      <c r="M2076" s="210"/>
      <c r="N2076" s="102"/>
      <c r="O2076" s="210"/>
      <c r="P2076" s="102"/>
      <c r="Q2076" s="215"/>
    </row>
    <row r="2077" spans="2:17" x14ac:dyDescent="0.3">
      <c r="B2077" s="102"/>
      <c r="C2077" s="210"/>
      <c r="D2077" s="102"/>
      <c r="E2077" s="210"/>
      <c r="F2077" s="102"/>
      <c r="G2077" s="210"/>
      <c r="H2077" s="102"/>
      <c r="I2077" s="210"/>
      <c r="J2077" s="102"/>
      <c r="K2077" s="210"/>
      <c r="L2077" s="102"/>
      <c r="M2077" s="210"/>
      <c r="N2077" s="102"/>
      <c r="O2077" s="210"/>
      <c r="P2077" s="102"/>
      <c r="Q2077" s="215"/>
    </row>
    <row r="2078" spans="2:17" x14ac:dyDescent="0.3">
      <c r="B2078" s="102"/>
      <c r="C2078" s="210"/>
      <c r="D2078" s="102"/>
      <c r="E2078" s="210"/>
      <c r="F2078" s="102"/>
      <c r="G2078" s="210"/>
      <c r="H2078" s="102"/>
      <c r="I2078" s="210"/>
      <c r="J2078" s="102"/>
      <c r="K2078" s="210"/>
      <c r="L2078" s="102"/>
      <c r="M2078" s="210"/>
      <c r="N2078" s="102"/>
      <c r="O2078" s="210"/>
      <c r="P2078" s="102"/>
      <c r="Q2078" s="215"/>
    </row>
    <row r="2079" spans="2:17" x14ac:dyDescent="0.3">
      <c r="B2079" s="102"/>
      <c r="C2079" s="210"/>
      <c r="D2079" s="102"/>
      <c r="E2079" s="210"/>
      <c r="F2079" s="102"/>
      <c r="G2079" s="210"/>
      <c r="H2079" s="102"/>
      <c r="I2079" s="210"/>
      <c r="J2079" s="102"/>
      <c r="K2079" s="210"/>
      <c r="L2079" s="102"/>
      <c r="M2079" s="210"/>
      <c r="N2079" s="102"/>
      <c r="O2079" s="210"/>
      <c r="P2079" s="102"/>
      <c r="Q2079" s="215"/>
    </row>
    <row r="2080" spans="2:17" x14ac:dyDescent="0.3">
      <c r="B2080" s="102"/>
      <c r="C2080" s="210"/>
      <c r="D2080" s="102"/>
      <c r="E2080" s="210"/>
      <c r="F2080" s="102"/>
      <c r="G2080" s="210"/>
      <c r="H2080" s="102"/>
      <c r="I2080" s="210"/>
      <c r="J2080" s="102"/>
      <c r="K2080" s="210"/>
      <c r="L2080" s="102"/>
      <c r="M2080" s="210"/>
      <c r="N2080" s="102"/>
      <c r="O2080" s="210"/>
      <c r="P2080" s="102"/>
      <c r="Q2080" s="215"/>
    </row>
    <row r="2081" spans="2:17" x14ac:dyDescent="0.3">
      <c r="B2081" s="102"/>
      <c r="C2081" s="210"/>
      <c r="D2081" s="102"/>
      <c r="E2081" s="210"/>
      <c r="F2081" s="102"/>
      <c r="G2081" s="210"/>
      <c r="H2081" s="102"/>
      <c r="I2081" s="210"/>
      <c r="J2081" s="102"/>
      <c r="K2081" s="210"/>
      <c r="L2081" s="102"/>
      <c r="M2081" s="210"/>
      <c r="N2081" s="102"/>
      <c r="O2081" s="210"/>
      <c r="P2081" s="102"/>
      <c r="Q2081" s="215"/>
    </row>
    <row r="2082" spans="2:17" x14ac:dyDescent="0.3">
      <c r="B2082" s="102"/>
      <c r="C2082" s="210"/>
      <c r="D2082" s="102"/>
      <c r="E2082" s="210"/>
      <c r="F2082" s="102"/>
      <c r="G2082" s="210"/>
      <c r="H2082" s="102"/>
      <c r="I2082" s="210"/>
      <c r="J2082" s="102"/>
      <c r="K2082" s="210"/>
      <c r="L2082" s="102"/>
      <c r="M2082" s="210"/>
      <c r="N2082" s="102"/>
      <c r="O2082" s="210"/>
      <c r="P2082" s="102"/>
      <c r="Q2082" s="215"/>
    </row>
    <row r="2083" spans="2:17" x14ac:dyDescent="0.3">
      <c r="B2083" s="102"/>
      <c r="C2083" s="210"/>
      <c r="D2083" s="102"/>
      <c r="E2083" s="210"/>
      <c r="F2083" s="102"/>
      <c r="G2083" s="210"/>
      <c r="H2083" s="102"/>
      <c r="I2083" s="210"/>
      <c r="J2083" s="102"/>
      <c r="K2083" s="210"/>
      <c r="L2083" s="102"/>
      <c r="M2083" s="210"/>
      <c r="N2083" s="102"/>
      <c r="O2083" s="210"/>
      <c r="P2083" s="102"/>
      <c r="Q2083" s="215"/>
    </row>
    <row r="2084" spans="2:17" x14ac:dyDescent="0.3">
      <c r="B2084" s="102"/>
      <c r="C2084" s="210"/>
      <c r="D2084" s="102"/>
      <c r="E2084" s="210"/>
      <c r="F2084" s="102"/>
      <c r="G2084" s="210"/>
      <c r="H2084" s="102"/>
      <c r="I2084" s="210"/>
      <c r="J2084" s="102"/>
      <c r="K2084" s="210"/>
      <c r="L2084" s="102"/>
      <c r="M2084" s="210"/>
      <c r="N2084" s="102"/>
      <c r="O2084" s="210"/>
      <c r="P2084" s="102"/>
      <c r="Q2084" s="215"/>
    </row>
    <row r="2085" spans="2:17" x14ac:dyDescent="0.3">
      <c r="B2085" s="102"/>
      <c r="C2085" s="210"/>
      <c r="D2085" s="102"/>
      <c r="E2085" s="210"/>
      <c r="F2085" s="102"/>
      <c r="G2085" s="210"/>
      <c r="H2085" s="102"/>
      <c r="I2085" s="210"/>
      <c r="J2085" s="102"/>
      <c r="K2085" s="210"/>
      <c r="L2085" s="102"/>
      <c r="M2085" s="210"/>
      <c r="N2085" s="102"/>
      <c r="O2085" s="210"/>
      <c r="P2085" s="102"/>
      <c r="Q2085" s="215"/>
    </row>
    <row r="2086" spans="2:17" x14ac:dyDescent="0.3">
      <c r="B2086" s="102"/>
      <c r="C2086" s="210"/>
      <c r="D2086" s="102"/>
      <c r="E2086" s="210"/>
      <c r="F2086" s="102"/>
      <c r="G2086" s="210"/>
      <c r="H2086" s="102"/>
      <c r="I2086" s="210"/>
      <c r="J2086" s="102"/>
      <c r="K2086" s="210"/>
      <c r="L2086" s="102"/>
      <c r="M2086" s="210"/>
      <c r="N2086" s="102"/>
      <c r="O2086" s="210"/>
      <c r="P2086" s="102"/>
      <c r="Q2086" s="215"/>
    </row>
    <row r="2087" spans="2:17" x14ac:dyDescent="0.3">
      <c r="B2087" s="102"/>
      <c r="C2087" s="210"/>
      <c r="D2087" s="102"/>
      <c r="E2087" s="210"/>
      <c r="F2087" s="102"/>
      <c r="G2087" s="210"/>
      <c r="H2087" s="102"/>
      <c r="I2087" s="210"/>
      <c r="J2087" s="102"/>
      <c r="K2087" s="210"/>
      <c r="L2087" s="102"/>
      <c r="M2087" s="210"/>
      <c r="N2087" s="102"/>
      <c r="O2087" s="210"/>
      <c r="P2087" s="102"/>
      <c r="Q2087" s="215"/>
    </row>
    <row r="2088" spans="2:17" x14ac:dyDescent="0.3">
      <c r="B2088" s="102"/>
      <c r="C2088" s="210"/>
      <c r="D2088" s="102"/>
      <c r="E2088" s="210"/>
      <c r="F2088" s="102"/>
      <c r="G2088" s="210"/>
      <c r="H2088" s="102"/>
      <c r="I2088" s="210"/>
      <c r="J2088" s="102"/>
      <c r="K2088" s="210"/>
      <c r="L2088" s="102"/>
      <c r="M2088" s="210"/>
      <c r="N2088" s="102"/>
      <c r="O2088" s="210"/>
      <c r="P2088" s="102"/>
      <c r="Q2088" s="215"/>
    </row>
    <row r="2089" spans="2:17" x14ac:dyDescent="0.3">
      <c r="B2089" s="102"/>
      <c r="C2089" s="210"/>
      <c r="D2089" s="102"/>
      <c r="E2089" s="210"/>
      <c r="F2089" s="102"/>
      <c r="G2089" s="210"/>
      <c r="H2089" s="102"/>
      <c r="I2089" s="210"/>
      <c r="J2089" s="102"/>
      <c r="K2089" s="210"/>
      <c r="L2089" s="102"/>
      <c r="M2089" s="210"/>
      <c r="N2089" s="102"/>
      <c r="O2089" s="210"/>
      <c r="P2089" s="102"/>
      <c r="Q2089" s="215"/>
    </row>
    <row r="2090" spans="2:17" x14ac:dyDescent="0.3">
      <c r="B2090" s="102"/>
      <c r="C2090" s="210"/>
      <c r="D2090" s="102"/>
      <c r="E2090" s="210"/>
      <c r="F2090" s="102"/>
      <c r="G2090" s="210"/>
      <c r="H2090" s="102"/>
      <c r="I2090" s="210"/>
      <c r="J2090" s="102"/>
      <c r="K2090" s="210"/>
      <c r="L2090" s="102"/>
      <c r="M2090" s="210"/>
      <c r="N2090" s="102"/>
      <c r="O2090" s="210"/>
      <c r="P2090" s="102"/>
      <c r="Q2090" s="215"/>
    </row>
    <row r="2091" spans="2:17" x14ac:dyDescent="0.3">
      <c r="B2091" s="102"/>
      <c r="C2091" s="210"/>
      <c r="D2091" s="102"/>
      <c r="E2091" s="210"/>
      <c r="F2091" s="102"/>
      <c r="G2091" s="210"/>
      <c r="H2091" s="102"/>
      <c r="I2091" s="210"/>
      <c r="J2091" s="102"/>
      <c r="K2091" s="210"/>
      <c r="L2091" s="102"/>
      <c r="M2091" s="210"/>
      <c r="N2091" s="102"/>
      <c r="O2091" s="210"/>
      <c r="P2091" s="102"/>
      <c r="Q2091" s="215"/>
    </row>
    <row r="2092" spans="2:17" x14ac:dyDescent="0.3">
      <c r="B2092" s="102"/>
      <c r="C2092" s="210"/>
      <c r="D2092" s="102"/>
      <c r="E2092" s="210"/>
      <c r="F2092" s="102"/>
      <c r="G2092" s="210"/>
      <c r="H2092" s="102"/>
      <c r="I2092" s="210"/>
      <c r="J2092" s="102"/>
      <c r="K2092" s="210"/>
      <c r="L2092" s="102"/>
      <c r="M2092" s="210"/>
      <c r="N2092" s="102"/>
      <c r="O2092" s="210"/>
      <c r="P2092" s="102"/>
      <c r="Q2092" s="215"/>
    </row>
    <row r="2093" spans="2:17" x14ac:dyDescent="0.3">
      <c r="B2093" s="102"/>
      <c r="C2093" s="210"/>
      <c r="D2093" s="102"/>
      <c r="E2093" s="210"/>
      <c r="F2093" s="102"/>
      <c r="G2093" s="210"/>
      <c r="H2093" s="102"/>
      <c r="I2093" s="210"/>
      <c r="J2093" s="102"/>
      <c r="K2093" s="210"/>
      <c r="L2093" s="102"/>
      <c r="M2093" s="210"/>
      <c r="N2093" s="102"/>
      <c r="O2093" s="210"/>
      <c r="P2093" s="102"/>
      <c r="Q2093" s="215"/>
    </row>
    <row r="2094" spans="2:17" x14ac:dyDescent="0.3">
      <c r="B2094" s="102"/>
      <c r="C2094" s="210"/>
      <c r="D2094" s="102"/>
      <c r="E2094" s="210"/>
      <c r="F2094" s="102"/>
      <c r="G2094" s="210"/>
      <c r="H2094" s="102"/>
      <c r="I2094" s="210"/>
      <c r="J2094" s="102"/>
      <c r="K2094" s="210"/>
      <c r="L2094" s="102"/>
      <c r="M2094" s="210"/>
      <c r="N2094" s="102"/>
      <c r="O2094" s="210"/>
      <c r="P2094" s="102"/>
      <c r="Q2094" s="215"/>
    </row>
    <row r="2095" spans="2:17" x14ac:dyDescent="0.3">
      <c r="B2095" s="102"/>
      <c r="C2095" s="210"/>
      <c r="D2095" s="102"/>
      <c r="E2095" s="210"/>
      <c r="F2095" s="102"/>
      <c r="G2095" s="210"/>
      <c r="H2095" s="102"/>
      <c r="I2095" s="210"/>
      <c r="J2095" s="102"/>
      <c r="K2095" s="210"/>
      <c r="L2095" s="102"/>
      <c r="M2095" s="210"/>
      <c r="N2095" s="102"/>
      <c r="O2095" s="210"/>
      <c r="P2095" s="102"/>
      <c r="Q2095" s="215"/>
    </row>
    <row r="2096" spans="2:17" x14ac:dyDescent="0.3">
      <c r="B2096" s="102"/>
      <c r="C2096" s="210"/>
      <c r="D2096" s="102"/>
      <c r="E2096" s="210"/>
      <c r="F2096" s="102"/>
      <c r="G2096" s="210"/>
      <c r="H2096" s="102"/>
      <c r="I2096" s="210"/>
      <c r="J2096" s="102"/>
      <c r="K2096" s="210"/>
      <c r="L2096" s="102"/>
      <c r="M2096" s="210"/>
      <c r="N2096" s="102"/>
      <c r="O2096" s="210"/>
      <c r="P2096" s="102"/>
      <c r="Q2096" s="215"/>
    </row>
    <row r="2097" spans="2:17" x14ac:dyDescent="0.3">
      <c r="B2097" s="102"/>
      <c r="C2097" s="210"/>
      <c r="D2097" s="102"/>
      <c r="E2097" s="210"/>
      <c r="F2097" s="102"/>
      <c r="G2097" s="210"/>
      <c r="H2097" s="102"/>
      <c r="I2097" s="210"/>
      <c r="J2097" s="102"/>
      <c r="K2097" s="210"/>
      <c r="L2097" s="102"/>
      <c r="M2097" s="210"/>
      <c r="N2097" s="102"/>
      <c r="O2097" s="210"/>
      <c r="P2097" s="102"/>
      <c r="Q2097" s="215"/>
    </row>
    <row r="2098" spans="2:17" x14ac:dyDescent="0.3">
      <c r="B2098" s="102"/>
      <c r="C2098" s="210"/>
      <c r="D2098" s="102"/>
      <c r="E2098" s="210"/>
      <c r="F2098" s="102"/>
      <c r="G2098" s="210"/>
      <c r="H2098" s="102"/>
      <c r="I2098" s="210"/>
      <c r="J2098" s="102"/>
      <c r="K2098" s="210"/>
      <c r="L2098" s="102"/>
      <c r="M2098" s="210"/>
      <c r="N2098" s="102"/>
      <c r="O2098" s="210"/>
      <c r="P2098" s="102"/>
      <c r="Q2098" s="215"/>
    </row>
    <row r="2099" spans="2:17" x14ac:dyDescent="0.3">
      <c r="B2099" s="102"/>
      <c r="C2099" s="210"/>
      <c r="D2099" s="102"/>
      <c r="E2099" s="210"/>
      <c r="F2099" s="102"/>
      <c r="G2099" s="210"/>
      <c r="H2099" s="102"/>
      <c r="I2099" s="210"/>
      <c r="J2099" s="102"/>
      <c r="K2099" s="210"/>
      <c r="L2099" s="102"/>
      <c r="M2099" s="210"/>
      <c r="N2099" s="102"/>
      <c r="O2099" s="210"/>
      <c r="P2099" s="102"/>
      <c r="Q2099" s="215"/>
    </row>
    <row r="2100" spans="2:17" x14ac:dyDescent="0.3">
      <c r="B2100" s="102"/>
      <c r="C2100" s="210"/>
      <c r="D2100" s="102"/>
      <c r="E2100" s="210"/>
      <c r="F2100" s="102"/>
      <c r="G2100" s="210"/>
      <c r="H2100" s="102"/>
      <c r="I2100" s="210"/>
      <c r="J2100" s="102"/>
      <c r="K2100" s="210"/>
      <c r="L2100" s="102"/>
      <c r="M2100" s="210"/>
      <c r="N2100" s="102"/>
      <c r="O2100" s="210"/>
      <c r="P2100" s="102"/>
      <c r="Q2100" s="215"/>
    </row>
    <row r="2101" spans="2:17" x14ac:dyDescent="0.3">
      <c r="B2101" s="102"/>
      <c r="C2101" s="210"/>
      <c r="D2101" s="102"/>
      <c r="E2101" s="210"/>
      <c r="F2101" s="102"/>
      <c r="G2101" s="210"/>
      <c r="H2101" s="102"/>
      <c r="I2101" s="210"/>
      <c r="J2101" s="102"/>
      <c r="K2101" s="210"/>
      <c r="L2101" s="102"/>
      <c r="M2101" s="210"/>
      <c r="N2101" s="102"/>
      <c r="O2101" s="210"/>
      <c r="P2101" s="102"/>
      <c r="Q2101" s="215"/>
    </row>
    <row r="2102" spans="2:17" x14ac:dyDescent="0.3">
      <c r="B2102" s="102"/>
      <c r="C2102" s="210"/>
      <c r="D2102" s="102"/>
      <c r="E2102" s="210"/>
      <c r="F2102" s="102"/>
      <c r="G2102" s="210"/>
      <c r="H2102" s="102"/>
      <c r="I2102" s="210"/>
      <c r="J2102" s="102"/>
      <c r="K2102" s="210"/>
      <c r="L2102" s="102"/>
      <c r="M2102" s="210"/>
      <c r="N2102" s="102"/>
      <c r="O2102" s="210"/>
      <c r="P2102" s="102"/>
      <c r="Q2102" s="215"/>
    </row>
    <row r="2103" spans="2:17" x14ac:dyDescent="0.3">
      <c r="B2103" s="102"/>
      <c r="C2103" s="210"/>
      <c r="D2103" s="102"/>
      <c r="E2103" s="210"/>
      <c r="F2103" s="102"/>
      <c r="G2103" s="210"/>
      <c r="H2103" s="102"/>
      <c r="I2103" s="210"/>
      <c r="J2103" s="102"/>
      <c r="K2103" s="210"/>
      <c r="L2103" s="102"/>
      <c r="M2103" s="210"/>
      <c r="N2103" s="102"/>
      <c r="O2103" s="210"/>
      <c r="P2103" s="102"/>
      <c r="Q2103" s="215"/>
    </row>
    <row r="2104" spans="2:17" x14ac:dyDescent="0.3">
      <c r="B2104" s="102"/>
      <c r="C2104" s="210"/>
      <c r="D2104" s="102"/>
      <c r="E2104" s="210"/>
      <c r="F2104" s="102"/>
      <c r="G2104" s="210"/>
      <c r="H2104" s="102"/>
      <c r="I2104" s="210"/>
      <c r="J2104" s="102"/>
      <c r="K2104" s="210"/>
      <c r="L2104" s="102"/>
      <c r="M2104" s="210"/>
      <c r="N2104" s="102"/>
      <c r="O2104" s="210"/>
      <c r="P2104" s="102"/>
      <c r="Q2104" s="215"/>
    </row>
    <row r="2105" spans="2:17" x14ac:dyDescent="0.3">
      <c r="B2105" s="102"/>
      <c r="C2105" s="210"/>
      <c r="D2105" s="102"/>
      <c r="E2105" s="210"/>
      <c r="F2105" s="102"/>
      <c r="G2105" s="210"/>
      <c r="H2105" s="102"/>
      <c r="I2105" s="210"/>
      <c r="J2105" s="102"/>
      <c r="K2105" s="210"/>
      <c r="L2105" s="102"/>
      <c r="M2105" s="210"/>
      <c r="N2105" s="102"/>
      <c r="O2105" s="210"/>
      <c r="P2105" s="102"/>
      <c r="Q2105" s="215"/>
    </row>
    <row r="2106" spans="2:17" x14ac:dyDescent="0.3">
      <c r="B2106" s="102"/>
      <c r="C2106" s="210"/>
      <c r="D2106" s="102"/>
      <c r="E2106" s="210"/>
      <c r="F2106" s="102"/>
      <c r="G2106" s="210"/>
      <c r="H2106" s="102"/>
      <c r="I2106" s="210"/>
      <c r="J2106" s="102"/>
      <c r="K2106" s="210"/>
      <c r="L2106" s="102"/>
      <c r="M2106" s="210"/>
      <c r="N2106" s="102"/>
      <c r="O2106" s="210"/>
      <c r="P2106" s="102"/>
      <c r="Q2106" s="215"/>
    </row>
    <row r="2107" spans="2:17" x14ac:dyDescent="0.3">
      <c r="B2107" s="102"/>
      <c r="C2107" s="210"/>
      <c r="D2107" s="102"/>
      <c r="E2107" s="210"/>
      <c r="F2107" s="102"/>
      <c r="G2107" s="210"/>
      <c r="H2107" s="102"/>
      <c r="I2107" s="210"/>
      <c r="J2107" s="102"/>
      <c r="K2107" s="210"/>
      <c r="L2107" s="102"/>
      <c r="M2107" s="210"/>
      <c r="N2107" s="102"/>
      <c r="O2107" s="210"/>
      <c r="P2107" s="102"/>
      <c r="Q2107" s="215"/>
    </row>
    <row r="2108" spans="2:17" x14ac:dyDescent="0.3">
      <c r="B2108" s="102"/>
      <c r="C2108" s="210"/>
      <c r="D2108" s="102"/>
      <c r="E2108" s="210"/>
      <c r="F2108" s="102"/>
      <c r="G2108" s="210"/>
      <c r="H2108" s="102"/>
      <c r="I2108" s="210"/>
      <c r="J2108" s="102"/>
      <c r="K2108" s="210"/>
      <c r="L2108" s="102"/>
      <c r="M2108" s="210"/>
      <c r="N2108" s="102"/>
      <c r="O2108" s="210"/>
      <c r="P2108" s="102"/>
      <c r="Q2108" s="215"/>
    </row>
    <row r="2109" spans="2:17" x14ac:dyDescent="0.3">
      <c r="B2109" s="102"/>
      <c r="C2109" s="210"/>
      <c r="D2109" s="102"/>
      <c r="E2109" s="210"/>
      <c r="F2109" s="102"/>
      <c r="G2109" s="210"/>
      <c r="H2109" s="102"/>
      <c r="I2109" s="210"/>
      <c r="J2109" s="102"/>
      <c r="K2109" s="210"/>
      <c r="L2109" s="102"/>
      <c r="M2109" s="210"/>
      <c r="N2109" s="102"/>
      <c r="O2109" s="210"/>
      <c r="P2109" s="102"/>
      <c r="Q2109" s="215"/>
    </row>
    <row r="2110" spans="2:17" x14ac:dyDescent="0.3">
      <c r="B2110" s="102"/>
      <c r="C2110" s="210"/>
      <c r="D2110" s="102"/>
      <c r="E2110" s="210"/>
      <c r="F2110" s="102"/>
      <c r="G2110" s="210"/>
      <c r="H2110" s="102"/>
      <c r="I2110" s="210"/>
      <c r="J2110" s="102"/>
      <c r="K2110" s="210"/>
      <c r="L2110" s="102"/>
      <c r="M2110" s="210"/>
      <c r="N2110" s="102"/>
      <c r="O2110" s="210"/>
      <c r="P2110" s="102"/>
      <c r="Q2110" s="215"/>
    </row>
    <row r="2111" spans="2:17" x14ac:dyDescent="0.3">
      <c r="B2111" s="102"/>
      <c r="C2111" s="210"/>
      <c r="D2111" s="102"/>
      <c r="E2111" s="210"/>
      <c r="F2111" s="102"/>
      <c r="G2111" s="210"/>
      <c r="H2111" s="102"/>
      <c r="I2111" s="210"/>
      <c r="J2111" s="102"/>
      <c r="K2111" s="210"/>
      <c r="L2111" s="102"/>
      <c r="M2111" s="210"/>
      <c r="N2111" s="102"/>
      <c r="O2111" s="210"/>
      <c r="P2111" s="102"/>
      <c r="Q2111" s="215"/>
    </row>
    <row r="2112" spans="2:17" x14ac:dyDescent="0.3">
      <c r="B2112" s="102"/>
      <c r="C2112" s="210"/>
      <c r="D2112" s="102"/>
      <c r="E2112" s="210"/>
      <c r="F2112" s="102"/>
      <c r="G2112" s="210"/>
      <c r="H2112" s="102"/>
      <c r="I2112" s="210"/>
      <c r="J2112" s="102"/>
      <c r="K2112" s="210"/>
      <c r="L2112" s="102"/>
      <c r="M2112" s="210"/>
      <c r="N2112" s="102"/>
      <c r="O2112" s="210"/>
      <c r="P2112" s="102"/>
      <c r="Q2112" s="215"/>
    </row>
    <row r="2113" spans="2:17" x14ac:dyDescent="0.3">
      <c r="B2113" s="102"/>
      <c r="C2113" s="210"/>
      <c r="D2113" s="102"/>
      <c r="E2113" s="210"/>
      <c r="F2113" s="102"/>
      <c r="G2113" s="210"/>
      <c r="H2113" s="102"/>
      <c r="I2113" s="210"/>
      <c r="J2113" s="102"/>
      <c r="K2113" s="210"/>
      <c r="L2113" s="102"/>
      <c r="M2113" s="210"/>
      <c r="N2113" s="102"/>
      <c r="O2113" s="210"/>
      <c r="P2113" s="102"/>
      <c r="Q2113" s="215"/>
    </row>
    <row r="2114" spans="2:17" x14ac:dyDescent="0.3">
      <c r="B2114" s="102"/>
      <c r="C2114" s="210"/>
      <c r="D2114" s="102"/>
      <c r="E2114" s="210"/>
      <c r="F2114" s="102"/>
      <c r="G2114" s="210"/>
      <c r="H2114" s="102"/>
      <c r="I2114" s="210"/>
      <c r="J2114" s="102"/>
      <c r="K2114" s="210"/>
      <c r="L2114" s="102"/>
      <c r="M2114" s="210"/>
      <c r="N2114" s="102"/>
      <c r="O2114" s="210"/>
      <c r="P2114" s="102"/>
      <c r="Q2114" s="215"/>
    </row>
    <row r="2115" spans="2:17" x14ac:dyDescent="0.3">
      <c r="B2115" s="102"/>
      <c r="C2115" s="210"/>
      <c r="D2115" s="102"/>
      <c r="E2115" s="210"/>
      <c r="F2115" s="102"/>
      <c r="G2115" s="210"/>
      <c r="H2115" s="102"/>
      <c r="I2115" s="210"/>
      <c r="J2115" s="102"/>
      <c r="K2115" s="210"/>
      <c r="L2115" s="102"/>
      <c r="M2115" s="210"/>
      <c r="N2115" s="102"/>
      <c r="O2115" s="210"/>
      <c r="P2115" s="102"/>
      <c r="Q2115" s="215"/>
    </row>
    <row r="2116" spans="2:17" x14ac:dyDescent="0.3">
      <c r="B2116" s="102"/>
      <c r="C2116" s="210"/>
      <c r="D2116" s="102"/>
      <c r="E2116" s="210"/>
      <c r="F2116" s="102"/>
      <c r="G2116" s="210"/>
      <c r="H2116" s="102"/>
      <c r="I2116" s="210"/>
      <c r="J2116" s="102"/>
      <c r="K2116" s="210"/>
      <c r="L2116" s="102"/>
      <c r="M2116" s="210"/>
      <c r="N2116" s="102"/>
      <c r="O2116" s="210"/>
      <c r="P2116" s="102"/>
      <c r="Q2116" s="215"/>
    </row>
    <row r="2117" spans="2:17" x14ac:dyDescent="0.3">
      <c r="B2117" s="102"/>
      <c r="C2117" s="210"/>
      <c r="D2117" s="102"/>
      <c r="E2117" s="210"/>
      <c r="F2117" s="102"/>
      <c r="G2117" s="210"/>
      <c r="H2117" s="102"/>
      <c r="I2117" s="210"/>
      <c r="J2117" s="102"/>
      <c r="K2117" s="210"/>
      <c r="L2117" s="102"/>
      <c r="M2117" s="210"/>
      <c r="N2117" s="102"/>
      <c r="O2117" s="210"/>
      <c r="P2117" s="102"/>
      <c r="Q2117" s="215"/>
    </row>
    <row r="2118" spans="2:17" x14ac:dyDescent="0.3">
      <c r="B2118" s="102"/>
      <c r="C2118" s="210"/>
      <c r="D2118" s="102"/>
      <c r="E2118" s="210"/>
      <c r="F2118" s="102"/>
      <c r="G2118" s="210"/>
      <c r="H2118" s="102"/>
      <c r="I2118" s="210"/>
      <c r="J2118" s="102"/>
      <c r="K2118" s="210"/>
      <c r="L2118" s="102"/>
      <c r="M2118" s="210"/>
      <c r="N2118" s="102"/>
      <c r="O2118" s="210"/>
      <c r="P2118" s="102"/>
      <c r="Q2118" s="215"/>
    </row>
    <row r="2119" spans="2:17" x14ac:dyDescent="0.3">
      <c r="B2119" s="102"/>
      <c r="C2119" s="210"/>
      <c r="D2119" s="102"/>
      <c r="E2119" s="210"/>
      <c r="F2119" s="102"/>
      <c r="G2119" s="210"/>
      <c r="H2119" s="102"/>
      <c r="I2119" s="210"/>
      <c r="J2119" s="102"/>
      <c r="K2119" s="210"/>
      <c r="L2119" s="102"/>
      <c r="M2119" s="210"/>
      <c r="N2119" s="102"/>
      <c r="O2119" s="210"/>
      <c r="P2119" s="102"/>
      <c r="Q2119" s="215"/>
    </row>
    <row r="2120" spans="2:17" x14ac:dyDescent="0.3">
      <c r="B2120" s="102"/>
      <c r="C2120" s="210"/>
      <c r="D2120" s="102"/>
      <c r="E2120" s="210"/>
      <c r="F2120" s="102"/>
      <c r="G2120" s="210"/>
      <c r="H2120" s="102"/>
      <c r="I2120" s="210"/>
      <c r="J2120" s="102"/>
      <c r="K2120" s="210"/>
      <c r="L2120" s="102"/>
      <c r="M2120" s="210"/>
      <c r="N2120" s="102"/>
      <c r="O2120" s="210"/>
      <c r="P2120" s="102"/>
      <c r="Q2120" s="215"/>
    </row>
    <row r="2121" spans="2:17" x14ac:dyDescent="0.3">
      <c r="B2121" s="102"/>
      <c r="C2121" s="210"/>
      <c r="D2121" s="102"/>
      <c r="E2121" s="210"/>
      <c r="F2121" s="102"/>
      <c r="G2121" s="210"/>
      <c r="H2121" s="102"/>
      <c r="I2121" s="210"/>
      <c r="J2121" s="102"/>
      <c r="K2121" s="210"/>
      <c r="L2121" s="102"/>
      <c r="M2121" s="210"/>
      <c r="N2121" s="102"/>
      <c r="O2121" s="210"/>
      <c r="P2121" s="102"/>
      <c r="Q2121" s="215"/>
    </row>
    <row r="2122" spans="2:17" x14ac:dyDescent="0.3">
      <c r="B2122" s="102"/>
      <c r="C2122" s="210"/>
      <c r="D2122" s="102"/>
      <c r="E2122" s="210"/>
      <c r="F2122" s="102"/>
      <c r="G2122" s="210"/>
      <c r="H2122" s="102"/>
      <c r="I2122" s="210"/>
      <c r="J2122" s="102"/>
      <c r="K2122" s="210"/>
      <c r="L2122" s="102"/>
      <c r="M2122" s="210"/>
      <c r="N2122" s="102"/>
      <c r="O2122" s="210"/>
      <c r="P2122" s="102"/>
      <c r="Q2122" s="215"/>
    </row>
    <row r="2123" spans="2:17" x14ac:dyDescent="0.3">
      <c r="B2123" s="102"/>
      <c r="C2123" s="210"/>
      <c r="D2123" s="102"/>
      <c r="E2123" s="210"/>
      <c r="F2123" s="102"/>
      <c r="G2123" s="210"/>
      <c r="H2123" s="102"/>
      <c r="I2123" s="210"/>
      <c r="J2123" s="102"/>
      <c r="K2123" s="210"/>
      <c r="L2123" s="102"/>
      <c r="M2123" s="210"/>
      <c r="N2123" s="102"/>
      <c r="O2123" s="210"/>
      <c r="P2123" s="102"/>
      <c r="Q2123" s="215"/>
    </row>
    <row r="2124" spans="2:17" x14ac:dyDescent="0.3">
      <c r="B2124" s="102"/>
      <c r="C2124" s="210"/>
      <c r="D2124" s="102"/>
      <c r="E2124" s="210"/>
      <c r="F2124" s="102"/>
      <c r="G2124" s="210"/>
      <c r="H2124" s="102"/>
      <c r="I2124" s="210"/>
      <c r="J2124" s="102"/>
      <c r="K2124" s="210"/>
      <c r="L2124" s="102"/>
      <c r="M2124" s="210"/>
      <c r="N2124" s="102"/>
      <c r="O2124" s="210"/>
      <c r="P2124" s="102"/>
      <c r="Q2124" s="215"/>
    </row>
    <row r="2125" spans="2:17" x14ac:dyDescent="0.3">
      <c r="B2125" s="102"/>
      <c r="C2125" s="210"/>
      <c r="D2125" s="102"/>
      <c r="E2125" s="210"/>
      <c r="F2125" s="102"/>
      <c r="G2125" s="210"/>
      <c r="H2125" s="102"/>
      <c r="I2125" s="210"/>
      <c r="J2125" s="102"/>
      <c r="K2125" s="210"/>
      <c r="L2125" s="102"/>
      <c r="M2125" s="210"/>
      <c r="N2125" s="102"/>
      <c r="O2125" s="210"/>
      <c r="P2125" s="102"/>
      <c r="Q2125" s="215"/>
    </row>
    <row r="2126" spans="2:17" x14ac:dyDescent="0.3">
      <c r="B2126" s="102"/>
      <c r="C2126" s="210"/>
      <c r="D2126" s="102"/>
      <c r="E2126" s="210"/>
      <c r="F2126" s="102"/>
      <c r="G2126" s="210"/>
      <c r="H2126" s="102"/>
      <c r="I2126" s="210"/>
      <c r="J2126" s="102"/>
      <c r="K2126" s="210"/>
      <c r="L2126" s="102"/>
      <c r="M2126" s="210"/>
      <c r="N2126" s="102"/>
      <c r="O2126" s="210"/>
      <c r="P2126" s="102"/>
      <c r="Q2126" s="215"/>
    </row>
    <row r="2127" spans="2:17" x14ac:dyDescent="0.3">
      <c r="B2127" s="102"/>
      <c r="C2127" s="210"/>
      <c r="D2127" s="102"/>
      <c r="E2127" s="210"/>
      <c r="F2127" s="102"/>
      <c r="G2127" s="210"/>
      <c r="H2127" s="102"/>
      <c r="I2127" s="210"/>
      <c r="J2127" s="102"/>
      <c r="K2127" s="210"/>
      <c r="L2127" s="102"/>
      <c r="M2127" s="210"/>
      <c r="N2127" s="102"/>
      <c r="O2127" s="210"/>
      <c r="P2127" s="102"/>
      <c r="Q2127" s="215"/>
    </row>
    <row r="2128" spans="2:17" x14ac:dyDescent="0.3">
      <c r="B2128" s="102"/>
      <c r="C2128" s="210"/>
      <c r="D2128" s="102"/>
      <c r="E2128" s="210"/>
      <c r="F2128" s="102"/>
      <c r="G2128" s="210"/>
      <c r="H2128" s="102"/>
      <c r="I2128" s="210"/>
      <c r="J2128" s="102"/>
      <c r="K2128" s="210"/>
      <c r="L2128" s="102"/>
      <c r="M2128" s="210"/>
      <c r="N2128" s="102"/>
      <c r="O2128" s="210"/>
      <c r="P2128" s="102"/>
      <c r="Q2128" s="215"/>
    </row>
    <row r="2129" spans="2:17" x14ac:dyDescent="0.3">
      <c r="B2129" s="102"/>
      <c r="C2129" s="210"/>
      <c r="D2129" s="102"/>
      <c r="E2129" s="210"/>
      <c r="F2129" s="102"/>
      <c r="G2129" s="210"/>
      <c r="H2129" s="102"/>
      <c r="I2129" s="210"/>
      <c r="J2129" s="102"/>
      <c r="K2129" s="210"/>
      <c r="L2129" s="102"/>
      <c r="M2129" s="210"/>
      <c r="N2129" s="102"/>
      <c r="O2129" s="210"/>
      <c r="P2129" s="102"/>
      <c r="Q2129" s="215"/>
    </row>
    <row r="2130" spans="2:17" x14ac:dyDescent="0.3">
      <c r="B2130" s="102"/>
      <c r="C2130" s="210"/>
      <c r="D2130" s="102"/>
      <c r="E2130" s="210"/>
      <c r="F2130" s="102"/>
      <c r="G2130" s="210"/>
      <c r="H2130" s="102"/>
      <c r="I2130" s="210"/>
      <c r="J2130" s="102"/>
      <c r="K2130" s="210"/>
      <c r="L2130" s="102"/>
      <c r="M2130" s="210"/>
      <c r="N2130" s="102"/>
      <c r="O2130" s="210"/>
      <c r="P2130" s="102"/>
      <c r="Q2130" s="215"/>
    </row>
    <row r="2131" spans="2:17" x14ac:dyDescent="0.3">
      <c r="B2131" s="102"/>
      <c r="C2131" s="210"/>
      <c r="D2131" s="102"/>
      <c r="E2131" s="210"/>
      <c r="F2131" s="102"/>
      <c r="G2131" s="210"/>
      <c r="H2131" s="102"/>
      <c r="I2131" s="210"/>
      <c r="J2131" s="102"/>
      <c r="K2131" s="210"/>
      <c r="L2131" s="102"/>
      <c r="M2131" s="210"/>
      <c r="N2131" s="102"/>
      <c r="O2131" s="210"/>
      <c r="P2131" s="102"/>
      <c r="Q2131" s="215"/>
    </row>
    <row r="2132" spans="2:17" x14ac:dyDescent="0.3">
      <c r="B2132" s="102"/>
      <c r="C2132" s="210"/>
      <c r="D2132" s="102"/>
      <c r="E2132" s="210"/>
      <c r="F2132" s="102"/>
      <c r="G2132" s="210"/>
      <c r="H2132" s="102"/>
      <c r="I2132" s="210"/>
      <c r="J2132" s="102"/>
      <c r="K2132" s="210"/>
      <c r="L2132" s="102"/>
      <c r="M2132" s="210"/>
      <c r="N2132" s="102"/>
      <c r="O2132" s="210"/>
      <c r="P2132" s="102"/>
      <c r="Q2132" s="215"/>
    </row>
    <row r="2133" spans="2:17" x14ac:dyDescent="0.3">
      <c r="B2133" s="102"/>
      <c r="C2133" s="210"/>
      <c r="D2133" s="102"/>
      <c r="E2133" s="210"/>
      <c r="F2133" s="102"/>
      <c r="G2133" s="210"/>
      <c r="H2133" s="102"/>
      <c r="I2133" s="210"/>
      <c r="J2133" s="102"/>
      <c r="K2133" s="210"/>
      <c r="L2133" s="102"/>
      <c r="M2133" s="210"/>
      <c r="N2133" s="102"/>
      <c r="O2133" s="210"/>
      <c r="P2133" s="102"/>
      <c r="Q2133" s="215"/>
    </row>
    <row r="2134" spans="2:17" x14ac:dyDescent="0.3">
      <c r="B2134" s="102"/>
      <c r="C2134" s="210"/>
      <c r="D2134" s="102"/>
      <c r="E2134" s="210"/>
      <c r="F2134" s="102"/>
      <c r="G2134" s="210"/>
      <c r="H2134" s="102"/>
      <c r="I2134" s="210"/>
      <c r="J2134" s="102"/>
      <c r="K2134" s="210"/>
      <c r="L2134" s="102"/>
      <c r="M2134" s="210"/>
      <c r="N2134" s="102"/>
      <c r="O2134" s="210"/>
      <c r="P2134" s="102"/>
      <c r="Q2134" s="215"/>
    </row>
    <row r="2135" spans="2:17" x14ac:dyDescent="0.3">
      <c r="B2135" s="102"/>
      <c r="C2135" s="210"/>
      <c r="D2135" s="102"/>
      <c r="E2135" s="210"/>
      <c r="F2135" s="102"/>
      <c r="G2135" s="210"/>
      <c r="H2135" s="102"/>
      <c r="I2135" s="210"/>
      <c r="J2135" s="102"/>
      <c r="K2135" s="210"/>
      <c r="L2135" s="102"/>
      <c r="M2135" s="210"/>
      <c r="N2135" s="102"/>
      <c r="O2135" s="210"/>
      <c r="P2135" s="102"/>
      <c r="Q2135" s="215"/>
    </row>
    <row r="2136" spans="2:17" x14ac:dyDescent="0.3">
      <c r="B2136" s="102"/>
      <c r="C2136" s="210"/>
      <c r="D2136" s="102"/>
      <c r="E2136" s="210"/>
      <c r="F2136" s="102"/>
      <c r="G2136" s="210"/>
      <c r="H2136" s="102"/>
      <c r="I2136" s="210"/>
      <c r="J2136" s="102"/>
      <c r="K2136" s="210"/>
      <c r="L2136" s="102"/>
      <c r="M2136" s="210"/>
      <c r="N2136" s="102"/>
      <c r="O2136" s="210"/>
      <c r="P2136" s="102"/>
      <c r="Q2136" s="215"/>
    </row>
    <row r="2137" spans="2:17" x14ac:dyDescent="0.3">
      <c r="B2137" s="102"/>
      <c r="C2137" s="210"/>
      <c r="D2137" s="102"/>
      <c r="E2137" s="210"/>
      <c r="F2137" s="102"/>
      <c r="G2137" s="210"/>
      <c r="H2137" s="102"/>
      <c r="I2137" s="210"/>
      <c r="J2137" s="102"/>
      <c r="K2137" s="210"/>
      <c r="L2137" s="102"/>
      <c r="M2137" s="210"/>
      <c r="N2137" s="102"/>
      <c r="O2137" s="210"/>
      <c r="P2137" s="102"/>
      <c r="Q2137" s="215"/>
    </row>
    <row r="2138" spans="2:17" x14ac:dyDescent="0.3">
      <c r="B2138" s="102"/>
      <c r="C2138" s="210"/>
      <c r="D2138" s="102"/>
      <c r="E2138" s="210"/>
      <c r="F2138" s="102"/>
      <c r="G2138" s="210"/>
      <c r="H2138" s="102"/>
      <c r="I2138" s="210"/>
      <c r="J2138" s="102"/>
      <c r="K2138" s="210"/>
      <c r="L2138" s="102"/>
      <c r="M2138" s="210"/>
      <c r="N2138" s="102"/>
      <c r="O2138" s="210"/>
      <c r="P2138" s="102"/>
      <c r="Q2138" s="215"/>
    </row>
    <row r="2139" spans="2:17" x14ac:dyDescent="0.3">
      <c r="B2139" s="102"/>
      <c r="C2139" s="210"/>
      <c r="D2139" s="102"/>
      <c r="E2139" s="210"/>
      <c r="F2139" s="102"/>
      <c r="G2139" s="210"/>
      <c r="H2139" s="102"/>
      <c r="I2139" s="210"/>
      <c r="J2139" s="102"/>
      <c r="K2139" s="210"/>
      <c r="L2139" s="102"/>
      <c r="M2139" s="210"/>
      <c r="N2139" s="102"/>
      <c r="O2139" s="210"/>
      <c r="P2139" s="102"/>
      <c r="Q2139" s="215"/>
    </row>
    <row r="2140" spans="2:17" x14ac:dyDescent="0.3">
      <c r="B2140" s="102"/>
      <c r="C2140" s="210"/>
      <c r="D2140" s="102"/>
      <c r="E2140" s="210"/>
      <c r="F2140" s="102"/>
      <c r="G2140" s="210"/>
      <c r="H2140" s="102"/>
      <c r="I2140" s="210"/>
      <c r="J2140" s="102"/>
      <c r="K2140" s="210"/>
      <c r="L2140" s="102"/>
      <c r="M2140" s="210"/>
      <c r="N2140" s="102"/>
      <c r="O2140" s="210"/>
      <c r="P2140" s="102"/>
      <c r="Q2140" s="215"/>
    </row>
    <row r="2141" spans="2:17" x14ac:dyDescent="0.3">
      <c r="B2141" s="102"/>
      <c r="C2141" s="210"/>
      <c r="D2141" s="102"/>
      <c r="E2141" s="210"/>
      <c r="F2141" s="102"/>
      <c r="G2141" s="210"/>
      <c r="H2141" s="102"/>
      <c r="I2141" s="210"/>
      <c r="J2141" s="102"/>
      <c r="K2141" s="210"/>
      <c r="L2141" s="102"/>
      <c r="M2141" s="210"/>
      <c r="N2141" s="102"/>
      <c r="O2141" s="210"/>
      <c r="P2141" s="102"/>
      <c r="Q2141" s="215"/>
    </row>
    <row r="2142" spans="2:17" x14ac:dyDescent="0.3">
      <c r="B2142" s="102"/>
      <c r="C2142" s="210"/>
      <c r="D2142" s="102"/>
      <c r="E2142" s="210"/>
      <c r="F2142" s="102"/>
      <c r="G2142" s="210"/>
      <c r="H2142" s="102"/>
      <c r="I2142" s="210"/>
      <c r="J2142" s="102"/>
      <c r="K2142" s="210"/>
      <c r="L2142" s="102"/>
      <c r="M2142" s="210"/>
      <c r="N2142" s="102"/>
      <c r="O2142" s="210"/>
      <c r="P2142" s="102"/>
      <c r="Q2142" s="215"/>
    </row>
    <row r="2143" spans="2:17" x14ac:dyDescent="0.3">
      <c r="B2143" s="102"/>
      <c r="C2143" s="210"/>
      <c r="D2143" s="102"/>
      <c r="E2143" s="210"/>
      <c r="F2143" s="102"/>
      <c r="G2143" s="210"/>
      <c r="H2143" s="102"/>
      <c r="I2143" s="210"/>
      <c r="J2143" s="102"/>
      <c r="K2143" s="210"/>
      <c r="L2143" s="102"/>
      <c r="M2143" s="210"/>
      <c r="N2143" s="102"/>
      <c r="O2143" s="210"/>
      <c r="P2143" s="102"/>
      <c r="Q2143" s="215"/>
    </row>
    <row r="2144" spans="2:17" x14ac:dyDescent="0.3">
      <c r="B2144" s="102"/>
      <c r="C2144" s="210"/>
      <c r="D2144" s="102"/>
      <c r="E2144" s="210"/>
      <c r="F2144" s="102"/>
      <c r="G2144" s="210"/>
      <c r="H2144" s="102"/>
      <c r="I2144" s="210"/>
      <c r="J2144" s="102"/>
      <c r="K2144" s="210"/>
      <c r="L2144" s="102"/>
      <c r="M2144" s="210"/>
      <c r="N2144" s="102"/>
      <c r="O2144" s="210"/>
      <c r="P2144" s="102"/>
      <c r="Q2144" s="215"/>
    </row>
    <row r="2145" spans="2:17" x14ac:dyDescent="0.3">
      <c r="B2145" s="102"/>
      <c r="C2145" s="210"/>
      <c r="D2145" s="102"/>
      <c r="E2145" s="210"/>
      <c r="F2145" s="102"/>
      <c r="G2145" s="210"/>
      <c r="H2145" s="102"/>
      <c r="I2145" s="210"/>
      <c r="J2145" s="102"/>
      <c r="K2145" s="210"/>
      <c r="L2145" s="102"/>
      <c r="M2145" s="210"/>
      <c r="N2145" s="102"/>
      <c r="O2145" s="210"/>
      <c r="P2145" s="102"/>
      <c r="Q2145" s="215"/>
    </row>
    <row r="2146" spans="2:17" x14ac:dyDescent="0.3">
      <c r="B2146" s="102"/>
      <c r="C2146" s="210"/>
      <c r="D2146" s="102"/>
      <c r="E2146" s="210"/>
      <c r="F2146" s="102"/>
      <c r="G2146" s="210"/>
      <c r="H2146" s="102"/>
      <c r="I2146" s="210"/>
      <c r="J2146" s="102"/>
      <c r="K2146" s="210"/>
      <c r="L2146" s="102"/>
      <c r="M2146" s="210"/>
      <c r="N2146" s="102"/>
      <c r="O2146" s="210"/>
      <c r="P2146" s="102"/>
      <c r="Q2146" s="215"/>
    </row>
    <row r="2147" spans="2:17" x14ac:dyDescent="0.3">
      <c r="B2147" s="102"/>
      <c r="C2147" s="210"/>
      <c r="D2147" s="102"/>
      <c r="E2147" s="210"/>
      <c r="F2147" s="102"/>
      <c r="G2147" s="210"/>
      <c r="H2147" s="102"/>
      <c r="I2147" s="210"/>
      <c r="J2147" s="102"/>
      <c r="K2147" s="210"/>
      <c r="L2147" s="102"/>
      <c r="M2147" s="210"/>
      <c r="N2147" s="102"/>
      <c r="O2147" s="210"/>
      <c r="P2147" s="102"/>
      <c r="Q2147" s="215"/>
    </row>
    <row r="2148" spans="2:17" x14ac:dyDescent="0.3">
      <c r="B2148" s="102"/>
      <c r="C2148" s="210"/>
      <c r="D2148" s="102"/>
      <c r="E2148" s="210"/>
      <c r="F2148" s="102"/>
      <c r="G2148" s="210"/>
      <c r="H2148" s="102"/>
      <c r="I2148" s="210"/>
      <c r="J2148" s="102"/>
      <c r="K2148" s="210"/>
      <c r="L2148" s="102"/>
      <c r="M2148" s="210"/>
      <c r="N2148" s="102"/>
      <c r="O2148" s="210"/>
      <c r="P2148" s="102"/>
      <c r="Q2148" s="215"/>
    </row>
    <row r="2149" spans="2:17" x14ac:dyDescent="0.3">
      <c r="B2149" s="102"/>
      <c r="C2149" s="210"/>
      <c r="D2149" s="102"/>
      <c r="E2149" s="210"/>
      <c r="F2149" s="102"/>
      <c r="G2149" s="210"/>
      <c r="H2149" s="102"/>
      <c r="I2149" s="210"/>
      <c r="J2149" s="102"/>
      <c r="K2149" s="210"/>
      <c r="L2149" s="102"/>
      <c r="M2149" s="210"/>
      <c r="N2149" s="102"/>
      <c r="O2149" s="210"/>
      <c r="P2149" s="102"/>
      <c r="Q2149" s="215"/>
    </row>
    <row r="2150" spans="2:17" x14ac:dyDescent="0.3">
      <c r="B2150" s="102"/>
      <c r="C2150" s="210"/>
      <c r="D2150" s="102"/>
      <c r="E2150" s="210"/>
      <c r="F2150" s="102"/>
      <c r="G2150" s="210"/>
      <c r="H2150" s="102"/>
      <c r="I2150" s="210"/>
      <c r="J2150" s="102"/>
      <c r="K2150" s="210"/>
      <c r="L2150" s="102"/>
      <c r="M2150" s="210"/>
      <c r="N2150" s="102"/>
      <c r="O2150" s="210"/>
      <c r="P2150" s="102"/>
      <c r="Q2150" s="215"/>
    </row>
    <row r="2151" spans="2:17" x14ac:dyDescent="0.3">
      <c r="B2151" s="102"/>
      <c r="C2151" s="210"/>
      <c r="D2151" s="102"/>
      <c r="E2151" s="210"/>
      <c r="F2151" s="102"/>
      <c r="G2151" s="210"/>
      <c r="H2151" s="102"/>
      <c r="I2151" s="210"/>
      <c r="J2151" s="102"/>
      <c r="K2151" s="210"/>
      <c r="L2151" s="102"/>
      <c r="M2151" s="210"/>
      <c r="N2151" s="102"/>
      <c r="O2151" s="210"/>
      <c r="P2151" s="102"/>
      <c r="Q2151" s="215"/>
    </row>
    <row r="2152" spans="2:17" x14ac:dyDescent="0.3">
      <c r="B2152" s="102"/>
      <c r="C2152" s="210"/>
      <c r="D2152" s="102"/>
      <c r="E2152" s="210"/>
      <c r="F2152" s="102"/>
      <c r="G2152" s="210"/>
      <c r="H2152" s="102"/>
      <c r="I2152" s="210"/>
      <c r="J2152" s="102"/>
      <c r="K2152" s="210"/>
      <c r="L2152" s="102"/>
      <c r="M2152" s="210"/>
      <c r="N2152" s="102"/>
      <c r="O2152" s="210"/>
      <c r="P2152" s="102"/>
      <c r="Q2152" s="215"/>
    </row>
    <row r="2153" spans="2:17" x14ac:dyDescent="0.3">
      <c r="B2153" s="102"/>
      <c r="C2153" s="210"/>
      <c r="D2153" s="102"/>
      <c r="E2153" s="210"/>
      <c r="F2153" s="102"/>
      <c r="G2153" s="210"/>
      <c r="H2153" s="102"/>
      <c r="I2153" s="210"/>
      <c r="J2153" s="102"/>
      <c r="K2153" s="210"/>
      <c r="L2153" s="102"/>
      <c r="M2153" s="210"/>
      <c r="N2153" s="102"/>
      <c r="O2153" s="210"/>
      <c r="P2153" s="102"/>
      <c r="Q2153" s="215"/>
    </row>
    <row r="2154" spans="2:17" x14ac:dyDescent="0.3">
      <c r="B2154" s="102"/>
      <c r="C2154" s="210"/>
      <c r="D2154" s="102"/>
      <c r="E2154" s="210"/>
      <c r="F2154" s="102"/>
      <c r="G2154" s="210"/>
      <c r="H2154" s="102"/>
      <c r="I2154" s="210"/>
      <c r="J2154" s="102"/>
      <c r="K2154" s="210"/>
      <c r="L2154" s="102"/>
      <c r="M2154" s="210"/>
      <c r="N2154" s="102"/>
      <c r="O2154" s="210"/>
      <c r="P2154" s="102"/>
      <c r="Q2154" s="215"/>
    </row>
    <row r="2155" spans="2:17" x14ac:dyDescent="0.3">
      <c r="B2155" s="102"/>
      <c r="C2155" s="210"/>
      <c r="D2155" s="102"/>
      <c r="E2155" s="210"/>
      <c r="F2155" s="102"/>
      <c r="G2155" s="210"/>
      <c r="H2155" s="102"/>
      <c r="I2155" s="210"/>
      <c r="J2155" s="102"/>
      <c r="K2155" s="210"/>
      <c r="L2155" s="102"/>
      <c r="M2155" s="210"/>
      <c r="N2155" s="102"/>
      <c r="O2155" s="210"/>
      <c r="P2155" s="102"/>
      <c r="Q2155" s="215"/>
    </row>
    <row r="2156" spans="2:17" x14ac:dyDescent="0.3">
      <c r="B2156" s="102"/>
      <c r="C2156" s="210"/>
      <c r="D2156" s="102"/>
      <c r="E2156" s="210"/>
      <c r="F2156" s="102"/>
      <c r="G2156" s="210"/>
      <c r="H2156" s="102"/>
      <c r="I2156" s="210"/>
      <c r="J2156" s="102"/>
      <c r="K2156" s="210"/>
      <c r="L2156" s="102"/>
      <c r="M2156" s="210"/>
      <c r="N2156" s="102"/>
      <c r="O2156" s="210"/>
      <c r="P2156" s="102"/>
      <c r="Q2156" s="215"/>
    </row>
    <row r="2157" spans="2:17" x14ac:dyDescent="0.3">
      <c r="B2157" s="102"/>
      <c r="C2157" s="210"/>
      <c r="D2157" s="102"/>
      <c r="E2157" s="210"/>
      <c r="F2157" s="102"/>
      <c r="G2157" s="210"/>
      <c r="H2157" s="102"/>
      <c r="I2157" s="210"/>
      <c r="J2157" s="102"/>
      <c r="K2157" s="210"/>
      <c r="L2157" s="102"/>
      <c r="M2157" s="210"/>
      <c r="N2157" s="102"/>
      <c r="O2157" s="210"/>
      <c r="P2157" s="102"/>
      <c r="Q2157" s="215"/>
    </row>
    <row r="2158" spans="2:17" x14ac:dyDescent="0.3">
      <c r="B2158" s="102"/>
      <c r="C2158" s="210"/>
      <c r="D2158" s="102"/>
      <c r="E2158" s="210"/>
      <c r="F2158" s="102"/>
      <c r="G2158" s="210"/>
      <c r="H2158" s="102"/>
      <c r="I2158" s="210"/>
      <c r="J2158" s="102"/>
      <c r="K2158" s="210"/>
      <c r="L2158" s="102"/>
      <c r="M2158" s="210"/>
      <c r="N2158" s="102"/>
      <c r="O2158" s="210"/>
      <c r="P2158" s="102"/>
      <c r="Q2158" s="215"/>
    </row>
    <row r="2159" spans="2:17" x14ac:dyDescent="0.3">
      <c r="B2159" s="102"/>
      <c r="C2159" s="210"/>
      <c r="D2159" s="102"/>
      <c r="E2159" s="210"/>
      <c r="F2159" s="102"/>
      <c r="G2159" s="210"/>
      <c r="H2159" s="102"/>
      <c r="I2159" s="210"/>
      <c r="J2159" s="102"/>
      <c r="K2159" s="210"/>
      <c r="L2159" s="102"/>
      <c r="M2159" s="210"/>
      <c r="N2159" s="102"/>
      <c r="O2159" s="210"/>
      <c r="P2159" s="102"/>
      <c r="Q2159" s="215"/>
    </row>
    <row r="2160" spans="2:17" x14ac:dyDescent="0.3">
      <c r="B2160" s="102"/>
      <c r="C2160" s="210"/>
      <c r="D2160" s="102"/>
      <c r="E2160" s="210"/>
      <c r="F2160" s="102"/>
      <c r="G2160" s="210"/>
      <c r="H2160" s="102"/>
      <c r="I2160" s="210"/>
      <c r="J2160" s="102"/>
      <c r="K2160" s="210"/>
      <c r="L2160" s="102"/>
      <c r="M2160" s="210"/>
      <c r="N2160" s="102"/>
      <c r="O2160" s="210"/>
      <c r="P2160" s="102"/>
      <c r="Q2160" s="215"/>
    </row>
    <row r="2161" spans="2:17" x14ac:dyDescent="0.3">
      <c r="B2161" s="102"/>
      <c r="C2161" s="210"/>
      <c r="D2161" s="102"/>
      <c r="E2161" s="210"/>
      <c r="F2161" s="102"/>
      <c r="G2161" s="210"/>
      <c r="H2161" s="102"/>
      <c r="I2161" s="210"/>
      <c r="J2161" s="102"/>
      <c r="K2161" s="210"/>
      <c r="L2161" s="102"/>
      <c r="M2161" s="210"/>
      <c r="N2161" s="102"/>
      <c r="O2161" s="210"/>
      <c r="P2161" s="102"/>
      <c r="Q2161" s="215"/>
    </row>
    <row r="2162" spans="2:17" x14ac:dyDescent="0.3">
      <c r="B2162" s="102"/>
      <c r="C2162" s="210"/>
      <c r="D2162" s="102"/>
      <c r="E2162" s="210"/>
      <c r="F2162" s="102"/>
      <c r="G2162" s="210"/>
      <c r="H2162" s="102"/>
      <c r="I2162" s="210"/>
      <c r="J2162" s="102"/>
      <c r="K2162" s="210"/>
      <c r="L2162" s="102"/>
      <c r="M2162" s="210"/>
      <c r="N2162" s="102"/>
      <c r="O2162" s="210"/>
      <c r="P2162" s="102"/>
      <c r="Q2162" s="215"/>
    </row>
    <row r="2163" spans="2:17" x14ac:dyDescent="0.3">
      <c r="B2163" s="102"/>
      <c r="C2163" s="210"/>
      <c r="D2163" s="102"/>
      <c r="E2163" s="210"/>
      <c r="F2163" s="102"/>
      <c r="G2163" s="210"/>
      <c r="H2163" s="102"/>
      <c r="I2163" s="210"/>
      <c r="J2163" s="102"/>
      <c r="K2163" s="210"/>
      <c r="L2163" s="102"/>
      <c r="M2163" s="210"/>
      <c r="N2163" s="102"/>
      <c r="O2163" s="210"/>
      <c r="P2163" s="102"/>
      <c r="Q2163" s="215"/>
    </row>
    <row r="2164" spans="2:17" x14ac:dyDescent="0.3">
      <c r="B2164" s="102"/>
      <c r="C2164" s="210"/>
      <c r="D2164" s="102"/>
      <c r="E2164" s="210"/>
      <c r="F2164" s="102"/>
      <c r="G2164" s="210"/>
      <c r="H2164" s="102"/>
      <c r="I2164" s="210"/>
      <c r="J2164" s="102"/>
      <c r="K2164" s="210"/>
      <c r="L2164" s="102"/>
      <c r="M2164" s="210"/>
      <c r="N2164" s="102"/>
      <c r="O2164" s="210"/>
      <c r="P2164" s="102"/>
      <c r="Q2164" s="215"/>
    </row>
    <row r="2165" spans="2:17" x14ac:dyDescent="0.3">
      <c r="B2165" s="102"/>
      <c r="C2165" s="210"/>
      <c r="D2165" s="102"/>
      <c r="E2165" s="210"/>
      <c r="F2165" s="102"/>
      <c r="G2165" s="210"/>
      <c r="H2165" s="102"/>
      <c r="I2165" s="210"/>
      <c r="J2165" s="102"/>
      <c r="K2165" s="210"/>
      <c r="L2165" s="102"/>
      <c r="M2165" s="210"/>
      <c r="N2165" s="102"/>
      <c r="O2165" s="210"/>
      <c r="P2165" s="102"/>
      <c r="Q2165" s="215"/>
    </row>
    <row r="2166" spans="2:17" x14ac:dyDescent="0.3">
      <c r="B2166" s="102"/>
      <c r="C2166" s="210"/>
      <c r="D2166" s="102"/>
      <c r="E2166" s="210"/>
      <c r="F2166" s="102"/>
      <c r="G2166" s="210"/>
      <c r="H2166" s="102"/>
      <c r="I2166" s="210"/>
      <c r="J2166" s="102"/>
      <c r="K2166" s="210"/>
      <c r="L2166" s="102"/>
      <c r="M2166" s="210"/>
      <c r="N2166" s="102"/>
      <c r="O2166" s="210"/>
      <c r="P2166" s="102"/>
      <c r="Q2166" s="215"/>
    </row>
    <row r="2167" spans="2:17" x14ac:dyDescent="0.3">
      <c r="B2167" s="102"/>
      <c r="C2167" s="210"/>
      <c r="D2167" s="102"/>
      <c r="E2167" s="210"/>
      <c r="F2167" s="102"/>
      <c r="G2167" s="210"/>
      <c r="H2167" s="102"/>
      <c r="I2167" s="210"/>
      <c r="J2167" s="102"/>
      <c r="K2167" s="210"/>
      <c r="L2167" s="102"/>
      <c r="M2167" s="210"/>
      <c r="N2167" s="102"/>
      <c r="O2167" s="210"/>
      <c r="P2167" s="102"/>
      <c r="Q2167" s="215"/>
    </row>
    <row r="2168" spans="2:17" x14ac:dyDescent="0.3">
      <c r="B2168" s="102"/>
      <c r="C2168" s="210"/>
      <c r="D2168" s="102"/>
      <c r="E2168" s="210"/>
      <c r="F2168" s="102"/>
      <c r="G2168" s="210"/>
      <c r="H2168" s="102"/>
      <c r="I2168" s="210"/>
      <c r="J2168" s="102"/>
      <c r="K2168" s="210"/>
      <c r="L2168" s="102"/>
      <c r="M2168" s="210"/>
      <c r="N2168" s="102"/>
      <c r="O2168" s="210"/>
      <c r="P2168" s="102"/>
      <c r="Q2168" s="215"/>
    </row>
    <row r="2169" spans="2:17" x14ac:dyDescent="0.3">
      <c r="B2169" s="102"/>
      <c r="C2169" s="210"/>
      <c r="D2169" s="102"/>
      <c r="E2169" s="210"/>
      <c r="F2169" s="102"/>
      <c r="G2169" s="210"/>
      <c r="H2169" s="102"/>
      <c r="I2169" s="210"/>
      <c r="J2169" s="102"/>
      <c r="K2169" s="210"/>
      <c r="L2169" s="102"/>
      <c r="M2169" s="210"/>
      <c r="N2169" s="102"/>
      <c r="O2169" s="210"/>
      <c r="P2169" s="102"/>
      <c r="Q2169" s="215"/>
    </row>
    <row r="2170" spans="2:17" x14ac:dyDescent="0.3">
      <c r="B2170" s="102"/>
      <c r="C2170" s="210"/>
      <c r="D2170" s="102"/>
      <c r="E2170" s="210"/>
      <c r="F2170" s="102"/>
      <c r="G2170" s="210"/>
      <c r="H2170" s="102"/>
      <c r="I2170" s="210"/>
      <c r="J2170" s="102"/>
      <c r="K2170" s="210"/>
      <c r="L2170" s="102"/>
      <c r="M2170" s="210"/>
      <c r="N2170" s="102"/>
      <c r="O2170" s="210"/>
      <c r="P2170" s="102"/>
      <c r="Q2170" s="215"/>
    </row>
    <row r="2171" spans="2:17" x14ac:dyDescent="0.3">
      <c r="B2171" s="102"/>
      <c r="C2171" s="210"/>
      <c r="D2171" s="102"/>
      <c r="E2171" s="210"/>
      <c r="F2171" s="102"/>
      <c r="G2171" s="210"/>
      <c r="H2171" s="102"/>
      <c r="I2171" s="210"/>
      <c r="J2171" s="102"/>
      <c r="K2171" s="210"/>
      <c r="L2171" s="102"/>
      <c r="M2171" s="210"/>
      <c r="N2171" s="102"/>
      <c r="O2171" s="210"/>
      <c r="P2171" s="102"/>
      <c r="Q2171" s="215"/>
    </row>
    <row r="2172" spans="2:17" x14ac:dyDescent="0.3">
      <c r="B2172" s="102"/>
      <c r="C2172" s="210"/>
      <c r="D2172" s="102"/>
      <c r="E2172" s="210"/>
      <c r="F2172" s="102"/>
      <c r="G2172" s="210"/>
      <c r="H2172" s="102"/>
      <c r="I2172" s="210"/>
      <c r="J2172" s="102"/>
      <c r="K2172" s="210"/>
      <c r="L2172" s="102"/>
      <c r="M2172" s="210"/>
      <c r="N2172" s="102"/>
      <c r="O2172" s="210"/>
      <c r="P2172" s="102"/>
      <c r="Q2172" s="215"/>
    </row>
    <row r="2173" spans="2:17" x14ac:dyDescent="0.3">
      <c r="B2173" s="102"/>
      <c r="C2173" s="210"/>
      <c r="D2173" s="102"/>
      <c r="E2173" s="210"/>
      <c r="F2173" s="102"/>
      <c r="G2173" s="210"/>
      <c r="H2173" s="102"/>
      <c r="I2173" s="210"/>
      <c r="J2173" s="102"/>
      <c r="K2173" s="210"/>
      <c r="L2173" s="102"/>
      <c r="M2173" s="210"/>
      <c r="N2173" s="102"/>
      <c r="O2173" s="210"/>
      <c r="P2173" s="102"/>
      <c r="Q2173" s="215"/>
    </row>
    <row r="2174" spans="2:17" x14ac:dyDescent="0.3">
      <c r="B2174" s="102"/>
      <c r="C2174" s="210"/>
      <c r="D2174" s="102"/>
      <c r="E2174" s="210"/>
      <c r="F2174" s="102"/>
      <c r="G2174" s="210"/>
      <c r="H2174" s="102"/>
      <c r="I2174" s="210"/>
      <c r="J2174" s="102"/>
      <c r="K2174" s="210"/>
      <c r="L2174" s="102"/>
      <c r="M2174" s="210"/>
      <c r="N2174" s="102"/>
      <c r="O2174" s="210"/>
      <c r="P2174" s="102"/>
      <c r="Q2174" s="215"/>
    </row>
    <row r="2175" spans="2:17" x14ac:dyDescent="0.3">
      <c r="B2175" s="102"/>
      <c r="C2175" s="210"/>
      <c r="D2175" s="102"/>
      <c r="E2175" s="210"/>
      <c r="F2175" s="102"/>
      <c r="G2175" s="210"/>
      <c r="H2175" s="102"/>
      <c r="I2175" s="210"/>
      <c r="J2175" s="102"/>
      <c r="K2175" s="210"/>
      <c r="L2175" s="102"/>
      <c r="M2175" s="210"/>
      <c r="N2175" s="102"/>
      <c r="O2175" s="210"/>
      <c r="P2175" s="102"/>
      <c r="Q2175" s="215"/>
    </row>
    <row r="2176" spans="2:17" x14ac:dyDescent="0.3">
      <c r="B2176" s="102"/>
      <c r="C2176" s="210"/>
      <c r="D2176" s="102"/>
      <c r="E2176" s="210"/>
      <c r="F2176" s="102"/>
      <c r="G2176" s="210"/>
      <c r="H2176" s="102"/>
      <c r="I2176" s="210"/>
      <c r="J2176" s="102"/>
      <c r="K2176" s="210"/>
      <c r="L2176" s="102"/>
      <c r="M2176" s="210"/>
      <c r="N2176" s="102"/>
      <c r="O2176" s="210"/>
      <c r="P2176" s="102"/>
      <c r="Q2176" s="215"/>
    </row>
    <row r="2177" spans="2:17" x14ac:dyDescent="0.3">
      <c r="B2177" s="102"/>
      <c r="C2177" s="210"/>
      <c r="D2177" s="102"/>
      <c r="E2177" s="210"/>
      <c r="F2177" s="102"/>
      <c r="G2177" s="210"/>
      <c r="H2177" s="102"/>
      <c r="I2177" s="210"/>
      <c r="J2177" s="102"/>
      <c r="K2177" s="210"/>
      <c r="L2177" s="102"/>
      <c r="M2177" s="210"/>
      <c r="N2177" s="102"/>
      <c r="O2177" s="210"/>
      <c r="P2177" s="102"/>
      <c r="Q2177" s="215"/>
    </row>
    <row r="2178" spans="2:17" x14ac:dyDescent="0.3">
      <c r="B2178" s="102"/>
      <c r="C2178" s="210"/>
      <c r="D2178" s="102"/>
      <c r="E2178" s="210"/>
      <c r="F2178" s="102"/>
      <c r="G2178" s="210"/>
      <c r="H2178" s="102"/>
      <c r="I2178" s="210"/>
      <c r="J2178" s="102"/>
      <c r="K2178" s="210"/>
      <c r="L2178" s="102"/>
      <c r="M2178" s="210"/>
      <c r="N2178" s="102"/>
      <c r="O2178" s="210"/>
      <c r="P2178" s="102"/>
      <c r="Q2178" s="215"/>
    </row>
    <row r="2179" spans="2:17" x14ac:dyDescent="0.3">
      <c r="B2179" s="102"/>
      <c r="C2179" s="210"/>
      <c r="D2179" s="102"/>
      <c r="E2179" s="210"/>
      <c r="F2179" s="102"/>
      <c r="G2179" s="210"/>
      <c r="H2179" s="102"/>
      <c r="I2179" s="210"/>
      <c r="J2179" s="102"/>
      <c r="K2179" s="210"/>
      <c r="L2179" s="102"/>
      <c r="M2179" s="210"/>
      <c r="N2179" s="102"/>
      <c r="O2179" s="210"/>
      <c r="P2179" s="102"/>
      <c r="Q2179" s="215"/>
    </row>
    <row r="2180" spans="2:17" x14ac:dyDescent="0.3">
      <c r="B2180" s="102"/>
      <c r="C2180" s="210"/>
      <c r="D2180" s="102"/>
      <c r="E2180" s="210"/>
      <c r="F2180" s="102"/>
      <c r="G2180" s="210"/>
      <c r="H2180" s="102"/>
      <c r="I2180" s="210"/>
      <c r="J2180" s="102"/>
      <c r="K2180" s="210"/>
      <c r="L2180" s="102"/>
      <c r="M2180" s="210"/>
      <c r="N2180" s="102"/>
      <c r="O2180" s="210"/>
      <c r="P2180" s="102"/>
      <c r="Q2180" s="215"/>
    </row>
    <row r="2181" spans="2:17" x14ac:dyDescent="0.3">
      <c r="B2181" s="102"/>
      <c r="C2181" s="210"/>
      <c r="D2181" s="102"/>
      <c r="E2181" s="210"/>
      <c r="F2181" s="102"/>
      <c r="G2181" s="210"/>
      <c r="H2181" s="102"/>
      <c r="I2181" s="210"/>
      <c r="J2181" s="102"/>
      <c r="K2181" s="210"/>
      <c r="L2181" s="102"/>
      <c r="M2181" s="210"/>
      <c r="N2181" s="102"/>
      <c r="O2181" s="210"/>
      <c r="P2181" s="102"/>
      <c r="Q2181" s="215"/>
    </row>
    <row r="2182" spans="2:17" x14ac:dyDescent="0.3">
      <c r="B2182" s="102"/>
      <c r="C2182" s="210"/>
      <c r="D2182" s="102"/>
      <c r="E2182" s="210"/>
      <c r="F2182" s="102"/>
      <c r="G2182" s="210"/>
      <c r="H2182" s="102"/>
      <c r="I2182" s="210"/>
      <c r="J2182" s="102"/>
      <c r="K2182" s="210"/>
      <c r="L2182" s="102"/>
      <c r="M2182" s="210"/>
      <c r="N2182" s="102"/>
      <c r="O2182" s="210"/>
      <c r="P2182" s="102"/>
      <c r="Q2182" s="215"/>
    </row>
    <row r="2183" spans="2:17" x14ac:dyDescent="0.3">
      <c r="B2183" s="102"/>
      <c r="C2183" s="210"/>
      <c r="D2183" s="102"/>
      <c r="E2183" s="210"/>
      <c r="F2183" s="102"/>
      <c r="G2183" s="210"/>
      <c r="H2183" s="102"/>
      <c r="I2183" s="210"/>
      <c r="J2183" s="102"/>
      <c r="K2183" s="210"/>
      <c r="L2183" s="102"/>
      <c r="M2183" s="210"/>
      <c r="N2183" s="102"/>
      <c r="O2183" s="210"/>
      <c r="P2183" s="102"/>
      <c r="Q2183" s="215"/>
    </row>
    <row r="2184" spans="2:17" x14ac:dyDescent="0.3">
      <c r="B2184" s="102"/>
      <c r="C2184" s="210"/>
      <c r="D2184" s="102"/>
      <c r="E2184" s="210"/>
      <c r="F2184" s="102"/>
      <c r="G2184" s="210"/>
      <c r="H2184" s="102"/>
      <c r="I2184" s="210"/>
      <c r="J2184" s="102"/>
      <c r="K2184" s="210"/>
      <c r="L2184" s="102"/>
      <c r="M2184" s="210"/>
      <c r="N2184" s="102"/>
      <c r="O2184" s="210"/>
      <c r="P2184" s="102"/>
      <c r="Q2184" s="215"/>
    </row>
    <row r="2185" spans="2:17" x14ac:dyDescent="0.3">
      <c r="B2185" s="102"/>
      <c r="C2185" s="210"/>
      <c r="D2185" s="102"/>
      <c r="E2185" s="210"/>
      <c r="F2185" s="102"/>
      <c r="G2185" s="210"/>
      <c r="H2185" s="102"/>
      <c r="I2185" s="210"/>
      <c r="J2185" s="102"/>
      <c r="K2185" s="210"/>
      <c r="L2185" s="102"/>
      <c r="M2185" s="210"/>
      <c r="N2185" s="102"/>
      <c r="O2185" s="210"/>
      <c r="P2185" s="102"/>
      <c r="Q2185" s="215"/>
    </row>
    <row r="2186" spans="2:17" x14ac:dyDescent="0.3">
      <c r="B2186" s="102"/>
      <c r="C2186" s="210"/>
      <c r="D2186" s="102"/>
      <c r="E2186" s="210"/>
      <c r="F2186" s="102"/>
      <c r="G2186" s="210"/>
      <c r="H2186" s="102"/>
      <c r="I2186" s="210"/>
      <c r="J2186" s="102"/>
      <c r="K2186" s="210"/>
      <c r="L2186" s="102"/>
      <c r="M2186" s="210"/>
      <c r="N2186" s="102"/>
      <c r="O2186" s="210"/>
      <c r="P2186" s="102"/>
      <c r="Q2186" s="215"/>
    </row>
    <row r="2187" spans="2:17" x14ac:dyDescent="0.3">
      <c r="B2187" s="102"/>
      <c r="C2187" s="210"/>
      <c r="D2187" s="102"/>
      <c r="E2187" s="210"/>
      <c r="F2187" s="102"/>
      <c r="G2187" s="210"/>
      <c r="H2187" s="102"/>
      <c r="I2187" s="210"/>
      <c r="J2187" s="102"/>
      <c r="K2187" s="210"/>
      <c r="L2187" s="102"/>
      <c r="M2187" s="210"/>
      <c r="N2187" s="102"/>
      <c r="O2187" s="210"/>
      <c r="P2187" s="102"/>
      <c r="Q2187" s="215"/>
    </row>
    <row r="2188" spans="2:17" x14ac:dyDescent="0.3">
      <c r="B2188" s="102"/>
      <c r="C2188" s="210"/>
      <c r="D2188" s="102"/>
      <c r="E2188" s="210"/>
      <c r="F2188" s="102"/>
      <c r="G2188" s="210"/>
      <c r="H2188" s="102"/>
      <c r="I2188" s="210"/>
      <c r="J2188" s="102"/>
      <c r="K2188" s="210"/>
      <c r="L2188" s="102"/>
      <c r="M2188" s="210"/>
      <c r="N2188" s="102"/>
      <c r="O2188" s="210"/>
      <c r="P2188" s="102"/>
      <c r="Q2188" s="215"/>
    </row>
    <row r="2189" spans="2:17" x14ac:dyDescent="0.3">
      <c r="B2189" s="102"/>
      <c r="C2189" s="210"/>
      <c r="D2189" s="102"/>
      <c r="E2189" s="210"/>
      <c r="F2189" s="102"/>
      <c r="G2189" s="210"/>
      <c r="H2189" s="102"/>
      <c r="I2189" s="210"/>
      <c r="J2189" s="102"/>
      <c r="K2189" s="210"/>
      <c r="L2189" s="102"/>
      <c r="M2189" s="210"/>
      <c r="N2189" s="102"/>
      <c r="O2189" s="210"/>
      <c r="P2189" s="102"/>
      <c r="Q2189" s="215"/>
    </row>
    <row r="2190" spans="2:17" x14ac:dyDescent="0.3">
      <c r="B2190" s="102"/>
      <c r="C2190" s="210"/>
      <c r="D2190" s="102"/>
      <c r="E2190" s="210"/>
      <c r="F2190" s="102"/>
      <c r="G2190" s="210"/>
      <c r="H2190" s="102"/>
      <c r="I2190" s="210"/>
      <c r="J2190" s="102"/>
      <c r="K2190" s="210"/>
      <c r="L2190" s="102"/>
      <c r="M2190" s="210"/>
      <c r="N2190" s="102"/>
      <c r="O2190" s="210"/>
      <c r="P2190" s="102"/>
      <c r="Q2190" s="215"/>
    </row>
    <row r="2191" spans="2:17" x14ac:dyDescent="0.3">
      <c r="B2191" s="102"/>
      <c r="C2191" s="210"/>
      <c r="D2191" s="102"/>
      <c r="E2191" s="210"/>
      <c r="F2191" s="102"/>
      <c r="G2191" s="210"/>
      <c r="H2191" s="102"/>
      <c r="I2191" s="210"/>
      <c r="J2191" s="102"/>
      <c r="K2191" s="210"/>
      <c r="L2191" s="102"/>
      <c r="M2191" s="210"/>
      <c r="N2191" s="102"/>
      <c r="O2191" s="210"/>
      <c r="P2191" s="102"/>
      <c r="Q2191" s="215"/>
    </row>
    <row r="2192" spans="2:17" x14ac:dyDescent="0.3">
      <c r="B2192" s="102"/>
      <c r="C2192" s="210"/>
      <c r="D2192" s="102"/>
      <c r="E2192" s="210"/>
      <c r="F2192" s="102"/>
      <c r="G2192" s="210"/>
      <c r="H2192" s="102"/>
      <c r="I2192" s="210"/>
      <c r="J2192" s="102"/>
      <c r="K2192" s="210"/>
      <c r="L2192" s="102"/>
      <c r="M2192" s="210"/>
      <c r="N2192" s="102"/>
      <c r="O2192" s="210"/>
      <c r="P2192" s="102"/>
      <c r="Q2192" s="215"/>
    </row>
    <row r="2193" spans="2:17" x14ac:dyDescent="0.3">
      <c r="B2193" s="102"/>
      <c r="C2193" s="210"/>
      <c r="D2193" s="102"/>
      <c r="E2193" s="210"/>
      <c r="F2193" s="102"/>
      <c r="G2193" s="210"/>
      <c r="H2193" s="102"/>
      <c r="I2193" s="210"/>
      <c r="J2193" s="102"/>
      <c r="K2193" s="210"/>
      <c r="L2193" s="102"/>
      <c r="M2193" s="210"/>
      <c r="N2193" s="102"/>
      <c r="O2193" s="210"/>
      <c r="P2193" s="102"/>
      <c r="Q2193" s="215"/>
    </row>
    <row r="2194" spans="2:17" x14ac:dyDescent="0.3">
      <c r="B2194" s="102"/>
      <c r="C2194" s="210"/>
      <c r="D2194" s="102"/>
      <c r="E2194" s="210"/>
      <c r="F2194" s="102"/>
      <c r="G2194" s="210"/>
      <c r="H2194" s="102"/>
      <c r="I2194" s="210"/>
      <c r="J2194" s="102"/>
      <c r="K2194" s="210"/>
      <c r="L2194" s="102"/>
      <c r="M2194" s="210"/>
      <c r="N2194" s="102"/>
      <c r="O2194" s="210"/>
      <c r="P2194" s="102"/>
      <c r="Q2194" s="215"/>
    </row>
    <row r="2195" spans="2:17" x14ac:dyDescent="0.3">
      <c r="B2195" s="102"/>
      <c r="C2195" s="210"/>
      <c r="D2195" s="102"/>
      <c r="E2195" s="210"/>
      <c r="F2195" s="102"/>
      <c r="G2195" s="210"/>
      <c r="H2195" s="102"/>
      <c r="I2195" s="210"/>
      <c r="J2195" s="102"/>
      <c r="K2195" s="210"/>
      <c r="L2195" s="102"/>
      <c r="M2195" s="210"/>
      <c r="N2195" s="102"/>
      <c r="O2195" s="210"/>
      <c r="P2195" s="102"/>
      <c r="Q2195" s="215"/>
    </row>
    <row r="2196" spans="2:17" x14ac:dyDescent="0.3">
      <c r="B2196" s="102"/>
      <c r="C2196" s="210"/>
      <c r="D2196" s="102"/>
      <c r="E2196" s="210"/>
      <c r="F2196" s="102"/>
      <c r="G2196" s="210"/>
      <c r="H2196" s="102"/>
      <c r="I2196" s="210"/>
      <c r="J2196" s="102"/>
      <c r="K2196" s="210"/>
      <c r="L2196" s="102"/>
      <c r="M2196" s="210"/>
      <c r="N2196" s="102"/>
      <c r="O2196" s="210"/>
      <c r="P2196" s="102"/>
      <c r="Q2196" s="215"/>
    </row>
    <row r="2197" spans="2:17" x14ac:dyDescent="0.3">
      <c r="B2197" s="102"/>
      <c r="C2197" s="210"/>
      <c r="D2197" s="102"/>
      <c r="E2197" s="210"/>
      <c r="F2197" s="102"/>
      <c r="G2197" s="210"/>
      <c r="H2197" s="102"/>
      <c r="I2197" s="210"/>
      <c r="J2197" s="102"/>
      <c r="K2197" s="210"/>
      <c r="L2197" s="102"/>
      <c r="M2197" s="210"/>
      <c r="N2197" s="102"/>
      <c r="O2197" s="210"/>
      <c r="P2197" s="102"/>
      <c r="Q2197" s="215"/>
    </row>
    <row r="2198" spans="2:17" x14ac:dyDescent="0.3">
      <c r="B2198" s="102"/>
      <c r="C2198" s="210"/>
      <c r="D2198" s="102"/>
      <c r="E2198" s="210"/>
      <c r="F2198" s="102"/>
      <c r="G2198" s="210"/>
      <c r="H2198" s="102"/>
      <c r="I2198" s="210"/>
      <c r="J2198" s="102"/>
      <c r="K2198" s="210"/>
      <c r="L2198" s="102"/>
      <c r="M2198" s="210"/>
      <c r="N2198" s="102"/>
      <c r="O2198" s="210"/>
      <c r="P2198" s="102"/>
      <c r="Q2198" s="215"/>
    </row>
    <row r="2199" spans="2:17" x14ac:dyDescent="0.3">
      <c r="B2199" s="102"/>
      <c r="C2199" s="210"/>
      <c r="D2199" s="102"/>
      <c r="E2199" s="210"/>
      <c r="F2199" s="102"/>
      <c r="G2199" s="210"/>
      <c r="H2199" s="102"/>
      <c r="I2199" s="210"/>
      <c r="J2199" s="102"/>
      <c r="K2199" s="210"/>
      <c r="L2199" s="102"/>
      <c r="M2199" s="210"/>
      <c r="N2199" s="102"/>
      <c r="O2199" s="210"/>
      <c r="P2199" s="102"/>
      <c r="Q2199" s="215"/>
    </row>
    <row r="2200" spans="2:17" x14ac:dyDescent="0.3">
      <c r="B2200" s="102"/>
      <c r="C2200" s="210"/>
      <c r="D2200" s="102"/>
      <c r="E2200" s="210"/>
      <c r="F2200" s="102"/>
      <c r="G2200" s="210"/>
      <c r="H2200" s="102"/>
      <c r="I2200" s="210"/>
      <c r="J2200" s="102"/>
      <c r="K2200" s="210"/>
      <c r="L2200" s="102"/>
      <c r="M2200" s="210"/>
      <c r="N2200" s="102"/>
      <c r="O2200" s="210"/>
      <c r="P2200" s="102"/>
      <c r="Q2200" s="215"/>
    </row>
    <row r="2201" spans="2:17" x14ac:dyDescent="0.3">
      <c r="B2201" s="102"/>
      <c r="C2201" s="210"/>
      <c r="D2201" s="102"/>
      <c r="E2201" s="210"/>
      <c r="F2201" s="102"/>
      <c r="G2201" s="210"/>
      <c r="H2201" s="102"/>
      <c r="I2201" s="210"/>
      <c r="J2201" s="102"/>
      <c r="K2201" s="210"/>
      <c r="L2201" s="102"/>
      <c r="M2201" s="210"/>
      <c r="N2201" s="102"/>
      <c r="O2201" s="210"/>
      <c r="P2201" s="102"/>
      <c r="Q2201" s="215"/>
    </row>
    <row r="2202" spans="2:17" x14ac:dyDescent="0.3">
      <c r="B2202" s="102"/>
      <c r="C2202" s="210"/>
      <c r="D2202" s="102"/>
      <c r="E2202" s="210"/>
      <c r="F2202" s="102"/>
      <c r="G2202" s="210"/>
      <c r="H2202" s="102"/>
      <c r="I2202" s="210"/>
      <c r="J2202" s="102"/>
      <c r="K2202" s="210"/>
      <c r="L2202" s="102"/>
      <c r="M2202" s="210"/>
      <c r="N2202" s="102"/>
      <c r="O2202" s="210"/>
      <c r="P2202" s="102"/>
      <c r="Q2202" s="215"/>
    </row>
    <row r="2203" spans="2:17" x14ac:dyDescent="0.3">
      <c r="B2203" s="102"/>
      <c r="C2203" s="210"/>
      <c r="D2203" s="102"/>
      <c r="E2203" s="210"/>
      <c r="F2203" s="102"/>
      <c r="G2203" s="210"/>
      <c r="H2203" s="102"/>
      <c r="I2203" s="210"/>
      <c r="J2203" s="102"/>
      <c r="K2203" s="210"/>
      <c r="L2203" s="102"/>
      <c r="M2203" s="210"/>
      <c r="N2203" s="102"/>
      <c r="O2203" s="210"/>
      <c r="P2203" s="102"/>
      <c r="Q2203" s="215"/>
    </row>
    <row r="2204" spans="2:17" x14ac:dyDescent="0.3">
      <c r="B2204" s="102"/>
      <c r="C2204" s="210"/>
      <c r="D2204" s="102"/>
      <c r="E2204" s="210"/>
      <c r="F2204" s="102"/>
      <c r="G2204" s="210"/>
      <c r="H2204" s="102"/>
      <c r="I2204" s="210"/>
      <c r="J2204" s="102"/>
      <c r="K2204" s="210"/>
      <c r="L2204" s="102"/>
      <c r="M2204" s="210"/>
      <c r="N2204" s="102"/>
      <c r="O2204" s="210"/>
      <c r="P2204" s="102"/>
      <c r="Q2204" s="215"/>
    </row>
    <row r="2205" spans="2:17" x14ac:dyDescent="0.3">
      <c r="B2205" s="102"/>
      <c r="C2205" s="210"/>
      <c r="D2205" s="102"/>
      <c r="E2205" s="210"/>
      <c r="F2205" s="102"/>
      <c r="G2205" s="210"/>
      <c r="H2205" s="102"/>
      <c r="I2205" s="210"/>
      <c r="J2205" s="102"/>
      <c r="K2205" s="210"/>
      <c r="L2205" s="102"/>
      <c r="M2205" s="210"/>
      <c r="N2205" s="102"/>
      <c r="O2205" s="210"/>
      <c r="P2205" s="102"/>
      <c r="Q2205" s="215"/>
    </row>
    <row r="2206" spans="2:17" x14ac:dyDescent="0.3">
      <c r="B2206" s="102"/>
      <c r="C2206" s="210"/>
      <c r="D2206" s="102"/>
      <c r="E2206" s="210"/>
      <c r="F2206" s="102"/>
      <c r="G2206" s="210"/>
      <c r="H2206" s="102"/>
      <c r="I2206" s="210"/>
      <c r="J2206" s="102"/>
      <c r="K2206" s="210"/>
      <c r="L2206" s="102"/>
      <c r="M2206" s="210"/>
      <c r="N2206" s="102"/>
      <c r="O2206" s="210"/>
      <c r="P2206" s="102"/>
      <c r="Q2206" s="215"/>
    </row>
    <row r="2207" spans="2:17" x14ac:dyDescent="0.3">
      <c r="B2207" s="102"/>
      <c r="C2207" s="210"/>
      <c r="D2207" s="102"/>
      <c r="E2207" s="210"/>
      <c r="F2207" s="102"/>
      <c r="G2207" s="210"/>
      <c r="H2207" s="102"/>
      <c r="I2207" s="210"/>
      <c r="J2207" s="102"/>
      <c r="K2207" s="210"/>
      <c r="L2207" s="102"/>
      <c r="M2207" s="210"/>
      <c r="N2207" s="102"/>
      <c r="O2207" s="210"/>
      <c r="P2207" s="102"/>
      <c r="Q2207" s="215"/>
    </row>
    <row r="2208" spans="2:17" x14ac:dyDescent="0.3">
      <c r="B2208" s="102"/>
      <c r="C2208" s="210"/>
      <c r="D2208" s="102"/>
      <c r="E2208" s="210"/>
      <c r="F2208" s="102"/>
      <c r="G2208" s="210"/>
      <c r="H2208" s="102"/>
      <c r="I2208" s="210"/>
      <c r="J2208" s="102"/>
      <c r="K2208" s="210"/>
      <c r="L2208" s="102"/>
      <c r="M2208" s="210"/>
      <c r="N2208" s="102"/>
      <c r="O2208" s="210"/>
      <c r="P2208" s="102"/>
      <c r="Q2208" s="215"/>
    </row>
    <row r="2209" spans="2:17" x14ac:dyDescent="0.3">
      <c r="B2209" s="102"/>
      <c r="C2209" s="210"/>
      <c r="D2209" s="102"/>
      <c r="E2209" s="210"/>
      <c r="F2209" s="102"/>
      <c r="G2209" s="210"/>
      <c r="H2209" s="102"/>
      <c r="I2209" s="210"/>
      <c r="J2209" s="102"/>
      <c r="K2209" s="210"/>
      <c r="L2209" s="102"/>
      <c r="M2209" s="210"/>
      <c r="N2209" s="102"/>
      <c r="O2209" s="210"/>
      <c r="P2209" s="102"/>
      <c r="Q2209" s="215"/>
    </row>
    <row r="2210" spans="2:17" x14ac:dyDescent="0.3">
      <c r="B2210" s="102"/>
      <c r="C2210" s="210"/>
      <c r="D2210" s="102"/>
      <c r="E2210" s="210"/>
      <c r="F2210" s="102"/>
      <c r="G2210" s="210"/>
      <c r="H2210" s="102"/>
      <c r="I2210" s="210"/>
      <c r="J2210" s="102"/>
      <c r="K2210" s="210"/>
      <c r="L2210" s="102"/>
      <c r="M2210" s="210"/>
      <c r="N2210" s="102"/>
      <c r="O2210" s="210"/>
      <c r="P2210" s="102"/>
      <c r="Q2210" s="215"/>
    </row>
    <row r="2211" spans="2:17" x14ac:dyDescent="0.3">
      <c r="B2211" s="102"/>
      <c r="C2211" s="210"/>
      <c r="D2211" s="102"/>
      <c r="E2211" s="210"/>
      <c r="F2211" s="102"/>
      <c r="G2211" s="210"/>
      <c r="H2211" s="102"/>
      <c r="I2211" s="210"/>
      <c r="J2211" s="102"/>
      <c r="K2211" s="210"/>
      <c r="L2211" s="102"/>
      <c r="M2211" s="210"/>
      <c r="N2211" s="102"/>
      <c r="O2211" s="210"/>
      <c r="P2211" s="102"/>
      <c r="Q2211" s="215"/>
    </row>
    <row r="2212" spans="2:17" x14ac:dyDescent="0.3">
      <c r="B2212" s="102"/>
      <c r="C2212" s="210"/>
      <c r="D2212" s="102"/>
      <c r="E2212" s="210"/>
      <c r="F2212" s="102"/>
      <c r="G2212" s="210"/>
      <c r="H2212" s="102"/>
      <c r="I2212" s="210"/>
      <c r="J2212" s="102"/>
      <c r="K2212" s="210"/>
      <c r="L2212" s="102"/>
      <c r="M2212" s="210"/>
      <c r="N2212" s="102"/>
      <c r="O2212" s="210"/>
      <c r="P2212" s="102"/>
      <c r="Q2212" s="215"/>
    </row>
    <row r="2213" spans="2:17" x14ac:dyDescent="0.3">
      <c r="B2213" s="102"/>
      <c r="C2213" s="210"/>
      <c r="D2213" s="102"/>
      <c r="E2213" s="210"/>
      <c r="F2213" s="102"/>
      <c r="G2213" s="210"/>
      <c r="H2213" s="102"/>
      <c r="I2213" s="210"/>
      <c r="J2213" s="102"/>
      <c r="K2213" s="210"/>
      <c r="L2213" s="102"/>
      <c r="M2213" s="210"/>
      <c r="N2213" s="102"/>
      <c r="O2213" s="210"/>
      <c r="P2213" s="102"/>
      <c r="Q2213" s="215"/>
    </row>
    <row r="2214" spans="2:17" x14ac:dyDescent="0.3">
      <c r="B2214" s="102"/>
      <c r="C2214" s="210"/>
      <c r="D2214" s="102"/>
      <c r="E2214" s="210"/>
      <c r="F2214" s="102"/>
      <c r="G2214" s="210"/>
      <c r="H2214" s="102"/>
      <c r="I2214" s="210"/>
      <c r="J2214" s="102"/>
      <c r="K2214" s="210"/>
      <c r="L2214" s="102"/>
      <c r="M2214" s="210"/>
      <c r="N2214" s="102"/>
      <c r="O2214" s="210"/>
      <c r="P2214" s="102"/>
      <c r="Q2214" s="215"/>
    </row>
    <row r="2215" spans="2:17" x14ac:dyDescent="0.3">
      <c r="B2215" s="102"/>
      <c r="C2215" s="210"/>
      <c r="D2215" s="102"/>
      <c r="E2215" s="210"/>
      <c r="F2215" s="102"/>
      <c r="G2215" s="210"/>
      <c r="H2215" s="102"/>
      <c r="I2215" s="210"/>
      <c r="J2215" s="102"/>
      <c r="K2215" s="210"/>
      <c r="L2215" s="102"/>
      <c r="M2215" s="210"/>
      <c r="N2215" s="102"/>
      <c r="O2215" s="210"/>
      <c r="P2215" s="102"/>
      <c r="Q2215" s="215"/>
    </row>
    <row r="2216" spans="2:17" x14ac:dyDescent="0.3">
      <c r="B2216" s="102"/>
      <c r="C2216" s="210"/>
      <c r="D2216" s="102"/>
      <c r="E2216" s="210"/>
      <c r="F2216" s="102"/>
      <c r="G2216" s="210"/>
      <c r="H2216" s="102"/>
      <c r="I2216" s="210"/>
      <c r="J2216" s="102"/>
      <c r="K2216" s="210"/>
      <c r="L2216" s="102"/>
      <c r="M2216" s="210"/>
      <c r="N2216" s="102"/>
      <c r="O2216" s="210"/>
      <c r="P2216" s="102"/>
      <c r="Q2216" s="215"/>
    </row>
    <row r="2217" spans="2:17" x14ac:dyDescent="0.3">
      <c r="B2217" s="102"/>
      <c r="C2217" s="210"/>
      <c r="D2217" s="102"/>
      <c r="E2217" s="210"/>
      <c r="F2217" s="102"/>
      <c r="G2217" s="210"/>
      <c r="H2217" s="102"/>
      <c r="I2217" s="210"/>
      <c r="J2217" s="102"/>
      <c r="K2217" s="210"/>
      <c r="L2217" s="102"/>
      <c r="M2217" s="210"/>
      <c r="N2217" s="102"/>
      <c r="O2217" s="210"/>
      <c r="P2217" s="102"/>
      <c r="Q2217" s="215"/>
    </row>
    <row r="2218" spans="2:17" x14ac:dyDescent="0.3">
      <c r="B2218" s="102"/>
      <c r="C2218" s="210"/>
      <c r="D2218" s="102"/>
      <c r="E2218" s="210"/>
      <c r="F2218" s="102"/>
      <c r="G2218" s="210"/>
      <c r="H2218" s="102"/>
      <c r="I2218" s="210"/>
      <c r="J2218" s="102"/>
      <c r="K2218" s="210"/>
      <c r="L2218" s="102"/>
      <c r="M2218" s="210"/>
      <c r="N2218" s="102"/>
      <c r="O2218" s="210"/>
      <c r="P2218" s="102"/>
      <c r="Q2218" s="215"/>
    </row>
    <row r="2219" spans="2:17" x14ac:dyDescent="0.3">
      <c r="B2219" s="102"/>
      <c r="C2219" s="210"/>
      <c r="D2219" s="102"/>
      <c r="E2219" s="210"/>
      <c r="F2219" s="102"/>
      <c r="G2219" s="210"/>
      <c r="H2219" s="102"/>
      <c r="I2219" s="210"/>
      <c r="J2219" s="102"/>
      <c r="K2219" s="210"/>
      <c r="L2219" s="102"/>
      <c r="M2219" s="210"/>
      <c r="N2219" s="102"/>
      <c r="O2219" s="210"/>
      <c r="P2219" s="102"/>
      <c r="Q2219" s="215"/>
    </row>
    <row r="2220" spans="2:17" x14ac:dyDescent="0.3">
      <c r="B2220" s="102"/>
      <c r="C2220" s="210"/>
      <c r="D2220" s="102"/>
      <c r="E2220" s="210"/>
      <c r="F2220" s="102"/>
      <c r="G2220" s="210"/>
      <c r="H2220" s="102"/>
      <c r="I2220" s="210"/>
      <c r="J2220" s="102"/>
      <c r="K2220" s="210"/>
      <c r="L2220" s="102"/>
      <c r="M2220" s="210"/>
      <c r="N2220" s="102"/>
      <c r="O2220" s="210"/>
      <c r="P2220" s="102"/>
      <c r="Q2220" s="215"/>
    </row>
    <row r="2221" spans="2:17" x14ac:dyDescent="0.3">
      <c r="B2221" s="102"/>
      <c r="C2221" s="210"/>
      <c r="D2221" s="102"/>
      <c r="E2221" s="210"/>
      <c r="F2221" s="102"/>
      <c r="G2221" s="210"/>
      <c r="H2221" s="102"/>
      <c r="I2221" s="210"/>
      <c r="J2221" s="102"/>
      <c r="K2221" s="210"/>
      <c r="L2221" s="102"/>
      <c r="M2221" s="210"/>
      <c r="N2221" s="102"/>
      <c r="O2221" s="210"/>
      <c r="P2221" s="102"/>
      <c r="Q2221" s="215"/>
    </row>
    <row r="2222" spans="2:17" x14ac:dyDescent="0.3">
      <c r="B2222" s="102"/>
      <c r="C2222" s="210"/>
      <c r="D2222" s="102"/>
      <c r="E2222" s="210"/>
      <c r="F2222" s="102"/>
      <c r="G2222" s="210"/>
      <c r="H2222" s="102"/>
      <c r="I2222" s="210"/>
      <c r="J2222" s="102"/>
      <c r="K2222" s="210"/>
      <c r="L2222" s="102"/>
      <c r="M2222" s="210"/>
      <c r="N2222" s="102"/>
      <c r="O2222" s="210"/>
      <c r="P2222" s="102"/>
      <c r="Q2222" s="215"/>
    </row>
    <row r="2223" spans="2:17" x14ac:dyDescent="0.3">
      <c r="B2223" s="102"/>
      <c r="C2223" s="210"/>
      <c r="D2223" s="102"/>
      <c r="E2223" s="210"/>
      <c r="F2223" s="102"/>
      <c r="G2223" s="210"/>
      <c r="H2223" s="102"/>
      <c r="I2223" s="210"/>
      <c r="J2223" s="102"/>
      <c r="K2223" s="210"/>
      <c r="L2223" s="102"/>
      <c r="M2223" s="210"/>
      <c r="N2223" s="102"/>
      <c r="O2223" s="210"/>
      <c r="P2223" s="102"/>
      <c r="Q2223" s="215"/>
    </row>
    <row r="2224" spans="2:17" x14ac:dyDescent="0.3">
      <c r="B2224" s="102"/>
      <c r="C2224" s="210"/>
      <c r="D2224" s="102"/>
      <c r="E2224" s="210"/>
      <c r="F2224" s="102"/>
      <c r="G2224" s="210"/>
      <c r="H2224" s="102"/>
      <c r="I2224" s="210"/>
      <c r="J2224" s="102"/>
      <c r="K2224" s="210"/>
      <c r="L2224" s="102"/>
      <c r="M2224" s="210"/>
      <c r="N2224" s="102"/>
      <c r="O2224" s="210"/>
      <c r="P2224" s="102"/>
      <c r="Q2224" s="215"/>
    </row>
    <row r="2225" spans="2:17" x14ac:dyDescent="0.3">
      <c r="B2225" s="102"/>
      <c r="C2225" s="210"/>
      <c r="D2225" s="102"/>
      <c r="E2225" s="210"/>
      <c r="F2225" s="102"/>
      <c r="G2225" s="210"/>
      <c r="H2225" s="102"/>
      <c r="I2225" s="210"/>
      <c r="J2225" s="102"/>
      <c r="K2225" s="210"/>
      <c r="L2225" s="102"/>
      <c r="M2225" s="210"/>
      <c r="N2225" s="102"/>
      <c r="O2225" s="210"/>
      <c r="P2225" s="102"/>
      <c r="Q2225" s="215"/>
    </row>
    <row r="2226" spans="2:17" x14ac:dyDescent="0.3">
      <c r="B2226" s="102"/>
      <c r="C2226" s="210"/>
      <c r="D2226" s="102"/>
      <c r="E2226" s="210"/>
      <c r="F2226" s="102"/>
      <c r="G2226" s="210"/>
      <c r="H2226" s="102"/>
      <c r="I2226" s="210"/>
      <c r="J2226" s="102"/>
      <c r="K2226" s="210"/>
      <c r="L2226" s="102"/>
      <c r="M2226" s="210"/>
      <c r="N2226" s="102"/>
      <c r="O2226" s="210"/>
      <c r="P2226" s="102"/>
      <c r="Q2226" s="215"/>
    </row>
    <row r="2227" spans="2:17" x14ac:dyDescent="0.3">
      <c r="B2227" s="102"/>
      <c r="C2227" s="210"/>
      <c r="D2227" s="102"/>
      <c r="E2227" s="210"/>
      <c r="F2227" s="102"/>
      <c r="G2227" s="210"/>
      <c r="H2227" s="102"/>
      <c r="I2227" s="210"/>
      <c r="J2227" s="102"/>
      <c r="K2227" s="210"/>
      <c r="L2227" s="102"/>
      <c r="M2227" s="210"/>
      <c r="N2227" s="102"/>
      <c r="O2227" s="210"/>
      <c r="P2227" s="102"/>
      <c r="Q2227" s="215"/>
    </row>
    <row r="2228" spans="2:17" x14ac:dyDescent="0.3">
      <c r="B2228" s="102"/>
      <c r="C2228" s="210"/>
      <c r="D2228" s="102"/>
      <c r="E2228" s="210"/>
      <c r="F2228" s="102"/>
      <c r="G2228" s="210"/>
      <c r="H2228" s="102"/>
      <c r="I2228" s="210"/>
      <c r="J2228" s="102"/>
      <c r="K2228" s="210"/>
      <c r="L2228" s="102"/>
      <c r="M2228" s="210"/>
      <c r="N2228" s="102"/>
      <c r="O2228" s="210"/>
      <c r="P2228" s="102"/>
      <c r="Q2228" s="215"/>
    </row>
    <row r="2229" spans="2:17" x14ac:dyDescent="0.3">
      <c r="B2229" s="102"/>
      <c r="C2229" s="210"/>
      <c r="D2229" s="102"/>
      <c r="E2229" s="210"/>
      <c r="F2229" s="102"/>
      <c r="G2229" s="210"/>
      <c r="H2229" s="102"/>
      <c r="I2229" s="210"/>
      <c r="J2229" s="102"/>
      <c r="K2229" s="210"/>
      <c r="L2229" s="102"/>
      <c r="M2229" s="210"/>
      <c r="N2229" s="102"/>
      <c r="O2229" s="210"/>
      <c r="P2229" s="102"/>
      <c r="Q2229" s="215"/>
    </row>
    <row r="2230" spans="2:17" x14ac:dyDescent="0.3">
      <c r="B2230" s="102"/>
      <c r="C2230" s="210"/>
      <c r="D2230" s="102"/>
      <c r="E2230" s="210"/>
      <c r="F2230" s="102"/>
      <c r="G2230" s="210"/>
      <c r="H2230" s="102"/>
      <c r="I2230" s="210"/>
      <c r="J2230" s="102"/>
      <c r="K2230" s="210"/>
      <c r="L2230" s="102"/>
      <c r="M2230" s="210"/>
      <c r="N2230" s="102"/>
      <c r="O2230" s="210"/>
      <c r="P2230" s="102"/>
      <c r="Q2230" s="215"/>
    </row>
    <row r="2231" spans="2:17" x14ac:dyDescent="0.3">
      <c r="B2231" s="102"/>
      <c r="C2231" s="210"/>
      <c r="D2231" s="102"/>
      <c r="E2231" s="210"/>
      <c r="F2231" s="102"/>
      <c r="G2231" s="210"/>
      <c r="H2231" s="102"/>
      <c r="I2231" s="210"/>
      <c r="J2231" s="102"/>
      <c r="K2231" s="210"/>
      <c r="L2231" s="102"/>
      <c r="M2231" s="210"/>
      <c r="N2231" s="102"/>
      <c r="O2231" s="210"/>
      <c r="P2231" s="102"/>
      <c r="Q2231" s="215"/>
    </row>
    <row r="2232" spans="2:17" x14ac:dyDescent="0.3">
      <c r="B2232" s="102"/>
      <c r="C2232" s="210"/>
      <c r="D2232" s="102"/>
      <c r="E2232" s="210"/>
      <c r="F2232" s="102"/>
      <c r="G2232" s="210"/>
      <c r="H2232" s="102"/>
      <c r="I2232" s="210"/>
      <c r="J2232" s="102"/>
      <c r="K2232" s="210"/>
      <c r="L2232" s="102"/>
      <c r="M2232" s="210"/>
      <c r="N2232" s="102"/>
      <c r="O2232" s="210"/>
      <c r="P2232" s="102"/>
      <c r="Q2232" s="215"/>
    </row>
    <row r="2233" spans="2:17" x14ac:dyDescent="0.3">
      <c r="B2233" s="102"/>
      <c r="C2233" s="210"/>
      <c r="D2233" s="102"/>
      <c r="E2233" s="210"/>
      <c r="F2233" s="102"/>
      <c r="G2233" s="210"/>
      <c r="H2233" s="102"/>
      <c r="I2233" s="210"/>
      <c r="J2233" s="102"/>
      <c r="K2233" s="210"/>
      <c r="L2233" s="102"/>
      <c r="M2233" s="210"/>
      <c r="N2233" s="102"/>
      <c r="O2233" s="210"/>
      <c r="P2233" s="102"/>
      <c r="Q2233" s="215"/>
    </row>
    <row r="2234" spans="2:17" x14ac:dyDescent="0.3">
      <c r="B2234" s="102"/>
      <c r="C2234" s="210"/>
      <c r="D2234" s="102"/>
      <c r="E2234" s="210"/>
      <c r="F2234" s="102"/>
      <c r="G2234" s="210"/>
      <c r="H2234" s="102"/>
      <c r="I2234" s="210"/>
      <c r="J2234" s="102"/>
      <c r="K2234" s="210"/>
      <c r="L2234" s="102"/>
      <c r="M2234" s="210"/>
      <c r="N2234" s="102"/>
      <c r="O2234" s="210"/>
      <c r="P2234" s="102"/>
      <c r="Q2234" s="215"/>
    </row>
    <row r="2235" spans="2:17" x14ac:dyDescent="0.3">
      <c r="B2235" s="102"/>
      <c r="C2235" s="210"/>
      <c r="D2235" s="102"/>
      <c r="E2235" s="210"/>
      <c r="F2235" s="102"/>
      <c r="G2235" s="210"/>
      <c r="H2235" s="102"/>
      <c r="I2235" s="210"/>
      <c r="J2235" s="102"/>
      <c r="K2235" s="210"/>
      <c r="L2235" s="102"/>
      <c r="M2235" s="210"/>
      <c r="N2235" s="102"/>
      <c r="O2235" s="210"/>
      <c r="P2235" s="102"/>
      <c r="Q2235" s="215"/>
    </row>
    <row r="2236" spans="2:17" x14ac:dyDescent="0.3">
      <c r="B2236" s="102"/>
      <c r="C2236" s="210"/>
      <c r="D2236" s="102"/>
      <c r="E2236" s="210"/>
      <c r="F2236" s="102"/>
      <c r="G2236" s="210"/>
      <c r="H2236" s="102"/>
      <c r="I2236" s="210"/>
      <c r="J2236" s="102"/>
      <c r="K2236" s="210"/>
      <c r="L2236" s="102"/>
      <c r="M2236" s="210"/>
      <c r="N2236" s="102"/>
      <c r="O2236" s="210"/>
      <c r="P2236" s="102"/>
      <c r="Q2236" s="215"/>
    </row>
    <row r="2237" spans="2:17" x14ac:dyDescent="0.3">
      <c r="B2237" s="102"/>
      <c r="C2237" s="210"/>
      <c r="D2237" s="102"/>
      <c r="E2237" s="210"/>
      <c r="F2237" s="102"/>
      <c r="G2237" s="210"/>
      <c r="H2237" s="102"/>
      <c r="I2237" s="210"/>
      <c r="J2237" s="102"/>
      <c r="K2237" s="210"/>
      <c r="L2237" s="102"/>
      <c r="M2237" s="210"/>
      <c r="N2237" s="102"/>
      <c r="O2237" s="210"/>
      <c r="P2237" s="102"/>
      <c r="Q2237" s="215"/>
    </row>
    <row r="2238" spans="2:17" x14ac:dyDescent="0.3">
      <c r="B2238" s="102"/>
      <c r="C2238" s="210"/>
      <c r="D2238" s="102"/>
      <c r="E2238" s="210"/>
      <c r="F2238" s="102"/>
      <c r="G2238" s="210"/>
      <c r="H2238" s="102"/>
      <c r="I2238" s="210"/>
      <c r="J2238" s="102"/>
      <c r="K2238" s="210"/>
      <c r="L2238" s="102"/>
      <c r="M2238" s="210"/>
      <c r="N2238" s="102"/>
      <c r="O2238" s="210"/>
      <c r="P2238" s="102"/>
      <c r="Q2238" s="215"/>
    </row>
    <row r="2239" spans="2:17" x14ac:dyDescent="0.3">
      <c r="B2239" s="102"/>
      <c r="C2239" s="210"/>
      <c r="D2239" s="102"/>
      <c r="E2239" s="210"/>
      <c r="F2239" s="102"/>
      <c r="G2239" s="210"/>
      <c r="H2239" s="102"/>
      <c r="I2239" s="210"/>
      <c r="J2239" s="102"/>
      <c r="K2239" s="210"/>
      <c r="L2239" s="102"/>
      <c r="M2239" s="210"/>
      <c r="N2239" s="102"/>
      <c r="O2239" s="210"/>
      <c r="P2239" s="102"/>
      <c r="Q2239" s="215"/>
    </row>
    <row r="2240" spans="2:17" x14ac:dyDescent="0.3">
      <c r="B2240" s="102"/>
      <c r="C2240" s="210"/>
      <c r="D2240" s="102"/>
      <c r="E2240" s="210"/>
      <c r="F2240" s="102"/>
      <c r="G2240" s="210"/>
      <c r="H2240" s="102"/>
      <c r="I2240" s="210"/>
      <c r="J2240" s="102"/>
      <c r="K2240" s="210"/>
      <c r="L2240" s="102"/>
      <c r="M2240" s="210"/>
      <c r="N2240" s="102"/>
      <c r="O2240" s="210"/>
      <c r="P2240" s="102"/>
      <c r="Q2240" s="215"/>
    </row>
    <row r="2241" spans="2:17" x14ac:dyDescent="0.3">
      <c r="B2241" s="102"/>
      <c r="C2241" s="210"/>
      <c r="D2241" s="102"/>
      <c r="E2241" s="210"/>
      <c r="F2241" s="102"/>
      <c r="G2241" s="210"/>
      <c r="H2241" s="102"/>
      <c r="I2241" s="210"/>
      <c r="J2241" s="102"/>
      <c r="K2241" s="210"/>
      <c r="L2241" s="102"/>
      <c r="M2241" s="210"/>
      <c r="N2241" s="102"/>
      <c r="O2241" s="210"/>
      <c r="P2241" s="102"/>
      <c r="Q2241" s="215"/>
    </row>
    <row r="2242" spans="2:17" x14ac:dyDescent="0.3">
      <c r="B2242" s="102"/>
      <c r="C2242" s="210"/>
      <c r="D2242" s="102"/>
      <c r="E2242" s="210"/>
      <c r="F2242" s="102"/>
      <c r="G2242" s="210"/>
      <c r="H2242" s="102"/>
      <c r="I2242" s="210"/>
      <c r="J2242" s="102"/>
      <c r="K2242" s="210"/>
      <c r="L2242" s="102"/>
      <c r="M2242" s="210"/>
      <c r="N2242" s="102"/>
      <c r="O2242" s="210"/>
      <c r="P2242" s="102"/>
      <c r="Q2242" s="215"/>
    </row>
    <row r="2243" spans="2:17" x14ac:dyDescent="0.3">
      <c r="B2243" s="102"/>
      <c r="C2243" s="210"/>
      <c r="D2243" s="102"/>
      <c r="E2243" s="210"/>
      <c r="F2243" s="102"/>
      <c r="G2243" s="210"/>
      <c r="H2243" s="102"/>
      <c r="I2243" s="210"/>
      <c r="J2243" s="102"/>
      <c r="K2243" s="210"/>
      <c r="L2243" s="102"/>
      <c r="M2243" s="210"/>
      <c r="N2243" s="102"/>
      <c r="O2243" s="210"/>
      <c r="P2243" s="102"/>
      <c r="Q2243" s="215"/>
    </row>
    <row r="2244" spans="2:17" x14ac:dyDescent="0.3">
      <c r="B2244" s="102"/>
      <c r="C2244" s="210"/>
      <c r="D2244" s="102"/>
      <c r="E2244" s="210"/>
      <c r="F2244" s="102"/>
      <c r="G2244" s="210"/>
      <c r="H2244" s="102"/>
      <c r="I2244" s="210"/>
      <c r="J2244" s="102"/>
      <c r="K2244" s="210"/>
      <c r="L2244" s="102"/>
      <c r="M2244" s="210"/>
      <c r="N2244" s="102"/>
      <c r="O2244" s="210"/>
      <c r="P2244" s="102"/>
      <c r="Q2244" s="215"/>
    </row>
    <row r="2245" spans="2:17" x14ac:dyDescent="0.3">
      <c r="B2245" s="102"/>
      <c r="C2245" s="210"/>
      <c r="D2245" s="102"/>
      <c r="E2245" s="210"/>
      <c r="F2245" s="102"/>
      <c r="G2245" s="210"/>
      <c r="H2245" s="102"/>
      <c r="I2245" s="210"/>
      <c r="J2245" s="102"/>
      <c r="K2245" s="210"/>
      <c r="L2245" s="102"/>
      <c r="M2245" s="210"/>
      <c r="N2245" s="102"/>
      <c r="O2245" s="210"/>
      <c r="P2245" s="102"/>
      <c r="Q2245" s="215"/>
    </row>
    <row r="2246" spans="2:17" x14ac:dyDescent="0.3">
      <c r="B2246" s="102"/>
      <c r="C2246" s="210"/>
      <c r="D2246" s="102"/>
      <c r="E2246" s="210"/>
      <c r="F2246" s="102"/>
      <c r="G2246" s="210"/>
      <c r="H2246" s="102"/>
      <c r="I2246" s="210"/>
      <c r="J2246" s="102"/>
      <c r="K2246" s="210"/>
      <c r="L2246" s="102"/>
      <c r="M2246" s="210"/>
      <c r="N2246" s="102"/>
      <c r="O2246" s="210"/>
      <c r="P2246" s="102"/>
      <c r="Q2246" s="215"/>
    </row>
    <row r="2247" spans="2:17" x14ac:dyDescent="0.3">
      <c r="B2247" s="102"/>
      <c r="C2247" s="210"/>
      <c r="D2247" s="102"/>
      <c r="E2247" s="210"/>
      <c r="F2247" s="102"/>
      <c r="G2247" s="210"/>
      <c r="H2247" s="102"/>
      <c r="I2247" s="210"/>
      <c r="J2247" s="102"/>
      <c r="K2247" s="210"/>
      <c r="L2247" s="102"/>
      <c r="M2247" s="210"/>
      <c r="N2247" s="102"/>
      <c r="O2247" s="210"/>
      <c r="P2247" s="102"/>
      <c r="Q2247" s="215"/>
    </row>
    <row r="2248" spans="2:17" x14ac:dyDescent="0.3">
      <c r="B2248" s="102"/>
      <c r="C2248" s="210"/>
      <c r="D2248" s="102"/>
      <c r="E2248" s="210"/>
      <c r="F2248" s="102"/>
      <c r="G2248" s="210"/>
      <c r="H2248" s="102"/>
      <c r="I2248" s="210"/>
      <c r="J2248" s="102"/>
      <c r="K2248" s="210"/>
      <c r="L2248" s="102"/>
      <c r="M2248" s="210"/>
      <c r="N2248" s="102"/>
      <c r="O2248" s="210"/>
      <c r="P2248" s="102"/>
      <c r="Q2248" s="215"/>
    </row>
    <row r="2249" spans="2:17" x14ac:dyDescent="0.3">
      <c r="B2249" s="102"/>
      <c r="C2249" s="210"/>
      <c r="D2249" s="102"/>
      <c r="E2249" s="210"/>
      <c r="F2249" s="102"/>
      <c r="G2249" s="210"/>
      <c r="H2249" s="102"/>
      <c r="I2249" s="210"/>
      <c r="J2249" s="102"/>
      <c r="K2249" s="210"/>
      <c r="L2249" s="102"/>
      <c r="M2249" s="210"/>
      <c r="N2249" s="102"/>
      <c r="O2249" s="210"/>
      <c r="P2249" s="102"/>
      <c r="Q2249" s="215"/>
    </row>
    <row r="2250" spans="2:17" x14ac:dyDescent="0.3">
      <c r="B2250" s="102"/>
      <c r="C2250" s="210"/>
      <c r="D2250" s="102"/>
      <c r="E2250" s="210"/>
      <c r="F2250" s="102"/>
      <c r="G2250" s="210"/>
      <c r="H2250" s="102"/>
      <c r="I2250" s="210"/>
      <c r="J2250" s="102"/>
      <c r="K2250" s="210"/>
      <c r="L2250" s="102"/>
      <c r="M2250" s="210"/>
      <c r="N2250" s="102"/>
      <c r="O2250" s="210"/>
      <c r="P2250" s="102"/>
      <c r="Q2250" s="215"/>
    </row>
    <row r="2251" spans="2:17" x14ac:dyDescent="0.3">
      <c r="B2251" s="102"/>
      <c r="C2251" s="210"/>
      <c r="D2251" s="102"/>
      <c r="E2251" s="210"/>
      <c r="F2251" s="102"/>
      <c r="G2251" s="210"/>
      <c r="H2251" s="102"/>
      <c r="I2251" s="210"/>
      <c r="J2251" s="102"/>
      <c r="K2251" s="210"/>
      <c r="L2251" s="102"/>
      <c r="M2251" s="210"/>
      <c r="N2251" s="102"/>
      <c r="O2251" s="210"/>
      <c r="P2251" s="102"/>
      <c r="Q2251" s="215"/>
    </row>
    <row r="2252" spans="2:17" x14ac:dyDescent="0.3">
      <c r="B2252" s="102"/>
      <c r="C2252" s="210"/>
      <c r="D2252" s="102"/>
      <c r="E2252" s="210"/>
      <c r="F2252" s="102"/>
      <c r="G2252" s="210"/>
      <c r="H2252" s="102"/>
      <c r="I2252" s="210"/>
      <c r="J2252" s="102"/>
      <c r="K2252" s="210"/>
      <c r="L2252" s="102"/>
      <c r="M2252" s="210"/>
      <c r="N2252" s="102"/>
      <c r="O2252" s="210"/>
      <c r="P2252" s="102"/>
      <c r="Q2252" s="215"/>
    </row>
    <row r="2253" spans="2:17" x14ac:dyDescent="0.3">
      <c r="B2253" s="102"/>
      <c r="C2253" s="210"/>
      <c r="D2253" s="102"/>
      <c r="E2253" s="210"/>
      <c r="F2253" s="102"/>
      <c r="G2253" s="210"/>
      <c r="H2253" s="102"/>
      <c r="I2253" s="210"/>
      <c r="J2253" s="102"/>
      <c r="K2253" s="210"/>
      <c r="L2253" s="102"/>
      <c r="M2253" s="210"/>
      <c r="N2253" s="102"/>
      <c r="O2253" s="210"/>
      <c r="P2253" s="102"/>
      <c r="Q2253" s="215"/>
    </row>
    <row r="2254" spans="2:17" x14ac:dyDescent="0.3">
      <c r="B2254" s="102"/>
      <c r="C2254" s="210"/>
      <c r="D2254" s="102"/>
      <c r="E2254" s="210"/>
      <c r="F2254" s="102"/>
      <c r="G2254" s="210"/>
      <c r="H2254" s="102"/>
      <c r="I2254" s="210"/>
      <c r="J2254" s="102"/>
      <c r="K2254" s="210"/>
      <c r="L2254" s="102"/>
      <c r="M2254" s="210"/>
      <c r="N2254" s="102"/>
      <c r="O2254" s="210"/>
      <c r="P2254" s="102"/>
      <c r="Q2254" s="215"/>
    </row>
    <row r="2255" spans="2:17" x14ac:dyDescent="0.3">
      <c r="B2255" s="102"/>
      <c r="C2255" s="210"/>
      <c r="D2255" s="102"/>
      <c r="E2255" s="210"/>
      <c r="F2255" s="102"/>
      <c r="G2255" s="210"/>
      <c r="H2255" s="102"/>
      <c r="I2255" s="210"/>
      <c r="J2255" s="102"/>
      <c r="K2255" s="210"/>
      <c r="L2255" s="102"/>
      <c r="M2255" s="210"/>
      <c r="N2255" s="102"/>
      <c r="O2255" s="210"/>
      <c r="P2255" s="102"/>
      <c r="Q2255" s="215"/>
    </row>
    <row r="2256" spans="2:17" x14ac:dyDescent="0.3">
      <c r="B2256" s="102"/>
      <c r="C2256" s="210"/>
      <c r="D2256" s="102"/>
      <c r="E2256" s="210"/>
      <c r="F2256" s="102"/>
      <c r="G2256" s="210"/>
      <c r="H2256" s="102"/>
      <c r="I2256" s="210"/>
      <c r="J2256" s="102"/>
      <c r="K2256" s="210"/>
      <c r="L2256" s="102"/>
      <c r="M2256" s="210"/>
      <c r="N2256" s="102"/>
      <c r="O2256" s="210"/>
      <c r="P2256" s="102"/>
      <c r="Q2256" s="215"/>
    </row>
    <row r="2257" spans="2:17" x14ac:dyDescent="0.3">
      <c r="B2257" s="102"/>
      <c r="C2257" s="210"/>
      <c r="D2257" s="102"/>
      <c r="E2257" s="210"/>
      <c r="F2257" s="102"/>
      <c r="G2257" s="210"/>
      <c r="H2257" s="102"/>
      <c r="I2257" s="210"/>
      <c r="J2257" s="102"/>
      <c r="K2257" s="210"/>
      <c r="L2257" s="102"/>
      <c r="M2257" s="210"/>
      <c r="N2257" s="102"/>
      <c r="O2257" s="210"/>
      <c r="P2257" s="102"/>
      <c r="Q2257" s="215"/>
    </row>
    <row r="2258" spans="2:17" x14ac:dyDescent="0.3">
      <c r="B2258" s="102"/>
      <c r="C2258" s="210"/>
      <c r="D2258" s="102"/>
      <c r="E2258" s="210"/>
      <c r="F2258" s="102"/>
      <c r="G2258" s="210"/>
      <c r="H2258" s="102"/>
      <c r="I2258" s="210"/>
      <c r="J2258" s="102"/>
      <c r="K2258" s="210"/>
      <c r="L2258" s="102"/>
      <c r="M2258" s="210"/>
      <c r="N2258" s="102"/>
      <c r="O2258" s="210"/>
      <c r="P2258" s="102"/>
      <c r="Q2258" s="215"/>
    </row>
    <row r="2259" spans="2:17" x14ac:dyDescent="0.3">
      <c r="B2259" s="102"/>
      <c r="C2259" s="210"/>
      <c r="D2259" s="102"/>
      <c r="E2259" s="210"/>
      <c r="F2259" s="102"/>
      <c r="G2259" s="210"/>
      <c r="H2259" s="102"/>
      <c r="I2259" s="210"/>
      <c r="J2259" s="102"/>
      <c r="K2259" s="210"/>
      <c r="L2259" s="102"/>
      <c r="M2259" s="210"/>
      <c r="N2259" s="102"/>
      <c r="O2259" s="210"/>
      <c r="P2259" s="102"/>
      <c r="Q2259" s="215"/>
    </row>
    <row r="2260" spans="2:17" x14ac:dyDescent="0.3">
      <c r="B2260" s="102"/>
      <c r="C2260" s="210"/>
      <c r="D2260" s="102"/>
      <c r="E2260" s="210"/>
      <c r="F2260" s="102"/>
      <c r="G2260" s="210"/>
      <c r="H2260" s="102"/>
      <c r="I2260" s="210"/>
      <c r="J2260" s="102"/>
      <c r="K2260" s="210"/>
      <c r="L2260" s="102"/>
      <c r="M2260" s="210"/>
      <c r="N2260" s="102"/>
      <c r="O2260" s="210"/>
      <c r="P2260" s="102"/>
      <c r="Q2260" s="215"/>
    </row>
    <row r="2261" spans="2:17" x14ac:dyDescent="0.3">
      <c r="B2261" s="102"/>
      <c r="C2261" s="210"/>
      <c r="D2261" s="102"/>
      <c r="E2261" s="210"/>
      <c r="F2261" s="102"/>
      <c r="G2261" s="210"/>
      <c r="H2261" s="102"/>
      <c r="I2261" s="210"/>
      <c r="J2261" s="102"/>
      <c r="K2261" s="210"/>
      <c r="L2261" s="102"/>
      <c r="M2261" s="210"/>
      <c r="N2261" s="102"/>
      <c r="O2261" s="210"/>
      <c r="P2261" s="102"/>
      <c r="Q2261" s="215"/>
    </row>
    <row r="2262" spans="2:17" x14ac:dyDescent="0.3">
      <c r="B2262" s="102"/>
      <c r="C2262" s="210"/>
      <c r="D2262" s="102"/>
      <c r="E2262" s="210"/>
      <c r="F2262" s="102"/>
      <c r="G2262" s="210"/>
      <c r="H2262" s="102"/>
      <c r="I2262" s="210"/>
      <c r="J2262" s="102"/>
      <c r="K2262" s="210"/>
      <c r="L2262" s="102"/>
      <c r="M2262" s="210"/>
      <c r="N2262" s="102"/>
      <c r="O2262" s="210"/>
      <c r="P2262" s="102"/>
      <c r="Q2262" s="215"/>
    </row>
    <row r="2263" spans="2:17" x14ac:dyDescent="0.3">
      <c r="B2263" s="102"/>
      <c r="C2263" s="210"/>
      <c r="D2263" s="102"/>
      <c r="E2263" s="210"/>
      <c r="F2263" s="102"/>
      <c r="G2263" s="210"/>
      <c r="H2263" s="102"/>
      <c r="I2263" s="210"/>
      <c r="J2263" s="102"/>
      <c r="K2263" s="210"/>
      <c r="L2263" s="102"/>
      <c r="M2263" s="210"/>
      <c r="N2263" s="102"/>
      <c r="O2263" s="210"/>
      <c r="P2263" s="102"/>
      <c r="Q2263" s="215"/>
    </row>
    <row r="2264" spans="2:17" x14ac:dyDescent="0.3">
      <c r="B2264" s="102"/>
      <c r="C2264" s="210"/>
      <c r="D2264" s="102"/>
      <c r="E2264" s="210"/>
      <c r="F2264" s="102"/>
      <c r="G2264" s="210"/>
      <c r="H2264" s="102"/>
      <c r="I2264" s="210"/>
      <c r="J2264" s="102"/>
      <c r="K2264" s="210"/>
      <c r="L2264" s="102"/>
      <c r="M2264" s="210"/>
      <c r="N2264" s="102"/>
      <c r="O2264" s="210"/>
      <c r="P2264" s="102"/>
      <c r="Q2264" s="215"/>
    </row>
    <row r="2265" spans="2:17" x14ac:dyDescent="0.3">
      <c r="B2265" s="102"/>
      <c r="C2265" s="210"/>
      <c r="D2265" s="102"/>
      <c r="E2265" s="210"/>
      <c r="F2265" s="102"/>
      <c r="G2265" s="210"/>
      <c r="H2265" s="102"/>
      <c r="I2265" s="210"/>
      <c r="J2265" s="102"/>
      <c r="K2265" s="210"/>
      <c r="L2265" s="102"/>
      <c r="M2265" s="210"/>
      <c r="N2265" s="102"/>
      <c r="O2265" s="210"/>
      <c r="P2265" s="102"/>
      <c r="Q2265" s="215"/>
    </row>
    <row r="2266" spans="2:17" x14ac:dyDescent="0.3">
      <c r="B2266" s="102"/>
      <c r="C2266" s="210"/>
      <c r="D2266" s="102"/>
      <c r="E2266" s="210"/>
      <c r="F2266" s="102"/>
      <c r="G2266" s="210"/>
      <c r="H2266" s="102"/>
      <c r="I2266" s="210"/>
      <c r="J2266" s="102"/>
      <c r="K2266" s="210"/>
      <c r="L2266" s="102"/>
      <c r="M2266" s="210"/>
      <c r="N2266" s="102"/>
      <c r="O2266" s="210"/>
      <c r="P2266" s="102"/>
      <c r="Q2266" s="215"/>
    </row>
    <row r="2267" spans="2:17" x14ac:dyDescent="0.3">
      <c r="B2267" s="102"/>
      <c r="C2267" s="210"/>
      <c r="D2267" s="102"/>
      <c r="E2267" s="210"/>
      <c r="F2267" s="102"/>
      <c r="G2267" s="210"/>
      <c r="H2267" s="102"/>
      <c r="I2267" s="210"/>
      <c r="J2267" s="102"/>
      <c r="K2267" s="210"/>
      <c r="L2267" s="102"/>
      <c r="M2267" s="210"/>
      <c r="N2267" s="102"/>
      <c r="O2267" s="210"/>
      <c r="P2267" s="102"/>
      <c r="Q2267" s="215"/>
    </row>
    <row r="2268" spans="2:17" x14ac:dyDescent="0.3">
      <c r="B2268" s="102"/>
      <c r="C2268" s="210"/>
      <c r="D2268" s="102"/>
      <c r="E2268" s="210"/>
      <c r="F2268" s="102"/>
      <c r="G2268" s="210"/>
      <c r="H2268" s="102"/>
      <c r="I2268" s="210"/>
      <c r="J2268" s="102"/>
      <c r="K2268" s="210"/>
      <c r="L2268" s="102"/>
      <c r="M2268" s="210"/>
      <c r="N2268" s="102"/>
      <c r="O2268" s="210"/>
      <c r="P2268" s="102"/>
      <c r="Q2268" s="215"/>
    </row>
    <row r="2269" spans="2:17" x14ac:dyDescent="0.3">
      <c r="B2269" s="102"/>
      <c r="C2269" s="210"/>
      <c r="D2269" s="102"/>
      <c r="E2269" s="210"/>
      <c r="F2269" s="102"/>
      <c r="G2269" s="210"/>
      <c r="H2269" s="102"/>
      <c r="I2269" s="210"/>
      <c r="J2269" s="102"/>
      <c r="K2269" s="210"/>
      <c r="L2269" s="102"/>
      <c r="M2269" s="210"/>
      <c r="N2269" s="102"/>
      <c r="O2269" s="210"/>
      <c r="P2269" s="102"/>
      <c r="Q2269" s="215"/>
    </row>
    <row r="2270" spans="2:17" x14ac:dyDescent="0.3">
      <c r="B2270" s="102"/>
      <c r="C2270" s="210"/>
      <c r="D2270" s="102"/>
      <c r="E2270" s="210"/>
      <c r="F2270" s="102"/>
      <c r="G2270" s="210"/>
      <c r="H2270" s="102"/>
      <c r="I2270" s="210"/>
      <c r="J2270" s="102"/>
      <c r="K2270" s="210"/>
      <c r="L2270" s="102"/>
      <c r="M2270" s="210"/>
      <c r="N2270" s="102"/>
      <c r="O2270" s="210"/>
      <c r="P2270" s="102"/>
      <c r="Q2270" s="215"/>
    </row>
    <row r="2271" spans="2:17" x14ac:dyDescent="0.3">
      <c r="B2271" s="102"/>
      <c r="C2271" s="210"/>
      <c r="D2271" s="102"/>
      <c r="E2271" s="210"/>
      <c r="F2271" s="102"/>
      <c r="G2271" s="210"/>
      <c r="H2271" s="102"/>
      <c r="I2271" s="210"/>
      <c r="J2271" s="102"/>
      <c r="K2271" s="210"/>
      <c r="L2271" s="102"/>
      <c r="M2271" s="210"/>
      <c r="N2271" s="102"/>
      <c r="O2271" s="210"/>
      <c r="P2271" s="102"/>
      <c r="Q2271" s="215"/>
    </row>
    <row r="2272" spans="2:17" x14ac:dyDescent="0.3">
      <c r="B2272" s="102"/>
      <c r="C2272" s="210"/>
      <c r="D2272" s="102"/>
      <c r="E2272" s="210"/>
      <c r="F2272" s="102"/>
      <c r="G2272" s="210"/>
      <c r="H2272" s="102"/>
      <c r="I2272" s="210"/>
      <c r="J2272" s="102"/>
      <c r="K2272" s="210"/>
      <c r="L2272" s="102"/>
      <c r="M2272" s="210"/>
      <c r="N2272" s="102"/>
      <c r="O2272" s="210"/>
      <c r="P2272" s="102"/>
      <c r="Q2272" s="215"/>
    </row>
    <row r="2273" spans="2:17" x14ac:dyDescent="0.3">
      <c r="B2273" s="102"/>
      <c r="C2273" s="210"/>
      <c r="D2273" s="102"/>
      <c r="E2273" s="210"/>
      <c r="F2273" s="102"/>
      <c r="G2273" s="210"/>
      <c r="H2273" s="102"/>
      <c r="I2273" s="210"/>
      <c r="J2273" s="102"/>
      <c r="K2273" s="210"/>
      <c r="L2273" s="102"/>
      <c r="M2273" s="210"/>
      <c r="N2273" s="102"/>
      <c r="O2273" s="210"/>
      <c r="P2273" s="102"/>
      <c r="Q2273" s="215"/>
    </row>
    <row r="2274" spans="2:17" x14ac:dyDescent="0.3">
      <c r="B2274" s="102"/>
      <c r="C2274" s="210"/>
      <c r="D2274" s="102"/>
      <c r="E2274" s="210"/>
      <c r="F2274" s="102"/>
      <c r="G2274" s="210"/>
      <c r="H2274" s="102"/>
      <c r="I2274" s="210"/>
      <c r="J2274" s="102"/>
      <c r="K2274" s="210"/>
      <c r="L2274" s="102"/>
      <c r="M2274" s="210"/>
      <c r="N2274" s="102"/>
      <c r="O2274" s="210"/>
      <c r="P2274" s="102"/>
      <c r="Q2274" s="215"/>
    </row>
    <row r="2275" spans="2:17" x14ac:dyDescent="0.3">
      <c r="B2275" s="102"/>
      <c r="C2275" s="210"/>
      <c r="D2275" s="102"/>
      <c r="E2275" s="210"/>
      <c r="F2275" s="102"/>
      <c r="G2275" s="210"/>
      <c r="H2275" s="102"/>
      <c r="I2275" s="210"/>
      <c r="J2275" s="102"/>
      <c r="K2275" s="210"/>
      <c r="L2275" s="102"/>
      <c r="M2275" s="210"/>
      <c r="N2275" s="102"/>
      <c r="O2275" s="210"/>
      <c r="P2275" s="102"/>
      <c r="Q2275" s="215"/>
    </row>
    <row r="2276" spans="2:17" x14ac:dyDescent="0.3">
      <c r="B2276" s="102"/>
      <c r="C2276" s="210"/>
      <c r="D2276" s="102"/>
      <c r="E2276" s="210"/>
      <c r="F2276" s="102"/>
      <c r="G2276" s="210"/>
      <c r="H2276" s="102"/>
      <c r="I2276" s="210"/>
      <c r="J2276" s="102"/>
      <c r="K2276" s="210"/>
      <c r="L2276" s="102"/>
      <c r="M2276" s="210"/>
      <c r="N2276" s="102"/>
      <c r="O2276" s="210"/>
      <c r="P2276" s="102"/>
      <c r="Q2276" s="215"/>
    </row>
    <row r="2277" spans="2:17" x14ac:dyDescent="0.3">
      <c r="B2277" s="102"/>
      <c r="C2277" s="210"/>
      <c r="D2277" s="102"/>
      <c r="E2277" s="210"/>
      <c r="F2277" s="102"/>
      <c r="G2277" s="210"/>
      <c r="H2277" s="102"/>
      <c r="I2277" s="210"/>
      <c r="J2277" s="102"/>
      <c r="K2277" s="210"/>
      <c r="L2277" s="102"/>
      <c r="M2277" s="210"/>
      <c r="N2277" s="102"/>
      <c r="O2277" s="210"/>
      <c r="P2277" s="102"/>
      <c r="Q2277" s="215"/>
    </row>
    <row r="2278" spans="2:17" x14ac:dyDescent="0.3">
      <c r="B2278" s="102"/>
      <c r="C2278" s="210"/>
      <c r="D2278" s="102"/>
      <c r="E2278" s="210"/>
      <c r="F2278" s="102"/>
      <c r="G2278" s="210"/>
      <c r="H2278" s="102"/>
      <c r="I2278" s="210"/>
      <c r="J2278" s="102"/>
      <c r="K2278" s="210"/>
      <c r="L2278" s="102"/>
      <c r="M2278" s="210"/>
      <c r="N2278" s="102"/>
      <c r="O2278" s="210"/>
      <c r="P2278" s="102"/>
      <c r="Q2278" s="215"/>
    </row>
    <row r="2279" spans="2:17" x14ac:dyDescent="0.3">
      <c r="B2279" s="102"/>
      <c r="C2279" s="210"/>
      <c r="D2279" s="102"/>
      <c r="E2279" s="210"/>
      <c r="F2279" s="102"/>
      <c r="G2279" s="210"/>
      <c r="H2279" s="102"/>
      <c r="I2279" s="210"/>
      <c r="J2279" s="102"/>
      <c r="K2279" s="210"/>
      <c r="L2279" s="102"/>
      <c r="M2279" s="210"/>
      <c r="N2279" s="102"/>
      <c r="O2279" s="210"/>
      <c r="P2279" s="102"/>
      <c r="Q2279" s="215"/>
    </row>
    <row r="2280" spans="2:17" x14ac:dyDescent="0.3">
      <c r="B2280" s="102"/>
      <c r="C2280" s="210"/>
      <c r="D2280" s="102"/>
      <c r="E2280" s="210"/>
      <c r="F2280" s="102"/>
      <c r="G2280" s="210"/>
      <c r="H2280" s="102"/>
      <c r="I2280" s="210"/>
      <c r="J2280" s="102"/>
      <c r="K2280" s="210"/>
      <c r="L2280" s="102"/>
      <c r="M2280" s="210"/>
      <c r="N2280" s="102"/>
      <c r="O2280" s="210"/>
      <c r="P2280" s="102"/>
      <c r="Q2280" s="215"/>
    </row>
    <row r="2281" spans="2:17" x14ac:dyDescent="0.3">
      <c r="B2281" s="102"/>
      <c r="C2281" s="210"/>
      <c r="D2281" s="102"/>
      <c r="E2281" s="210"/>
      <c r="F2281" s="102"/>
      <c r="G2281" s="210"/>
      <c r="H2281" s="102"/>
      <c r="I2281" s="210"/>
      <c r="J2281" s="102"/>
      <c r="K2281" s="210"/>
      <c r="L2281" s="102"/>
      <c r="M2281" s="210"/>
      <c r="N2281" s="102"/>
      <c r="O2281" s="210"/>
      <c r="P2281" s="102"/>
      <c r="Q2281" s="215"/>
    </row>
    <row r="2282" spans="2:17" x14ac:dyDescent="0.3">
      <c r="B2282" s="102"/>
      <c r="C2282" s="210"/>
      <c r="D2282" s="102"/>
      <c r="E2282" s="210"/>
      <c r="F2282" s="102"/>
      <c r="G2282" s="210"/>
      <c r="H2282" s="102"/>
      <c r="I2282" s="210"/>
      <c r="J2282" s="102"/>
      <c r="K2282" s="210"/>
      <c r="L2282" s="102"/>
      <c r="M2282" s="210"/>
      <c r="N2282" s="102"/>
      <c r="O2282" s="210"/>
      <c r="P2282" s="102"/>
      <c r="Q2282" s="215"/>
    </row>
    <row r="2283" spans="2:17" x14ac:dyDescent="0.3">
      <c r="B2283" s="102"/>
      <c r="C2283" s="210"/>
      <c r="D2283" s="102"/>
      <c r="E2283" s="210"/>
      <c r="F2283" s="102"/>
      <c r="G2283" s="210"/>
      <c r="H2283" s="102"/>
      <c r="I2283" s="210"/>
      <c r="J2283" s="102"/>
      <c r="K2283" s="210"/>
      <c r="L2283" s="102"/>
      <c r="M2283" s="210"/>
      <c r="N2283" s="102"/>
      <c r="O2283" s="210"/>
      <c r="P2283" s="102"/>
      <c r="Q2283" s="215"/>
    </row>
    <row r="2284" spans="2:17" x14ac:dyDescent="0.3">
      <c r="B2284" s="102"/>
      <c r="C2284" s="210"/>
      <c r="D2284" s="102"/>
      <c r="E2284" s="210"/>
      <c r="F2284" s="102"/>
      <c r="G2284" s="210"/>
      <c r="H2284" s="102"/>
      <c r="I2284" s="210"/>
      <c r="J2284" s="102"/>
      <c r="K2284" s="210"/>
      <c r="L2284" s="102"/>
      <c r="M2284" s="210"/>
      <c r="N2284" s="102"/>
      <c r="O2284" s="210"/>
      <c r="P2284" s="102"/>
      <c r="Q2284" s="215"/>
    </row>
    <row r="2285" spans="2:17" x14ac:dyDescent="0.3">
      <c r="B2285" s="102"/>
      <c r="C2285" s="210"/>
      <c r="D2285" s="102"/>
      <c r="E2285" s="210"/>
      <c r="F2285" s="102"/>
      <c r="G2285" s="210"/>
      <c r="H2285" s="102"/>
      <c r="I2285" s="210"/>
      <c r="J2285" s="102"/>
      <c r="K2285" s="210"/>
      <c r="L2285" s="102"/>
      <c r="M2285" s="210"/>
      <c r="N2285" s="102"/>
      <c r="O2285" s="210"/>
      <c r="P2285" s="102"/>
      <c r="Q2285" s="215"/>
    </row>
    <row r="2286" spans="2:17" x14ac:dyDescent="0.3">
      <c r="B2286" s="102"/>
      <c r="C2286" s="210"/>
      <c r="D2286" s="102"/>
      <c r="E2286" s="210"/>
      <c r="F2286" s="102"/>
      <c r="G2286" s="210"/>
      <c r="H2286" s="102"/>
      <c r="I2286" s="210"/>
      <c r="J2286" s="102"/>
      <c r="K2286" s="210"/>
      <c r="L2286" s="102"/>
      <c r="M2286" s="210"/>
      <c r="N2286" s="102"/>
      <c r="O2286" s="210"/>
      <c r="P2286" s="102"/>
      <c r="Q2286" s="215"/>
    </row>
    <row r="2287" spans="2:17" x14ac:dyDescent="0.3">
      <c r="B2287" s="102"/>
      <c r="C2287" s="210"/>
      <c r="D2287" s="102"/>
      <c r="E2287" s="210"/>
      <c r="F2287" s="102"/>
      <c r="G2287" s="210"/>
      <c r="H2287" s="102"/>
      <c r="I2287" s="210"/>
      <c r="J2287" s="102"/>
      <c r="K2287" s="210"/>
      <c r="L2287" s="102"/>
      <c r="M2287" s="210"/>
      <c r="N2287" s="102"/>
      <c r="O2287" s="210"/>
      <c r="P2287" s="102"/>
      <c r="Q2287" s="215"/>
    </row>
    <row r="2288" spans="2:17" x14ac:dyDescent="0.3">
      <c r="B2288" s="102"/>
      <c r="C2288" s="210"/>
      <c r="D2288" s="102"/>
      <c r="E2288" s="210"/>
      <c r="F2288" s="102"/>
      <c r="G2288" s="210"/>
      <c r="H2288" s="102"/>
      <c r="I2288" s="210"/>
      <c r="J2288" s="102"/>
      <c r="K2288" s="210"/>
      <c r="L2288" s="102"/>
      <c r="M2288" s="210"/>
      <c r="N2288" s="102"/>
      <c r="O2288" s="210"/>
      <c r="P2288" s="102"/>
      <c r="Q2288" s="215"/>
    </row>
    <row r="2289" spans="2:17" x14ac:dyDescent="0.3">
      <c r="B2289" s="102"/>
      <c r="C2289" s="210"/>
      <c r="D2289" s="102"/>
      <c r="E2289" s="210"/>
      <c r="F2289" s="102"/>
      <c r="G2289" s="210"/>
      <c r="H2289" s="102"/>
      <c r="I2289" s="210"/>
      <c r="J2289" s="102"/>
      <c r="K2289" s="210"/>
      <c r="L2289" s="102"/>
      <c r="M2289" s="210"/>
      <c r="N2289" s="102"/>
      <c r="O2289" s="210"/>
      <c r="P2289" s="102"/>
      <c r="Q2289" s="215"/>
    </row>
    <row r="2290" spans="2:17" x14ac:dyDescent="0.3">
      <c r="B2290" s="102"/>
      <c r="C2290" s="210"/>
      <c r="D2290" s="102"/>
      <c r="E2290" s="210"/>
      <c r="F2290" s="102"/>
      <c r="G2290" s="210"/>
      <c r="H2290" s="102"/>
      <c r="I2290" s="210"/>
      <c r="J2290" s="102"/>
      <c r="K2290" s="210"/>
      <c r="L2290" s="102"/>
      <c r="M2290" s="210"/>
      <c r="N2290" s="102"/>
      <c r="O2290" s="210"/>
      <c r="P2290" s="102"/>
      <c r="Q2290" s="215"/>
    </row>
    <row r="2291" spans="2:17" x14ac:dyDescent="0.3">
      <c r="B2291" s="102"/>
      <c r="C2291" s="210"/>
      <c r="D2291" s="102"/>
      <c r="E2291" s="210"/>
      <c r="F2291" s="102"/>
      <c r="G2291" s="210"/>
      <c r="H2291" s="102"/>
      <c r="I2291" s="210"/>
      <c r="J2291" s="102"/>
      <c r="K2291" s="210"/>
      <c r="L2291" s="102"/>
      <c r="M2291" s="210"/>
      <c r="N2291" s="102"/>
      <c r="O2291" s="210"/>
      <c r="P2291" s="102"/>
      <c r="Q2291" s="215"/>
    </row>
    <row r="2292" spans="2:17" x14ac:dyDescent="0.3">
      <c r="B2292" s="102"/>
      <c r="C2292" s="210"/>
      <c r="D2292" s="102"/>
      <c r="E2292" s="210"/>
      <c r="F2292" s="102"/>
      <c r="G2292" s="210"/>
      <c r="H2292" s="102"/>
      <c r="I2292" s="210"/>
      <c r="J2292" s="102"/>
      <c r="K2292" s="210"/>
      <c r="L2292" s="102"/>
      <c r="M2292" s="210"/>
      <c r="N2292" s="102"/>
      <c r="O2292" s="210"/>
      <c r="P2292" s="102"/>
      <c r="Q2292" s="215"/>
    </row>
    <row r="2293" spans="2:17" x14ac:dyDescent="0.3">
      <c r="B2293" s="102"/>
      <c r="C2293" s="210"/>
      <c r="D2293" s="102"/>
      <c r="E2293" s="210"/>
      <c r="F2293" s="102"/>
      <c r="G2293" s="210"/>
      <c r="H2293" s="102"/>
      <c r="I2293" s="210"/>
      <c r="J2293" s="102"/>
      <c r="K2293" s="210"/>
      <c r="L2293" s="102"/>
      <c r="M2293" s="210"/>
      <c r="N2293" s="102"/>
      <c r="O2293" s="210"/>
      <c r="P2293" s="102"/>
      <c r="Q2293" s="215"/>
    </row>
    <row r="2294" spans="2:17" x14ac:dyDescent="0.3">
      <c r="B2294" s="102"/>
      <c r="C2294" s="210"/>
      <c r="D2294" s="102"/>
      <c r="E2294" s="210"/>
      <c r="F2294" s="102"/>
      <c r="G2294" s="210"/>
      <c r="H2294" s="102"/>
      <c r="I2294" s="210"/>
      <c r="J2294" s="102"/>
      <c r="K2294" s="210"/>
      <c r="L2294" s="102"/>
      <c r="M2294" s="210"/>
      <c r="N2294" s="102"/>
      <c r="O2294" s="210"/>
      <c r="P2294" s="102"/>
      <c r="Q2294" s="215"/>
    </row>
    <row r="2295" spans="2:17" x14ac:dyDescent="0.3">
      <c r="B2295" s="102"/>
      <c r="C2295" s="210"/>
      <c r="D2295" s="102"/>
      <c r="E2295" s="210"/>
      <c r="F2295" s="102"/>
      <c r="G2295" s="210"/>
      <c r="H2295" s="102"/>
      <c r="I2295" s="210"/>
      <c r="J2295" s="102"/>
      <c r="K2295" s="210"/>
      <c r="L2295" s="102"/>
      <c r="M2295" s="210"/>
      <c r="N2295" s="102"/>
      <c r="O2295" s="210"/>
      <c r="P2295" s="102"/>
      <c r="Q2295" s="215"/>
    </row>
    <row r="2296" spans="2:17" x14ac:dyDescent="0.3">
      <c r="B2296" s="102"/>
      <c r="C2296" s="210"/>
      <c r="D2296" s="102"/>
      <c r="E2296" s="210"/>
      <c r="F2296" s="102"/>
      <c r="G2296" s="210"/>
      <c r="H2296" s="102"/>
      <c r="I2296" s="210"/>
      <c r="J2296" s="102"/>
      <c r="K2296" s="210"/>
      <c r="L2296" s="102"/>
      <c r="M2296" s="210"/>
      <c r="N2296" s="102"/>
      <c r="O2296" s="210"/>
      <c r="P2296" s="102"/>
      <c r="Q2296" s="215"/>
    </row>
    <row r="2297" spans="2:17" x14ac:dyDescent="0.3">
      <c r="B2297" s="102"/>
      <c r="C2297" s="210"/>
      <c r="D2297" s="102"/>
      <c r="E2297" s="210"/>
      <c r="F2297" s="102"/>
      <c r="G2297" s="210"/>
      <c r="H2297" s="102"/>
      <c r="I2297" s="210"/>
      <c r="J2297" s="102"/>
      <c r="K2297" s="210"/>
      <c r="L2297" s="102"/>
      <c r="M2297" s="210"/>
      <c r="N2297" s="102"/>
      <c r="O2297" s="210"/>
      <c r="P2297" s="102"/>
      <c r="Q2297" s="215"/>
    </row>
    <row r="2298" spans="2:17" x14ac:dyDescent="0.3">
      <c r="B2298" s="102"/>
      <c r="C2298" s="210"/>
      <c r="D2298" s="102"/>
      <c r="E2298" s="210"/>
      <c r="F2298" s="102"/>
      <c r="G2298" s="210"/>
      <c r="H2298" s="102"/>
      <c r="I2298" s="210"/>
      <c r="J2298" s="102"/>
      <c r="K2298" s="210"/>
      <c r="L2298" s="102"/>
      <c r="M2298" s="210"/>
      <c r="N2298" s="102"/>
      <c r="O2298" s="210"/>
      <c r="P2298" s="102"/>
      <c r="Q2298" s="215"/>
    </row>
    <row r="2299" spans="2:17" x14ac:dyDescent="0.3">
      <c r="B2299" s="102"/>
      <c r="C2299" s="210"/>
      <c r="D2299" s="102"/>
      <c r="E2299" s="210"/>
      <c r="F2299" s="102"/>
      <c r="G2299" s="210"/>
      <c r="H2299" s="102"/>
      <c r="I2299" s="210"/>
      <c r="J2299" s="102"/>
      <c r="K2299" s="210"/>
      <c r="L2299" s="102"/>
      <c r="M2299" s="210"/>
      <c r="N2299" s="102"/>
      <c r="O2299" s="210"/>
      <c r="P2299" s="102"/>
      <c r="Q2299" s="215"/>
    </row>
    <row r="2300" spans="2:17" x14ac:dyDescent="0.3">
      <c r="B2300" s="102"/>
      <c r="C2300" s="210"/>
      <c r="D2300" s="102"/>
      <c r="E2300" s="210"/>
      <c r="F2300" s="102"/>
      <c r="G2300" s="210"/>
      <c r="H2300" s="102"/>
      <c r="I2300" s="210"/>
      <c r="J2300" s="102"/>
      <c r="K2300" s="210"/>
      <c r="L2300" s="102"/>
      <c r="M2300" s="210"/>
      <c r="N2300" s="102"/>
      <c r="O2300" s="210"/>
      <c r="P2300" s="102"/>
      <c r="Q2300" s="215"/>
    </row>
    <row r="2301" spans="2:17" x14ac:dyDescent="0.3">
      <c r="B2301" s="102"/>
      <c r="C2301" s="210"/>
      <c r="D2301" s="102"/>
      <c r="E2301" s="210"/>
      <c r="F2301" s="102"/>
      <c r="G2301" s="210"/>
      <c r="H2301" s="102"/>
      <c r="I2301" s="210"/>
      <c r="J2301" s="102"/>
      <c r="K2301" s="210"/>
      <c r="L2301" s="102"/>
      <c r="M2301" s="210"/>
      <c r="N2301" s="102"/>
      <c r="O2301" s="210"/>
      <c r="P2301" s="102"/>
      <c r="Q2301" s="215"/>
    </row>
    <row r="2302" spans="2:17" x14ac:dyDescent="0.3">
      <c r="B2302" s="102"/>
      <c r="C2302" s="210"/>
      <c r="D2302" s="102"/>
      <c r="E2302" s="210"/>
      <c r="F2302" s="102"/>
      <c r="G2302" s="210"/>
      <c r="H2302" s="102"/>
      <c r="I2302" s="210"/>
      <c r="J2302" s="102"/>
      <c r="K2302" s="210"/>
      <c r="L2302" s="102"/>
      <c r="M2302" s="210"/>
      <c r="N2302" s="102"/>
      <c r="O2302" s="210"/>
      <c r="P2302" s="102"/>
      <c r="Q2302" s="215"/>
    </row>
    <row r="2303" spans="2:17" x14ac:dyDescent="0.3">
      <c r="B2303" s="102"/>
      <c r="C2303" s="210"/>
      <c r="D2303" s="102"/>
      <c r="E2303" s="210"/>
      <c r="F2303" s="102"/>
      <c r="G2303" s="210"/>
      <c r="H2303" s="102"/>
      <c r="I2303" s="210"/>
      <c r="J2303" s="102"/>
      <c r="K2303" s="210"/>
      <c r="L2303" s="102"/>
      <c r="M2303" s="210"/>
      <c r="N2303" s="102"/>
      <c r="O2303" s="210"/>
      <c r="P2303" s="102"/>
      <c r="Q2303" s="215"/>
    </row>
    <row r="2304" spans="2:17" x14ac:dyDescent="0.3">
      <c r="B2304" s="102"/>
      <c r="C2304" s="210"/>
      <c r="D2304" s="102"/>
      <c r="E2304" s="210"/>
      <c r="F2304" s="102"/>
      <c r="G2304" s="210"/>
      <c r="H2304" s="102"/>
      <c r="I2304" s="210"/>
      <c r="J2304" s="102"/>
      <c r="K2304" s="210"/>
      <c r="L2304" s="102"/>
      <c r="M2304" s="210"/>
      <c r="N2304" s="102"/>
      <c r="O2304" s="210"/>
      <c r="P2304" s="102"/>
      <c r="Q2304" s="215"/>
    </row>
    <row r="2305" spans="2:17" x14ac:dyDescent="0.3">
      <c r="B2305" s="102"/>
      <c r="C2305" s="210"/>
      <c r="D2305" s="102"/>
      <c r="E2305" s="210"/>
      <c r="F2305" s="102"/>
      <c r="G2305" s="210"/>
      <c r="H2305" s="102"/>
      <c r="I2305" s="210"/>
      <c r="J2305" s="102"/>
      <c r="K2305" s="210"/>
      <c r="L2305" s="102"/>
      <c r="M2305" s="210"/>
      <c r="N2305" s="102"/>
      <c r="O2305" s="210"/>
      <c r="P2305" s="102"/>
      <c r="Q2305" s="215"/>
    </row>
    <row r="2306" spans="2:17" x14ac:dyDescent="0.3">
      <c r="B2306" s="102"/>
      <c r="C2306" s="210"/>
      <c r="D2306" s="102"/>
      <c r="E2306" s="210"/>
      <c r="F2306" s="102"/>
      <c r="G2306" s="210"/>
      <c r="H2306" s="102"/>
      <c r="I2306" s="210"/>
      <c r="J2306" s="102"/>
      <c r="K2306" s="210"/>
      <c r="L2306" s="102"/>
      <c r="M2306" s="210"/>
      <c r="N2306" s="102"/>
      <c r="O2306" s="210"/>
      <c r="P2306" s="102"/>
      <c r="Q2306" s="215"/>
    </row>
    <row r="2307" spans="2:17" x14ac:dyDescent="0.3">
      <c r="B2307" s="102"/>
      <c r="C2307" s="210"/>
      <c r="D2307" s="102"/>
      <c r="E2307" s="210"/>
      <c r="F2307" s="102"/>
      <c r="G2307" s="210"/>
      <c r="H2307" s="102"/>
      <c r="I2307" s="210"/>
      <c r="J2307" s="102"/>
      <c r="K2307" s="210"/>
      <c r="L2307" s="102"/>
      <c r="M2307" s="210"/>
      <c r="N2307" s="102"/>
      <c r="O2307" s="210"/>
      <c r="P2307" s="102"/>
      <c r="Q2307" s="215"/>
    </row>
    <row r="2308" spans="2:17" x14ac:dyDescent="0.3">
      <c r="B2308" s="102"/>
      <c r="C2308" s="210"/>
      <c r="D2308" s="102"/>
      <c r="E2308" s="210"/>
      <c r="F2308" s="102"/>
      <c r="G2308" s="210"/>
      <c r="H2308" s="102"/>
      <c r="I2308" s="210"/>
      <c r="J2308" s="102"/>
      <c r="K2308" s="210"/>
      <c r="L2308" s="102"/>
      <c r="M2308" s="210"/>
      <c r="N2308" s="102"/>
      <c r="O2308" s="210"/>
      <c r="P2308" s="102"/>
      <c r="Q2308" s="215"/>
    </row>
    <row r="2309" spans="2:17" x14ac:dyDescent="0.3">
      <c r="B2309" s="102"/>
      <c r="C2309" s="210"/>
      <c r="D2309" s="102"/>
      <c r="E2309" s="210"/>
      <c r="F2309" s="102"/>
      <c r="G2309" s="210"/>
      <c r="H2309" s="102"/>
      <c r="I2309" s="210"/>
      <c r="J2309" s="102"/>
      <c r="K2309" s="210"/>
      <c r="L2309" s="102"/>
      <c r="M2309" s="210"/>
      <c r="N2309" s="102"/>
      <c r="O2309" s="210"/>
      <c r="P2309" s="102"/>
      <c r="Q2309" s="215"/>
    </row>
    <row r="2310" spans="2:17" x14ac:dyDescent="0.3">
      <c r="B2310" s="102"/>
      <c r="C2310" s="210"/>
      <c r="D2310" s="102"/>
      <c r="E2310" s="210"/>
      <c r="F2310" s="102"/>
      <c r="G2310" s="210"/>
      <c r="H2310" s="102"/>
      <c r="I2310" s="210"/>
      <c r="J2310" s="102"/>
      <c r="K2310" s="210"/>
      <c r="L2310" s="102"/>
      <c r="M2310" s="210"/>
      <c r="N2310" s="102"/>
      <c r="O2310" s="210"/>
      <c r="P2310" s="102"/>
      <c r="Q2310" s="215"/>
    </row>
    <row r="2311" spans="2:17" x14ac:dyDescent="0.3">
      <c r="B2311" s="102"/>
      <c r="C2311" s="210"/>
      <c r="D2311" s="102"/>
      <c r="E2311" s="210"/>
      <c r="F2311" s="102"/>
      <c r="G2311" s="210"/>
      <c r="H2311" s="102"/>
      <c r="I2311" s="210"/>
      <c r="J2311" s="102"/>
      <c r="K2311" s="210"/>
      <c r="L2311" s="102"/>
      <c r="M2311" s="210"/>
      <c r="N2311" s="102"/>
      <c r="O2311" s="210"/>
      <c r="P2311" s="102"/>
      <c r="Q2311" s="215"/>
    </row>
    <row r="2312" spans="2:17" x14ac:dyDescent="0.3">
      <c r="B2312" s="102"/>
      <c r="C2312" s="210"/>
      <c r="D2312" s="102"/>
      <c r="E2312" s="210"/>
      <c r="F2312" s="102"/>
      <c r="G2312" s="210"/>
      <c r="H2312" s="102"/>
      <c r="I2312" s="210"/>
      <c r="J2312" s="102"/>
      <c r="K2312" s="210"/>
      <c r="L2312" s="102"/>
      <c r="M2312" s="210"/>
      <c r="N2312" s="102"/>
      <c r="O2312" s="210"/>
      <c r="P2312" s="102"/>
      <c r="Q2312" s="215"/>
    </row>
    <row r="2313" spans="2:17" x14ac:dyDescent="0.3">
      <c r="B2313" s="102"/>
      <c r="C2313" s="210"/>
      <c r="D2313" s="102"/>
      <c r="E2313" s="210"/>
      <c r="F2313" s="102"/>
      <c r="G2313" s="210"/>
      <c r="H2313" s="102"/>
      <c r="I2313" s="210"/>
      <c r="J2313" s="102"/>
      <c r="K2313" s="210"/>
      <c r="L2313" s="102"/>
      <c r="M2313" s="210"/>
      <c r="N2313" s="102"/>
      <c r="O2313" s="210"/>
      <c r="P2313" s="102"/>
      <c r="Q2313" s="215"/>
    </row>
    <row r="2314" spans="2:17" x14ac:dyDescent="0.3">
      <c r="B2314" s="102"/>
      <c r="C2314" s="210"/>
      <c r="D2314" s="102"/>
      <c r="E2314" s="210"/>
      <c r="F2314" s="102"/>
      <c r="G2314" s="210"/>
      <c r="H2314" s="102"/>
      <c r="I2314" s="210"/>
      <c r="J2314" s="102"/>
      <c r="K2314" s="210"/>
      <c r="L2314" s="102"/>
      <c r="M2314" s="210"/>
      <c r="N2314" s="102"/>
      <c r="O2314" s="210"/>
      <c r="P2314" s="102"/>
      <c r="Q2314" s="215"/>
    </row>
    <row r="2315" spans="2:17" x14ac:dyDescent="0.3">
      <c r="B2315" s="102"/>
      <c r="C2315" s="210"/>
      <c r="D2315" s="102"/>
      <c r="E2315" s="210"/>
      <c r="F2315" s="102"/>
      <c r="G2315" s="210"/>
      <c r="H2315" s="102"/>
      <c r="I2315" s="210"/>
      <c r="J2315" s="102"/>
      <c r="K2315" s="210"/>
      <c r="L2315" s="102"/>
      <c r="M2315" s="210"/>
      <c r="N2315" s="102"/>
      <c r="O2315" s="210"/>
      <c r="P2315" s="102"/>
      <c r="Q2315" s="215"/>
    </row>
    <row r="2316" spans="2:17" x14ac:dyDescent="0.3">
      <c r="B2316" s="102"/>
      <c r="C2316" s="210"/>
      <c r="D2316" s="102"/>
      <c r="E2316" s="210"/>
      <c r="F2316" s="102"/>
      <c r="G2316" s="210"/>
      <c r="H2316" s="102"/>
      <c r="I2316" s="210"/>
      <c r="J2316" s="102"/>
      <c r="K2316" s="210"/>
      <c r="L2316" s="102"/>
      <c r="M2316" s="210"/>
      <c r="N2316" s="102"/>
      <c r="O2316" s="210"/>
      <c r="P2316" s="102"/>
      <c r="Q2316" s="215"/>
    </row>
    <row r="2317" spans="2:17" x14ac:dyDescent="0.3">
      <c r="B2317" s="102"/>
      <c r="C2317" s="210"/>
      <c r="D2317" s="102"/>
      <c r="E2317" s="210"/>
      <c r="F2317" s="102"/>
      <c r="G2317" s="210"/>
      <c r="H2317" s="102"/>
      <c r="I2317" s="210"/>
      <c r="J2317" s="102"/>
      <c r="K2317" s="210"/>
      <c r="L2317" s="102"/>
      <c r="M2317" s="210"/>
      <c r="N2317" s="102"/>
      <c r="O2317" s="210"/>
      <c r="P2317" s="102"/>
      <c r="Q2317" s="215"/>
    </row>
    <row r="2318" spans="2:17" x14ac:dyDescent="0.3">
      <c r="B2318" s="102"/>
      <c r="C2318" s="210"/>
      <c r="D2318" s="102"/>
      <c r="E2318" s="210"/>
      <c r="F2318" s="102"/>
      <c r="G2318" s="210"/>
      <c r="H2318" s="102"/>
      <c r="I2318" s="210"/>
      <c r="J2318" s="102"/>
      <c r="K2318" s="210"/>
      <c r="L2318" s="102"/>
      <c r="M2318" s="210"/>
      <c r="N2318" s="102"/>
      <c r="O2318" s="210"/>
      <c r="P2318" s="102"/>
      <c r="Q2318" s="215"/>
    </row>
    <row r="2319" spans="2:17" x14ac:dyDescent="0.3">
      <c r="B2319" s="102"/>
      <c r="C2319" s="210"/>
      <c r="D2319" s="102"/>
      <c r="E2319" s="210"/>
      <c r="F2319" s="102"/>
      <c r="G2319" s="210"/>
      <c r="H2319" s="102"/>
      <c r="I2319" s="210"/>
      <c r="J2319" s="102"/>
      <c r="K2319" s="210"/>
      <c r="L2319" s="102"/>
      <c r="M2319" s="210"/>
      <c r="N2319" s="102"/>
      <c r="O2319" s="210"/>
      <c r="P2319" s="102"/>
      <c r="Q2319" s="215"/>
    </row>
    <row r="2320" spans="2:17" x14ac:dyDescent="0.3">
      <c r="B2320" s="102"/>
      <c r="C2320" s="210"/>
      <c r="D2320" s="102"/>
      <c r="E2320" s="210"/>
      <c r="F2320" s="102"/>
      <c r="G2320" s="210"/>
      <c r="H2320" s="102"/>
      <c r="I2320" s="210"/>
      <c r="J2320" s="102"/>
      <c r="K2320" s="210"/>
      <c r="L2320" s="102"/>
      <c r="M2320" s="210"/>
      <c r="N2320" s="102"/>
      <c r="O2320" s="210"/>
      <c r="P2320" s="102"/>
      <c r="Q2320" s="215"/>
    </row>
    <row r="2321" spans="2:17" x14ac:dyDescent="0.3">
      <c r="B2321" s="102"/>
      <c r="C2321" s="210"/>
      <c r="D2321" s="102"/>
      <c r="E2321" s="210"/>
      <c r="F2321" s="102"/>
      <c r="G2321" s="210"/>
      <c r="H2321" s="102"/>
      <c r="I2321" s="210"/>
      <c r="J2321" s="102"/>
      <c r="K2321" s="210"/>
      <c r="L2321" s="102"/>
      <c r="M2321" s="210"/>
      <c r="N2321" s="102"/>
      <c r="O2321" s="210"/>
      <c r="P2321" s="102"/>
      <c r="Q2321" s="215"/>
    </row>
    <row r="2322" spans="2:17" x14ac:dyDescent="0.3">
      <c r="B2322" s="102"/>
      <c r="C2322" s="210"/>
      <c r="D2322" s="102"/>
      <c r="E2322" s="210"/>
      <c r="F2322" s="102"/>
      <c r="G2322" s="210"/>
      <c r="H2322" s="102"/>
      <c r="I2322" s="210"/>
      <c r="J2322" s="102"/>
      <c r="K2322" s="210"/>
      <c r="L2322" s="102"/>
      <c r="M2322" s="210"/>
      <c r="N2322" s="102"/>
      <c r="O2322" s="210"/>
      <c r="P2322" s="102"/>
      <c r="Q2322" s="215"/>
    </row>
    <row r="2323" spans="2:17" x14ac:dyDescent="0.3">
      <c r="B2323" s="102"/>
      <c r="C2323" s="210"/>
      <c r="D2323" s="102"/>
      <c r="E2323" s="210"/>
      <c r="F2323" s="102"/>
      <c r="G2323" s="210"/>
      <c r="H2323" s="102"/>
      <c r="I2323" s="210"/>
      <c r="J2323" s="102"/>
      <c r="K2323" s="210"/>
      <c r="L2323" s="102"/>
      <c r="M2323" s="210"/>
      <c r="N2323" s="102"/>
      <c r="O2323" s="210"/>
      <c r="P2323" s="102"/>
      <c r="Q2323" s="215"/>
    </row>
    <row r="2324" spans="2:17" x14ac:dyDescent="0.3">
      <c r="B2324" s="102"/>
      <c r="C2324" s="210"/>
      <c r="D2324" s="102"/>
      <c r="E2324" s="210"/>
      <c r="F2324" s="102"/>
      <c r="G2324" s="210"/>
      <c r="H2324" s="102"/>
      <c r="I2324" s="210"/>
      <c r="J2324" s="102"/>
      <c r="K2324" s="210"/>
      <c r="L2324" s="102"/>
      <c r="M2324" s="210"/>
      <c r="N2324" s="102"/>
      <c r="O2324" s="210"/>
      <c r="P2324" s="102"/>
      <c r="Q2324" s="215"/>
    </row>
    <row r="2325" spans="2:17" x14ac:dyDescent="0.3">
      <c r="B2325" s="102"/>
      <c r="C2325" s="210"/>
      <c r="D2325" s="102"/>
      <c r="E2325" s="210"/>
      <c r="F2325" s="102"/>
      <c r="G2325" s="210"/>
      <c r="H2325" s="102"/>
      <c r="I2325" s="210"/>
      <c r="J2325" s="102"/>
      <c r="K2325" s="210"/>
      <c r="L2325" s="102"/>
      <c r="M2325" s="210"/>
      <c r="N2325" s="102"/>
      <c r="O2325" s="210"/>
      <c r="P2325" s="102"/>
      <c r="Q2325" s="215"/>
    </row>
    <row r="2326" spans="2:17" x14ac:dyDescent="0.3">
      <c r="B2326" s="102"/>
      <c r="C2326" s="210"/>
      <c r="D2326" s="102"/>
      <c r="E2326" s="210"/>
      <c r="F2326" s="102"/>
      <c r="G2326" s="210"/>
      <c r="H2326" s="102"/>
      <c r="I2326" s="210"/>
      <c r="J2326" s="102"/>
      <c r="K2326" s="210"/>
      <c r="L2326" s="102"/>
      <c r="M2326" s="210"/>
      <c r="N2326" s="102"/>
      <c r="O2326" s="210"/>
      <c r="P2326" s="102"/>
      <c r="Q2326" s="215"/>
    </row>
    <row r="2327" spans="2:17" x14ac:dyDescent="0.3">
      <c r="B2327" s="102"/>
      <c r="C2327" s="210"/>
      <c r="D2327" s="102"/>
      <c r="E2327" s="210"/>
      <c r="F2327" s="102"/>
      <c r="G2327" s="210"/>
      <c r="H2327" s="102"/>
      <c r="I2327" s="210"/>
      <c r="J2327" s="102"/>
      <c r="K2327" s="210"/>
      <c r="L2327" s="102"/>
      <c r="M2327" s="210"/>
      <c r="N2327" s="102"/>
      <c r="O2327" s="210"/>
      <c r="P2327" s="102"/>
      <c r="Q2327" s="215"/>
    </row>
    <row r="2328" spans="2:17" x14ac:dyDescent="0.3">
      <c r="B2328" s="102"/>
      <c r="C2328" s="210"/>
      <c r="D2328" s="102"/>
      <c r="E2328" s="210"/>
      <c r="F2328" s="102"/>
      <c r="G2328" s="210"/>
      <c r="H2328" s="102"/>
      <c r="I2328" s="210"/>
      <c r="J2328" s="102"/>
      <c r="K2328" s="210"/>
      <c r="L2328" s="102"/>
      <c r="M2328" s="210"/>
      <c r="N2328" s="102"/>
      <c r="O2328" s="210"/>
      <c r="P2328" s="102"/>
      <c r="Q2328" s="215"/>
    </row>
    <row r="2329" spans="2:17" x14ac:dyDescent="0.3">
      <c r="B2329" s="102"/>
      <c r="C2329" s="210"/>
      <c r="D2329" s="102"/>
      <c r="E2329" s="210"/>
      <c r="F2329" s="102"/>
      <c r="G2329" s="210"/>
      <c r="H2329" s="102"/>
      <c r="I2329" s="210"/>
      <c r="J2329" s="102"/>
      <c r="K2329" s="210"/>
      <c r="L2329" s="102"/>
      <c r="M2329" s="210"/>
      <c r="N2329" s="102"/>
      <c r="O2329" s="210"/>
      <c r="P2329" s="102"/>
      <c r="Q2329" s="215"/>
    </row>
    <row r="2330" spans="2:17" x14ac:dyDescent="0.3">
      <c r="B2330" s="102"/>
      <c r="C2330" s="210"/>
      <c r="D2330" s="102"/>
      <c r="E2330" s="210"/>
      <c r="F2330" s="102"/>
      <c r="G2330" s="210"/>
      <c r="H2330" s="102"/>
      <c r="I2330" s="210"/>
      <c r="J2330" s="102"/>
      <c r="K2330" s="210"/>
      <c r="L2330" s="102"/>
      <c r="M2330" s="210"/>
      <c r="N2330" s="102"/>
      <c r="O2330" s="210"/>
      <c r="P2330" s="102"/>
      <c r="Q2330" s="215"/>
    </row>
    <row r="2331" spans="2:17" x14ac:dyDescent="0.3">
      <c r="B2331" s="102"/>
      <c r="C2331" s="210"/>
      <c r="D2331" s="102"/>
      <c r="E2331" s="210"/>
      <c r="F2331" s="102"/>
      <c r="G2331" s="210"/>
      <c r="H2331" s="102"/>
      <c r="I2331" s="210"/>
      <c r="J2331" s="102"/>
      <c r="K2331" s="210"/>
      <c r="L2331" s="102"/>
      <c r="M2331" s="210"/>
      <c r="N2331" s="102"/>
      <c r="O2331" s="210"/>
      <c r="P2331" s="102"/>
      <c r="Q2331" s="215"/>
    </row>
    <row r="2332" spans="2:17" x14ac:dyDescent="0.3">
      <c r="B2332" s="102"/>
      <c r="C2332" s="210"/>
      <c r="D2332" s="102"/>
      <c r="E2332" s="210"/>
      <c r="F2332" s="102"/>
      <c r="G2332" s="210"/>
      <c r="H2332" s="102"/>
      <c r="I2332" s="210"/>
      <c r="J2332" s="102"/>
      <c r="K2332" s="210"/>
      <c r="L2332" s="102"/>
      <c r="M2332" s="210"/>
      <c r="N2332" s="102"/>
      <c r="O2332" s="210"/>
      <c r="P2332" s="102"/>
      <c r="Q2332" s="215"/>
    </row>
    <row r="2333" spans="2:17" x14ac:dyDescent="0.3">
      <c r="B2333" s="102"/>
      <c r="C2333" s="210"/>
      <c r="D2333" s="102"/>
      <c r="E2333" s="210"/>
      <c r="F2333" s="102"/>
      <c r="G2333" s="210"/>
      <c r="H2333" s="102"/>
      <c r="I2333" s="210"/>
      <c r="J2333" s="102"/>
      <c r="K2333" s="210"/>
      <c r="L2333" s="102"/>
      <c r="M2333" s="210"/>
      <c r="N2333" s="102"/>
      <c r="O2333" s="210"/>
      <c r="P2333" s="102"/>
      <c r="Q2333" s="215"/>
    </row>
    <row r="2334" spans="2:17" x14ac:dyDescent="0.3">
      <c r="B2334" s="102"/>
      <c r="C2334" s="210"/>
      <c r="D2334" s="102"/>
      <c r="E2334" s="210"/>
      <c r="F2334" s="102"/>
      <c r="G2334" s="210"/>
      <c r="H2334" s="102"/>
      <c r="I2334" s="210"/>
      <c r="J2334" s="102"/>
      <c r="K2334" s="210"/>
      <c r="L2334" s="102"/>
      <c r="M2334" s="210"/>
      <c r="N2334" s="102"/>
      <c r="O2334" s="210"/>
      <c r="P2334" s="102"/>
      <c r="Q2334" s="215"/>
    </row>
    <row r="2335" spans="2:17" x14ac:dyDescent="0.3">
      <c r="B2335" s="102"/>
      <c r="C2335" s="210"/>
      <c r="D2335" s="102"/>
      <c r="E2335" s="210"/>
      <c r="F2335" s="102"/>
      <c r="G2335" s="210"/>
      <c r="H2335" s="102"/>
      <c r="I2335" s="210"/>
      <c r="J2335" s="102"/>
      <c r="K2335" s="210"/>
      <c r="L2335" s="102"/>
      <c r="M2335" s="210"/>
      <c r="N2335" s="102"/>
      <c r="O2335" s="210"/>
      <c r="P2335" s="102"/>
      <c r="Q2335" s="215"/>
    </row>
    <row r="2336" spans="2:17" x14ac:dyDescent="0.3">
      <c r="B2336" s="102"/>
      <c r="C2336" s="210"/>
      <c r="D2336" s="102"/>
      <c r="E2336" s="210"/>
      <c r="F2336" s="102"/>
      <c r="G2336" s="210"/>
      <c r="H2336" s="102"/>
      <c r="I2336" s="210"/>
      <c r="J2336" s="102"/>
      <c r="K2336" s="210"/>
      <c r="L2336" s="102"/>
      <c r="M2336" s="210"/>
      <c r="N2336" s="102"/>
      <c r="O2336" s="210"/>
      <c r="P2336" s="102"/>
      <c r="Q2336" s="215"/>
    </row>
    <row r="2337" spans="2:17" x14ac:dyDescent="0.3">
      <c r="B2337" s="102"/>
      <c r="C2337" s="210"/>
      <c r="D2337" s="102"/>
      <c r="E2337" s="210"/>
      <c r="F2337" s="102"/>
      <c r="G2337" s="210"/>
      <c r="H2337" s="102"/>
      <c r="I2337" s="210"/>
      <c r="J2337" s="102"/>
      <c r="K2337" s="210"/>
      <c r="L2337" s="102"/>
      <c r="M2337" s="210"/>
      <c r="N2337" s="102"/>
      <c r="O2337" s="210"/>
      <c r="P2337" s="102"/>
      <c r="Q2337" s="215"/>
    </row>
    <row r="2338" spans="2:17" x14ac:dyDescent="0.3">
      <c r="B2338" s="102"/>
      <c r="C2338" s="210"/>
      <c r="D2338" s="102"/>
      <c r="E2338" s="210"/>
      <c r="F2338" s="102"/>
      <c r="G2338" s="210"/>
      <c r="H2338" s="102"/>
      <c r="I2338" s="210"/>
      <c r="J2338" s="102"/>
      <c r="K2338" s="210"/>
      <c r="L2338" s="102"/>
      <c r="M2338" s="210"/>
      <c r="N2338" s="102"/>
      <c r="O2338" s="210"/>
      <c r="P2338" s="102"/>
      <c r="Q2338" s="215"/>
    </row>
    <row r="2339" spans="2:17" x14ac:dyDescent="0.3">
      <c r="B2339" s="102"/>
      <c r="C2339" s="210"/>
      <c r="D2339" s="102"/>
      <c r="E2339" s="210"/>
      <c r="F2339" s="102"/>
      <c r="G2339" s="210"/>
      <c r="H2339" s="102"/>
      <c r="I2339" s="210"/>
      <c r="J2339" s="102"/>
      <c r="K2339" s="210"/>
      <c r="L2339" s="102"/>
      <c r="M2339" s="210"/>
      <c r="N2339" s="102"/>
      <c r="O2339" s="210"/>
      <c r="P2339" s="102"/>
      <c r="Q2339" s="215"/>
    </row>
    <row r="2340" spans="2:17" x14ac:dyDescent="0.3">
      <c r="B2340" s="102"/>
      <c r="C2340" s="210"/>
      <c r="D2340" s="102"/>
      <c r="E2340" s="210"/>
      <c r="F2340" s="102"/>
      <c r="G2340" s="210"/>
      <c r="H2340" s="102"/>
      <c r="I2340" s="210"/>
      <c r="J2340" s="102"/>
      <c r="K2340" s="210"/>
      <c r="L2340" s="102"/>
      <c r="M2340" s="210"/>
      <c r="N2340" s="102"/>
      <c r="O2340" s="210"/>
      <c r="P2340" s="102"/>
      <c r="Q2340" s="215"/>
    </row>
    <row r="2341" spans="2:17" x14ac:dyDescent="0.3">
      <c r="B2341" s="102"/>
      <c r="C2341" s="210"/>
      <c r="D2341" s="102"/>
      <c r="E2341" s="210"/>
      <c r="F2341" s="102"/>
      <c r="G2341" s="210"/>
      <c r="H2341" s="102"/>
      <c r="I2341" s="210"/>
      <c r="J2341" s="102"/>
      <c r="K2341" s="210"/>
      <c r="L2341" s="102"/>
      <c r="M2341" s="210"/>
      <c r="N2341" s="102"/>
      <c r="O2341" s="210"/>
      <c r="P2341" s="102"/>
      <c r="Q2341" s="215"/>
    </row>
    <row r="2342" spans="2:17" x14ac:dyDescent="0.3">
      <c r="B2342" s="102"/>
      <c r="C2342" s="210"/>
      <c r="D2342" s="102"/>
      <c r="E2342" s="210"/>
      <c r="F2342" s="102"/>
      <c r="G2342" s="210"/>
      <c r="H2342" s="102"/>
      <c r="I2342" s="210"/>
      <c r="J2342" s="102"/>
      <c r="K2342" s="210"/>
      <c r="L2342" s="102"/>
      <c r="M2342" s="210"/>
      <c r="N2342" s="102"/>
      <c r="O2342" s="210"/>
      <c r="P2342" s="102"/>
      <c r="Q2342" s="215"/>
    </row>
    <row r="2343" spans="2:17" x14ac:dyDescent="0.3">
      <c r="B2343" s="102"/>
      <c r="C2343" s="210"/>
      <c r="D2343" s="102"/>
      <c r="E2343" s="210"/>
      <c r="F2343" s="102"/>
      <c r="G2343" s="210"/>
      <c r="H2343" s="102"/>
      <c r="I2343" s="210"/>
      <c r="J2343" s="102"/>
      <c r="K2343" s="210"/>
      <c r="L2343" s="102"/>
      <c r="M2343" s="210"/>
      <c r="N2343" s="102"/>
      <c r="O2343" s="210"/>
      <c r="P2343" s="102"/>
      <c r="Q2343" s="215"/>
    </row>
    <row r="2344" spans="2:17" x14ac:dyDescent="0.3">
      <c r="B2344" s="102"/>
      <c r="C2344" s="210"/>
      <c r="D2344" s="102"/>
      <c r="E2344" s="210"/>
      <c r="F2344" s="102"/>
      <c r="G2344" s="210"/>
      <c r="H2344" s="102"/>
      <c r="I2344" s="210"/>
      <c r="J2344" s="102"/>
      <c r="K2344" s="210"/>
      <c r="L2344" s="102"/>
      <c r="M2344" s="210"/>
      <c r="N2344" s="102"/>
      <c r="O2344" s="210"/>
      <c r="P2344" s="102"/>
      <c r="Q2344" s="215"/>
    </row>
    <row r="2345" spans="2:17" x14ac:dyDescent="0.3">
      <c r="B2345" s="102"/>
      <c r="C2345" s="210"/>
      <c r="D2345" s="102"/>
      <c r="E2345" s="210"/>
      <c r="F2345" s="102"/>
      <c r="G2345" s="210"/>
      <c r="H2345" s="102"/>
      <c r="I2345" s="210"/>
      <c r="J2345" s="102"/>
      <c r="K2345" s="210"/>
      <c r="L2345" s="102"/>
      <c r="M2345" s="210"/>
      <c r="N2345" s="102"/>
      <c r="O2345" s="210"/>
      <c r="P2345" s="102"/>
      <c r="Q2345" s="215"/>
    </row>
    <row r="2346" spans="2:17" x14ac:dyDescent="0.3">
      <c r="B2346" s="102"/>
      <c r="C2346" s="210"/>
      <c r="D2346" s="102"/>
      <c r="E2346" s="210"/>
      <c r="F2346" s="102"/>
      <c r="G2346" s="210"/>
      <c r="H2346" s="102"/>
      <c r="I2346" s="210"/>
      <c r="J2346" s="102"/>
      <c r="K2346" s="210"/>
      <c r="L2346" s="102"/>
      <c r="M2346" s="210"/>
      <c r="N2346" s="102"/>
      <c r="O2346" s="210"/>
      <c r="P2346" s="102"/>
      <c r="Q2346" s="215"/>
    </row>
    <row r="2347" spans="2:17" x14ac:dyDescent="0.3">
      <c r="B2347" s="102"/>
      <c r="C2347" s="210"/>
      <c r="D2347" s="102"/>
      <c r="E2347" s="210"/>
      <c r="F2347" s="102"/>
      <c r="G2347" s="210"/>
      <c r="H2347" s="102"/>
      <c r="I2347" s="210"/>
      <c r="J2347" s="102"/>
      <c r="K2347" s="210"/>
      <c r="L2347" s="102"/>
      <c r="M2347" s="210"/>
      <c r="N2347" s="102"/>
      <c r="O2347" s="210"/>
      <c r="P2347" s="102"/>
      <c r="Q2347" s="215"/>
    </row>
    <row r="2348" spans="2:17" x14ac:dyDescent="0.3">
      <c r="B2348" s="102"/>
      <c r="C2348" s="210"/>
      <c r="D2348" s="102"/>
      <c r="E2348" s="210"/>
      <c r="F2348" s="102"/>
      <c r="G2348" s="210"/>
      <c r="H2348" s="102"/>
      <c r="I2348" s="210"/>
      <c r="J2348" s="102"/>
      <c r="K2348" s="210"/>
      <c r="L2348" s="102"/>
      <c r="M2348" s="210"/>
      <c r="N2348" s="102"/>
      <c r="O2348" s="210"/>
      <c r="P2348" s="102"/>
      <c r="Q2348" s="215"/>
    </row>
    <row r="2349" spans="2:17" x14ac:dyDescent="0.3">
      <c r="B2349" s="102"/>
      <c r="C2349" s="210"/>
      <c r="D2349" s="102"/>
      <c r="E2349" s="210"/>
      <c r="F2349" s="102"/>
      <c r="G2349" s="210"/>
      <c r="H2349" s="102"/>
      <c r="I2349" s="210"/>
      <c r="J2349" s="102"/>
      <c r="K2349" s="210"/>
      <c r="L2349" s="102"/>
      <c r="M2349" s="210"/>
      <c r="N2349" s="102"/>
      <c r="O2349" s="210"/>
      <c r="P2349" s="102"/>
      <c r="Q2349" s="215"/>
    </row>
    <row r="2350" spans="2:17" x14ac:dyDescent="0.3">
      <c r="B2350" s="102"/>
      <c r="C2350" s="210"/>
      <c r="D2350" s="102"/>
      <c r="E2350" s="210"/>
      <c r="F2350" s="102"/>
      <c r="G2350" s="210"/>
      <c r="H2350" s="102"/>
      <c r="I2350" s="210"/>
      <c r="J2350" s="102"/>
      <c r="K2350" s="210"/>
      <c r="L2350" s="102"/>
      <c r="M2350" s="210"/>
      <c r="N2350" s="102"/>
      <c r="O2350" s="210"/>
      <c r="P2350" s="102"/>
      <c r="Q2350" s="215"/>
    </row>
    <row r="2351" spans="2:17" x14ac:dyDescent="0.3">
      <c r="B2351" s="102"/>
      <c r="C2351" s="210"/>
      <c r="D2351" s="102"/>
      <c r="E2351" s="210"/>
      <c r="F2351" s="102"/>
      <c r="G2351" s="210"/>
      <c r="H2351" s="102"/>
      <c r="I2351" s="210"/>
      <c r="J2351" s="102"/>
      <c r="K2351" s="210"/>
      <c r="L2351" s="102"/>
      <c r="M2351" s="210"/>
      <c r="N2351" s="102"/>
      <c r="O2351" s="210"/>
      <c r="P2351" s="102"/>
      <c r="Q2351" s="215"/>
    </row>
    <row r="2352" spans="2:17" x14ac:dyDescent="0.3">
      <c r="B2352" s="102"/>
      <c r="C2352" s="210"/>
      <c r="D2352" s="102"/>
      <c r="E2352" s="210"/>
      <c r="F2352" s="102"/>
      <c r="G2352" s="210"/>
      <c r="H2352" s="102"/>
      <c r="I2352" s="210"/>
      <c r="J2352" s="102"/>
      <c r="K2352" s="210"/>
      <c r="L2352" s="102"/>
      <c r="M2352" s="210"/>
      <c r="N2352" s="102"/>
      <c r="O2352" s="210"/>
      <c r="P2352" s="102"/>
      <c r="Q2352" s="215"/>
    </row>
    <row r="2353" spans="2:17" x14ac:dyDescent="0.3">
      <c r="B2353" s="102"/>
      <c r="C2353" s="210"/>
      <c r="D2353" s="102"/>
      <c r="E2353" s="210"/>
      <c r="F2353" s="102"/>
      <c r="G2353" s="210"/>
      <c r="H2353" s="102"/>
      <c r="I2353" s="210"/>
      <c r="J2353" s="102"/>
      <c r="K2353" s="210"/>
      <c r="L2353" s="102"/>
      <c r="M2353" s="210"/>
      <c r="N2353" s="102"/>
      <c r="O2353" s="210"/>
      <c r="P2353" s="102"/>
      <c r="Q2353" s="215"/>
    </row>
    <row r="2354" spans="2:17" x14ac:dyDescent="0.3">
      <c r="B2354" s="102"/>
      <c r="C2354" s="210"/>
      <c r="D2354" s="102"/>
      <c r="E2354" s="210"/>
      <c r="F2354" s="102"/>
      <c r="G2354" s="210"/>
      <c r="H2354" s="102"/>
      <c r="I2354" s="210"/>
      <c r="J2354" s="102"/>
      <c r="K2354" s="210"/>
      <c r="L2354" s="102"/>
      <c r="M2354" s="210"/>
      <c r="N2354" s="102"/>
      <c r="O2354" s="210"/>
      <c r="P2354" s="102"/>
      <c r="Q2354" s="215"/>
    </row>
    <row r="2355" spans="2:17" x14ac:dyDescent="0.3">
      <c r="B2355" s="102"/>
      <c r="C2355" s="210"/>
      <c r="D2355" s="102"/>
      <c r="E2355" s="210"/>
      <c r="F2355" s="102"/>
      <c r="G2355" s="210"/>
      <c r="H2355" s="102"/>
      <c r="I2355" s="210"/>
      <c r="J2355" s="102"/>
      <c r="K2355" s="210"/>
      <c r="L2355" s="102"/>
      <c r="M2355" s="210"/>
      <c r="N2355" s="102"/>
      <c r="O2355" s="210"/>
      <c r="P2355" s="102"/>
      <c r="Q2355" s="215"/>
    </row>
    <row r="2356" spans="2:17" x14ac:dyDescent="0.3">
      <c r="B2356" s="102"/>
      <c r="C2356" s="210"/>
      <c r="D2356" s="102"/>
      <c r="E2356" s="210"/>
      <c r="F2356" s="102"/>
      <c r="G2356" s="210"/>
      <c r="H2356" s="102"/>
      <c r="I2356" s="210"/>
      <c r="J2356" s="102"/>
      <c r="K2356" s="210"/>
      <c r="L2356" s="102"/>
      <c r="M2356" s="210"/>
      <c r="N2356" s="102"/>
      <c r="O2356" s="210"/>
      <c r="P2356" s="102"/>
      <c r="Q2356" s="215"/>
    </row>
    <row r="2357" spans="2:17" x14ac:dyDescent="0.3">
      <c r="B2357" s="102"/>
      <c r="C2357" s="210"/>
      <c r="D2357" s="102"/>
      <c r="E2357" s="210"/>
      <c r="F2357" s="102"/>
      <c r="G2357" s="210"/>
      <c r="H2357" s="102"/>
      <c r="I2357" s="210"/>
      <c r="J2357" s="102"/>
      <c r="K2357" s="210"/>
      <c r="L2357" s="102"/>
      <c r="M2357" s="210"/>
      <c r="N2357" s="102"/>
      <c r="O2357" s="210"/>
      <c r="P2357" s="102"/>
      <c r="Q2357" s="215"/>
    </row>
    <row r="2358" spans="2:17" x14ac:dyDescent="0.3">
      <c r="B2358" s="102"/>
      <c r="C2358" s="210"/>
      <c r="D2358" s="102"/>
      <c r="E2358" s="210"/>
      <c r="F2358" s="102"/>
      <c r="G2358" s="210"/>
      <c r="H2358" s="102"/>
      <c r="I2358" s="210"/>
      <c r="J2358" s="102"/>
      <c r="K2358" s="210"/>
      <c r="L2358" s="102"/>
      <c r="M2358" s="210"/>
      <c r="N2358" s="102"/>
      <c r="O2358" s="210"/>
      <c r="P2358" s="102"/>
      <c r="Q2358" s="215"/>
    </row>
    <row r="2359" spans="2:17" x14ac:dyDescent="0.3">
      <c r="B2359" s="102"/>
      <c r="C2359" s="210"/>
      <c r="D2359" s="102"/>
      <c r="E2359" s="210"/>
      <c r="F2359" s="102"/>
      <c r="G2359" s="210"/>
      <c r="H2359" s="102"/>
      <c r="I2359" s="210"/>
      <c r="J2359" s="102"/>
      <c r="K2359" s="210"/>
      <c r="L2359" s="102"/>
      <c r="M2359" s="210"/>
      <c r="N2359" s="102"/>
      <c r="O2359" s="210"/>
      <c r="P2359" s="102"/>
      <c r="Q2359" s="215"/>
    </row>
    <row r="2360" spans="2:17" x14ac:dyDescent="0.3">
      <c r="B2360" s="102"/>
      <c r="C2360" s="210"/>
      <c r="D2360" s="102"/>
      <c r="E2360" s="210"/>
      <c r="F2360" s="102"/>
      <c r="G2360" s="210"/>
      <c r="H2360" s="102"/>
      <c r="I2360" s="210"/>
      <c r="J2360" s="102"/>
      <c r="K2360" s="210"/>
      <c r="L2360" s="102"/>
      <c r="M2360" s="210"/>
      <c r="N2360" s="102"/>
      <c r="O2360" s="210"/>
      <c r="P2360" s="102"/>
      <c r="Q2360" s="215"/>
    </row>
    <row r="2361" spans="2:17" x14ac:dyDescent="0.3">
      <c r="B2361" s="102"/>
      <c r="C2361" s="210"/>
      <c r="D2361" s="102"/>
      <c r="E2361" s="210"/>
      <c r="F2361" s="102"/>
      <c r="G2361" s="210"/>
      <c r="H2361" s="102"/>
      <c r="I2361" s="210"/>
      <c r="J2361" s="102"/>
      <c r="K2361" s="210"/>
      <c r="L2361" s="102"/>
      <c r="M2361" s="210"/>
      <c r="N2361" s="102"/>
      <c r="O2361" s="210"/>
      <c r="P2361" s="102"/>
      <c r="Q2361" s="215"/>
    </row>
    <row r="2362" spans="2:17" x14ac:dyDescent="0.3">
      <c r="B2362" s="102"/>
      <c r="C2362" s="210"/>
      <c r="D2362" s="102"/>
      <c r="E2362" s="210"/>
      <c r="F2362" s="102"/>
      <c r="G2362" s="210"/>
      <c r="H2362" s="102"/>
      <c r="I2362" s="210"/>
      <c r="J2362" s="102"/>
      <c r="K2362" s="210"/>
      <c r="L2362" s="102"/>
      <c r="M2362" s="210"/>
      <c r="N2362" s="102"/>
      <c r="O2362" s="210"/>
      <c r="P2362" s="102"/>
      <c r="Q2362" s="215"/>
    </row>
    <row r="2363" spans="2:17" x14ac:dyDescent="0.3">
      <c r="B2363" s="102"/>
      <c r="C2363" s="210"/>
      <c r="D2363" s="102"/>
      <c r="E2363" s="210"/>
      <c r="F2363" s="102"/>
      <c r="G2363" s="210"/>
      <c r="H2363" s="102"/>
      <c r="I2363" s="210"/>
      <c r="J2363" s="102"/>
      <c r="K2363" s="210"/>
      <c r="L2363" s="102"/>
      <c r="M2363" s="210"/>
      <c r="N2363" s="102"/>
      <c r="O2363" s="210"/>
      <c r="P2363" s="102"/>
      <c r="Q2363" s="215"/>
    </row>
    <row r="2364" spans="2:17" x14ac:dyDescent="0.3">
      <c r="B2364" s="102"/>
      <c r="C2364" s="210"/>
      <c r="D2364" s="102"/>
      <c r="E2364" s="210"/>
      <c r="F2364" s="102"/>
      <c r="G2364" s="210"/>
      <c r="H2364" s="102"/>
      <c r="I2364" s="210"/>
      <c r="J2364" s="102"/>
      <c r="K2364" s="210"/>
      <c r="L2364" s="102"/>
      <c r="M2364" s="210"/>
      <c r="N2364" s="102"/>
      <c r="O2364" s="210"/>
      <c r="P2364" s="102"/>
      <c r="Q2364" s="215"/>
    </row>
    <row r="2365" spans="2:17" x14ac:dyDescent="0.3">
      <c r="B2365" s="102"/>
      <c r="C2365" s="210"/>
      <c r="D2365" s="102"/>
      <c r="E2365" s="210"/>
      <c r="F2365" s="102"/>
      <c r="G2365" s="210"/>
      <c r="H2365" s="102"/>
      <c r="I2365" s="210"/>
      <c r="J2365" s="102"/>
      <c r="K2365" s="210"/>
      <c r="L2365" s="102"/>
      <c r="M2365" s="210"/>
      <c r="N2365" s="102"/>
      <c r="O2365" s="210"/>
      <c r="P2365" s="102"/>
      <c r="Q2365" s="215"/>
    </row>
    <row r="2366" spans="2:17" x14ac:dyDescent="0.3">
      <c r="B2366" s="102"/>
      <c r="C2366" s="210"/>
      <c r="D2366" s="102"/>
      <c r="E2366" s="210"/>
      <c r="F2366" s="102"/>
      <c r="G2366" s="210"/>
      <c r="H2366" s="102"/>
      <c r="I2366" s="210"/>
      <c r="J2366" s="102"/>
      <c r="K2366" s="210"/>
      <c r="L2366" s="102"/>
      <c r="M2366" s="210"/>
      <c r="N2366" s="102"/>
      <c r="O2366" s="210"/>
      <c r="P2366" s="102"/>
      <c r="Q2366" s="215"/>
    </row>
    <row r="2367" spans="2:17" x14ac:dyDescent="0.3">
      <c r="B2367" s="102"/>
      <c r="C2367" s="210"/>
      <c r="D2367" s="102"/>
      <c r="E2367" s="210"/>
      <c r="F2367" s="102"/>
      <c r="G2367" s="210"/>
      <c r="H2367" s="102"/>
      <c r="I2367" s="210"/>
      <c r="J2367" s="102"/>
      <c r="K2367" s="210"/>
      <c r="L2367" s="102"/>
      <c r="M2367" s="210"/>
      <c r="N2367" s="102"/>
      <c r="O2367" s="210"/>
      <c r="P2367" s="102"/>
      <c r="Q2367" s="215"/>
    </row>
    <row r="2368" spans="2:17" x14ac:dyDescent="0.3">
      <c r="B2368" s="102"/>
      <c r="C2368" s="210"/>
      <c r="D2368" s="102"/>
      <c r="E2368" s="210"/>
      <c r="F2368" s="102"/>
      <c r="G2368" s="210"/>
      <c r="H2368" s="102"/>
      <c r="I2368" s="210"/>
      <c r="J2368" s="102"/>
      <c r="K2368" s="210"/>
      <c r="L2368" s="102"/>
      <c r="M2368" s="210"/>
      <c r="N2368" s="102"/>
      <c r="O2368" s="210"/>
      <c r="P2368" s="102"/>
      <c r="Q2368" s="215"/>
    </row>
    <row r="2369" spans="2:17" x14ac:dyDescent="0.3">
      <c r="B2369" s="102"/>
      <c r="C2369" s="210"/>
      <c r="D2369" s="102"/>
      <c r="E2369" s="210"/>
      <c r="F2369" s="102"/>
      <c r="G2369" s="210"/>
      <c r="H2369" s="102"/>
      <c r="I2369" s="210"/>
      <c r="J2369" s="102"/>
      <c r="K2369" s="210"/>
      <c r="L2369" s="102"/>
      <c r="M2369" s="210"/>
      <c r="N2369" s="102"/>
      <c r="O2369" s="210"/>
      <c r="P2369" s="102"/>
      <c r="Q2369" s="215"/>
    </row>
    <row r="2370" spans="2:17" x14ac:dyDescent="0.3">
      <c r="B2370" s="102"/>
      <c r="C2370" s="210"/>
      <c r="D2370" s="102"/>
      <c r="E2370" s="210"/>
      <c r="F2370" s="102"/>
      <c r="G2370" s="210"/>
      <c r="H2370" s="102"/>
      <c r="I2370" s="210"/>
      <c r="J2370" s="102"/>
      <c r="K2370" s="210"/>
      <c r="L2370" s="102"/>
      <c r="M2370" s="210"/>
      <c r="N2370" s="102"/>
      <c r="O2370" s="210"/>
      <c r="P2370" s="102"/>
      <c r="Q2370" s="215"/>
    </row>
    <row r="2371" spans="2:17" x14ac:dyDescent="0.3">
      <c r="B2371" s="102"/>
      <c r="C2371" s="210"/>
      <c r="D2371" s="102"/>
      <c r="E2371" s="210"/>
      <c r="F2371" s="102"/>
      <c r="G2371" s="210"/>
      <c r="H2371" s="102"/>
      <c r="I2371" s="210"/>
      <c r="J2371" s="102"/>
      <c r="K2371" s="210"/>
      <c r="L2371" s="102"/>
      <c r="M2371" s="210"/>
      <c r="N2371" s="102"/>
      <c r="O2371" s="210"/>
      <c r="P2371" s="102"/>
      <c r="Q2371" s="215"/>
    </row>
    <row r="2372" spans="2:17" x14ac:dyDescent="0.3">
      <c r="B2372" s="102"/>
      <c r="C2372" s="210"/>
      <c r="D2372" s="102"/>
      <c r="E2372" s="210"/>
      <c r="F2372" s="102"/>
      <c r="G2372" s="210"/>
      <c r="H2372" s="102"/>
      <c r="I2372" s="210"/>
      <c r="J2372" s="102"/>
      <c r="K2372" s="210"/>
      <c r="L2372" s="102"/>
      <c r="M2372" s="210"/>
      <c r="N2372" s="102"/>
      <c r="O2372" s="210"/>
      <c r="P2372" s="102"/>
      <c r="Q2372" s="215"/>
    </row>
    <row r="2373" spans="2:17" x14ac:dyDescent="0.3">
      <c r="B2373" s="102"/>
      <c r="C2373" s="210"/>
      <c r="D2373" s="102"/>
      <c r="E2373" s="210"/>
      <c r="F2373" s="102"/>
      <c r="G2373" s="210"/>
      <c r="H2373" s="102"/>
      <c r="I2373" s="210"/>
      <c r="J2373" s="102"/>
      <c r="K2373" s="210"/>
      <c r="L2373" s="102"/>
      <c r="M2373" s="210"/>
      <c r="N2373" s="102"/>
      <c r="O2373" s="210"/>
      <c r="P2373" s="102"/>
      <c r="Q2373" s="215"/>
    </row>
    <row r="2374" spans="2:17" x14ac:dyDescent="0.3">
      <c r="B2374" s="102"/>
      <c r="C2374" s="210"/>
      <c r="D2374" s="102"/>
      <c r="E2374" s="210"/>
      <c r="F2374" s="102"/>
      <c r="G2374" s="210"/>
      <c r="H2374" s="102"/>
      <c r="I2374" s="210"/>
      <c r="J2374" s="102"/>
      <c r="K2374" s="210"/>
      <c r="L2374" s="102"/>
      <c r="M2374" s="210"/>
      <c r="N2374" s="102"/>
      <c r="O2374" s="210"/>
      <c r="P2374" s="102"/>
      <c r="Q2374" s="215"/>
    </row>
    <row r="2375" spans="2:17" x14ac:dyDescent="0.3">
      <c r="B2375" s="102"/>
      <c r="C2375" s="210"/>
      <c r="D2375" s="102"/>
      <c r="E2375" s="210"/>
      <c r="F2375" s="102"/>
      <c r="G2375" s="210"/>
      <c r="H2375" s="102"/>
      <c r="I2375" s="210"/>
      <c r="J2375" s="102"/>
      <c r="K2375" s="210"/>
      <c r="L2375" s="102"/>
      <c r="M2375" s="210"/>
      <c r="N2375" s="102"/>
      <c r="O2375" s="210"/>
      <c r="P2375" s="102"/>
      <c r="Q2375" s="215"/>
    </row>
    <row r="2376" spans="2:17" x14ac:dyDescent="0.3">
      <c r="B2376" s="102"/>
      <c r="C2376" s="210"/>
      <c r="D2376" s="102"/>
      <c r="E2376" s="210"/>
      <c r="F2376" s="102"/>
      <c r="G2376" s="210"/>
      <c r="H2376" s="102"/>
      <c r="I2376" s="210"/>
      <c r="J2376" s="102"/>
      <c r="K2376" s="210"/>
      <c r="L2376" s="102"/>
      <c r="M2376" s="210"/>
      <c r="N2376" s="102"/>
      <c r="O2376" s="210"/>
      <c r="P2376" s="102"/>
      <c r="Q2376" s="215"/>
    </row>
    <row r="2377" spans="2:17" x14ac:dyDescent="0.3">
      <c r="B2377" s="102"/>
      <c r="C2377" s="210"/>
      <c r="D2377" s="102"/>
      <c r="E2377" s="210"/>
      <c r="F2377" s="102"/>
      <c r="G2377" s="210"/>
      <c r="H2377" s="102"/>
      <c r="I2377" s="210"/>
      <c r="J2377" s="102"/>
      <c r="K2377" s="210"/>
      <c r="L2377" s="102"/>
      <c r="M2377" s="210"/>
      <c r="N2377" s="102"/>
      <c r="O2377" s="210"/>
      <c r="P2377" s="102"/>
      <c r="Q2377" s="215"/>
    </row>
    <row r="2378" spans="2:17" x14ac:dyDescent="0.3">
      <c r="B2378" s="102"/>
      <c r="C2378" s="210"/>
      <c r="D2378" s="102"/>
      <c r="E2378" s="210"/>
      <c r="F2378" s="102"/>
      <c r="G2378" s="210"/>
      <c r="H2378" s="102"/>
      <c r="I2378" s="210"/>
      <c r="J2378" s="102"/>
      <c r="K2378" s="210"/>
      <c r="L2378" s="102"/>
      <c r="M2378" s="210"/>
      <c r="N2378" s="102"/>
      <c r="O2378" s="210"/>
      <c r="P2378" s="102"/>
      <c r="Q2378" s="215"/>
    </row>
    <row r="2379" spans="2:17" x14ac:dyDescent="0.3">
      <c r="B2379" s="102"/>
      <c r="C2379" s="210"/>
      <c r="D2379" s="102"/>
      <c r="E2379" s="210"/>
      <c r="F2379" s="102"/>
      <c r="G2379" s="210"/>
      <c r="H2379" s="102"/>
      <c r="I2379" s="210"/>
      <c r="J2379" s="102"/>
      <c r="K2379" s="210"/>
      <c r="L2379" s="102"/>
      <c r="M2379" s="210"/>
      <c r="N2379" s="102"/>
      <c r="O2379" s="210"/>
      <c r="P2379" s="102"/>
      <c r="Q2379" s="215"/>
    </row>
    <row r="2380" spans="2:17" x14ac:dyDescent="0.3">
      <c r="B2380" s="102"/>
      <c r="C2380" s="210"/>
      <c r="D2380" s="102"/>
      <c r="E2380" s="210"/>
      <c r="F2380" s="102"/>
      <c r="G2380" s="210"/>
      <c r="H2380" s="102"/>
      <c r="I2380" s="210"/>
      <c r="J2380" s="102"/>
      <c r="K2380" s="210"/>
      <c r="L2380" s="102"/>
      <c r="M2380" s="210"/>
      <c r="N2380" s="102"/>
      <c r="O2380" s="210"/>
      <c r="P2380" s="102"/>
      <c r="Q2380" s="215"/>
    </row>
    <row r="2381" spans="2:17" x14ac:dyDescent="0.3">
      <c r="B2381" s="102"/>
      <c r="C2381" s="210"/>
      <c r="D2381" s="102"/>
      <c r="E2381" s="210"/>
      <c r="F2381" s="102"/>
      <c r="G2381" s="210"/>
      <c r="H2381" s="102"/>
      <c r="I2381" s="210"/>
      <c r="J2381" s="102"/>
      <c r="K2381" s="210"/>
      <c r="L2381" s="102"/>
      <c r="M2381" s="210"/>
      <c r="N2381" s="102"/>
      <c r="O2381" s="210"/>
      <c r="P2381" s="102"/>
      <c r="Q2381" s="215"/>
    </row>
    <row r="2382" spans="2:17" x14ac:dyDescent="0.3">
      <c r="B2382" s="102"/>
      <c r="C2382" s="210"/>
      <c r="D2382" s="102"/>
      <c r="E2382" s="210"/>
      <c r="F2382" s="102"/>
      <c r="G2382" s="210"/>
      <c r="H2382" s="102"/>
      <c r="I2382" s="210"/>
      <c r="J2382" s="102"/>
      <c r="K2382" s="210"/>
      <c r="L2382" s="102"/>
      <c r="M2382" s="210"/>
      <c r="N2382" s="102"/>
      <c r="O2382" s="210"/>
      <c r="P2382" s="102"/>
      <c r="Q2382" s="215"/>
    </row>
    <row r="2383" spans="2:17" x14ac:dyDescent="0.3">
      <c r="B2383" s="102"/>
      <c r="C2383" s="210"/>
      <c r="D2383" s="102"/>
      <c r="E2383" s="210"/>
      <c r="F2383" s="102"/>
      <c r="G2383" s="210"/>
      <c r="H2383" s="102"/>
      <c r="I2383" s="210"/>
      <c r="J2383" s="102"/>
      <c r="K2383" s="210"/>
      <c r="L2383" s="102"/>
      <c r="M2383" s="210"/>
      <c r="N2383" s="102"/>
      <c r="O2383" s="210"/>
      <c r="P2383" s="102"/>
      <c r="Q2383" s="215"/>
    </row>
    <row r="2384" spans="2:17" x14ac:dyDescent="0.3">
      <c r="B2384" s="102"/>
      <c r="C2384" s="210"/>
      <c r="D2384" s="102"/>
      <c r="E2384" s="210"/>
      <c r="F2384" s="102"/>
      <c r="G2384" s="210"/>
      <c r="H2384" s="102"/>
      <c r="I2384" s="210"/>
      <c r="J2384" s="102"/>
      <c r="K2384" s="210"/>
      <c r="L2384" s="102"/>
      <c r="M2384" s="210"/>
      <c r="N2384" s="102"/>
      <c r="O2384" s="210"/>
      <c r="P2384" s="102"/>
      <c r="Q2384" s="215"/>
    </row>
    <row r="2385" spans="2:17" x14ac:dyDescent="0.3">
      <c r="B2385" s="102"/>
      <c r="C2385" s="210"/>
      <c r="D2385" s="102"/>
      <c r="E2385" s="210"/>
      <c r="F2385" s="102"/>
      <c r="G2385" s="210"/>
      <c r="H2385" s="102"/>
      <c r="I2385" s="210"/>
      <c r="J2385" s="102"/>
      <c r="K2385" s="210"/>
      <c r="L2385" s="102"/>
      <c r="M2385" s="210"/>
      <c r="N2385" s="102"/>
      <c r="O2385" s="210"/>
      <c r="P2385" s="102"/>
      <c r="Q2385" s="215"/>
    </row>
    <row r="2386" spans="2:17" x14ac:dyDescent="0.3">
      <c r="B2386" s="102"/>
      <c r="C2386" s="210"/>
      <c r="D2386" s="102"/>
      <c r="E2386" s="210"/>
      <c r="F2386" s="102"/>
      <c r="G2386" s="210"/>
      <c r="H2386" s="102"/>
      <c r="I2386" s="210"/>
      <c r="J2386" s="102"/>
      <c r="K2386" s="210"/>
      <c r="L2386" s="102"/>
      <c r="M2386" s="210"/>
      <c r="N2386" s="102"/>
      <c r="O2386" s="210"/>
      <c r="P2386" s="102"/>
      <c r="Q2386" s="215"/>
    </row>
    <row r="2387" spans="2:17" x14ac:dyDescent="0.3">
      <c r="B2387" s="102"/>
      <c r="C2387" s="210"/>
      <c r="D2387" s="102"/>
      <c r="E2387" s="210"/>
      <c r="F2387" s="102"/>
      <c r="G2387" s="210"/>
      <c r="H2387" s="102"/>
      <c r="I2387" s="210"/>
      <c r="J2387" s="102"/>
      <c r="K2387" s="210"/>
      <c r="L2387" s="102"/>
      <c r="M2387" s="210"/>
      <c r="N2387" s="102"/>
      <c r="O2387" s="210"/>
      <c r="P2387" s="102"/>
      <c r="Q2387" s="215"/>
    </row>
    <row r="2388" spans="2:17" x14ac:dyDescent="0.3">
      <c r="B2388" s="102"/>
      <c r="C2388" s="210"/>
      <c r="D2388" s="102"/>
      <c r="E2388" s="210"/>
      <c r="F2388" s="102"/>
      <c r="G2388" s="210"/>
      <c r="H2388" s="102"/>
      <c r="I2388" s="210"/>
      <c r="J2388" s="102"/>
      <c r="K2388" s="210"/>
      <c r="L2388" s="102"/>
      <c r="M2388" s="210"/>
      <c r="N2388" s="102"/>
      <c r="O2388" s="210"/>
      <c r="P2388" s="102"/>
      <c r="Q2388" s="215"/>
    </row>
    <row r="2389" spans="2:17" x14ac:dyDescent="0.3">
      <c r="B2389" s="102"/>
      <c r="C2389" s="210"/>
      <c r="D2389" s="102"/>
      <c r="E2389" s="210"/>
      <c r="F2389" s="102"/>
      <c r="G2389" s="210"/>
      <c r="H2389" s="102"/>
      <c r="I2389" s="210"/>
      <c r="J2389" s="102"/>
      <c r="K2389" s="210"/>
      <c r="L2389" s="102"/>
      <c r="M2389" s="210"/>
      <c r="N2389" s="102"/>
      <c r="O2389" s="210"/>
      <c r="P2389" s="102"/>
      <c r="Q2389" s="215"/>
    </row>
    <row r="2390" spans="2:17" x14ac:dyDescent="0.3">
      <c r="B2390" s="102"/>
      <c r="C2390" s="210"/>
      <c r="D2390" s="102"/>
      <c r="E2390" s="210"/>
      <c r="F2390" s="102"/>
      <c r="G2390" s="210"/>
      <c r="H2390" s="102"/>
      <c r="I2390" s="210"/>
      <c r="J2390" s="102"/>
      <c r="K2390" s="210"/>
      <c r="L2390" s="102"/>
      <c r="M2390" s="210"/>
      <c r="N2390" s="102"/>
      <c r="O2390" s="210"/>
      <c r="P2390" s="102"/>
      <c r="Q2390" s="215"/>
    </row>
    <row r="2391" spans="2:17" x14ac:dyDescent="0.3">
      <c r="B2391" s="102"/>
      <c r="C2391" s="210"/>
      <c r="D2391" s="102"/>
      <c r="E2391" s="210"/>
      <c r="F2391" s="102"/>
      <c r="G2391" s="210"/>
      <c r="H2391" s="102"/>
      <c r="I2391" s="210"/>
      <c r="J2391" s="102"/>
      <c r="K2391" s="210"/>
      <c r="L2391" s="102"/>
      <c r="M2391" s="210"/>
      <c r="N2391" s="102"/>
      <c r="O2391" s="210"/>
      <c r="P2391" s="102"/>
      <c r="Q2391" s="215"/>
    </row>
    <row r="2392" spans="2:17" x14ac:dyDescent="0.3">
      <c r="B2392" s="102"/>
      <c r="C2392" s="210"/>
      <c r="D2392" s="102"/>
      <c r="E2392" s="210"/>
      <c r="F2392" s="102"/>
      <c r="G2392" s="210"/>
      <c r="H2392" s="102"/>
      <c r="I2392" s="210"/>
      <c r="J2392" s="102"/>
      <c r="K2392" s="210"/>
      <c r="L2392" s="102"/>
      <c r="M2392" s="210"/>
      <c r="N2392" s="102"/>
      <c r="O2392" s="210"/>
      <c r="P2392" s="102"/>
      <c r="Q2392" s="215"/>
    </row>
    <row r="2393" spans="2:17" x14ac:dyDescent="0.3">
      <c r="B2393" s="102"/>
      <c r="C2393" s="210"/>
      <c r="D2393" s="102"/>
      <c r="E2393" s="210"/>
      <c r="F2393" s="102"/>
      <c r="G2393" s="210"/>
      <c r="H2393" s="102"/>
      <c r="I2393" s="210"/>
      <c r="J2393" s="102"/>
      <c r="K2393" s="210"/>
      <c r="L2393" s="102"/>
      <c r="M2393" s="210"/>
      <c r="N2393" s="102"/>
      <c r="O2393" s="210"/>
      <c r="P2393" s="102"/>
      <c r="Q2393" s="215"/>
    </row>
    <row r="2394" spans="2:17" x14ac:dyDescent="0.3">
      <c r="B2394" s="102"/>
      <c r="C2394" s="210"/>
      <c r="D2394" s="102"/>
      <c r="E2394" s="210"/>
      <c r="F2394" s="102"/>
      <c r="G2394" s="210"/>
      <c r="H2394" s="102"/>
      <c r="I2394" s="210"/>
      <c r="J2394" s="102"/>
      <c r="K2394" s="210"/>
      <c r="L2394" s="102"/>
      <c r="M2394" s="210"/>
      <c r="N2394" s="102"/>
      <c r="O2394" s="210"/>
      <c r="P2394" s="102"/>
      <c r="Q2394" s="215"/>
    </row>
    <row r="2395" spans="2:17" x14ac:dyDescent="0.3">
      <c r="B2395" s="102"/>
      <c r="C2395" s="210"/>
      <c r="D2395" s="102"/>
      <c r="E2395" s="210"/>
      <c r="F2395" s="102"/>
      <c r="G2395" s="210"/>
      <c r="H2395" s="102"/>
      <c r="I2395" s="210"/>
      <c r="J2395" s="102"/>
      <c r="K2395" s="210"/>
      <c r="L2395" s="102"/>
      <c r="M2395" s="210"/>
      <c r="N2395" s="102"/>
      <c r="O2395" s="210"/>
      <c r="P2395" s="102"/>
      <c r="Q2395" s="215"/>
    </row>
    <row r="2396" spans="2:17" x14ac:dyDescent="0.3">
      <c r="B2396" s="102"/>
      <c r="C2396" s="210"/>
      <c r="D2396" s="102"/>
      <c r="E2396" s="210"/>
      <c r="F2396" s="102"/>
      <c r="G2396" s="210"/>
      <c r="H2396" s="102"/>
      <c r="I2396" s="210"/>
      <c r="J2396" s="102"/>
      <c r="K2396" s="210"/>
      <c r="L2396" s="102"/>
      <c r="M2396" s="210"/>
      <c r="N2396" s="102"/>
      <c r="O2396" s="210"/>
      <c r="P2396" s="102"/>
      <c r="Q2396" s="215"/>
    </row>
    <row r="2397" spans="2:17" x14ac:dyDescent="0.3">
      <c r="B2397" s="102"/>
      <c r="C2397" s="210"/>
      <c r="D2397" s="102"/>
      <c r="E2397" s="210"/>
      <c r="F2397" s="102"/>
      <c r="G2397" s="210"/>
      <c r="H2397" s="102"/>
      <c r="I2397" s="210"/>
      <c r="J2397" s="102"/>
      <c r="K2397" s="210"/>
      <c r="L2397" s="102"/>
      <c r="M2397" s="210"/>
      <c r="N2397" s="102"/>
      <c r="O2397" s="210"/>
      <c r="P2397" s="102"/>
      <c r="Q2397" s="215"/>
    </row>
    <row r="2398" spans="2:17" x14ac:dyDescent="0.3">
      <c r="B2398" s="102"/>
      <c r="C2398" s="210"/>
      <c r="D2398" s="102"/>
      <c r="E2398" s="210"/>
      <c r="F2398" s="102"/>
      <c r="G2398" s="210"/>
      <c r="H2398" s="102"/>
      <c r="I2398" s="210"/>
      <c r="J2398" s="102"/>
      <c r="K2398" s="210"/>
      <c r="L2398" s="102"/>
      <c r="M2398" s="210"/>
      <c r="N2398" s="102"/>
      <c r="O2398" s="210"/>
      <c r="P2398" s="102"/>
      <c r="Q2398" s="215"/>
    </row>
    <row r="2399" spans="2:17" x14ac:dyDescent="0.3">
      <c r="B2399" s="102"/>
      <c r="C2399" s="210"/>
      <c r="D2399" s="102"/>
      <c r="E2399" s="210"/>
      <c r="F2399" s="102"/>
      <c r="G2399" s="210"/>
      <c r="H2399" s="102"/>
      <c r="I2399" s="210"/>
      <c r="J2399" s="102"/>
      <c r="K2399" s="210"/>
      <c r="L2399" s="102"/>
      <c r="M2399" s="210"/>
      <c r="N2399" s="102"/>
      <c r="O2399" s="210"/>
      <c r="P2399" s="102"/>
      <c r="Q2399" s="215"/>
    </row>
    <row r="2400" spans="2:17" x14ac:dyDescent="0.3">
      <c r="B2400" s="102"/>
      <c r="C2400" s="210"/>
      <c r="D2400" s="102"/>
      <c r="E2400" s="210"/>
      <c r="F2400" s="102"/>
      <c r="G2400" s="210"/>
      <c r="H2400" s="102"/>
      <c r="I2400" s="210"/>
      <c r="J2400" s="102"/>
      <c r="K2400" s="210"/>
      <c r="L2400" s="102"/>
      <c r="M2400" s="210"/>
      <c r="N2400" s="102"/>
      <c r="O2400" s="210"/>
      <c r="P2400" s="102"/>
      <c r="Q2400" s="215"/>
    </row>
    <row r="2401" spans="2:17" x14ac:dyDescent="0.3">
      <c r="B2401" s="102"/>
      <c r="C2401" s="210"/>
      <c r="D2401" s="102"/>
      <c r="E2401" s="210"/>
      <c r="F2401" s="102"/>
      <c r="G2401" s="210"/>
      <c r="H2401" s="102"/>
      <c r="I2401" s="210"/>
      <c r="J2401" s="102"/>
      <c r="K2401" s="210"/>
      <c r="L2401" s="102"/>
      <c r="M2401" s="210"/>
      <c r="N2401" s="102"/>
      <c r="O2401" s="210"/>
      <c r="P2401" s="102"/>
      <c r="Q2401" s="215"/>
    </row>
    <row r="2402" spans="2:17" x14ac:dyDescent="0.3">
      <c r="B2402" s="102"/>
      <c r="C2402" s="210"/>
      <c r="D2402" s="102"/>
      <c r="E2402" s="210"/>
      <c r="F2402" s="102"/>
      <c r="G2402" s="210"/>
      <c r="H2402" s="102"/>
      <c r="I2402" s="210"/>
      <c r="J2402" s="102"/>
      <c r="K2402" s="210"/>
      <c r="L2402" s="102"/>
      <c r="M2402" s="210"/>
      <c r="N2402" s="102"/>
      <c r="O2402" s="210"/>
      <c r="P2402" s="102"/>
      <c r="Q2402" s="215"/>
    </row>
    <row r="2403" spans="2:17" x14ac:dyDescent="0.3">
      <c r="B2403" s="102"/>
      <c r="C2403" s="210"/>
      <c r="D2403" s="102"/>
      <c r="E2403" s="210"/>
      <c r="F2403" s="102"/>
      <c r="G2403" s="210"/>
      <c r="H2403" s="102"/>
      <c r="I2403" s="210"/>
      <c r="J2403" s="102"/>
      <c r="K2403" s="210"/>
      <c r="L2403" s="102"/>
      <c r="M2403" s="210"/>
      <c r="N2403" s="102"/>
      <c r="O2403" s="210"/>
      <c r="P2403" s="102"/>
      <c r="Q2403" s="215"/>
    </row>
    <row r="2404" spans="2:17" x14ac:dyDescent="0.3">
      <c r="B2404" s="102"/>
      <c r="C2404" s="210"/>
      <c r="D2404" s="102"/>
      <c r="E2404" s="210"/>
      <c r="F2404" s="102"/>
      <c r="G2404" s="210"/>
      <c r="H2404" s="102"/>
      <c r="I2404" s="210"/>
      <c r="J2404" s="102"/>
      <c r="K2404" s="210"/>
      <c r="L2404" s="102"/>
      <c r="M2404" s="210"/>
      <c r="N2404" s="102"/>
      <c r="O2404" s="210"/>
      <c r="P2404" s="102"/>
      <c r="Q2404" s="215"/>
    </row>
    <row r="2405" spans="2:17" x14ac:dyDescent="0.3">
      <c r="B2405" s="102"/>
      <c r="C2405" s="210"/>
      <c r="D2405" s="102"/>
      <c r="E2405" s="210"/>
      <c r="F2405" s="102"/>
      <c r="G2405" s="210"/>
      <c r="H2405" s="102"/>
      <c r="I2405" s="210"/>
      <c r="J2405" s="102"/>
      <c r="K2405" s="210"/>
      <c r="L2405" s="102"/>
      <c r="M2405" s="210"/>
      <c r="N2405" s="102"/>
      <c r="O2405" s="210"/>
      <c r="P2405" s="102"/>
      <c r="Q2405" s="215"/>
    </row>
    <row r="2406" spans="2:17" x14ac:dyDescent="0.3">
      <c r="B2406" s="102"/>
      <c r="C2406" s="210"/>
      <c r="D2406" s="102"/>
      <c r="E2406" s="210"/>
      <c r="F2406" s="102"/>
      <c r="G2406" s="210"/>
      <c r="H2406" s="102"/>
      <c r="I2406" s="210"/>
      <c r="J2406" s="102"/>
      <c r="K2406" s="210"/>
      <c r="L2406" s="102"/>
      <c r="M2406" s="210"/>
      <c r="N2406" s="102"/>
      <c r="O2406" s="210"/>
      <c r="P2406" s="102"/>
      <c r="Q2406" s="215"/>
    </row>
    <row r="2407" spans="2:17" x14ac:dyDescent="0.3">
      <c r="B2407" s="102"/>
      <c r="C2407" s="210"/>
      <c r="D2407" s="102"/>
      <c r="E2407" s="210"/>
      <c r="F2407" s="102"/>
      <c r="G2407" s="210"/>
      <c r="H2407" s="102"/>
      <c r="I2407" s="210"/>
      <c r="J2407" s="102"/>
      <c r="K2407" s="210"/>
      <c r="L2407" s="102"/>
      <c r="M2407" s="210"/>
      <c r="N2407" s="102"/>
      <c r="O2407" s="210"/>
      <c r="P2407" s="102"/>
      <c r="Q2407" s="215"/>
    </row>
    <row r="2408" spans="2:17" x14ac:dyDescent="0.3">
      <c r="B2408" s="102"/>
      <c r="C2408" s="210"/>
      <c r="D2408" s="102"/>
      <c r="E2408" s="210"/>
      <c r="F2408" s="102"/>
      <c r="G2408" s="210"/>
      <c r="H2408" s="102"/>
      <c r="I2408" s="210"/>
      <c r="J2408" s="102"/>
      <c r="K2408" s="210"/>
      <c r="L2408" s="102"/>
      <c r="M2408" s="210"/>
      <c r="N2408" s="102"/>
      <c r="O2408" s="210"/>
      <c r="P2408" s="102"/>
      <c r="Q2408" s="215"/>
    </row>
    <row r="2409" spans="2:17" x14ac:dyDescent="0.3">
      <c r="B2409" s="102"/>
      <c r="C2409" s="210"/>
      <c r="D2409" s="102"/>
      <c r="E2409" s="210"/>
      <c r="F2409" s="102"/>
      <c r="G2409" s="210"/>
      <c r="H2409" s="102"/>
      <c r="I2409" s="210"/>
      <c r="J2409" s="102"/>
      <c r="K2409" s="210"/>
      <c r="L2409" s="102"/>
      <c r="M2409" s="210"/>
      <c r="N2409" s="102"/>
      <c r="O2409" s="210"/>
      <c r="P2409" s="102"/>
      <c r="Q2409" s="215"/>
    </row>
    <row r="2410" spans="2:17" x14ac:dyDescent="0.3">
      <c r="B2410" s="102"/>
      <c r="C2410" s="210"/>
      <c r="D2410" s="102"/>
      <c r="E2410" s="210"/>
      <c r="F2410" s="102"/>
      <c r="G2410" s="210"/>
      <c r="H2410" s="102"/>
      <c r="I2410" s="210"/>
      <c r="J2410" s="102"/>
      <c r="K2410" s="210"/>
      <c r="L2410" s="102"/>
      <c r="M2410" s="210"/>
      <c r="N2410" s="102"/>
      <c r="O2410" s="210"/>
      <c r="P2410" s="102"/>
      <c r="Q2410" s="215"/>
    </row>
    <row r="2411" spans="2:17" x14ac:dyDescent="0.3">
      <c r="B2411" s="102"/>
      <c r="C2411" s="210"/>
      <c r="D2411" s="102"/>
      <c r="E2411" s="210"/>
      <c r="F2411" s="102"/>
      <c r="G2411" s="210"/>
      <c r="H2411" s="102"/>
      <c r="I2411" s="210"/>
      <c r="J2411" s="102"/>
      <c r="K2411" s="210"/>
      <c r="L2411" s="102"/>
      <c r="M2411" s="210"/>
      <c r="N2411" s="102"/>
      <c r="O2411" s="210"/>
      <c r="P2411" s="102"/>
      <c r="Q2411" s="215"/>
    </row>
    <row r="2412" spans="2:17" x14ac:dyDescent="0.3">
      <c r="B2412" s="102"/>
      <c r="C2412" s="210"/>
      <c r="D2412" s="102"/>
      <c r="E2412" s="210"/>
      <c r="F2412" s="102"/>
      <c r="G2412" s="210"/>
      <c r="H2412" s="102"/>
      <c r="I2412" s="210"/>
      <c r="J2412" s="102"/>
      <c r="K2412" s="210"/>
      <c r="L2412" s="102"/>
      <c r="M2412" s="210"/>
      <c r="N2412" s="102"/>
      <c r="O2412" s="210"/>
      <c r="P2412" s="102"/>
      <c r="Q2412" s="215"/>
    </row>
    <row r="2413" spans="2:17" x14ac:dyDescent="0.3">
      <c r="B2413" s="102"/>
      <c r="C2413" s="210"/>
      <c r="D2413" s="102"/>
      <c r="E2413" s="210"/>
      <c r="F2413" s="102"/>
      <c r="G2413" s="210"/>
      <c r="H2413" s="102"/>
      <c r="I2413" s="210"/>
      <c r="J2413" s="102"/>
      <c r="K2413" s="210"/>
      <c r="L2413" s="102"/>
      <c r="M2413" s="210"/>
      <c r="N2413" s="102"/>
      <c r="O2413" s="210"/>
      <c r="P2413" s="102"/>
      <c r="Q2413" s="215"/>
    </row>
    <row r="2414" spans="2:17" x14ac:dyDescent="0.3">
      <c r="B2414" s="102"/>
      <c r="C2414" s="210"/>
      <c r="D2414" s="102"/>
      <c r="E2414" s="210"/>
      <c r="F2414" s="102"/>
      <c r="G2414" s="210"/>
      <c r="H2414" s="102"/>
      <c r="I2414" s="210"/>
      <c r="J2414" s="102"/>
      <c r="K2414" s="210"/>
      <c r="L2414" s="102"/>
      <c r="M2414" s="210"/>
      <c r="N2414" s="102"/>
      <c r="O2414" s="210"/>
      <c r="P2414" s="102"/>
      <c r="Q2414" s="215"/>
    </row>
    <row r="2415" spans="2:17" x14ac:dyDescent="0.3">
      <c r="B2415" s="102"/>
      <c r="C2415" s="210"/>
      <c r="D2415" s="102"/>
      <c r="E2415" s="210"/>
      <c r="F2415" s="102"/>
      <c r="G2415" s="210"/>
      <c r="H2415" s="102"/>
      <c r="I2415" s="210"/>
      <c r="J2415" s="102"/>
      <c r="K2415" s="210"/>
      <c r="L2415" s="102"/>
      <c r="M2415" s="210"/>
      <c r="N2415" s="102"/>
      <c r="O2415" s="210"/>
      <c r="P2415" s="102"/>
      <c r="Q2415" s="215"/>
    </row>
    <row r="2416" spans="2:17" x14ac:dyDescent="0.3">
      <c r="B2416" s="102"/>
      <c r="C2416" s="210"/>
      <c r="D2416" s="102"/>
      <c r="E2416" s="210"/>
      <c r="F2416" s="102"/>
      <c r="G2416" s="210"/>
      <c r="H2416" s="102"/>
      <c r="I2416" s="210"/>
      <c r="J2416" s="102"/>
      <c r="K2416" s="210"/>
      <c r="L2416" s="102"/>
      <c r="M2416" s="210"/>
      <c r="N2416" s="102"/>
      <c r="O2416" s="210"/>
      <c r="P2416" s="102"/>
      <c r="Q2416" s="215"/>
    </row>
    <row r="2417" spans="2:17" x14ac:dyDescent="0.3">
      <c r="B2417" s="102"/>
      <c r="C2417" s="210"/>
      <c r="D2417" s="102"/>
      <c r="E2417" s="210"/>
      <c r="F2417" s="102"/>
      <c r="G2417" s="210"/>
      <c r="H2417" s="102"/>
      <c r="I2417" s="210"/>
      <c r="J2417" s="102"/>
      <c r="K2417" s="210"/>
      <c r="L2417" s="102"/>
      <c r="M2417" s="210"/>
      <c r="N2417" s="102"/>
      <c r="O2417" s="210"/>
      <c r="P2417" s="102"/>
      <c r="Q2417" s="215"/>
    </row>
    <row r="2418" spans="2:17" x14ac:dyDescent="0.3">
      <c r="B2418" s="102"/>
      <c r="C2418" s="210"/>
      <c r="D2418" s="102"/>
      <c r="E2418" s="210"/>
      <c r="F2418" s="102"/>
      <c r="G2418" s="210"/>
      <c r="H2418" s="102"/>
      <c r="I2418" s="210"/>
      <c r="J2418" s="102"/>
      <c r="K2418" s="210"/>
      <c r="L2418" s="102"/>
      <c r="M2418" s="210"/>
      <c r="N2418" s="102"/>
      <c r="O2418" s="210"/>
      <c r="P2418" s="102"/>
      <c r="Q2418" s="215"/>
    </row>
    <row r="2419" spans="2:17" x14ac:dyDescent="0.3">
      <c r="B2419" s="102"/>
      <c r="C2419" s="210"/>
      <c r="D2419" s="102"/>
      <c r="E2419" s="210"/>
      <c r="F2419" s="102"/>
      <c r="G2419" s="210"/>
      <c r="H2419" s="102"/>
      <c r="I2419" s="210"/>
      <c r="J2419" s="102"/>
      <c r="K2419" s="210"/>
      <c r="L2419" s="102"/>
      <c r="M2419" s="210"/>
      <c r="N2419" s="102"/>
      <c r="O2419" s="210"/>
      <c r="P2419" s="102"/>
      <c r="Q2419" s="215"/>
    </row>
    <row r="2420" spans="2:17" x14ac:dyDescent="0.3">
      <c r="B2420" s="102"/>
      <c r="C2420" s="210"/>
      <c r="D2420" s="102"/>
      <c r="E2420" s="210"/>
      <c r="F2420" s="102"/>
      <c r="G2420" s="210"/>
      <c r="H2420" s="102"/>
      <c r="I2420" s="210"/>
      <c r="J2420" s="102"/>
      <c r="K2420" s="210"/>
      <c r="L2420" s="102"/>
      <c r="M2420" s="210"/>
      <c r="N2420" s="102"/>
      <c r="O2420" s="210"/>
      <c r="P2420" s="102"/>
      <c r="Q2420" s="215"/>
    </row>
    <row r="2421" spans="2:17" x14ac:dyDescent="0.3">
      <c r="B2421" s="102"/>
      <c r="C2421" s="210"/>
      <c r="D2421" s="102"/>
      <c r="E2421" s="210"/>
      <c r="F2421" s="102"/>
      <c r="G2421" s="210"/>
      <c r="H2421" s="102"/>
      <c r="I2421" s="210"/>
      <c r="J2421" s="102"/>
      <c r="K2421" s="210"/>
      <c r="L2421" s="102"/>
      <c r="M2421" s="210"/>
      <c r="N2421" s="102"/>
      <c r="O2421" s="210"/>
      <c r="P2421" s="102"/>
      <c r="Q2421" s="215"/>
    </row>
    <row r="2422" spans="2:17" x14ac:dyDescent="0.3">
      <c r="B2422" s="102"/>
      <c r="C2422" s="210"/>
      <c r="D2422" s="102"/>
      <c r="E2422" s="210"/>
      <c r="F2422" s="102"/>
      <c r="G2422" s="210"/>
      <c r="H2422" s="102"/>
      <c r="I2422" s="210"/>
      <c r="J2422" s="102"/>
      <c r="K2422" s="210"/>
      <c r="L2422" s="102"/>
      <c r="M2422" s="210"/>
      <c r="N2422" s="102"/>
      <c r="O2422" s="210"/>
      <c r="P2422" s="102"/>
      <c r="Q2422" s="215"/>
    </row>
    <row r="2423" spans="2:17" x14ac:dyDescent="0.3">
      <c r="B2423" s="102"/>
      <c r="C2423" s="210"/>
      <c r="D2423" s="102"/>
      <c r="E2423" s="210"/>
      <c r="F2423" s="102"/>
      <c r="G2423" s="210"/>
      <c r="H2423" s="102"/>
      <c r="I2423" s="210"/>
      <c r="J2423" s="102"/>
      <c r="K2423" s="210"/>
      <c r="L2423" s="102"/>
      <c r="M2423" s="210"/>
      <c r="N2423" s="102"/>
      <c r="O2423" s="210"/>
      <c r="P2423" s="102"/>
      <c r="Q2423" s="215"/>
    </row>
    <row r="2424" spans="2:17" x14ac:dyDescent="0.3">
      <c r="B2424" s="102"/>
      <c r="C2424" s="210"/>
      <c r="D2424" s="102"/>
      <c r="E2424" s="210"/>
      <c r="F2424" s="102"/>
      <c r="G2424" s="210"/>
      <c r="H2424" s="102"/>
      <c r="I2424" s="210"/>
      <c r="J2424" s="102"/>
      <c r="K2424" s="210"/>
      <c r="L2424" s="102"/>
      <c r="M2424" s="210"/>
      <c r="N2424" s="102"/>
      <c r="O2424" s="210"/>
      <c r="P2424" s="102"/>
      <c r="Q2424" s="215"/>
    </row>
    <row r="2425" spans="2:17" x14ac:dyDescent="0.3">
      <c r="B2425" s="102"/>
      <c r="C2425" s="210"/>
      <c r="D2425" s="102"/>
      <c r="E2425" s="210"/>
      <c r="F2425" s="102"/>
      <c r="G2425" s="210"/>
      <c r="H2425" s="102"/>
      <c r="I2425" s="210"/>
      <c r="J2425" s="102"/>
      <c r="K2425" s="210"/>
      <c r="L2425" s="102"/>
      <c r="M2425" s="210"/>
      <c r="N2425" s="102"/>
      <c r="O2425" s="210"/>
      <c r="P2425" s="102"/>
      <c r="Q2425" s="215"/>
    </row>
    <row r="2426" spans="2:17" x14ac:dyDescent="0.3">
      <c r="B2426" s="102"/>
      <c r="C2426" s="210"/>
      <c r="D2426" s="102"/>
      <c r="E2426" s="210"/>
      <c r="F2426" s="102"/>
      <c r="G2426" s="210"/>
      <c r="H2426" s="102"/>
      <c r="I2426" s="210"/>
      <c r="J2426" s="102"/>
      <c r="K2426" s="210"/>
      <c r="L2426" s="102"/>
      <c r="M2426" s="210"/>
      <c r="N2426" s="102"/>
      <c r="O2426" s="210"/>
      <c r="P2426" s="102"/>
      <c r="Q2426" s="215"/>
    </row>
    <row r="2427" spans="2:17" x14ac:dyDescent="0.3">
      <c r="B2427" s="102"/>
      <c r="C2427" s="210"/>
      <c r="D2427" s="102"/>
      <c r="E2427" s="210"/>
      <c r="F2427" s="102"/>
      <c r="G2427" s="210"/>
      <c r="H2427" s="102"/>
      <c r="I2427" s="210"/>
      <c r="J2427" s="102"/>
      <c r="K2427" s="210"/>
      <c r="L2427" s="102"/>
      <c r="M2427" s="210"/>
      <c r="N2427" s="102"/>
      <c r="O2427" s="210"/>
      <c r="P2427" s="102"/>
      <c r="Q2427" s="215"/>
    </row>
    <row r="2428" spans="2:17" x14ac:dyDescent="0.3">
      <c r="B2428" s="102"/>
      <c r="C2428" s="210"/>
      <c r="D2428" s="102"/>
      <c r="E2428" s="210"/>
      <c r="F2428" s="102"/>
      <c r="G2428" s="210"/>
      <c r="H2428" s="102"/>
      <c r="I2428" s="210"/>
      <c r="J2428" s="102"/>
      <c r="K2428" s="210"/>
      <c r="L2428" s="102"/>
      <c r="M2428" s="210"/>
      <c r="N2428" s="102"/>
      <c r="O2428" s="210"/>
      <c r="P2428" s="102"/>
      <c r="Q2428" s="215"/>
    </row>
    <row r="2429" spans="2:17" x14ac:dyDescent="0.3">
      <c r="B2429" s="102"/>
      <c r="C2429" s="210"/>
      <c r="D2429" s="102"/>
      <c r="E2429" s="210"/>
      <c r="F2429" s="102"/>
      <c r="G2429" s="210"/>
      <c r="H2429" s="102"/>
      <c r="I2429" s="210"/>
      <c r="J2429" s="102"/>
      <c r="K2429" s="210"/>
      <c r="L2429" s="102"/>
      <c r="M2429" s="210"/>
      <c r="N2429" s="102"/>
      <c r="O2429" s="210"/>
      <c r="P2429" s="102"/>
      <c r="Q2429" s="215"/>
    </row>
    <row r="2430" spans="2:17" x14ac:dyDescent="0.3">
      <c r="B2430" s="102"/>
      <c r="C2430" s="210"/>
      <c r="D2430" s="102"/>
      <c r="E2430" s="210"/>
      <c r="F2430" s="102"/>
      <c r="G2430" s="210"/>
      <c r="H2430" s="102"/>
      <c r="I2430" s="210"/>
      <c r="J2430" s="102"/>
      <c r="K2430" s="210"/>
      <c r="L2430" s="102"/>
      <c r="M2430" s="210"/>
      <c r="N2430" s="102"/>
      <c r="O2430" s="210"/>
      <c r="P2430" s="102"/>
      <c r="Q2430" s="215"/>
    </row>
    <row r="2431" spans="2:17" x14ac:dyDescent="0.3">
      <c r="B2431" s="102"/>
      <c r="C2431" s="210"/>
      <c r="D2431" s="102"/>
      <c r="E2431" s="210"/>
      <c r="F2431" s="102"/>
      <c r="G2431" s="210"/>
      <c r="H2431" s="102"/>
      <c r="I2431" s="210"/>
      <c r="J2431" s="102"/>
      <c r="K2431" s="210"/>
      <c r="L2431" s="102"/>
      <c r="M2431" s="210"/>
      <c r="N2431" s="102"/>
      <c r="O2431" s="210"/>
      <c r="P2431" s="102"/>
      <c r="Q2431" s="215"/>
    </row>
    <row r="2432" spans="2:17" x14ac:dyDescent="0.3">
      <c r="B2432" s="102"/>
      <c r="C2432" s="210"/>
      <c r="D2432" s="102"/>
      <c r="E2432" s="210"/>
      <c r="F2432" s="102"/>
      <c r="G2432" s="210"/>
      <c r="H2432" s="102"/>
      <c r="I2432" s="210"/>
      <c r="J2432" s="102"/>
      <c r="K2432" s="210"/>
      <c r="L2432" s="102"/>
      <c r="M2432" s="210"/>
      <c r="N2432" s="102"/>
      <c r="O2432" s="210"/>
      <c r="P2432" s="102"/>
      <c r="Q2432" s="215"/>
    </row>
    <row r="2433" spans="2:17" x14ac:dyDescent="0.3">
      <c r="B2433" s="102"/>
      <c r="C2433" s="210"/>
      <c r="D2433" s="102"/>
      <c r="E2433" s="210"/>
      <c r="F2433" s="102"/>
      <c r="G2433" s="210"/>
      <c r="H2433" s="102"/>
      <c r="I2433" s="210"/>
      <c r="J2433" s="102"/>
      <c r="K2433" s="210"/>
      <c r="L2433" s="102"/>
      <c r="M2433" s="210"/>
      <c r="N2433" s="102"/>
      <c r="O2433" s="210"/>
      <c r="P2433" s="102"/>
      <c r="Q2433" s="215"/>
    </row>
    <row r="2434" spans="2:17" x14ac:dyDescent="0.3">
      <c r="B2434" s="102"/>
      <c r="C2434" s="210"/>
      <c r="D2434" s="102"/>
      <c r="E2434" s="210"/>
      <c r="F2434" s="102"/>
      <c r="G2434" s="210"/>
      <c r="H2434" s="102"/>
      <c r="I2434" s="210"/>
      <c r="J2434" s="102"/>
      <c r="K2434" s="210"/>
      <c r="L2434" s="102"/>
      <c r="M2434" s="210"/>
      <c r="N2434" s="102"/>
      <c r="O2434" s="210"/>
      <c r="P2434" s="102"/>
      <c r="Q2434" s="215"/>
    </row>
    <row r="2435" spans="2:17" x14ac:dyDescent="0.3">
      <c r="B2435" s="102"/>
      <c r="C2435" s="210"/>
      <c r="D2435" s="102"/>
      <c r="E2435" s="210"/>
      <c r="F2435" s="102"/>
      <c r="G2435" s="210"/>
      <c r="H2435" s="102"/>
      <c r="I2435" s="210"/>
      <c r="J2435" s="102"/>
      <c r="K2435" s="210"/>
      <c r="L2435" s="102"/>
      <c r="M2435" s="210"/>
      <c r="N2435" s="102"/>
      <c r="O2435" s="210"/>
      <c r="P2435" s="102"/>
      <c r="Q2435" s="215"/>
    </row>
    <row r="2436" spans="2:17" x14ac:dyDescent="0.3">
      <c r="B2436" s="102"/>
      <c r="C2436" s="210"/>
      <c r="D2436" s="102"/>
      <c r="E2436" s="210"/>
      <c r="F2436" s="102"/>
      <c r="G2436" s="210"/>
      <c r="H2436" s="102"/>
      <c r="I2436" s="210"/>
      <c r="J2436" s="102"/>
      <c r="K2436" s="210"/>
      <c r="L2436" s="102"/>
      <c r="M2436" s="210"/>
      <c r="N2436" s="102"/>
      <c r="O2436" s="210"/>
      <c r="P2436" s="102"/>
      <c r="Q2436" s="215"/>
    </row>
    <row r="2437" spans="2:17" x14ac:dyDescent="0.3">
      <c r="B2437" s="102"/>
      <c r="C2437" s="210"/>
      <c r="D2437" s="102"/>
      <c r="E2437" s="210"/>
      <c r="F2437" s="102"/>
      <c r="G2437" s="210"/>
      <c r="H2437" s="102"/>
      <c r="I2437" s="210"/>
      <c r="J2437" s="102"/>
      <c r="K2437" s="210"/>
      <c r="L2437" s="102"/>
      <c r="M2437" s="210"/>
      <c r="N2437" s="102"/>
      <c r="O2437" s="210"/>
      <c r="P2437" s="102"/>
      <c r="Q2437" s="215"/>
    </row>
    <row r="2438" spans="2:17" x14ac:dyDescent="0.3">
      <c r="B2438" s="102"/>
      <c r="C2438" s="210"/>
      <c r="D2438" s="102"/>
      <c r="E2438" s="210"/>
      <c r="F2438" s="102"/>
      <c r="G2438" s="210"/>
      <c r="H2438" s="102"/>
      <c r="I2438" s="210"/>
      <c r="J2438" s="102"/>
      <c r="K2438" s="210"/>
      <c r="L2438" s="102"/>
      <c r="M2438" s="210"/>
      <c r="N2438" s="102"/>
      <c r="O2438" s="210"/>
      <c r="P2438" s="102"/>
      <c r="Q2438" s="215"/>
    </row>
    <row r="2439" spans="2:17" x14ac:dyDescent="0.3">
      <c r="B2439" s="102"/>
      <c r="C2439" s="210"/>
      <c r="D2439" s="102"/>
      <c r="E2439" s="210"/>
      <c r="F2439" s="102"/>
      <c r="G2439" s="210"/>
      <c r="H2439" s="102"/>
      <c r="I2439" s="210"/>
      <c r="J2439" s="102"/>
      <c r="K2439" s="210"/>
      <c r="L2439" s="102"/>
      <c r="M2439" s="210"/>
      <c r="N2439" s="102"/>
      <c r="O2439" s="210"/>
      <c r="P2439" s="102"/>
      <c r="Q2439" s="215"/>
    </row>
    <row r="2440" spans="2:17" x14ac:dyDescent="0.3">
      <c r="B2440" s="102"/>
      <c r="C2440" s="210"/>
      <c r="D2440" s="102"/>
      <c r="E2440" s="210"/>
      <c r="F2440" s="102"/>
      <c r="G2440" s="210"/>
      <c r="H2440" s="102"/>
      <c r="I2440" s="210"/>
      <c r="J2440" s="102"/>
      <c r="K2440" s="210"/>
      <c r="L2440" s="102"/>
      <c r="M2440" s="210"/>
      <c r="N2440" s="102"/>
      <c r="O2440" s="210"/>
      <c r="P2440" s="102"/>
      <c r="Q2440" s="215"/>
    </row>
    <row r="2441" spans="2:17" x14ac:dyDescent="0.3">
      <c r="B2441" s="102"/>
      <c r="C2441" s="210"/>
      <c r="D2441" s="102"/>
      <c r="E2441" s="210"/>
      <c r="F2441" s="102"/>
      <c r="G2441" s="210"/>
      <c r="H2441" s="102"/>
      <c r="I2441" s="210"/>
      <c r="J2441" s="102"/>
      <c r="K2441" s="210"/>
      <c r="L2441" s="102"/>
      <c r="M2441" s="210"/>
      <c r="N2441" s="102"/>
      <c r="O2441" s="210"/>
      <c r="P2441" s="102"/>
      <c r="Q2441" s="215"/>
    </row>
    <row r="2442" spans="2:17" x14ac:dyDescent="0.3">
      <c r="B2442" s="102"/>
      <c r="C2442" s="210"/>
      <c r="D2442" s="102"/>
      <c r="E2442" s="210"/>
      <c r="F2442" s="102"/>
      <c r="G2442" s="210"/>
      <c r="H2442" s="102"/>
      <c r="I2442" s="210"/>
      <c r="J2442" s="102"/>
      <c r="K2442" s="210"/>
      <c r="L2442" s="102"/>
      <c r="M2442" s="210"/>
      <c r="N2442" s="102"/>
      <c r="O2442" s="210"/>
      <c r="P2442" s="102"/>
      <c r="Q2442" s="215"/>
    </row>
    <row r="2443" spans="2:17" x14ac:dyDescent="0.3">
      <c r="B2443" s="102"/>
      <c r="C2443" s="210"/>
      <c r="D2443" s="102"/>
      <c r="E2443" s="210"/>
      <c r="F2443" s="102"/>
      <c r="G2443" s="210"/>
      <c r="H2443" s="102"/>
      <c r="I2443" s="210"/>
      <c r="J2443" s="102"/>
      <c r="K2443" s="210"/>
      <c r="L2443" s="102"/>
      <c r="M2443" s="210"/>
      <c r="N2443" s="102"/>
      <c r="O2443" s="210"/>
      <c r="P2443" s="102"/>
      <c r="Q2443" s="215"/>
    </row>
    <row r="2444" spans="2:17" x14ac:dyDescent="0.3">
      <c r="B2444" s="102"/>
      <c r="C2444" s="210"/>
      <c r="D2444" s="102"/>
      <c r="E2444" s="210"/>
      <c r="F2444" s="102"/>
      <c r="G2444" s="210"/>
      <c r="H2444" s="102"/>
      <c r="I2444" s="210"/>
      <c r="J2444" s="102"/>
      <c r="K2444" s="210"/>
      <c r="L2444" s="102"/>
      <c r="M2444" s="210"/>
      <c r="N2444" s="102"/>
      <c r="O2444" s="210"/>
      <c r="P2444" s="102"/>
      <c r="Q2444" s="215"/>
    </row>
    <row r="2445" spans="2:17" x14ac:dyDescent="0.3">
      <c r="B2445" s="102"/>
      <c r="C2445" s="210"/>
      <c r="D2445" s="102"/>
      <c r="E2445" s="210"/>
      <c r="F2445" s="102"/>
      <c r="G2445" s="210"/>
      <c r="H2445" s="102"/>
      <c r="I2445" s="210"/>
      <c r="J2445" s="102"/>
      <c r="K2445" s="210"/>
      <c r="L2445" s="102"/>
      <c r="M2445" s="210"/>
      <c r="N2445" s="102"/>
      <c r="O2445" s="210"/>
      <c r="P2445" s="102"/>
      <c r="Q2445" s="215"/>
    </row>
    <row r="2446" spans="2:17" x14ac:dyDescent="0.3">
      <c r="B2446" s="102"/>
      <c r="C2446" s="210"/>
      <c r="D2446" s="102"/>
      <c r="E2446" s="210"/>
      <c r="F2446" s="102"/>
      <c r="G2446" s="210"/>
      <c r="H2446" s="102"/>
      <c r="I2446" s="210"/>
      <c r="J2446" s="102"/>
      <c r="K2446" s="210"/>
      <c r="L2446" s="102"/>
      <c r="M2446" s="210"/>
      <c r="N2446" s="102"/>
      <c r="O2446" s="210"/>
      <c r="P2446" s="102"/>
      <c r="Q2446" s="215"/>
    </row>
    <row r="2447" spans="2:17" x14ac:dyDescent="0.3">
      <c r="B2447" s="102"/>
      <c r="C2447" s="210"/>
      <c r="D2447" s="102"/>
      <c r="E2447" s="210"/>
      <c r="F2447" s="102"/>
      <c r="G2447" s="210"/>
      <c r="H2447" s="102"/>
      <c r="I2447" s="210"/>
      <c r="J2447" s="102"/>
      <c r="K2447" s="210"/>
      <c r="L2447" s="102"/>
      <c r="M2447" s="210"/>
      <c r="N2447" s="102"/>
      <c r="O2447" s="210"/>
      <c r="P2447" s="102"/>
      <c r="Q2447" s="215"/>
    </row>
    <row r="2448" spans="2:17" x14ac:dyDescent="0.3">
      <c r="B2448" s="102"/>
      <c r="C2448" s="210"/>
      <c r="D2448" s="102"/>
      <c r="E2448" s="210"/>
      <c r="F2448" s="102"/>
      <c r="G2448" s="210"/>
      <c r="H2448" s="102"/>
      <c r="I2448" s="210"/>
      <c r="J2448" s="102"/>
      <c r="K2448" s="210"/>
      <c r="L2448" s="102"/>
      <c r="M2448" s="210"/>
      <c r="N2448" s="102"/>
      <c r="O2448" s="210"/>
      <c r="P2448" s="102"/>
      <c r="Q2448" s="215"/>
    </row>
    <row r="2449" spans="2:17" x14ac:dyDescent="0.3">
      <c r="B2449" s="102"/>
      <c r="C2449" s="210"/>
      <c r="D2449" s="102"/>
      <c r="E2449" s="210"/>
      <c r="F2449" s="102"/>
      <c r="G2449" s="210"/>
      <c r="H2449" s="102"/>
      <c r="I2449" s="210"/>
      <c r="J2449" s="102"/>
      <c r="K2449" s="210"/>
      <c r="L2449" s="102"/>
      <c r="M2449" s="210"/>
      <c r="N2449" s="102"/>
      <c r="O2449" s="210"/>
      <c r="P2449" s="102"/>
      <c r="Q2449" s="215"/>
    </row>
    <row r="2450" spans="2:17" x14ac:dyDescent="0.3">
      <c r="B2450" s="102"/>
      <c r="C2450" s="210"/>
      <c r="D2450" s="102"/>
      <c r="E2450" s="210"/>
      <c r="F2450" s="102"/>
      <c r="G2450" s="210"/>
      <c r="H2450" s="102"/>
      <c r="I2450" s="210"/>
      <c r="J2450" s="102"/>
      <c r="K2450" s="210"/>
      <c r="L2450" s="102"/>
      <c r="M2450" s="210"/>
      <c r="N2450" s="102"/>
      <c r="O2450" s="210"/>
      <c r="P2450" s="102"/>
      <c r="Q2450" s="215"/>
    </row>
    <row r="2451" spans="2:17" x14ac:dyDescent="0.3">
      <c r="B2451" s="102"/>
      <c r="C2451" s="210"/>
      <c r="D2451" s="102"/>
      <c r="E2451" s="210"/>
      <c r="F2451" s="102"/>
      <c r="G2451" s="210"/>
      <c r="H2451" s="102"/>
      <c r="I2451" s="210"/>
      <c r="J2451" s="102"/>
      <c r="K2451" s="210"/>
      <c r="L2451" s="102"/>
      <c r="M2451" s="210"/>
      <c r="N2451" s="102"/>
      <c r="O2451" s="210"/>
      <c r="P2451" s="102"/>
      <c r="Q2451" s="215"/>
    </row>
    <row r="2452" spans="2:17" x14ac:dyDescent="0.3">
      <c r="B2452" s="102"/>
      <c r="C2452" s="210"/>
      <c r="D2452" s="102"/>
      <c r="E2452" s="210"/>
      <c r="F2452" s="102"/>
      <c r="G2452" s="210"/>
      <c r="H2452" s="102"/>
      <c r="I2452" s="210"/>
      <c r="J2452" s="102"/>
      <c r="K2452" s="210"/>
      <c r="L2452" s="102"/>
      <c r="M2452" s="210"/>
      <c r="N2452" s="102"/>
      <c r="O2452" s="210"/>
      <c r="P2452" s="102"/>
      <c r="Q2452" s="215"/>
    </row>
    <row r="2453" spans="2:17" x14ac:dyDescent="0.3">
      <c r="B2453" s="102"/>
      <c r="C2453" s="210"/>
      <c r="D2453" s="102"/>
      <c r="E2453" s="210"/>
      <c r="F2453" s="102"/>
      <c r="G2453" s="210"/>
      <c r="H2453" s="102"/>
      <c r="I2453" s="210"/>
      <c r="J2453" s="102"/>
      <c r="K2453" s="210"/>
      <c r="L2453" s="102"/>
      <c r="M2453" s="210"/>
      <c r="N2453" s="102"/>
      <c r="O2453" s="210"/>
      <c r="P2453" s="102"/>
      <c r="Q2453" s="215"/>
    </row>
    <row r="2454" spans="2:17" x14ac:dyDescent="0.3">
      <c r="B2454" s="102"/>
      <c r="C2454" s="210"/>
      <c r="D2454" s="102"/>
      <c r="E2454" s="210"/>
      <c r="F2454" s="102"/>
      <c r="G2454" s="210"/>
      <c r="H2454" s="102"/>
      <c r="I2454" s="210"/>
      <c r="J2454" s="102"/>
      <c r="K2454" s="210"/>
      <c r="L2454" s="102"/>
      <c r="M2454" s="210"/>
      <c r="N2454" s="102"/>
      <c r="O2454" s="210"/>
      <c r="P2454" s="102"/>
      <c r="Q2454" s="215"/>
    </row>
    <row r="2455" spans="2:17" x14ac:dyDescent="0.3">
      <c r="B2455" s="102"/>
      <c r="C2455" s="210"/>
      <c r="D2455" s="102"/>
      <c r="E2455" s="210"/>
      <c r="F2455" s="102"/>
      <c r="G2455" s="210"/>
      <c r="H2455" s="102"/>
      <c r="I2455" s="210"/>
      <c r="J2455" s="102"/>
      <c r="K2455" s="210"/>
      <c r="L2455" s="102"/>
      <c r="M2455" s="210"/>
      <c r="N2455" s="102"/>
      <c r="O2455" s="210"/>
      <c r="P2455" s="102"/>
      <c r="Q2455" s="215"/>
    </row>
    <row r="2456" spans="2:17" x14ac:dyDescent="0.3">
      <c r="B2456" s="102"/>
      <c r="C2456" s="210"/>
      <c r="D2456" s="102"/>
      <c r="E2456" s="210"/>
      <c r="F2456" s="102"/>
      <c r="G2456" s="210"/>
      <c r="H2456" s="102"/>
      <c r="I2456" s="210"/>
      <c r="J2456" s="102"/>
      <c r="K2456" s="210"/>
      <c r="L2456" s="102"/>
      <c r="M2456" s="210"/>
      <c r="N2456" s="102"/>
      <c r="O2456" s="210"/>
      <c r="P2456" s="102"/>
      <c r="Q2456" s="215"/>
    </row>
    <row r="2457" spans="2:17" x14ac:dyDescent="0.3">
      <c r="B2457" s="102"/>
      <c r="C2457" s="210"/>
      <c r="D2457" s="102"/>
      <c r="E2457" s="210"/>
      <c r="F2457" s="102"/>
      <c r="G2457" s="210"/>
      <c r="H2457" s="102"/>
      <c r="I2457" s="210"/>
      <c r="J2457" s="102"/>
      <c r="K2457" s="210"/>
      <c r="L2457" s="102"/>
      <c r="M2457" s="210"/>
      <c r="N2457" s="102"/>
      <c r="O2457" s="210"/>
      <c r="P2457" s="102"/>
      <c r="Q2457" s="215"/>
    </row>
    <row r="2458" spans="2:17" x14ac:dyDescent="0.3">
      <c r="B2458" s="102"/>
      <c r="C2458" s="210"/>
      <c r="D2458" s="102"/>
      <c r="E2458" s="210"/>
      <c r="F2458" s="102"/>
      <c r="G2458" s="210"/>
      <c r="H2458" s="102"/>
      <c r="I2458" s="210"/>
      <c r="J2458" s="102"/>
      <c r="K2458" s="210"/>
      <c r="L2458" s="102"/>
      <c r="M2458" s="210"/>
      <c r="N2458" s="102"/>
      <c r="O2458" s="210"/>
      <c r="P2458" s="102"/>
      <c r="Q2458" s="215"/>
    </row>
    <row r="2459" spans="2:17" x14ac:dyDescent="0.3">
      <c r="B2459" s="102"/>
      <c r="C2459" s="210"/>
      <c r="D2459" s="102"/>
      <c r="E2459" s="210"/>
      <c r="F2459" s="102"/>
      <c r="G2459" s="210"/>
      <c r="H2459" s="102"/>
      <c r="I2459" s="210"/>
      <c r="J2459" s="102"/>
      <c r="K2459" s="210"/>
      <c r="L2459" s="102"/>
      <c r="M2459" s="210"/>
      <c r="N2459" s="102"/>
      <c r="O2459" s="210"/>
      <c r="P2459" s="102"/>
      <c r="Q2459" s="215"/>
    </row>
    <row r="2460" spans="2:17" x14ac:dyDescent="0.3">
      <c r="B2460" s="102"/>
      <c r="C2460" s="210"/>
      <c r="D2460" s="102"/>
      <c r="E2460" s="210"/>
      <c r="F2460" s="102"/>
      <c r="G2460" s="210"/>
      <c r="H2460" s="102"/>
      <c r="I2460" s="210"/>
      <c r="J2460" s="102"/>
      <c r="K2460" s="210"/>
      <c r="L2460" s="102"/>
      <c r="M2460" s="210"/>
      <c r="N2460" s="102"/>
      <c r="O2460" s="210"/>
      <c r="P2460" s="102"/>
      <c r="Q2460" s="215"/>
    </row>
    <row r="2461" spans="2:17" x14ac:dyDescent="0.3">
      <c r="B2461" s="102"/>
      <c r="C2461" s="210"/>
      <c r="D2461" s="102"/>
      <c r="E2461" s="210"/>
      <c r="F2461" s="102"/>
      <c r="G2461" s="210"/>
      <c r="H2461" s="102"/>
      <c r="I2461" s="210"/>
      <c r="J2461" s="102"/>
      <c r="K2461" s="210"/>
      <c r="L2461" s="102"/>
      <c r="M2461" s="210"/>
      <c r="N2461" s="102"/>
      <c r="O2461" s="210"/>
      <c r="P2461" s="102"/>
      <c r="Q2461" s="215"/>
    </row>
    <row r="2462" spans="2:17" x14ac:dyDescent="0.3">
      <c r="B2462" s="102"/>
      <c r="C2462" s="210"/>
      <c r="D2462" s="102"/>
      <c r="E2462" s="210"/>
      <c r="F2462" s="102"/>
      <c r="G2462" s="210"/>
      <c r="H2462" s="102"/>
      <c r="I2462" s="210"/>
      <c r="J2462" s="102"/>
      <c r="K2462" s="210"/>
      <c r="L2462" s="102"/>
      <c r="M2462" s="210"/>
      <c r="N2462" s="102"/>
      <c r="O2462" s="210"/>
      <c r="P2462" s="102"/>
      <c r="Q2462" s="215"/>
    </row>
    <row r="2463" spans="2:17" x14ac:dyDescent="0.3">
      <c r="B2463" s="102"/>
      <c r="C2463" s="210"/>
      <c r="D2463" s="102"/>
      <c r="E2463" s="210"/>
      <c r="F2463" s="102"/>
      <c r="G2463" s="210"/>
      <c r="H2463" s="102"/>
      <c r="I2463" s="210"/>
      <c r="J2463" s="102"/>
      <c r="K2463" s="210"/>
      <c r="L2463" s="102"/>
      <c r="M2463" s="210"/>
      <c r="N2463" s="102"/>
      <c r="O2463" s="210"/>
      <c r="P2463" s="102"/>
      <c r="Q2463" s="215"/>
    </row>
    <row r="2464" spans="2:17" x14ac:dyDescent="0.3">
      <c r="B2464" s="102"/>
      <c r="C2464" s="210"/>
      <c r="D2464" s="102"/>
      <c r="E2464" s="210"/>
      <c r="F2464" s="102"/>
      <c r="G2464" s="210"/>
      <c r="H2464" s="102"/>
      <c r="I2464" s="210"/>
      <c r="J2464" s="102"/>
      <c r="K2464" s="210"/>
      <c r="L2464" s="102"/>
      <c r="M2464" s="210"/>
      <c r="N2464" s="102"/>
      <c r="O2464" s="210"/>
      <c r="P2464" s="102"/>
      <c r="Q2464" s="215"/>
    </row>
    <row r="2465" spans="2:17" x14ac:dyDescent="0.3">
      <c r="B2465" s="102"/>
      <c r="C2465" s="210"/>
      <c r="D2465" s="102"/>
      <c r="E2465" s="210"/>
      <c r="F2465" s="102"/>
      <c r="G2465" s="210"/>
      <c r="H2465" s="102"/>
      <c r="I2465" s="210"/>
      <c r="J2465" s="102"/>
      <c r="K2465" s="210"/>
      <c r="L2465" s="102"/>
      <c r="M2465" s="210"/>
      <c r="N2465" s="102"/>
      <c r="O2465" s="210"/>
      <c r="P2465" s="102"/>
      <c r="Q2465" s="215"/>
    </row>
    <row r="2466" spans="2:17" x14ac:dyDescent="0.3">
      <c r="B2466" s="102"/>
      <c r="C2466" s="210"/>
      <c r="D2466" s="102"/>
      <c r="E2466" s="210"/>
      <c r="F2466" s="102"/>
      <c r="G2466" s="210"/>
      <c r="H2466" s="102"/>
      <c r="I2466" s="210"/>
      <c r="J2466" s="102"/>
      <c r="K2466" s="210"/>
      <c r="L2466" s="102"/>
      <c r="M2466" s="210"/>
      <c r="N2466" s="102"/>
      <c r="O2466" s="210"/>
      <c r="P2466" s="102"/>
      <c r="Q2466" s="215"/>
    </row>
    <row r="2467" spans="2:17" x14ac:dyDescent="0.3">
      <c r="B2467" s="102"/>
      <c r="C2467" s="210"/>
      <c r="D2467" s="102"/>
      <c r="E2467" s="210"/>
      <c r="F2467" s="102"/>
      <c r="G2467" s="210"/>
      <c r="H2467" s="102"/>
      <c r="I2467" s="210"/>
      <c r="J2467" s="102"/>
      <c r="K2467" s="210"/>
      <c r="L2467" s="102"/>
      <c r="M2467" s="210"/>
      <c r="N2467" s="102"/>
      <c r="O2467" s="210"/>
      <c r="P2467" s="102"/>
      <c r="Q2467" s="215"/>
    </row>
    <row r="2468" spans="2:17" x14ac:dyDescent="0.3">
      <c r="B2468" s="102"/>
      <c r="C2468" s="210"/>
      <c r="D2468" s="102"/>
      <c r="E2468" s="210"/>
      <c r="F2468" s="102"/>
      <c r="G2468" s="210"/>
      <c r="H2468" s="102"/>
      <c r="I2468" s="210"/>
      <c r="J2468" s="102"/>
      <c r="K2468" s="210"/>
      <c r="L2468" s="102"/>
      <c r="M2468" s="210"/>
      <c r="N2468" s="102"/>
      <c r="O2468" s="210"/>
      <c r="P2468" s="102"/>
      <c r="Q2468" s="215"/>
    </row>
    <row r="2469" spans="2:17" x14ac:dyDescent="0.3">
      <c r="B2469" s="102"/>
      <c r="C2469" s="210"/>
      <c r="D2469" s="102"/>
      <c r="E2469" s="210"/>
      <c r="F2469" s="102"/>
      <c r="G2469" s="210"/>
      <c r="H2469" s="102"/>
      <c r="I2469" s="210"/>
      <c r="J2469" s="102"/>
      <c r="K2469" s="210"/>
      <c r="L2469" s="102"/>
      <c r="M2469" s="210"/>
      <c r="N2469" s="102"/>
      <c r="O2469" s="210"/>
      <c r="P2469" s="102"/>
      <c r="Q2469" s="215"/>
    </row>
    <row r="2470" spans="2:17" x14ac:dyDescent="0.3">
      <c r="B2470" s="102"/>
      <c r="C2470" s="210"/>
      <c r="D2470" s="102"/>
      <c r="E2470" s="210"/>
      <c r="F2470" s="102"/>
      <c r="G2470" s="210"/>
      <c r="H2470" s="102"/>
      <c r="I2470" s="210"/>
      <c r="J2470" s="102"/>
      <c r="K2470" s="210"/>
      <c r="L2470" s="102"/>
      <c r="M2470" s="210"/>
      <c r="N2470" s="102"/>
      <c r="O2470" s="210"/>
      <c r="P2470" s="102"/>
      <c r="Q2470" s="215"/>
    </row>
    <row r="2471" spans="2:17" x14ac:dyDescent="0.3">
      <c r="B2471" s="102"/>
      <c r="C2471" s="210"/>
      <c r="D2471" s="102"/>
      <c r="E2471" s="210"/>
      <c r="F2471" s="102"/>
      <c r="G2471" s="210"/>
      <c r="H2471" s="102"/>
      <c r="I2471" s="210"/>
      <c r="J2471" s="102"/>
      <c r="K2471" s="210"/>
      <c r="L2471" s="102"/>
      <c r="M2471" s="210"/>
      <c r="N2471" s="102"/>
      <c r="O2471" s="210"/>
      <c r="P2471" s="102"/>
      <c r="Q2471" s="215"/>
    </row>
    <row r="2472" spans="2:17" x14ac:dyDescent="0.3">
      <c r="B2472" s="102"/>
      <c r="C2472" s="210"/>
      <c r="D2472" s="102"/>
      <c r="E2472" s="210"/>
      <c r="F2472" s="102"/>
      <c r="G2472" s="210"/>
      <c r="H2472" s="102"/>
      <c r="I2472" s="210"/>
      <c r="J2472" s="102"/>
      <c r="K2472" s="210"/>
      <c r="L2472" s="102"/>
      <c r="M2472" s="210"/>
      <c r="N2472" s="102"/>
      <c r="O2472" s="210"/>
      <c r="P2472" s="102"/>
      <c r="Q2472" s="215"/>
    </row>
    <row r="2473" spans="2:17" x14ac:dyDescent="0.3">
      <c r="B2473" s="102"/>
      <c r="C2473" s="210"/>
      <c r="D2473" s="102"/>
      <c r="E2473" s="210"/>
      <c r="F2473" s="102"/>
      <c r="G2473" s="210"/>
      <c r="H2473" s="102"/>
      <c r="I2473" s="210"/>
      <c r="J2473" s="102"/>
      <c r="K2473" s="210"/>
      <c r="L2473" s="102"/>
      <c r="M2473" s="210"/>
      <c r="N2473" s="102"/>
      <c r="O2473" s="210"/>
      <c r="P2473" s="102"/>
      <c r="Q2473" s="215"/>
    </row>
    <row r="2474" spans="2:17" x14ac:dyDescent="0.3">
      <c r="B2474" s="102"/>
      <c r="C2474" s="210"/>
      <c r="D2474" s="102"/>
      <c r="E2474" s="210"/>
      <c r="F2474" s="102"/>
      <c r="G2474" s="210"/>
      <c r="H2474" s="102"/>
      <c r="I2474" s="210"/>
      <c r="J2474" s="102"/>
      <c r="K2474" s="210"/>
      <c r="L2474" s="102"/>
      <c r="M2474" s="210"/>
      <c r="N2474" s="102"/>
      <c r="O2474" s="210"/>
      <c r="P2474" s="102"/>
      <c r="Q2474" s="215"/>
    </row>
    <row r="2475" spans="2:17" x14ac:dyDescent="0.3">
      <c r="B2475" s="102"/>
      <c r="C2475" s="210"/>
      <c r="D2475" s="102"/>
      <c r="E2475" s="210"/>
      <c r="F2475" s="102"/>
      <c r="G2475" s="210"/>
      <c r="H2475" s="102"/>
      <c r="I2475" s="210"/>
      <c r="J2475" s="102"/>
      <c r="K2475" s="210"/>
      <c r="L2475" s="102"/>
      <c r="M2475" s="210"/>
      <c r="N2475" s="102"/>
      <c r="O2475" s="210"/>
      <c r="P2475" s="102"/>
      <c r="Q2475" s="215"/>
    </row>
    <row r="2476" spans="2:17" x14ac:dyDescent="0.3">
      <c r="B2476" s="102"/>
      <c r="C2476" s="210"/>
      <c r="D2476" s="102"/>
      <c r="E2476" s="210"/>
      <c r="F2476" s="102"/>
      <c r="G2476" s="210"/>
      <c r="H2476" s="102"/>
      <c r="I2476" s="210"/>
      <c r="J2476" s="102"/>
      <c r="K2476" s="210"/>
      <c r="L2476" s="102"/>
      <c r="M2476" s="210"/>
      <c r="N2476" s="102"/>
      <c r="O2476" s="210"/>
      <c r="P2476" s="102"/>
      <c r="Q2476" s="215"/>
    </row>
    <row r="2477" spans="2:17" x14ac:dyDescent="0.3">
      <c r="B2477" s="102"/>
      <c r="C2477" s="210"/>
      <c r="D2477" s="102"/>
      <c r="E2477" s="210"/>
      <c r="F2477" s="102"/>
      <c r="G2477" s="210"/>
      <c r="H2477" s="102"/>
      <c r="I2477" s="210"/>
      <c r="J2477" s="102"/>
      <c r="K2477" s="210"/>
      <c r="L2477" s="102"/>
      <c r="M2477" s="210"/>
      <c r="N2477" s="102"/>
      <c r="O2477" s="210"/>
      <c r="P2477" s="102"/>
      <c r="Q2477" s="215"/>
    </row>
    <row r="2478" spans="2:17" x14ac:dyDescent="0.3">
      <c r="B2478" s="102"/>
      <c r="C2478" s="210"/>
      <c r="D2478" s="102"/>
      <c r="E2478" s="210"/>
      <c r="F2478" s="102"/>
      <c r="G2478" s="210"/>
      <c r="H2478" s="102"/>
      <c r="I2478" s="210"/>
      <c r="J2478" s="102"/>
      <c r="K2478" s="210"/>
      <c r="L2478" s="102"/>
      <c r="M2478" s="210"/>
      <c r="N2478" s="102"/>
      <c r="O2478" s="210"/>
      <c r="P2478" s="102"/>
      <c r="Q2478" s="215"/>
    </row>
    <row r="2479" spans="2:17" x14ac:dyDescent="0.3">
      <c r="B2479" s="102"/>
      <c r="C2479" s="210"/>
      <c r="D2479" s="102"/>
      <c r="E2479" s="210"/>
      <c r="F2479" s="102"/>
      <c r="G2479" s="210"/>
      <c r="H2479" s="102"/>
      <c r="I2479" s="210"/>
      <c r="J2479" s="102"/>
      <c r="K2479" s="210"/>
      <c r="L2479" s="102"/>
      <c r="M2479" s="210"/>
      <c r="N2479" s="102"/>
      <c r="O2479" s="210"/>
      <c r="P2479" s="102"/>
      <c r="Q2479" s="215"/>
    </row>
    <row r="2480" spans="2:17" x14ac:dyDescent="0.3">
      <c r="B2480" s="102"/>
      <c r="C2480" s="210"/>
      <c r="D2480" s="102"/>
      <c r="E2480" s="210"/>
      <c r="F2480" s="102"/>
      <c r="G2480" s="210"/>
      <c r="H2480" s="102"/>
      <c r="I2480" s="210"/>
      <c r="J2480" s="102"/>
      <c r="K2480" s="210"/>
      <c r="L2480" s="102"/>
      <c r="M2480" s="210"/>
      <c r="N2480" s="102"/>
      <c r="O2480" s="210"/>
      <c r="P2480" s="102"/>
      <c r="Q2480" s="215"/>
    </row>
    <row r="2481" spans="2:17" x14ac:dyDescent="0.3">
      <c r="B2481" s="102"/>
      <c r="C2481" s="210"/>
      <c r="D2481" s="102"/>
      <c r="E2481" s="210"/>
      <c r="F2481" s="102"/>
      <c r="G2481" s="210"/>
      <c r="H2481" s="102"/>
      <c r="I2481" s="210"/>
      <c r="J2481" s="102"/>
      <c r="K2481" s="210"/>
      <c r="L2481" s="102"/>
      <c r="M2481" s="210"/>
      <c r="N2481" s="102"/>
      <c r="O2481" s="210"/>
      <c r="P2481" s="102"/>
      <c r="Q2481" s="215"/>
    </row>
    <row r="2482" spans="2:17" x14ac:dyDescent="0.3">
      <c r="B2482" s="102"/>
      <c r="C2482" s="210"/>
      <c r="D2482" s="102"/>
      <c r="E2482" s="210"/>
      <c r="F2482" s="102"/>
      <c r="G2482" s="210"/>
      <c r="H2482" s="102"/>
      <c r="I2482" s="210"/>
      <c r="J2482" s="102"/>
      <c r="K2482" s="210"/>
      <c r="L2482" s="102"/>
      <c r="M2482" s="210"/>
      <c r="N2482" s="102"/>
      <c r="O2482" s="210"/>
      <c r="P2482" s="102"/>
      <c r="Q2482" s="215"/>
    </row>
    <row r="2483" spans="2:17" x14ac:dyDescent="0.3">
      <c r="B2483" s="102"/>
      <c r="C2483" s="210"/>
      <c r="D2483" s="102"/>
      <c r="E2483" s="210"/>
      <c r="F2483" s="102"/>
      <c r="G2483" s="210"/>
      <c r="H2483" s="102"/>
      <c r="I2483" s="210"/>
      <c r="J2483" s="102"/>
      <c r="K2483" s="210"/>
      <c r="L2483" s="102"/>
      <c r="M2483" s="210"/>
      <c r="N2483" s="102"/>
      <c r="O2483" s="210"/>
      <c r="P2483" s="102"/>
      <c r="Q2483" s="215"/>
    </row>
    <row r="2484" spans="2:17" x14ac:dyDescent="0.3">
      <c r="B2484" s="102"/>
      <c r="C2484" s="210"/>
      <c r="D2484" s="102"/>
      <c r="E2484" s="210"/>
      <c r="F2484" s="102"/>
      <c r="G2484" s="210"/>
      <c r="H2484" s="102"/>
      <c r="I2484" s="210"/>
      <c r="J2484" s="102"/>
      <c r="K2484" s="210"/>
      <c r="L2484" s="102"/>
      <c r="M2484" s="210"/>
      <c r="N2484" s="102"/>
      <c r="O2484" s="210"/>
      <c r="P2484" s="102"/>
      <c r="Q2484" s="215"/>
    </row>
    <row r="2485" spans="2:17" x14ac:dyDescent="0.3">
      <c r="B2485" s="102"/>
      <c r="C2485" s="210"/>
      <c r="D2485" s="102"/>
      <c r="E2485" s="210"/>
      <c r="F2485" s="102"/>
      <c r="G2485" s="210"/>
      <c r="H2485" s="102"/>
      <c r="I2485" s="210"/>
      <c r="J2485" s="102"/>
      <c r="K2485" s="210"/>
      <c r="L2485" s="102"/>
      <c r="M2485" s="210"/>
      <c r="N2485" s="102"/>
      <c r="O2485" s="210"/>
      <c r="P2485" s="102"/>
      <c r="Q2485" s="215"/>
    </row>
    <row r="2486" spans="2:17" x14ac:dyDescent="0.3">
      <c r="B2486" s="102"/>
      <c r="C2486" s="210"/>
      <c r="D2486" s="102"/>
      <c r="E2486" s="210"/>
      <c r="F2486" s="102"/>
      <c r="G2486" s="210"/>
      <c r="H2486" s="102"/>
      <c r="I2486" s="210"/>
      <c r="J2486" s="102"/>
      <c r="K2486" s="210"/>
      <c r="L2486" s="102"/>
      <c r="M2486" s="210"/>
      <c r="N2486" s="102"/>
      <c r="O2486" s="210"/>
      <c r="P2486" s="102"/>
      <c r="Q2486" s="215"/>
    </row>
    <row r="2487" spans="2:17" x14ac:dyDescent="0.3">
      <c r="B2487" s="102"/>
      <c r="C2487" s="210"/>
      <c r="D2487" s="102"/>
      <c r="E2487" s="210"/>
      <c r="F2487" s="102"/>
      <c r="G2487" s="210"/>
      <c r="H2487" s="102"/>
      <c r="I2487" s="210"/>
      <c r="J2487" s="102"/>
      <c r="K2487" s="210"/>
      <c r="L2487" s="102"/>
      <c r="M2487" s="210"/>
      <c r="N2487" s="102"/>
      <c r="O2487" s="210"/>
      <c r="P2487" s="102"/>
      <c r="Q2487" s="215"/>
    </row>
    <row r="2488" spans="2:17" x14ac:dyDescent="0.3">
      <c r="B2488" s="102"/>
      <c r="C2488" s="210"/>
      <c r="D2488" s="102"/>
      <c r="E2488" s="210"/>
      <c r="F2488" s="102"/>
      <c r="G2488" s="210"/>
      <c r="H2488" s="102"/>
      <c r="I2488" s="210"/>
      <c r="J2488" s="102"/>
      <c r="K2488" s="210"/>
      <c r="L2488" s="102"/>
      <c r="M2488" s="210"/>
      <c r="N2488" s="102"/>
      <c r="O2488" s="210"/>
      <c r="P2488" s="102"/>
      <c r="Q2488" s="215"/>
    </row>
    <row r="2489" spans="2:17" x14ac:dyDescent="0.3">
      <c r="B2489" s="102"/>
      <c r="C2489" s="210"/>
      <c r="D2489" s="102"/>
      <c r="E2489" s="210"/>
      <c r="F2489" s="102"/>
      <c r="G2489" s="210"/>
      <c r="H2489" s="102"/>
      <c r="I2489" s="210"/>
      <c r="J2489" s="102"/>
      <c r="K2489" s="210"/>
      <c r="L2489" s="102"/>
      <c r="M2489" s="210"/>
      <c r="N2489" s="102"/>
      <c r="O2489" s="210"/>
      <c r="P2489" s="102"/>
      <c r="Q2489" s="215"/>
    </row>
    <row r="2490" spans="2:17" x14ac:dyDescent="0.3">
      <c r="B2490" s="102"/>
      <c r="C2490" s="210"/>
      <c r="D2490" s="102"/>
      <c r="E2490" s="210"/>
      <c r="F2490" s="102"/>
      <c r="G2490" s="210"/>
      <c r="H2490" s="102"/>
      <c r="I2490" s="210"/>
      <c r="J2490" s="102"/>
      <c r="K2490" s="210"/>
      <c r="L2490" s="102"/>
      <c r="M2490" s="210"/>
      <c r="N2490" s="102"/>
      <c r="O2490" s="210"/>
      <c r="P2490" s="102"/>
      <c r="Q2490" s="215"/>
    </row>
    <row r="2491" spans="2:17" x14ac:dyDescent="0.3">
      <c r="B2491" s="102"/>
      <c r="C2491" s="210"/>
      <c r="D2491" s="102"/>
      <c r="E2491" s="210"/>
      <c r="F2491" s="102"/>
      <c r="G2491" s="210"/>
      <c r="H2491" s="102"/>
      <c r="I2491" s="210"/>
      <c r="J2491" s="102"/>
      <c r="K2491" s="210"/>
      <c r="L2491" s="102"/>
      <c r="M2491" s="210"/>
      <c r="N2491" s="102"/>
      <c r="O2491" s="210"/>
      <c r="P2491" s="102"/>
      <c r="Q2491" s="215"/>
    </row>
    <row r="2492" spans="2:17" x14ac:dyDescent="0.3">
      <c r="B2492" s="102"/>
      <c r="C2492" s="210"/>
      <c r="D2492" s="102"/>
      <c r="E2492" s="210"/>
      <c r="F2492" s="102"/>
      <c r="G2492" s="210"/>
      <c r="H2492" s="102"/>
      <c r="I2492" s="210"/>
      <c r="J2492" s="102"/>
      <c r="K2492" s="210"/>
      <c r="L2492" s="102"/>
      <c r="M2492" s="210"/>
      <c r="N2492" s="102"/>
      <c r="O2492" s="210"/>
      <c r="P2492" s="102"/>
      <c r="Q2492" s="215"/>
    </row>
    <row r="2493" spans="2:17" x14ac:dyDescent="0.3">
      <c r="B2493" s="102"/>
      <c r="C2493" s="210"/>
      <c r="D2493" s="102"/>
      <c r="E2493" s="210"/>
      <c r="F2493" s="102"/>
      <c r="G2493" s="210"/>
      <c r="H2493" s="102"/>
      <c r="I2493" s="210"/>
      <c r="J2493" s="102"/>
      <c r="K2493" s="210"/>
      <c r="L2493" s="102"/>
      <c r="M2493" s="210"/>
      <c r="N2493" s="102"/>
      <c r="O2493" s="210"/>
      <c r="P2493" s="102"/>
      <c r="Q2493" s="215"/>
    </row>
    <row r="2494" spans="2:17" x14ac:dyDescent="0.3">
      <c r="B2494" s="102"/>
      <c r="C2494" s="210"/>
      <c r="D2494" s="102"/>
      <c r="E2494" s="210"/>
      <c r="F2494" s="102"/>
      <c r="G2494" s="210"/>
      <c r="H2494" s="102"/>
      <c r="I2494" s="210"/>
      <c r="J2494" s="102"/>
      <c r="K2494" s="210"/>
      <c r="L2494" s="102"/>
      <c r="M2494" s="210"/>
      <c r="N2494" s="102"/>
      <c r="O2494" s="210"/>
      <c r="P2494" s="102"/>
      <c r="Q2494" s="215"/>
    </row>
    <row r="2495" spans="2:17" x14ac:dyDescent="0.3">
      <c r="B2495" s="102"/>
      <c r="C2495" s="210"/>
      <c r="D2495" s="102"/>
      <c r="E2495" s="210"/>
      <c r="F2495" s="102"/>
      <c r="G2495" s="210"/>
      <c r="H2495" s="102"/>
      <c r="I2495" s="210"/>
      <c r="J2495" s="102"/>
      <c r="K2495" s="210"/>
      <c r="L2495" s="102"/>
      <c r="M2495" s="210"/>
      <c r="N2495" s="102"/>
      <c r="O2495" s="210"/>
      <c r="P2495" s="102"/>
      <c r="Q2495" s="215"/>
    </row>
    <row r="2496" spans="2:17" x14ac:dyDescent="0.3">
      <c r="B2496" s="102"/>
      <c r="C2496" s="210"/>
      <c r="D2496" s="102"/>
      <c r="E2496" s="210"/>
      <c r="F2496" s="102"/>
      <c r="G2496" s="210"/>
      <c r="H2496" s="102"/>
      <c r="I2496" s="210"/>
      <c r="J2496" s="102"/>
      <c r="K2496" s="210"/>
      <c r="L2496" s="102"/>
      <c r="M2496" s="210"/>
      <c r="N2496" s="102"/>
      <c r="O2496" s="210"/>
      <c r="P2496" s="102"/>
      <c r="Q2496" s="215"/>
    </row>
    <row r="2497" spans="2:17" x14ac:dyDescent="0.3">
      <c r="B2497" s="102"/>
      <c r="C2497" s="210"/>
      <c r="D2497" s="102"/>
      <c r="E2497" s="210"/>
      <c r="F2497" s="102"/>
      <c r="G2497" s="210"/>
      <c r="H2497" s="102"/>
      <c r="I2497" s="210"/>
      <c r="J2497" s="102"/>
      <c r="K2497" s="210"/>
      <c r="L2497" s="102"/>
      <c r="M2497" s="210"/>
      <c r="N2497" s="102"/>
      <c r="O2497" s="210"/>
      <c r="P2497" s="102"/>
      <c r="Q2497" s="215"/>
    </row>
    <row r="2498" spans="2:17" x14ac:dyDescent="0.3">
      <c r="B2498" s="102"/>
      <c r="C2498" s="210"/>
      <c r="D2498" s="102"/>
      <c r="E2498" s="210"/>
      <c r="F2498" s="102"/>
      <c r="G2498" s="210"/>
      <c r="H2498" s="102"/>
      <c r="I2498" s="210"/>
      <c r="J2498" s="102"/>
      <c r="K2498" s="210"/>
      <c r="L2498" s="102"/>
      <c r="M2498" s="210"/>
      <c r="N2498" s="102"/>
      <c r="O2498" s="210"/>
      <c r="P2498" s="102"/>
      <c r="Q2498" s="215"/>
    </row>
    <row r="2499" spans="2:17" x14ac:dyDescent="0.3">
      <c r="B2499" s="102"/>
      <c r="C2499" s="210"/>
      <c r="D2499" s="102"/>
      <c r="E2499" s="210"/>
      <c r="F2499" s="102"/>
      <c r="G2499" s="210"/>
      <c r="H2499" s="102"/>
      <c r="I2499" s="210"/>
      <c r="J2499" s="102"/>
      <c r="K2499" s="210"/>
      <c r="L2499" s="102"/>
      <c r="M2499" s="210"/>
      <c r="N2499" s="102"/>
      <c r="O2499" s="210"/>
      <c r="P2499" s="102"/>
      <c r="Q2499" s="215"/>
    </row>
    <row r="2500" spans="2:17" x14ac:dyDescent="0.3">
      <c r="B2500" s="102"/>
      <c r="C2500" s="210"/>
      <c r="D2500" s="102"/>
      <c r="E2500" s="210"/>
      <c r="F2500" s="102"/>
      <c r="G2500" s="210"/>
      <c r="H2500" s="102"/>
      <c r="I2500" s="210"/>
      <c r="J2500" s="102"/>
      <c r="K2500" s="210"/>
      <c r="L2500" s="102"/>
      <c r="M2500" s="210"/>
      <c r="N2500" s="102"/>
      <c r="O2500" s="210"/>
      <c r="P2500" s="102"/>
      <c r="Q2500" s="215"/>
    </row>
    <row r="2501" spans="2:17" x14ac:dyDescent="0.3">
      <c r="B2501" s="102"/>
      <c r="C2501" s="210"/>
      <c r="D2501" s="102"/>
      <c r="E2501" s="210"/>
      <c r="F2501" s="102"/>
      <c r="G2501" s="210"/>
      <c r="H2501" s="102"/>
      <c r="I2501" s="210"/>
      <c r="J2501" s="102"/>
      <c r="K2501" s="210"/>
      <c r="L2501" s="102"/>
      <c r="M2501" s="210"/>
      <c r="N2501" s="102"/>
      <c r="O2501" s="210"/>
      <c r="P2501" s="102"/>
      <c r="Q2501" s="215"/>
    </row>
    <row r="2502" spans="2:17" x14ac:dyDescent="0.3">
      <c r="B2502" s="102"/>
      <c r="C2502" s="210"/>
      <c r="D2502" s="102"/>
      <c r="E2502" s="210"/>
      <c r="F2502" s="102"/>
      <c r="G2502" s="210"/>
      <c r="H2502" s="102"/>
      <c r="I2502" s="210"/>
      <c r="J2502" s="102"/>
      <c r="K2502" s="210"/>
      <c r="L2502" s="102"/>
      <c r="M2502" s="210"/>
      <c r="N2502" s="102"/>
      <c r="O2502" s="210"/>
      <c r="P2502" s="102"/>
      <c r="Q2502" s="215"/>
    </row>
    <row r="2503" spans="2:17" x14ac:dyDescent="0.3">
      <c r="B2503" s="102"/>
      <c r="C2503" s="210"/>
      <c r="D2503" s="102"/>
      <c r="E2503" s="210"/>
      <c r="F2503" s="102"/>
      <c r="G2503" s="210"/>
      <c r="H2503" s="102"/>
      <c r="I2503" s="210"/>
      <c r="J2503" s="102"/>
      <c r="K2503" s="210"/>
      <c r="L2503" s="102"/>
      <c r="M2503" s="210"/>
      <c r="N2503" s="102"/>
      <c r="O2503" s="210"/>
      <c r="P2503" s="102"/>
      <c r="Q2503" s="215"/>
    </row>
    <row r="2504" spans="2:17" x14ac:dyDescent="0.3">
      <c r="B2504" s="102"/>
      <c r="C2504" s="210"/>
      <c r="D2504" s="102"/>
      <c r="E2504" s="210"/>
      <c r="F2504" s="102"/>
      <c r="G2504" s="210"/>
      <c r="H2504" s="102"/>
      <c r="I2504" s="210"/>
      <c r="J2504" s="102"/>
      <c r="K2504" s="210"/>
      <c r="L2504" s="102"/>
      <c r="M2504" s="210"/>
      <c r="N2504" s="102"/>
      <c r="O2504" s="210"/>
      <c r="P2504" s="102"/>
      <c r="Q2504" s="215"/>
    </row>
    <row r="2505" spans="2:17" x14ac:dyDescent="0.3">
      <c r="B2505" s="102"/>
      <c r="C2505" s="210"/>
      <c r="D2505" s="102"/>
      <c r="E2505" s="210"/>
      <c r="F2505" s="102"/>
      <c r="G2505" s="210"/>
      <c r="H2505" s="102"/>
      <c r="I2505" s="210"/>
      <c r="J2505" s="102"/>
      <c r="K2505" s="210"/>
      <c r="L2505" s="102"/>
      <c r="M2505" s="210"/>
      <c r="N2505" s="102"/>
      <c r="O2505" s="210"/>
      <c r="P2505" s="102"/>
      <c r="Q2505" s="215"/>
    </row>
    <row r="2506" spans="2:17" x14ac:dyDescent="0.3">
      <c r="B2506" s="102"/>
      <c r="C2506" s="210"/>
      <c r="D2506" s="102"/>
      <c r="E2506" s="210"/>
      <c r="F2506" s="102"/>
      <c r="G2506" s="210"/>
      <c r="H2506" s="102"/>
      <c r="I2506" s="210"/>
      <c r="J2506" s="102"/>
      <c r="K2506" s="210"/>
      <c r="L2506" s="102"/>
      <c r="M2506" s="210"/>
      <c r="N2506" s="102"/>
      <c r="O2506" s="210"/>
      <c r="P2506" s="102"/>
      <c r="Q2506" s="215"/>
    </row>
    <row r="2507" spans="2:17" x14ac:dyDescent="0.3">
      <c r="B2507" s="102"/>
      <c r="C2507" s="210"/>
      <c r="D2507" s="102"/>
      <c r="E2507" s="210"/>
      <c r="F2507" s="102"/>
      <c r="G2507" s="210"/>
      <c r="H2507" s="102"/>
      <c r="I2507" s="210"/>
      <c r="J2507" s="102"/>
      <c r="K2507" s="210"/>
      <c r="L2507" s="102"/>
      <c r="M2507" s="210"/>
      <c r="N2507" s="102"/>
      <c r="O2507" s="210"/>
      <c r="P2507" s="102"/>
      <c r="Q2507" s="215"/>
    </row>
    <row r="2508" spans="2:17" x14ac:dyDescent="0.3">
      <c r="B2508" s="102"/>
      <c r="C2508" s="210"/>
      <c r="D2508" s="102"/>
      <c r="E2508" s="210"/>
      <c r="F2508" s="102"/>
      <c r="G2508" s="210"/>
      <c r="H2508" s="102"/>
      <c r="I2508" s="210"/>
      <c r="J2508" s="102"/>
      <c r="K2508" s="210"/>
      <c r="L2508" s="102"/>
      <c r="M2508" s="210"/>
      <c r="N2508" s="102"/>
      <c r="O2508" s="210"/>
      <c r="P2508" s="102"/>
      <c r="Q2508" s="215"/>
    </row>
    <row r="2509" spans="2:17" x14ac:dyDescent="0.3">
      <c r="B2509" s="102"/>
      <c r="C2509" s="210"/>
      <c r="D2509" s="102"/>
      <c r="E2509" s="210"/>
      <c r="F2509" s="102"/>
      <c r="G2509" s="210"/>
      <c r="H2509" s="102"/>
      <c r="I2509" s="210"/>
      <c r="J2509" s="102"/>
      <c r="K2509" s="210"/>
      <c r="L2509" s="102"/>
      <c r="M2509" s="210"/>
      <c r="N2509" s="102"/>
      <c r="O2509" s="210"/>
      <c r="P2509" s="102"/>
      <c r="Q2509" s="215"/>
    </row>
    <row r="2510" spans="2:17" x14ac:dyDescent="0.3">
      <c r="B2510" s="102"/>
      <c r="C2510" s="210"/>
      <c r="D2510" s="102"/>
      <c r="E2510" s="210"/>
      <c r="F2510" s="102"/>
      <c r="G2510" s="210"/>
      <c r="H2510" s="102"/>
      <c r="I2510" s="210"/>
      <c r="J2510" s="102"/>
      <c r="K2510" s="210"/>
      <c r="L2510" s="102"/>
      <c r="M2510" s="210"/>
      <c r="N2510" s="102"/>
      <c r="O2510" s="210"/>
      <c r="P2510" s="102"/>
      <c r="Q2510" s="215"/>
    </row>
    <row r="2511" spans="2:17" x14ac:dyDescent="0.3">
      <c r="B2511" s="102"/>
      <c r="C2511" s="210"/>
      <c r="D2511" s="102"/>
      <c r="E2511" s="210"/>
      <c r="F2511" s="102"/>
      <c r="G2511" s="210"/>
      <c r="H2511" s="102"/>
      <c r="I2511" s="210"/>
      <c r="J2511" s="102"/>
      <c r="K2511" s="210"/>
      <c r="L2511" s="102"/>
      <c r="M2511" s="210"/>
      <c r="N2511" s="102"/>
      <c r="O2511" s="210"/>
      <c r="P2511" s="102"/>
      <c r="Q2511" s="215"/>
    </row>
    <row r="2512" spans="2:17" x14ac:dyDescent="0.3">
      <c r="B2512" s="102"/>
      <c r="C2512" s="210"/>
      <c r="D2512" s="102"/>
      <c r="E2512" s="210"/>
      <c r="F2512" s="102"/>
      <c r="G2512" s="210"/>
      <c r="H2512" s="102"/>
      <c r="I2512" s="210"/>
      <c r="J2512" s="102"/>
      <c r="K2512" s="210"/>
      <c r="L2512" s="102"/>
      <c r="M2512" s="210"/>
      <c r="N2512" s="102"/>
      <c r="O2512" s="210"/>
      <c r="P2512" s="102"/>
      <c r="Q2512" s="215"/>
    </row>
    <row r="2513" spans="2:17" x14ac:dyDescent="0.3">
      <c r="B2513" s="102"/>
      <c r="C2513" s="210"/>
      <c r="D2513" s="102"/>
      <c r="E2513" s="210"/>
      <c r="F2513" s="102"/>
      <c r="G2513" s="210"/>
      <c r="H2513" s="102"/>
      <c r="I2513" s="210"/>
      <c r="J2513" s="102"/>
      <c r="K2513" s="210"/>
      <c r="L2513" s="102"/>
      <c r="M2513" s="210"/>
      <c r="N2513" s="102"/>
      <c r="O2513" s="210"/>
      <c r="P2513" s="102"/>
      <c r="Q2513" s="215"/>
    </row>
    <row r="2514" spans="2:17" x14ac:dyDescent="0.3">
      <c r="B2514" s="102"/>
      <c r="C2514" s="210"/>
      <c r="D2514" s="102"/>
      <c r="E2514" s="210"/>
      <c r="F2514" s="102"/>
      <c r="G2514" s="210"/>
      <c r="H2514" s="102"/>
      <c r="I2514" s="210"/>
      <c r="J2514" s="102"/>
      <c r="K2514" s="210"/>
      <c r="L2514" s="102"/>
      <c r="M2514" s="210"/>
      <c r="N2514" s="102"/>
      <c r="O2514" s="210"/>
      <c r="P2514" s="102"/>
      <c r="Q2514" s="215"/>
    </row>
    <row r="2515" spans="2:17" x14ac:dyDescent="0.3">
      <c r="B2515" s="102"/>
      <c r="C2515" s="210"/>
      <c r="D2515" s="102"/>
      <c r="E2515" s="210"/>
      <c r="F2515" s="102"/>
      <c r="G2515" s="210"/>
      <c r="H2515" s="102"/>
      <c r="I2515" s="210"/>
      <c r="J2515" s="102"/>
      <c r="K2515" s="210"/>
      <c r="L2515" s="102"/>
      <c r="M2515" s="210"/>
      <c r="N2515" s="102"/>
      <c r="O2515" s="210"/>
      <c r="P2515" s="102"/>
      <c r="Q2515" s="215"/>
    </row>
    <row r="2516" spans="2:17" x14ac:dyDescent="0.3">
      <c r="B2516" s="102"/>
      <c r="C2516" s="210"/>
      <c r="D2516" s="102"/>
      <c r="E2516" s="210"/>
      <c r="F2516" s="102"/>
      <c r="G2516" s="210"/>
      <c r="H2516" s="102"/>
      <c r="I2516" s="210"/>
      <c r="J2516" s="102"/>
      <c r="K2516" s="210"/>
      <c r="L2516" s="102"/>
      <c r="M2516" s="210"/>
      <c r="N2516" s="102"/>
      <c r="O2516" s="210"/>
      <c r="P2516" s="102"/>
      <c r="Q2516" s="215"/>
    </row>
    <row r="2517" spans="2:17" x14ac:dyDescent="0.3">
      <c r="B2517" s="102"/>
      <c r="C2517" s="210"/>
      <c r="D2517" s="102"/>
      <c r="E2517" s="210"/>
      <c r="F2517" s="102"/>
      <c r="G2517" s="210"/>
      <c r="H2517" s="102"/>
      <c r="I2517" s="210"/>
      <c r="J2517" s="102"/>
      <c r="K2517" s="210"/>
      <c r="L2517" s="102"/>
      <c r="M2517" s="210"/>
      <c r="N2517" s="102"/>
      <c r="O2517" s="210"/>
      <c r="P2517" s="102"/>
      <c r="Q2517" s="215"/>
    </row>
    <row r="2518" spans="2:17" x14ac:dyDescent="0.3">
      <c r="B2518" s="102"/>
      <c r="C2518" s="210"/>
      <c r="D2518" s="102"/>
      <c r="E2518" s="210"/>
      <c r="F2518" s="102"/>
      <c r="G2518" s="210"/>
      <c r="H2518" s="102"/>
      <c r="I2518" s="210"/>
      <c r="J2518" s="102"/>
      <c r="K2518" s="210"/>
      <c r="L2518" s="102"/>
      <c r="M2518" s="210"/>
      <c r="N2518" s="102"/>
      <c r="O2518" s="210"/>
      <c r="P2518" s="102"/>
      <c r="Q2518" s="215"/>
    </row>
    <row r="2519" spans="2:17" x14ac:dyDescent="0.3">
      <c r="B2519" s="102"/>
      <c r="C2519" s="210"/>
      <c r="D2519" s="102"/>
      <c r="E2519" s="210"/>
      <c r="F2519" s="102"/>
      <c r="G2519" s="210"/>
      <c r="H2519" s="102"/>
      <c r="I2519" s="210"/>
      <c r="J2519" s="102"/>
      <c r="K2519" s="210"/>
      <c r="L2519" s="102"/>
      <c r="M2519" s="210"/>
      <c r="N2519" s="102"/>
      <c r="O2519" s="210"/>
      <c r="P2519" s="102"/>
      <c r="Q2519" s="215"/>
    </row>
    <row r="2520" spans="2:17" x14ac:dyDescent="0.3">
      <c r="B2520" s="102"/>
      <c r="C2520" s="210"/>
      <c r="D2520" s="102"/>
      <c r="E2520" s="210"/>
      <c r="F2520" s="102"/>
      <c r="G2520" s="210"/>
      <c r="H2520" s="102"/>
      <c r="I2520" s="210"/>
      <c r="J2520" s="102"/>
      <c r="K2520" s="210"/>
      <c r="L2520" s="102"/>
      <c r="M2520" s="210"/>
      <c r="N2520" s="102"/>
      <c r="O2520" s="210"/>
      <c r="P2520" s="102"/>
      <c r="Q2520" s="215"/>
    </row>
    <row r="2521" spans="2:17" x14ac:dyDescent="0.3">
      <c r="B2521" s="102"/>
      <c r="C2521" s="210"/>
      <c r="D2521" s="102"/>
      <c r="E2521" s="210"/>
      <c r="F2521" s="102"/>
      <c r="G2521" s="210"/>
      <c r="H2521" s="102"/>
      <c r="I2521" s="210"/>
      <c r="J2521" s="102"/>
      <c r="K2521" s="210"/>
      <c r="L2521" s="102"/>
      <c r="M2521" s="210"/>
      <c r="N2521" s="102"/>
      <c r="O2521" s="210"/>
      <c r="P2521" s="102"/>
      <c r="Q2521" s="215"/>
    </row>
    <row r="2522" spans="2:17" x14ac:dyDescent="0.3">
      <c r="B2522" s="102"/>
      <c r="C2522" s="210"/>
      <c r="D2522" s="102"/>
      <c r="E2522" s="210"/>
      <c r="F2522" s="102"/>
      <c r="G2522" s="210"/>
      <c r="H2522" s="102"/>
      <c r="I2522" s="210"/>
      <c r="J2522" s="102"/>
      <c r="K2522" s="210"/>
      <c r="L2522" s="102"/>
      <c r="M2522" s="210"/>
      <c r="N2522" s="102"/>
      <c r="O2522" s="210"/>
      <c r="P2522" s="102"/>
      <c r="Q2522" s="215"/>
    </row>
    <row r="2523" spans="2:17" x14ac:dyDescent="0.3">
      <c r="B2523" s="102"/>
      <c r="C2523" s="210"/>
      <c r="D2523" s="102"/>
      <c r="E2523" s="210"/>
      <c r="F2523" s="102"/>
      <c r="G2523" s="210"/>
      <c r="H2523" s="102"/>
      <c r="I2523" s="210"/>
      <c r="J2523" s="102"/>
      <c r="K2523" s="210"/>
      <c r="L2523" s="102"/>
      <c r="M2523" s="210"/>
      <c r="N2523" s="102"/>
      <c r="O2523" s="210"/>
      <c r="P2523" s="102"/>
      <c r="Q2523" s="215"/>
    </row>
    <row r="2524" spans="2:17" x14ac:dyDescent="0.3">
      <c r="B2524" s="102"/>
      <c r="C2524" s="210"/>
      <c r="D2524" s="102"/>
      <c r="E2524" s="210"/>
      <c r="F2524" s="102"/>
      <c r="G2524" s="210"/>
      <c r="H2524" s="102"/>
      <c r="I2524" s="210"/>
      <c r="J2524" s="102"/>
      <c r="K2524" s="210"/>
      <c r="L2524" s="102"/>
      <c r="M2524" s="210"/>
      <c r="N2524" s="102"/>
      <c r="O2524" s="210"/>
      <c r="P2524" s="102"/>
      <c r="Q2524" s="215"/>
    </row>
    <row r="2525" spans="2:17" x14ac:dyDescent="0.3">
      <c r="B2525" s="102"/>
      <c r="C2525" s="210"/>
      <c r="D2525" s="102"/>
      <c r="E2525" s="210"/>
      <c r="F2525" s="102"/>
      <c r="G2525" s="210"/>
      <c r="H2525" s="102"/>
      <c r="I2525" s="210"/>
      <c r="J2525" s="102"/>
      <c r="K2525" s="210"/>
      <c r="L2525" s="102"/>
      <c r="M2525" s="210"/>
      <c r="N2525" s="102"/>
      <c r="O2525" s="210"/>
      <c r="P2525" s="102"/>
      <c r="Q2525" s="215"/>
    </row>
    <row r="2526" spans="2:17" x14ac:dyDescent="0.3">
      <c r="B2526" s="102"/>
      <c r="C2526" s="210"/>
      <c r="D2526" s="102"/>
      <c r="E2526" s="210"/>
      <c r="F2526" s="102"/>
      <c r="G2526" s="210"/>
      <c r="H2526" s="102"/>
      <c r="I2526" s="210"/>
      <c r="J2526" s="102"/>
      <c r="K2526" s="210"/>
      <c r="L2526" s="102"/>
      <c r="M2526" s="210"/>
      <c r="N2526" s="102"/>
      <c r="O2526" s="210"/>
      <c r="P2526" s="102"/>
      <c r="Q2526" s="215"/>
    </row>
    <row r="2527" spans="2:17" x14ac:dyDescent="0.3">
      <c r="B2527" s="102"/>
      <c r="C2527" s="210"/>
      <c r="D2527" s="102"/>
      <c r="E2527" s="210"/>
      <c r="F2527" s="102"/>
      <c r="G2527" s="210"/>
      <c r="H2527" s="102"/>
      <c r="I2527" s="210"/>
      <c r="J2527" s="102"/>
      <c r="K2527" s="210"/>
      <c r="L2527" s="102"/>
      <c r="M2527" s="210"/>
      <c r="N2527" s="102"/>
      <c r="O2527" s="210"/>
      <c r="P2527" s="102"/>
      <c r="Q2527" s="215"/>
    </row>
    <row r="2528" spans="2:17" x14ac:dyDescent="0.3">
      <c r="B2528" s="102"/>
      <c r="C2528" s="210"/>
      <c r="D2528" s="102"/>
      <c r="E2528" s="210"/>
      <c r="F2528" s="102"/>
      <c r="G2528" s="210"/>
      <c r="H2528" s="102"/>
      <c r="I2528" s="210"/>
      <c r="J2528" s="102"/>
      <c r="K2528" s="210"/>
      <c r="L2528" s="102"/>
      <c r="M2528" s="210"/>
      <c r="N2528" s="102"/>
      <c r="O2528" s="210"/>
      <c r="P2528" s="102"/>
      <c r="Q2528" s="215"/>
    </row>
    <row r="2529" spans="2:17" x14ac:dyDescent="0.3">
      <c r="B2529" s="102"/>
      <c r="C2529" s="210"/>
      <c r="D2529" s="102"/>
      <c r="E2529" s="210"/>
      <c r="F2529" s="102"/>
      <c r="G2529" s="210"/>
      <c r="H2529" s="102"/>
      <c r="I2529" s="210"/>
      <c r="J2529" s="102"/>
      <c r="K2529" s="210"/>
      <c r="L2529" s="102"/>
      <c r="M2529" s="210"/>
      <c r="N2529" s="102"/>
      <c r="O2529" s="210"/>
      <c r="P2529" s="102"/>
      <c r="Q2529" s="215"/>
    </row>
    <row r="2530" spans="2:17" x14ac:dyDescent="0.3">
      <c r="B2530" s="102"/>
      <c r="C2530" s="210"/>
      <c r="D2530" s="102"/>
      <c r="E2530" s="210"/>
      <c r="F2530" s="102"/>
      <c r="G2530" s="210"/>
      <c r="H2530" s="102"/>
      <c r="I2530" s="210"/>
      <c r="J2530" s="102"/>
      <c r="K2530" s="210"/>
      <c r="L2530" s="102"/>
      <c r="M2530" s="210"/>
      <c r="N2530" s="102"/>
      <c r="O2530" s="210"/>
      <c r="P2530" s="102"/>
      <c r="Q2530" s="215"/>
    </row>
    <row r="2531" spans="2:17" x14ac:dyDescent="0.3">
      <c r="B2531" s="102"/>
      <c r="C2531" s="210"/>
      <c r="D2531" s="102"/>
      <c r="E2531" s="210"/>
      <c r="F2531" s="102"/>
      <c r="G2531" s="210"/>
      <c r="H2531" s="102"/>
      <c r="I2531" s="210"/>
      <c r="J2531" s="102"/>
      <c r="K2531" s="210"/>
      <c r="L2531" s="102"/>
      <c r="M2531" s="210"/>
      <c r="N2531" s="102"/>
      <c r="O2531" s="210"/>
      <c r="P2531" s="102"/>
      <c r="Q2531" s="215"/>
    </row>
    <row r="2532" spans="2:17" x14ac:dyDescent="0.3">
      <c r="B2532" s="102"/>
      <c r="C2532" s="210"/>
      <c r="D2532" s="102"/>
      <c r="E2532" s="210"/>
      <c r="F2532" s="102"/>
      <c r="G2532" s="210"/>
      <c r="H2532" s="102"/>
      <c r="I2532" s="210"/>
      <c r="J2532" s="102"/>
      <c r="K2532" s="210"/>
      <c r="L2532" s="102"/>
      <c r="M2532" s="210"/>
      <c r="N2532" s="102"/>
      <c r="O2532" s="210"/>
      <c r="P2532" s="102"/>
      <c r="Q2532" s="215"/>
    </row>
    <row r="2533" spans="2:17" x14ac:dyDescent="0.3">
      <c r="B2533" s="102"/>
      <c r="C2533" s="210"/>
      <c r="D2533" s="102"/>
      <c r="E2533" s="210"/>
      <c r="F2533" s="102"/>
      <c r="G2533" s="210"/>
      <c r="H2533" s="102"/>
      <c r="I2533" s="210"/>
      <c r="J2533" s="102"/>
      <c r="K2533" s="210"/>
      <c r="L2533" s="102"/>
      <c r="M2533" s="210"/>
      <c r="N2533" s="102"/>
      <c r="O2533" s="210"/>
      <c r="P2533" s="102"/>
      <c r="Q2533" s="215"/>
    </row>
    <row r="2534" spans="2:17" x14ac:dyDescent="0.3">
      <c r="B2534" s="102"/>
      <c r="C2534" s="210"/>
      <c r="D2534" s="102"/>
      <c r="E2534" s="210"/>
      <c r="F2534" s="102"/>
      <c r="G2534" s="210"/>
      <c r="H2534" s="102"/>
      <c r="I2534" s="210"/>
      <c r="J2534" s="102"/>
      <c r="K2534" s="210"/>
      <c r="L2534" s="102"/>
      <c r="M2534" s="210"/>
      <c r="N2534" s="102"/>
      <c r="O2534" s="210"/>
      <c r="P2534" s="102"/>
      <c r="Q2534" s="215"/>
    </row>
    <row r="2535" spans="2:17" x14ac:dyDescent="0.3">
      <c r="B2535" s="102"/>
      <c r="C2535" s="210"/>
      <c r="D2535" s="102"/>
      <c r="E2535" s="210"/>
      <c r="F2535" s="102"/>
      <c r="G2535" s="210"/>
      <c r="H2535" s="102"/>
      <c r="I2535" s="210"/>
      <c r="J2535" s="102"/>
      <c r="K2535" s="210"/>
      <c r="L2535" s="102"/>
      <c r="M2535" s="210"/>
      <c r="N2535" s="102"/>
      <c r="O2535" s="210"/>
      <c r="P2535" s="102"/>
      <c r="Q2535" s="215"/>
    </row>
    <row r="2536" spans="2:17" x14ac:dyDescent="0.3">
      <c r="B2536" s="102"/>
      <c r="C2536" s="210"/>
      <c r="D2536" s="102"/>
      <c r="E2536" s="210"/>
      <c r="F2536" s="102"/>
      <c r="G2536" s="210"/>
      <c r="H2536" s="102"/>
      <c r="I2536" s="210"/>
      <c r="J2536" s="102"/>
      <c r="K2536" s="210"/>
      <c r="L2536" s="102"/>
      <c r="M2536" s="210"/>
      <c r="N2536" s="102"/>
      <c r="O2536" s="210"/>
      <c r="P2536" s="102"/>
      <c r="Q2536" s="215"/>
    </row>
    <row r="2537" spans="2:17" x14ac:dyDescent="0.3">
      <c r="B2537" s="102"/>
      <c r="C2537" s="210"/>
      <c r="D2537" s="102"/>
      <c r="E2537" s="210"/>
      <c r="F2537" s="102"/>
      <c r="G2537" s="210"/>
      <c r="H2537" s="102"/>
      <c r="I2537" s="210"/>
      <c r="J2537" s="102"/>
      <c r="K2537" s="210"/>
      <c r="L2537" s="102"/>
      <c r="M2537" s="210"/>
      <c r="N2537" s="102"/>
      <c r="O2537" s="210"/>
      <c r="P2537" s="102"/>
      <c r="Q2537" s="215"/>
    </row>
    <row r="2538" spans="2:17" x14ac:dyDescent="0.3">
      <c r="B2538" s="102"/>
      <c r="C2538" s="210"/>
      <c r="D2538" s="102"/>
      <c r="E2538" s="210"/>
      <c r="F2538" s="102"/>
      <c r="G2538" s="210"/>
      <c r="H2538" s="102"/>
      <c r="I2538" s="210"/>
      <c r="J2538" s="102"/>
      <c r="K2538" s="210"/>
      <c r="L2538" s="102"/>
      <c r="M2538" s="210"/>
      <c r="N2538" s="102"/>
      <c r="O2538" s="210"/>
      <c r="P2538" s="102"/>
      <c r="Q2538" s="215"/>
    </row>
    <row r="2539" spans="2:17" x14ac:dyDescent="0.3">
      <c r="B2539" s="102"/>
      <c r="C2539" s="210"/>
      <c r="D2539" s="102"/>
      <c r="E2539" s="210"/>
      <c r="F2539" s="102"/>
      <c r="G2539" s="210"/>
      <c r="H2539" s="102"/>
      <c r="I2539" s="210"/>
      <c r="J2539" s="102"/>
      <c r="K2539" s="210"/>
      <c r="L2539" s="102"/>
      <c r="M2539" s="210"/>
      <c r="N2539" s="102"/>
      <c r="O2539" s="210"/>
      <c r="P2539" s="102"/>
      <c r="Q2539" s="215"/>
    </row>
    <row r="2540" spans="2:17" x14ac:dyDescent="0.3">
      <c r="B2540" s="102"/>
      <c r="C2540" s="210"/>
      <c r="D2540" s="102"/>
      <c r="E2540" s="210"/>
      <c r="F2540" s="102"/>
      <c r="G2540" s="210"/>
      <c r="H2540" s="102"/>
      <c r="I2540" s="210"/>
      <c r="J2540" s="102"/>
      <c r="K2540" s="210"/>
      <c r="L2540" s="102"/>
      <c r="M2540" s="210"/>
      <c r="N2540" s="102"/>
      <c r="O2540" s="210"/>
      <c r="P2540" s="102"/>
      <c r="Q2540" s="215"/>
    </row>
    <row r="2541" spans="2:17" x14ac:dyDescent="0.3">
      <c r="B2541" s="102"/>
      <c r="C2541" s="210"/>
      <c r="D2541" s="102"/>
      <c r="E2541" s="210"/>
      <c r="F2541" s="102"/>
      <c r="G2541" s="210"/>
      <c r="H2541" s="102"/>
      <c r="I2541" s="210"/>
      <c r="J2541" s="102"/>
      <c r="K2541" s="210"/>
      <c r="L2541" s="102"/>
      <c r="M2541" s="210"/>
      <c r="N2541" s="102"/>
      <c r="O2541" s="210"/>
      <c r="P2541" s="102"/>
      <c r="Q2541" s="215"/>
    </row>
    <row r="2542" spans="2:17" x14ac:dyDescent="0.3">
      <c r="B2542" s="102"/>
      <c r="C2542" s="210"/>
      <c r="D2542" s="102"/>
      <c r="E2542" s="210"/>
      <c r="F2542" s="102"/>
      <c r="G2542" s="210"/>
      <c r="H2542" s="102"/>
      <c r="I2542" s="210"/>
      <c r="J2542" s="102"/>
      <c r="K2542" s="210"/>
      <c r="L2542" s="102"/>
      <c r="M2542" s="210"/>
      <c r="N2542" s="102"/>
      <c r="O2542" s="210"/>
      <c r="P2542" s="102"/>
      <c r="Q2542" s="215"/>
    </row>
    <row r="2543" spans="2:17" x14ac:dyDescent="0.3">
      <c r="B2543" s="102"/>
      <c r="C2543" s="210"/>
      <c r="D2543" s="102"/>
      <c r="E2543" s="210"/>
      <c r="F2543" s="102"/>
      <c r="G2543" s="210"/>
      <c r="H2543" s="102"/>
      <c r="I2543" s="210"/>
      <c r="J2543" s="102"/>
      <c r="K2543" s="210"/>
      <c r="L2543" s="102"/>
      <c r="M2543" s="210"/>
      <c r="N2543" s="102"/>
      <c r="O2543" s="210"/>
      <c r="P2543" s="102"/>
      <c r="Q2543" s="215"/>
    </row>
    <row r="2544" spans="2:17" x14ac:dyDescent="0.3">
      <c r="B2544" s="102"/>
      <c r="C2544" s="210"/>
      <c r="D2544" s="102"/>
      <c r="E2544" s="210"/>
      <c r="F2544" s="102"/>
      <c r="G2544" s="210"/>
      <c r="H2544" s="102"/>
      <c r="I2544" s="210"/>
      <c r="J2544" s="102"/>
      <c r="K2544" s="210"/>
      <c r="L2544" s="102"/>
      <c r="M2544" s="210"/>
      <c r="N2544" s="102"/>
      <c r="O2544" s="210"/>
      <c r="P2544" s="102"/>
      <c r="Q2544" s="215"/>
    </row>
    <row r="2545" spans="2:17" x14ac:dyDescent="0.3">
      <c r="B2545" s="102"/>
      <c r="C2545" s="210"/>
      <c r="D2545" s="102"/>
      <c r="E2545" s="210"/>
      <c r="F2545" s="102"/>
      <c r="G2545" s="210"/>
      <c r="H2545" s="102"/>
      <c r="I2545" s="210"/>
      <c r="J2545" s="102"/>
      <c r="K2545" s="210"/>
      <c r="L2545" s="102"/>
      <c r="M2545" s="210"/>
      <c r="N2545" s="102"/>
      <c r="O2545" s="210"/>
      <c r="P2545" s="102"/>
      <c r="Q2545" s="215"/>
    </row>
    <row r="2546" spans="2:17" x14ac:dyDescent="0.3">
      <c r="B2546" s="102"/>
      <c r="C2546" s="210"/>
      <c r="D2546" s="102"/>
      <c r="E2546" s="210"/>
      <c r="F2546" s="102"/>
      <c r="G2546" s="210"/>
      <c r="H2546" s="102"/>
      <c r="I2546" s="210"/>
      <c r="J2546" s="102"/>
      <c r="K2546" s="210"/>
      <c r="L2546" s="102"/>
      <c r="M2546" s="210"/>
      <c r="N2546" s="102"/>
      <c r="O2546" s="210"/>
      <c r="P2546" s="102"/>
      <c r="Q2546" s="215"/>
    </row>
    <row r="2547" spans="2:17" x14ac:dyDescent="0.3">
      <c r="B2547" s="102"/>
      <c r="C2547" s="210"/>
      <c r="D2547" s="102"/>
      <c r="E2547" s="210"/>
      <c r="F2547" s="102"/>
      <c r="G2547" s="210"/>
      <c r="H2547" s="102"/>
      <c r="I2547" s="210"/>
      <c r="J2547" s="102"/>
      <c r="K2547" s="210"/>
      <c r="L2547" s="102"/>
      <c r="M2547" s="210"/>
      <c r="N2547" s="102"/>
      <c r="O2547" s="210"/>
      <c r="P2547" s="102"/>
      <c r="Q2547" s="215"/>
    </row>
    <row r="2548" spans="2:17" x14ac:dyDescent="0.3">
      <c r="B2548" s="102"/>
      <c r="C2548" s="210"/>
      <c r="D2548" s="102"/>
      <c r="E2548" s="210"/>
      <c r="F2548" s="102"/>
      <c r="G2548" s="210"/>
      <c r="H2548" s="102"/>
      <c r="I2548" s="210"/>
      <c r="J2548" s="102"/>
      <c r="K2548" s="210"/>
      <c r="L2548" s="102"/>
      <c r="M2548" s="210"/>
      <c r="N2548" s="102"/>
      <c r="O2548" s="210"/>
      <c r="P2548" s="102"/>
      <c r="Q2548" s="215"/>
    </row>
    <row r="2549" spans="2:17" x14ac:dyDescent="0.3">
      <c r="B2549" s="102"/>
      <c r="C2549" s="210"/>
      <c r="D2549" s="102"/>
      <c r="E2549" s="210"/>
      <c r="F2549" s="102"/>
      <c r="G2549" s="210"/>
      <c r="H2549" s="102"/>
      <c r="I2549" s="210"/>
      <c r="J2549" s="102"/>
      <c r="K2549" s="210"/>
      <c r="L2549" s="102"/>
      <c r="M2549" s="210"/>
      <c r="N2549" s="102"/>
      <c r="O2549" s="210"/>
      <c r="P2549" s="102"/>
      <c r="Q2549" s="215"/>
    </row>
    <row r="2550" spans="2:17" x14ac:dyDescent="0.3">
      <c r="B2550" s="102"/>
      <c r="C2550" s="210"/>
      <c r="D2550" s="102"/>
      <c r="E2550" s="210"/>
      <c r="F2550" s="102"/>
      <c r="G2550" s="210"/>
      <c r="H2550" s="102"/>
      <c r="I2550" s="210"/>
      <c r="J2550" s="102"/>
      <c r="K2550" s="210"/>
      <c r="L2550" s="102"/>
      <c r="M2550" s="210"/>
      <c r="N2550" s="102"/>
      <c r="O2550" s="210"/>
      <c r="P2550" s="102"/>
      <c r="Q2550" s="215"/>
    </row>
    <row r="2551" spans="2:17" x14ac:dyDescent="0.3">
      <c r="B2551" s="102"/>
      <c r="C2551" s="210"/>
      <c r="D2551" s="102"/>
      <c r="E2551" s="210"/>
      <c r="F2551" s="102"/>
      <c r="G2551" s="210"/>
      <c r="H2551" s="102"/>
      <c r="I2551" s="210"/>
      <c r="J2551" s="102"/>
      <c r="K2551" s="210"/>
      <c r="L2551" s="102"/>
      <c r="M2551" s="210"/>
      <c r="N2551" s="102"/>
      <c r="O2551" s="210"/>
      <c r="P2551" s="102"/>
      <c r="Q2551" s="215"/>
    </row>
    <row r="2552" spans="2:17" x14ac:dyDescent="0.3">
      <c r="B2552" s="102"/>
      <c r="C2552" s="210"/>
      <c r="D2552" s="102"/>
      <c r="E2552" s="210"/>
      <c r="F2552" s="102"/>
      <c r="G2552" s="210"/>
      <c r="H2552" s="102"/>
      <c r="I2552" s="210"/>
      <c r="J2552" s="102"/>
      <c r="K2552" s="210"/>
      <c r="L2552" s="102"/>
      <c r="M2552" s="210"/>
      <c r="N2552" s="102"/>
      <c r="O2552" s="210"/>
      <c r="P2552" s="102"/>
      <c r="Q2552" s="215"/>
    </row>
    <row r="2553" spans="2:17" x14ac:dyDescent="0.3">
      <c r="B2553" s="102"/>
      <c r="C2553" s="210"/>
      <c r="D2553" s="102"/>
      <c r="E2553" s="210"/>
      <c r="F2553" s="102"/>
      <c r="G2553" s="210"/>
      <c r="H2553" s="102"/>
      <c r="I2553" s="210"/>
      <c r="J2553" s="102"/>
      <c r="K2553" s="210"/>
      <c r="L2553" s="102"/>
      <c r="M2553" s="210"/>
      <c r="N2553" s="102"/>
      <c r="O2553" s="210"/>
      <c r="P2553" s="102"/>
      <c r="Q2553" s="215"/>
    </row>
    <row r="2554" spans="2:17" x14ac:dyDescent="0.3">
      <c r="B2554" s="102"/>
      <c r="C2554" s="210"/>
      <c r="D2554" s="102"/>
      <c r="E2554" s="210"/>
      <c r="F2554" s="102"/>
      <c r="G2554" s="210"/>
      <c r="H2554" s="102"/>
      <c r="I2554" s="210"/>
      <c r="J2554" s="102"/>
      <c r="K2554" s="210"/>
      <c r="L2554" s="102"/>
      <c r="M2554" s="210"/>
      <c r="N2554" s="102"/>
      <c r="O2554" s="210"/>
      <c r="P2554" s="102"/>
      <c r="Q2554" s="215"/>
    </row>
    <row r="2555" spans="2:17" x14ac:dyDescent="0.3">
      <c r="B2555" s="102"/>
      <c r="C2555" s="210"/>
      <c r="D2555" s="102"/>
      <c r="E2555" s="210"/>
      <c r="F2555" s="102"/>
      <c r="G2555" s="210"/>
      <c r="H2555" s="102"/>
      <c r="I2555" s="210"/>
      <c r="J2555" s="102"/>
      <c r="K2555" s="210"/>
      <c r="L2555" s="102"/>
      <c r="M2555" s="210"/>
      <c r="N2555" s="102"/>
      <c r="O2555" s="210"/>
      <c r="P2555" s="102"/>
      <c r="Q2555" s="215"/>
    </row>
    <row r="2556" spans="2:17" x14ac:dyDescent="0.3">
      <c r="B2556" s="102"/>
      <c r="C2556" s="210"/>
      <c r="D2556" s="102"/>
      <c r="E2556" s="210"/>
      <c r="F2556" s="102"/>
      <c r="G2556" s="210"/>
      <c r="H2556" s="102"/>
      <c r="I2556" s="210"/>
      <c r="J2556" s="102"/>
      <c r="K2556" s="210"/>
      <c r="L2556" s="102"/>
      <c r="M2556" s="210"/>
      <c r="N2556" s="102"/>
      <c r="O2556" s="210"/>
      <c r="P2556" s="102"/>
      <c r="Q2556" s="215"/>
    </row>
    <row r="2557" spans="2:17" x14ac:dyDescent="0.3">
      <c r="B2557" s="102"/>
      <c r="C2557" s="210"/>
      <c r="D2557" s="102"/>
      <c r="E2557" s="210"/>
      <c r="F2557" s="102"/>
      <c r="G2557" s="210"/>
      <c r="H2557" s="102"/>
      <c r="I2557" s="210"/>
      <c r="J2557" s="102"/>
      <c r="K2557" s="210"/>
      <c r="L2557" s="102"/>
      <c r="M2557" s="210"/>
      <c r="N2557" s="102"/>
      <c r="O2557" s="210"/>
      <c r="P2557" s="102"/>
      <c r="Q2557" s="215"/>
    </row>
    <row r="2558" spans="2:17" x14ac:dyDescent="0.3">
      <c r="B2558" s="102"/>
      <c r="C2558" s="210"/>
      <c r="D2558" s="102"/>
      <c r="E2558" s="210"/>
      <c r="F2558" s="102"/>
      <c r="G2558" s="210"/>
      <c r="H2558" s="102"/>
      <c r="I2558" s="210"/>
      <c r="J2558" s="102"/>
      <c r="K2558" s="210"/>
      <c r="L2558" s="102"/>
      <c r="M2558" s="210"/>
      <c r="N2558" s="102"/>
      <c r="O2558" s="210"/>
      <c r="P2558" s="102"/>
      <c r="Q2558" s="215"/>
    </row>
    <row r="2559" spans="2:17" x14ac:dyDescent="0.3">
      <c r="B2559" s="102"/>
      <c r="C2559" s="210"/>
      <c r="D2559" s="102"/>
      <c r="E2559" s="210"/>
      <c r="F2559" s="102"/>
      <c r="G2559" s="210"/>
      <c r="H2559" s="102"/>
      <c r="I2559" s="210"/>
      <c r="J2559" s="102"/>
      <c r="K2559" s="210"/>
      <c r="L2559" s="102"/>
      <c r="M2559" s="210"/>
      <c r="N2559" s="102"/>
      <c r="O2559" s="210"/>
      <c r="P2559" s="102"/>
      <c r="Q2559" s="215"/>
    </row>
    <row r="2560" spans="2:17" x14ac:dyDescent="0.3">
      <c r="B2560" s="102"/>
      <c r="C2560" s="210"/>
      <c r="D2560" s="102"/>
      <c r="E2560" s="210"/>
      <c r="F2560" s="102"/>
      <c r="G2560" s="210"/>
      <c r="H2560" s="102"/>
      <c r="I2560" s="210"/>
      <c r="J2560" s="102"/>
      <c r="K2560" s="210"/>
      <c r="L2560" s="102"/>
      <c r="M2560" s="210"/>
      <c r="N2560" s="102"/>
      <c r="O2560" s="210"/>
      <c r="P2560" s="102"/>
      <c r="Q2560" s="215"/>
    </row>
    <row r="2561" spans="2:17" x14ac:dyDescent="0.3">
      <c r="B2561" s="102"/>
      <c r="C2561" s="210"/>
      <c r="D2561" s="102"/>
      <c r="E2561" s="210"/>
      <c r="F2561" s="102"/>
      <c r="G2561" s="210"/>
      <c r="H2561" s="102"/>
      <c r="I2561" s="210"/>
      <c r="J2561" s="102"/>
      <c r="K2561" s="210"/>
      <c r="L2561" s="102"/>
      <c r="M2561" s="210"/>
      <c r="N2561" s="102"/>
      <c r="O2561" s="210"/>
      <c r="P2561" s="102"/>
      <c r="Q2561" s="215"/>
    </row>
    <row r="2562" spans="2:17" x14ac:dyDescent="0.3">
      <c r="B2562" s="102"/>
      <c r="C2562" s="210"/>
      <c r="D2562" s="102"/>
      <c r="E2562" s="210"/>
      <c r="F2562" s="102"/>
      <c r="G2562" s="210"/>
      <c r="H2562" s="102"/>
      <c r="I2562" s="210"/>
      <c r="J2562" s="102"/>
      <c r="K2562" s="210"/>
      <c r="L2562" s="102"/>
      <c r="M2562" s="210"/>
      <c r="N2562" s="102"/>
      <c r="O2562" s="210"/>
      <c r="P2562" s="102"/>
      <c r="Q2562" s="215"/>
    </row>
    <row r="2563" spans="2:17" x14ac:dyDescent="0.3">
      <c r="B2563" s="102"/>
      <c r="C2563" s="210"/>
      <c r="D2563" s="102"/>
      <c r="E2563" s="210"/>
      <c r="F2563" s="102"/>
      <c r="G2563" s="210"/>
      <c r="H2563" s="102"/>
      <c r="I2563" s="210"/>
      <c r="J2563" s="102"/>
      <c r="K2563" s="210"/>
      <c r="L2563" s="102"/>
      <c r="M2563" s="210"/>
      <c r="N2563" s="102"/>
      <c r="O2563" s="210"/>
      <c r="P2563" s="102"/>
      <c r="Q2563" s="215"/>
    </row>
    <row r="2564" spans="2:17" x14ac:dyDescent="0.3">
      <c r="B2564" s="102"/>
      <c r="C2564" s="210"/>
      <c r="D2564" s="102"/>
      <c r="E2564" s="210"/>
      <c r="F2564" s="102"/>
      <c r="G2564" s="210"/>
      <c r="H2564" s="102"/>
      <c r="I2564" s="210"/>
      <c r="J2564" s="102"/>
      <c r="K2564" s="210"/>
      <c r="L2564" s="102"/>
      <c r="M2564" s="210"/>
      <c r="N2564" s="102"/>
      <c r="O2564" s="210"/>
      <c r="P2564" s="102"/>
      <c r="Q2564" s="215"/>
    </row>
    <row r="2565" spans="2:17" x14ac:dyDescent="0.3">
      <c r="B2565" s="102"/>
      <c r="C2565" s="210"/>
      <c r="D2565" s="102"/>
      <c r="E2565" s="210"/>
      <c r="F2565" s="102"/>
      <c r="G2565" s="210"/>
      <c r="H2565" s="102"/>
      <c r="I2565" s="210"/>
      <c r="J2565" s="102"/>
      <c r="K2565" s="210"/>
      <c r="L2565" s="102"/>
      <c r="M2565" s="210"/>
      <c r="N2565" s="102"/>
      <c r="O2565" s="210"/>
      <c r="P2565" s="102"/>
      <c r="Q2565" s="215"/>
    </row>
    <row r="2566" spans="2:17" x14ac:dyDescent="0.3">
      <c r="B2566" s="102"/>
      <c r="C2566" s="210"/>
      <c r="D2566" s="102"/>
      <c r="E2566" s="210"/>
      <c r="F2566" s="102"/>
      <c r="G2566" s="210"/>
      <c r="H2566" s="102"/>
      <c r="I2566" s="210"/>
      <c r="J2566" s="102"/>
      <c r="K2566" s="210"/>
      <c r="L2566" s="102"/>
      <c r="M2566" s="210"/>
      <c r="N2566" s="102"/>
      <c r="O2566" s="210"/>
      <c r="P2566" s="102"/>
      <c r="Q2566" s="215"/>
    </row>
    <row r="2567" spans="2:17" x14ac:dyDescent="0.3">
      <c r="B2567" s="102"/>
      <c r="C2567" s="210"/>
      <c r="D2567" s="102"/>
      <c r="E2567" s="210"/>
      <c r="F2567" s="102"/>
      <c r="G2567" s="210"/>
      <c r="H2567" s="102"/>
      <c r="I2567" s="210"/>
      <c r="J2567" s="102"/>
      <c r="K2567" s="210"/>
      <c r="L2567" s="102"/>
      <c r="M2567" s="210"/>
      <c r="N2567" s="102"/>
      <c r="O2567" s="210"/>
      <c r="P2567" s="102"/>
      <c r="Q2567" s="215"/>
    </row>
    <row r="2568" spans="2:17" x14ac:dyDescent="0.3">
      <c r="B2568" s="102"/>
      <c r="C2568" s="210"/>
      <c r="D2568" s="102"/>
      <c r="E2568" s="210"/>
      <c r="F2568" s="102"/>
      <c r="G2568" s="210"/>
      <c r="H2568" s="102"/>
      <c r="I2568" s="210"/>
      <c r="J2568" s="102"/>
      <c r="K2568" s="210"/>
      <c r="L2568" s="102"/>
      <c r="M2568" s="210"/>
      <c r="N2568" s="102"/>
      <c r="O2568" s="210"/>
      <c r="P2568" s="102"/>
      <c r="Q2568" s="215"/>
    </row>
    <row r="2569" spans="2:17" x14ac:dyDescent="0.3">
      <c r="B2569" s="102"/>
      <c r="C2569" s="210"/>
      <c r="D2569" s="102"/>
      <c r="E2569" s="210"/>
      <c r="F2569" s="102"/>
      <c r="G2569" s="210"/>
      <c r="H2569" s="102"/>
      <c r="I2569" s="210"/>
      <c r="J2569" s="102"/>
      <c r="K2569" s="210"/>
      <c r="L2569" s="102"/>
      <c r="M2569" s="210"/>
      <c r="N2569" s="102"/>
      <c r="O2569" s="210"/>
      <c r="P2569" s="102"/>
      <c r="Q2569" s="215"/>
    </row>
    <row r="2570" spans="2:17" x14ac:dyDescent="0.3">
      <c r="B2570" s="102"/>
      <c r="C2570" s="210"/>
      <c r="D2570" s="102"/>
      <c r="E2570" s="210"/>
      <c r="F2570" s="102"/>
      <c r="G2570" s="210"/>
      <c r="H2570" s="102"/>
      <c r="I2570" s="210"/>
      <c r="J2570" s="102"/>
      <c r="K2570" s="210"/>
      <c r="L2570" s="102"/>
      <c r="M2570" s="210"/>
      <c r="N2570" s="102"/>
      <c r="O2570" s="210"/>
      <c r="P2570" s="102"/>
      <c r="Q2570" s="215"/>
    </row>
    <row r="2571" spans="2:17" x14ac:dyDescent="0.3">
      <c r="B2571" s="102"/>
      <c r="C2571" s="210"/>
      <c r="D2571" s="102"/>
      <c r="E2571" s="210"/>
      <c r="F2571" s="102"/>
      <c r="G2571" s="210"/>
      <c r="H2571" s="102"/>
      <c r="I2571" s="210"/>
      <c r="J2571" s="102"/>
      <c r="K2571" s="210"/>
      <c r="L2571" s="102"/>
      <c r="M2571" s="210"/>
      <c r="N2571" s="102"/>
      <c r="O2571" s="210"/>
      <c r="P2571" s="102"/>
      <c r="Q2571" s="215"/>
    </row>
    <row r="2572" spans="2:17" x14ac:dyDescent="0.3">
      <c r="B2572" s="102"/>
      <c r="C2572" s="210"/>
      <c r="D2572" s="102"/>
      <c r="E2572" s="210"/>
      <c r="F2572" s="102"/>
      <c r="G2572" s="210"/>
      <c r="H2572" s="102"/>
      <c r="I2572" s="210"/>
      <c r="J2572" s="102"/>
      <c r="K2572" s="210"/>
      <c r="L2572" s="102"/>
      <c r="M2572" s="210"/>
      <c r="N2572" s="102"/>
      <c r="O2572" s="210"/>
      <c r="P2572" s="102"/>
      <c r="Q2572" s="215"/>
    </row>
    <row r="2573" spans="2:17" x14ac:dyDescent="0.3">
      <c r="B2573" s="102"/>
      <c r="C2573" s="210"/>
      <c r="D2573" s="102"/>
      <c r="E2573" s="210"/>
      <c r="F2573" s="102"/>
      <c r="G2573" s="210"/>
      <c r="H2573" s="102"/>
      <c r="I2573" s="210"/>
      <c r="J2573" s="102"/>
      <c r="K2573" s="210"/>
      <c r="L2573" s="102"/>
      <c r="M2573" s="210"/>
      <c r="N2573" s="102"/>
      <c r="O2573" s="210"/>
      <c r="P2573" s="102"/>
      <c r="Q2573" s="215"/>
    </row>
    <row r="2574" spans="2:17" x14ac:dyDescent="0.3">
      <c r="B2574" s="102"/>
      <c r="C2574" s="210"/>
      <c r="D2574" s="102"/>
      <c r="E2574" s="210"/>
      <c r="F2574" s="102"/>
      <c r="G2574" s="210"/>
      <c r="H2574" s="102"/>
      <c r="I2574" s="210"/>
      <c r="J2574" s="102"/>
      <c r="K2574" s="210"/>
      <c r="L2574" s="102"/>
      <c r="M2574" s="210"/>
      <c r="N2574" s="102"/>
      <c r="O2574" s="210"/>
      <c r="P2574" s="102"/>
      <c r="Q2574" s="215"/>
    </row>
    <row r="2575" spans="2:17" x14ac:dyDescent="0.3">
      <c r="B2575" s="102"/>
      <c r="C2575" s="210"/>
      <c r="D2575" s="102"/>
      <c r="E2575" s="210"/>
      <c r="F2575" s="102"/>
      <c r="G2575" s="210"/>
      <c r="H2575" s="102"/>
      <c r="I2575" s="210"/>
      <c r="J2575" s="102"/>
      <c r="K2575" s="210"/>
      <c r="L2575" s="102"/>
      <c r="M2575" s="210"/>
      <c r="N2575" s="102"/>
      <c r="O2575" s="210"/>
      <c r="P2575" s="102"/>
      <c r="Q2575" s="215"/>
    </row>
    <row r="2576" spans="2:17" x14ac:dyDescent="0.3">
      <c r="B2576" s="102"/>
      <c r="C2576" s="210"/>
      <c r="D2576" s="102"/>
      <c r="E2576" s="210"/>
      <c r="F2576" s="102"/>
      <c r="G2576" s="210"/>
      <c r="H2576" s="102"/>
      <c r="I2576" s="210"/>
      <c r="J2576" s="102"/>
      <c r="K2576" s="210"/>
      <c r="L2576" s="102"/>
      <c r="M2576" s="210"/>
      <c r="N2576" s="102"/>
      <c r="O2576" s="210"/>
      <c r="P2576" s="102"/>
      <c r="Q2576" s="215"/>
    </row>
    <row r="2577" spans="2:17" x14ac:dyDescent="0.3">
      <c r="B2577" s="102"/>
      <c r="C2577" s="210"/>
      <c r="D2577" s="102"/>
      <c r="E2577" s="210"/>
      <c r="F2577" s="102"/>
      <c r="G2577" s="210"/>
      <c r="H2577" s="102"/>
      <c r="I2577" s="210"/>
      <c r="J2577" s="102"/>
      <c r="K2577" s="210"/>
      <c r="L2577" s="102"/>
      <c r="M2577" s="210"/>
      <c r="N2577" s="102"/>
      <c r="O2577" s="210"/>
      <c r="P2577" s="102"/>
      <c r="Q2577" s="215"/>
    </row>
    <row r="2578" spans="2:17" x14ac:dyDescent="0.3">
      <c r="B2578" s="102"/>
      <c r="C2578" s="210"/>
      <c r="D2578" s="102"/>
      <c r="E2578" s="210"/>
      <c r="F2578" s="102"/>
      <c r="G2578" s="210"/>
      <c r="H2578" s="102"/>
      <c r="I2578" s="210"/>
      <c r="J2578" s="102"/>
      <c r="K2578" s="210"/>
      <c r="L2578" s="102"/>
      <c r="M2578" s="210"/>
      <c r="N2578" s="102"/>
      <c r="O2578" s="210"/>
      <c r="P2578" s="102"/>
      <c r="Q2578" s="215"/>
    </row>
    <row r="2579" spans="2:17" x14ac:dyDescent="0.3">
      <c r="B2579" s="102"/>
      <c r="C2579" s="210"/>
      <c r="D2579" s="102"/>
      <c r="E2579" s="210"/>
      <c r="F2579" s="102"/>
      <c r="G2579" s="210"/>
      <c r="H2579" s="102"/>
      <c r="I2579" s="210"/>
      <c r="J2579" s="102"/>
      <c r="K2579" s="210"/>
      <c r="L2579" s="102"/>
      <c r="M2579" s="210"/>
      <c r="N2579" s="102"/>
      <c r="O2579" s="210"/>
      <c r="P2579" s="102"/>
      <c r="Q2579" s="215"/>
    </row>
    <row r="2580" spans="2:17" x14ac:dyDescent="0.3">
      <c r="B2580" s="102"/>
      <c r="C2580" s="210"/>
      <c r="D2580" s="102"/>
      <c r="E2580" s="210"/>
      <c r="F2580" s="102"/>
      <c r="G2580" s="210"/>
      <c r="H2580" s="102"/>
      <c r="I2580" s="210"/>
      <c r="J2580" s="102"/>
      <c r="K2580" s="210"/>
      <c r="L2580" s="102"/>
      <c r="M2580" s="210"/>
      <c r="N2580" s="102"/>
      <c r="O2580" s="210"/>
      <c r="P2580" s="102"/>
      <c r="Q2580" s="215"/>
    </row>
    <row r="2581" spans="2:17" x14ac:dyDescent="0.3">
      <c r="B2581" s="102"/>
      <c r="C2581" s="210"/>
      <c r="D2581" s="102"/>
      <c r="E2581" s="210"/>
      <c r="F2581" s="102"/>
      <c r="G2581" s="210"/>
      <c r="H2581" s="102"/>
      <c r="I2581" s="210"/>
      <c r="J2581" s="102"/>
      <c r="K2581" s="210"/>
      <c r="L2581" s="102"/>
      <c r="M2581" s="210"/>
      <c r="N2581" s="102"/>
      <c r="O2581" s="210"/>
      <c r="P2581" s="102"/>
      <c r="Q2581" s="215"/>
    </row>
    <row r="2582" spans="2:17" x14ac:dyDescent="0.3">
      <c r="B2582" s="102"/>
      <c r="C2582" s="210"/>
      <c r="D2582" s="102"/>
      <c r="E2582" s="210"/>
      <c r="F2582" s="102"/>
      <c r="G2582" s="210"/>
      <c r="H2582" s="102"/>
      <c r="I2582" s="210"/>
      <c r="J2582" s="102"/>
      <c r="K2582" s="210"/>
      <c r="L2582" s="102"/>
      <c r="M2582" s="210"/>
      <c r="N2582" s="102"/>
      <c r="O2582" s="210"/>
      <c r="P2582" s="102"/>
      <c r="Q2582" s="215"/>
    </row>
    <row r="2583" spans="2:17" x14ac:dyDescent="0.3">
      <c r="B2583" s="102"/>
      <c r="C2583" s="210"/>
      <c r="D2583" s="102"/>
      <c r="E2583" s="210"/>
      <c r="F2583" s="102"/>
      <c r="G2583" s="210"/>
      <c r="H2583" s="102"/>
      <c r="I2583" s="210"/>
      <c r="J2583" s="102"/>
      <c r="K2583" s="210"/>
      <c r="L2583" s="102"/>
      <c r="M2583" s="210"/>
      <c r="N2583" s="102"/>
      <c r="O2583" s="210"/>
      <c r="P2583" s="102"/>
      <c r="Q2583" s="215"/>
    </row>
    <row r="2584" spans="2:17" x14ac:dyDescent="0.3">
      <c r="B2584" s="102"/>
      <c r="C2584" s="210"/>
      <c r="D2584" s="102"/>
      <c r="E2584" s="210"/>
      <c r="F2584" s="102"/>
      <c r="G2584" s="210"/>
      <c r="H2584" s="102"/>
      <c r="I2584" s="210"/>
      <c r="J2584" s="102"/>
      <c r="K2584" s="210"/>
      <c r="L2584" s="102"/>
      <c r="M2584" s="210"/>
      <c r="N2584" s="102"/>
      <c r="O2584" s="210"/>
      <c r="P2584" s="102"/>
      <c r="Q2584" s="215"/>
    </row>
    <row r="2585" spans="2:17" x14ac:dyDescent="0.3">
      <c r="B2585" s="102"/>
      <c r="C2585" s="210"/>
      <c r="D2585" s="102"/>
      <c r="E2585" s="210"/>
      <c r="F2585" s="102"/>
      <c r="G2585" s="210"/>
      <c r="H2585" s="102"/>
      <c r="I2585" s="210"/>
      <c r="J2585" s="102"/>
      <c r="K2585" s="210"/>
      <c r="L2585" s="102"/>
      <c r="M2585" s="210"/>
      <c r="N2585" s="102"/>
      <c r="O2585" s="210"/>
      <c r="P2585" s="102"/>
      <c r="Q2585" s="215"/>
    </row>
    <row r="2586" spans="2:17" x14ac:dyDescent="0.3">
      <c r="B2586" s="102"/>
      <c r="C2586" s="210"/>
      <c r="D2586" s="102"/>
      <c r="E2586" s="210"/>
      <c r="F2586" s="102"/>
      <c r="G2586" s="210"/>
      <c r="H2586" s="102"/>
      <c r="I2586" s="210"/>
      <c r="J2586" s="102"/>
      <c r="K2586" s="210"/>
      <c r="L2586" s="102"/>
      <c r="M2586" s="210"/>
      <c r="N2586" s="102"/>
      <c r="O2586" s="210"/>
      <c r="P2586" s="102"/>
      <c r="Q2586" s="215"/>
    </row>
    <row r="2587" spans="2:17" x14ac:dyDescent="0.3">
      <c r="B2587" s="102"/>
      <c r="C2587" s="210"/>
      <c r="D2587" s="102"/>
      <c r="E2587" s="210"/>
      <c r="F2587" s="102"/>
      <c r="G2587" s="210"/>
      <c r="H2587" s="102"/>
      <c r="I2587" s="210"/>
      <c r="J2587" s="102"/>
      <c r="K2587" s="210"/>
      <c r="L2587" s="102"/>
      <c r="M2587" s="210"/>
      <c r="N2587" s="102"/>
      <c r="O2587" s="210"/>
      <c r="P2587" s="102"/>
      <c r="Q2587" s="215"/>
    </row>
    <row r="2588" spans="2:17" x14ac:dyDescent="0.3">
      <c r="B2588" s="102"/>
      <c r="C2588" s="210"/>
      <c r="D2588" s="102"/>
      <c r="E2588" s="210"/>
      <c r="F2588" s="102"/>
      <c r="G2588" s="210"/>
      <c r="H2588" s="102"/>
      <c r="I2588" s="210"/>
      <c r="J2588" s="102"/>
      <c r="K2588" s="210"/>
      <c r="L2588" s="102"/>
      <c r="M2588" s="210"/>
      <c r="N2588" s="102"/>
      <c r="O2588" s="210"/>
      <c r="P2588" s="102"/>
      <c r="Q2588" s="215"/>
    </row>
    <row r="2589" spans="2:17" x14ac:dyDescent="0.3">
      <c r="B2589" s="102"/>
      <c r="C2589" s="210"/>
      <c r="D2589" s="102"/>
      <c r="E2589" s="210"/>
      <c r="F2589" s="102"/>
      <c r="G2589" s="210"/>
      <c r="H2589" s="102"/>
      <c r="I2589" s="210"/>
      <c r="J2589" s="102"/>
      <c r="K2589" s="210"/>
      <c r="L2589" s="102"/>
      <c r="M2589" s="210"/>
      <c r="N2589" s="102"/>
      <c r="O2589" s="210"/>
      <c r="P2589" s="102"/>
      <c r="Q2589" s="215"/>
    </row>
    <row r="2590" spans="2:17" x14ac:dyDescent="0.3">
      <c r="B2590" s="102"/>
      <c r="C2590" s="210"/>
      <c r="D2590" s="102"/>
      <c r="E2590" s="210"/>
      <c r="F2590" s="102"/>
      <c r="G2590" s="210"/>
      <c r="H2590" s="102"/>
      <c r="I2590" s="210"/>
      <c r="J2590" s="102"/>
      <c r="K2590" s="210"/>
      <c r="L2590" s="102"/>
      <c r="M2590" s="210"/>
      <c r="N2590" s="102"/>
      <c r="O2590" s="210"/>
      <c r="P2590" s="102"/>
      <c r="Q2590" s="215"/>
    </row>
    <row r="2591" spans="2:17" x14ac:dyDescent="0.3">
      <c r="B2591" s="102"/>
      <c r="C2591" s="210"/>
      <c r="D2591" s="102"/>
      <c r="E2591" s="210"/>
      <c r="F2591" s="102"/>
      <c r="G2591" s="210"/>
      <c r="H2591" s="102"/>
      <c r="I2591" s="210"/>
      <c r="J2591" s="102"/>
      <c r="K2591" s="210"/>
      <c r="L2591" s="102"/>
      <c r="M2591" s="210"/>
      <c r="N2591" s="102"/>
      <c r="O2591" s="210"/>
      <c r="P2591" s="102"/>
      <c r="Q2591" s="215"/>
    </row>
    <row r="2592" spans="2:17" x14ac:dyDescent="0.3">
      <c r="B2592" s="102"/>
      <c r="C2592" s="210"/>
      <c r="D2592" s="102"/>
      <c r="E2592" s="210"/>
      <c r="F2592" s="102"/>
      <c r="G2592" s="210"/>
      <c r="H2592" s="102"/>
      <c r="I2592" s="210"/>
      <c r="J2592" s="102"/>
      <c r="K2592" s="210"/>
      <c r="L2592" s="102"/>
      <c r="M2592" s="210"/>
      <c r="N2592" s="102"/>
      <c r="O2592" s="210"/>
      <c r="P2592" s="102"/>
      <c r="Q2592" s="215"/>
    </row>
    <row r="2593" spans="2:17" x14ac:dyDescent="0.3">
      <c r="B2593" s="102"/>
      <c r="C2593" s="210"/>
      <c r="D2593" s="102"/>
      <c r="E2593" s="210"/>
      <c r="F2593" s="102"/>
      <c r="G2593" s="210"/>
      <c r="H2593" s="102"/>
      <c r="I2593" s="210"/>
      <c r="J2593" s="102"/>
      <c r="K2593" s="210"/>
      <c r="L2593" s="102"/>
      <c r="M2593" s="210"/>
      <c r="N2593" s="102"/>
      <c r="O2593" s="210"/>
      <c r="P2593" s="102"/>
      <c r="Q2593" s="215"/>
    </row>
    <row r="2594" spans="2:17" x14ac:dyDescent="0.3">
      <c r="B2594" s="102"/>
      <c r="C2594" s="210"/>
      <c r="D2594" s="102"/>
      <c r="E2594" s="210"/>
      <c r="F2594" s="102"/>
      <c r="G2594" s="210"/>
      <c r="H2594" s="102"/>
      <c r="I2594" s="210"/>
      <c r="J2594" s="102"/>
      <c r="K2594" s="210"/>
      <c r="L2594" s="102"/>
      <c r="M2594" s="210"/>
      <c r="N2594" s="102"/>
      <c r="O2594" s="210"/>
      <c r="P2594" s="102"/>
      <c r="Q2594" s="215"/>
    </row>
    <row r="2595" spans="2:17" x14ac:dyDescent="0.3">
      <c r="B2595" s="102"/>
      <c r="C2595" s="210"/>
      <c r="D2595" s="102"/>
      <c r="E2595" s="210"/>
      <c r="F2595" s="102"/>
      <c r="G2595" s="210"/>
      <c r="H2595" s="102"/>
      <c r="I2595" s="210"/>
      <c r="J2595" s="102"/>
      <c r="K2595" s="210"/>
      <c r="L2595" s="102"/>
      <c r="M2595" s="210"/>
      <c r="N2595" s="102"/>
      <c r="O2595" s="210"/>
      <c r="P2595" s="102"/>
      <c r="Q2595" s="215"/>
    </row>
    <row r="2596" spans="2:17" x14ac:dyDescent="0.3">
      <c r="B2596" s="102"/>
      <c r="C2596" s="210"/>
      <c r="D2596" s="102"/>
      <c r="E2596" s="210"/>
      <c r="F2596" s="102"/>
      <c r="G2596" s="210"/>
      <c r="H2596" s="102"/>
      <c r="I2596" s="210"/>
      <c r="J2596" s="102"/>
      <c r="K2596" s="210"/>
      <c r="L2596" s="102"/>
      <c r="M2596" s="210"/>
      <c r="N2596" s="102"/>
      <c r="O2596" s="210"/>
      <c r="P2596" s="102"/>
      <c r="Q2596" s="215"/>
    </row>
    <row r="2597" spans="2:17" x14ac:dyDescent="0.3">
      <c r="B2597" s="102"/>
      <c r="C2597" s="210"/>
      <c r="D2597" s="102"/>
      <c r="E2597" s="210"/>
      <c r="F2597" s="102"/>
      <c r="G2597" s="210"/>
      <c r="H2597" s="102"/>
      <c r="I2597" s="210"/>
      <c r="J2597" s="102"/>
      <c r="K2597" s="210"/>
      <c r="L2597" s="102"/>
      <c r="M2597" s="210"/>
      <c r="N2597" s="102"/>
      <c r="O2597" s="210"/>
      <c r="P2597" s="102"/>
      <c r="Q2597" s="215"/>
    </row>
    <row r="2598" spans="2:17" x14ac:dyDescent="0.3">
      <c r="B2598" s="102"/>
      <c r="C2598" s="210"/>
      <c r="D2598" s="102"/>
      <c r="E2598" s="210"/>
      <c r="F2598" s="102"/>
      <c r="G2598" s="210"/>
      <c r="H2598" s="102"/>
      <c r="I2598" s="210"/>
      <c r="J2598" s="102"/>
      <c r="K2598" s="210"/>
      <c r="L2598" s="102"/>
      <c r="M2598" s="210"/>
      <c r="N2598" s="102"/>
      <c r="O2598" s="210"/>
      <c r="P2598" s="102"/>
      <c r="Q2598" s="215"/>
    </row>
    <row r="2599" spans="2:17" x14ac:dyDescent="0.3">
      <c r="B2599" s="102"/>
      <c r="C2599" s="210"/>
      <c r="D2599" s="102"/>
      <c r="E2599" s="210"/>
      <c r="F2599" s="102"/>
      <c r="G2599" s="210"/>
      <c r="H2599" s="102"/>
      <c r="I2599" s="210"/>
      <c r="J2599" s="102"/>
      <c r="K2599" s="210"/>
      <c r="L2599" s="102"/>
      <c r="M2599" s="210"/>
      <c r="N2599" s="102"/>
      <c r="O2599" s="210"/>
      <c r="P2599" s="102"/>
      <c r="Q2599" s="215"/>
    </row>
    <row r="2600" spans="2:17" x14ac:dyDescent="0.3">
      <c r="B2600" s="102"/>
      <c r="C2600" s="210"/>
      <c r="D2600" s="102"/>
      <c r="E2600" s="210"/>
      <c r="F2600" s="102"/>
      <c r="G2600" s="210"/>
      <c r="H2600" s="102"/>
      <c r="I2600" s="210"/>
      <c r="J2600" s="102"/>
      <c r="K2600" s="210"/>
      <c r="L2600" s="102"/>
      <c r="M2600" s="210"/>
      <c r="N2600" s="102"/>
      <c r="O2600" s="210"/>
      <c r="P2600" s="102"/>
      <c r="Q2600" s="215"/>
    </row>
    <row r="2601" spans="2:17" x14ac:dyDescent="0.3">
      <c r="B2601" s="102"/>
      <c r="C2601" s="210"/>
      <c r="D2601" s="102"/>
      <c r="E2601" s="210"/>
      <c r="F2601" s="102"/>
      <c r="G2601" s="210"/>
      <c r="H2601" s="102"/>
      <c r="I2601" s="210"/>
      <c r="J2601" s="102"/>
      <c r="K2601" s="210"/>
      <c r="L2601" s="102"/>
      <c r="M2601" s="210"/>
      <c r="N2601" s="102"/>
      <c r="O2601" s="210"/>
      <c r="P2601" s="102"/>
      <c r="Q2601" s="215"/>
    </row>
    <row r="2602" spans="2:17" x14ac:dyDescent="0.3">
      <c r="B2602" s="102"/>
      <c r="C2602" s="210"/>
      <c r="D2602" s="102"/>
      <c r="E2602" s="210"/>
      <c r="F2602" s="102"/>
      <c r="G2602" s="210"/>
      <c r="H2602" s="102"/>
      <c r="I2602" s="210"/>
      <c r="J2602" s="102"/>
      <c r="K2602" s="210"/>
      <c r="L2602" s="102"/>
      <c r="M2602" s="210"/>
      <c r="N2602" s="102"/>
      <c r="O2602" s="210"/>
      <c r="P2602" s="102"/>
      <c r="Q2602" s="215"/>
    </row>
    <row r="2603" spans="2:17" x14ac:dyDescent="0.3">
      <c r="B2603" s="102"/>
      <c r="C2603" s="210"/>
      <c r="D2603" s="102"/>
      <c r="E2603" s="210"/>
      <c r="F2603" s="102"/>
      <c r="G2603" s="210"/>
      <c r="H2603" s="102"/>
      <c r="I2603" s="210"/>
      <c r="J2603" s="102"/>
      <c r="K2603" s="210"/>
      <c r="L2603" s="102"/>
      <c r="M2603" s="210"/>
      <c r="N2603" s="102"/>
      <c r="O2603" s="210"/>
      <c r="P2603" s="102"/>
      <c r="Q2603" s="215"/>
    </row>
    <row r="2604" spans="2:17" x14ac:dyDescent="0.3">
      <c r="B2604" s="102"/>
      <c r="C2604" s="210"/>
      <c r="D2604" s="102"/>
      <c r="E2604" s="210"/>
      <c r="F2604" s="102"/>
      <c r="G2604" s="210"/>
      <c r="H2604" s="102"/>
      <c r="I2604" s="210"/>
      <c r="J2604" s="102"/>
      <c r="K2604" s="210"/>
      <c r="L2604" s="102"/>
      <c r="M2604" s="210"/>
      <c r="N2604" s="102"/>
      <c r="O2604" s="210"/>
      <c r="P2604" s="102"/>
      <c r="Q2604" s="215"/>
    </row>
    <row r="2605" spans="2:17" x14ac:dyDescent="0.3">
      <c r="B2605" s="102"/>
      <c r="C2605" s="210"/>
      <c r="D2605" s="102"/>
      <c r="E2605" s="210"/>
      <c r="F2605" s="102"/>
      <c r="G2605" s="210"/>
      <c r="H2605" s="102"/>
      <c r="I2605" s="210"/>
      <c r="J2605" s="102"/>
      <c r="K2605" s="210"/>
      <c r="L2605" s="102"/>
      <c r="M2605" s="210"/>
      <c r="N2605" s="102"/>
      <c r="O2605" s="210"/>
      <c r="P2605" s="102"/>
      <c r="Q2605" s="215"/>
    </row>
    <row r="2606" spans="2:17" x14ac:dyDescent="0.3">
      <c r="B2606" s="102"/>
      <c r="C2606" s="210"/>
      <c r="D2606" s="102"/>
      <c r="E2606" s="210"/>
      <c r="F2606" s="102"/>
      <c r="G2606" s="210"/>
      <c r="H2606" s="102"/>
      <c r="I2606" s="210"/>
      <c r="J2606" s="102"/>
      <c r="K2606" s="210"/>
      <c r="L2606" s="102"/>
      <c r="M2606" s="210"/>
      <c r="N2606" s="102"/>
      <c r="O2606" s="210"/>
      <c r="P2606" s="102"/>
      <c r="Q2606" s="215"/>
    </row>
    <row r="2607" spans="2:17" x14ac:dyDescent="0.3">
      <c r="B2607" s="102"/>
      <c r="C2607" s="210"/>
      <c r="D2607" s="102"/>
      <c r="E2607" s="210"/>
      <c r="F2607" s="102"/>
      <c r="G2607" s="210"/>
      <c r="H2607" s="102"/>
      <c r="I2607" s="210"/>
      <c r="J2607" s="102"/>
      <c r="K2607" s="210"/>
      <c r="L2607" s="102"/>
      <c r="M2607" s="210"/>
      <c r="N2607" s="102"/>
      <c r="O2607" s="210"/>
      <c r="P2607" s="102"/>
      <c r="Q2607" s="215"/>
    </row>
    <row r="2608" spans="2:17" x14ac:dyDescent="0.3">
      <c r="B2608" s="102"/>
      <c r="C2608" s="210"/>
      <c r="D2608" s="102"/>
      <c r="E2608" s="210"/>
      <c r="F2608" s="102"/>
      <c r="G2608" s="210"/>
      <c r="H2608" s="102"/>
      <c r="I2608" s="210"/>
      <c r="J2608" s="102"/>
      <c r="K2608" s="210"/>
      <c r="L2608" s="102"/>
      <c r="M2608" s="210"/>
      <c r="N2608" s="102"/>
      <c r="O2608" s="210"/>
      <c r="P2608" s="102"/>
      <c r="Q2608" s="215"/>
    </row>
    <row r="2609" spans="2:17" x14ac:dyDescent="0.3">
      <c r="B2609" s="102"/>
      <c r="C2609" s="210"/>
      <c r="D2609" s="102"/>
      <c r="E2609" s="210"/>
      <c r="F2609" s="102"/>
      <c r="G2609" s="210"/>
      <c r="H2609" s="102"/>
      <c r="I2609" s="210"/>
      <c r="J2609" s="102"/>
      <c r="K2609" s="210"/>
      <c r="L2609" s="102"/>
      <c r="M2609" s="210"/>
      <c r="N2609" s="102"/>
      <c r="O2609" s="210"/>
      <c r="P2609" s="102"/>
      <c r="Q2609" s="215"/>
    </row>
    <row r="2610" spans="2:17" x14ac:dyDescent="0.3">
      <c r="B2610" s="102"/>
      <c r="C2610" s="210"/>
      <c r="D2610" s="102"/>
      <c r="E2610" s="210"/>
      <c r="F2610" s="102"/>
      <c r="G2610" s="210"/>
      <c r="H2610" s="102"/>
      <c r="I2610" s="210"/>
      <c r="J2610" s="102"/>
      <c r="K2610" s="210"/>
      <c r="L2610" s="102"/>
      <c r="M2610" s="210"/>
      <c r="N2610" s="102"/>
      <c r="O2610" s="210"/>
      <c r="P2610" s="102"/>
      <c r="Q2610" s="215"/>
    </row>
    <row r="2611" spans="2:17" x14ac:dyDescent="0.3">
      <c r="B2611" s="102"/>
      <c r="C2611" s="210"/>
      <c r="D2611" s="102"/>
      <c r="E2611" s="210"/>
      <c r="F2611" s="102"/>
      <c r="G2611" s="210"/>
      <c r="H2611" s="102"/>
      <c r="I2611" s="210"/>
      <c r="J2611" s="102"/>
      <c r="K2611" s="210"/>
      <c r="L2611" s="102"/>
      <c r="M2611" s="210"/>
      <c r="N2611" s="102"/>
      <c r="O2611" s="210"/>
      <c r="P2611" s="102"/>
      <c r="Q2611" s="215"/>
    </row>
    <row r="2612" spans="2:17" x14ac:dyDescent="0.3">
      <c r="B2612" s="102"/>
      <c r="C2612" s="210"/>
      <c r="D2612" s="102"/>
      <c r="E2612" s="210"/>
      <c r="F2612" s="102"/>
      <c r="G2612" s="210"/>
      <c r="H2612" s="102"/>
      <c r="I2612" s="210"/>
      <c r="J2612" s="102"/>
      <c r="K2612" s="210"/>
      <c r="L2612" s="102"/>
      <c r="M2612" s="210"/>
      <c r="N2612" s="102"/>
      <c r="O2612" s="210"/>
      <c r="P2612" s="102"/>
      <c r="Q2612" s="215"/>
    </row>
    <row r="2613" spans="2:17" x14ac:dyDescent="0.3">
      <c r="B2613" s="102"/>
      <c r="C2613" s="210"/>
      <c r="D2613" s="102"/>
      <c r="E2613" s="210"/>
      <c r="F2613" s="102"/>
      <c r="G2613" s="210"/>
      <c r="H2613" s="102"/>
      <c r="I2613" s="210"/>
      <c r="J2613" s="102"/>
      <c r="K2613" s="210"/>
      <c r="L2613" s="102"/>
      <c r="M2613" s="210"/>
      <c r="N2613" s="102"/>
      <c r="O2613" s="210"/>
      <c r="P2613" s="102"/>
      <c r="Q2613" s="215"/>
    </row>
    <row r="2614" spans="2:17" x14ac:dyDescent="0.3">
      <c r="B2614" s="102"/>
      <c r="C2614" s="210"/>
      <c r="D2614" s="102"/>
      <c r="E2614" s="210"/>
      <c r="F2614" s="102"/>
      <c r="G2614" s="210"/>
      <c r="H2614" s="102"/>
      <c r="I2614" s="210"/>
      <c r="J2614" s="102"/>
      <c r="K2614" s="210"/>
      <c r="L2614" s="102"/>
      <c r="M2614" s="210"/>
      <c r="N2614" s="102"/>
      <c r="O2614" s="210"/>
      <c r="P2614" s="102"/>
      <c r="Q2614" s="215"/>
    </row>
    <row r="2615" spans="2:17" x14ac:dyDescent="0.3">
      <c r="B2615" s="102"/>
      <c r="C2615" s="210"/>
      <c r="D2615" s="102"/>
      <c r="E2615" s="210"/>
      <c r="F2615" s="102"/>
      <c r="G2615" s="210"/>
      <c r="H2615" s="102"/>
      <c r="I2615" s="210"/>
      <c r="J2615" s="102"/>
      <c r="K2615" s="210"/>
      <c r="L2615" s="102"/>
      <c r="M2615" s="210"/>
      <c r="N2615" s="102"/>
      <c r="O2615" s="210"/>
      <c r="P2615" s="102"/>
      <c r="Q2615" s="215"/>
    </row>
    <row r="2616" spans="2:17" x14ac:dyDescent="0.3">
      <c r="B2616" s="102"/>
      <c r="C2616" s="210"/>
      <c r="D2616" s="102"/>
      <c r="E2616" s="210"/>
      <c r="F2616" s="102"/>
      <c r="G2616" s="210"/>
      <c r="H2616" s="102"/>
      <c r="I2616" s="210"/>
      <c r="J2616" s="102"/>
      <c r="K2616" s="210"/>
      <c r="L2616" s="102"/>
      <c r="M2616" s="210"/>
      <c r="N2616" s="102"/>
      <c r="O2616" s="210"/>
      <c r="P2616" s="102"/>
      <c r="Q2616" s="215"/>
    </row>
    <row r="2617" spans="2:17" x14ac:dyDescent="0.3">
      <c r="B2617" s="102"/>
      <c r="C2617" s="210"/>
      <c r="D2617" s="102"/>
      <c r="E2617" s="210"/>
      <c r="F2617" s="102"/>
      <c r="G2617" s="210"/>
      <c r="H2617" s="102"/>
      <c r="I2617" s="210"/>
      <c r="J2617" s="102"/>
      <c r="K2617" s="210"/>
      <c r="L2617" s="102"/>
      <c r="M2617" s="210"/>
      <c r="N2617" s="102"/>
      <c r="O2617" s="210"/>
      <c r="P2617" s="102"/>
      <c r="Q2617" s="215"/>
    </row>
    <row r="2618" spans="2:17" x14ac:dyDescent="0.3">
      <c r="B2618" s="102"/>
      <c r="C2618" s="210"/>
      <c r="D2618" s="102"/>
      <c r="E2618" s="210"/>
      <c r="F2618" s="102"/>
      <c r="G2618" s="210"/>
      <c r="H2618" s="102"/>
      <c r="I2618" s="210"/>
      <c r="J2618" s="102"/>
      <c r="K2618" s="210"/>
      <c r="L2618" s="102"/>
      <c r="M2618" s="210"/>
      <c r="N2618" s="102"/>
      <c r="O2618" s="210"/>
      <c r="P2618" s="102"/>
      <c r="Q2618" s="215"/>
    </row>
    <row r="2619" spans="2:17" x14ac:dyDescent="0.3">
      <c r="B2619" s="102"/>
      <c r="C2619" s="210"/>
      <c r="D2619" s="102"/>
      <c r="E2619" s="210"/>
      <c r="F2619" s="102"/>
      <c r="G2619" s="210"/>
      <c r="H2619" s="102"/>
      <c r="I2619" s="210"/>
      <c r="J2619" s="102"/>
      <c r="K2619" s="210"/>
      <c r="L2619" s="102"/>
      <c r="M2619" s="210"/>
      <c r="N2619" s="102"/>
      <c r="O2619" s="210"/>
      <c r="P2619" s="102"/>
      <c r="Q2619" s="215"/>
    </row>
    <row r="2620" spans="2:17" x14ac:dyDescent="0.3">
      <c r="B2620" s="102"/>
      <c r="C2620" s="210"/>
      <c r="D2620" s="102"/>
      <c r="E2620" s="210"/>
      <c r="F2620" s="102"/>
      <c r="G2620" s="210"/>
      <c r="H2620" s="102"/>
      <c r="I2620" s="210"/>
      <c r="J2620" s="102"/>
      <c r="K2620" s="210"/>
      <c r="L2620" s="102"/>
      <c r="M2620" s="210"/>
      <c r="N2620" s="102"/>
      <c r="O2620" s="210"/>
      <c r="P2620" s="102"/>
      <c r="Q2620" s="215"/>
    </row>
    <row r="2621" spans="2:17" x14ac:dyDescent="0.3">
      <c r="B2621" s="102"/>
      <c r="C2621" s="210"/>
      <c r="D2621" s="102"/>
      <c r="E2621" s="210"/>
      <c r="F2621" s="102"/>
      <c r="G2621" s="210"/>
      <c r="H2621" s="102"/>
      <c r="I2621" s="210"/>
      <c r="J2621" s="102"/>
      <c r="K2621" s="210"/>
      <c r="L2621" s="102"/>
      <c r="M2621" s="210"/>
      <c r="N2621" s="102"/>
      <c r="O2621" s="210"/>
      <c r="P2621" s="102"/>
      <c r="Q2621" s="215"/>
    </row>
    <row r="2622" spans="2:17" x14ac:dyDescent="0.3">
      <c r="B2622" s="102"/>
      <c r="C2622" s="210"/>
      <c r="D2622" s="102"/>
      <c r="E2622" s="210"/>
      <c r="F2622" s="102"/>
      <c r="G2622" s="210"/>
      <c r="H2622" s="102"/>
      <c r="I2622" s="210"/>
      <c r="J2622" s="102"/>
      <c r="K2622" s="210"/>
      <c r="L2622" s="102"/>
      <c r="M2622" s="210"/>
      <c r="N2622" s="102"/>
      <c r="O2622" s="210"/>
      <c r="P2622" s="102"/>
      <c r="Q2622" s="215"/>
    </row>
    <row r="2623" spans="2:17" x14ac:dyDescent="0.3">
      <c r="B2623" s="102"/>
      <c r="C2623" s="210"/>
      <c r="D2623" s="102"/>
      <c r="E2623" s="210"/>
      <c r="F2623" s="102"/>
      <c r="G2623" s="210"/>
      <c r="H2623" s="102"/>
      <c r="I2623" s="210"/>
      <c r="J2623" s="102"/>
      <c r="K2623" s="210"/>
      <c r="L2623" s="102"/>
      <c r="M2623" s="210"/>
      <c r="N2623" s="102"/>
      <c r="O2623" s="210"/>
      <c r="P2623" s="102"/>
      <c r="Q2623" s="215"/>
    </row>
    <row r="2624" spans="2:17" x14ac:dyDescent="0.3">
      <c r="B2624" s="102"/>
      <c r="C2624" s="210"/>
      <c r="D2624" s="102"/>
      <c r="E2624" s="210"/>
      <c r="F2624" s="102"/>
      <c r="G2624" s="210"/>
      <c r="H2624" s="102"/>
      <c r="I2624" s="210"/>
      <c r="J2624" s="102"/>
      <c r="K2624" s="210"/>
      <c r="L2624" s="102"/>
      <c r="M2624" s="210"/>
      <c r="N2624" s="102"/>
      <c r="O2624" s="210"/>
      <c r="P2624" s="102"/>
      <c r="Q2624" s="215"/>
    </row>
    <row r="2625" spans="2:17" x14ac:dyDescent="0.3">
      <c r="B2625" s="102"/>
      <c r="C2625" s="210"/>
      <c r="D2625" s="102"/>
      <c r="E2625" s="210"/>
      <c r="F2625" s="102"/>
      <c r="G2625" s="210"/>
      <c r="H2625" s="102"/>
      <c r="I2625" s="210"/>
      <c r="J2625" s="102"/>
      <c r="K2625" s="210"/>
      <c r="L2625" s="102"/>
      <c r="M2625" s="210"/>
      <c r="N2625" s="102"/>
      <c r="O2625" s="210"/>
      <c r="P2625" s="102"/>
      <c r="Q2625" s="215"/>
    </row>
    <row r="2626" spans="2:17" x14ac:dyDescent="0.3">
      <c r="B2626" s="102"/>
      <c r="C2626" s="210"/>
      <c r="D2626" s="102"/>
      <c r="E2626" s="210"/>
      <c r="F2626" s="102"/>
      <c r="G2626" s="210"/>
      <c r="H2626" s="102"/>
      <c r="I2626" s="210"/>
      <c r="J2626" s="102"/>
      <c r="K2626" s="210"/>
      <c r="L2626" s="102"/>
      <c r="M2626" s="210"/>
      <c r="N2626" s="102"/>
      <c r="O2626" s="210"/>
      <c r="P2626" s="102"/>
      <c r="Q2626" s="215"/>
    </row>
    <row r="2627" spans="2:17" x14ac:dyDescent="0.3">
      <c r="B2627" s="102"/>
      <c r="C2627" s="210"/>
      <c r="D2627" s="102"/>
      <c r="E2627" s="210"/>
      <c r="F2627" s="102"/>
      <c r="G2627" s="210"/>
      <c r="H2627" s="102"/>
      <c r="I2627" s="210"/>
      <c r="J2627" s="102"/>
      <c r="K2627" s="210"/>
      <c r="L2627" s="102"/>
      <c r="M2627" s="210"/>
      <c r="N2627" s="102"/>
      <c r="O2627" s="210"/>
      <c r="P2627" s="102"/>
      <c r="Q2627" s="215"/>
    </row>
    <row r="2628" spans="2:17" x14ac:dyDescent="0.3">
      <c r="B2628" s="102"/>
      <c r="C2628" s="210"/>
      <c r="D2628" s="102"/>
      <c r="E2628" s="210"/>
      <c r="F2628" s="102"/>
      <c r="G2628" s="210"/>
      <c r="H2628" s="102"/>
      <c r="I2628" s="210"/>
      <c r="J2628" s="102"/>
      <c r="K2628" s="210"/>
      <c r="L2628" s="102"/>
      <c r="M2628" s="210"/>
      <c r="N2628" s="102"/>
      <c r="O2628" s="210"/>
      <c r="P2628" s="102"/>
      <c r="Q2628" s="215"/>
    </row>
    <row r="2629" spans="2:17" x14ac:dyDescent="0.3">
      <c r="B2629" s="102"/>
      <c r="C2629" s="210"/>
      <c r="D2629" s="102"/>
      <c r="E2629" s="210"/>
      <c r="F2629" s="102"/>
      <c r="G2629" s="210"/>
      <c r="H2629" s="102"/>
      <c r="I2629" s="210"/>
      <c r="J2629" s="102"/>
      <c r="K2629" s="210"/>
      <c r="L2629" s="102"/>
      <c r="M2629" s="210"/>
      <c r="N2629" s="102"/>
      <c r="O2629" s="210"/>
      <c r="P2629" s="102"/>
      <c r="Q2629" s="215"/>
    </row>
    <row r="2630" spans="2:17" x14ac:dyDescent="0.3">
      <c r="B2630" s="102"/>
      <c r="C2630" s="210"/>
      <c r="D2630" s="102"/>
      <c r="E2630" s="210"/>
      <c r="F2630" s="102"/>
      <c r="G2630" s="210"/>
      <c r="H2630" s="102"/>
      <c r="I2630" s="210"/>
      <c r="J2630" s="102"/>
      <c r="K2630" s="210"/>
      <c r="L2630" s="102"/>
      <c r="M2630" s="210"/>
      <c r="N2630" s="102"/>
      <c r="O2630" s="210"/>
      <c r="P2630" s="102"/>
      <c r="Q2630" s="215"/>
    </row>
    <row r="2631" spans="2:17" x14ac:dyDescent="0.3">
      <c r="B2631" s="102"/>
      <c r="C2631" s="210"/>
      <c r="D2631" s="102"/>
      <c r="E2631" s="210"/>
      <c r="F2631" s="102"/>
      <c r="G2631" s="210"/>
      <c r="H2631" s="102"/>
      <c r="I2631" s="210"/>
      <c r="J2631" s="102"/>
      <c r="K2631" s="210"/>
      <c r="L2631" s="102"/>
      <c r="M2631" s="210"/>
      <c r="N2631" s="102"/>
      <c r="O2631" s="210"/>
      <c r="P2631" s="102"/>
      <c r="Q2631" s="215"/>
    </row>
    <row r="2632" spans="2:17" x14ac:dyDescent="0.3">
      <c r="B2632" s="102"/>
      <c r="C2632" s="210"/>
      <c r="D2632" s="102"/>
      <c r="E2632" s="210"/>
      <c r="F2632" s="102"/>
      <c r="G2632" s="210"/>
      <c r="H2632" s="102"/>
      <c r="I2632" s="210"/>
      <c r="J2632" s="102"/>
      <c r="K2632" s="210"/>
      <c r="L2632" s="102"/>
      <c r="M2632" s="210"/>
      <c r="N2632" s="102"/>
      <c r="O2632" s="210"/>
      <c r="P2632" s="102"/>
      <c r="Q2632" s="215"/>
    </row>
    <row r="2633" spans="2:17" x14ac:dyDescent="0.3">
      <c r="B2633" s="102"/>
      <c r="C2633" s="210"/>
      <c r="D2633" s="102"/>
      <c r="E2633" s="210"/>
      <c r="F2633" s="102"/>
      <c r="G2633" s="210"/>
      <c r="H2633" s="102"/>
      <c r="I2633" s="210"/>
      <c r="J2633" s="102"/>
      <c r="K2633" s="210"/>
      <c r="L2633" s="102"/>
      <c r="M2633" s="210"/>
      <c r="N2633" s="102"/>
      <c r="O2633" s="210"/>
      <c r="P2633" s="102"/>
      <c r="Q2633" s="215"/>
    </row>
    <row r="2634" spans="2:17" x14ac:dyDescent="0.3">
      <c r="B2634" s="102"/>
      <c r="C2634" s="210"/>
      <c r="D2634" s="102"/>
      <c r="E2634" s="210"/>
      <c r="F2634" s="102"/>
      <c r="G2634" s="210"/>
      <c r="H2634" s="102"/>
      <c r="I2634" s="210"/>
      <c r="J2634" s="102"/>
      <c r="K2634" s="210"/>
      <c r="L2634" s="102"/>
      <c r="M2634" s="210"/>
      <c r="N2634" s="102"/>
      <c r="O2634" s="210"/>
      <c r="P2634" s="102"/>
      <c r="Q2634" s="215"/>
    </row>
    <row r="2635" spans="2:17" x14ac:dyDescent="0.3">
      <c r="B2635" s="102"/>
      <c r="C2635" s="210"/>
      <c r="D2635" s="102"/>
      <c r="E2635" s="210"/>
      <c r="F2635" s="102"/>
      <c r="G2635" s="210"/>
      <c r="H2635" s="102"/>
      <c r="I2635" s="210"/>
      <c r="J2635" s="102"/>
      <c r="K2635" s="210"/>
      <c r="L2635" s="102"/>
      <c r="M2635" s="210"/>
      <c r="N2635" s="102"/>
      <c r="O2635" s="210"/>
      <c r="P2635" s="102"/>
      <c r="Q2635" s="215"/>
    </row>
    <row r="2636" spans="2:17" x14ac:dyDescent="0.3">
      <c r="B2636" s="102"/>
      <c r="C2636" s="210"/>
      <c r="D2636" s="102"/>
      <c r="E2636" s="210"/>
      <c r="F2636" s="102"/>
      <c r="G2636" s="210"/>
      <c r="H2636" s="102"/>
      <c r="I2636" s="210"/>
      <c r="J2636" s="102"/>
      <c r="K2636" s="210"/>
      <c r="L2636" s="102"/>
      <c r="M2636" s="210"/>
      <c r="N2636" s="102"/>
      <c r="O2636" s="210"/>
      <c r="P2636" s="102"/>
      <c r="Q2636" s="215"/>
    </row>
    <row r="2637" spans="2:17" x14ac:dyDescent="0.3">
      <c r="B2637" s="102"/>
      <c r="C2637" s="210"/>
      <c r="D2637" s="102"/>
      <c r="E2637" s="210"/>
      <c r="F2637" s="102"/>
      <c r="G2637" s="210"/>
      <c r="H2637" s="102"/>
      <c r="I2637" s="210"/>
      <c r="J2637" s="102"/>
      <c r="K2637" s="210"/>
      <c r="L2637" s="102"/>
      <c r="M2637" s="210"/>
      <c r="N2637" s="102"/>
      <c r="O2637" s="210"/>
      <c r="P2637" s="102"/>
      <c r="Q2637" s="215"/>
    </row>
    <row r="2638" spans="2:17" x14ac:dyDescent="0.3">
      <c r="B2638" s="102"/>
      <c r="C2638" s="210"/>
      <c r="D2638" s="102"/>
      <c r="E2638" s="210"/>
      <c r="F2638" s="102"/>
      <c r="G2638" s="210"/>
      <c r="H2638" s="102"/>
      <c r="I2638" s="210"/>
      <c r="J2638" s="102"/>
      <c r="K2638" s="210"/>
      <c r="L2638" s="102"/>
      <c r="M2638" s="210"/>
      <c r="N2638" s="102"/>
      <c r="O2638" s="210"/>
      <c r="P2638" s="102"/>
      <c r="Q2638" s="215"/>
    </row>
    <row r="2639" spans="2:17" x14ac:dyDescent="0.3">
      <c r="B2639" s="102"/>
      <c r="C2639" s="210"/>
      <c r="D2639" s="102"/>
      <c r="E2639" s="210"/>
      <c r="F2639" s="102"/>
      <c r="G2639" s="210"/>
      <c r="H2639" s="102"/>
      <c r="I2639" s="210"/>
      <c r="J2639" s="102"/>
      <c r="K2639" s="210"/>
      <c r="L2639" s="102"/>
      <c r="M2639" s="210"/>
      <c r="N2639" s="102"/>
      <c r="O2639" s="210"/>
      <c r="P2639" s="102"/>
      <c r="Q2639" s="215"/>
    </row>
    <row r="2640" spans="2:17" x14ac:dyDescent="0.3">
      <c r="B2640" s="102"/>
      <c r="C2640" s="210"/>
      <c r="D2640" s="102"/>
      <c r="E2640" s="210"/>
      <c r="F2640" s="102"/>
      <c r="G2640" s="210"/>
      <c r="H2640" s="102"/>
      <c r="I2640" s="210"/>
      <c r="J2640" s="102"/>
      <c r="K2640" s="210"/>
      <c r="L2640" s="102"/>
      <c r="M2640" s="210"/>
      <c r="N2640" s="102"/>
      <c r="O2640" s="210"/>
      <c r="P2640" s="102"/>
      <c r="Q2640" s="215"/>
    </row>
    <row r="2641" spans="2:17" x14ac:dyDescent="0.3">
      <c r="B2641" s="102"/>
      <c r="C2641" s="210"/>
      <c r="D2641" s="102"/>
      <c r="E2641" s="210"/>
      <c r="F2641" s="102"/>
      <c r="G2641" s="210"/>
      <c r="H2641" s="102"/>
      <c r="I2641" s="210"/>
      <c r="J2641" s="102"/>
      <c r="K2641" s="210"/>
      <c r="L2641" s="102"/>
      <c r="M2641" s="210"/>
      <c r="N2641" s="102"/>
      <c r="O2641" s="210"/>
      <c r="P2641" s="102"/>
      <c r="Q2641" s="215"/>
    </row>
    <row r="2642" spans="2:17" x14ac:dyDescent="0.3">
      <c r="B2642" s="102"/>
      <c r="C2642" s="210"/>
      <c r="D2642" s="102"/>
      <c r="E2642" s="210"/>
      <c r="F2642" s="102"/>
      <c r="G2642" s="210"/>
      <c r="H2642" s="102"/>
      <c r="I2642" s="210"/>
      <c r="J2642" s="102"/>
      <c r="K2642" s="210"/>
      <c r="L2642" s="102"/>
      <c r="M2642" s="210"/>
      <c r="N2642" s="102"/>
      <c r="O2642" s="210"/>
      <c r="P2642" s="102"/>
      <c r="Q2642" s="215"/>
    </row>
    <row r="2643" spans="2:17" x14ac:dyDescent="0.3">
      <c r="B2643" s="102"/>
      <c r="C2643" s="210"/>
      <c r="D2643" s="102"/>
      <c r="E2643" s="210"/>
      <c r="F2643" s="102"/>
      <c r="G2643" s="210"/>
      <c r="H2643" s="102"/>
      <c r="I2643" s="210"/>
      <c r="J2643" s="102"/>
      <c r="K2643" s="210"/>
      <c r="L2643" s="102"/>
      <c r="M2643" s="210"/>
      <c r="N2643" s="102"/>
      <c r="O2643" s="210"/>
      <c r="P2643" s="102"/>
      <c r="Q2643" s="215"/>
    </row>
    <row r="2644" spans="2:17" x14ac:dyDescent="0.3">
      <c r="B2644" s="102"/>
      <c r="C2644" s="210"/>
      <c r="D2644" s="102"/>
      <c r="E2644" s="210"/>
      <c r="F2644" s="102"/>
      <c r="G2644" s="210"/>
      <c r="H2644" s="102"/>
      <c r="I2644" s="210"/>
      <c r="J2644" s="102"/>
      <c r="K2644" s="210"/>
      <c r="L2644" s="102"/>
      <c r="M2644" s="210"/>
      <c r="N2644" s="102"/>
      <c r="O2644" s="210"/>
      <c r="P2644" s="102"/>
      <c r="Q2644" s="215"/>
    </row>
    <row r="2645" spans="2:17" x14ac:dyDescent="0.3">
      <c r="B2645" s="102"/>
      <c r="C2645" s="210"/>
      <c r="D2645" s="102"/>
      <c r="E2645" s="210"/>
      <c r="F2645" s="102"/>
      <c r="G2645" s="210"/>
      <c r="H2645" s="102"/>
      <c r="I2645" s="210"/>
      <c r="J2645" s="102"/>
      <c r="K2645" s="210"/>
      <c r="L2645" s="102"/>
      <c r="M2645" s="210"/>
      <c r="N2645" s="102"/>
      <c r="O2645" s="210"/>
      <c r="P2645" s="102"/>
      <c r="Q2645" s="215"/>
    </row>
    <row r="2646" spans="2:17" x14ac:dyDescent="0.3">
      <c r="B2646" s="102"/>
      <c r="C2646" s="210"/>
      <c r="D2646" s="102"/>
      <c r="E2646" s="210"/>
      <c r="F2646" s="102"/>
      <c r="G2646" s="210"/>
      <c r="H2646" s="102"/>
      <c r="I2646" s="210"/>
      <c r="J2646" s="102"/>
      <c r="K2646" s="210"/>
      <c r="L2646" s="102"/>
      <c r="M2646" s="210"/>
      <c r="N2646" s="102"/>
      <c r="O2646" s="210"/>
      <c r="P2646" s="102"/>
      <c r="Q2646" s="215"/>
    </row>
    <row r="2647" spans="2:17" x14ac:dyDescent="0.3">
      <c r="B2647" s="102"/>
      <c r="C2647" s="210"/>
      <c r="D2647" s="102"/>
      <c r="E2647" s="210"/>
      <c r="F2647" s="102"/>
      <c r="G2647" s="210"/>
      <c r="H2647" s="102"/>
      <c r="I2647" s="210"/>
      <c r="J2647" s="102"/>
      <c r="K2647" s="210"/>
      <c r="L2647" s="102"/>
      <c r="M2647" s="210"/>
      <c r="N2647" s="102"/>
      <c r="O2647" s="210"/>
      <c r="P2647" s="102"/>
      <c r="Q2647" s="215"/>
    </row>
    <row r="2648" spans="2:17" x14ac:dyDescent="0.3">
      <c r="B2648" s="102"/>
      <c r="C2648" s="210"/>
      <c r="D2648" s="102"/>
      <c r="E2648" s="210"/>
      <c r="F2648" s="102"/>
      <c r="G2648" s="210"/>
      <c r="H2648" s="102"/>
      <c r="I2648" s="210"/>
      <c r="J2648" s="102"/>
      <c r="K2648" s="210"/>
      <c r="L2648" s="102"/>
      <c r="M2648" s="210"/>
      <c r="N2648" s="102"/>
      <c r="O2648" s="210"/>
      <c r="P2648" s="102"/>
      <c r="Q2648" s="215"/>
    </row>
    <row r="2649" spans="2:17" x14ac:dyDescent="0.3">
      <c r="B2649" s="102"/>
      <c r="C2649" s="210"/>
      <c r="D2649" s="102"/>
      <c r="E2649" s="210"/>
      <c r="F2649" s="102"/>
      <c r="G2649" s="210"/>
      <c r="H2649" s="102"/>
      <c r="I2649" s="210"/>
      <c r="J2649" s="102"/>
      <c r="K2649" s="210"/>
      <c r="L2649" s="102"/>
      <c r="M2649" s="210"/>
      <c r="N2649" s="102"/>
      <c r="O2649" s="210"/>
      <c r="P2649" s="102"/>
      <c r="Q2649" s="215"/>
    </row>
    <row r="2650" spans="2:17" x14ac:dyDescent="0.3">
      <c r="B2650" s="102"/>
      <c r="C2650" s="210"/>
      <c r="D2650" s="102"/>
      <c r="E2650" s="210"/>
      <c r="F2650" s="102"/>
      <c r="G2650" s="210"/>
      <c r="H2650" s="102"/>
      <c r="I2650" s="210"/>
      <c r="J2650" s="102"/>
      <c r="K2650" s="210"/>
      <c r="L2650" s="102"/>
      <c r="M2650" s="210"/>
      <c r="N2650" s="102"/>
      <c r="O2650" s="210"/>
      <c r="P2650" s="102"/>
      <c r="Q2650" s="215"/>
    </row>
    <row r="2651" spans="2:17" x14ac:dyDescent="0.3">
      <c r="B2651" s="102"/>
      <c r="C2651" s="210"/>
      <c r="D2651" s="102"/>
      <c r="E2651" s="210"/>
      <c r="F2651" s="102"/>
      <c r="G2651" s="210"/>
      <c r="H2651" s="102"/>
      <c r="I2651" s="210"/>
      <c r="J2651" s="102"/>
      <c r="K2651" s="210"/>
      <c r="L2651" s="102"/>
      <c r="M2651" s="210"/>
      <c r="N2651" s="102"/>
      <c r="O2651" s="210"/>
      <c r="P2651" s="102"/>
      <c r="Q2651" s="215"/>
    </row>
    <row r="2652" spans="2:17" x14ac:dyDescent="0.3">
      <c r="B2652" s="102"/>
      <c r="C2652" s="210"/>
      <c r="D2652" s="102"/>
      <c r="E2652" s="210"/>
      <c r="F2652" s="102"/>
      <c r="G2652" s="210"/>
      <c r="H2652" s="102"/>
      <c r="I2652" s="210"/>
      <c r="J2652" s="102"/>
      <c r="K2652" s="210"/>
      <c r="L2652" s="102"/>
      <c r="M2652" s="210"/>
      <c r="N2652" s="102"/>
      <c r="O2652" s="210"/>
      <c r="P2652" s="102"/>
      <c r="Q2652" s="215"/>
    </row>
    <row r="2653" spans="2:17" x14ac:dyDescent="0.3">
      <c r="B2653" s="102"/>
      <c r="C2653" s="210"/>
      <c r="D2653" s="102"/>
      <c r="E2653" s="210"/>
      <c r="F2653" s="102"/>
      <c r="G2653" s="210"/>
      <c r="H2653" s="102"/>
      <c r="I2653" s="210"/>
      <c r="J2653" s="102"/>
      <c r="K2653" s="210"/>
      <c r="L2653" s="102"/>
      <c r="M2653" s="210"/>
      <c r="N2653" s="102"/>
      <c r="O2653" s="210"/>
      <c r="P2653" s="102"/>
      <c r="Q2653" s="215"/>
    </row>
    <row r="2654" spans="2:17" x14ac:dyDescent="0.3">
      <c r="B2654" s="102"/>
      <c r="C2654" s="210"/>
      <c r="D2654" s="102"/>
      <c r="E2654" s="210"/>
      <c r="F2654" s="102"/>
      <c r="G2654" s="210"/>
      <c r="H2654" s="102"/>
      <c r="I2654" s="210"/>
      <c r="J2654" s="102"/>
      <c r="K2654" s="210"/>
      <c r="L2654" s="102"/>
      <c r="M2654" s="210"/>
      <c r="N2654" s="102"/>
      <c r="O2654" s="210"/>
      <c r="P2654" s="102"/>
      <c r="Q2654" s="215"/>
    </row>
    <row r="2655" spans="2:17" x14ac:dyDescent="0.3">
      <c r="B2655" s="102"/>
      <c r="C2655" s="210"/>
      <c r="D2655" s="102"/>
      <c r="E2655" s="210"/>
      <c r="F2655" s="102"/>
      <c r="G2655" s="210"/>
      <c r="H2655" s="102"/>
      <c r="I2655" s="210"/>
      <c r="J2655" s="102"/>
      <c r="K2655" s="210"/>
      <c r="L2655" s="102"/>
      <c r="M2655" s="210"/>
      <c r="N2655" s="102"/>
      <c r="O2655" s="210"/>
      <c r="P2655" s="102"/>
      <c r="Q2655" s="215"/>
    </row>
    <row r="2656" spans="2:17" x14ac:dyDescent="0.3">
      <c r="B2656" s="102"/>
      <c r="C2656" s="210"/>
      <c r="D2656" s="102"/>
      <c r="E2656" s="210"/>
      <c r="F2656" s="102"/>
      <c r="G2656" s="210"/>
      <c r="H2656" s="102"/>
      <c r="I2656" s="210"/>
      <c r="J2656" s="102"/>
      <c r="K2656" s="210"/>
      <c r="L2656" s="102"/>
      <c r="M2656" s="210"/>
      <c r="N2656" s="102"/>
      <c r="O2656" s="210"/>
      <c r="P2656" s="102"/>
      <c r="Q2656" s="215"/>
    </row>
    <row r="2657" spans="2:17" x14ac:dyDescent="0.3">
      <c r="B2657" s="102"/>
      <c r="C2657" s="210"/>
      <c r="D2657" s="102"/>
      <c r="E2657" s="210"/>
      <c r="F2657" s="102"/>
      <c r="G2657" s="210"/>
      <c r="H2657" s="102"/>
      <c r="I2657" s="210"/>
      <c r="J2657" s="102"/>
      <c r="K2657" s="210"/>
      <c r="L2657" s="102"/>
      <c r="M2657" s="210"/>
      <c r="N2657" s="102"/>
      <c r="O2657" s="210"/>
      <c r="P2657" s="102"/>
      <c r="Q2657" s="215"/>
    </row>
    <row r="2658" spans="2:17" x14ac:dyDescent="0.3">
      <c r="B2658" s="102"/>
      <c r="C2658" s="210"/>
      <c r="D2658" s="102"/>
      <c r="E2658" s="210"/>
      <c r="F2658" s="102"/>
      <c r="G2658" s="210"/>
      <c r="H2658" s="102"/>
      <c r="I2658" s="210"/>
      <c r="J2658" s="102"/>
      <c r="K2658" s="210"/>
      <c r="L2658" s="102"/>
      <c r="M2658" s="210"/>
      <c r="N2658" s="102"/>
      <c r="O2658" s="210"/>
      <c r="P2658" s="102"/>
      <c r="Q2658" s="215"/>
    </row>
    <row r="2659" spans="2:17" x14ac:dyDescent="0.3">
      <c r="B2659" s="102"/>
      <c r="C2659" s="210"/>
      <c r="D2659" s="102"/>
      <c r="E2659" s="210"/>
      <c r="F2659" s="102"/>
      <c r="G2659" s="210"/>
      <c r="H2659" s="102"/>
      <c r="I2659" s="210"/>
      <c r="J2659" s="102"/>
      <c r="K2659" s="210"/>
      <c r="L2659" s="102"/>
      <c r="M2659" s="210"/>
      <c r="N2659" s="102"/>
      <c r="O2659" s="210"/>
      <c r="P2659" s="102"/>
      <c r="Q2659" s="215"/>
    </row>
    <row r="2660" spans="2:17" x14ac:dyDescent="0.3">
      <c r="B2660" s="102"/>
      <c r="C2660" s="210"/>
      <c r="D2660" s="102"/>
      <c r="E2660" s="210"/>
      <c r="F2660" s="102"/>
      <c r="G2660" s="210"/>
      <c r="H2660" s="102"/>
      <c r="I2660" s="210"/>
      <c r="J2660" s="102"/>
      <c r="K2660" s="210"/>
      <c r="L2660" s="102"/>
      <c r="M2660" s="210"/>
      <c r="N2660" s="102"/>
      <c r="O2660" s="210"/>
      <c r="P2660" s="102"/>
      <c r="Q2660" s="215"/>
    </row>
    <row r="2661" spans="2:17" x14ac:dyDescent="0.3">
      <c r="B2661" s="102"/>
      <c r="C2661" s="210"/>
      <c r="D2661" s="102"/>
      <c r="E2661" s="210"/>
      <c r="F2661" s="102"/>
      <c r="G2661" s="210"/>
      <c r="H2661" s="102"/>
      <c r="I2661" s="210"/>
      <c r="J2661" s="102"/>
      <c r="K2661" s="210"/>
      <c r="L2661" s="102"/>
      <c r="M2661" s="210"/>
      <c r="N2661" s="102"/>
      <c r="O2661" s="210"/>
      <c r="P2661" s="102"/>
      <c r="Q2661" s="215"/>
    </row>
    <row r="2662" spans="2:17" x14ac:dyDescent="0.3">
      <c r="B2662" s="102"/>
      <c r="C2662" s="210"/>
      <c r="D2662" s="102"/>
      <c r="E2662" s="210"/>
      <c r="F2662" s="102"/>
      <c r="G2662" s="210"/>
      <c r="H2662" s="102"/>
      <c r="I2662" s="210"/>
      <c r="J2662" s="102"/>
      <c r="K2662" s="210"/>
      <c r="L2662" s="102"/>
      <c r="M2662" s="210"/>
      <c r="N2662" s="102"/>
      <c r="O2662" s="210"/>
      <c r="P2662" s="102"/>
      <c r="Q2662" s="215"/>
    </row>
    <row r="2663" spans="2:17" x14ac:dyDescent="0.3">
      <c r="B2663" s="102"/>
      <c r="C2663" s="210"/>
      <c r="D2663" s="102"/>
      <c r="E2663" s="210"/>
      <c r="F2663" s="102"/>
      <c r="G2663" s="210"/>
      <c r="H2663" s="102"/>
      <c r="I2663" s="210"/>
      <c r="J2663" s="102"/>
      <c r="K2663" s="210"/>
      <c r="L2663" s="102"/>
      <c r="M2663" s="210"/>
      <c r="N2663" s="102"/>
      <c r="O2663" s="210"/>
      <c r="P2663" s="102"/>
      <c r="Q2663" s="215"/>
    </row>
    <row r="2664" spans="2:17" x14ac:dyDescent="0.3">
      <c r="B2664" s="102"/>
      <c r="C2664" s="210"/>
      <c r="D2664" s="102"/>
      <c r="E2664" s="210"/>
      <c r="F2664" s="102"/>
      <c r="G2664" s="210"/>
      <c r="H2664" s="102"/>
      <c r="I2664" s="210"/>
      <c r="J2664" s="102"/>
      <c r="K2664" s="210"/>
      <c r="L2664" s="102"/>
      <c r="M2664" s="210"/>
      <c r="N2664" s="102"/>
      <c r="O2664" s="210"/>
      <c r="P2664" s="102"/>
      <c r="Q2664" s="215"/>
    </row>
    <row r="2665" spans="2:17" x14ac:dyDescent="0.3">
      <c r="B2665" s="102"/>
      <c r="C2665" s="210"/>
      <c r="D2665" s="102"/>
      <c r="E2665" s="210"/>
      <c r="F2665" s="102"/>
      <c r="G2665" s="210"/>
      <c r="H2665" s="102"/>
      <c r="I2665" s="210"/>
      <c r="J2665" s="102"/>
      <c r="K2665" s="210"/>
      <c r="L2665" s="102"/>
      <c r="M2665" s="210"/>
      <c r="N2665" s="102"/>
      <c r="O2665" s="210"/>
      <c r="P2665" s="102"/>
      <c r="Q2665" s="215"/>
    </row>
    <row r="2666" spans="2:17" x14ac:dyDescent="0.3">
      <c r="B2666" s="102"/>
      <c r="C2666" s="210"/>
      <c r="D2666" s="102"/>
      <c r="E2666" s="210"/>
      <c r="F2666" s="102"/>
      <c r="G2666" s="210"/>
      <c r="H2666" s="102"/>
      <c r="I2666" s="210"/>
      <c r="J2666" s="102"/>
      <c r="K2666" s="210"/>
      <c r="L2666" s="102"/>
      <c r="M2666" s="210"/>
      <c r="N2666" s="102"/>
      <c r="O2666" s="210"/>
      <c r="P2666" s="102"/>
      <c r="Q2666" s="215"/>
    </row>
    <row r="2667" spans="2:17" x14ac:dyDescent="0.3">
      <c r="B2667" s="102"/>
      <c r="C2667" s="210"/>
      <c r="D2667" s="102"/>
      <c r="E2667" s="210"/>
      <c r="F2667" s="102"/>
      <c r="G2667" s="210"/>
      <c r="H2667" s="102"/>
      <c r="I2667" s="210"/>
      <c r="J2667" s="102"/>
      <c r="K2667" s="210"/>
      <c r="L2667" s="102"/>
      <c r="M2667" s="210"/>
      <c r="N2667" s="102"/>
      <c r="O2667" s="210"/>
      <c r="P2667" s="102"/>
      <c r="Q2667" s="215"/>
    </row>
    <row r="2668" spans="2:17" x14ac:dyDescent="0.3">
      <c r="B2668" s="102"/>
      <c r="C2668" s="210"/>
      <c r="D2668" s="102"/>
      <c r="E2668" s="210"/>
      <c r="F2668" s="102"/>
      <c r="G2668" s="210"/>
      <c r="H2668" s="102"/>
      <c r="I2668" s="210"/>
      <c r="J2668" s="102"/>
      <c r="K2668" s="210"/>
      <c r="L2668" s="102"/>
      <c r="M2668" s="210"/>
      <c r="N2668" s="102"/>
      <c r="O2668" s="210"/>
      <c r="P2668" s="102"/>
      <c r="Q2668" s="215"/>
    </row>
    <row r="2669" spans="2:17" x14ac:dyDescent="0.3">
      <c r="B2669" s="102"/>
      <c r="C2669" s="210"/>
      <c r="D2669" s="102"/>
      <c r="E2669" s="210"/>
      <c r="F2669" s="102"/>
      <c r="G2669" s="210"/>
      <c r="H2669" s="102"/>
      <c r="I2669" s="210"/>
      <c r="J2669" s="102"/>
      <c r="K2669" s="210"/>
      <c r="L2669" s="102"/>
      <c r="M2669" s="210"/>
      <c r="N2669" s="102"/>
      <c r="O2669" s="210"/>
      <c r="P2669" s="102"/>
      <c r="Q2669" s="215"/>
    </row>
    <row r="2670" spans="2:17" x14ac:dyDescent="0.3">
      <c r="B2670" s="102"/>
      <c r="C2670" s="210"/>
      <c r="D2670" s="102"/>
      <c r="E2670" s="210"/>
      <c r="F2670" s="102"/>
      <c r="G2670" s="210"/>
      <c r="H2670" s="102"/>
      <c r="I2670" s="210"/>
      <c r="J2670" s="102"/>
      <c r="K2670" s="210"/>
      <c r="L2670" s="102"/>
      <c r="M2670" s="210"/>
      <c r="N2670" s="102"/>
      <c r="O2670" s="210"/>
      <c r="P2670" s="102"/>
      <c r="Q2670" s="215"/>
    </row>
    <row r="2671" spans="2:17" x14ac:dyDescent="0.3">
      <c r="B2671" s="102"/>
      <c r="C2671" s="210"/>
      <c r="D2671" s="102"/>
      <c r="E2671" s="210"/>
      <c r="F2671" s="102"/>
      <c r="G2671" s="210"/>
      <c r="H2671" s="102"/>
      <c r="I2671" s="210"/>
      <c r="J2671" s="102"/>
      <c r="K2671" s="210"/>
      <c r="L2671" s="102"/>
      <c r="M2671" s="210"/>
      <c r="N2671" s="102"/>
      <c r="O2671" s="210"/>
      <c r="P2671" s="102"/>
      <c r="Q2671" s="215"/>
    </row>
    <row r="2672" spans="2:17" x14ac:dyDescent="0.3">
      <c r="B2672" s="102"/>
      <c r="C2672" s="210"/>
      <c r="D2672" s="102"/>
      <c r="E2672" s="210"/>
      <c r="F2672" s="102"/>
      <c r="G2672" s="210"/>
      <c r="H2672" s="102"/>
      <c r="I2672" s="210"/>
      <c r="J2672" s="102"/>
      <c r="K2672" s="210"/>
      <c r="L2672" s="102"/>
      <c r="M2672" s="210"/>
      <c r="N2672" s="102"/>
      <c r="O2672" s="210"/>
      <c r="P2672" s="102"/>
      <c r="Q2672" s="215"/>
    </row>
    <row r="2673" spans="2:17" x14ac:dyDescent="0.3">
      <c r="B2673" s="102"/>
      <c r="C2673" s="210"/>
      <c r="D2673" s="102"/>
      <c r="E2673" s="210"/>
      <c r="F2673" s="102"/>
      <c r="G2673" s="210"/>
      <c r="H2673" s="102"/>
      <c r="I2673" s="210"/>
      <c r="J2673" s="102"/>
      <c r="K2673" s="210"/>
      <c r="L2673" s="102"/>
      <c r="M2673" s="210"/>
      <c r="N2673" s="102"/>
      <c r="O2673" s="210"/>
      <c r="P2673" s="102"/>
      <c r="Q2673" s="215"/>
    </row>
    <row r="2674" spans="2:17" x14ac:dyDescent="0.3">
      <c r="B2674" s="102"/>
      <c r="C2674" s="210"/>
      <c r="D2674" s="102"/>
      <c r="E2674" s="210"/>
      <c r="F2674" s="102"/>
      <c r="G2674" s="210"/>
      <c r="H2674" s="102"/>
      <c r="I2674" s="210"/>
      <c r="J2674" s="102"/>
      <c r="K2674" s="210"/>
      <c r="L2674" s="102"/>
      <c r="M2674" s="210"/>
      <c r="N2674" s="102"/>
      <c r="O2674" s="210"/>
      <c r="P2674" s="102"/>
      <c r="Q2674" s="215"/>
    </row>
    <row r="2675" spans="2:17" x14ac:dyDescent="0.3">
      <c r="B2675" s="102"/>
      <c r="C2675" s="210"/>
      <c r="D2675" s="102"/>
      <c r="E2675" s="210"/>
      <c r="F2675" s="102"/>
      <c r="G2675" s="210"/>
      <c r="H2675" s="102"/>
      <c r="I2675" s="210"/>
      <c r="J2675" s="102"/>
      <c r="K2675" s="210"/>
      <c r="L2675" s="102"/>
      <c r="M2675" s="210"/>
      <c r="N2675" s="102"/>
      <c r="O2675" s="210"/>
      <c r="P2675" s="102"/>
      <c r="Q2675" s="215"/>
    </row>
    <row r="2676" spans="2:17" x14ac:dyDescent="0.3">
      <c r="B2676" s="102"/>
      <c r="C2676" s="210"/>
      <c r="D2676" s="102"/>
      <c r="E2676" s="210"/>
      <c r="F2676" s="102"/>
      <c r="G2676" s="210"/>
      <c r="H2676" s="102"/>
      <c r="I2676" s="210"/>
      <c r="J2676" s="102"/>
      <c r="K2676" s="210"/>
      <c r="L2676" s="102"/>
      <c r="M2676" s="210"/>
      <c r="N2676" s="102"/>
      <c r="O2676" s="210"/>
      <c r="P2676" s="102"/>
      <c r="Q2676" s="215"/>
    </row>
    <row r="2677" spans="2:17" x14ac:dyDescent="0.3">
      <c r="B2677" s="102"/>
      <c r="C2677" s="210"/>
      <c r="D2677" s="102"/>
      <c r="E2677" s="210"/>
      <c r="F2677" s="102"/>
      <c r="G2677" s="210"/>
      <c r="H2677" s="102"/>
      <c r="I2677" s="210"/>
      <c r="J2677" s="102"/>
      <c r="K2677" s="210"/>
      <c r="L2677" s="102"/>
      <c r="M2677" s="210"/>
      <c r="N2677" s="102"/>
      <c r="O2677" s="210"/>
      <c r="P2677" s="102"/>
      <c r="Q2677" s="215"/>
    </row>
    <row r="2678" spans="2:17" x14ac:dyDescent="0.3">
      <c r="B2678" s="102"/>
      <c r="C2678" s="210"/>
      <c r="D2678" s="102"/>
      <c r="E2678" s="210"/>
      <c r="F2678" s="102"/>
      <c r="G2678" s="210"/>
      <c r="H2678" s="102"/>
      <c r="I2678" s="210"/>
      <c r="J2678" s="102"/>
      <c r="K2678" s="210"/>
      <c r="L2678" s="102"/>
      <c r="M2678" s="210"/>
      <c r="N2678" s="102"/>
      <c r="O2678" s="210"/>
      <c r="P2678" s="102"/>
      <c r="Q2678" s="215"/>
    </row>
    <row r="2679" spans="2:17" x14ac:dyDescent="0.3">
      <c r="B2679" s="102"/>
      <c r="C2679" s="210"/>
      <c r="D2679" s="102"/>
      <c r="E2679" s="210"/>
      <c r="F2679" s="102"/>
      <c r="G2679" s="210"/>
      <c r="H2679" s="102"/>
      <c r="I2679" s="210"/>
      <c r="J2679" s="102"/>
      <c r="K2679" s="210"/>
      <c r="L2679" s="102"/>
      <c r="M2679" s="210"/>
      <c r="N2679" s="102"/>
      <c r="O2679" s="210"/>
      <c r="P2679" s="102"/>
      <c r="Q2679" s="215"/>
    </row>
    <row r="2680" spans="2:17" x14ac:dyDescent="0.3">
      <c r="B2680" s="102"/>
      <c r="C2680" s="210"/>
      <c r="D2680" s="102"/>
      <c r="E2680" s="210"/>
      <c r="F2680" s="102"/>
      <c r="G2680" s="210"/>
      <c r="H2680" s="102"/>
      <c r="I2680" s="210"/>
      <c r="J2680" s="102"/>
      <c r="K2680" s="210"/>
      <c r="L2680" s="102"/>
      <c r="M2680" s="210"/>
      <c r="N2680" s="102"/>
      <c r="O2680" s="210"/>
      <c r="P2680" s="102"/>
      <c r="Q2680" s="215"/>
    </row>
    <row r="2681" spans="2:17" x14ac:dyDescent="0.3">
      <c r="B2681" s="102"/>
      <c r="C2681" s="210"/>
      <c r="D2681" s="102"/>
      <c r="E2681" s="210"/>
      <c r="F2681" s="102"/>
      <c r="G2681" s="210"/>
      <c r="H2681" s="102"/>
      <c r="I2681" s="210"/>
      <c r="J2681" s="102"/>
      <c r="K2681" s="210"/>
      <c r="L2681" s="102"/>
      <c r="M2681" s="210"/>
      <c r="N2681" s="102"/>
      <c r="O2681" s="210"/>
      <c r="P2681" s="102"/>
      <c r="Q2681" s="215"/>
    </row>
    <row r="2682" spans="2:17" x14ac:dyDescent="0.3">
      <c r="B2682" s="102"/>
      <c r="C2682" s="210"/>
      <c r="D2682" s="102"/>
      <c r="E2682" s="210"/>
      <c r="F2682" s="102"/>
      <c r="G2682" s="210"/>
      <c r="H2682" s="102"/>
      <c r="I2682" s="210"/>
      <c r="J2682" s="102"/>
      <c r="K2682" s="210"/>
      <c r="L2682" s="102"/>
      <c r="M2682" s="210"/>
      <c r="N2682" s="102"/>
      <c r="O2682" s="210"/>
      <c r="P2682" s="102"/>
      <c r="Q2682" s="215"/>
    </row>
    <row r="2683" spans="2:17" x14ac:dyDescent="0.3">
      <c r="B2683" s="102"/>
      <c r="C2683" s="210"/>
      <c r="D2683" s="102"/>
      <c r="E2683" s="210"/>
      <c r="F2683" s="102"/>
      <c r="G2683" s="210"/>
      <c r="H2683" s="102"/>
      <c r="I2683" s="210"/>
      <c r="J2683" s="102"/>
      <c r="K2683" s="210"/>
      <c r="L2683" s="102"/>
      <c r="M2683" s="210"/>
      <c r="N2683" s="102"/>
      <c r="O2683" s="210"/>
      <c r="P2683" s="102"/>
      <c r="Q2683" s="215"/>
    </row>
    <row r="2684" spans="2:17" x14ac:dyDescent="0.3">
      <c r="B2684" s="102"/>
      <c r="C2684" s="210"/>
      <c r="D2684" s="102"/>
      <c r="E2684" s="210"/>
      <c r="F2684" s="102"/>
      <c r="G2684" s="210"/>
      <c r="H2684" s="102"/>
      <c r="I2684" s="210"/>
      <c r="J2684" s="102"/>
      <c r="K2684" s="210"/>
      <c r="L2684" s="102"/>
      <c r="M2684" s="210"/>
      <c r="N2684" s="102"/>
      <c r="O2684" s="210"/>
      <c r="P2684" s="102"/>
      <c r="Q2684" s="215"/>
    </row>
    <row r="2685" spans="2:17" x14ac:dyDescent="0.3">
      <c r="B2685" s="102"/>
      <c r="C2685" s="210"/>
      <c r="D2685" s="102"/>
      <c r="E2685" s="210"/>
      <c r="F2685" s="102"/>
      <c r="G2685" s="210"/>
      <c r="H2685" s="102"/>
      <c r="I2685" s="210"/>
      <c r="J2685" s="102"/>
      <c r="K2685" s="210"/>
      <c r="L2685" s="102"/>
      <c r="M2685" s="210"/>
      <c r="N2685" s="102"/>
      <c r="O2685" s="210"/>
      <c r="P2685" s="102"/>
      <c r="Q2685" s="215"/>
    </row>
    <row r="2686" spans="2:17" x14ac:dyDescent="0.3">
      <c r="B2686" s="102"/>
      <c r="C2686" s="210"/>
      <c r="D2686" s="102"/>
      <c r="E2686" s="210"/>
      <c r="F2686" s="102"/>
      <c r="G2686" s="210"/>
      <c r="H2686" s="102"/>
      <c r="I2686" s="210"/>
      <c r="J2686" s="102"/>
      <c r="K2686" s="210"/>
      <c r="L2686" s="102"/>
      <c r="M2686" s="210"/>
      <c r="N2686" s="102"/>
      <c r="O2686" s="210"/>
      <c r="P2686" s="102"/>
      <c r="Q2686" s="215"/>
    </row>
    <row r="2687" spans="2:17" x14ac:dyDescent="0.3">
      <c r="B2687" s="102"/>
      <c r="C2687" s="210"/>
      <c r="D2687" s="102"/>
      <c r="E2687" s="210"/>
      <c r="F2687" s="102"/>
      <c r="G2687" s="210"/>
      <c r="H2687" s="102"/>
      <c r="I2687" s="210"/>
      <c r="J2687" s="102"/>
      <c r="K2687" s="210"/>
      <c r="L2687" s="102"/>
      <c r="M2687" s="210"/>
      <c r="N2687" s="102"/>
      <c r="O2687" s="210"/>
      <c r="P2687" s="102"/>
      <c r="Q2687" s="215"/>
    </row>
    <row r="2688" spans="2:17" x14ac:dyDescent="0.3">
      <c r="B2688" s="102"/>
      <c r="C2688" s="210"/>
      <c r="D2688" s="102"/>
      <c r="E2688" s="210"/>
      <c r="F2688" s="102"/>
      <c r="G2688" s="210"/>
      <c r="H2688" s="102"/>
      <c r="I2688" s="210"/>
      <c r="J2688" s="102"/>
      <c r="K2688" s="210"/>
      <c r="L2688" s="102"/>
      <c r="M2688" s="210"/>
      <c r="N2688" s="102"/>
      <c r="O2688" s="210"/>
      <c r="P2688" s="102"/>
      <c r="Q2688" s="215"/>
    </row>
    <row r="2689" spans="2:17" x14ac:dyDescent="0.3">
      <c r="B2689" s="102"/>
      <c r="C2689" s="210"/>
      <c r="D2689" s="102"/>
      <c r="E2689" s="210"/>
      <c r="F2689" s="102"/>
      <c r="G2689" s="210"/>
      <c r="H2689" s="102"/>
      <c r="I2689" s="210"/>
      <c r="J2689" s="102"/>
      <c r="K2689" s="210"/>
      <c r="L2689" s="102"/>
      <c r="M2689" s="210"/>
      <c r="N2689" s="102"/>
      <c r="O2689" s="210"/>
      <c r="P2689" s="102"/>
      <c r="Q2689" s="215"/>
    </row>
    <row r="2690" spans="2:17" x14ac:dyDescent="0.3">
      <c r="B2690" s="102"/>
      <c r="C2690" s="210"/>
      <c r="D2690" s="102"/>
      <c r="E2690" s="210"/>
      <c r="F2690" s="102"/>
      <c r="G2690" s="210"/>
      <c r="H2690" s="102"/>
      <c r="I2690" s="210"/>
      <c r="J2690" s="102"/>
      <c r="K2690" s="210"/>
      <c r="L2690" s="102"/>
      <c r="M2690" s="210"/>
      <c r="N2690" s="102"/>
      <c r="O2690" s="210"/>
      <c r="P2690" s="102"/>
      <c r="Q2690" s="215"/>
    </row>
    <row r="2691" spans="2:17" x14ac:dyDescent="0.3">
      <c r="B2691" s="102"/>
      <c r="C2691" s="210"/>
      <c r="D2691" s="102"/>
      <c r="E2691" s="210"/>
      <c r="F2691" s="102"/>
      <c r="G2691" s="210"/>
      <c r="H2691" s="102"/>
      <c r="I2691" s="210"/>
      <c r="J2691" s="102"/>
      <c r="K2691" s="210"/>
      <c r="L2691" s="102"/>
      <c r="M2691" s="210"/>
      <c r="N2691" s="102"/>
      <c r="O2691" s="210"/>
      <c r="P2691" s="102"/>
      <c r="Q2691" s="215"/>
    </row>
    <row r="2692" spans="2:17" x14ac:dyDescent="0.3">
      <c r="B2692" s="102"/>
      <c r="C2692" s="210"/>
      <c r="D2692" s="102"/>
      <c r="E2692" s="210"/>
      <c r="F2692" s="102"/>
      <c r="G2692" s="210"/>
      <c r="H2692" s="102"/>
      <c r="I2692" s="210"/>
      <c r="J2692" s="102"/>
      <c r="K2692" s="210"/>
      <c r="L2692" s="102"/>
      <c r="M2692" s="210"/>
      <c r="N2692" s="102"/>
      <c r="O2692" s="210"/>
      <c r="P2692" s="102"/>
      <c r="Q2692" s="215"/>
    </row>
    <row r="2693" spans="2:17" x14ac:dyDescent="0.3">
      <c r="B2693" s="102"/>
      <c r="C2693" s="210"/>
      <c r="D2693" s="102"/>
      <c r="E2693" s="210"/>
      <c r="F2693" s="102"/>
      <c r="G2693" s="210"/>
      <c r="H2693" s="102"/>
      <c r="I2693" s="210"/>
      <c r="J2693" s="102"/>
      <c r="K2693" s="210"/>
      <c r="L2693" s="102"/>
      <c r="M2693" s="210"/>
      <c r="N2693" s="102"/>
      <c r="O2693" s="210"/>
      <c r="P2693" s="102"/>
      <c r="Q2693" s="215"/>
    </row>
    <row r="2694" spans="2:17" x14ac:dyDescent="0.3">
      <c r="B2694" s="102"/>
      <c r="C2694" s="210"/>
      <c r="D2694" s="102"/>
      <c r="E2694" s="210"/>
      <c r="F2694" s="102"/>
      <c r="G2694" s="210"/>
      <c r="H2694" s="102"/>
      <c r="I2694" s="210"/>
      <c r="J2694" s="102"/>
      <c r="K2694" s="210"/>
      <c r="L2694" s="102"/>
      <c r="M2694" s="210"/>
      <c r="N2694" s="102"/>
      <c r="O2694" s="210"/>
      <c r="P2694" s="102"/>
      <c r="Q2694" s="215"/>
    </row>
    <row r="2695" spans="2:17" x14ac:dyDescent="0.3">
      <c r="B2695" s="102"/>
      <c r="C2695" s="210"/>
      <c r="D2695" s="102"/>
      <c r="E2695" s="210"/>
      <c r="F2695" s="102"/>
      <c r="G2695" s="210"/>
      <c r="H2695" s="102"/>
      <c r="I2695" s="210"/>
      <c r="J2695" s="102"/>
      <c r="K2695" s="210"/>
      <c r="L2695" s="102"/>
      <c r="M2695" s="210"/>
      <c r="N2695" s="102"/>
      <c r="O2695" s="210"/>
      <c r="P2695" s="102"/>
      <c r="Q2695" s="215"/>
    </row>
    <row r="2696" spans="2:17" x14ac:dyDescent="0.3">
      <c r="B2696" s="102"/>
      <c r="C2696" s="210"/>
      <c r="D2696" s="102"/>
      <c r="E2696" s="210"/>
      <c r="F2696" s="102"/>
      <c r="G2696" s="210"/>
      <c r="H2696" s="102"/>
      <c r="I2696" s="210"/>
      <c r="J2696" s="102"/>
      <c r="K2696" s="210"/>
      <c r="L2696" s="102"/>
      <c r="M2696" s="210"/>
      <c r="N2696" s="102"/>
      <c r="O2696" s="210"/>
      <c r="P2696" s="102"/>
      <c r="Q2696" s="215"/>
    </row>
    <row r="2697" spans="2:17" x14ac:dyDescent="0.3">
      <c r="B2697" s="102"/>
      <c r="C2697" s="210"/>
      <c r="D2697" s="102"/>
      <c r="E2697" s="210"/>
      <c r="F2697" s="102"/>
      <c r="G2697" s="210"/>
      <c r="H2697" s="102"/>
      <c r="I2697" s="210"/>
      <c r="J2697" s="102"/>
      <c r="K2697" s="210"/>
      <c r="L2697" s="102"/>
      <c r="M2697" s="210"/>
      <c r="N2697" s="102"/>
      <c r="O2697" s="210"/>
      <c r="P2697" s="102"/>
      <c r="Q2697" s="215"/>
    </row>
    <row r="2698" spans="2:17" x14ac:dyDescent="0.3">
      <c r="B2698" s="102"/>
      <c r="C2698" s="210"/>
      <c r="D2698" s="102"/>
      <c r="E2698" s="210"/>
      <c r="F2698" s="102"/>
      <c r="G2698" s="210"/>
      <c r="H2698" s="102"/>
      <c r="I2698" s="210"/>
      <c r="J2698" s="102"/>
      <c r="K2698" s="210"/>
      <c r="L2698" s="102"/>
      <c r="M2698" s="210"/>
      <c r="N2698" s="102"/>
      <c r="O2698" s="210"/>
      <c r="P2698" s="102"/>
      <c r="Q2698" s="215"/>
    </row>
    <row r="2699" spans="2:17" x14ac:dyDescent="0.3">
      <c r="B2699" s="102"/>
      <c r="C2699" s="210"/>
      <c r="D2699" s="102"/>
      <c r="E2699" s="210"/>
      <c r="F2699" s="102"/>
      <c r="G2699" s="210"/>
      <c r="H2699" s="102"/>
      <c r="I2699" s="210"/>
      <c r="J2699" s="102"/>
      <c r="K2699" s="210"/>
      <c r="L2699" s="102"/>
      <c r="M2699" s="210"/>
      <c r="N2699" s="102"/>
      <c r="O2699" s="210"/>
      <c r="P2699" s="102"/>
      <c r="Q2699" s="215"/>
    </row>
    <row r="2700" spans="2:17" x14ac:dyDescent="0.3">
      <c r="B2700" s="102"/>
      <c r="C2700" s="210"/>
      <c r="D2700" s="102"/>
      <c r="E2700" s="210"/>
      <c r="F2700" s="102"/>
      <c r="G2700" s="210"/>
      <c r="H2700" s="102"/>
      <c r="I2700" s="210"/>
      <c r="J2700" s="102"/>
      <c r="K2700" s="210"/>
      <c r="L2700" s="102"/>
      <c r="M2700" s="210"/>
      <c r="N2700" s="102"/>
      <c r="O2700" s="210"/>
      <c r="P2700" s="102"/>
      <c r="Q2700" s="215"/>
    </row>
    <row r="2701" spans="2:17" x14ac:dyDescent="0.3">
      <c r="B2701" s="102"/>
      <c r="C2701" s="210"/>
      <c r="D2701" s="102"/>
      <c r="E2701" s="210"/>
      <c r="F2701" s="102"/>
      <c r="G2701" s="210"/>
      <c r="H2701" s="102"/>
      <c r="I2701" s="210"/>
      <c r="J2701" s="102"/>
      <c r="K2701" s="210"/>
      <c r="L2701" s="102"/>
      <c r="M2701" s="210"/>
      <c r="N2701" s="102"/>
      <c r="O2701" s="210"/>
      <c r="P2701" s="102"/>
      <c r="Q2701" s="215"/>
    </row>
    <row r="2702" spans="2:17" x14ac:dyDescent="0.3">
      <c r="B2702" s="102"/>
      <c r="C2702" s="210"/>
      <c r="D2702" s="102"/>
      <c r="E2702" s="210"/>
      <c r="F2702" s="102"/>
      <c r="G2702" s="210"/>
      <c r="H2702" s="102"/>
      <c r="I2702" s="210"/>
      <c r="J2702" s="102"/>
      <c r="K2702" s="210"/>
      <c r="L2702" s="102"/>
      <c r="M2702" s="210"/>
      <c r="N2702" s="102"/>
      <c r="O2702" s="210"/>
      <c r="P2702" s="102"/>
      <c r="Q2702" s="215"/>
    </row>
    <row r="2703" spans="2:17" x14ac:dyDescent="0.3">
      <c r="B2703" s="102"/>
      <c r="C2703" s="210"/>
      <c r="D2703" s="102"/>
      <c r="E2703" s="210"/>
      <c r="F2703" s="102"/>
      <c r="G2703" s="210"/>
      <c r="H2703" s="102"/>
      <c r="I2703" s="210"/>
      <c r="J2703" s="102"/>
      <c r="K2703" s="210"/>
      <c r="L2703" s="102"/>
      <c r="M2703" s="210"/>
      <c r="N2703" s="102"/>
      <c r="O2703" s="210"/>
      <c r="P2703" s="102"/>
      <c r="Q2703" s="215"/>
    </row>
    <row r="2704" spans="2:17" x14ac:dyDescent="0.3">
      <c r="B2704" s="102"/>
      <c r="C2704" s="210"/>
      <c r="D2704" s="102"/>
      <c r="E2704" s="210"/>
      <c r="F2704" s="102"/>
      <c r="G2704" s="210"/>
      <c r="H2704" s="102"/>
      <c r="I2704" s="210"/>
      <c r="J2704" s="102"/>
      <c r="K2704" s="210"/>
      <c r="L2704" s="102"/>
      <c r="M2704" s="210"/>
      <c r="N2704" s="102"/>
      <c r="O2704" s="210"/>
      <c r="P2704" s="102"/>
      <c r="Q2704" s="215"/>
    </row>
    <row r="2705" spans="2:17" x14ac:dyDescent="0.3">
      <c r="B2705" s="102"/>
      <c r="C2705" s="210"/>
      <c r="D2705" s="102"/>
      <c r="E2705" s="210"/>
      <c r="F2705" s="102"/>
      <c r="G2705" s="210"/>
      <c r="H2705" s="102"/>
      <c r="I2705" s="210"/>
      <c r="J2705" s="102"/>
      <c r="K2705" s="210"/>
      <c r="L2705" s="102"/>
      <c r="M2705" s="210"/>
      <c r="N2705" s="102"/>
      <c r="O2705" s="210"/>
      <c r="P2705" s="102"/>
      <c r="Q2705" s="215"/>
    </row>
    <row r="2706" spans="2:17" x14ac:dyDescent="0.3">
      <c r="B2706" s="102"/>
      <c r="C2706" s="210"/>
      <c r="D2706" s="102"/>
      <c r="E2706" s="210"/>
      <c r="F2706" s="102"/>
      <c r="G2706" s="210"/>
      <c r="H2706" s="102"/>
      <c r="I2706" s="210"/>
      <c r="J2706" s="102"/>
      <c r="K2706" s="210"/>
      <c r="L2706" s="102"/>
      <c r="M2706" s="210"/>
      <c r="N2706" s="102"/>
      <c r="O2706" s="210"/>
      <c r="P2706" s="102"/>
      <c r="Q2706" s="215"/>
    </row>
    <row r="2707" spans="2:17" x14ac:dyDescent="0.3">
      <c r="B2707" s="102"/>
      <c r="C2707" s="210"/>
      <c r="D2707" s="102"/>
      <c r="E2707" s="210"/>
      <c r="F2707" s="102"/>
      <c r="G2707" s="210"/>
      <c r="H2707" s="102"/>
      <c r="I2707" s="210"/>
      <c r="J2707" s="102"/>
      <c r="K2707" s="210"/>
      <c r="L2707" s="102"/>
      <c r="M2707" s="210"/>
      <c r="N2707" s="102"/>
      <c r="O2707" s="210"/>
      <c r="P2707" s="102"/>
      <c r="Q2707" s="215"/>
    </row>
    <row r="2708" spans="2:17" x14ac:dyDescent="0.3">
      <c r="B2708" s="102"/>
      <c r="C2708" s="210"/>
      <c r="D2708" s="102"/>
      <c r="E2708" s="210"/>
      <c r="F2708" s="102"/>
      <c r="G2708" s="210"/>
      <c r="H2708" s="102"/>
      <c r="I2708" s="210"/>
      <c r="J2708" s="102"/>
      <c r="K2708" s="210"/>
      <c r="L2708" s="102"/>
      <c r="M2708" s="210"/>
      <c r="N2708" s="102"/>
      <c r="O2708" s="210"/>
      <c r="P2708" s="102"/>
      <c r="Q2708" s="215"/>
    </row>
    <row r="2709" spans="2:17" x14ac:dyDescent="0.3">
      <c r="B2709" s="102"/>
      <c r="C2709" s="210"/>
      <c r="D2709" s="102"/>
      <c r="E2709" s="210"/>
      <c r="F2709" s="102"/>
      <c r="G2709" s="210"/>
      <c r="H2709" s="102"/>
      <c r="I2709" s="210"/>
      <c r="J2709" s="102"/>
      <c r="K2709" s="210"/>
      <c r="L2709" s="102"/>
      <c r="M2709" s="210"/>
      <c r="N2709" s="102"/>
      <c r="O2709" s="210"/>
      <c r="P2709" s="102"/>
      <c r="Q2709" s="215"/>
    </row>
    <row r="2710" spans="2:17" x14ac:dyDescent="0.3">
      <c r="B2710" s="102"/>
      <c r="C2710" s="210"/>
      <c r="D2710" s="102"/>
      <c r="E2710" s="210"/>
      <c r="F2710" s="102"/>
      <c r="G2710" s="210"/>
      <c r="H2710" s="102"/>
      <c r="I2710" s="210"/>
      <c r="J2710" s="102"/>
      <c r="K2710" s="210"/>
      <c r="L2710" s="102"/>
      <c r="M2710" s="210"/>
      <c r="N2710" s="102"/>
      <c r="O2710" s="210"/>
      <c r="P2710" s="102"/>
      <c r="Q2710" s="215"/>
    </row>
    <row r="2711" spans="2:17" x14ac:dyDescent="0.3">
      <c r="B2711" s="102"/>
      <c r="C2711" s="210"/>
      <c r="D2711" s="102"/>
      <c r="E2711" s="210"/>
      <c r="F2711" s="102"/>
      <c r="G2711" s="210"/>
      <c r="H2711" s="102"/>
      <c r="I2711" s="210"/>
      <c r="J2711" s="102"/>
      <c r="K2711" s="210"/>
      <c r="L2711" s="102"/>
      <c r="M2711" s="210"/>
      <c r="N2711" s="102"/>
      <c r="O2711" s="210"/>
      <c r="P2711" s="102"/>
      <c r="Q2711" s="215"/>
    </row>
    <row r="2712" spans="2:17" x14ac:dyDescent="0.3">
      <c r="B2712" s="102"/>
      <c r="C2712" s="210"/>
      <c r="D2712" s="102"/>
      <c r="E2712" s="210"/>
      <c r="F2712" s="102"/>
      <c r="G2712" s="210"/>
      <c r="H2712" s="102"/>
      <c r="I2712" s="210"/>
      <c r="J2712" s="102"/>
      <c r="K2712" s="210"/>
      <c r="L2712" s="102"/>
      <c r="M2712" s="210"/>
      <c r="N2712" s="102"/>
      <c r="O2712" s="210"/>
      <c r="P2712" s="102"/>
      <c r="Q2712" s="215"/>
    </row>
    <row r="2713" spans="2:17" x14ac:dyDescent="0.3">
      <c r="B2713" s="102"/>
      <c r="C2713" s="210"/>
      <c r="D2713" s="102"/>
      <c r="E2713" s="210"/>
      <c r="F2713" s="102"/>
      <c r="G2713" s="210"/>
      <c r="H2713" s="102"/>
      <c r="I2713" s="210"/>
      <c r="J2713" s="102"/>
      <c r="K2713" s="210"/>
      <c r="L2713" s="102"/>
      <c r="M2713" s="210"/>
      <c r="N2713" s="102"/>
      <c r="O2713" s="210"/>
      <c r="P2713" s="102"/>
      <c r="Q2713" s="215"/>
    </row>
    <row r="2714" spans="2:17" x14ac:dyDescent="0.3">
      <c r="B2714" s="102"/>
      <c r="C2714" s="210"/>
      <c r="D2714" s="102"/>
      <c r="E2714" s="210"/>
      <c r="F2714" s="102"/>
      <c r="G2714" s="210"/>
      <c r="H2714" s="102"/>
      <c r="I2714" s="210"/>
      <c r="J2714" s="102"/>
      <c r="K2714" s="210"/>
      <c r="L2714" s="102"/>
      <c r="M2714" s="210"/>
      <c r="N2714" s="102"/>
      <c r="O2714" s="210"/>
      <c r="P2714" s="102"/>
      <c r="Q2714" s="215"/>
    </row>
    <row r="2715" spans="2:17" x14ac:dyDescent="0.3">
      <c r="B2715" s="102"/>
      <c r="C2715" s="210"/>
      <c r="D2715" s="102"/>
      <c r="E2715" s="210"/>
      <c r="F2715" s="102"/>
      <c r="G2715" s="210"/>
      <c r="H2715" s="102"/>
      <c r="I2715" s="210"/>
      <c r="J2715" s="102"/>
      <c r="K2715" s="210"/>
      <c r="L2715" s="102"/>
      <c r="M2715" s="210"/>
      <c r="N2715" s="102"/>
      <c r="O2715" s="210"/>
      <c r="P2715" s="102"/>
      <c r="Q2715" s="215"/>
    </row>
    <row r="2716" spans="2:17" x14ac:dyDescent="0.3">
      <c r="B2716" s="102"/>
      <c r="C2716" s="210"/>
      <c r="D2716" s="102"/>
      <c r="E2716" s="210"/>
      <c r="F2716" s="102"/>
      <c r="G2716" s="210"/>
      <c r="H2716" s="102"/>
      <c r="I2716" s="210"/>
      <c r="J2716" s="102"/>
      <c r="K2716" s="210"/>
      <c r="L2716" s="102"/>
      <c r="M2716" s="210"/>
      <c r="N2716" s="102"/>
      <c r="O2716" s="210"/>
      <c r="P2716" s="102"/>
      <c r="Q2716" s="215"/>
    </row>
    <row r="2717" spans="2:17" x14ac:dyDescent="0.3">
      <c r="B2717" s="102"/>
      <c r="C2717" s="210"/>
      <c r="D2717" s="102"/>
      <c r="E2717" s="210"/>
      <c r="F2717" s="102"/>
      <c r="G2717" s="210"/>
      <c r="H2717" s="102"/>
      <c r="I2717" s="210"/>
      <c r="J2717" s="102"/>
      <c r="K2717" s="210"/>
      <c r="L2717" s="102"/>
      <c r="M2717" s="210"/>
      <c r="N2717" s="102"/>
      <c r="O2717" s="210"/>
      <c r="P2717" s="102"/>
      <c r="Q2717" s="215"/>
    </row>
    <row r="2718" spans="2:17" x14ac:dyDescent="0.3">
      <c r="B2718" s="102"/>
      <c r="C2718" s="210"/>
      <c r="D2718" s="102"/>
      <c r="E2718" s="210"/>
      <c r="F2718" s="102"/>
      <c r="G2718" s="210"/>
      <c r="H2718" s="102"/>
      <c r="I2718" s="210"/>
      <c r="J2718" s="102"/>
      <c r="K2718" s="210"/>
      <c r="L2718" s="102"/>
      <c r="M2718" s="210"/>
      <c r="N2718" s="102"/>
      <c r="O2718" s="210"/>
      <c r="P2718" s="102"/>
      <c r="Q2718" s="215"/>
    </row>
    <row r="2719" spans="2:17" x14ac:dyDescent="0.3">
      <c r="B2719" s="102"/>
      <c r="C2719" s="210"/>
      <c r="D2719" s="102"/>
      <c r="E2719" s="210"/>
      <c r="F2719" s="102"/>
      <c r="G2719" s="210"/>
      <c r="H2719" s="102"/>
      <c r="I2719" s="210"/>
      <c r="J2719" s="102"/>
      <c r="K2719" s="210"/>
      <c r="L2719" s="102"/>
      <c r="M2719" s="210"/>
      <c r="N2719" s="102"/>
      <c r="O2719" s="210"/>
      <c r="P2719" s="102"/>
      <c r="Q2719" s="215"/>
    </row>
    <row r="2720" spans="2:17" x14ac:dyDescent="0.3">
      <c r="B2720" s="102"/>
      <c r="C2720" s="210"/>
      <c r="D2720" s="102"/>
      <c r="E2720" s="210"/>
      <c r="F2720" s="102"/>
      <c r="G2720" s="210"/>
      <c r="H2720" s="102"/>
      <c r="I2720" s="210"/>
      <c r="J2720" s="102"/>
      <c r="K2720" s="210"/>
      <c r="L2720" s="102"/>
      <c r="M2720" s="210"/>
      <c r="N2720" s="102"/>
      <c r="O2720" s="210"/>
      <c r="P2720" s="102"/>
      <c r="Q2720" s="215"/>
    </row>
    <row r="2721" spans="2:17" x14ac:dyDescent="0.3">
      <c r="B2721" s="102"/>
      <c r="C2721" s="210"/>
      <c r="D2721" s="102"/>
      <c r="E2721" s="210"/>
      <c r="F2721" s="102"/>
      <c r="G2721" s="210"/>
      <c r="H2721" s="102"/>
      <c r="I2721" s="210"/>
      <c r="J2721" s="102"/>
      <c r="K2721" s="210"/>
      <c r="L2721" s="102"/>
      <c r="M2721" s="210"/>
      <c r="N2721" s="102"/>
      <c r="O2721" s="210"/>
      <c r="P2721" s="102"/>
      <c r="Q2721" s="215"/>
    </row>
    <row r="2722" spans="2:17" x14ac:dyDescent="0.3">
      <c r="B2722" s="102"/>
      <c r="C2722" s="210"/>
      <c r="D2722" s="102"/>
      <c r="E2722" s="210"/>
      <c r="F2722" s="102"/>
      <c r="G2722" s="210"/>
      <c r="H2722" s="102"/>
      <c r="I2722" s="210"/>
      <c r="J2722" s="102"/>
      <c r="K2722" s="210"/>
      <c r="L2722" s="102"/>
      <c r="M2722" s="210"/>
      <c r="N2722" s="102"/>
      <c r="O2722" s="210"/>
      <c r="P2722" s="102"/>
      <c r="Q2722" s="215"/>
    </row>
    <row r="2723" spans="2:17" x14ac:dyDescent="0.3">
      <c r="B2723" s="102"/>
      <c r="C2723" s="210"/>
      <c r="D2723" s="102"/>
      <c r="E2723" s="210"/>
      <c r="F2723" s="102"/>
      <c r="G2723" s="210"/>
      <c r="H2723" s="102"/>
      <c r="I2723" s="210"/>
      <c r="J2723" s="102"/>
      <c r="K2723" s="210"/>
      <c r="L2723" s="102"/>
      <c r="M2723" s="210"/>
      <c r="N2723" s="102"/>
      <c r="O2723" s="210"/>
      <c r="P2723" s="102"/>
      <c r="Q2723" s="215"/>
    </row>
    <row r="2724" spans="2:17" x14ac:dyDescent="0.3">
      <c r="B2724" s="102"/>
      <c r="C2724" s="210"/>
      <c r="D2724" s="102"/>
      <c r="E2724" s="210"/>
      <c r="F2724" s="102"/>
      <c r="G2724" s="210"/>
      <c r="H2724" s="102"/>
      <c r="I2724" s="210"/>
      <c r="J2724" s="102"/>
      <c r="K2724" s="210"/>
      <c r="L2724" s="102"/>
      <c r="M2724" s="210"/>
      <c r="N2724" s="102"/>
      <c r="O2724" s="210"/>
      <c r="P2724" s="102"/>
      <c r="Q2724" s="215"/>
    </row>
    <row r="2725" spans="2:17" x14ac:dyDescent="0.3">
      <c r="B2725" s="102"/>
      <c r="C2725" s="210"/>
      <c r="D2725" s="102"/>
      <c r="E2725" s="210"/>
      <c r="F2725" s="102"/>
      <c r="G2725" s="210"/>
      <c r="H2725" s="102"/>
      <c r="I2725" s="210"/>
      <c r="J2725" s="102"/>
      <c r="K2725" s="210"/>
      <c r="L2725" s="102"/>
      <c r="M2725" s="210"/>
      <c r="N2725" s="102"/>
      <c r="O2725" s="210"/>
      <c r="P2725" s="102"/>
      <c r="Q2725" s="215"/>
    </row>
    <row r="2726" spans="2:17" x14ac:dyDescent="0.3">
      <c r="B2726" s="102"/>
      <c r="C2726" s="210"/>
      <c r="D2726" s="102"/>
      <c r="E2726" s="210"/>
      <c r="F2726" s="102"/>
      <c r="G2726" s="210"/>
      <c r="H2726" s="102"/>
      <c r="I2726" s="210"/>
      <c r="J2726" s="102"/>
      <c r="K2726" s="210"/>
      <c r="L2726" s="102"/>
      <c r="M2726" s="210"/>
      <c r="N2726" s="102"/>
      <c r="O2726" s="210"/>
      <c r="P2726" s="102"/>
      <c r="Q2726" s="215"/>
    </row>
    <row r="2727" spans="2:17" x14ac:dyDescent="0.3">
      <c r="B2727" s="102"/>
      <c r="C2727" s="210"/>
      <c r="D2727" s="102"/>
      <c r="E2727" s="210"/>
      <c r="F2727" s="102"/>
      <c r="G2727" s="210"/>
      <c r="H2727" s="102"/>
      <c r="I2727" s="210"/>
      <c r="J2727" s="102"/>
      <c r="K2727" s="210"/>
      <c r="L2727" s="102"/>
      <c r="M2727" s="210"/>
      <c r="N2727" s="102"/>
      <c r="O2727" s="210"/>
      <c r="P2727" s="102"/>
      <c r="Q2727" s="215"/>
    </row>
    <row r="2728" spans="2:17" x14ac:dyDescent="0.3">
      <c r="B2728" s="102"/>
      <c r="C2728" s="210"/>
      <c r="D2728" s="102"/>
      <c r="E2728" s="210"/>
      <c r="F2728" s="102"/>
      <c r="G2728" s="210"/>
      <c r="H2728" s="102"/>
      <c r="I2728" s="210"/>
      <c r="J2728" s="102"/>
      <c r="K2728" s="210"/>
      <c r="L2728" s="102"/>
      <c r="M2728" s="210"/>
      <c r="N2728" s="102"/>
      <c r="O2728" s="210"/>
      <c r="P2728" s="102"/>
      <c r="Q2728" s="215"/>
    </row>
    <row r="2729" spans="2:17" x14ac:dyDescent="0.3">
      <c r="B2729" s="102"/>
      <c r="C2729" s="210"/>
      <c r="D2729" s="102"/>
      <c r="E2729" s="210"/>
      <c r="F2729" s="102"/>
      <c r="G2729" s="210"/>
      <c r="H2729" s="102"/>
      <c r="I2729" s="210"/>
      <c r="J2729" s="102"/>
      <c r="K2729" s="210"/>
      <c r="L2729" s="102"/>
      <c r="M2729" s="210"/>
      <c r="N2729" s="102"/>
      <c r="O2729" s="210"/>
      <c r="P2729" s="102"/>
      <c r="Q2729" s="215"/>
    </row>
    <row r="2730" spans="2:17" x14ac:dyDescent="0.3">
      <c r="B2730" s="102"/>
      <c r="C2730" s="210"/>
      <c r="D2730" s="102"/>
      <c r="E2730" s="210"/>
      <c r="F2730" s="102"/>
      <c r="G2730" s="210"/>
      <c r="H2730" s="102"/>
      <c r="I2730" s="210"/>
      <c r="J2730" s="102"/>
      <c r="K2730" s="210"/>
      <c r="L2730" s="102"/>
      <c r="M2730" s="210"/>
      <c r="N2730" s="102"/>
      <c r="O2730" s="210"/>
      <c r="P2730" s="102"/>
      <c r="Q2730" s="215"/>
    </row>
    <row r="2731" spans="2:17" x14ac:dyDescent="0.3">
      <c r="B2731" s="102"/>
      <c r="C2731" s="210"/>
      <c r="D2731" s="102"/>
      <c r="E2731" s="210"/>
      <c r="F2731" s="102"/>
      <c r="G2731" s="210"/>
      <c r="H2731" s="102"/>
      <c r="I2731" s="210"/>
      <c r="J2731" s="102"/>
      <c r="K2731" s="210"/>
      <c r="L2731" s="102"/>
      <c r="M2731" s="210"/>
      <c r="N2731" s="102"/>
      <c r="O2731" s="210"/>
      <c r="P2731" s="102"/>
      <c r="Q2731" s="215"/>
    </row>
    <row r="2732" spans="2:17" x14ac:dyDescent="0.3">
      <c r="B2732" s="102"/>
      <c r="C2732" s="210"/>
      <c r="D2732" s="102"/>
      <c r="E2732" s="210"/>
      <c r="F2732" s="102"/>
      <c r="G2732" s="210"/>
      <c r="H2732" s="102"/>
      <c r="I2732" s="210"/>
      <c r="J2732" s="102"/>
      <c r="K2732" s="210"/>
      <c r="L2732" s="102"/>
      <c r="M2732" s="210"/>
      <c r="N2732" s="102"/>
      <c r="O2732" s="210"/>
      <c r="P2732" s="102"/>
      <c r="Q2732" s="215"/>
    </row>
    <row r="2733" spans="2:17" x14ac:dyDescent="0.3">
      <c r="B2733" s="102"/>
      <c r="C2733" s="210"/>
      <c r="D2733" s="102"/>
      <c r="E2733" s="210"/>
      <c r="F2733" s="102"/>
      <c r="G2733" s="210"/>
      <c r="H2733" s="102"/>
      <c r="I2733" s="210"/>
      <c r="J2733" s="102"/>
      <c r="K2733" s="210"/>
      <c r="L2733" s="102"/>
      <c r="M2733" s="210"/>
      <c r="N2733" s="102"/>
      <c r="O2733" s="210"/>
      <c r="P2733" s="102"/>
      <c r="Q2733" s="215"/>
    </row>
    <row r="2734" spans="2:17" x14ac:dyDescent="0.3">
      <c r="B2734" s="102"/>
      <c r="C2734" s="210"/>
      <c r="D2734" s="102"/>
      <c r="E2734" s="210"/>
      <c r="F2734" s="102"/>
      <c r="G2734" s="210"/>
      <c r="H2734" s="102"/>
      <c r="I2734" s="210"/>
      <c r="J2734" s="102"/>
      <c r="K2734" s="210"/>
      <c r="L2734" s="102"/>
      <c r="M2734" s="210"/>
      <c r="N2734" s="102"/>
      <c r="O2734" s="210"/>
      <c r="P2734" s="102"/>
      <c r="Q2734" s="215"/>
    </row>
    <row r="2735" spans="2:17" x14ac:dyDescent="0.3">
      <c r="B2735" s="102"/>
      <c r="C2735" s="210"/>
      <c r="D2735" s="102"/>
      <c r="E2735" s="210"/>
      <c r="F2735" s="102"/>
      <c r="G2735" s="210"/>
      <c r="H2735" s="102"/>
      <c r="I2735" s="210"/>
      <c r="J2735" s="102"/>
      <c r="K2735" s="210"/>
      <c r="L2735" s="102"/>
      <c r="M2735" s="210"/>
      <c r="N2735" s="102"/>
      <c r="O2735" s="210"/>
      <c r="P2735" s="102"/>
      <c r="Q2735" s="215"/>
    </row>
    <row r="2736" spans="2:17" x14ac:dyDescent="0.3">
      <c r="B2736" s="102"/>
      <c r="C2736" s="210"/>
      <c r="D2736" s="102"/>
      <c r="E2736" s="210"/>
      <c r="F2736" s="102"/>
      <c r="G2736" s="210"/>
      <c r="H2736" s="102"/>
      <c r="I2736" s="210"/>
      <c r="J2736" s="102"/>
      <c r="K2736" s="210"/>
      <c r="L2736" s="102"/>
      <c r="M2736" s="210"/>
      <c r="N2736" s="102"/>
      <c r="O2736" s="210"/>
      <c r="P2736" s="102"/>
      <c r="Q2736" s="215"/>
    </row>
    <row r="2737" spans="2:17" x14ac:dyDescent="0.3">
      <c r="B2737" s="102"/>
      <c r="C2737" s="210"/>
      <c r="D2737" s="102"/>
      <c r="E2737" s="210"/>
      <c r="F2737" s="102"/>
      <c r="G2737" s="210"/>
      <c r="H2737" s="102"/>
      <c r="I2737" s="210"/>
      <c r="J2737" s="102"/>
      <c r="K2737" s="210"/>
      <c r="L2737" s="102"/>
      <c r="M2737" s="210"/>
      <c r="N2737" s="102"/>
      <c r="O2737" s="210"/>
      <c r="P2737" s="102"/>
      <c r="Q2737" s="215"/>
    </row>
    <row r="2738" spans="2:17" x14ac:dyDescent="0.3">
      <c r="B2738" s="102"/>
      <c r="C2738" s="210"/>
      <c r="D2738" s="102"/>
      <c r="E2738" s="210"/>
      <c r="F2738" s="102"/>
      <c r="G2738" s="210"/>
      <c r="H2738" s="102"/>
      <c r="I2738" s="210"/>
      <c r="J2738" s="102"/>
      <c r="K2738" s="210"/>
      <c r="L2738" s="102"/>
      <c r="M2738" s="210"/>
      <c r="N2738" s="102"/>
      <c r="O2738" s="210"/>
      <c r="P2738" s="102"/>
      <c r="Q2738" s="215"/>
    </row>
    <row r="2739" spans="2:17" x14ac:dyDescent="0.3">
      <c r="B2739" s="102"/>
      <c r="C2739" s="210"/>
      <c r="D2739" s="102"/>
      <c r="E2739" s="210"/>
      <c r="F2739" s="102"/>
      <c r="G2739" s="210"/>
      <c r="H2739" s="102"/>
      <c r="I2739" s="210"/>
      <c r="J2739" s="102"/>
      <c r="K2739" s="210"/>
      <c r="L2739" s="102"/>
      <c r="M2739" s="210"/>
      <c r="N2739" s="102"/>
      <c r="O2739" s="210"/>
      <c r="P2739" s="102"/>
      <c r="Q2739" s="215"/>
    </row>
    <row r="2740" spans="2:17" x14ac:dyDescent="0.3">
      <c r="B2740" s="102"/>
      <c r="C2740" s="210"/>
      <c r="D2740" s="102"/>
      <c r="E2740" s="210"/>
      <c r="F2740" s="102"/>
      <c r="G2740" s="210"/>
      <c r="H2740" s="102"/>
      <c r="I2740" s="210"/>
      <c r="J2740" s="102"/>
      <c r="K2740" s="210"/>
      <c r="L2740" s="102"/>
      <c r="M2740" s="210"/>
      <c r="N2740" s="102"/>
      <c r="O2740" s="210"/>
      <c r="P2740" s="102"/>
      <c r="Q2740" s="215"/>
    </row>
    <row r="2741" spans="2:17" x14ac:dyDescent="0.3">
      <c r="B2741" s="102"/>
      <c r="C2741" s="210"/>
      <c r="D2741" s="102"/>
      <c r="E2741" s="210"/>
      <c r="F2741" s="102"/>
      <c r="G2741" s="210"/>
      <c r="H2741" s="102"/>
      <c r="I2741" s="210"/>
      <c r="J2741" s="102"/>
      <c r="K2741" s="210"/>
      <c r="L2741" s="102"/>
      <c r="M2741" s="210"/>
      <c r="N2741" s="102"/>
      <c r="O2741" s="210"/>
      <c r="P2741" s="102"/>
      <c r="Q2741" s="215"/>
    </row>
    <row r="2742" spans="2:17" x14ac:dyDescent="0.3">
      <c r="B2742" s="102"/>
      <c r="C2742" s="210"/>
      <c r="D2742" s="102"/>
      <c r="E2742" s="210"/>
      <c r="F2742" s="102"/>
      <c r="G2742" s="210"/>
      <c r="H2742" s="102"/>
      <c r="I2742" s="210"/>
      <c r="J2742" s="102"/>
      <c r="K2742" s="210"/>
      <c r="L2742" s="102"/>
      <c r="M2742" s="210"/>
      <c r="N2742" s="102"/>
      <c r="O2742" s="210"/>
      <c r="P2742" s="102"/>
      <c r="Q2742" s="215"/>
    </row>
    <row r="2743" spans="2:17" x14ac:dyDescent="0.3">
      <c r="B2743" s="102"/>
      <c r="C2743" s="210"/>
      <c r="D2743" s="102"/>
      <c r="E2743" s="210"/>
      <c r="F2743" s="102"/>
      <c r="G2743" s="210"/>
      <c r="H2743" s="102"/>
      <c r="I2743" s="210"/>
      <c r="J2743" s="102"/>
      <c r="K2743" s="210"/>
      <c r="L2743" s="102"/>
      <c r="M2743" s="210"/>
      <c r="N2743" s="102"/>
      <c r="O2743" s="210"/>
      <c r="P2743" s="102"/>
      <c r="Q2743" s="215"/>
    </row>
    <row r="2744" spans="2:17" x14ac:dyDescent="0.3">
      <c r="B2744" s="102"/>
      <c r="C2744" s="210"/>
      <c r="D2744" s="102"/>
      <c r="E2744" s="210"/>
      <c r="F2744" s="102"/>
      <c r="G2744" s="210"/>
      <c r="H2744" s="102"/>
      <c r="I2744" s="210"/>
      <c r="J2744" s="102"/>
      <c r="K2744" s="210"/>
      <c r="L2744" s="102"/>
      <c r="M2744" s="210"/>
      <c r="N2744" s="102"/>
      <c r="O2744" s="210"/>
      <c r="P2744" s="102"/>
      <c r="Q2744" s="215"/>
    </row>
    <row r="2745" spans="2:17" x14ac:dyDescent="0.3">
      <c r="B2745" s="102"/>
      <c r="C2745" s="210"/>
      <c r="D2745" s="102"/>
      <c r="E2745" s="210"/>
      <c r="F2745" s="102"/>
      <c r="G2745" s="210"/>
      <c r="H2745" s="102"/>
      <c r="I2745" s="210"/>
      <c r="J2745" s="102"/>
      <c r="K2745" s="210"/>
      <c r="L2745" s="102"/>
      <c r="M2745" s="210"/>
      <c r="N2745" s="102"/>
      <c r="O2745" s="210"/>
      <c r="P2745" s="102"/>
      <c r="Q2745" s="215"/>
    </row>
    <row r="2746" spans="2:17" x14ac:dyDescent="0.3">
      <c r="B2746" s="102"/>
      <c r="C2746" s="210"/>
      <c r="D2746" s="102"/>
      <c r="E2746" s="210"/>
      <c r="F2746" s="102"/>
      <c r="G2746" s="210"/>
      <c r="H2746" s="102"/>
      <c r="I2746" s="210"/>
      <c r="J2746" s="102"/>
      <c r="K2746" s="210"/>
      <c r="L2746" s="102"/>
      <c r="M2746" s="210"/>
      <c r="N2746" s="102"/>
      <c r="O2746" s="210"/>
      <c r="P2746" s="102"/>
      <c r="Q2746" s="215"/>
    </row>
    <row r="2747" spans="2:17" x14ac:dyDescent="0.3">
      <c r="B2747" s="102"/>
      <c r="C2747" s="210"/>
      <c r="D2747" s="102"/>
      <c r="E2747" s="210"/>
      <c r="F2747" s="102"/>
      <c r="G2747" s="210"/>
      <c r="H2747" s="102"/>
      <c r="I2747" s="210"/>
      <c r="J2747" s="102"/>
      <c r="K2747" s="210"/>
      <c r="L2747" s="102"/>
      <c r="M2747" s="210"/>
      <c r="N2747" s="102"/>
      <c r="O2747" s="210"/>
      <c r="P2747" s="102"/>
      <c r="Q2747" s="215"/>
    </row>
    <row r="2748" spans="2:17" x14ac:dyDescent="0.3">
      <c r="B2748" s="102"/>
      <c r="C2748" s="210"/>
      <c r="D2748" s="102"/>
      <c r="E2748" s="210"/>
      <c r="F2748" s="102"/>
      <c r="G2748" s="210"/>
      <c r="H2748" s="102"/>
      <c r="I2748" s="210"/>
      <c r="J2748" s="102"/>
      <c r="K2748" s="210"/>
      <c r="L2748" s="102"/>
      <c r="M2748" s="210"/>
      <c r="N2748" s="102"/>
      <c r="O2748" s="210"/>
      <c r="P2748" s="102"/>
      <c r="Q2748" s="215"/>
    </row>
    <row r="2749" spans="2:17" x14ac:dyDescent="0.3">
      <c r="B2749" s="102"/>
      <c r="C2749" s="210"/>
      <c r="D2749" s="102"/>
      <c r="E2749" s="210"/>
      <c r="F2749" s="102"/>
      <c r="G2749" s="210"/>
      <c r="H2749" s="102"/>
      <c r="I2749" s="210"/>
      <c r="J2749" s="102"/>
      <c r="K2749" s="210"/>
      <c r="L2749" s="102"/>
      <c r="M2749" s="210"/>
      <c r="N2749" s="102"/>
      <c r="O2749" s="210"/>
      <c r="P2749" s="102"/>
      <c r="Q2749" s="215"/>
    </row>
    <row r="2750" spans="2:17" x14ac:dyDescent="0.3">
      <c r="B2750" s="102"/>
      <c r="C2750" s="210"/>
      <c r="D2750" s="102"/>
      <c r="E2750" s="210"/>
      <c r="F2750" s="102"/>
      <c r="G2750" s="210"/>
      <c r="H2750" s="102"/>
      <c r="I2750" s="210"/>
      <c r="J2750" s="102"/>
      <c r="K2750" s="210"/>
      <c r="L2750" s="102"/>
      <c r="M2750" s="210"/>
      <c r="N2750" s="102"/>
      <c r="O2750" s="210"/>
      <c r="P2750" s="102"/>
      <c r="Q2750" s="215"/>
    </row>
    <row r="2751" spans="2:17" x14ac:dyDescent="0.3">
      <c r="B2751" s="102"/>
      <c r="C2751" s="210"/>
      <c r="D2751" s="102"/>
      <c r="E2751" s="210"/>
      <c r="F2751" s="102"/>
      <c r="G2751" s="210"/>
      <c r="H2751" s="102"/>
      <c r="I2751" s="210"/>
      <c r="J2751" s="102"/>
      <c r="K2751" s="210"/>
      <c r="L2751" s="102"/>
      <c r="M2751" s="210"/>
      <c r="N2751" s="102"/>
      <c r="O2751" s="210"/>
      <c r="P2751" s="102"/>
      <c r="Q2751" s="215"/>
    </row>
    <row r="2752" spans="2:17" x14ac:dyDescent="0.3">
      <c r="B2752" s="102"/>
      <c r="C2752" s="210"/>
      <c r="D2752" s="102"/>
      <c r="E2752" s="210"/>
      <c r="F2752" s="102"/>
      <c r="G2752" s="210"/>
      <c r="H2752" s="102"/>
      <c r="I2752" s="210"/>
      <c r="J2752" s="102"/>
      <c r="K2752" s="210"/>
      <c r="L2752" s="102"/>
      <c r="M2752" s="210"/>
      <c r="N2752" s="102"/>
      <c r="O2752" s="210"/>
      <c r="P2752" s="102"/>
      <c r="Q2752" s="215"/>
    </row>
    <row r="2753" spans="2:17" x14ac:dyDescent="0.3">
      <c r="B2753" s="102"/>
      <c r="C2753" s="210"/>
      <c r="D2753" s="102"/>
      <c r="E2753" s="210"/>
      <c r="F2753" s="102"/>
      <c r="G2753" s="210"/>
      <c r="H2753" s="102"/>
      <c r="I2753" s="210"/>
      <c r="J2753" s="102"/>
      <c r="K2753" s="210"/>
      <c r="L2753" s="102"/>
      <c r="M2753" s="210"/>
      <c r="N2753" s="102"/>
      <c r="O2753" s="210"/>
      <c r="P2753" s="102"/>
      <c r="Q2753" s="215"/>
    </row>
    <row r="2754" spans="2:17" x14ac:dyDescent="0.3">
      <c r="B2754" s="102"/>
      <c r="C2754" s="210"/>
      <c r="D2754" s="102"/>
      <c r="E2754" s="210"/>
      <c r="F2754" s="102"/>
      <c r="G2754" s="210"/>
      <c r="H2754" s="102"/>
      <c r="I2754" s="210"/>
      <c r="J2754" s="102"/>
      <c r="K2754" s="210"/>
      <c r="L2754" s="102"/>
      <c r="M2754" s="210"/>
      <c r="N2754" s="102"/>
      <c r="O2754" s="210"/>
      <c r="P2754" s="102"/>
      <c r="Q2754" s="215"/>
    </row>
    <row r="2755" spans="2:17" x14ac:dyDescent="0.3">
      <c r="B2755" s="102"/>
      <c r="C2755" s="210"/>
      <c r="D2755" s="102"/>
      <c r="E2755" s="210"/>
      <c r="F2755" s="102"/>
      <c r="G2755" s="210"/>
      <c r="H2755" s="102"/>
      <c r="I2755" s="210"/>
      <c r="J2755" s="102"/>
      <c r="K2755" s="210"/>
      <c r="L2755" s="102"/>
      <c r="M2755" s="210"/>
      <c r="N2755" s="102"/>
      <c r="O2755" s="210"/>
      <c r="P2755" s="102"/>
      <c r="Q2755" s="215"/>
    </row>
    <row r="2756" spans="2:17" x14ac:dyDescent="0.3">
      <c r="B2756" s="102"/>
      <c r="C2756" s="210"/>
      <c r="D2756" s="102"/>
      <c r="E2756" s="210"/>
      <c r="F2756" s="102"/>
      <c r="G2756" s="210"/>
      <c r="H2756" s="102"/>
      <c r="I2756" s="210"/>
      <c r="J2756" s="102"/>
      <c r="K2756" s="210"/>
      <c r="L2756" s="102"/>
      <c r="M2756" s="210"/>
      <c r="N2756" s="102"/>
      <c r="O2756" s="210"/>
      <c r="P2756" s="102"/>
      <c r="Q2756" s="215"/>
    </row>
    <row r="2757" spans="2:17" x14ac:dyDescent="0.3">
      <c r="B2757" s="102"/>
      <c r="C2757" s="210"/>
      <c r="D2757" s="102"/>
      <c r="E2757" s="210"/>
      <c r="F2757" s="102"/>
      <c r="G2757" s="210"/>
      <c r="H2757" s="102"/>
      <c r="I2757" s="210"/>
      <c r="J2757" s="102"/>
      <c r="K2757" s="210"/>
      <c r="L2757" s="102"/>
      <c r="M2757" s="210"/>
      <c r="N2757" s="102"/>
      <c r="O2757" s="210"/>
      <c r="P2757" s="102"/>
      <c r="Q2757" s="215"/>
    </row>
    <row r="2758" spans="2:17" x14ac:dyDescent="0.3">
      <c r="B2758" s="102"/>
      <c r="C2758" s="210"/>
      <c r="D2758" s="102"/>
      <c r="E2758" s="210"/>
      <c r="F2758" s="102"/>
      <c r="G2758" s="210"/>
      <c r="H2758" s="102"/>
      <c r="I2758" s="210"/>
      <c r="J2758" s="102"/>
      <c r="K2758" s="210"/>
      <c r="L2758" s="102"/>
      <c r="M2758" s="210"/>
      <c r="N2758" s="102"/>
      <c r="O2758" s="210"/>
      <c r="P2758" s="102"/>
      <c r="Q2758" s="215"/>
    </row>
    <row r="2759" spans="2:17" x14ac:dyDescent="0.3">
      <c r="B2759" s="102"/>
      <c r="C2759" s="210"/>
      <c r="D2759" s="102"/>
      <c r="E2759" s="210"/>
      <c r="F2759" s="102"/>
      <c r="G2759" s="210"/>
      <c r="H2759" s="102"/>
      <c r="I2759" s="210"/>
      <c r="J2759" s="102"/>
      <c r="K2759" s="210"/>
      <c r="L2759" s="102"/>
      <c r="M2759" s="210"/>
      <c r="N2759" s="102"/>
      <c r="O2759" s="210"/>
      <c r="P2759" s="102"/>
      <c r="Q2759" s="215"/>
    </row>
    <row r="2760" spans="2:17" x14ac:dyDescent="0.3">
      <c r="B2760" s="102"/>
      <c r="C2760" s="210"/>
      <c r="D2760" s="102"/>
      <c r="E2760" s="210"/>
      <c r="F2760" s="102"/>
      <c r="G2760" s="210"/>
      <c r="H2760" s="102"/>
      <c r="I2760" s="210"/>
      <c r="J2760" s="102"/>
      <c r="K2760" s="210"/>
      <c r="L2760" s="102"/>
      <c r="M2760" s="210"/>
      <c r="N2760" s="102"/>
      <c r="O2760" s="210"/>
      <c r="P2760" s="102"/>
      <c r="Q2760" s="215"/>
    </row>
    <row r="2761" spans="2:17" x14ac:dyDescent="0.3">
      <c r="B2761" s="102"/>
      <c r="C2761" s="210"/>
      <c r="D2761" s="102"/>
      <c r="E2761" s="210"/>
      <c r="F2761" s="102"/>
      <c r="G2761" s="210"/>
      <c r="H2761" s="102"/>
      <c r="I2761" s="210"/>
      <c r="J2761" s="102"/>
      <c r="K2761" s="210"/>
      <c r="L2761" s="102"/>
      <c r="M2761" s="210"/>
      <c r="N2761" s="102"/>
      <c r="O2761" s="210"/>
      <c r="P2761" s="102"/>
      <c r="Q2761" s="215"/>
    </row>
    <row r="2762" spans="2:17" x14ac:dyDescent="0.3">
      <c r="B2762" s="102"/>
      <c r="C2762" s="210"/>
      <c r="D2762" s="102"/>
      <c r="E2762" s="210"/>
      <c r="F2762" s="102"/>
      <c r="G2762" s="210"/>
      <c r="H2762" s="102"/>
      <c r="I2762" s="210"/>
      <c r="J2762" s="102"/>
      <c r="K2762" s="210"/>
      <c r="L2762" s="102"/>
      <c r="M2762" s="210"/>
      <c r="N2762" s="102"/>
      <c r="O2762" s="210"/>
      <c r="P2762" s="102"/>
      <c r="Q2762" s="215"/>
    </row>
    <row r="2763" spans="2:17" x14ac:dyDescent="0.3">
      <c r="B2763" s="102"/>
      <c r="C2763" s="210"/>
      <c r="D2763" s="102"/>
      <c r="E2763" s="210"/>
      <c r="F2763" s="102"/>
      <c r="G2763" s="210"/>
      <c r="H2763" s="102"/>
      <c r="I2763" s="210"/>
      <c r="J2763" s="102"/>
      <c r="K2763" s="210"/>
      <c r="L2763" s="102"/>
      <c r="M2763" s="210"/>
      <c r="N2763" s="102"/>
      <c r="O2763" s="210"/>
      <c r="P2763" s="102"/>
      <c r="Q2763" s="215"/>
    </row>
    <row r="2764" spans="2:17" x14ac:dyDescent="0.3">
      <c r="B2764" s="102"/>
      <c r="C2764" s="210"/>
      <c r="D2764" s="102"/>
      <c r="E2764" s="210"/>
      <c r="F2764" s="102"/>
      <c r="G2764" s="210"/>
      <c r="H2764" s="102"/>
      <c r="I2764" s="210"/>
      <c r="J2764" s="102"/>
      <c r="K2764" s="210"/>
      <c r="L2764" s="102"/>
      <c r="M2764" s="210"/>
      <c r="N2764" s="102"/>
      <c r="O2764" s="210"/>
      <c r="P2764" s="102"/>
      <c r="Q2764" s="215"/>
    </row>
    <row r="2765" spans="2:17" x14ac:dyDescent="0.3">
      <c r="B2765" s="102"/>
      <c r="C2765" s="210"/>
      <c r="D2765" s="102"/>
      <c r="E2765" s="210"/>
      <c r="F2765" s="102"/>
      <c r="G2765" s="210"/>
      <c r="H2765" s="102"/>
      <c r="I2765" s="210"/>
      <c r="J2765" s="102"/>
      <c r="K2765" s="210"/>
      <c r="L2765" s="102"/>
      <c r="M2765" s="210"/>
      <c r="N2765" s="102"/>
      <c r="O2765" s="210"/>
      <c r="P2765" s="102"/>
      <c r="Q2765" s="215"/>
    </row>
    <row r="2766" spans="2:17" x14ac:dyDescent="0.3">
      <c r="B2766" s="102"/>
      <c r="C2766" s="210"/>
      <c r="D2766" s="102"/>
      <c r="E2766" s="210"/>
      <c r="F2766" s="102"/>
      <c r="G2766" s="210"/>
      <c r="H2766" s="102"/>
      <c r="I2766" s="210"/>
      <c r="J2766" s="102"/>
      <c r="K2766" s="210"/>
      <c r="L2766" s="102"/>
      <c r="M2766" s="210"/>
      <c r="N2766" s="102"/>
      <c r="O2766" s="210"/>
      <c r="P2766" s="102"/>
      <c r="Q2766" s="215"/>
    </row>
    <row r="2767" spans="2:17" x14ac:dyDescent="0.3">
      <c r="B2767" s="102"/>
      <c r="C2767" s="210"/>
      <c r="D2767" s="102"/>
      <c r="E2767" s="210"/>
      <c r="F2767" s="102"/>
      <c r="G2767" s="210"/>
      <c r="H2767" s="102"/>
      <c r="I2767" s="210"/>
      <c r="J2767" s="102"/>
      <c r="K2767" s="210"/>
      <c r="L2767" s="102"/>
      <c r="M2767" s="210"/>
      <c r="N2767" s="102"/>
      <c r="O2767" s="210"/>
      <c r="P2767" s="102"/>
      <c r="Q2767" s="215"/>
    </row>
    <row r="2768" spans="2:17" x14ac:dyDescent="0.3">
      <c r="B2768" s="102"/>
      <c r="C2768" s="210"/>
      <c r="D2768" s="102"/>
      <c r="E2768" s="210"/>
      <c r="F2768" s="102"/>
      <c r="G2768" s="210"/>
      <c r="H2768" s="102"/>
      <c r="I2768" s="210"/>
      <c r="J2768" s="102"/>
      <c r="K2768" s="210"/>
      <c r="L2768" s="102"/>
      <c r="M2768" s="210"/>
      <c r="N2768" s="102"/>
      <c r="O2768" s="210"/>
      <c r="P2768" s="102"/>
      <c r="Q2768" s="215"/>
    </row>
    <row r="2769" spans="2:17" x14ac:dyDescent="0.3">
      <c r="B2769" s="102"/>
      <c r="C2769" s="210"/>
      <c r="D2769" s="102"/>
      <c r="E2769" s="210"/>
      <c r="F2769" s="102"/>
      <c r="G2769" s="210"/>
      <c r="H2769" s="102"/>
      <c r="I2769" s="210"/>
      <c r="J2769" s="102"/>
      <c r="K2769" s="210"/>
      <c r="L2769" s="102"/>
      <c r="M2769" s="210"/>
      <c r="N2769" s="102"/>
      <c r="O2769" s="210"/>
      <c r="P2769" s="102"/>
      <c r="Q2769" s="215"/>
    </row>
    <row r="2770" spans="2:17" x14ac:dyDescent="0.3">
      <c r="B2770" s="102"/>
      <c r="C2770" s="210"/>
      <c r="D2770" s="102"/>
      <c r="E2770" s="210"/>
      <c r="F2770" s="102"/>
      <c r="G2770" s="210"/>
      <c r="H2770" s="102"/>
      <c r="I2770" s="210"/>
      <c r="J2770" s="102"/>
      <c r="K2770" s="210"/>
      <c r="L2770" s="102"/>
      <c r="M2770" s="210"/>
      <c r="N2770" s="102"/>
      <c r="O2770" s="210"/>
      <c r="P2770" s="102"/>
      <c r="Q2770" s="215"/>
    </row>
    <row r="2771" spans="2:17" x14ac:dyDescent="0.3">
      <c r="B2771" s="102"/>
      <c r="C2771" s="210"/>
      <c r="D2771" s="102"/>
      <c r="E2771" s="210"/>
      <c r="F2771" s="102"/>
      <c r="G2771" s="210"/>
      <c r="H2771" s="102"/>
      <c r="I2771" s="210"/>
      <c r="J2771" s="102"/>
      <c r="K2771" s="210"/>
      <c r="L2771" s="102"/>
      <c r="M2771" s="210"/>
      <c r="N2771" s="102"/>
      <c r="O2771" s="210"/>
      <c r="P2771" s="102"/>
      <c r="Q2771" s="215"/>
    </row>
    <row r="2772" spans="2:17" x14ac:dyDescent="0.3">
      <c r="B2772" s="102"/>
      <c r="C2772" s="210"/>
      <c r="D2772" s="102"/>
      <c r="E2772" s="210"/>
      <c r="F2772" s="102"/>
      <c r="G2772" s="210"/>
      <c r="H2772" s="102"/>
      <c r="I2772" s="210"/>
      <c r="J2772" s="102"/>
      <c r="K2772" s="210"/>
      <c r="L2772" s="102"/>
      <c r="M2772" s="210"/>
      <c r="N2772" s="102"/>
      <c r="O2772" s="210"/>
      <c r="P2772" s="102"/>
      <c r="Q2772" s="215"/>
    </row>
    <row r="2773" spans="2:17" x14ac:dyDescent="0.3">
      <c r="B2773" s="102"/>
      <c r="C2773" s="210"/>
      <c r="D2773" s="102"/>
      <c r="E2773" s="210"/>
      <c r="F2773" s="102"/>
      <c r="G2773" s="210"/>
      <c r="H2773" s="102"/>
      <c r="I2773" s="210"/>
      <c r="J2773" s="102"/>
      <c r="K2773" s="210"/>
      <c r="L2773" s="102"/>
      <c r="M2773" s="210"/>
      <c r="N2773" s="102"/>
      <c r="O2773" s="210"/>
      <c r="P2773" s="102"/>
      <c r="Q2773" s="215"/>
    </row>
    <row r="2774" spans="2:17" x14ac:dyDescent="0.3">
      <c r="B2774" s="102"/>
      <c r="C2774" s="210"/>
      <c r="D2774" s="102"/>
      <c r="E2774" s="210"/>
      <c r="F2774" s="102"/>
      <c r="G2774" s="210"/>
      <c r="H2774" s="102"/>
      <c r="I2774" s="210"/>
      <c r="J2774" s="102"/>
      <c r="K2774" s="210"/>
      <c r="L2774" s="102"/>
      <c r="M2774" s="210"/>
      <c r="N2774" s="102"/>
      <c r="O2774" s="210"/>
      <c r="P2774" s="102"/>
      <c r="Q2774" s="215"/>
    </row>
    <row r="2775" spans="2:17" x14ac:dyDescent="0.3">
      <c r="B2775" s="102"/>
      <c r="C2775" s="210"/>
      <c r="D2775" s="102"/>
      <c r="E2775" s="210"/>
      <c r="F2775" s="102"/>
      <c r="G2775" s="210"/>
      <c r="H2775" s="102"/>
      <c r="I2775" s="210"/>
      <c r="J2775" s="102"/>
      <c r="K2775" s="210"/>
      <c r="L2775" s="102"/>
      <c r="M2775" s="210"/>
      <c r="N2775" s="102"/>
      <c r="O2775" s="210"/>
      <c r="P2775" s="102"/>
      <c r="Q2775" s="215"/>
    </row>
    <row r="2776" spans="2:17" x14ac:dyDescent="0.3">
      <c r="B2776" s="102"/>
      <c r="C2776" s="210"/>
      <c r="D2776" s="102"/>
      <c r="E2776" s="210"/>
      <c r="F2776" s="102"/>
      <c r="G2776" s="210"/>
      <c r="H2776" s="102"/>
      <c r="I2776" s="210"/>
      <c r="J2776" s="102"/>
      <c r="K2776" s="210"/>
      <c r="L2776" s="102"/>
      <c r="M2776" s="210"/>
      <c r="N2776" s="102"/>
      <c r="O2776" s="210"/>
      <c r="P2776" s="102"/>
      <c r="Q2776" s="215"/>
    </row>
    <row r="2777" spans="2:17" x14ac:dyDescent="0.3">
      <c r="B2777" s="102"/>
      <c r="C2777" s="210"/>
      <c r="D2777" s="102"/>
      <c r="E2777" s="210"/>
      <c r="F2777" s="102"/>
      <c r="G2777" s="210"/>
      <c r="H2777" s="102"/>
      <c r="I2777" s="210"/>
      <c r="J2777" s="102"/>
      <c r="K2777" s="210"/>
      <c r="L2777" s="102"/>
      <c r="M2777" s="210"/>
      <c r="N2777" s="102"/>
      <c r="O2777" s="210"/>
      <c r="P2777" s="102"/>
      <c r="Q2777" s="215"/>
    </row>
    <row r="2778" spans="2:17" x14ac:dyDescent="0.3">
      <c r="B2778" s="102"/>
      <c r="C2778" s="210"/>
      <c r="D2778" s="102"/>
      <c r="E2778" s="210"/>
      <c r="F2778" s="102"/>
      <c r="G2778" s="210"/>
      <c r="H2778" s="102"/>
      <c r="I2778" s="210"/>
      <c r="J2778" s="102"/>
      <c r="K2778" s="210"/>
      <c r="L2778" s="102"/>
      <c r="M2778" s="210"/>
      <c r="N2778" s="102"/>
      <c r="O2778" s="210"/>
      <c r="P2778" s="102"/>
      <c r="Q2778" s="215"/>
    </row>
    <row r="2779" spans="2:17" x14ac:dyDescent="0.3">
      <c r="B2779" s="102"/>
      <c r="C2779" s="210"/>
      <c r="D2779" s="102"/>
      <c r="E2779" s="210"/>
      <c r="F2779" s="102"/>
      <c r="G2779" s="210"/>
      <c r="H2779" s="102"/>
      <c r="I2779" s="210"/>
      <c r="J2779" s="102"/>
      <c r="K2779" s="210"/>
      <c r="L2779" s="102"/>
      <c r="M2779" s="210"/>
      <c r="N2779" s="102"/>
      <c r="O2779" s="210"/>
      <c r="P2779" s="102"/>
      <c r="Q2779" s="215"/>
    </row>
    <row r="2780" spans="2:17" x14ac:dyDescent="0.3">
      <c r="B2780" s="102"/>
      <c r="C2780" s="210"/>
      <c r="D2780" s="102"/>
      <c r="E2780" s="210"/>
      <c r="F2780" s="102"/>
      <c r="G2780" s="210"/>
      <c r="H2780" s="102"/>
      <c r="I2780" s="210"/>
      <c r="J2780" s="102"/>
      <c r="K2780" s="210"/>
      <c r="L2780" s="102"/>
      <c r="M2780" s="210"/>
      <c r="N2780" s="102"/>
      <c r="O2780" s="210"/>
      <c r="P2780" s="102"/>
      <c r="Q2780" s="215"/>
    </row>
    <row r="2781" spans="2:17" x14ac:dyDescent="0.3">
      <c r="B2781" s="102"/>
      <c r="C2781" s="210"/>
      <c r="D2781" s="102"/>
      <c r="E2781" s="210"/>
      <c r="F2781" s="102"/>
      <c r="G2781" s="210"/>
      <c r="H2781" s="102"/>
      <c r="I2781" s="210"/>
      <c r="J2781" s="102"/>
      <c r="K2781" s="210"/>
      <c r="L2781" s="102"/>
      <c r="M2781" s="210"/>
      <c r="N2781" s="102"/>
      <c r="O2781" s="210"/>
      <c r="P2781" s="102"/>
      <c r="Q2781" s="215"/>
    </row>
    <row r="2782" spans="2:17" x14ac:dyDescent="0.3">
      <c r="B2782" s="102"/>
      <c r="C2782" s="210"/>
      <c r="D2782" s="102"/>
      <c r="E2782" s="210"/>
      <c r="F2782" s="102"/>
      <c r="G2782" s="210"/>
      <c r="H2782" s="102"/>
      <c r="I2782" s="210"/>
      <c r="J2782" s="102"/>
      <c r="K2782" s="210"/>
      <c r="L2782" s="102"/>
      <c r="M2782" s="210"/>
      <c r="N2782" s="102"/>
      <c r="O2782" s="210"/>
      <c r="P2782" s="102"/>
      <c r="Q2782" s="215"/>
    </row>
    <row r="2783" spans="2:17" x14ac:dyDescent="0.3">
      <c r="B2783" s="102"/>
      <c r="C2783" s="210"/>
      <c r="D2783" s="102"/>
      <c r="E2783" s="210"/>
      <c r="F2783" s="102"/>
      <c r="G2783" s="210"/>
      <c r="H2783" s="102"/>
      <c r="I2783" s="210"/>
      <c r="J2783" s="102"/>
      <c r="K2783" s="210"/>
      <c r="L2783" s="102"/>
      <c r="M2783" s="210"/>
      <c r="N2783" s="102"/>
      <c r="O2783" s="210"/>
      <c r="P2783" s="102"/>
      <c r="Q2783" s="215"/>
    </row>
    <row r="2784" spans="2:17" x14ac:dyDescent="0.3">
      <c r="B2784" s="102"/>
      <c r="C2784" s="210"/>
      <c r="D2784" s="102"/>
      <c r="E2784" s="210"/>
      <c r="F2784" s="102"/>
      <c r="G2784" s="210"/>
      <c r="H2784" s="102"/>
      <c r="I2784" s="210"/>
      <c r="J2784" s="102"/>
      <c r="K2784" s="210"/>
      <c r="L2784" s="102"/>
      <c r="M2784" s="210"/>
      <c r="N2784" s="102"/>
      <c r="O2784" s="210"/>
      <c r="P2784" s="102"/>
      <c r="Q2784" s="215"/>
    </row>
    <row r="2785" spans="2:17" x14ac:dyDescent="0.3">
      <c r="B2785" s="102"/>
      <c r="C2785" s="210"/>
      <c r="D2785" s="102"/>
      <c r="E2785" s="210"/>
      <c r="F2785" s="102"/>
      <c r="G2785" s="210"/>
      <c r="H2785" s="102"/>
      <c r="I2785" s="210"/>
      <c r="J2785" s="102"/>
      <c r="K2785" s="210"/>
      <c r="L2785" s="102"/>
      <c r="M2785" s="210"/>
      <c r="N2785" s="102"/>
      <c r="O2785" s="210"/>
      <c r="P2785" s="102"/>
      <c r="Q2785" s="215"/>
    </row>
    <row r="2786" spans="2:17" x14ac:dyDescent="0.3">
      <c r="B2786" s="102"/>
      <c r="C2786" s="210"/>
      <c r="D2786" s="102"/>
      <c r="E2786" s="210"/>
      <c r="F2786" s="102"/>
      <c r="G2786" s="210"/>
      <c r="H2786" s="102"/>
      <c r="I2786" s="210"/>
      <c r="J2786" s="102"/>
      <c r="K2786" s="210"/>
      <c r="L2786" s="102"/>
      <c r="M2786" s="210"/>
      <c r="N2786" s="102"/>
      <c r="O2786" s="210"/>
      <c r="P2786" s="102"/>
      <c r="Q2786" s="215"/>
    </row>
    <row r="2787" spans="2:17" x14ac:dyDescent="0.3">
      <c r="B2787" s="102"/>
      <c r="C2787" s="210"/>
      <c r="D2787" s="102"/>
      <c r="E2787" s="210"/>
      <c r="F2787" s="102"/>
      <c r="G2787" s="210"/>
      <c r="H2787" s="102"/>
      <c r="I2787" s="210"/>
      <c r="J2787" s="102"/>
      <c r="K2787" s="210"/>
      <c r="L2787" s="102"/>
      <c r="M2787" s="210"/>
      <c r="N2787" s="102"/>
      <c r="O2787" s="210"/>
      <c r="P2787" s="102"/>
      <c r="Q2787" s="215"/>
    </row>
    <row r="2788" spans="2:17" x14ac:dyDescent="0.3">
      <c r="B2788" s="102"/>
      <c r="C2788" s="210"/>
      <c r="D2788" s="102"/>
      <c r="E2788" s="210"/>
      <c r="F2788" s="102"/>
      <c r="G2788" s="210"/>
      <c r="H2788" s="102"/>
      <c r="I2788" s="210"/>
      <c r="J2788" s="102"/>
      <c r="K2788" s="210"/>
      <c r="L2788" s="102"/>
      <c r="M2788" s="210"/>
      <c r="N2788" s="102"/>
      <c r="O2788" s="210"/>
      <c r="P2788" s="102"/>
      <c r="Q2788" s="215"/>
    </row>
    <row r="2789" spans="2:17" x14ac:dyDescent="0.3">
      <c r="B2789" s="102"/>
      <c r="C2789" s="210"/>
      <c r="D2789" s="102"/>
      <c r="E2789" s="210"/>
      <c r="F2789" s="102"/>
      <c r="G2789" s="210"/>
      <c r="H2789" s="102"/>
      <c r="I2789" s="210"/>
      <c r="J2789" s="102"/>
      <c r="K2789" s="210"/>
      <c r="L2789" s="102"/>
      <c r="M2789" s="210"/>
      <c r="N2789" s="102"/>
      <c r="O2789" s="210"/>
      <c r="P2789" s="102"/>
      <c r="Q2789" s="215"/>
    </row>
    <row r="2790" spans="2:17" x14ac:dyDescent="0.3">
      <c r="B2790" s="102"/>
      <c r="C2790" s="210"/>
      <c r="D2790" s="102"/>
      <c r="E2790" s="210"/>
      <c r="F2790" s="102"/>
      <c r="G2790" s="210"/>
      <c r="H2790" s="102"/>
      <c r="I2790" s="210"/>
      <c r="J2790" s="102"/>
      <c r="K2790" s="210"/>
      <c r="L2790" s="102"/>
      <c r="M2790" s="210"/>
      <c r="N2790" s="102"/>
      <c r="O2790" s="210"/>
      <c r="P2790" s="102"/>
      <c r="Q2790" s="215"/>
    </row>
    <row r="2791" spans="2:17" x14ac:dyDescent="0.3">
      <c r="B2791" s="102"/>
      <c r="C2791" s="210"/>
      <c r="D2791" s="102"/>
      <c r="E2791" s="210"/>
      <c r="F2791" s="102"/>
      <c r="G2791" s="210"/>
      <c r="H2791" s="102"/>
      <c r="I2791" s="210"/>
      <c r="J2791" s="102"/>
      <c r="K2791" s="210"/>
      <c r="L2791" s="102"/>
      <c r="M2791" s="210"/>
      <c r="N2791" s="102"/>
      <c r="O2791" s="210"/>
      <c r="P2791" s="102"/>
      <c r="Q2791" s="215"/>
    </row>
    <row r="2792" spans="2:17" x14ac:dyDescent="0.3">
      <c r="B2792" s="102"/>
      <c r="C2792" s="210"/>
      <c r="D2792" s="102"/>
      <c r="E2792" s="210"/>
      <c r="F2792" s="102"/>
      <c r="G2792" s="210"/>
      <c r="H2792" s="102"/>
      <c r="I2792" s="210"/>
      <c r="J2792" s="102"/>
      <c r="K2792" s="210"/>
      <c r="L2792" s="102"/>
      <c r="M2792" s="210"/>
      <c r="N2792" s="102"/>
      <c r="O2792" s="210"/>
      <c r="P2792" s="102"/>
      <c r="Q2792" s="215"/>
    </row>
    <row r="2793" spans="2:17" x14ac:dyDescent="0.3">
      <c r="B2793" s="102"/>
      <c r="C2793" s="210"/>
      <c r="D2793" s="102"/>
      <c r="E2793" s="210"/>
      <c r="F2793" s="102"/>
      <c r="G2793" s="210"/>
      <c r="H2793" s="102"/>
      <c r="I2793" s="210"/>
      <c r="J2793" s="102"/>
      <c r="K2793" s="210"/>
      <c r="L2793" s="102"/>
      <c r="M2793" s="210"/>
      <c r="N2793" s="102"/>
      <c r="O2793" s="210"/>
      <c r="P2793" s="102"/>
      <c r="Q2793" s="215"/>
    </row>
    <row r="2794" spans="2:17" x14ac:dyDescent="0.3">
      <c r="B2794" s="102"/>
      <c r="C2794" s="210"/>
      <c r="D2794" s="102"/>
      <c r="E2794" s="210"/>
      <c r="F2794" s="102"/>
      <c r="G2794" s="210"/>
      <c r="H2794" s="102"/>
      <c r="I2794" s="210"/>
      <c r="J2794" s="102"/>
      <c r="K2794" s="210"/>
      <c r="L2794" s="102"/>
      <c r="M2794" s="210"/>
      <c r="N2794" s="102"/>
      <c r="O2794" s="210"/>
      <c r="P2794" s="102"/>
      <c r="Q2794" s="215"/>
    </row>
    <row r="2795" spans="2:17" x14ac:dyDescent="0.3">
      <c r="B2795" s="102"/>
      <c r="C2795" s="210"/>
      <c r="D2795" s="102"/>
      <c r="E2795" s="210"/>
      <c r="F2795" s="102"/>
      <c r="G2795" s="210"/>
      <c r="H2795" s="102"/>
      <c r="I2795" s="210"/>
      <c r="J2795" s="102"/>
      <c r="K2795" s="210"/>
      <c r="L2795" s="102"/>
      <c r="M2795" s="210"/>
      <c r="N2795" s="102"/>
      <c r="O2795" s="210"/>
      <c r="P2795" s="102"/>
      <c r="Q2795" s="215"/>
    </row>
    <row r="2796" spans="2:17" x14ac:dyDescent="0.3">
      <c r="B2796" s="102"/>
      <c r="C2796" s="210"/>
      <c r="D2796" s="102"/>
      <c r="E2796" s="210"/>
      <c r="F2796" s="102"/>
      <c r="G2796" s="210"/>
      <c r="H2796" s="102"/>
      <c r="I2796" s="210"/>
      <c r="J2796" s="102"/>
      <c r="K2796" s="210"/>
      <c r="L2796" s="102"/>
      <c r="M2796" s="210"/>
      <c r="N2796" s="102"/>
      <c r="O2796" s="210"/>
      <c r="P2796" s="102"/>
      <c r="Q2796" s="215"/>
    </row>
    <row r="2797" spans="2:17" x14ac:dyDescent="0.3">
      <c r="B2797" s="102"/>
      <c r="C2797" s="210"/>
      <c r="D2797" s="102"/>
      <c r="E2797" s="210"/>
      <c r="F2797" s="102"/>
      <c r="G2797" s="210"/>
      <c r="H2797" s="102"/>
      <c r="I2797" s="210"/>
      <c r="J2797" s="102"/>
      <c r="K2797" s="210"/>
      <c r="L2797" s="102"/>
      <c r="M2797" s="210"/>
      <c r="N2797" s="102"/>
      <c r="O2797" s="210"/>
      <c r="P2797" s="102"/>
      <c r="Q2797" s="215"/>
    </row>
    <row r="2798" spans="2:17" x14ac:dyDescent="0.3">
      <c r="B2798" s="102"/>
      <c r="C2798" s="210"/>
      <c r="D2798" s="102"/>
      <c r="E2798" s="210"/>
      <c r="F2798" s="102"/>
      <c r="G2798" s="210"/>
      <c r="H2798" s="102"/>
      <c r="I2798" s="210"/>
      <c r="J2798" s="102"/>
      <c r="K2798" s="210"/>
      <c r="L2798" s="102"/>
      <c r="M2798" s="210"/>
      <c r="N2798" s="102"/>
      <c r="O2798" s="210"/>
      <c r="P2798" s="102"/>
      <c r="Q2798" s="215"/>
    </row>
    <row r="2799" spans="2:17" x14ac:dyDescent="0.3">
      <c r="B2799" s="102"/>
      <c r="C2799" s="210"/>
      <c r="D2799" s="102"/>
      <c r="E2799" s="210"/>
      <c r="F2799" s="102"/>
      <c r="G2799" s="210"/>
      <c r="H2799" s="102"/>
      <c r="I2799" s="210"/>
      <c r="J2799" s="102"/>
      <c r="K2799" s="210"/>
      <c r="L2799" s="102"/>
      <c r="M2799" s="210"/>
      <c r="N2799" s="102"/>
      <c r="O2799" s="210"/>
      <c r="P2799" s="102"/>
      <c r="Q2799" s="215"/>
    </row>
    <row r="2800" spans="2:17" x14ac:dyDescent="0.3">
      <c r="B2800" s="102"/>
      <c r="C2800" s="210"/>
      <c r="D2800" s="102"/>
      <c r="E2800" s="210"/>
      <c r="F2800" s="102"/>
      <c r="G2800" s="210"/>
      <c r="H2800" s="102"/>
      <c r="I2800" s="210"/>
      <c r="J2800" s="102"/>
      <c r="K2800" s="210"/>
      <c r="L2800" s="102"/>
      <c r="M2800" s="210"/>
      <c r="N2800" s="102"/>
      <c r="O2800" s="210"/>
      <c r="P2800" s="102"/>
      <c r="Q2800" s="215"/>
    </row>
    <row r="2801" spans="2:17" x14ac:dyDescent="0.3">
      <c r="B2801" s="102"/>
      <c r="C2801" s="210"/>
      <c r="D2801" s="102"/>
      <c r="E2801" s="210"/>
      <c r="F2801" s="102"/>
      <c r="G2801" s="210"/>
      <c r="H2801" s="102"/>
      <c r="I2801" s="210"/>
      <c r="J2801" s="102"/>
      <c r="K2801" s="210"/>
      <c r="L2801" s="102"/>
      <c r="M2801" s="210"/>
      <c r="N2801" s="102"/>
      <c r="O2801" s="210"/>
      <c r="P2801" s="102"/>
      <c r="Q2801" s="215"/>
    </row>
    <row r="2802" spans="2:17" x14ac:dyDescent="0.3">
      <c r="B2802" s="102"/>
      <c r="C2802" s="210"/>
      <c r="D2802" s="102"/>
      <c r="E2802" s="210"/>
      <c r="F2802" s="102"/>
      <c r="G2802" s="210"/>
      <c r="H2802" s="102"/>
      <c r="I2802" s="210"/>
      <c r="J2802" s="102"/>
      <c r="K2802" s="210"/>
      <c r="L2802" s="102"/>
      <c r="M2802" s="210"/>
      <c r="N2802" s="102"/>
      <c r="O2802" s="210"/>
      <c r="P2802" s="102"/>
      <c r="Q2802" s="215"/>
    </row>
    <row r="2803" spans="2:17" x14ac:dyDescent="0.3">
      <c r="B2803" s="102"/>
      <c r="C2803" s="210"/>
      <c r="D2803" s="102"/>
      <c r="E2803" s="210"/>
      <c r="F2803" s="102"/>
      <c r="G2803" s="210"/>
      <c r="H2803" s="102"/>
      <c r="I2803" s="210"/>
      <c r="J2803" s="102"/>
      <c r="K2803" s="210"/>
      <c r="L2803" s="102"/>
      <c r="M2803" s="210"/>
      <c r="N2803" s="102"/>
      <c r="O2803" s="210"/>
      <c r="P2803" s="102"/>
      <c r="Q2803" s="215"/>
    </row>
    <row r="2804" spans="2:17" x14ac:dyDescent="0.3">
      <c r="B2804" s="102"/>
      <c r="C2804" s="210"/>
      <c r="D2804" s="102"/>
      <c r="E2804" s="210"/>
      <c r="F2804" s="102"/>
      <c r="G2804" s="210"/>
      <c r="H2804" s="102"/>
      <c r="I2804" s="210"/>
      <c r="J2804" s="102"/>
      <c r="K2804" s="210"/>
      <c r="L2804" s="102"/>
      <c r="M2804" s="210"/>
      <c r="N2804" s="102"/>
      <c r="O2804" s="210"/>
      <c r="P2804" s="102"/>
      <c r="Q2804" s="215"/>
    </row>
    <row r="2805" spans="2:17" x14ac:dyDescent="0.3">
      <c r="B2805" s="102"/>
      <c r="C2805" s="210"/>
      <c r="D2805" s="102"/>
      <c r="E2805" s="210"/>
      <c r="F2805" s="102"/>
      <c r="G2805" s="210"/>
      <c r="H2805" s="102"/>
      <c r="I2805" s="210"/>
      <c r="J2805" s="102"/>
      <c r="K2805" s="210"/>
      <c r="L2805" s="102"/>
      <c r="M2805" s="210"/>
      <c r="N2805" s="102"/>
      <c r="O2805" s="210"/>
      <c r="P2805" s="102"/>
      <c r="Q2805" s="215"/>
    </row>
    <row r="2806" spans="2:17" x14ac:dyDescent="0.3">
      <c r="B2806" s="102"/>
      <c r="C2806" s="210"/>
      <c r="D2806" s="102"/>
      <c r="E2806" s="210"/>
      <c r="F2806" s="102"/>
      <c r="G2806" s="210"/>
      <c r="H2806" s="102"/>
      <c r="I2806" s="210"/>
      <c r="J2806" s="102"/>
      <c r="K2806" s="210"/>
      <c r="L2806" s="102"/>
      <c r="M2806" s="210"/>
      <c r="N2806" s="102"/>
      <c r="O2806" s="210"/>
      <c r="P2806" s="102"/>
      <c r="Q2806" s="215"/>
    </row>
    <row r="2807" spans="2:17" x14ac:dyDescent="0.3">
      <c r="B2807" s="102"/>
      <c r="C2807" s="210"/>
      <c r="D2807" s="102"/>
      <c r="E2807" s="210"/>
      <c r="F2807" s="102"/>
      <c r="G2807" s="210"/>
      <c r="H2807" s="102"/>
      <c r="I2807" s="210"/>
      <c r="J2807" s="102"/>
      <c r="K2807" s="210"/>
      <c r="L2807" s="102"/>
      <c r="M2807" s="210"/>
      <c r="N2807" s="102"/>
      <c r="O2807" s="210"/>
      <c r="P2807" s="102"/>
      <c r="Q2807" s="215"/>
    </row>
    <row r="2808" spans="2:17" x14ac:dyDescent="0.3">
      <c r="B2808" s="102"/>
      <c r="C2808" s="210"/>
      <c r="D2808" s="102"/>
      <c r="E2808" s="210"/>
      <c r="F2808" s="102"/>
      <c r="G2808" s="210"/>
      <c r="H2808" s="102"/>
      <c r="I2808" s="210"/>
      <c r="J2808" s="102"/>
      <c r="K2808" s="210"/>
      <c r="L2808" s="102"/>
      <c r="M2808" s="210"/>
      <c r="N2808" s="102"/>
      <c r="O2808" s="210"/>
      <c r="P2808" s="102"/>
      <c r="Q2808" s="215"/>
    </row>
    <row r="2809" spans="2:17" x14ac:dyDescent="0.3">
      <c r="B2809" s="102"/>
      <c r="C2809" s="210"/>
      <c r="D2809" s="102"/>
      <c r="E2809" s="210"/>
      <c r="F2809" s="102"/>
      <c r="G2809" s="210"/>
      <c r="H2809" s="102"/>
      <c r="I2809" s="210"/>
      <c r="J2809" s="102"/>
      <c r="K2809" s="210"/>
      <c r="L2809" s="102"/>
      <c r="M2809" s="210"/>
      <c r="N2809" s="102"/>
      <c r="O2809" s="210"/>
      <c r="P2809" s="102"/>
      <c r="Q2809" s="215"/>
    </row>
    <row r="2810" spans="2:17" x14ac:dyDescent="0.3">
      <c r="B2810" s="102"/>
      <c r="C2810" s="210"/>
      <c r="D2810" s="102"/>
      <c r="E2810" s="210"/>
      <c r="F2810" s="102"/>
      <c r="G2810" s="210"/>
      <c r="H2810" s="102"/>
      <c r="I2810" s="210"/>
      <c r="J2810" s="102"/>
      <c r="K2810" s="210"/>
      <c r="L2810" s="102"/>
      <c r="M2810" s="210"/>
      <c r="N2810" s="102"/>
      <c r="O2810" s="210"/>
      <c r="P2810" s="102"/>
      <c r="Q2810" s="215"/>
    </row>
    <row r="2811" spans="2:17" x14ac:dyDescent="0.3">
      <c r="B2811" s="102"/>
      <c r="C2811" s="210"/>
      <c r="D2811" s="102"/>
      <c r="E2811" s="210"/>
      <c r="F2811" s="102"/>
      <c r="G2811" s="210"/>
      <c r="H2811" s="102"/>
      <c r="I2811" s="210"/>
      <c r="J2811" s="102"/>
      <c r="K2811" s="210"/>
      <c r="L2811" s="102"/>
      <c r="M2811" s="210"/>
      <c r="N2811" s="102"/>
      <c r="O2811" s="210"/>
      <c r="P2811" s="102"/>
      <c r="Q2811" s="215"/>
    </row>
    <row r="2812" spans="2:17" x14ac:dyDescent="0.3">
      <c r="B2812" s="102"/>
      <c r="C2812" s="210"/>
      <c r="D2812" s="102"/>
      <c r="E2812" s="210"/>
      <c r="F2812" s="102"/>
      <c r="G2812" s="210"/>
      <c r="H2812" s="102"/>
      <c r="I2812" s="210"/>
      <c r="J2812" s="102"/>
      <c r="K2812" s="210"/>
      <c r="L2812" s="102"/>
      <c r="M2812" s="210"/>
      <c r="N2812" s="102"/>
      <c r="O2812" s="210"/>
      <c r="P2812" s="102"/>
      <c r="Q2812" s="215"/>
    </row>
    <row r="2813" spans="2:17" x14ac:dyDescent="0.3">
      <c r="B2813" s="102"/>
      <c r="C2813" s="210"/>
      <c r="D2813" s="102"/>
      <c r="E2813" s="210"/>
      <c r="F2813" s="102"/>
      <c r="G2813" s="210"/>
      <c r="H2813" s="102"/>
      <c r="I2813" s="210"/>
      <c r="J2813" s="102"/>
      <c r="K2813" s="210"/>
      <c r="L2813" s="102"/>
      <c r="M2813" s="210"/>
      <c r="N2813" s="102"/>
      <c r="O2813" s="210"/>
      <c r="P2813" s="102"/>
      <c r="Q2813" s="215"/>
    </row>
    <row r="2814" spans="2:17" x14ac:dyDescent="0.3">
      <c r="B2814" s="102"/>
      <c r="C2814" s="210"/>
      <c r="D2814" s="102"/>
      <c r="E2814" s="210"/>
      <c r="F2814" s="102"/>
      <c r="G2814" s="210"/>
      <c r="H2814" s="102"/>
      <c r="I2814" s="210"/>
      <c r="J2814" s="102"/>
      <c r="K2814" s="210"/>
      <c r="L2814" s="102"/>
      <c r="M2814" s="210"/>
      <c r="N2814" s="102"/>
      <c r="O2814" s="210"/>
      <c r="P2814" s="102"/>
      <c r="Q2814" s="215"/>
    </row>
    <row r="2815" spans="2:17" x14ac:dyDescent="0.3">
      <c r="B2815" s="102"/>
      <c r="C2815" s="210"/>
      <c r="D2815" s="102"/>
      <c r="E2815" s="210"/>
      <c r="F2815" s="102"/>
      <c r="G2815" s="210"/>
      <c r="H2815" s="102"/>
      <c r="I2815" s="210"/>
      <c r="J2815" s="102"/>
      <c r="K2815" s="210"/>
      <c r="L2815" s="102"/>
      <c r="M2815" s="210"/>
      <c r="N2815" s="102"/>
      <c r="O2815" s="210"/>
      <c r="P2815" s="102"/>
      <c r="Q2815" s="215"/>
    </row>
    <row r="2816" spans="2:17" x14ac:dyDescent="0.3">
      <c r="B2816" s="102"/>
      <c r="C2816" s="210"/>
      <c r="D2816" s="102"/>
      <c r="E2816" s="210"/>
      <c r="F2816" s="102"/>
      <c r="G2816" s="210"/>
      <c r="H2816" s="102"/>
      <c r="I2816" s="210"/>
      <c r="J2816" s="102"/>
      <c r="K2816" s="210"/>
      <c r="L2816" s="102"/>
      <c r="M2816" s="210"/>
      <c r="N2816" s="102"/>
      <c r="O2816" s="210"/>
      <c r="P2816" s="102"/>
      <c r="Q2816" s="215"/>
    </row>
    <row r="2817" spans="2:17" x14ac:dyDescent="0.3">
      <c r="B2817" s="102"/>
      <c r="C2817" s="210"/>
      <c r="D2817" s="102"/>
      <c r="E2817" s="210"/>
      <c r="F2817" s="102"/>
      <c r="G2817" s="210"/>
      <c r="H2817" s="102"/>
      <c r="I2817" s="210"/>
      <c r="J2817" s="102"/>
      <c r="K2817" s="210"/>
      <c r="L2817" s="102"/>
      <c r="M2817" s="210"/>
      <c r="N2817" s="102"/>
      <c r="O2817" s="210"/>
      <c r="P2817" s="102"/>
      <c r="Q2817" s="215"/>
    </row>
    <row r="2818" spans="2:17" x14ac:dyDescent="0.3">
      <c r="B2818" s="102"/>
      <c r="C2818" s="210"/>
      <c r="D2818" s="102"/>
      <c r="E2818" s="210"/>
      <c r="F2818" s="102"/>
      <c r="G2818" s="210"/>
      <c r="H2818" s="102"/>
      <c r="I2818" s="210"/>
      <c r="J2818" s="102"/>
      <c r="K2818" s="210"/>
      <c r="L2818" s="102"/>
      <c r="M2818" s="210"/>
      <c r="N2818" s="102"/>
      <c r="O2818" s="210"/>
      <c r="P2818" s="102"/>
      <c r="Q2818" s="215"/>
    </row>
    <row r="2819" spans="2:17" x14ac:dyDescent="0.3">
      <c r="B2819" s="102"/>
      <c r="C2819" s="210"/>
      <c r="D2819" s="102"/>
      <c r="E2819" s="210"/>
      <c r="F2819" s="102"/>
      <c r="G2819" s="210"/>
      <c r="H2819" s="102"/>
      <c r="I2819" s="210"/>
      <c r="J2819" s="102"/>
      <c r="K2819" s="210"/>
      <c r="L2819" s="102"/>
      <c r="M2819" s="210"/>
      <c r="N2819" s="102"/>
      <c r="O2819" s="210"/>
      <c r="P2819" s="102"/>
      <c r="Q2819" s="215"/>
    </row>
    <row r="2820" spans="2:17" x14ac:dyDescent="0.3">
      <c r="B2820" s="102"/>
      <c r="C2820" s="210"/>
      <c r="D2820" s="102"/>
      <c r="E2820" s="210"/>
      <c r="F2820" s="102"/>
      <c r="G2820" s="210"/>
      <c r="H2820" s="102"/>
      <c r="I2820" s="210"/>
      <c r="J2820" s="102"/>
      <c r="K2820" s="210"/>
      <c r="L2820" s="102"/>
      <c r="M2820" s="210"/>
      <c r="N2820" s="102"/>
      <c r="O2820" s="210"/>
      <c r="P2820" s="102"/>
      <c r="Q2820" s="215"/>
    </row>
    <row r="2821" spans="2:17" x14ac:dyDescent="0.3">
      <c r="B2821" s="102"/>
      <c r="C2821" s="210"/>
      <c r="D2821" s="102"/>
      <c r="E2821" s="210"/>
      <c r="F2821" s="102"/>
      <c r="G2821" s="210"/>
      <c r="H2821" s="102"/>
      <c r="I2821" s="210"/>
      <c r="J2821" s="102"/>
      <c r="K2821" s="210"/>
      <c r="L2821" s="102"/>
      <c r="M2821" s="210"/>
      <c r="N2821" s="102"/>
      <c r="O2821" s="210"/>
      <c r="P2821" s="102"/>
      <c r="Q2821" s="215"/>
    </row>
    <row r="2822" spans="2:17" x14ac:dyDescent="0.3">
      <c r="B2822" s="102"/>
      <c r="C2822" s="210"/>
      <c r="D2822" s="102"/>
      <c r="E2822" s="210"/>
      <c r="F2822" s="102"/>
      <c r="G2822" s="210"/>
      <c r="H2822" s="102"/>
      <c r="I2822" s="210"/>
      <c r="J2822" s="102"/>
      <c r="K2822" s="210"/>
      <c r="L2822" s="102"/>
      <c r="M2822" s="210"/>
      <c r="N2822" s="102"/>
      <c r="O2822" s="210"/>
      <c r="P2822" s="102"/>
      <c r="Q2822" s="215"/>
    </row>
    <row r="2823" spans="2:17" x14ac:dyDescent="0.3">
      <c r="B2823" s="102"/>
      <c r="C2823" s="210"/>
      <c r="D2823" s="102"/>
      <c r="E2823" s="210"/>
      <c r="F2823" s="102"/>
      <c r="G2823" s="210"/>
      <c r="H2823" s="102"/>
      <c r="I2823" s="210"/>
      <c r="J2823" s="102"/>
      <c r="K2823" s="210"/>
      <c r="L2823" s="102"/>
      <c r="M2823" s="210"/>
      <c r="N2823" s="102"/>
      <c r="O2823" s="210"/>
      <c r="P2823" s="102"/>
      <c r="Q2823" s="215"/>
    </row>
    <row r="2824" spans="2:17" x14ac:dyDescent="0.3">
      <c r="B2824" s="102"/>
      <c r="C2824" s="210"/>
      <c r="D2824" s="102"/>
      <c r="E2824" s="210"/>
      <c r="F2824" s="102"/>
      <c r="G2824" s="210"/>
      <c r="H2824" s="102"/>
      <c r="I2824" s="210"/>
      <c r="J2824" s="102"/>
      <c r="K2824" s="210"/>
      <c r="L2824" s="102"/>
      <c r="M2824" s="210"/>
      <c r="N2824" s="102"/>
      <c r="O2824" s="210"/>
      <c r="P2824" s="102"/>
      <c r="Q2824" s="215"/>
    </row>
    <row r="2825" spans="2:17" x14ac:dyDescent="0.3">
      <c r="B2825" s="102"/>
      <c r="C2825" s="210"/>
      <c r="D2825" s="102"/>
      <c r="E2825" s="210"/>
      <c r="F2825" s="102"/>
      <c r="G2825" s="210"/>
      <c r="H2825" s="102"/>
      <c r="I2825" s="210"/>
      <c r="J2825" s="102"/>
      <c r="K2825" s="210"/>
      <c r="L2825" s="102"/>
      <c r="M2825" s="210"/>
      <c r="N2825" s="102"/>
      <c r="O2825" s="210"/>
      <c r="P2825" s="102"/>
      <c r="Q2825" s="215"/>
    </row>
    <row r="2826" spans="2:17" x14ac:dyDescent="0.3">
      <c r="B2826" s="102"/>
      <c r="C2826" s="210"/>
      <c r="D2826" s="102"/>
      <c r="E2826" s="210"/>
      <c r="F2826" s="102"/>
      <c r="G2826" s="210"/>
      <c r="H2826" s="102"/>
      <c r="I2826" s="210"/>
      <c r="J2826" s="102"/>
      <c r="K2826" s="210"/>
      <c r="L2826" s="102"/>
      <c r="M2826" s="210"/>
      <c r="N2826" s="102"/>
      <c r="O2826" s="210"/>
      <c r="P2826" s="102"/>
      <c r="Q2826" s="215"/>
    </row>
    <row r="2827" spans="2:17" x14ac:dyDescent="0.3">
      <c r="B2827" s="102"/>
      <c r="C2827" s="210"/>
      <c r="D2827" s="102"/>
      <c r="E2827" s="210"/>
      <c r="F2827" s="102"/>
      <c r="G2827" s="210"/>
      <c r="H2827" s="102"/>
      <c r="I2827" s="210"/>
      <c r="J2827" s="102"/>
      <c r="K2827" s="210"/>
      <c r="L2827" s="102"/>
      <c r="M2827" s="210"/>
      <c r="N2827" s="102"/>
      <c r="O2827" s="210"/>
      <c r="P2827" s="102"/>
      <c r="Q2827" s="215"/>
    </row>
    <row r="2828" spans="2:17" x14ac:dyDescent="0.3">
      <c r="B2828" s="102"/>
      <c r="C2828" s="210"/>
      <c r="D2828" s="102"/>
      <c r="E2828" s="210"/>
      <c r="F2828" s="102"/>
      <c r="G2828" s="210"/>
      <c r="H2828" s="102"/>
      <c r="I2828" s="210"/>
      <c r="J2828" s="102"/>
      <c r="K2828" s="210"/>
      <c r="L2828" s="102"/>
      <c r="M2828" s="210"/>
      <c r="N2828" s="102"/>
      <c r="O2828" s="210"/>
      <c r="P2828" s="102"/>
      <c r="Q2828" s="215"/>
    </row>
    <row r="2829" spans="2:17" x14ac:dyDescent="0.3">
      <c r="B2829" s="102"/>
      <c r="C2829" s="210"/>
      <c r="D2829" s="102"/>
      <c r="E2829" s="210"/>
      <c r="F2829" s="102"/>
      <c r="G2829" s="210"/>
      <c r="H2829" s="102"/>
      <c r="I2829" s="210"/>
      <c r="J2829" s="102"/>
      <c r="K2829" s="210"/>
      <c r="L2829" s="102"/>
      <c r="M2829" s="210"/>
      <c r="N2829" s="102"/>
      <c r="O2829" s="210"/>
      <c r="P2829" s="102"/>
      <c r="Q2829" s="215"/>
    </row>
    <row r="2830" spans="2:17" x14ac:dyDescent="0.3">
      <c r="B2830" s="102"/>
      <c r="C2830" s="210"/>
      <c r="D2830" s="102"/>
      <c r="E2830" s="210"/>
      <c r="F2830" s="102"/>
      <c r="G2830" s="210"/>
      <c r="H2830" s="102"/>
      <c r="I2830" s="210"/>
      <c r="J2830" s="102"/>
      <c r="K2830" s="210"/>
      <c r="L2830" s="102"/>
      <c r="M2830" s="210"/>
      <c r="N2830" s="102"/>
      <c r="O2830" s="210"/>
      <c r="P2830" s="102"/>
      <c r="Q2830" s="215"/>
    </row>
    <row r="2831" spans="2:17" x14ac:dyDescent="0.3">
      <c r="B2831" s="102"/>
      <c r="C2831" s="210"/>
      <c r="D2831" s="102"/>
      <c r="E2831" s="210"/>
      <c r="F2831" s="102"/>
      <c r="G2831" s="210"/>
      <c r="H2831" s="102"/>
      <c r="I2831" s="210"/>
      <c r="J2831" s="102"/>
      <c r="K2831" s="210"/>
      <c r="L2831" s="102"/>
      <c r="M2831" s="210"/>
      <c r="N2831" s="102"/>
      <c r="O2831" s="210"/>
      <c r="P2831" s="102"/>
      <c r="Q2831" s="215"/>
    </row>
    <row r="2832" spans="2:17" x14ac:dyDescent="0.3">
      <c r="B2832" s="102"/>
      <c r="C2832" s="210"/>
      <c r="D2832" s="102"/>
      <c r="E2832" s="210"/>
      <c r="F2832" s="102"/>
      <c r="G2832" s="210"/>
      <c r="H2832" s="102"/>
      <c r="I2832" s="210"/>
      <c r="J2832" s="102"/>
      <c r="K2832" s="210"/>
      <c r="L2832" s="102"/>
      <c r="M2832" s="210"/>
      <c r="N2832" s="102"/>
      <c r="O2832" s="210"/>
      <c r="P2832" s="102"/>
      <c r="Q2832" s="215"/>
    </row>
    <row r="2833" spans="2:17" x14ac:dyDescent="0.3">
      <c r="B2833" s="102"/>
      <c r="C2833" s="210"/>
      <c r="D2833" s="102"/>
      <c r="E2833" s="210"/>
      <c r="F2833" s="102"/>
      <c r="G2833" s="210"/>
      <c r="H2833" s="102"/>
      <c r="I2833" s="210"/>
      <c r="J2833" s="102"/>
      <c r="K2833" s="210"/>
      <c r="L2833" s="102"/>
      <c r="M2833" s="210"/>
      <c r="N2833" s="102"/>
      <c r="O2833" s="210"/>
      <c r="P2833" s="102"/>
      <c r="Q2833" s="215"/>
    </row>
    <row r="2834" spans="2:17" x14ac:dyDescent="0.3">
      <c r="B2834" s="102"/>
      <c r="C2834" s="210"/>
      <c r="D2834" s="102"/>
      <c r="E2834" s="210"/>
      <c r="F2834" s="102"/>
      <c r="G2834" s="210"/>
      <c r="H2834" s="102"/>
      <c r="I2834" s="210"/>
      <c r="J2834" s="102"/>
      <c r="K2834" s="210"/>
      <c r="L2834" s="102"/>
      <c r="M2834" s="210"/>
      <c r="N2834" s="102"/>
      <c r="O2834" s="210"/>
      <c r="P2834" s="102"/>
      <c r="Q2834" s="215"/>
    </row>
    <row r="2835" spans="2:17" x14ac:dyDescent="0.3">
      <c r="B2835" s="102"/>
      <c r="C2835" s="210"/>
      <c r="D2835" s="102"/>
      <c r="E2835" s="210"/>
      <c r="F2835" s="102"/>
      <c r="G2835" s="210"/>
      <c r="H2835" s="102"/>
      <c r="I2835" s="210"/>
      <c r="J2835" s="102"/>
      <c r="K2835" s="210"/>
      <c r="L2835" s="102"/>
      <c r="M2835" s="210"/>
      <c r="N2835" s="102"/>
      <c r="O2835" s="210"/>
      <c r="P2835" s="102"/>
      <c r="Q2835" s="215"/>
    </row>
    <row r="2836" spans="2:17" x14ac:dyDescent="0.3">
      <c r="B2836" s="102"/>
      <c r="C2836" s="210"/>
      <c r="D2836" s="102"/>
      <c r="E2836" s="210"/>
      <c r="F2836" s="102"/>
      <c r="G2836" s="210"/>
      <c r="H2836" s="102"/>
      <c r="I2836" s="210"/>
      <c r="J2836" s="102"/>
      <c r="K2836" s="210"/>
      <c r="L2836" s="102"/>
      <c r="M2836" s="210"/>
      <c r="N2836" s="102"/>
      <c r="O2836" s="210"/>
      <c r="P2836" s="102"/>
      <c r="Q2836" s="215"/>
    </row>
    <row r="2837" spans="2:17" x14ac:dyDescent="0.3">
      <c r="B2837" s="102"/>
      <c r="C2837" s="210"/>
      <c r="D2837" s="102"/>
      <c r="E2837" s="210"/>
      <c r="F2837" s="102"/>
      <c r="G2837" s="210"/>
      <c r="H2837" s="102"/>
      <c r="I2837" s="210"/>
      <c r="J2837" s="102"/>
      <c r="K2837" s="210"/>
      <c r="L2837" s="102"/>
      <c r="M2837" s="210"/>
      <c r="N2837" s="102"/>
      <c r="O2837" s="210"/>
      <c r="P2837" s="102"/>
      <c r="Q2837" s="215"/>
    </row>
    <row r="2838" spans="2:17" x14ac:dyDescent="0.3">
      <c r="B2838" s="102"/>
      <c r="C2838" s="210"/>
      <c r="D2838" s="102"/>
      <c r="E2838" s="210"/>
      <c r="F2838" s="102"/>
      <c r="G2838" s="210"/>
      <c r="H2838" s="102"/>
      <c r="I2838" s="210"/>
      <c r="J2838" s="102"/>
      <c r="K2838" s="210"/>
      <c r="L2838" s="102"/>
      <c r="M2838" s="210"/>
      <c r="N2838" s="102"/>
      <c r="O2838" s="210"/>
      <c r="P2838" s="102"/>
      <c r="Q2838" s="215"/>
    </row>
    <row r="2839" spans="2:17" x14ac:dyDescent="0.3">
      <c r="B2839" s="102"/>
      <c r="C2839" s="210"/>
      <c r="D2839" s="102"/>
      <c r="E2839" s="210"/>
      <c r="F2839" s="102"/>
      <c r="G2839" s="210"/>
      <c r="H2839" s="102"/>
      <c r="I2839" s="210"/>
      <c r="J2839" s="102"/>
      <c r="K2839" s="210"/>
      <c r="L2839" s="102"/>
      <c r="M2839" s="210"/>
      <c r="N2839" s="102"/>
      <c r="O2839" s="210"/>
      <c r="P2839" s="102"/>
      <c r="Q2839" s="215"/>
    </row>
    <row r="2840" spans="2:17" x14ac:dyDescent="0.3">
      <c r="B2840" s="102"/>
      <c r="C2840" s="210"/>
      <c r="D2840" s="102"/>
      <c r="E2840" s="210"/>
      <c r="F2840" s="102"/>
      <c r="G2840" s="210"/>
      <c r="H2840" s="102"/>
      <c r="I2840" s="210"/>
      <c r="J2840" s="102"/>
      <c r="K2840" s="210"/>
      <c r="L2840" s="102"/>
      <c r="M2840" s="210"/>
      <c r="N2840" s="102"/>
      <c r="O2840" s="210"/>
      <c r="P2840" s="102"/>
      <c r="Q2840" s="215"/>
    </row>
    <row r="2841" spans="2:17" x14ac:dyDescent="0.3">
      <c r="B2841" s="102"/>
      <c r="C2841" s="210"/>
      <c r="D2841" s="102"/>
      <c r="E2841" s="210"/>
      <c r="F2841" s="102"/>
      <c r="G2841" s="210"/>
      <c r="H2841" s="102"/>
      <c r="I2841" s="210"/>
      <c r="J2841" s="102"/>
      <c r="K2841" s="210"/>
      <c r="L2841" s="102"/>
      <c r="M2841" s="210"/>
      <c r="N2841" s="102"/>
      <c r="O2841" s="210"/>
      <c r="P2841" s="102"/>
      <c r="Q2841" s="215"/>
    </row>
    <row r="2842" spans="2:17" x14ac:dyDescent="0.3">
      <c r="B2842" s="102"/>
      <c r="C2842" s="210"/>
      <c r="D2842" s="102"/>
      <c r="E2842" s="210"/>
      <c r="F2842" s="102"/>
      <c r="G2842" s="210"/>
      <c r="H2842" s="102"/>
      <c r="I2842" s="210"/>
      <c r="J2842" s="102"/>
      <c r="K2842" s="210"/>
      <c r="L2842" s="102"/>
      <c r="M2842" s="210"/>
      <c r="N2842" s="102"/>
      <c r="O2842" s="210"/>
      <c r="P2842" s="102"/>
      <c r="Q2842" s="215"/>
    </row>
    <row r="2843" spans="2:17" x14ac:dyDescent="0.3">
      <c r="B2843" s="102"/>
      <c r="C2843" s="210"/>
      <c r="D2843" s="102"/>
      <c r="E2843" s="210"/>
      <c r="F2843" s="102"/>
      <c r="G2843" s="210"/>
      <c r="H2843" s="102"/>
      <c r="I2843" s="210"/>
      <c r="J2843" s="102"/>
      <c r="K2843" s="210"/>
      <c r="L2843" s="102"/>
      <c r="M2843" s="210"/>
      <c r="N2843" s="102"/>
      <c r="O2843" s="210"/>
      <c r="P2843" s="102"/>
      <c r="Q2843" s="215"/>
    </row>
    <row r="2844" spans="2:17" x14ac:dyDescent="0.3">
      <c r="B2844" s="102"/>
      <c r="C2844" s="210"/>
      <c r="D2844" s="102"/>
      <c r="E2844" s="210"/>
      <c r="F2844" s="102"/>
      <c r="G2844" s="210"/>
      <c r="H2844" s="102"/>
      <c r="I2844" s="210"/>
      <c r="J2844" s="102"/>
      <c r="K2844" s="210"/>
      <c r="L2844" s="102"/>
      <c r="M2844" s="210"/>
      <c r="N2844" s="102"/>
      <c r="O2844" s="210"/>
      <c r="P2844" s="102"/>
      <c r="Q2844" s="215"/>
    </row>
    <row r="2845" spans="2:17" x14ac:dyDescent="0.3">
      <c r="B2845" s="102"/>
      <c r="C2845" s="210"/>
      <c r="D2845" s="102"/>
      <c r="E2845" s="210"/>
      <c r="F2845" s="102"/>
      <c r="G2845" s="210"/>
      <c r="H2845" s="102"/>
      <c r="I2845" s="210"/>
      <c r="J2845" s="102"/>
      <c r="K2845" s="210"/>
      <c r="L2845" s="102"/>
      <c r="M2845" s="210"/>
      <c r="N2845" s="102"/>
      <c r="O2845" s="210"/>
      <c r="P2845" s="102"/>
      <c r="Q2845" s="215"/>
    </row>
    <row r="2846" spans="2:17" x14ac:dyDescent="0.3">
      <c r="B2846" s="102"/>
      <c r="C2846" s="210"/>
      <c r="D2846" s="102"/>
      <c r="E2846" s="210"/>
      <c r="F2846" s="102"/>
      <c r="G2846" s="210"/>
      <c r="H2846" s="102"/>
      <c r="I2846" s="210"/>
      <c r="J2846" s="102"/>
      <c r="K2846" s="210"/>
      <c r="L2846" s="102"/>
      <c r="M2846" s="210"/>
      <c r="N2846" s="102"/>
      <c r="O2846" s="210"/>
      <c r="P2846" s="102"/>
      <c r="Q2846" s="215"/>
    </row>
    <row r="2847" spans="2:17" x14ac:dyDescent="0.3">
      <c r="B2847" s="102"/>
      <c r="C2847" s="210"/>
      <c r="D2847" s="102"/>
      <c r="E2847" s="210"/>
      <c r="F2847" s="102"/>
      <c r="G2847" s="210"/>
      <c r="H2847" s="102"/>
      <c r="I2847" s="210"/>
      <c r="J2847" s="102"/>
      <c r="K2847" s="210"/>
      <c r="L2847" s="102"/>
      <c r="M2847" s="210"/>
      <c r="N2847" s="102"/>
      <c r="O2847" s="210"/>
      <c r="P2847" s="102"/>
      <c r="Q2847" s="215"/>
    </row>
    <row r="2848" spans="2:17" x14ac:dyDescent="0.3">
      <c r="B2848" s="102"/>
      <c r="C2848" s="210"/>
      <c r="D2848" s="102"/>
      <c r="E2848" s="210"/>
      <c r="F2848" s="102"/>
      <c r="G2848" s="210"/>
      <c r="H2848" s="102"/>
      <c r="I2848" s="210"/>
      <c r="J2848" s="102"/>
      <c r="K2848" s="210"/>
      <c r="L2848" s="102"/>
      <c r="M2848" s="210"/>
      <c r="N2848" s="102"/>
      <c r="O2848" s="210"/>
      <c r="P2848" s="102"/>
      <c r="Q2848" s="215"/>
    </row>
    <row r="2849" spans="2:17" x14ac:dyDescent="0.3">
      <c r="B2849" s="102"/>
      <c r="C2849" s="210"/>
      <c r="D2849" s="102"/>
      <c r="E2849" s="210"/>
      <c r="F2849" s="102"/>
      <c r="G2849" s="210"/>
      <c r="H2849" s="102"/>
      <c r="I2849" s="210"/>
      <c r="J2849" s="102"/>
      <c r="K2849" s="210"/>
      <c r="L2849" s="102"/>
      <c r="M2849" s="210"/>
      <c r="N2849" s="102"/>
      <c r="O2849" s="210"/>
      <c r="P2849" s="102"/>
      <c r="Q2849" s="215"/>
    </row>
    <row r="2850" spans="2:17" x14ac:dyDescent="0.3">
      <c r="B2850" s="102"/>
      <c r="C2850" s="210"/>
      <c r="D2850" s="102"/>
      <c r="E2850" s="210"/>
      <c r="F2850" s="102"/>
      <c r="G2850" s="210"/>
      <c r="H2850" s="102"/>
      <c r="I2850" s="210"/>
      <c r="J2850" s="102"/>
      <c r="K2850" s="210"/>
      <c r="L2850" s="102"/>
      <c r="M2850" s="210"/>
      <c r="N2850" s="102"/>
      <c r="O2850" s="210"/>
      <c r="P2850" s="102"/>
      <c r="Q2850" s="215"/>
    </row>
    <row r="2851" spans="2:17" x14ac:dyDescent="0.3">
      <c r="B2851" s="102"/>
      <c r="C2851" s="210"/>
      <c r="D2851" s="102"/>
      <c r="E2851" s="210"/>
      <c r="F2851" s="102"/>
      <c r="G2851" s="210"/>
      <c r="H2851" s="102"/>
      <c r="I2851" s="210"/>
      <c r="J2851" s="102"/>
      <c r="K2851" s="210"/>
      <c r="L2851" s="102"/>
      <c r="M2851" s="210"/>
      <c r="N2851" s="102"/>
      <c r="O2851" s="210"/>
      <c r="P2851" s="102"/>
      <c r="Q2851" s="215"/>
    </row>
    <row r="2852" spans="2:17" x14ac:dyDescent="0.3">
      <c r="B2852" s="102"/>
      <c r="C2852" s="210"/>
      <c r="D2852" s="102"/>
      <c r="E2852" s="210"/>
      <c r="F2852" s="102"/>
      <c r="G2852" s="210"/>
      <c r="H2852" s="102"/>
      <c r="I2852" s="210"/>
      <c r="J2852" s="102"/>
      <c r="K2852" s="210"/>
      <c r="L2852" s="102"/>
      <c r="M2852" s="210"/>
      <c r="N2852" s="102"/>
      <c r="O2852" s="210"/>
      <c r="P2852" s="102"/>
      <c r="Q2852" s="215"/>
    </row>
    <row r="2853" spans="2:17" x14ac:dyDescent="0.3">
      <c r="B2853" s="102"/>
      <c r="C2853" s="210"/>
      <c r="D2853" s="102"/>
      <c r="E2853" s="210"/>
      <c r="F2853" s="102"/>
      <c r="G2853" s="210"/>
      <c r="H2853" s="102"/>
      <c r="I2853" s="210"/>
      <c r="J2853" s="102"/>
      <c r="K2853" s="210"/>
      <c r="L2853" s="102"/>
      <c r="M2853" s="210"/>
      <c r="N2853" s="102"/>
      <c r="O2853" s="210"/>
      <c r="P2853" s="102"/>
      <c r="Q2853" s="215"/>
    </row>
    <row r="2854" spans="2:17" x14ac:dyDescent="0.3">
      <c r="B2854" s="102"/>
      <c r="C2854" s="210"/>
      <c r="D2854" s="102"/>
      <c r="E2854" s="210"/>
      <c r="F2854" s="102"/>
      <c r="G2854" s="210"/>
      <c r="H2854" s="102"/>
      <c r="I2854" s="210"/>
      <c r="J2854" s="102"/>
      <c r="K2854" s="210"/>
      <c r="L2854" s="102"/>
      <c r="M2854" s="210"/>
      <c r="N2854" s="102"/>
      <c r="O2854" s="210"/>
      <c r="P2854" s="102"/>
      <c r="Q2854" s="215"/>
    </row>
    <row r="2855" spans="2:17" x14ac:dyDescent="0.3">
      <c r="B2855" s="102"/>
      <c r="C2855" s="210"/>
      <c r="D2855" s="102"/>
      <c r="E2855" s="210"/>
      <c r="F2855" s="102"/>
      <c r="G2855" s="210"/>
      <c r="H2855" s="102"/>
      <c r="I2855" s="210"/>
      <c r="J2855" s="102"/>
      <c r="K2855" s="210"/>
      <c r="L2855" s="102"/>
      <c r="M2855" s="210"/>
      <c r="N2855" s="102"/>
      <c r="O2855" s="210"/>
      <c r="P2855" s="102"/>
      <c r="Q2855" s="215"/>
    </row>
    <row r="2856" spans="2:17" x14ac:dyDescent="0.3">
      <c r="B2856" s="102"/>
      <c r="C2856" s="210"/>
      <c r="D2856" s="102"/>
      <c r="E2856" s="210"/>
      <c r="F2856" s="102"/>
      <c r="G2856" s="210"/>
      <c r="H2856" s="102"/>
      <c r="I2856" s="210"/>
      <c r="J2856" s="102"/>
      <c r="K2856" s="210"/>
      <c r="L2856" s="102"/>
      <c r="M2856" s="210"/>
      <c r="N2856" s="102"/>
      <c r="O2856" s="210"/>
      <c r="P2856" s="102"/>
      <c r="Q2856" s="215"/>
    </row>
    <row r="2857" spans="2:17" x14ac:dyDescent="0.3">
      <c r="B2857" s="102"/>
      <c r="C2857" s="210"/>
      <c r="D2857" s="102"/>
      <c r="E2857" s="210"/>
      <c r="F2857" s="102"/>
      <c r="G2857" s="210"/>
      <c r="H2857" s="102"/>
      <c r="I2857" s="210"/>
      <c r="J2857" s="102"/>
      <c r="K2857" s="210"/>
      <c r="L2857" s="102"/>
      <c r="M2857" s="210"/>
      <c r="N2857" s="102"/>
      <c r="O2857" s="210"/>
      <c r="P2857" s="102"/>
      <c r="Q2857" s="215"/>
    </row>
    <row r="2858" spans="2:17" x14ac:dyDescent="0.3">
      <c r="B2858" s="102"/>
      <c r="C2858" s="210"/>
      <c r="D2858" s="102"/>
      <c r="E2858" s="210"/>
      <c r="F2858" s="102"/>
      <c r="G2858" s="210"/>
      <c r="H2858" s="102"/>
      <c r="I2858" s="210"/>
      <c r="J2858" s="102"/>
      <c r="K2858" s="210"/>
      <c r="L2858" s="102"/>
      <c r="M2858" s="210"/>
      <c r="N2858" s="102"/>
      <c r="O2858" s="210"/>
      <c r="P2858" s="102"/>
      <c r="Q2858" s="215"/>
    </row>
    <row r="2859" spans="2:17" x14ac:dyDescent="0.3">
      <c r="B2859" s="102"/>
      <c r="C2859" s="210"/>
      <c r="D2859" s="102"/>
      <c r="E2859" s="210"/>
      <c r="F2859" s="102"/>
      <c r="G2859" s="210"/>
      <c r="H2859" s="102"/>
      <c r="I2859" s="210"/>
      <c r="J2859" s="102"/>
      <c r="K2859" s="210"/>
      <c r="L2859" s="102"/>
      <c r="M2859" s="210"/>
      <c r="N2859" s="102"/>
      <c r="O2859" s="210"/>
      <c r="P2859" s="102"/>
      <c r="Q2859" s="215"/>
    </row>
    <row r="2860" spans="2:17" x14ac:dyDescent="0.3">
      <c r="B2860" s="102"/>
      <c r="C2860" s="210"/>
      <c r="D2860" s="102"/>
      <c r="E2860" s="210"/>
      <c r="F2860" s="102"/>
      <c r="G2860" s="210"/>
      <c r="H2860" s="102"/>
      <c r="I2860" s="210"/>
      <c r="J2860" s="102"/>
      <c r="K2860" s="210"/>
      <c r="L2860" s="102"/>
      <c r="M2860" s="210"/>
      <c r="N2860" s="102"/>
      <c r="O2860" s="210"/>
      <c r="P2860" s="102"/>
      <c r="Q2860" s="215"/>
    </row>
    <row r="2861" spans="2:17" x14ac:dyDescent="0.3">
      <c r="B2861" s="102"/>
      <c r="C2861" s="210"/>
      <c r="D2861" s="102"/>
      <c r="E2861" s="210"/>
      <c r="F2861" s="102"/>
      <c r="G2861" s="210"/>
      <c r="H2861" s="102"/>
      <c r="I2861" s="210"/>
      <c r="J2861" s="102"/>
      <c r="K2861" s="210"/>
      <c r="L2861" s="102"/>
      <c r="M2861" s="210"/>
      <c r="N2861" s="102"/>
      <c r="O2861" s="210"/>
      <c r="P2861" s="102"/>
      <c r="Q2861" s="215"/>
    </row>
    <row r="2862" spans="2:17" x14ac:dyDescent="0.3">
      <c r="B2862" s="102"/>
      <c r="C2862" s="210"/>
      <c r="D2862" s="102"/>
      <c r="E2862" s="210"/>
      <c r="F2862" s="102"/>
      <c r="G2862" s="210"/>
      <c r="H2862" s="102"/>
      <c r="I2862" s="210"/>
      <c r="J2862" s="102"/>
      <c r="K2862" s="210"/>
      <c r="L2862" s="102"/>
      <c r="M2862" s="210"/>
      <c r="N2862" s="102"/>
      <c r="O2862" s="210"/>
      <c r="P2862" s="102"/>
      <c r="Q2862" s="215"/>
    </row>
    <row r="2863" spans="2:17" x14ac:dyDescent="0.3">
      <c r="B2863" s="102"/>
      <c r="C2863" s="210"/>
      <c r="D2863" s="102"/>
      <c r="E2863" s="210"/>
      <c r="F2863" s="102"/>
      <c r="G2863" s="210"/>
      <c r="H2863" s="102"/>
      <c r="I2863" s="210"/>
      <c r="J2863" s="102"/>
      <c r="K2863" s="210"/>
      <c r="L2863" s="102"/>
      <c r="M2863" s="210"/>
      <c r="N2863" s="102"/>
      <c r="O2863" s="210"/>
      <c r="P2863" s="102"/>
      <c r="Q2863" s="215"/>
    </row>
    <row r="2864" spans="2:17" x14ac:dyDescent="0.3">
      <c r="B2864" s="102"/>
      <c r="C2864" s="210"/>
      <c r="D2864" s="102"/>
      <c r="E2864" s="210"/>
      <c r="F2864" s="102"/>
      <c r="G2864" s="210"/>
      <c r="H2864" s="102"/>
      <c r="I2864" s="210"/>
      <c r="J2864" s="102"/>
      <c r="K2864" s="210"/>
      <c r="L2864" s="102"/>
      <c r="M2864" s="210"/>
      <c r="N2864" s="102"/>
      <c r="O2864" s="210"/>
      <c r="P2864" s="102"/>
      <c r="Q2864" s="215"/>
    </row>
    <row r="2865" spans="2:17" x14ac:dyDescent="0.3">
      <c r="B2865" s="102"/>
      <c r="C2865" s="210"/>
      <c r="D2865" s="102"/>
      <c r="E2865" s="210"/>
      <c r="F2865" s="102"/>
      <c r="G2865" s="210"/>
      <c r="H2865" s="102"/>
      <c r="I2865" s="210"/>
      <c r="J2865" s="102"/>
      <c r="K2865" s="210"/>
      <c r="L2865" s="102"/>
      <c r="M2865" s="210"/>
      <c r="N2865" s="102"/>
      <c r="O2865" s="210"/>
      <c r="P2865" s="102"/>
      <c r="Q2865" s="215"/>
    </row>
    <row r="2866" spans="2:17" x14ac:dyDescent="0.3">
      <c r="B2866" s="102"/>
      <c r="C2866" s="210"/>
      <c r="D2866" s="102"/>
      <c r="E2866" s="210"/>
      <c r="F2866" s="102"/>
      <c r="G2866" s="210"/>
      <c r="H2866" s="102"/>
      <c r="I2866" s="210"/>
      <c r="J2866" s="102"/>
      <c r="K2866" s="210"/>
      <c r="L2866" s="102"/>
      <c r="M2866" s="210"/>
      <c r="N2866" s="102"/>
      <c r="O2866" s="210"/>
      <c r="P2866" s="102"/>
      <c r="Q2866" s="215"/>
    </row>
    <row r="2867" spans="2:17" x14ac:dyDescent="0.3">
      <c r="B2867" s="102"/>
      <c r="C2867" s="210"/>
      <c r="D2867" s="102"/>
      <c r="E2867" s="210"/>
      <c r="F2867" s="102"/>
      <c r="G2867" s="210"/>
      <c r="H2867" s="102"/>
      <c r="I2867" s="210"/>
      <c r="J2867" s="102"/>
      <c r="K2867" s="210"/>
      <c r="L2867" s="102"/>
      <c r="M2867" s="210"/>
      <c r="N2867" s="102"/>
      <c r="O2867" s="210"/>
      <c r="P2867" s="102"/>
      <c r="Q2867" s="215"/>
    </row>
    <row r="2868" spans="2:17" x14ac:dyDescent="0.3">
      <c r="B2868" s="102"/>
      <c r="C2868" s="210"/>
      <c r="D2868" s="102"/>
      <c r="E2868" s="210"/>
      <c r="F2868" s="102"/>
      <c r="G2868" s="210"/>
      <c r="H2868" s="102"/>
      <c r="I2868" s="210"/>
      <c r="J2868" s="102"/>
      <c r="K2868" s="210"/>
      <c r="L2868" s="102"/>
      <c r="M2868" s="210"/>
      <c r="N2868" s="102"/>
      <c r="O2868" s="210"/>
      <c r="P2868" s="102"/>
      <c r="Q2868" s="215"/>
    </row>
    <row r="2869" spans="2:17" x14ac:dyDescent="0.3">
      <c r="B2869" s="102"/>
      <c r="C2869" s="210"/>
      <c r="D2869" s="102"/>
      <c r="E2869" s="210"/>
      <c r="F2869" s="102"/>
      <c r="G2869" s="210"/>
      <c r="H2869" s="102"/>
      <c r="I2869" s="210"/>
      <c r="J2869" s="102"/>
      <c r="K2869" s="210"/>
      <c r="L2869" s="102"/>
      <c r="M2869" s="210"/>
      <c r="N2869" s="102"/>
      <c r="O2869" s="210"/>
      <c r="P2869" s="102"/>
      <c r="Q2869" s="215"/>
    </row>
    <row r="2870" spans="2:17" x14ac:dyDescent="0.3">
      <c r="B2870" s="102"/>
      <c r="C2870" s="210"/>
      <c r="D2870" s="102"/>
      <c r="E2870" s="210"/>
      <c r="F2870" s="102"/>
      <c r="G2870" s="210"/>
      <c r="H2870" s="102"/>
      <c r="I2870" s="210"/>
      <c r="J2870" s="102"/>
      <c r="K2870" s="210"/>
      <c r="L2870" s="102"/>
      <c r="M2870" s="210"/>
      <c r="N2870" s="102"/>
      <c r="O2870" s="210"/>
      <c r="P2870" s="102"/>
      <c r="Q2870" s="215"/>
    </row>
    <row r="2871" spans="2:17" x14ac:dyDescent="0.3">
      <c r="B2871" s="102"/>
      <c r="C2871" s="210"/>
      <c r="D2871" s="102"/>
      <c r="E2871" s="210"/>
      <c r="F2871" s="102"/>
      <c r="G2871" s="210"/>
      <c r="H2871" s="102"/>
      <c r="I2871" s="210"/>
      <c r="J2871" s="102"/>
      <c r="K2871" s="210"/>
      <c r="L2871" s="102"/>
      <c r="M2871" s="210"/>
      <c r="N2871" s="102"/>
      <c r="O2871" s="210"/>
      <c r="P2871" s="102"/>
      <c r="Q2871" s="215"/>
    </row>
    <row r="2872" spans="2:17" x14ac:dyDescent="0.3">
      <c r="B2872" s="102"/>
      <c r="C2872" s="210"/>
      <c r="D2872" s="102"/>
      <c r="E2872" s="210"/>
      <c r="F2872" s="102"/>
      <c r="G2872" s="210"/>
      <c r="H2872" s="102"/>
      <c r="I2872" s="210"/>
      <c r="J2872" s="102"/>
      <c r="K2872" s="210"/>
      <c r="L2872" s="102"/>
      <c r="M2872" s="210"/>
      <c r="N2872" s="102"/>
      <c r="O2872" s="210"/>
      <c r="P2872" s="102"/>
      <c r="Q2872" s="215"/>
    </row>
    <row r="2873" spans="2:17" x14ac:dyDescent="0.3">
      <c r="B2873" s="102"/>
      <c r="C2873" s="210"/>
      <c r="D2873" s="102"/>
      <c r="E2873" s="210"/>
      <c r="F2873" s="102"/>
      <c r="G2873" s="210"/>
      <c r="H2873" s="102"/>
      <c r="I2873" s="210"/>
      <c r="J2873" s="102"/>
      <c r="K2873" s="210"/>
      <c r="L2873" s="102"/>
      <c r="M2873" s="210"/>
      <c r="N2873" s="102"/>
      <c r="O2873" s="210"/>
      <c r="P2873" s="102"/>
      <c r="Q2873" s="215"/>
    </row>
    <row r="2874" spans="2:17" x14ac:dyDescent="0.3">
      <c r="B2874" s="102"/>
      <c r="C2874" s="210"/>
      <c r="D2874" s="102"/>
      <c r="E2874" s="210"/>
      <c r="F2874" s="102"/>
      <c r="G2874" s="210"/>
      <c r="H2874" s="102"/>
      <c r="I2874" s="210"/>
      <c r="J2874" s="102"/>
      <c r="K2874" s="210"/>
      <c r="L2874" s="102"/>
      <c r="M2874" s="210"/>
      <c r="N2874" s="102"/>
      <c r="O2874" s="210"/>
      <c r="P2874" s="102"/>
      <c r="Q2874" s="215"/>
    </row>
    <row r="2875" spans="2:17" x14ac:dyDescent="0.3">
      <c r="B2875" s="102"/>
      <c r="C2875" s="210"/>
      <c r="D2875" s="102"/>
      <c r="E2875" s="210"/>
      <c r="F2875" s="102"/>
      <c r="G2875" s="210"/>
      <c r="H2875" s="102"/>
      <c r="I2875" s="210"/>
      <c r="J2875" s="102"/>
      <c r="K2875" s="210"/>
      <c r="L2875" s="102"/>
      <c r="M2875" s="210"/>
      <c r="N2875" s="102"/>
      <c r="O2875" s="210"/>
      <c r="P2875" s="102"/>
      <c r="Q2875" s="215"/>
    </row>
    <row r="2876" spans="2:17" x14ac:dyDescent="0.3">
      <c r="B2876" s="102"/>
      <c r="C2876" s="210"/>
      <c r="D2876" s="102"/>
      <c r="E2876" s="210"/>
      <c r="F2876" s="102"/>
      <c r="G2876" s="210"/>
      <c r="H2876" s="102"/>
      <c r="I2876" s="210"/>
      <c r="J2876" s="102"/>
      <c r="K2876" s="210"/>
      <c r="L2876" s="102"/>
      <c r="M2876" s="210"/>
      <c r="N2876" s="102"/>
      <c r="O2876" s="210"/>
      <c r="P2876" s="102"/>
      <c r="Q2876" s="215"/>
    </row>
    <row r="2877" spans="2:17" x14ac:dyDescent="0.3">
      <c r="B2877" s="102"/>
      <c r="C2877" s="210"/>
      <c r="D2877" s="102"/>
      <c r="E2877" s="210"/>
      <c r="F2877" s="102"/>
      <c r="G2877" s="210"/>
      <c r="H2877" s="102"/>
      <c r="I2877" s="210"/>
      <c r="J2877" s="102"/>
      <c r="K2877" s="210"/>
      <c r="L2877" s="102"/>
      <c r="M2877" s="210"/>
      <c r="N2877" s="102"/>
      <c r="O2877" s="210"/>
      <c r="P2877" s="102"/>
      <c r="Q2877" s="215"/>
    </row>
    <row r="2878" spans="2:17" x14ac:dyDescent="0.3">
      <c r="B2878" s="102"/>
      <c r="C2878" s="210"/>
      <c r="D2878" s="102"/>
      <c r="E2878" s="210"/>
      <c r="F2878" s="102"/>
      <c r="G2878" s="210"/>
      <c r="H2878" s="102"/>
      <c r="I2878" s="210"/>
      <c r="J2878" s="102"/>
      <c r="K2878" s="210"/>
      <c r="L2878" s="102"/>
      <c r="M2878" s="210"/>
      <c r="N2878" s="102"/>
      <c r="O2878" s="210"/>
      <c r="P2878" s="102"/>
      <c r="Q2878" s="215"/>
    </row>
    <row r="2879" spans="2:17" x14ac:dyDescent="0.3">
      <c r="B2879" s="102"/>
      <c r="C2879" s="210"/>
      <c r="D2879" s="102"/>
      <c r="E2879" s="210"/>
      <c r="F2879" s="102"/>
      <c r="G2879" s="210"/>
      <c r="H2879" s="102"/>
      <c r="I2879" s="210"/>
      <c r="J2879" s="102"/>
      <c r="K2879" s="210"/>
      <c r="L2879" s="102"/>
      <c r="M2879" s="210"/>
      <c r="N2879" s="102"/>
      <c r="O2879" s="210"/>
      <c r="P2879" s="102"/>
      <c r="Q2879" s="215"/>
    </row>
    <row r="2880" spans="2:17" x14ac:dyDescent="0.3">
      <c r="B2880" s="102"/>
      <c r="C2880" s="210"/>
      <c r="D2880" s="102"/>
      <c r="E2880" s="210"/>
      <c r="F2880" s="102"/>
      <c r="G2880" s="210"/>
      <c r="H2880" s="102"/>
      <c r="I2880" s="210"/>
      <c r="J2880" s="102"/>
      <c r="K2880" s="210"/>
      <c r="L2880" s="102"/>
      <c r="M2880" s="210"/>
      <c r="N2880" s="102"/>
      <c r="O2880" s="210"/>
      <c r="P2880" s="102"/>
      <c r="Q2880" s="215"/>
    </row>
    <row r="2881" spans="2:17" x14ac:dyDescent="0.3">
      <c r="B2881" s="102"/>
      <c r="C2881" s="210"/>
      <c r="D2881" s="102"/>
      <c r="E2881" s="210"/>
      <c r="F2881" s="102"/>
      <c r="G2881" s="210"/>
      <c r="H2881" s="102"/>
      <c r="I2881" s="210"/>
      <c r="J2881" s="102"/>
      <c r="K2881" s="210"/>
      <c r="L2881" s="102"/>
      <c r="M2881" s="210"/>
      <c r="N2881" s="102"/>
      <c r="O2881" s="210"/>
      <c r="P2881" s="102"/>
      <c r="Q2881" s="215"/>
    </row>
    <row r="2882" spans="2:17" x14ac:dyDescent="0.3">
      <c r="B2882" s="102"/>
      <c r="C2882" s="210"/>
      <c r="D2882" s="102"/>
      <c r="E2882" s="210"/>
      <c r="F2882" s="102"/>
      <c r="G2882" s="210"/>
      <c r="H2882" s="102"/>
      <c r="I2882" s="210"/>
      <c r="J2882" s="102"/>
      <c r="K2882" s="210"/>
      <c r="L2882" s="102"/>
      <c r="M2882" s="210"/>
      <c r="N2882" s="102"/>
      <c r="O2882" s="210"/>
      <c r="P2882" s="102"/>
      <c r="Q2882" s="215"/>
    </row>
    <row r="2883" spans="2:17" x14ac:dyDescent="0.3">
      <c r="B2883" s="102"/>
      <c r="C2883" s="210"/>
      <c r="D2883" s="102"/>
      <c r="E2883" s="210"/>
      <c r="F2883" s="102"/>
      <c r="G2883" s="210"/>
      <c r="H2883" s="102"/>
      <c r="I2883" s="210"/>
      <c r="J2883" s="102"/>
      <c r="K2883" s="210"/>
      <c r="L2883" s="102"/>
      <c r="M2883" s="210"/>
      <c r="N2883" s="102"/>
      <c r="O2883" s="210"/>
      <c r="P2883" s="102"/>
      <c r="Q2883" s="215"/>
    </row>
    <row r="2884" spans="2:17" x14ac:dyDescent="0.3">
      <c r="B2884" s="102"/>
      <c r="C2884" s="210"/>
      <c r="D2884" s="102"/>
      <c r="E2884" s="210"/>
      <c r="F2884" s="102"/>
      <c r="G2884" s="210"/>
      <c r="H2884" s="102"/>
      <c r="I2884" s="210"/>
      <c r="J2884" s="102"/>
      <c r="K2884" s="210"/>
      <c r="L2884" s="102"/>
      <c r="M2884" s="210"/>
      <c r="N2884" s="102"/>
      <c r="O2884" s="210"/>
      <c r="P2884" s="102"/>
      <c r="Q2884" s="215"/>
    </row>
    <row r="2885" spans="2:17" x14ac:dyDescent="0.3">
      <c r="B2885" s="102"/>
      <c r="C2885" s="210"/>
      <c r="D2885" s="102"/>
      <c r="E2885" s="210"/>
      <c r="F2885" s="102"/>
      <c r="G2885" s="210"/>
      <c r="H2885" s="102"/>
      <c r="I2885" s="210"/>
      <c r="J2885" s="102"/>
      <c r="K2885" s="210"/>
      <c r="L2885" s="102"/>
      <c r="M2885" s="210"/>
      <c r="N2885" s="102"/>
      <c r="O2885" s="210"/>
      <c r="P2885" s="102"/>
      <c r="Q2885" s="215"/>
    </row>
    <row r="2886" spans="2:17" x14ac:dyDescent="0.3">
      <c r="B2886" s="102"/>
      <c r="C2886" s="210"/>
      <c r="D2886" s="102"/>
      <c r="E2886" s="210"/>
      <c r="F2886" s="102"/>
      <c r="G2886" s="210"/>
      <c r="H2886" s="102"/>
      <c r="I2886" s="210"/>
      <c r="J2886" s="102"/>
      <c r="K2886" s="210"/>
      <c r="L2886" s="102"/>
      <c r="M2886" s="210"/>
      <c r="N2886" s="102"/>
      <c r="O2886" s="210"/>
      <c r="P2886" s="102"/>
      <c r="Q2886" s="215"/>
    </row>
    <row r="2887" spans="2:17" x14ac:dyDescent="0.3">
      <c r="B2887" s="102"/>
      <c r="C2887" s="210"/>
      <c r="D2887" s="102"/>
      <c r="E2887" s="210"/>
      <c r="F2887" s="102"/>
      <c r="G2887" s="210"/>
      <c r="H2887" s="102"/>
      <c r="I2887" s="210"/>
      <c r="J2887" s="102"/>
      <c r="K2887" s="210"/>
      <c r="L2887" s="102"/>
      <c r="M2887" s="210"/>
      <c r="N2887" s="102"/>
      <c r="O2887" s="210"/>
      <c r="P2887" s="102"/>
      <c r="Q2887" s="215"/>
    </row>
    <row r="2888" spans="2:17" x14ac:dyDescent="0.3">
      <c r="B2888" s="102"/>
      <c r="C2888" s="210"/>
      <c r="D2888" s="102"/>
      <c r="E2888" s="210"/>
      <c r="F2888" s="102"/>
      <c r="G2888" s="210"/>
      <c r="H2888" s="102"/>
      <c r="I2888" s="210"/>
      <c r="J2888" s="102"/>
      <c r="K2888" s="210"/>
      <c r="L2888" s="102"/>
      <c r="M2888" s="210"/>
      <c r="N2888" s="102"/>
      <c r="O2888" s="210"/>
      <c r="P2888" s="102"/>
      <c r="Q2888" s="215"/>
    </row>
    <row r="2889" spans="2:17" x14ac:dyDescent="0.3">
      <c r="B2889" s="102"/>
      <c r="C2889" s="210"/>
      <c r="D2889" s="102"/>
      <c r="E2889" s="210"/>
      <c r="F2889" s="102"/>
      <c r="G2889" s="210"/>
      <c r="H2889" s="102"/>
      <c r="I2889" s="210"/>
      <c r="J2889" s="102"/>
      <c r="K2889" s="210"/>
      <c r="L2889" s="102"/>
      <c r="M2889" s="210"/>
      <c r="N2889" s="102"/>
      <c r="O2889" s="210"/>
      <c r="P2889" s="102"/>
      <c r="Q2889" s="215"/>
    </row>
    <row r="2890" spans="2:17" x14ac:dyDescent="0.3">
      <c r="B2890" s="102"/>
      <c r="C2890" s="210"/>
      <c r="D2890" s="102"/>
      <c r="E2890" s="210"/>
      <c r="F2890" s="102"/>
      <c r="G2890" s="210"/>
      <c r="H2890" s="102"/>
      <c r="I2890" s="210"/>
      <c r="J2890" s="102"/>
      <c r="K2890" s="210"/>
      <c r="L2890" s="102"/>
      <c r="M2890" s="210"/>
      <c r="N2890" s="102"/>
      <c r="O2890" s="210"/>
      <c r="P2890" s="102"/>
      <c r="Q2890" s="215"/>
    </row>
    <row r="2891" spans="2:17" x14ac:dyDescent="0.3">
      <c r="B2891" s="102"/>
      <c r="C2891" s="210"/>
      <c r="D2891" s="102"/>
      <c r="E2891" s="210"/>
      <c r="F2891" s="102"/>
      <c r="G2891" s="210"/>
      <c r="H2891" s="102"/>
      <c r="I2891" s="210"/>
      <c r="J2891" s="102"/>
      <c r="K2891" s="210"/>
      <c r="L2891" s="102"/>
      <c r="M2891" s="210"/>
      <c r="N2891" s="102"/>
      <c r="O2891" s="210"/>
      <c r="P2891" s="102"/>
      <c r="Q2891" s="215"/>
    </row>
    <row r="2892" spans="2:17" x14ac:dyDescent="0.3">
      <c r="B2892" s="102"/>
      <c r="C2892" s="210"/>
      <c r="D2892" s="102"/>
      <c r="E2892" s="210"/>
      <c r="F2892" s="102"/>
      <c r="G2892" s="210"/>
      <c r="H2892" s="102"/>
      <c r="I2892" s="210"/>
      <c r="J2892" s="102"/>
      <c r="K2892" s="210"/>
      <c r="L2892" s="102"/>
      <c r="M2892" s="210"/>
      <c r="N2892" s="102"/>
      <c r="O2892" s="210"/>
      <c r="P2892" s="102"/>
      <c r="Q2892" s="215"/>
    </row>
    <row r="2893" spans="2:17" x14ac:dyDescent="0.3">
      <c r="B2893" s="102"/>
      <c r="C2893" s="210"/>
      <c r="D2893" s="102"/>
      <c r="E2893" s="210"/>
      <c r="F2893" s="102"/>
      <c r="G2893" s="210"/>
      <c r="H2893" s="102"/>
      <c r="I2893" s="210"/>
      <c r="J2893" s="102"/>
      <c r="K2893" s="210"/>
      <c r="L2893" s="102"/>
      <c r="M2893" s="210"/>
      <c r="N2893" s="102"/>
      <c r="O2893" s="210"/>
      <c r="P2893" s="102"/>
      <c r="Q2893" s="215"/>
    </row>
    <row r="2894" spans="2:17" x14ac:dyDescent="0.3">
      <c r="B2894" s="102"/>
      <c r="C2894" s="210"/>
      <c r="D2894" s="102"/>
      <c r="E2894" s="210"/>
      <c r="F2894" s="102"/>
      <c r="G2894" s="210"/>
      <c r="H2894" s="102"/>
      <c r="I2894" s="210"/>
      <c r="J2894" s="102"/>
      <c r="K2894" s="210"/>
      <c r="L2894" s="102"/>
      <c r="M2894" s="210"/>
      <c r="N2894" s="102"/>
      <c r="O2894" s="210"/>
      <c r="P2894" s="102"/>
      <c r="Q2894" s="215"/>
    </row>
    <row r="2895" spans="2:17" x14ac:dyDescent="0.3">
      <c r="B2895" s="102"/>
      <c r="C2895" s="210"/>
      <c r="D2895" s="102"/>
      <c r="E2895" s="210"/>
      <c r="F2895" s="102"/>
      <c r="G2895" s="210"/>
      <c r="H2895" s="102"/>
      <c r="I2895" s="210"/>
      <c r="J2895" s="102"/>
      <c r="K2895" s="210"/>
      <c r="L2895" s="102"/>
      <c r="M2895" s="210"/>
      <c r="N2895" s="102"/>
      <c r="O2895" s="210"/>
      <c r="P2895" s="102"/>
      <c r="Q2895" s="215"/>
    </row>
    <row r="2896" spans="2:17" x14ac:dyDescent="0.3">
      <c r="B2896" s="102"/>
      <c r="C2896" s="210"/>
      <c r="D2896" s="102"/>
      <c r="E2896" s="210"/>
      <c r="F2896" s="102"/>
      <c r="G2896" s="210"/>
      <c r="H2896" s="102"/>
      <c r="I2896" s="210"/>
      <c r="J2896" s="102"/>
      <c r="K2896" s="210"/>
      <c r="L2896" s="102"/>
      <c r="M2896" s="210"/>
      <c r="N2896" s="102"/>
      <c r="O2896" s="210"/>
      <c r="P2896" s="102"/>
      <c r="Q2896" s="215"/>
    </row>
    <row r="2897" spans="2:17" x14ac:dyDescent="0.3">
      <c r="B2897" s="102"/>
      <c r="C2897" s="210"/>
      <c r="D2897" s="102"/>
      <c r="E2897" s="210"/>
      <c r="F2897" s="102"/>
      <c r="G2897" s="210"/>
      <c r="H2897" s="102"/>
      <c r="I2897" s="210"/>
      <c r="J2897" s="102"/>
      <c r="K2897" s="210"/>
      <c r="L2897" s="102"/>
      <c r="M2897" s="210"/>
      <c r="N2897" s="102"/>
      <c r="O2897" s="210"/>
      <c r="P2897" s="102"/>
      <c r="Q2897" s="215"/>
    </row>
    <row r="2898" spans="2:17" x14ac:dyDescent="0.3">
      <c r="B2898" s="102"/>
      <c r="C2898" s="210"/>
      <c r="D2898" s="102"/>
      <c r="E2898" s="210"/>
      <c r="F2898" s="102"/>
      <c r="G2898" s="210"/>
      <c r="H2898" s="102"/>
      <c r="I2898" s="210"/>
      <c r="J2898" s="102"/>
      <c r="K2898" s="210"/>
      <c r="L2898" s="102"/>
      <c r="M2898" s="210"/>
      <c r="N2898" s="102"/>
      <c r="O2898" s="210"/>
      <c r="P2898" s="102"/>
      <c r="Q2898" s="215"/>
    </row>
    <row r="2899" spans="2:17" x14ac:dyDescent="0.3">
      <c r="B2899" s="102"/>
      <c r="C2899" s="210"/>
      <c r="D2899" s="102"/>
      <c r="E2899" s="210"/>
      <c r="F2899" s="102"/>
      <c r="G2899" s="210"/>
      <c r="H2899" s="102"/>
      <c r="I2899" s="210"/>
      <c r="J2899" s="102"/>
      <c r="K2899" s="210"/>
      <c r="L2899" s="102"/>
      <c r="M2899" s="210"/>
      <c r="N2899" s="102"/>
      <c r="O2899" s="210"/>
      <c r="P2899" s="102"/>
      <c r="Q2899" s="215"/>
    </row>
    <row r="2900" spans="2:17" x14ac:dyDescent="0.3">
      <c r="B2900" s="102"/>
      <c r="C2900" s="210"/>
      <c r="D2900" s="102"/>
      <c r="E2900" s="210"/>
      <c r="F2900" s="102"/>
      <c r="G2900" s="210"/>
      <c r="H2900" s="102"/>
      <c r="I2900" s="210"/>
      <c r="J2900" s="102"/>
      <c r="K2900" s="210"/>
      <c r="L2900" s="102"/>
      <c r="M2900" s="210"/>
      <c r="N2900" s="102"/>
      <c r="O2900" s="210"/>
      <c r="P2900" s="102"/>
      <c r="Q2900" s="215"/>
    </row>
    <row r="2901" spans="2:17" x14ac:dyDescent="0.3">
      <c r="B2901" s="102"/>
      <c r="C2901" s="210"/>
      <c r="D2901" s="102"/>
      <c r="E2901" s="210"/>
      <c r="F2901" s="102"/>
      <c r="G2901" s="210"/>
      <c r="H2901" s="102"/>
      <c r="I2901" s="210"/>
      <c r="J2901" s="102"/>
      <c r="K2901" s="210"/>
      <c r="L2901" s="102"/>
      <c r="M2901" s="210"/>
      <c r="N2901" s="102"/>
      <c r="O2901" s="210"/>
      <c r="P2901" s="102"/>
      <c r="Q2901" s="215"/>
    </row>
    <row r="2902" spans="2:17" x14ac:dyDescent="0.3">
      <c r="B2902" s="102"/>
      <c r="C2902" s="210"/>
      <c r="D2902" s="102"/>
      <c r="E2902" s="210"/>
      <c r="F2902" s="102"/>
      <c r="G2902" s="210"/>
      <c r="H2902" s="102"/>
      <c r="I2902" s="210"/>
      <c r="J2902" s="102"/>
      <c r="K2902" s="210"/>
      <c r="L2902" s="102"/>
      <c r="M2902" s="210"/>
      <c r="N2902" s="102"/>
      <c r="O2902" s="210"/>
      <c r="P2902" s="102"/>
      <c r="Q2902" s="215"/>
    </row>
    <row r="2903" spans="2:17" x14ac:dyDescent="0.3">
      <c r="B2903" s="102"/>
      <c r="C2903" s="210"/>
      <c r="D2903" s="102"/>
      <c r="E2903" s="210"/>
      <c r="F2903" s="102"/>
      <c r="G2903" s="210"/>
      <c r="H2903" s="102"/>
      <c r="I2903" s="210"/>
      <c r="J2903" s="102"/>
      <c r="K2903" s="210"/>
      <c r="L2903" s="102"/>
      <c r="M2903" s="210"/>
      <c r="N2903" s="102"/>
      <c r="O2903" s="210"/>
      <c r="P2903" s="102"/>
      <c r="Q2903" s="215"/>
    </row>
    <row r="2904" spans="2:17" x14ac:dyDescent="0.3">
      <c r="B2904" s="102"/>
      <c r="C2904" s="210"/>
      <c r="D2904" s="102"/>
      <c r="E2904" s="210"/>
      <c r="F2904" s="102"/>
      <c r="G2904" s="210"/>
      <c r="H2904" s="102"/>
      <c r="I2904" s="210"/>
      <c r="J2904" s="102"/>
      <c r="K2904" s="210"/>
      <c r="L2904" s="102"/>
      <c r="M2904" s="210"/>
      <c r="N2904" s="102"/>
      <c r="O2904" s="210"/>
      <c r="P2904" s="102"/>
      <c r="Q2904" s="215"/>
    </row>
    <row r="2905" spans="2:17" x14ac:dyDescent="0.3">
      <c r="B2905" s="102"/>
      <c r="C2905" s="210"/>
      <c r="D2905" s="102"/>
      <c r="E2905" s="210"/>
      <c r="F2905" s="102"/>
      <c r="G2905" s="210"/>
      <c r="H2905" s="102"/>
      <c r="I2905" s="210"/>
      <c r="J2905" s="102"/>
      <c r="K2905" s="210"/>
      <c r="L2905" s="102"/>
      <c r="M2905" s="210"/>
      <c r="N2905" s="102"/>
      <c r="O2905" s="210"/>
      <c r="P2905" s="102"/>
      <c r="Q2905" s="215"/>
    </row>
    <row r="2906" spans="2:17" x14ac:dyDescent="0.3">
      <c r="B2906" s="102"/>
      <c r="C2906" s="210"/>
      <c r="D2906" s="102"/>
      <c r="E2906" s="210"/>
      <c r="F2906" s="102"/>
      <c r="G2906" s="210"/>
      <c r="H2906" s="102"/>
      <c r="I2906" s="210"/>
      <c r="J2906" s="102"/>
      <c r="K2906" s="210"/>
      <c r="L2906" s="102"/>
      <c r="M2906" s="210"/>
      <c r="N2906" s="102"/>
      <c r="O2906" s="210"/>
      <c r="P2906" s="102"/>
      <c r="Q2906" s="215"/>
    </row>
    <row r="2907" spans="2:17" x14ac:dyDescent="0.3">
      <c r="B2907" s="102"/>
      <c r="C2907" s="210"/>
      <c r="D2907" s="102"/>
      <c r="E2907" s="210"/>
      <c r="F2907" s="102"/>
      <c r="G2907" s="210"/>
      <c r="H2907" s="102"/>
      <c r="I2907" s="210"/>
      <c r="J2907" s="102"/>
      <c r="K2907" s="210"/>
      <c r="L2907" s="102"/>
      <c r="M2907" s="210"/>
      <c r="N2907" s="102"/>
      <c r="O2907" s="210"/>
      <c r="P2907" s="102"/>
      <c r="Q2907" s="215"/>
    </row>
    <row r="2908" spans="2:17" x14ac:dyDescent="0.3">
      <c r="B2908" s="102"/>
      <c r="C2908" s="210"/>
      <c r="D2908" s="102"/>
      <c r="E2908" s="210"/>
      <c r="F2908" s="102"/>
      <c r="G2908" s="210"/>
      <c r="H2908" s="102"/>
      <c r="I2908" s="210"/>
      <c r="J2908" s="102"/>
      <c r="K2908" s="210"/>
      <c r="L2908" s="102"/>
      <c r="M2908" s="210"/>
      <c r="N2908" s="102"/>
      <c r="O2908" s="210"/>
      <c r="P2908" s="102"/>
      <c r="Q2908" s="215"/>
    </row>
    <row r="2909" spans="2:17" x14ac:dyDescent="0.3">
      <c r="B2909" s="102"/>
      <c r="C2909" s="210"/>
      <c r="D2909" s="102"/>
      <c r="E2909" s="210"/>
      <c r="F2909" s="102"/>
      <c r="G2909" s="210"/>
      <c r="H2909" s="102"/>
      <c r="I2909" s="210"/>
      <c r="J2909" s="102"/>
      <c r="K2909" s="210"/>
      <c r="L2909" s="102"/>
      <c r="M2909" s="210"/>
      <c r="N2909" s="102"/>
      <c r="O2909" s="210"/>
      <c r="P2909" s="102"/>
      <c r="Q2909" s="215"/>
    </row>
    <row r="2910" spans="2:17" x14ac:dyDescent="0.3">
      <c r="B2910" s="102"/>
      <c r="C2910" s="210"/>
      <c r="D2910" s="102"/>
      <c r="E2910" s="210"/>
      <c r="F2910" s="102"/>
      <c r="G2910" s="210"/>
      <c r="H2910" s="102"/>
      <c r="I2910" s="210"/>
      <c r="J2910" s="102"/>
      <c r="K2910" s="210"/>
      <c r="L2910" s="102"/>
      <c r="M2910" s="210"/>
      <c r="N2910" s="102"/>
      <c r="O2910" s="210"/>
      <c r="P2910" s="102"/>
      <c r="Q2910" s="215"/>
    </row>
    <row r="2911" spans="2:17" x14ac:dyDescent="0.3">
      <c r="B2911" s="102"/>
      <c r="C2911" s="210"/>
      <c r="D2911" s="102"/>
      <c r="E2911" s="210"/>
      <c r="F2911" s="102"/>
      <c r="G2911" s="210"/>
      <c r="H2911" s="102"/>
      <c r="I2911" s="210"/>
      <c r="J2911" s="102"/>
      <c r="K2911" s="210"/>
      <c r="L2911" s="102"/>
      <c r="M2911" s="210"/>
      <c r="N2911" s="102"/>
      <c r="O2911" s="210"/>
      <c r="P2911" s="102"/>
      <c r="Q2911" s="215"/>
    </row>
    <row r="2912" spans="2:17" x14ac:dyDescent="0.3">
      <c r="B2912" s="102"/>
      <c r="C2912" s="210"/>
      <c r="D2912" s="102"/>
      <c r="E2912" s="210"/>
      <c r="F2912" s="102"/>
      <c r="G2912" s="210"/>
      <c r="H2912" s="102"/>
      <c r="I2912" s="210"/>
      <c r="J2912" s="102"/>
      <c r="K2912" s="210"/>
      <c r="L2912" s="102"/>
      <c r="M2912" s="210"/>
      <c r="N2912" s="102"/>
      <c r="O2912" s="210"/>
      <c r="P2912" s="102"/>
      <c r="Q2912" s="215"/>
    </row>
    <row r="2913" spans="2:17" x14ac:dyDescent="0.3">
      <c r="B2913" s="102"/>
      <c r="C2913" s="210"/>
      <c r="D2913" s="102"/>
      <c r="E2913" s="210"/>
      <c r="F2913" s="102"/>
      <c r="G2913" s="210"/>
      <c r="H2913" s="102"/>
      <c r="I2913" s="210"/>
      <c r="J2913" s="102"/>
      <c r="K2913" s="210"/>
      <c r="L2913" s="102"/>
      <c r="M2913" s="210"/>
      <c r="N2913" s="102"/>
      <c r="O2913" s="210"/>
      <c r="P2913" s="102"/>
      <c r="Q2913" s="215"/>
    </row>
    <row r="2914" spans="2:17" x14ac:dyDescent="0.3">
      <c r="B2914" s="102"/>
      <c r="C2914" s="210"/>
      <c r="D2914" s="102"/>
      <c r="E2914" s="210"/>
      <c r="F2914" s="102"/>
      <c r="G2914" s="210"/>
      <c r="H2914" s="102"/>
      <c r="I2914" s="210"/>
      <c r="J2914" s="102"/>
      <c r="K2914" s="210"/>
      <c r="L2914" s="102"/>
      <c r="M2914" s="210"/>
      <c r="N2914" s="102"/>
      <c r="O2914" s="210"/>
      <c r="P2914" s="102"/>
      <c r="Q2914" s="215"/>
    </row>
    <row r="2915" spans="2:17" x14ac:dyDescent="0.3">
      <c r="B2915" s="102"/>
      <c r="C2915" s="210"/>
      <c r="D2915" s="102"/>
      <c r="E2915" s="210"/>
      <c r="F2915" s="102"/>
      <c r="G2915" s="210"/>
      <c r="H2915" s="102"/>
      <c r="I2915" s="210"/>
      <c r="J2915" s="102"/>
      <c r="K2915" s="210"/>
      <c r="L2915" s="102"/>
      <c r="M2915" s="210"/>
      <c r="N2915" s="102"/>
      <c r="O2915" s="210"/>
      <c r="P2915" s="102"/>
      <c r="Q2915" s="215"/>
    </row>
    <row r="2916" spans="2:17" x14ac:dyDescent="0.3">
      <c r="B2916" s="102"/>
      <c r="C2916" s="210"/>
      <c r="D2916" s="102"/>
      <c r="E2916" s="210"/>
      <c r="F2916" s="102"/>
      <c r="G2916" s="210"/>
      <c r="H2916" s="102"/>
      <c r="I2916" s="210"/>
      <c r="J2916" s="102"/>
      <c r="K2916" s="210"/>
      <c r="L2916" s="102"/>
      <c r="M2916" s="210"/>
      <c r="N2916" s="102"/>
      <c r="O2916" s="210"/>
      <c r="P2916" s="102"/>
      <c r="Q2916" s="215"/>
    </row>
    <row r="2917" spans="2:17" x14ac:dyDescent="0.3">
      <c r="B2917" s="102"/>
      <c r="C2917" s="210"/>
      <c r="D2917" s="102"/>
      <c r="E2917" s="210"/>
      <c r="F2917" s="102"/>
      <c r="G2917" s="210"/>
      <c r="H2917" s="102"/>
      <c r="I2917" s="210"/>
      <c r="J2917" s="102"/>
      <c r="K2917" s="210"/>
      <c r="L2917" s="102"/>
      <c r="M2917" s="210"/>
      <c r="N2917" s="102"/>
      <c r="O2917" s="210"/>
      <c r="P2917" s="102"/>
      <c r="Q2917" s="215"/>
    </row>
    <row r="2918" spans="2:17" x14ac:dyDescent="0.3">
      <c r="B2918" s="102"/>
      <c r="C2918" s="210"/>
      <c r="D2918" s="102"/>
      <c r="E2918" s="210"/>
      <c r="F2918" s="102"/>
      <c r="G2918" s="210"/>
      <c r="H2918" s="102"/>
      <c r="I2918" s="210"/>
      <c r="J2918" s="102"/>
      <c r="K2918" s="210"/>
      <c r="L2918" s="102"/>
      <c r="M2918" s="210"/>
      <c r="N2918" s="102"/>
      <c r="O2918" s="210"/>
      <c r="P2918" s="102"/>
      <c r="Q2918" s="215"/>
    </row>
    <row r="2919" spans="2:17" x14ac:dyDescent="0.3">
      <c r="B2919" s="102"/>
      <c r="C2919" s="210"/>
      <c r="D2919" s="102"/>
      <c r="E2919" s="210"/>
      <c r="F2919" s="102"/>
      <c r="G2919" s="210"/>
      <c r="H2919" s="102"/>
      <c r="I2919" s="210"/>
      <c r="J2919" s="102"/>
      <c r="K2919" s="210"/>
      <c r="L2919" s="102"/>
      <c r="M2919" s="210"/>
      <c r="N2919" s="102"/>
      <c r="O2919" s="210"/>
      <c r="P2919" s="102"/>
      <c r="Q2919" s="215"/>
    </row>
    <row r="2920" spans="2:17" x14ac:dyDescent="0.3">
      <c r="B2920" s="102"/>
      <c r="C2920" s="210"/>
      <c r="D2920" s="102"/>
      <c r="E2920" s="210"/>
      <c r="F2920" s="102"/>
      <c r="G2920" s="210"/>
      <c r="H2920" s="102"/>
      <c r="I2920" s="210"/>
      <c r="J2920" s="102"/>
      <c r="K2920" s="210"/>
      <c r="L2920" s="102"/>
      <c r="M2920" s="210"/>
      <c r="N2920" s="102"/>
      <c r="O2920" s="210"/>
      <c r="P2920" s="102"/>
      <c r="Q2920" s="215"/>
    </row>
    <row r="2921" spans="2:17" x14ac:dyDescent="0.3">
      <c r="B2921" s="102"/>
      <c r="C2921" s="210"/>
      <c r="D2921" s="102"/>
      <c r="E2921" s="210"/>
      <c r="F2921" s="102"/>
      <c r="G2921" s="210"/>
      <c r="H2921" s="102"/>
      <c r="I2921" s="210"/>
      <c r="J2921" s="102"/>
      <c r="K2921" s="210"/>
      <c r="L2921" s="102"/>
      <c r="M2921" s="210"/>
      <c r="N2921" s="102"/>
      <c r="O2921" s="210"/>
      <c r="P2921" s="102"/>
      <c r="Q2921" s="215"/>
    </row>
    <row r="2922" spans="2:17" x14ac:dyDescent="0.3">
      <c r="B2922" s="102"/>
      <c r="C2922" s="210"/>
      <c r="D2922" s="102"/>
      <c r="E2922" s="210"/>
      <c r="F2922" s="102"/>
      <c r="G2922" s="210"/>
      <c r="H2922" s="102"/>
      <c r="I2922" s="210"/>
      <c r="J2922" s="102"/>
      <c r="K2922" s="210"/>
      <c r="L2922" s="102"/>
      <c r="M2922" s="210"/>
      <c r="N2922" s="102"/>
      <c r="O2922" s="210"/>
      <c r="P2922" s="102"/>
      <c r="Q2922" s="215"/>
    </row>
    <row r="2923" spans="2:17" x14ac:dyDescent="0.3">
      <c r="B2923" s="102"/>
      <c r="C2923" s="210"/>
      <c r="D2923" s="102"/>
      <c r="E2923" s="210"/>
      <c r="F2923" s="102"/>
      <c r="G2923" s="210"/>
      <c r="H2923" s="102"/>
      <c r="I2923" s="210"/>
      <c r="J2923" s="102"/>
      <c r="K2923" s="210"/>
      <c r="L2923" s="102"/>
      <c r="M2923" s="210"/>
      <c r="N2923" s="102"/>
      <c r="O2923" s="210"/>
      <c r="P2923" s="102"/>
      <c r="Q2923" s="215"/>
    </row>
    <row r="2924" spans="2:17" x14ac:dyDescent="0.3">
      <c r="B2924" s="102"/>
      <c r="C2924" s="210"/>
      <c r="D2924" s="102"/>
      <c r="E2924" s="210"/>
      <c r="F2924" s="102"/>
      <c r="G2924" s="210"/>
      <c r="H2924" s="102"/>
      <c r="I2924" s="210"/>
      <c r="J2924" s="102"/>
      <c r="K2924" s="210"/>
      <c r="L2924" s="102"/>
      <c r="M2924" s="210"/>
      <c r="N2924" s="102"/>
      <c r="O2924" s="210"/>
      <c r="P2924" s="102"/>
      <c r="Q2924" s="215"/>
    </row>
    <row r="2925" spans="2:17" x14ac:dyDescent="0.3">
      <c r="B2925" s="102"/>
      <c r="C2925" s="210"/>
      <c r="D2925" s="102"/>
      <c r="E2925" s="210"/>
      <c r="F2925" s="102"/>
      <c r="G2925" s="210"/>
      <c r="H2925" s="102"/>
      <c r="I2925" s="210"/>
      <c r="J2925" s="102"/>
      <c r="K2925" s="210"/>
      <c r="L2925" s="102"/>
      <c r="M2925" s="210"/>
      <c r="N2925" s="102"/>
      <c r="O2925" s="210"/>
      <c r="P2925" s="102"/>
      <c r="Q2925" s="215"/>
    </row>
    <row r="2926" spans="2:17" x14ac:dyDescent="0.3">
      <c r="B2926" s="102"/>
      <c r="C2926" s="210"/>
      <c r="D2926" s="102"/>
      <c r="E2926" s="210"/>
      <c r="F2926" s="102"/>
      <c r="G2926" s="210"/>
      <c r="H2926" s="102"/>
      <c r="I2926" s="210"/>
      <c r="J2926" s="102"/>
      <c r="K2926" s="210"/>
      <c r="L2926" s="102"/>
      <c r="M2926" s="210"/>
      <c r="N2926" s="102"/>
      <c r="O2926" s="210"/>
      <c r="P2926" s="102"/>
      <c r="Q2926" s="215"/>
    </row>
    <row r="2927" spans="2:17" x14ac:dyDescent="0.3">
      <c r="B2927" s="102"/>
      <c r="C2927" s="210"/>
      <c r="D2927" s="102"/>
      <c r="E2927" s="210"/>
      <c r="F2927" s="102"/>
      <c r="G2927" s="210"/>
      <c r="H2927" s="102"/>
      <c r="I2927" s="210"/>
      <c r="J2927" s="102"/>
      <c r="K2927" s="210"/>
      <c r="L2927" s="102"/>
      <c r="M2927" s="210"/>
      <c r="N2927" s="102"/>
      <c r="O2927" s="210"/>
      <c r="P2927" s="102"/>
      <c r="Q2927" s="215"/>
    </row>
    <row r="2928" spans="2:17" x14ac:dyDescent="0.3">
      <c r="B2928" s="102"/>
      <c r="C2928" s="210"/>
      <c r="D2928" s="102"/>
      <c r="E2928" s="210"/>
      <c r="F2928" s="102"/>
      <c r="G2928" s="210"/>
      <c r="H2928" s="102"/>
      <c r="I2928" s="210"/>
      <c r="J2928" s="102"/>
      <c r="K2928" s="210"/>
      <c r="L2928" s="102"/>
      <c r="M2928" s="210"/>
      <c r="N2928" s="102"/>
      <c r="O2928" s="210"/>
      <c r="P2928" s="102"/>
      <c r="Q2928" s="215"/>
    </row>
    <row r="2929" spans="2:17" x14ac:dyDescent="0.3">
      <c r="B2929" s="102"/>
      <c r="C2929" s="210"/>
      <c r="D2929" s="102"/>
      <c r="E2929" s="210"/>
      <c r="F2929" s="102"/>
      <c r="G2929" s="210"/>
      <c r="H2929" s="102"/>
      <c r="I2929" s="210"/>
      <c r="J2929" s="102"/>
      <c r="K2929" s="210"/>
      <c r="L2929" s="102"/>
      <c r="M2929" s="210"/>
      <c r="N2929" s="102"/>
      <c r="O2929" s="210"/>
      <c r="P2929" s="102"/>
      <c r="Q2929" s="215"/>
    </row>
    <row r="2930" spans="2:17" x14ac:dyDescent="0.3">
      <c r="B2930" s="102"/>
      <c r="C2930" s="210"/>
      <c r="D2930" s="102"/>
      <c r="E2930" s="210"/>
      <c r="F2930" s="102"/>
      <c r="G2930" s="210"/>
      <c r="H2930" s="102"/>
      <c r="I2930" s="210"/>
      <c r="J2930" s="102"/>
      <c r="K2930" s="210"/>
      <c r="L2930" s="102"/>
      <c r="M2930" s="210"/>
      <c r="N2930" s="102"/>
      <c r="O2930" s="210"/>
      <c r="P2930" s="102"/>
      <c r="Q2930" s="215"/>
    </row>
    <row r="2931" spans="2:17" x14ac:dyDescent="0.3">
      <c r="B2931" s="102"/>
      <c r="C2931" s="210"/>
      <c r="D2931" s="102"/>
      <c r="E2931" s="210"/>
      <c r="F2931" s="102"/>
      <c r="G2931" s="210"/>
      <c r="H2931" s="102"/>
      <c r="I2931" s="210"/>
      <c r="J2931" s="102"/>
      <c r="K2931" s="210"/>
      <c r="L2931" s="102"/>
      <c r="M2931" s="210"/>
      <c r="N2931" s="102"/>
      <c r="O2931" s="210"/>
      <c r="P2931" s="102"/>
      <c r="Q2931" s="215"/>
    </row>
    <row r="2932" spans="2:17" x14ac:dyDescent="0.3">
      <c r="B2932" s="102"/>
      <c r="C2932" s="210"/>
      <c r="D2932" s="102"/>
      <c r="E2932" s="210"/>
      <c r="F2932" s="102"/>
      <c r="G2932" s="210"/>
      <c r="H2932" s="102"/>
      <c r="I2932" s="210"/>
      <c r="J2932" s="102"/>
      <c r="K2932" s="210"/>
      <c r="L2932" s="102"/>
      <c r="M2932" s="210"/>
      <c r="N2932" s="102"/>
      <c r="O2932" s="210"/>
      <c r="P2932" s="102"/>
      <c r="Q2932" s="215"/>
    </row>
    <row r="2933" spans="2:17" x14ac:dyDescent="0.3">
      <c r="B2933" s="102"/>
      <c r="C2933" s="210"/>
      <c r="D2933" s="102"/>
      <c r="E2933" s="210"/>
      <c r="F2933" s="102"/>
      <c r="G2933" s="210"/>
      <c r="H2933" s="102"/>
      <c r="I2933" s="210"/>
      <c r="J2933" s="102"/>
      <c r="K2933" s="210"/>
      <c r="L2933" s="102"/>
      <c r="M2933" s="210"/>
      <c r="N2933" s="102"/>
      <c r="O2933" s="210"/>
      <c r="P2933" s="102"/>
      <c r="Q2933" s="215"/>
    </row>
    <row r="2934" spans="2:17" x14ac:dyDescent="0.3">
      <c r="B2934" s="102"/>
      <c r="C2934" s="210"/>
      <c r="D2934" s="102"/>
      <c r="E2934" s="210"/>
      <c r="F2934" s="102"/>
      <c r="G2934" s="210"/>
      <c r="H2934" s="102"/>
      <c r="I2934" s="210"/>
      <c r="J2934" s="102"/>
      <c r="K2934" s="210"/>
      <c r="L2934" s="102"/>
      <c r="M2934" s="210"/>
      <c r="N2934" s="102"/>
      <c r="O2934" s="210"/>
      <c r="P2934" s="102"/>
      <c r="Q2934" s="215"/>
    </row>
    <row r="2935" spans="2:17" x14ac:dyDescent="0.3">
      <c r="B2935" s="102"/>
      <c r="C2935" s="210"/>
      <c r="D2935" s="102"/>
      <c r="E2935" s="210"/>
      <c r="F2935" s="102"/>
      <c r="G2935" s="210"/>
      <c r="H2935" s="102"/>
      <c r="I2935" s="210"/>
      <c r="J2935" s="102"/>
      <c r="K2935" s="210"/>
      <c r="L2935" s="102"/>
      <c r="M2935" s="210"/>
      <c r="N2935" s="102"/>
      <c r="O2935" s="210"/>
      <c r="P2935" s="102"/>
      <c r="Q2935" s="215"/>
    </row>
    <row r="2936" spans="2:17" x14ac:dyDescent="0.3">
      <c r="B2936" s="102"/>
      <c r="C2936" s="210"/>
      <c r="D2936" s="102"/>
      <c r="E2936" s="210"/>
      <c r="F2936" s="102"/>
      <c r="G2936" s="210"/>
      <c r="H2936" s="102"/>
      <c r="I2936" s="210"/>
      <c r="J2936" s="102"/>
      <c r="K2936" s="210"/>
      <c r="L2936" s="102"/>
      <c r="M2936" s="210"/>
      <c r="N2936" s="102"/>
      <c r="O2936" s="210"/>
      <c r="P2936" s="102"/>
      <c r="Q2936" s="215"/>
    </row>
    <row r="2937" spans="2:17" x14ac:dyDescent="0.3">
      <c r="B2937" s="102"/>
      <c r="C2937" s="210"/>
      <c r="D2937" s="102"/>
      <c r="E2937" s="210"/>
      <c r="F2937" s="102"/>
      <c r="G2937" s="210"/>
      <c r="H2937" s="102"/>
      <c r="I2937" s="210"/>
      <c r="J2937" s="102"/>
      <c r="K2937" s="210"/>
      <c r="L2937" s="102"/>
      <c r="M2937" s="210"/>
      <c r="N2937" s="102"/>
      <c r="O2937" s="210"/>
      <c r="P2937" s="102"/>
      <c r="Q2937" s="215"/>
    </row>
    <row r="2938" spans="2:17" x14ac:dyDescent="0.3">
      <c r="B2938" s="102"/>
      <c r="C2938" s="210"/>
      <c r="D2938" s="102"/>
      <c r="E2938" s="210"/>
      <c r="F2938" s="102"/>
      <c r="G2938" s="210"/>
      <c r="H2938" s="102"/>
      <c r="I2938" s="210"/>
      <c r="J2938" s="102"/>
      <c r="K2938" s="210"/>
      <c r="L2938" s="102"/>
      <c r="M2938" s="210"/>
      <c r="N2938" s="102"/>
      <c r="O2938" s="210"/>
      <c r="P2938" s="102"/>
      <c r="Q2938" s="215"/>
    </row>
    <row r="2939" spans="2:17" x14ac:dyDescent="0.3">
      <c r="B2939" s="102"/>
      <c r="C2939" s="210"/>
      <c r="D2939" s="102"/>
      <c r="E2939" s="210"/>
      <c r="F2939" s="102"/>
      <c r="G2939" s="210"/>
      <c r="H2939" s="102"/>
      <c r="I2939" s="210"/>
      <c r="J2939" s="102"/>
      <c r="K2939" s="210"/>
      <c r="L2939" s="102"/>
      <c r="M2939" s="210"/>
      <c r="N2939" s="102"/>
      <c r="O2939" s="210"/>
      <c r="P2939" s="102"/>
      <c r="Q2939" s="215"/>
    </row>
    <row r="2940" spans="2:17" x14ac:dyDescent="0.3">
      <c r="B2940" s="102"/>
      <c r="C2940" s="210"/>
      <c r="D2940" s="102"/>
      <c r="E2940" s="210"/>
      <c r="F2940" s="102"/>
      <c r="G2940" s="210"/>
      <c r="H2940" s="102"/>
      <c r="I2940" s="210"/>
      <c r="J2940" s="102"/>
      <c r="K2940" s="210"/>
      <c r="L2940" s="102"/>
      <c r="M2940" s="210"/>
      <c r="N2940" s="102"/>
      <c r="O2940" s="210"/>
      <c r="P2940" s="102"/>
      <c r="Q2940" s="215"/>
    </row>
    <row r="2941" spans="2:17" x14ac:dyDescent="0.3">
      <c r="B2941" s="102"/>
      <c r="C2941" s="210"/>
      <c r="D2941" s="102"/>
      <c r="E2941" s="210"/>
      <c r="F2941" s="102"/>
      <c r="G2941" s="210"/>
      <c r="H2941" s="102"/>
      <c r="I2941" s="210"/>
      <c r="J2941" s="102"/>
      <c r="K2941" s="210"/>
      <c r="L2941" s="102"/>
      <c r="M2941" s="210"/>
      <c r="N2941" s="102"/>
      <c r="O2941" s="210"/>
      <c r="P2941" s="102"/>
      <c r="Q2941" s="215"/>
    </row>
    <row r="2942" spans="2:17" x14ac:dyDescent="0.3">
      <c r="B2942" s="102"/>
      <c r="C2942" s="210"/>
      <c r="D2942" s="102"/>
      <c r="E2942" s="210"/>
      <c r="F2942" s="102"/>
      <c r="G2942" s="210"/>
      <c r="H2942" s="102"/>
      <c r="I2942" s="210"/>
      <c r="J2942" s="102"/>
      <c r="K2942" s="210"/>
      <c r="L2942" s="102"/>
      <c r="M2942" s="210"/>
      <c r="N2942" s="102"/>
      <c r="O2942" s="210"/>
      <c r="P2942" s="102"/>
      <c r="Q2942" s="215"/>
    </row>
    <row r="2943" spans="2:17" x14ac:dyDescent="0.3">
      <c r="B2943" s="102"/>
      <c r="C2943" s="210"/>
      <c r="D2943" s="102"/>
      <c r="E2943" s="210"/>
      <c r="F2943" s="102"/>
      <c r="G2943" s="210"/>
      <c r="H2943" s="102"/>
      <c r="I2943" s="210"/>
      <c r="J2943" s="102"/>
      <c r="K2943" s="210"/>
      <c r="L2943" s="102"/>
      <c r="M2943" s="210"/>
      <c r="N2943" s="102"/>
      <c r="O2943" s="210"/>
      <c r="P2943" s="102"/>
      <c r="Q2943" s="215"/>
    </row>
    <row r="2944" spans="2:17" x14ac:dyDescent="0.3">
      <c r="B2944" s="102"/>
      <c r="C2944" s="210"/>
      <c r="D2944" s="102"/>
      <c r="E2944" s="210"/>
      <c r="F2944" s="102"/>
      <c r="G2944" s="210"/>
      <c r="H2944" s="102"/>
      <c r="I2944" s="210"/>
      <c r="J2944" s="102"/>
      <c r="K2944" s="210"/>
      <c r="L2944" s="102"/>
      <c r="M2944" s="210"/>
      <c r="N2944" s="102"/>
      <c r="O2944" s="210"/>
      <c r="P2944" s="102"/>
      <c r="Q2944" s="215"/>
    </row>
    <row r="2945" spans="2:17" x14ac:dyDescent="0.3">
      <c r="B2945" s="102"/>
      <c r="C2945" s="210"/>
      <c r="D2945" s="102"/>
      <c r="E2945" s="210"/>
      <c r="F2945" s="102"/>
      <c r="G2945" s="210"/>
      <c r="H2945" s="102"/>
      <c r="I2945" s="210"/>
      <c r="J2945" s="102"/>
      <c r="K2945" s="210"/>
      <c r="L2945" s="102"/>
      <c r="M2945" s="210"/>
      <c r="N2945" s="102"/>
      <c r="O2945" s="210"/>
      <c r="P2945" s="102"/>
      <c r="Q2945" s="215"/>
    </row>
    <row r="2946" spans="2:17" x14ac:dyDescent="0.3">
      <c r="B2946" s="102"/>
      <c r="C2946" s="210"/>
      <c r="D2946" s="102"/>
      <c r="E2946" s="210"/>
      <c r="F2946" s="102"/>
      <c r="G2946" s="210"/>
      <c r="H2946" s="102"/>
      <c r="I2946" s="210"/>
      <c r="J2946" s="102"/>
      <c r="K2946" s="210"/>
      <c r="L2946" s="102"/>
      <c r="M2946" s="210"/>
      <c r="N2946" s="102"/>
      <c r="O2946" s="210"/>
      <c r="P2946" s="102"/>
      <c r="Q2946" s="215"/>
    </row>
    <row r="2947" spans="2:17" x14ac:dyDescent="0.3">
      <c r="B2947" s="102"/>
      <c r="C2947" s="210"/>
      <c r="D2947" s="102"/>
      <c r="E2947" s="210"/>
      <c r="F2947" s="102"/>
      <c r="G2947" s="210"/>
      <c r="H2947" s="102"/>
      <c r="I2947" s="210"/>
      <c r="J2947" s="102"/>
      <c r="K2947" s="210"/>
      <c r="L2947" s="102"/>
      <c r="M2947" s="210"/>
      <c r="N2947" s="102"/>
      <c r="O2947" s="210"/>
      <c r="P2947" s="102"/>
      <c r="Q2947" s="215"/>
    </row>
    <row r="2948" spans="2:17" x14ac:dyDescent="0.3">
      <c r="B2948" s="102"/>
      <c r="C2948" s="210"/>
      <c r="D2948" s="102"/>
      <c r="E2948" s="210"/>
      <c r="F2948" s="102"/>
      <c r="G2948" s="210"/>
      <c r="H2948" s="102"/>
      <c r="I2948" s="210"/>
      <c r="J2948" s="102"/>
      <c r="K2948" s="210"/>
      <c r="L2948" s="102"/>
      <c r="M2948" s="210"/>
      <c r="N2948" s="102"/>
      <c r="O2948" s="210"/>
      <c r="P2948" s="102"/>
      <c r="Q2948" s="215"/>
    </row>
    <row r="2949" spans="2:17" x14ac:dyDescent="0.3">
      <c r="B2949" s="102"/>
      <c r="C2949" s="210"/>
      <c r="D2949" s="102"/>
      <c r="E2949" s="210"/>
      <c r="F2949" s="102"/>
      <c r="G2949" s="210"/>
      <c r="H2949" s="102"/>
      <c r="I2949" s="210"/>
      <c r="J2949" s="102"/>
      <c r="K2949" s="210"/>
      <c r="L2949" s="102"/>
      <c r="M2949" s="210"/>
      <c r="N2949" s="102"/>
      <c r="O2949" s="210"/>
      <c r="P2949" s="102"/>
      <c r="Q2949" s="215"/>
    </row>
    <row r="2950" spans="2:17" x14ac:dyDescent="0.3">
      <c r="B2950" s="102"/>
      <c r="C2950" s="210"/>
      <c r="D2950" s="102"/>
      <c r="E2950" s="210"/>
      <c r="F2950" s="102"/>
      <c r="G2950" s="210"/>
      <c r="H2950" s="102"/>
      <c r="I2950" s="210"/>
      <c r="J2950" s="102"/>
      <c r="K2950" s="210"/>
      <c r="L2950" s="102"/>
      <c r="M2950" s="210"/>
      <c r="N2950" s="102"/>
      <c r="O2950" s="210"/>
      <c r="P2950" s="102"/>
      <c r="Q2950" s="215"/>
    </row>
    <row r="2951" spans="2:17" x14ac:dyDescent="0.3">
      <c r="B2951" s="102"/>
      <c r="C2951" s="210"/>
      <c r="D2951" s="102"/>
      <c r="E2951" s="210"/>
      <c r="F2951" s="102"/>
      <c r="G2951" s="210"/>
      <c r="H2951" s="102"/>
      <c r="I2951" s="210"/>
      <c r="J2951" s="102"/>
      <c r="K2951" s="210"/>
      <c r="L2951" s="102"/>
      <c r="M2951" s="210"/>
      <c r="N2951" s="102"/>
      <c r="O2951" s="210"/>
      <c r="P2951" s="102"/>
      <c r="Q2951" s="215"/>
    </row>
    <row r="2952" spans="2:17" x14ac:dyDescent="0.3">
      <c r="B2952" s="102"/>
      <c r="C2952" s="210"/>
      <c r="D2952" s="102"/>
      <c r="E2952" s="210"/>
      <c r="F2952" s="102"/>
      <c r="G2952" s="210"/>
      <c r="H2952" s="102"/>
      <c r="I2952" s="210"/>
      <c r="J2952" s="102"/>
      <c r="K2952" s="210"/>
      <c r="L2952" s="102"/>
      <c r="M2952" s="210"/>
      <c r="N2952" s="102"/>
      <c r="O2952" s="210"/>
      <c r="P2952" s="102"/>
      <c r="Q2952" s="215"/>
    </row>
    <row r="2953" spans="2:17" x14ac:dyDescent="0.3">
      <c r="B2953" s="102"/>
      <c r="C2953" s="210"/>
      <c r="D2953" s="102"/>
      <c r="E2953" s="210"/>
      <c r="F2953" s="102"/>
      <c r="G2953" s="210"/>
      <c r="H2953" s="102"/>
      <c r="I2953" s="210"/>
      <c r="J2953" s="102"/>
      <c r="K2953" s="210"/>
      <c r="L2953" s="102"/>
      <c r="M2953" s="210"/>
      <c r="N2953" s="102"/>
      <c r="O2953" s="210"/>
      <c r="P2953" s="102"/>
      <c r="Q2953" s="215"/>
    </row>
    <row r="2954" spans="2:17" x14ac:dyDescent="0.3">
      <c r="B2954" s="102"/>
      <c r="C2954" s="210"/>
      <c r="D2954" s="102"/>
      <c r="E2954" s="210"/>
      <c r="F2954" s="102"/>
      <c r="G2954" s="210"/>
      <c r="H2954" s="102"/>
      <c r="I2954" s="210"/>
      <c r="J2954" s="102"/>
      <c r="K2954" s="210"/>
      <c r="L2954" s="102"/>
      <c r="M2954" s="210"/>
      <c r="N2954" s="102"/>
      <c r="O2954" s="210"/>
      <c r="P2954" s="102"/>
      <c r="Q2954" s="215"/>
    </row>
    <row r="2955" spans="2:17" x14ac:dyDescent="0.3">
      <c r="B2955" s="102"/>
      <c r="C2955" s="210"/>
      <c r="D2955" s="102"/>
      <c r="E2955" s="210"/>
      <c r="F2955" s="102"/>
      <c r="G2955" s="210"/>
      <c r="H2955" s="102"/>
      <c r="I2955" s="210"/>
      <c r="J2955" s="102"/>
      <c r="K2955" s="210"/>
      <c r="L2955" s="102"/>
      <c r="M2955" s="210"/>
      <c r="N2955" s="102"/>
      <c r="O2955" s="210"/>
      <c r="P2955" s="102"/>
      <c r="Q2955" s="215"/>
    </row>
    <row r="2956" spans="2:17" x14ac:dyDescent="0.3">
      <c r="B2956" s="102"/>
      <c r="C2956" s="210"/>
      <c r="D2956" s="102"/>
      <c r="E2956" s="210"/>
      <c r="F2956" s="102"/>
      <c r="G2956" s="210"/>
      <c r="H2956" s="102"/>
      <c r="I2956" s="210"/>
      <c r="J2956" s="102"/>
      <c r="K2956" s="210"/>
      <c r="L2956" s="102"/>
      <c r="M2956" s="210"/>
      <c r="N2956" s="102"/>
      <c r="O2956" s="210"/>
      <c r="P2956" s="102"/>
      <c r="Q2956" s="215"/>
    </row>
    <row r="2957" spans="2:17" x14ac:dyDescent="0.3">
      <c r="B2957" s="102"/>
      <c r="C2957" s="210"/>
      <c r="D2957" s="102"/>
      <c r="E2957" s="210"/>
      <c r="F2957" s="102"/>
      <c r="G2957" s="210"/>
      <c r="H2957" s="102"/>
      <c r="I2957" s="210"/>
      <c r="J2957" s="102"/>
      <c r="K2957" s="210"/>
      <c r="L2957" s="102"/>
      <c r="M2957" s="210"/>
      <c r="N2957" s="102"/>
      <c r="O2957" s="210"/>
      <c r="P2957" s="102"/>
      <c r="Q2957" s="215"/>
    </row>
    <row r="2958" spans="2:17" x14ac:dyDescent="0.3">
      <c r="B2958" s="102"/>
      <c r="C2958" s="210"/>
      <c r="D2958" s="102"/>
      <c r="E2958" s="210"/>
      <c r="F2958" s="102"/>
      <c r="G2958" s="210"/>
      <c r="H2958" s="102"/>
      <c r="I2958" s="210"/>
      <c r="J2958" s="102"/>
      <c r="K2958" s="210"/>
      <c r="L2958" s="102"/>
      <c r="M2958" s="210"/>
      <c r="N2958" s="102"/>
      <c r="O2958" s="210"/>
      <c r="P2958" s="102"/>
      <c r="Q2958" s="215"/>
    </row>
    <row r="2959" spans="2:17" x14ac:dyDescent="0.3">
      <c r="B2959" s="102"/>
      <c r="C2959" s="210"/>
      <c r="D2959" s="102"/>
      <c r="E2959" s="210"/>
      <c r="F2959" s="102"/>
      <c r="G2959" s="210"/>
      <c r="H2959" s="102"/>
      <c r="I2959" s="210"/>
      <c r="J2959" s="102"/>
      <c r="K2959" s="210"/>
      <c r="L2959" s="102"/>
      <c r="M2959" s="210"/>
      <c r="N2959" s="102"/>
      <c r="O2959" s="210"/>
      <c r="P2959" s="102"/>
      <c r="Q2959" s="215"/>
    </row>
    <row r="2960" spans="2:17" x14ac:dyDescent="0.3">
      <c r="B2960" s="102"/>
      <c r="C2960" s="210"/>
      <c r="D2960" s="102"/>
      <c r="E2960" s="210"/>
      <c r="F2960" s="102"/>
      <c r="G2960" s="210"/>
      <c r="H2960" s="102"/>
      <c r="I2960" s="210"/>
      <c r="J2960" s="102"/>
      <c r="K2960" s="210"/>
      <c r="L2960" s="102"/>
      <c r="M2960" s="210"/>
      <c r="N2960" s="102"/>
      <c r="O2960" s="210"/>
      <c r="P2960" s="102"/>
      <c r="Q2960" s="215"/>
    </row>
    <row r="2961" spans="2:17" x14ac:dyDescent="0.3">
      <c r="B2961" s="102"/>
      <c r="C2961" s="210"/>
      <c r="D2961" s="102"/>
      <c r="E2961" s="210"/>
      <c r="F2961" s="102"/>
      <c r="G2961" s="210"/>
      <c r="H2961" s="102"/>
      <c r="I2961" s="210"/>
      <c r="J2961" s="102"/>
      <c r="K2961" s="210"/>
      <c r="L2961" s="102"/>
      <c r="M2961" s="210"/>
      <c r="N2961" s="102"/>
      <c r="O2961" s="210"/>
      <c r="P2961" s="102"/>
      <c r="Q2961" s="215"/>
    </row>
    <row r="2962" spans="2:17" x14ac:dyDescent="0.3">
      <c r="B2962" s="102"/>
      <c r="C2962" s="210"/>
      <c r="D2962" s="102"/>
      <c r="E2962" s="210"/>
      <c r="F2962" s="102"/>
      <c r="G2962" s="210"/>
      <c r="H2962" s="102"/>
      <c r="I2962" s="210"/>
      <c r="J2962" s="102"/>
      <c r="K2962" s="210"/>
      <c r="L2962" s="102"/>
      <c r="M2962" s="210"/>
      <c r="N2962" s="102"/>
      <c r="O2962" s="210"/>
      <c r="P2962" s="102"/>
      <c r="Q2962" s="215"/>
    </row>
    <row r="2963" spans="2:17" x14ac:dyDescent="0.3">
      <c r="B2963" s="102"/>
      <c r="C2963" s="210"/>
      <c r="D2963" s="102"/>
      <c r="E2963" s="210"/>
      <c r="F2963" s="102"/>
      <c r="G2963" s="210"/>
      <c r="H2963" s="102"/>
      <c r="I2963" s="210"/>
      <c r="J2963" s="102"/>
      <c r="K2963" s="210"/>
      <c r="L2963" s="102"/>
      <c r="M2963" s="210"/>
      <c r="N2963" s="102"/>
      <c r="O2963" s="210"/>
      <c r="P2963" s="102"/>
      <c r="Q2963" s="215"/>
    </row>
    <row r="2964" spans="2:17" x14ac:dyDescent="0.3">
      <c r="B2964" s="102"/>
      <c r="C2964" s="210"/>
      <c r="D2964" s="102"/>
      <c r="E2964" s="210"/>
      <c r="F2964" s="102"/>
      <c r="G2964" s="210"/>
      <c r="H2964" s="102"/>
      <c r="I2964" s="210"/>
      <c r="J2964" s="102"/>
      <c r="K2964" s="210"/>
      <c r="L2964" s="102"/>
      <c r="M2964" s="210"/>
      <c r="N2964" s="102"/>
      <c r="O2964" s="210"/>
      <c r="P2964" s="102"/>
      <c r="Q2964" s="215"/>
    </row>
    <row r="2965" spans="2:17" x14ac:dyDescent="0.3">
      <c r="B2965" s="102"/>
      <c r="C2965" s="210"/>
      <c r="D2965" s="102"/>
      <c r="E2965" s="210"/>
      <c r="F2965" s="102"/>
      <c r="G2965" s="210"/>
      <c r="H2965" s="102"/>
      <c r="I2965" s="210"/>
      <c r="J2965" s="102"/>
      <c r="K2965" s="210"/>
      <c r="L2965" s="102"/>
      <c r="M2965" s="210"/>
      <c r="N2965" s="102"/>
      <c r="O2965" s="210"/>
      <c r="P2965" s="102"/>
      <c r="Q2965" s="215"/>
    </row>
    <row r="2966" spans="2:17" x14ac:dyDescent="0.3">
      <c r="B2966" s="102"/>
      <c r="C2966" s="210"/>
      <c r="D2966" s="102"/>
      <c r="E2966" s="210"/>
      <c r="F2966" s="102"/>
      <c r="G2966" s="210"/>
      <c r="H2966" s="102"/>
      <c r="I2966" s="210"/>
      <c r="J2966" s="102"/>
      <c r="K2966" s="210"/>
      <c r="L2966" s="102"/>
      <c r="M2966" s="210"/>
      <c r="N2966" s="102"/>
      <c r="O2966" s="210"/>
      <c r="P2966" s="102"/>
      <c r="Q2966" s="215"/>
    </row>
    <row r="2967" spans="2:17" x14ac:dyDescent="0.3">
      <c r="B2967" s="102"/>
      <c r="C2967" s="210"/>
      <c r="D2967" s="102"/>
      <c r="E2967" s="210"/>
      <c r="F2967" s="102"/>
      <c r="G2967" s="210"/>
      <c r="H2967" s="102"/>
      <c r="I2967" s="210"/>
      <c r="J2967" s="102"/>
      <c r="K2967" s="210"/>
      <c r="L2967" s="102"/>
      <c r="M2967" s="210"/>
      <c r="N2967" s="102"/>
      <c r="O2967" s="210"/>
      <c r="P2967" s="102"/>
      <c r="Q2967" s="215"/>
    </row>
    <row r="2968" spans="2:17" x14ac:dyDescent="0.3">
      <c r="B2968" s="102"/>
      <c r="C2968" s="210"/>
      <c r="D2968" s="102"/>
      <c r="E2968" s="210"/>
      <c r="F2968" s="102"/>
      <c r="G2968" s="210"/>
      <c r="H2968" s="102"/>
      <c r="I2968" s="210"/>
      <c r="J2968" s="102"/>
      <c r="K2968" s="210"/>
      <c r="L2968" s="102"/>
      <c r="M2968" s="210"/>
      <c r="N2968" s="102"/>
      <c r="O2968" s="210"/>
      <c r="P2968" s="102"/>
      <c r="Q2968" s="215"/>
    </row>
    <row r="2969" spans="2:17" x14ac:dyDescent="0.3">
      <c r="B2969" s="102"/>
      <c r="C2969" s="210"/>
      <c r="D2969" s="102"/>
      <c r="E2969" s="210"/>
      <c r="F2969" s="102"/>
      <c r="G2969" s="210"/>
      <c r="H2969" s="102"/>
      <c r="I2969" s="210"/>
      <c r="J2969" s="102"/>
      <c r="K2969" s="210"/>
      <c r="L2969" s="102"/>
      <c r="M2969" s="210"/>
      <c r="N2969" s="102"/>
      <c r="O2969" s="210"/>
      <c r="P2969" s="102"/>
      <c r="Q2969" s="215"/>
    </row>
    <row r="2970" spans="2:17" x14ac:dyDescent="0.3">
      <c r="B2970" s="102"/>
      <c r="C2970" s="210"/>
      <c r="D2970" s="102"/>
      <c r="E2970" s="210"/>
      <c r="F2970" s="102"/>
      <c r="G2970" s="210"/>
      <c r="H2970" s="102"/>
      <c r="I2970" s="210"/>
      <c r="J2970" s="102"/>
      <c r="K2970" s="210"/>
      <c r="L2970" s="102"/>
      <c r="M2970" s="210"/>
      <c r="N2970" s="102"/>
      <c r="O2970" s="210"/>
      <c r="P2970" s="102"/>
      <c r="Q2970" s="215"/>
    </row>
    <row r="2971" spans="2:17" x14ac:dyDescent="0.3">
      <c r="B2971" s="102"/>
      <c r="C2971" s="210"/>
      <c r="D2971" s="102"/>
      <c r="E2971" s="210"/>
      <c r="F2971" s="102"/>
      <c r="G2971" s="210"/>
      <c r="H2971" s="102"/>
      <c r="I2971" s="210"/>
      <c r="J2971" s="102"/>
      <c r="K2971" s="210"/>
      <c r="L2971" s="102"/>
      <c r="M2971" s="210"/>
      <c r="N2971" s="102"/>
      <c r="O2971" s="210"/>
      <c r="P2971" s="102"/>
      <c r="Q2971" s="215"/>
    </row>
    <row r="2972" spans="2:17" x14ac:dyDescent="0.3">
      <c r="B2972" s="102"/>
      <c r="C2972" s="210"/>
      <c r="D2972" s="102"/>
      <c r="E2972" s="210"/>
      <c r="F2972" s="102"/>
      <c r="G2972" s="210"/>
      <c r="H2972" s="102"/>
      <c r="I2972" s="210"/>
      <c r="J2972" s="102"/>
      <c r="K2972" s="210"/>
      <c r="L2972" s="102"/>
      <c r="M2972" s="210"/>
      <c r="N2972" s="102"/>
      <c r="O2972" s="210"/>
      <c r="P2972" s="102"/>
      <c r="Q2972" s="215"/>
    </row>
    <row r="2973" spans="2:17" x14ac:dyDescent="0.3">
      <c r="B2973" s="102"/>
      <c r="C2973" s="210"/>
      <c r="D2973" s="102"/>
      <c r="E2973" s="210"/>
      <c r="F2973" s="102"/>
      <c r="G2973" s="210"/>
      <c r="H2973" s="102"/>
      <c r="I2973" s="210"/>
      <c r="J2973" s="102"/>
      <c r="K2973" s="210"/>
      <c r="L2973" s="102"/>
      <c r="M2973" s="210"/>
      <c r="N2973" s="102"/>
      <c r="O2973" s="210"/>
      <c r="P2973" s="102"/>
      <c r="Q2973" s="215"/>
    </row>
    <row r="2974" spans="2:17" x14ac:dyDescent="0.3">
      <c r="B2974" s="102"/>
      <c r="C2974" s="210"/>
      <c r="D2974" s="102"/>
      <c r="E2974" s="210"/>
      <c r="F2974" s="102"/>
      <c r="G2974" s="210"/>
      <c r="H2974" s="102"/>
      <c r="I2974" s="210"/>
      <c r="J2974" s="102"/>
      <c r="K2974" s="210"/>
      <c r="L2974" s="102"/>
      <c r="M2974" s="210"/>
      <c r="N2974" s="102"/>
      <c r="O2974" s="210"/>
      <c r="P2974" s="102"/>
      <c r="Q2974" s="215"/>
    </row>
    <row r="2975" spans="2:17" x14ac:dyDescent="0.3">
      <c r="B2975" s="102"/>
      <c r="C2975" s="210"/>
      <c r="D2975" s="102"/>
      <c r="E2975" s="210"/>
      <c r="F2975" s="102"/>
      <c r="G2975" s="210"/>
      <c r="H2975" s="102"/>
      <c r="I2975" s="210"/>
      <c r="J2975" s="102"/>
      <c r="K2975" s="210"/>
      <c r="L2975" s="102"/>
      <c r="M2975" s="210"/>
      <c r="N2975" s="102"/>
      <c r="O2975" s="210"/>
      <c r="P2975" s="102"/>
      <c r="Q2975" s="215"/>
    </row>
    <row r="2976" spans="2:17" x14ac:dyDescent="0.3">
      <c r="B2976" s="102"/>
      <c r="C2976" s="210"/>
      <c r="D2976" s="102"/>
      <c r="E2976" s="210"/>
      <c r="F2976" s="102"/>
      <c r="G2976" s="210"/>
      <c r="H2976" s="102"/>
      <c r="I2976" s="210"/>
      <c r="J2976" s="102"/>
      <c r="K2976" s="210"/>
      <c r="L2976" s="102"/>
      <c r="M2976" s="210"/>
      <c r="N2976" s="102"/>
      <c r="O2976" s="210"/>
      <c r="P2976" s="102"/>
      <c r="Q2976" s="215"/>
    </row>
    <row r="2977" spans="2:17" x14ac:dyDescent="0.3">
      <c r="B2977" s="102"/>
      <c r="C2977" s="210"/>
      <c r="D2977" s="102"/>
      <c r="E2977" s="210"/>
      <c r="F2977" s="102"/>
      <c r="G2977" s="210"/>
      <c r="H2977" s="102"/>
      <c r="I2977" s="210"/>
      <c r="J2977" s="102"/>
      <c r="K2977" s="210"/>
      <c r="L2977" s="102"/>
      <c r="M2977" s="210"/>
      <c r="N2977" s="102"/>
      <c r="O2977" s="210"/>
      <c r="P2977" s="102"/>
      <c r="Q2977" s="215"/>
    </row>
    <row r="2978" spans="2:17" x14ac:dyDescent="0.3">
      <c r="B2978" s="102"/>
      <c r="C2978" s="210"/>
      <c r="D2978" s="102"/>
      <c r="E2978" s="210"/>
      <c r="F2978" s="102"/>
      <c r="G2978" s="210"/>
      <c r="H2978" s="102"/>
      <c r="I2978" s="210"/>
      <c r="J2978" s="102"/>
      <c r="K2978" s="210"/>
      <c r="L2978" s="102"/>
      <c r="M2978" s="210"/>
      <c r="N2978" s="102"/>
      <c r="O2978" s="210"/>
      <c r="P2978" s="102"/>
      <c r="Q2978" s="215"/>
    </row>
    <row r="2979" spans="2:17" x14ac:dyDescent="0.3">
      <c r="B2979" s="102"/>
      <c r="C2979" s="210"/>
      <c r="D2979" s="102"/>
      <c r="E2979" s="210"/>
      <c r="F2979" s="102"/>
      <c r="G2979" s="210"/>
      <c r="H2979" s="102"/>
      <c r="I2979" s="210"/>
      <c r="J2979" s="102"/>
      <c r="K2979" s="210"/>
      <c r="L2979" s="102"/>
      <c r="M2979" s="210"/>
      <c r="N2979" s="102"/>
      <c r="O2979" s="210"/>
      <c r="P2979" s="102"/>
      <c r="Q2979" s="215"/>
    </row>
    <row r="2980" spans="2:17" x14ac:dyDescent="0.3">
      <c r="B2980" s="102"/>
      <c r="C2980" s="210"/>
      <c r="D2980" s="102"/>
      <c r="E2980" s="210"/>
      <c r="F2980" s="102"/>
      <c r="G2980" s="210"/>
      <c r="H2980" s="102"/>
      <c r="I2980" s="210"/>
      <c r="J2980" s="102"/>
      <c r="K2980" s="210"/>
      <c r="L2980" s="102"/>
      <c r="M2980" s="210"/>
      <c r="N2980" s="102"/>
      <c r="O2980" s="210"/>
      <c r="P2980" s="102"/>
      <c r="Q2980" s="215"/>
    </row>
    <row r="2981" spans="2:17" x14ac:dyDescent="0.3">
      <c r="B2981" s="102"/>
      <c r="C2981" s="210"/>
      <c r="D2981" s="102"/>
      <c r="E2981" s="210"/>
      <c r="F2981" s="102"/>
      <c r="G2981" s="210"/>
      <c r="H2981" s="102"/>
      <c r="I2981" s="210"/>
      <c r="J2981" s="102"/>
      <c r="K2981" s="210"/>
      <c r="L2981" s="102"/>
      <c r="M2981" s="210"/>
      <c r="N2981" s="102"/>
      <c r="O2981" s="210"/>
      <c r="P2981" s="102"/>
      <c r="Q2981" s="215"/>
    </row>
    <row r="2982" spans="2:17" x14ac:dyDescent="0.3">
      <c r="B2982" s="102"/>
      <c r="C2982" s="210"/>
      <c r="D2982" s="102"/>
      <c r="E2982" s="210"/>
      <c r="F2982" s="102"/>
      <c r="G2982" s="210"/>
      <c r="H2982" s="102"/>
      <c r="I2982" s="210"/>
      <c r="J2982" s="102"/>
      <c r="K2982" s="210"/>
      <c r="L2982" s="102"/>
      <c r="M2982" s="210"/>
      <c r="N2982" s="102"/>
      <c r="O2982" s="210"/>
      <c r="P2982" s="102"/>
      <c r="Q2982" s="215"/>
    </row>
    <row r="2983" spans="2:17" x14ac:dyDescent="0.3">
      <c r="B2983" s="102"/>
      <c r="C2983" s="210"/>
      <c r="D2983" s="102"/>
      <c r="E2983" s="210"/>
      <c r="F2983" s="102"/>
      <c r="G2983" s="210"/>
      <c r="H2983" s="102"/>
      <c r="I2983" s="210"/>
      <c r="J2983" s="102"/>
      <c r="K2983" s="210"/>
      <c r="L2983" s="102"/>
      <c r="M2983" s="210"/>
      <c r="N2983" s="102"/>
      <c r="O2983" s="210"/>
      <c r="P2983" s="102"/>
      <c r="Q2983" s="215"/>
    </row>
    <row r="2984" spans="2:17" x14ac:dyDescent="0.3">
      <c r="B2984" s="102"/>
      <c r="C2984" s="210"/>
      <c r="D2984" s="102"/>
      <c r="E2984" s="210"/>
      <c r="F2984" s="102"/>
      <c r="G2984" s="210"/>
      <c r="H2984" s="102"/>
      <c r="I2984" s="210"/>
      <c r="J2984" s="102"/>
      <c r="K2984" s="210"/>
      <c r="L2984" s="102"/>
      <c r="M2984" s="210"/>
      <c r="N2984" s="102"/>
      <c r="O2984" s="210"/>
      <c r="P2984" s="102"/>
      <c r="Q2984" s="215"/>
    </row>
    <row r="2985" spans="2:17" x14ac:dyDescent="0.3">
      <c r="B2985" s="102"/>
      <c r="C2985" s="210"/>
      <c r="D2985" s="102"/>
      <c r="E2985" s="210"/>
      <c r="F2985" s="102"/>
      <c r="G2985" s="210"/>
      <c r="H2985" s="102"/>
      <c r="I2985" s="210"/>
      <c r="J2985" s="102"/>
      <c r="K2985" s="210"/>
      <c r="L2985" s="102"/>
      <c r="M2985" s="210"/>
      <c r="N2985" s="102"/>
      <c r="O2985" s="210"/>
      <c r="P2985" s="102"/>
      <c r="Q2985" s="215"/>
    </row>
    <row r="2986" spans="2:17" x14ac:dyDescent="0.3">
      <c r="B2986" s="102"/>
      <c r="C2986" s="210"/>
      <c r="D2986" s="102"/>
      <c r="E2986" s="210"/>
      <c r="F2986" s="102"/>
      <c r="G2986" s="210"/>
      <c r="H2986" s="102"/>
      <c r="I2986" s="210"/>
      <c r="J2986" s="102"/>
      <c r="K2986" s="210"/>
      <c r="L2986" s="102"/>
      <c r="M2986" s="210"/>
      <c r="N2986" s="102"/>
      <c r="O2986" s="210"/>
      <c r="P2986" s="102"/>
      <c r="Q2986" s="215"/>
    </row>
    <row r="2987" spans="2:17" x14ac:dyDescent="0.3">
      <c r="B2987" s="102"/>
      <c r="C2987" s="210"/>
      <c r="D2987" s="102"/>
      <c r="E2987" s="210"/>
      <c r="F2987" s="102"/>
      <c r="G2987" s="210"/>
      <c r="H2987" s="102"/>
      <c r="I2987" s="210"/>
      <c r="J2987" s="102"/>
      <c r="K2987" s="210"/>
      <c r="L2987" s="102"/>
      <c r="M2987" s="210"/>
      <c r="N2987" s="102"/>
      <c r="O2987" s="210"/>
      <c r="P2987" s="102"/>
      <c r="Q2987" s="215"/>
    </row>
    <row r="2988" spans="2:17" x14ac:dyDescent="0.3">
      <c r="B2988" s="102"/>
      <c r="C2988" s="210"/>
      <c r="D2988" s="102"/>
      <c r="E2988" s="210"/>
      <c r="F2988" s="102"/>
      <c r="G2988" s="210"/>
      <c r="H2988" s="102"/>
      <c r="I2988" s="210"/>
      <c r="J2988" s="102"/>
      <c r="K2988" s="210"/>
      <c r="L2988" s="102"/>
      <c r="M2988" s="210"/>
      <c r="N2988" s="102"/>
      <c r="O2988" s="210"/>
      <c r="P2988" s="102"/>
      <c r="Q2988" s="215"/>
    </row>
    <row r="2989" spans="2:17" x14ac:dyDescent="0.3">
      <c r="B2989" s="102"/>
      <c r="C2989" s="210"/>
      <c r="D2989" s="102"/>
      <c r="E2989" s="210"/>
      <c r="F2989" s="102"/>
      <c r="G2989" s="210"/>
      <c r="H2989" s="102"/>
      <c r="I2989" s="210"/>
      <c r="J2989" s="102"/>
      <c r="K2989" s="210"/>
      <c r="L2989" s="102"/>
      <c r="M2989" s="210"/>
      <c r="N2989" s="102"/>
      <c r="O2989" s="210"/>
      <c r="P2989" s="102"/>
      <c r="Q2989" s="215"/>
    </row>
    <row r="2990" spans="2:17" x14ac:dyDescent="0.3">
      <c r="B2990" s="102"/>
      <c r="C2990" s="210"/>
      <c r="D2990" s="102"/>
      <c r="E2990" s="210"/>
      <c r="F2990" s="102"/>
      <c r="G2990" s="210"/>
      <c r="H2990" s="102"/>
      <c r="I2990" s="210"/>
      <c r="J2990" s="102"/>
      <c r="K2990" s="210"/>
      <c r="L2990" s="102"/>
      <c r="M2990" s="210"/>
      <c r="N2990" s="102"/>
      <c r="O2990" s="210"/>
      <c r="P2990" s="102"/>
      <c r="Q2990" s="215"/>
    </row>
    <row r="2991" spans="2:17" x14ac:dyDescent="0.3">
      <c r="B2991" s="102"/>
      <c r="C2991" s="210"/>
      <c r="D2991" s="102"/>
      <c r="E2991" s="210"/>
      <c r="F2991" s="102"/>
      <c r="G2991" s="210"/>
      <c r="H2991" s="102"/>
      <c r="I2991" s="210"/>
      <c r="J2991" s="102"/>
      <c r="K2991" s="210"/>
      <c r="L2991" s="102"/>
      <c r="M2991" s="210"/>
      <c r="N2991" s="102"/>
      <c r="O2991" s="210"/>
      <c r="P2991" s="102"/>
      <c r="Q2991" s="215"/>
    </row>
    <row r="2992" spans="2:17" x14ac:dyDescent="0.3">
      <c r="B2992" s="102"/>
      <c r="C2992" s="210"/>
      <c r="D2992" s="102"/>
      <c r="E2992" s="210"/>
      <c r="F2992" s="102"/>
      <c r="G2992" s="210"/>
      <c r="H2992" s="102"/>
      <c r="I2992" s="210"/>
      <c r="J2992" s="102"/>
      <c r="K2992" s="210"/>
      <c r="L2992" s="102"/>
      <c r="M2992" s="210"/>
      <c r="N2992" s="102"/>
      <c r="O2992" s="210"/>
      <c r="P2992" s="102"/>
      <c r="Q2992" s="215"/>
    </row>
    <row r="2993" spans="2:17" x14ac:dyDescent="0.3">
      <c r="B2993" s="102"/>
      <c r="C2993" s="210"/>
      <c r="D2993" s="102"/>
      <c r="E2993" s="210"/>
      <c r="F2993" s="102"/>
      <c r="G2993" s="210"/>
      <c r="H2993" s="102"/>
      <c r="I2993" s="210"/>
      <c r="J2993" s="102"/>
      <c r="K2993" s="210"/>
      <c r="L2993" s="102"/>
      <c r="M2993" s="210"/>
      <c r="N2993" s="102"/>
      <c r="O2993" s="210"/>
      <c r="P2993" s="102"/>
      <c r="Q2993" s="215"/>
    </row>
    <row r="2994" spans="2:17" x14ac:dyDescent="0.3">
      <c r="B2994" s="102"/>
      <c r="C2994" s="210"/>
      <c r="D2994" s="102"/>
      <c r="E2994" s="210"/>
      <c r="F2994" s="102"/>
      <c r="G2994" s="210"/>
      <c r="H2994" s="102"/>
      <c r="I2994" s="210"/>
      <c r="J2994" s="102"/>
      <c r="K2994" s="210"/>
      <c r="L2994" s="102"/>
      <c r="M2994" s="210"/>
      <c r="N2994" s="102"/>
      <c r="O2994" s="210"/>
      <c r="P2994" s="102"/>
      <c r="Q2994" s="215"/>
    </row>
    <row r="2995" spans="2:17" x14ac:dyDescent="0.3">
      <c r="B2995" s="102"/>
      <c r="C2995" s="210"/>
      <c r="D2995" s="102"/>
      <c r="E2995" s="210"/>
      <c r="F2995" s="102"/>
      <c r="G2995" s="210"/>
      <c r="H2995" s="102"/>
      <c r="I2995" s="210"/>
      <c r="J2995" s="102"/>
      <c r="K2995" s="210"/>
      <c r="L2995" s="102"/>
      <c r="M2995" s="210"/>
      <c r="N2995" s="102"/>
      <c r="O2995" s="210"/>
      <c r="P2995" s="102"/>
      <c r="Q2995" s="215"/>
    </row>
    <row r="2996" spans="2:17" x14ac:dyDescent="0.3">
      <c r="B2996" s="102"/>
      <c r="C2996" s="210"/>
      <c r="D2996" s="102"/>
      <c r="E2996" s="210"/>
      <c r="F2996" s="102"/>
      <c r="G2996" s="210"/>
      <c r="H2996" s="102"/>
      <c r="I2996" s="210"/>
      <c r="J2996" s="102"/>
      <c r="K2996" s="210"/>
      <c r="L2996" s="102"/>
      <c r="M2996" s="210"/>
      <c r="N2996" s="102"/>
      <c r="O2996" s="210"/>
      <c r="P2996" s="102"/>
      <c r="Q2996" s="215"/>
    </row>
    <row r="2997" spans="2:17" x14ac:dyDescent="0.3">
      <c r="B2997" s="102"/>
      <c r="C2997" s="210"/>
      <c r="D2997" s="102"/>
      <c r="E2997" s="210"/>
      <c r="F2997" s="102"/>
      <c r="G2997" s="210"/>
      <c r="H2997" s="102"/>
      <c r="I2997" s="210"/>
      <c r="J2997" s="102"/>
      <c r="K2997" s="210"/>
      <c r="L2997" s="102"/>
      <c r="M2997" s="210"/>
      <c r="N2997" s="102"/>
      <c r="O2997" s="210"/>
      <c r="P2997" s="102"/>
      <c r="Q2997" s="215"/>
    </row>
    <row r="2998" spans="2:17" x14ac:dyDescent="0.3">
      <c r="B2998" s="102"/>
      <c r="C2998" s="210"/>
      <c r="D2998" s="102"/>
      <c r="E2998" s="210"/>
      <c r="F2998" s="102"/>
      <c r="G2998" s="210"/>
      <c r="H2998" s="102"/>
      <c r="I2998" s="210"/>
      <c r="J2998" s="102"/>
      <c r="K2998" s="210"/>
      <c r="L2998" s="102"/>
      <c r="M2998" s="210"/>
      <c r="N2998" s="102"/>
      <c r="O2998" s="210"/>
      <c r="P2998" s="102"/>
      <c r="Q2998" s="215"/>
    </row>
    <row r="2999" spans="2:17" x14ac:dyDescent="0.3">
      <c r="B2999" s="102"/>
      <c r="C2999" s="210"/>
      <c r="D2999" s="102"/>
      <c r="E2999" s="210"/>
      <c r="F2999" s="102"/>
      <c r="G2999" s="210"/>
      <c r="H2999" s="102"/>
      <c r="I2999" s="210"/>
      <c r="J2999" s="102"/>
      <c r="K2999" s="210"/>
      <c r="L2999" s="102"/>
      <c r="M2999" s="210"/>
      <c r="N2999" s="102"/>
      <c r="O2999" s="210"/>
      <c r="P2999" s="102"/>
      <c r="Q2999" s="215"/>
    </row>
    <row r="3000" spans="2:17" x14ac:dyDescent="0.3">
      <c r="B3000" s="102"/>
      <c r="C3000" s="210"/>
      <c r="D3000" s="102"/>
      <c r="E3000" s="210"/>
      <c r="F3000" s="102"/>
      <c r="G3000" s="210"/>
      <c r="H3000" s="102"/>
      <c r="I3000" s="210"/>
      <c r="J3000" s="102"/>
      <c r="K3000" s="210"/>
      <c r="L3000" s="102"/>
      <c r="M3000" s="210"/>
      <c r="N3000" s="102"/>
      <c r="O3000" s="210"/>
      <c r="P3000" s="102"/>
      <c r="Q3000" s="215"/>
    </row>
    <row r="3001" spans="2:17" x14ac:dyDescent="0.3">
      <c r="B3001" s="102"/>
      <c r="C3001" s="210"/>
      <c r="D3001" s="102"/>
      <c r="E3001" s="210"/>
      <c r="F3001" s="102"/>
      <c r="G3001" s="210"/>
      <c r="H3001" s="102"/>
      <c r="I3001" s="210"/>
      <c r="J3001" s="102"/>
      <c r="K3001" s="210"/>
      <c r="L3001" s="102"/>
      <c r="M3001" s="210"/>
      <c r="N3001" s="102"/>
      <c r="O3001" s="210"/>
      <c r="P3001" s="102"/>
      <c r="Q3001" s="215"/>
    </row>
    <row r="3002" spans="2:17" x14ac:dyDescent="0.3">
      <c r="B3002" s="102"/>
      <c r="C3002" s="210"/>
      <c r="D3002" s="102"/>
      <c r="E3002" s="210"/>
      <c r="F3002" s="102"/>
      <c r="G3002" s="210"/>
      <c r="H3002" s="102"/>
      <c r="I3002" s="210"/>
      <c r="J3002" s="102"/>
      <c r="K3002" s="210"/>
      <c r="L3002" s="102"/>
      <c r="M3002" s="210"/>
      <c r="N3002" s="102"/>
      <c r="O3002" s="210"/>
      <c r="P3002" s="102"/>
      <c r="Q3002" s="215"/>
    </row>
    <row r="3003" spans="2:17" x14ac:dyDescent="0.3">
      <c r="B3003" s="102"/>
      <c r="C3003" s="210"/>
      <c r="D3003" s="102"/>
      <c r="E3003" s="210"/>
      <c r="F3003" s="102"/>
      <c r="G3003" s="210"/>
      <c r="H3003" s="102"/>
      <c r="I3003" s="210"/>
      <c r="J3003" s="102"/>
      <c r="K3003" s="210"/>
      <c r="L3003" s="102"/>
      <c r="M3003" s="210"/>
      <c r="N3003" s="102"/>
      <c r="O3003" s="210"/>
      <c r="P3003" s="102"/>
      <c r="Q3003" s="215"/>
    </row>
    <row r="3004" spans="2:17" x14ac:dyDescent="0.3">
      <c r="B3004" s="102"/>
      <c r="C3004" s="210"/>
      <c r="D3004" s="102"/>
      <c r="E3004" s="210"/>
      <c r="F3004" s="102"/>
      <c r="G3004" s="210"/>
      <c r="H3004" s="102"/>
      <c r="I3004" s="210"/>
      <c r="J3004" s="102"/>
      <c r="K3004" s="210"/>
      <c r="L3004" s="102"/>
      <c r="M3004" s="210"/>
      <c r="N3004" s="102"/>
      <c r="O3004" s="210"/>
      <c r="P3004" s="102"/>
      <c r="Q3004" s="215"/>
    </row>
    <row r="3005" spans="2:17" x14ac:dyDescent="0.3">
      <c r="B3005" s="102"/>
      <c r="C3005" s="210"/>
      <c r="D3005" s="102"/>
      <c r="E3005" s="210"/>
      <c r="F3005" s="102"/>
      <c r="G3005" s="210"/>
      <c r="H3005" s="102"/>
      <c r="I3005" s="210"/>
      <c r="J3005" s="102"/>
      <c r="K3005" s="210"/>
      <c r="L3005" s="102"/>
      <c r="M3005" s="210"/>
      <c r="N3005" s="102"/>
      <c r="O3005" s="210"/>
      <c r="P3005" s="102"/>
      <c r="Q3005" s="215"/>
    </row>
    <row r="3006" spans="2:17" x14ac:dyDescent="0.3">
      <c r="B3006" s="102"/>
      <c r="C3006" s="210"/>
      <c r="D3006" s="102"/>
      <c r="E3006" s="210"/>
      <c r="F3006" s="102"/>
      <c r="G3006" s="210"/>
      <c r="H3006" s="102"/>
      <c r="I3006" s="210"/>
      <c r="J3006" s="102"/>
      <c r="K3006" s="210"/>
      <c r="L3006" s="102"/>
      <c r="M3006" s="210"/>
      <c r="N3006" s="102"/>
      <c r="O3006" s="210"/>
      <c r="P3006" s="102"/>
      <c r="Q3006" s="215"/>
    </row>
    <row r="3007" spans="2:17" x14ac:dyDescent="0.3">
      <c r="B3007" s="102"/>
      <c r="C3007" s="210"/>
      <c r="D3007" s="102"/>
      <c r="E3007" s="210"/>
      <c r="F3007" s="102"/>
      <c r="G3007" s="210"/>
      <c r="H3007" s="102"/>
      <c r="I3007" s="210"/>
      <c r="J3007" s="102"/>
      <c r="K3007" s="210"/>
      <c r="L3007" s="102"/>
      <c r="M3007" s="210"/>
      <c r="N3007" s="102"/>
      <c r="O3007" s="210"/>
      <c r="P3007" s="102"/>
      <c r="Q3007" s="215"/>
    </row>
    <row r="3008" spans="2:17" x14ac:dyDescent="0.3">
      <c r="B3008" s="102"/>
      <c r="C3008" s="210"/>
      <c r="D3008" s="102"/>
      <c r="E3008" s="210"/>
      <c r="F3008" s="102"/>
      <c r="G3008" s="210"/>
      <c r="H3008" s="102"/>
      <c r="I3008" s="210"/>
      <c r="J3008" s="102"/>
      <c r="K3008" s="210"/>
      <c r="L3008" s="102"/>
      <c r="M3008" s="210"/>
      <c r="N3008" s="102"/>
      <c r="O3008" s="210"/>
      <c r="P3008" s="102"/>
      <c r="Q3008" s="215"/>
    </row>
    <row r="3009" spans="2:17" x14ac:dyDescent="0.3">
      <c r="B3009" s="102"/>
      <c r="C3009" s="210"/>
      <c r="D3009" s="102"/>
      <c r="E3009" s="210"/>
      <c r="F3009" s="102"/>
      <c r="G3009" s="210"/>
      <c r="H3009" s="102"/>
      <c r="I3009" s="210"/>
      <c r="J3009" s="102"/>
      <c r="K3009" s="210"/>
      <c r="L3009" s="102"/>
      <c r="M3009" s="210"/>
      <c r="N3009" s="102"/>
      <c r="O3009" s="210"/>
      <c r="P3009" s="102"/>
      <c r="Q3009" s="215"/>
    </row>
    <row r="3010" spans="2:17" x14ac:dyDescent="0.3">
      <c r="B3010" s="102"/>
      <c r="C3010" s="210"/>
      <c r="D3010" s="102"/>
      <c r="E3010" s="210"/>
      <c r="F3010" s="102"/>
      <c r="G3010" s="210"/>
      <c r="H3010" s="102"/>
      <c r="I3010" s="210"/>
      <c r="J3010" s="102"/>
      <c r="K3010" s="210"/>
      <c r="L3010" s="102"/>
      <c r="M3010" s="210"/>
      <c r="N3010" s="102"/>
      <c r="O3010" s="210"/>
      <c r="P3010" s="102"/>
      <c r="Q3010" s="215"/>
    </row>
    <row r="3011" spans="2:17" x14ac:dyDescent="0.3">
      <c r="B3011" s="102"/>
      <c r="C3011" s="210"/>
      <c r="D3011" s="102"/>
      <c r="E3011" s="210"/>
      <c r="F3011" s="102"/>
      <c r="G3011" s="210"/>
      <c r="H3011" s="102"/>
      <c r="I3011" s="210"/>
      <c r="J3011" s="102"/>
      <c r="K3011" s="210"/>
      <c r="L3011" s="102"/>
      <c r="M3011" s="210"/>
      <c r="N3011" s="102"/>
      <c r="O3011" s="210"/>
      <c r="P3011" s="102"/>
      <c r="Q3011" s="215"/>
    </row>
    <row r="3012" spans="2:17" x14ac:dyDescent="0.3">
      <c r="B3012" s="102"/>
      <c r="C3012" s="210"/>
      <c r="D3012" s="102"/>
      <c r="E3012" s="210"/>
      <c r="F3012" s="102"/>
      <c r="G3012" s="210"/>
      <c r="H3012" s="102"/>
      <c r="I3012" s="210"/>
      <c r="J3012" s="102"/>
      <c r="K3012" s="210"/>
      <c r="L3012" s="102"/>
      <c r="M3012" s="210"/>
      <c r="N3012" s="102"/>
      <c r="O3012" s="210"/>
      <c r="P3012" s="102"/>
      <c r="Q3012" s="215"/>
    </row>
    <row r="3013" spans="2:17" x14ac:dyDescent="0.3">
      <c r="B3013" s="102"/>
      <c r="C3013" s="210"/>
      <c r="D3013" s="102"/>
      <c r="E3013" s="210"/>
      <c r="F3013" s="102"/>
      <c r="G3013" s="210"/>
      <c r="H3013" s="102"/>
      <c r="I3013" s="210"/>
      <c r="J3013" s="102"/>
      <c r="K3013" s="210"/>
      <c r="L3013" s="102"/>
      <c r="M3013" s="210"/>
      <c r="N3013" s="102"/>
      <c r="O3013" s="210"/>
      <c r="P3013" s="102"/>
      <c r="Q3013" s="215"/>
    </row>
    <row r="3014" spans="2:17" x14ac:dyDescent="0.3">
      <c r="B3014" s="102"/>
      <c r="C3014" s="210"/>
      <c r="D3014" s="102"/>
      <c r="E3014" s="210"/>
      <c r="F3014" s="102"/>
      <c r="G3014" s="210"/>
      <c r="H3014" s="102"/>
      <c r="I3014" s="210"/>
      <c r="J3014" s="102"/>
      <c r="K3014" s="210"/>
      <c r="L3014" s="102"/>
      <c r="M3014" s="210"/>
      <c r="N3014" s="102"/>
      <c r="O3014" s="210"/>
      <c r="P3014" s="102"/>
      <c r="Q3014" s="215"/>
    </row>
    <row r="3015" spans="2:17" x14ac:dyDescent="0.3">
      <c r="B3015" s="102"/>
      <c r="C3015" s="210"/>
      <c r="D3015" s="102"/>
      <c r="E3015" s="210"/>
      <c r="F3015" s="102"/>
      <c r="G3015" s="210"/>
      <c r="H3015" s="102"/>
      <c r="I3015" s="210"/>
      <c r="J3015" s="102"/>
      <c r="K3015" s="210"/>
      <c r="L3015" s="102"/>
      <c r="M3015" s="210"/>
      <c r="N3015" s="102"/>
      <c r="O3015" s="210"/>
      <c r="P3015" s="102"/>
      <c r="Q3015" s="215"/>
    </row>
    <row r="3016" spans="2:17" x14ac:dyDescent="0.3">
      <c r="B3016" s="102"/>
      <c r="C3016" s="210"/>
      <c r="D3016" s="102"/>
      <c r="E3016" s="210"/>
      <c r="F3016" s="102"/>
      <c r="G3016" s="210"/>
      <c r="H3016" s="102"/>
      <c r="I3016" s="210"/>
      <c r="J3016" s="102"/>
      <c r="K3016" s="210"/>
      <c r="L3016" s="102"/>
      <c r="M3016" s="210"/>
      <c r="N3016" s="102"/>
      <c r="O3016" s="210"/>
      <c r="P3016" s="102"/>
      <c r="Q3016" s="215"/>
    </row>
    <row r="3017" spans="2:17" x14ac:dyDescent="0.3">
      <c r="B3017" s="102"/>
      <c r="C3017" s="210"/>
      <c r="D3017" s="102"/>
      <c r="E3017" s="210"/>
      <c r="F3017" s="102"/>
      <c r="G3017" s="210"/>
      <c r="H3017" s="102"/>
      <c r="I3017" s="210"/>
      <c r="J3017" s="102"/>
      <c r="K3017" s="210"/>
      <c r="L3017" s="102"/>
      <c r="M3017" s="210"/>
      <c r="N3017" s="102"/>
      <c r="O3017" s="210"/>
      <c r="P3017" s="102"/>
      <c r="Q3017" s="215"/>
    </row>
    <row r="3018" spans="2:17" x14ac:dyDescent="0.3">
      <c r="B3018" s="102"/>
      <c r="C3018" s="210"/>
      <c r="D3018" s="102"/>
      <c r="E3018" s="210"/>
      <c r="F3018" s="102"/>
      <c r="G3018" s="210"/>
      <c r="H3018" s="102"/>
      <c r="I3018" s="210"/>
      <c r="J3018" s="102"/>
      <c r="K3018" s="210"/>
      <c r="L3018" s="102"/>
      <c r="M3018" s="210"/>
      <c r="N3018" s="102"/>
      <c r="O3018" s="210"/>
      <c r="P3018" s="102"/>
      <c r="Q3018" s="215"/>
    </row>
    <row r="3019" spans="2:17" x14ac:dyDescent="0.3">
      <c r="B3019" s="102"/>
      <c r="C3019" s="210"/>
      <c r="D3019" s="102"/>
      <c r="E3019" s="210"/>
      <c r="F3019" s="102"/>
      <c r="G3019" s="210"/>
      <c r="H3019" s="102"/>
      <c r="I3019" s="210"/>
      <c r="J3019" s="102"/>
      <c r="K3019" s="210"/>
      <c r="L3019" s="102"/>
      <c r="M3019" s="210"/>
      <c r="N3019" s="102"/>
      <c r="O3019" s="210"/>
      <c r="P3019" s="102"/>
      <c r="Q3019" s="215"/>
    </row>
    <row r="3020" spans="2:17" x14ac:dyDescent="0.3">
      <c r="B3020" s="102"/>
      <c r="C3020" s="210"/>
      <c r="D3020" s="102"/>
      <c r="E3020" s="210"/>
      <c r="F3020" s="102"/>
      <c r="G3020" s="210"/>
      <c r="H3020" s="102"/>
      <c r="I3020" s="210"/>
      <c r="J3020" s="102"/>
      <c r="K3020" s="210"/>
      <c r="L3020" s="102"/>
      <c r="M3020" s="210"/>
      <c r="N3020" s="102"/>
      <c r="O3020" s="210"/>
      <c r="P3020" s="102"/>
      <c r="Q3020" s="215"/>
    </row>
    <row r="3021" spans="2:17" x14ac:dyDescent="0.3">
      <c r="B3021" s="102"/>
      <c r="C3021" s="210"/>
      <c r="D3021" s="102"/>
      <c r="E3021" s="210"/>
      <c r="F3021" s="102"/>
      <c r="G3021" s="210"/>
      <c r="H3021" s="102"/>
      <c r="I3021" s="210"/>
      <c r="J3021" s="102"/>
      <c r="K3021" s="210"/>
      <c r="L3021" s="102"/>
      <c r="M3021" s="210"/>
      <c r="N3021" s="102"/>
      <c r="O3021" s="210"/>
      <c r="P3021" s="102"/>
      <c r="Q3021" s="215"/>
    </row>
    <row r="3022" spans="2:17" x14ac:dyDescent="0.3">
      <c r="B3022" s="102"/>
      <c r="C3022" s="210"/>
      <c r="D3022" s="102"/>
      <c r="E3022" s="210"/>
      <c r="F3022" s="102"/>
      <c r="G3022" s="210"/>
      <c r="H3022" s="102"/>
      <c r="I3022" s="210"/>
      <c r="J3022" s="102"/>
      <c r="K3022" s="210"/>
      <c r="L3022" s="102"/>
      <c r="M3022" s="210"/>
      <c r="N3022" s="102"/>
      <c r="O3022" s="210"/>
      <c r="P3022" s="102"/>
      <c r="Q3022" s="215"/>
    </row>
    <row r="3023" spans="2:17" x14ac:dyDescent="0.3">
      <c r="B3023" s="102"/>
      <c r="C3023" s="210"/>
      <c r="D3023" s="102"/>
      <c r="E3023" s="210"/>
      <c r="F3023" s="102"/>
      <c r="G3023" s="210"/>
      <c r="H3023" s="102"/>
      <c r="I3023" s="210"/>
      <c r="J3023" s="102"/>
      <c r="K3023" s="210"/>
      <c r="L3023" s="102"/>
      <c r="M3023" s="210"/>
      <c r="N3023" s="102"/>
      <c r="O3023" s="210"/>
      <c r="P3023" s="102"/>
      <c r="Q3023" s="215"/>
    </row>
    <row r="3024" spans="2:17" x14ac:dyDescent="0.3">
      <c r="B3024" s="102"/>
      <c r="C3024" s="210"/>
      <c r="D3024" s="102"/>
      <c r="E3024" s="210"/>
      <c r="F3024" s="102"/>
      <c r="G3024" s="210"/>
      <c r="H3024" s="102"/>
      <c r="I3024" s="210"/>
      <c r="J3024" s="102"/>
      <c r="K3024" s="210"/>
      <c r="L3024" s="102"/>
      <c r="M3024" s="210"/>
      <c r="N3024" s="102"/>
      <c r="O3024" s="210"/>
      <c r="P3024" s="102"/>
      <c r="Q3024" s="215"/>
    </row>
    <row r="3025" spans="2:17" x14ac:dyDescent="0.3">
      <c r="B3025" s="102"/>
      <c r="C3025" s="210"/>
      <c r="D3025" s="102"/>
      <c r="E3025" s="210"/>
      <c r="F3025" s="102"/>
      <c r="G3025" s="210"/>
      <c r="H3025" s="102"/>
      <c r="I3025" s="210"/>
      <c r="J3025" s="102"/>
      <c r="K3025" s="210"/>
      <c r="L3025" s="102"/>
      <c r="M3025" s="210"/>
      <c r="N3025" s="102"/>
      <c r="O3025" s="210"/>
      <c r="P3025" s="102"/>
      <c r="Q3025" s="215"/>
    </row>
    <row r="3026" spans="2:17" x14ac:dyDescent="0.3">
      <c r="B3026" s="102"/>
      <c r="C3026" s="210"/>
      <c r="D3026" s="102"/>
      <c r="E3026" s="210"/>
      <c r="F3026" s="102"/>
      <c r="G3026" s="210"/>
      <c r="H3026" s="102"/>
      <c r="I3026" s="210"/>
      <c r="J3026" s="102"/>
      <c r="K3026" s="210"/>
      <c r="L3026" s="102"/>
      <c r="M3026" s="210"/>
      <c r="N3026" s="102"/>
      <c r="O3026" s="210"/>
      <c r="P3026" s="102"/>
      <c r="Q3026" s="215"/>
    </row>
    <row r="3027" spans="2:17" x14ac:dyDescent="0.3">
      <c r="B3027" s="102"/>
      <c r="C3027" s="210"/>
      <c r="D3027" s="102"/>
      <c r="E3027" s="210"/>
      <c r="F3027" s="102"/>
      <c r="G3027" s="210"/>
      <c r="H3027" s="102"/>
      <c r="I3027" s="210"/>
      <c r="J3027" s="102"/>
      <c r="K3027" s="210"/>
      <c r="L3027" s="102"/>
      <c r="M3027" s="210"/>
      <c r="N3027" s="102"/>
      <c r="O3027" s="210"/>
      <c r="P3027" s="102"/>
      <c r="Q3027" s="215"/>
    </row>
    <row r="3028" spans="2:17" x14ac:dyDescent="0.3">
      <c r="B3028" s="102"/>
      <c r="C3028" s="210"/>
      <c r="D3028" s="102"/>
      <c r="E3028" s="210"/>
      <c r="F3028" s="102"/>
      <c r="G3028" s="210"/>
      <c r="H3028" s="102"/>
      <c r="I3028" s="210"/>
      <c r="J3028" s="102"/>
      <c r="K3028" s="210"/>
      <c r="L3028" s="102"/>
      <c r="M3028" s="210"/>
      <c r="N3028" s="102"/>
      <c r="O3028" s="210"/>
      <c r="P3028" s="102"/>
      <c r="Q3028" s="215"/>
    </row>
    <row r="3029" spans="2:17" x14ac:dyDescent="0.3">
      <c r="B3029" s="102"/>
      <c r="C3029" s="210"/>
      <c r="D3029" s="102"/>
      <c r="E3029" s="210"/>
      <c r="F3029" s="102"/>
      <c r="G3029" s="210"/>
      <c r="H3029" s="102"/>
      <c r="I3029" s="210"/>
      <c r="J3029" s="102"/>
      <c r="K3029" s="210"/>
      <c r="L3029" s="102"/>
      <c r="M3029" s="210"/>
      <c r="N3029" s="102"/>
      <c r="O3029" s="210"/>
      <c r="P3029" s="102"/>
      <c r="Q3029" s="215"/>
    </row>
    <row r="3030" spans="2:17" x14ac:dyDescent="0.3">
      <c r="B3030" s="102"/>
      <c r="C3030" s="210"/>
      <c r="D3030" s="102"/>
      <c r="E3030" s="210"/>
      <c r="F3030" s="102"/>
      <c r="G3030" s="210"/>
      <c r="H3030" s="102"/>
      <c r="I3030" s="210"/>
      <c r="J3030" s="102"/>
      <c r="K3030" s="210"/>
      <c r="L3030" s="102"/>
      <c r="M3030" s="210"/>
      <c r="N3030" s="102"/>
      <c r="O3030" s="210"/>
      <c r="P3030" s="102"/>
      <c r="Q3030" s="215"/>
    </row>
    <row r="3031" spans="2:17" x14ac:dyDescent="0.3">
      <c r="B3031" s="102"/>
      <c r="C3031" s="210"/>
      <c r="D3031" s="102"/>
      <c r="E3031" s="210"/>
      <c r="F3031" s="102"/>
      <c r="G3031" s="210"/>
      <c r="H3031" s="102"/>
      <c r="I3031" s="210"/>
      <c r="J3031" s="102"/>
      <c r="K3031" s="210"/>
      <c r="L3031" s="102"/>
      <c r="M3031" s="210"/>
      <c r="N3031" s="102"/>
      <c r="O3031" s="210"/>
      <c r="P3031" s="102"/>
      <c r="Q3031" s="215"/>
    </row>
    <row r="3032" spans="2:17" x14ac:dyDescent="0.3">
      <c r="B3032" s="102"/>
      <c r="C3032" s="210"/>
      <c r="D3032" s="102"/>
      <c r="E3032" s="210"/>
      <c r="F3032" s="102"/>
      <c r="G3032" s="210"/>
      <c r="H3032" s="102"/>
      <c r="I3032" s="210"/>
      <c r="J3032" s="102"/>
      <c r="K3032" s="210"/>
      <c r="L3032" s="102"/>
      <c r="M3032" s="210"/>
      <c r="N3032" s="102"/>
      <c r="O3032" s="210"/>
      <c r="P3032" s="102"/>
      <c r="Q3032" s="215"/>
    </row>
    <row r="3033" spans="2:17" x14ac:dyDescent="0.3">
      <c r="B3033" s="102"/>
      <c r="C3033" s="210"/>
      <c r="D3033" s="102"/>
      <c r="E3033" s="210"/>
      <c r="F3033" s="102"/>
      <c r="G3033" s="210"/>
      <c r="H3033" s="102"/>
      <c r="I3033" s="210"/>
      <c r="J3033" s="102"/>
      <c r="K3033" s="210"/>
      <c r="L3033" s="102"/>
      <c r="M3033" s="210"/>
      <c r="N3033" s="102"/>
      <c r="O3033" s="210"/>
      <c r="P3033" s="102"/>
      <c r="Q3033" s="215"/>
    </row>
    <row r="3034" spans="2:17" x14ac:dyDescent="0.3">
      <c r="B3034" s="102"/>
      <c r="C3034" s="210"/>
      <c r="D3034" s="102"/>
      <c r="E3034" s="210"/>
      <c r="F3034" s="102"/>
      <c r="G3034" s="210"/>
      <c r="H3034" s="102"/>
      <c r="I3034" s="210"/>
      <c r="J3034" s="102"/>
      <c r="K3034" s="210"/>
      <c r="L3034" s="102"/>
      <c r="M3034" s="210"/>
      <c r="N3034" s="102"/>
      <c r="O3034" s="210"/>
      <c r="P3034" s="102"/>
      <c r="Q3034" s="215"/>
    </row>
    <row r="3035" spans="2:17" x14ac:dyDescent="0.3">
      <c r="B3035" s="102"/>
      <c r="C3035" s="210"/>
      <c r="D3035" s="102"/>
      <c r="E3035" s="210"/>
      <c r="F3035" s="102"/>
      <c r="G3035" s="210"/>
      <c r="H3035" s="102"/>
      <c r="I3035" s="210"/>
      <c r="J3035" s="102"/>
      <c r="K3035" s="210"/>
      <c r="L3035" s="102"/>
      <c r="M3035" s="210"/>
      <c r="N3035" s="102"/>
      <c r="O3035" s="210"/>
      <c r="P3035" s="102"/>
      <c r="Q3035" s="215"/>
    </row>
    <row r="3036" spans="2:17" x14ac:dyDescent="0.3">
      <c r="B3036" s="102"/>
      <c r="C3036" s="210"/>
      <c r="D3036" s="102"/>
      <c r="E3036" s="210"/>
      <c r="F3036" s="102"/>
      <c r="G3036" s="210"/>
      <c r="H3036" s="102"/>
      <c r="I3036" s="210"/>
      <c r="J3036" s="102"/>
      <c r="K3036" s="210"/>
      <c r="L3036" s="102"/>
      <c r="M3036" s="210"/>
      <c r="N3036" s="102"/>
      <c r="O3036" s="210"/>
      <c r="P3036" s="102"/>
      <c r="Q3036" s="215"/>
    </row>
    <row r="3037" spans="2:17" x14ac:dyDescent="0.3">
      <c r="B3037" s="102"/>
      <c r="C3037" s="210"/>
      <c r="D3037" s="102"/>
      <c r="E3037" s="210"/>
      <c r="F3037" s="102"/>
      <c r="G3037" s="210"/>
      <c r="H3037" s="102"/>
      <c r="I3037" s="210"/>
      <c r="J3037" s="102"/>
      <c r="K3037" s="210"/>
      <c r="L3037" s="102"/>
      <c r="M3037" s="210"/>
      <c r="N3037" s="102"/>
      <c r="O3037" s="210"/>
      <c r="P3037" s="102"/>
      <c r="Q3037" s="215"/>
    </row>
    <row r="3038" spans="2:17" x14ac:dyDescent="0.3">
      <c r="B3038" s="102"/>
      <c r="C3038" s="210"/>
      <c r="D3038" s="102"/>
      <c r="E3038" s="210"/>
      <c r="F3038" s="102"/>
      <c r="G3038" s="210"/>
      <c r="H3038" s="102"/>
      <c r="I3038" s="210"/>
      <c r="J3038" s="102"/>
      <c r="K3038" s="210"/>
      <c r="L3038" s="102"/>
      <c r="M3038" s="210"/>
      <c r="N3038" s="102"/>
      <c r="O3038" s="210"/>
      <c r="P3038" s="102"/>
      <c r="Q3038" s="215"/>
    </row>
    <row r="3039" spans="2:17" x14ac:dyDescent="0.3">
      <c r="B3039" s="102"/>
      <c r="C3039" s="210"/>
      <c r="D3039" s="102"/>
      <c r="E3039" s="210"/>
      <c r="F3039" s="102"/>
      <c r="G3039" s="210"/>
      <c r="H3039" s="102"/>
      <c r="I3039" s="210"/>
      <c r="J3039" s="102"/>
      <c r="K3039" s="210"/>
      <c r="L3039" s="102"/>
      <c r="M3039" s="210"/>
      <c r="N3039" s="102"/>
      <c r="O3039" s="210"/>
      <c r="P3039" s="102"/>
      <c r="Q3039" s="215"/>
    </row>
    <row r="3040" spans="2:17" x14ac:dyDescent="0.3">
      <c r="B3040" s="102"/>
      <c r="C3040" s="210"/>
      <c r="D3040" s="102"/>
      <c r="E3040" s="210"/>
      <c r="F3040" s="102"/>
      <c r="G3040" s="210"/>
      <c r="H3040" s="102"/>
      <c r="I3040" s="210"/>
      <c r="J3040" s="102"/>
      <c r="K3040" s="210"/>
      <c r="L3040" s="102"/>
      <c r="M3040" s="210"/>
      <c r="N3040" s="102"/>
      <c r="O3040" s="210"/>
      <c r="P3040" s="102"/>
      <c r="Q3040" s="215"/>
    </row>
    <row r="3041" spans="2:17" x14ac:dyDescent="0.3">
      <c r="B3041" s="102"/>
      <c r="C3041" s="210"/>
      <c r="D3041" s="102"/>
      <c r="E3041" s="210"/>
      <c r="F3041" s="102"/>
      <c r="G3041" s="210"/>
      <c r="H3041" s="102"/>
      <c r="I3041" s="210"/>
      <c r="J3041" s="102"/>
      <c r="K3041" s="210"/>
      <c r="L3041" s="102"/>
      <c r="M3041" s="210"/>
      <c r="N3041" s="102"/>
      <c r="O3041" s="210"/>
      <c r="P3041" s="102"/>
      <c r="Q3041" s="215"/>
    </row>
    <row r="3042" spans="2:17" x14ac:dyDescent="0.3">
      <c r="B3042" s="102"/>
      <c r="C3042" s="210"/>
      <c r="D3042" s="102"/>
      <c r="E3042" s="210"/>
      <c r="F3042" s="102"/>
      <c r="G3042" s="210"/>
      <c r="H3042" s="102"/>
      <c r="I3042" s="210"/>
      <c r="J3042" s="102"/>
      <c r="K3042" s="210"/>
      <c r="L3042" s="102"/>
      <c r="M3042" s="210"/>
      <c r="N3042" s="102"/>
      <c r="O3042" s="210"/>
      <c r="P3042" s="102"/>
      <c r="Q3042" s="215"/>
    </row>
    <row r="3043" spans="2:17" x14ac:dyDescent="0.3">
      <c r="B3043" s="102"/>
      <c r="C3043" s="210"/>
      <c r="D3043" s="102"/>
      <c r="E3043" s="210"/>
      <c r="F3043" s="102"/>
      <c r="G3043" s="210"/>
      <c r="H3043" s="102"/>
      <c r="I3043" s="210"/>
      <c r="J3043" s="102"/>
      <c r="K3043" s="210"/>
      <c r="L3043" s="102"/>
      <c r="M3043" s="210"/>
      <c r="N3043" s="102"/>
      <c r="O3043" s="210"/>
      <c r="P3043" s="102"/>
      <c r="Q3043" s="215"/>
    </row>
    <row r="3044" spans="2:17" x14ac:dyDescent="0.3">
      <c r="B3044" s="102"/>
      <c r="C3044" s="210"/>
      <c r="D3044" s="102"/>
      <c r="E3044" s="210"/>
      <c r="F3044" s="102"/>
      <c r="G3044" s="210"/>
      <c r="H3044" s="102"/>
      <c r="I3044" s="210"/>
      <c r="J3044" s="102"/>
      <c r="K3044" s="210"/>
      <c r="L3044" s="102"/>
      <c r="M3044" s="210"/>
      <c r="N3044" s="102"/>
      <c r="O3044" s="210"/>
      <c r="P3044" s="102"/>
      <c r="Q3044" s="215"/>
    </row>
    <row r="3045" spans="2:17" x14ac:dyDescent="0.3">
      <c r="B3045" s="102"/>
      <c r="C3045" s="210"/>
      <c r="D3045" s="102"/>
      <c r="E3045" s="210"/>
      <c r="F3045" s="102"/>
      <c r="G3045" s="210"/>
      <c r="H3045" s="102"/>
      <c r="I3045" s="210"/>
      <c r="J3045" s="102"/>
      <c r="K3045" s="210"/>
      <c r="L3045" s="102"/>
      <c r="M3045" s="210"/>
      <c r="N3045" s="102"/>
      <c r="O3045" s="210"/>
      <c r="P3045" s="102"/>
      <c r="Q3045" s="215"/>
    </row>
    <row r="3046" spans="2:17" x14ac:dyDescent="0.3">
      <c r="B3046" s="102"/>
      <c r="C3046" s="210"/>
      <c r="D3046" s="102"/>
      <c r="E3046" s="210"/>
      <c r="F3046" s="102"/>
      <c r="G3046" s="210"/>
      <c r="H3046" s="102"/>
      <c r="I3046" s="210"/>
      <c r="J3046" s="102"/>
      <c r="K3046" s="210"/>
      <c r="L3046" s="102"/>
      <c r="M3046" s="210"/>
      <c r="N3046" s="102"/>
      <c r="O3046" s="210"/>
      <c r="P3046" s="102"/>
      <c r="Q3046" s="215"/>
    </row>
    <row r="3047" spans="2:17" x14ac:dyDescent="0.3">
      <c r="B3047" s="102"/>
      <c r="C3047" s="210"/>
      <c r="D3047" s="102"/>
      <c r="E3047" s="210"/>
      <c r="F3047" s="102"/>
      <c r="G3047" s="210"/>
      <c r="H3047" s="102"/>
      <c r="I3047" s="210"/>
      <c r="J3047" s="102"/>
      <c r="K3047" s="210"/>
      <c r="L3047" s="102"/>
      <c r="M3047" s="210"/>
      <c r="N3047" s="102"/>
      <c r="O3047" s="210"/>
      <c r="P3047" s="102"/>
      <c r="Q3047" s="215"/>
    </row>
    <row r="3048" spans="2:17" x14ac:dyDescent="0.3">
      <c r="B3048" s="102"/>
      <c r="C3048" s="210"/>
      <c r="D3048" s="102"/>
      <c r="E3048" s="210"/>
      <c r="F3048" s="102"/>
      <c r="G3048" s="210"/>
      <c r="H3048" s="102"/>
      <c r="I3048" s="210"/>
      <c r="J3048" s="102"/>
      <c r="K3048" s="210"/>
      <c r="L3048" s="102"/>
      <c r="M3048" s="210"/>
      <c r="N3048" s="102"/>
      <c r="O3048" s="210"/>
      <c r="P3048" s="102"/>
      <c r="Q3048" s="215"/>
    </row>
    <row r="3049" spans="2:17" x14ac:dyDescent="0.3">
      <c r="B3049" s="102"/>
      <c r="C3049" s="210"/>
      <c r="D3049" s="102"/>
      <c r="E3049" s="210"/>
      <c r="F3049" s="102"/>
      <c r="G3049" s="210"/>
      <c r="H3049" s="102"/>
      <c r="I3049" s="210"/>
      <c r="J3049" s="102"/>
      <c r="K3049" s="210"/>
      <c r="L3049" s="102"/>
      <c r="M3049" s="210"/>
      <c r="N3049" s="102"/>
      <c r="O3049" s="210"/>
      <c r="P3049" s="102"/>
      <c r="Q3049" s="215"/>
    </row>
    <row r="3050" spans="2:17" x14ac:dyDescent="0.3">
      <c r="B3050" s="102"/>
      <c r="C3050" s="210"/>
      <c r="D3050" s="102"/>
      <c r="E3050" s="210"/>
      <c r="F3050" s="102"/>
      <c r="G3050" s="210"/>
      <c r="H3050" s="102"/>
      <c r="I3050" s="210"/>
      <c r="J3050" s="102"/>
      <c r="K3050" s="210"/>
      <c r="L3050" s="102"/>
      <c r="M3050" s="210"/>
      <c r="N3050" s="102"/>
      <c r="O3050" s="210"/>
      <c r="P3050" s="102"/>
      <c r="Q3050" s="215"/>
    </row>
    <row r="3051" spans="2:17" x14ac:dyDescent="0.3">
      <c r="B3051" s="102"/>
      <c r="C3051" s="210"/>
      <c r="D3051" s="102"/>
      <c r="E3051" s="210"/>
      <c r="F3051" s="102"/>
      <c r="G3051" s="210"/>
      <c r="H3051" s="102"/>
      <c r="I3051" s="210"/>
      <c r="J3051" s="102"/>
      <c r="K3051" s="210"/>
      <c r="L3051" s="102"/>
      <c r="M3051" s="210"/>
      <c r="N3051" s="102"/>
      <c r="O3051" s="210"/>
      <c r="P3051" s="102"/>
      <c r="Q3051" s="215"/>
    </row>
    <row r="3052" spans="2:17" x14ac:dyDescent="0.3">
      <c r="B3052" s="102"/>
      <c r="C3052" s="210"/>
      <c r="D3052" s="102"/>
      <c r="E3052" s="210"/>
      <c r="F3052" s="102"/>
      <c r="G3052" s="210"/>
      <c r="H3052" s="102"/>
      <c r="I3052" s="210"/>
      <c r="J3052" s="102"/>
      <c r="K3052" s="210"/>
      <c r="L3052" s="102"/>
      <c r="M3052" s="210"/>
      <c r="N3052" s="102"/>
      <c r="O3052" s="210"/>
      <c r="P3052" s="102"/>
      <c r="Q3052" s="215"/>
    </row>
    <row r="3053" spans="2:17" x14ac:dyDescent="0.3">
      <c r="B3053" s="102"/>
      <c r="C3053" s="210"/>
      <c r="D3053" s="102"/>
      <c r="E3053" s="210"/>
      <c r="F3053" s="102"/>
      <c r="G3053" s="210"/>
      <c r="H3053" s="102"/>
      <c r="I3053" s="210"/>
      <c r="J3053" s="102"/>
      <c r="K3053" s="210"/>
      <c r="L3053" s="102"/>
      <c r="M3053" s="210"/>
      <c r="N3053" s="102"/>
      <c r="O3053" s="210"/>
      <c r="P3053" s="102"/>
      <c r="Q3053" s="215"/>
    </row>
    <row r="3054" spans="2:17" x14ac:dyDescent="0.3">
      <c r="B3054" s="102"/>
      <c r="C3054" s="210"/>
      <c r="D3054" s="102"/>
      <c r="E3054" s="210"/>
      <c r="F3054" s="102"/>
      <c r="G3054" s="210"/>
      <c r="H3054" s="102"/>
      <c r="I3054" s="210"/>
      <c r="J3054" s="102"/>
      <c r="K3054" s="210"/>
      <c r="L3054" s="102"/>
      <c r="M3054" s="210"/>
      <c r="N3054" s="102"/>
      <c r="O3054" s="210"/>
      <c r="P3054" s="102"/>
      <c r="Q3054" s="215"/>
    </row>
    <row r="3055" spans="2:17" x14ac:dyDescent="0.3">
      <c r="B3055" s="102"/>
      <c r="C3055" s="210"/>
      <c r="D3055" s="102"/>
      <c r="E3055" s="210"/>
      <c r="F3055" s="102"/>
      <c r="G3055" s="210"/>
      <c r="H3055" s="102"/>
      <c r="I3055" s="210"/>
      <c r="J3055" s="102"/>
      <c r="K3055" s="210"/>
      <c r="L3055" s="102"/>
      <c r="M3055" s="210"/>
      <c r="N3055" s="102"/>
      <c r="O3055" s="210"/>
      <c r="P3055" s="102"/>
      <c r="Q3055" s="215"/>
    </row>
    <row r="3056" spans="2:17" x14ac:dyDescent="0.3">
      <c r="B3056" s="102"/>
      <c r="C3056" s="210"/>
      <c r="D3056" s="102"/>
      <c r="E3056" s="210"/>
      <c r="F3056" s="102"/>
      <c r="G3056" s="210"/>
      <c r="H3056" s="102"/>
      <c r="I3056" s="210"/>
      <c r="J3056" s="102"/>
      <c r="K3056" s="210"/>
      <c r="L3056" s="102"/>
      <c r="M3056" s="210"/>
      <c r="N3056" s="102"/>
      <c r="O3056" s="210"/>
      <c r="P3056" s="102"/>
      <c r="Q3056" s="215"/>
    </row>
    <row r="3057" spans="2:17" x14ac:dyDescent="0.3">
      <c r="B3057" s="102"/>
      <c r="C3057" s="210"/>
      <c r="D3057" s="102"/>
      <c r="E3057" s="210"/>
      <c r="F3057" s="102"/>
      <c r="G3057" s="210"/>
      <c r="H3057" s="102"/>
      <c r="I3057" s="210"/>
      <c r="J3057" s="102"/>
      <c r="K3057" s="210"/>
      <c r="L3057" s="102"/>
      <c r="M3057" s="210"/>
      <c r="N3057" s="102"/>
      <c r="O3057" s="210"/>
      <c r="P3057" s="102"/>
      <c r="Q3057" s="215"/>
    </row>
    <row r="3058" spans="2:17" x14ac:dyDescent="0.3">
      <c r="B3058" s="102"/>
      <c r="C3058" s="210"/>
      <c r="D3058" s="102"/>
      <c r="E3058" s="210"/>
      <c r="F3058" s="102"/>
      <c r="G3058" s="210"/>
      <c r="H3058" s="102"/>
      <c r="I3058" s="210"/>
      <c r="J3058" s="102"/>
      <c r="K3058" s="210"/>
      <c r="L3058" s="102"/>
      <c r="M3058" s="210"/>
      <c r="N3058" s="102"/>
      <c r="O3058" s="210"/>
      <c r="P3058" s="102"/>
      <c r="Q3058" s="215"/>
    </row>
    <row r="3059" spans="2:17" x14ac:dyDescent="0.3">
      <c r="B3059" s="102"/>
      <c r="C3059" s="210"/>
      <c r="D3059" s="102"/>
      <c r="E3059" s="210"/>
      <c r="F3059" s="102"/>
      <c r="G3059" s="210"/>
      <c r="H3059" s="102"/>
      <c r="I3059" s="210"/>
      <c r="J3059" s="102"/>
      <c r="K3059" s="210"/>
      <c r="L3059" s="102"/>
      <c r="M3059" s="210"/>
      <c r="N3059" s="102"/>
      <c r="O3059" s="210"/>
      <c r="P3059" s="102"/>
      <c r="Q3059" s="215"/>
    </row>
    <row r="3060" spans="2:17" x14ac:dyDescent="0.3">
      <c r="B3060" s="102"/>
      <c r="C3060" s="210"/>
      <c r="D3060" s="102"/>
      <c r="E3060" s="210"/>
      <c r="F3060" s="102"/>
      <c r="G3060" s="210"/>
      <c r="H3060" s="102"/>
      <c r="I3060" s="210"/>
      <c r="J3060" s="102"/>
      <c r="K3060" s="210"/>
      <c r="L3060" s="102"/>
      <c r="M3060" s="210"/>
      <c r="N3060" s="102"/>
      <c r="O3060" s="210"/>
      <c r="P3060" s="102"/>
      <c r="Q3060" s="215"/>
    </row>
    <row r="3061" spans="2:17" x14ac:dyDescent="0.3">
      <c r="B3061" s="102"/>
      <c r="C3061" s="210"/>
      <c r="D3061" s="102"/>
      <c r="E3061" s="210"/>
      <c r="F3061" s="102"/>
      <c r="G3061" s="210"/>
      <c r="H3061" s="102"/>
      <c r="I3061" s="210"/>
      <c r="J3061" s="102"/>
      <c r="K3061" s="210"/>
      <c r="L3061" s="102"/>
      <c r="M3061" s="210"/>
      <c r="N3061" s="102"/>
      <c r="O3061" s="210"/>
      <c r="P3061" s="102"/>
      <c r="Q3061" s="215"/>
    </row>
    <row r="3062" spans="2:17" x14ac:dyDescent="0.3">
      <c r="B3062" s="102"/>
      <c r="C3062" s="210"/>
      <c r="D3062" s="102"/>
      <c r="E3062" s="210"/>
      <c r="F3062" s="102"/>
      <c r="G3062" s="210"/>
      <c r="H3062" s="102"/>
      <c r="I3062" s="210"/>
      <c r="J3062" s="102"/>
      <c r="K3062" s="210"/>
      <c r="L3062" s="102"/>
      <c r="M3062" s="210"/>
      <c r="N3062" s="102"/>
      <c r="O3062" s="210"/>
      <c r="P3062" s="102"/>
      <c r="Q3062" s="215"/>
    </row>
    <row r="3063" spans="2:17" x14ac:dyDescent="0.3">
      <c r="B3063" s="102"/>
      <c r="C3063" s="210"/>
      <c r="D3063" s="102"/>
      <c r="E3063" s="210"/>
      <c r="F3063" s="102"/>
      <c r="G3063" s="210"/>
      <c r="H3063" s="102"/>
      <c r="I3063" s="210"/>
      <c r="J3063" s="102"/>
      <c r="K3063" s="210"/>
      <c r="L3063" s="102"/>
      <c r="M3063" s="210"/>
      <c r="N3063" s="102"/>
      <c r="O3063" s="210"/>
      <c r="P3063" s="102"/>
      <c r="Q3063" s="215"/>
    </row>
    <row r="3064" spans="2:17" x14ac:dyDescent="0.3">
      <c r="B3064" s="102"/>
      <c r="C3064" s="210"/>
      <c r="D3064" s="102"/>
      <c r="E3064" s="210"/>
      <c r="F3064" s="102"/>
      <c r="G3064" s="210"/>
      <c r="H3064" s="102"/>
      <c r="I3064" s="210"/>
      <c r="J3064" s="102"/>
      <c r="K3064" s="210"/>
      <c r="L3064" s="102"/>
      <c r="M3064" s="210"/>
      <c r="N3064" s="102"/>
      <c r="O3064" s="210"/>
      <c r="P3064" s="102"/>
      <c r="Q3064" s="215"/>
    </row>
    <row r="3065" spans="2:17" x14ac:dyDescent="0.3">
      <c r="B3065" s="102"/>
      <c r="C3065" s="210"/>
      <c r="D3065" s="102"/>
      <c r="E3065" s="210"/>
      <c r="F3065" s="102"/>
      <c r="G3065" s="210"/>
      <c r="H3065" s="102"/>
      <c r="I3065" s="210"/>
      <c r="J3065" s="102"/>
      <c r="K3065" s="210"/>
      <c r="L3065" s="102"/>
      <c r="M3065" s="210"/>
      <c r="N3065" s="102"/>
      <c r="O3065" s="210"/>
      <c r="P3065" s="102"/>
      <c r="Q3065" s="215"/>
    </row>
    <row r="3066" spans="2:17" x14ac:dyDescent="0.3">
      <c r="B3066" s="102"/>
      <c r="C3066" s="210"/>
      <c r="D3066" s="102"/>
      <c r="E3066" s="210"/>
      <c r="F3066" s="102"/>
      <c r="G3066" s="210"/>
      <c r="H3066" s="102"/>
      <c r="I3066" s="210"/>
      <c r="J3066" s="102"/>
      <c r="K3066" s="210"/>
      <c r="L3066" s="102"/>
      <c r="M3066" s="210"/>
      <c r="N3066" s="102"/>
      <c r="O3066" s="210"/>
      <c r="P3066" s="102"/>
      <c r="Q3066" s="215"/>
    </row>
    <row r="3067" spans="2:17" x14ac:dyDescent="0.3">
      <c r="B3067" s="102"/>
      <c r="C3067" s="210"/>
      <c r="D3067" s="102"/>
      <c r="E3067" s="210"/>
      <c r="F3067" s="102"/>
      <c r="G3067" s="210"/>
      <c r="H3067" s="102"/>
      <c r="I3067" s="210"/>
      <c r="J3067" s="102"/>
      <c r="K3067" s="210"/>
      <c r="L3067" s="102"/>
      <c r="M3067" s="210"/>
      <c r="N3067" s="102"/>
      <c r="O3067" s="210"/>
      <c r="P3067" s="102"/>
      <c r="Q3067" s="215"/>
    </row>
    <row r="3068" spans="2:17" x14ac:dyDescent="0.3">
      <c r="B3068" s="102"/>
      <c r="C3068" s="210"/>
      <c r="D3068" s="102"/>
      <c r="E3068" s="210"/>
      <c r="F3068" s="102"/>
      <c r="G3068" s="210"/>
      <c r="H3068" s="102"/>
      <c r="I3068" s="210"/>
      <c r="J3068" s="102"/>
      <c r="K3068" s="210"/>
      <c r="L3068" s="102"/>
      <c r="M3068" s="210"/>
      <c r="N3068" s="102"/>
      <c r="O3068" s="210"/>
      <c r="P3068" s="102"/>
      <c r="Q3068" s="215"/>
    </row>
    <row r="3069" spans="2:17" x14ac:dyDescent="0.3">
      <c r="B3069" s="102"/>
      <c r="C3069" s="210"/>
      <c r="D3069" s="102"/>
      <c r="E3069" s="210"/>
      <c r="F3069" s="102"/>
      <c r="G3069" s="210"/>
      <c r="H3069" s="102"/>
      <c r="I3069" s="210"/>
      <c r="J3069" s="102"/>
      <c r="K3069" s="210"/>
      <c r="L3069" s="102"/>
      <c r="M3069" s="210"/>
      <c r="N3069" s="102"/>
      <c r="O3069" s="210"/>
      <c r="P3069" s="102"/>
      <c r="Q3069" s="215"/>
    </row>
    <row r="3070" spans="2:17" x14ac:dyDescent="0.3">
      <c r="B3070" s="102"/>
      <c r="C3070" s="210"/>
      <c r="D3070" s="102"/>
      <c r="E3070" s="210"/>
      <c r="F3070" s="102"/>
      <c r="G3070" s="210"/>
      <c r="H3070" s="102"/>
      <c r="I3070" s="210"/>
      <c r="J3070" s="102"/>
      <c r="K3070" s="210"/>
      <c r="L3070" s="102"/>
      <c r="M3070" s="210"/>
      <c r="N3070" s="102"/>
      <c r="O3070" s="210"/>
      <c r="P3070" s="102"/>
      <c r="Q3070" s="215"/>
    </row>
    <row r="3071" spans="2:17" x14ac:dyDescent="0.3">
      <c r="B3071" s="102"/>
      <c r="C3071" s="210"/>
      <c r="D3071" s="102"/>
      <c r="E3071" s="210"/>
      <c r="F3071" s="102"/>
      <c r="G3071" s="210"/>
      <c r="H3071" s="102"/>
      <c r="I3071" s="210"/>
      <c r="J3071" s="102"/>
      <c r="K3071" s="210"/>
      <c r="L3071" s="102"/>
      <c r="M3071" s="210"/>
      <c r="N3071" s="102"/>
      <c r="O3071" s="210"/>
      <c r="P3071" s="102"/>
      <c r="Q3071" s="215"/>
    </row>
    <row r="3072" spans="2:17" x14ac:dyDescent="0.3">
      <c r="B3072" s="102"/>
      <c r="C3072" s="210"/>
      <c r="D3072" s="102"/>
      <c r="E3072" s="210"/>
      <c r="F3072" s="102"/>
      <c r="G3072" s="210"/>
      <c r="H3072" s="102"/>
      <c r="I3072" s="210"/>
      <c r="J3072" s="102"/>
      <c r="K3072" s="210"/>
      <c r="L3072" s="102"/>
      <c r="M3072" s="210"/>
      <c r="N3072" s="102"/>
      <c r="O3072" s="210"/>
      <c r="P3072" s="102"/>
      <c r="Q3072" s="215"/>
    </row>
    <row r="3073" spans="2:17" x14ac:dyDescent="0.3">
      <c r="B3073" s="102"/>
      <c r="C3073" s="210"/>
      <c r="D3073" s="102"/>
      <c r="E3073" s="210"/>
      <c r="F3073" s="102"/>
      <c r="G3073" s="210"/>
      <c r="H3073" s="102"/>
      <c r="I3073" s="210"/>
      <c r="J3073" s="102"/>
      <c r="K3073" s="210"/>
      <c r="L3073" s="102"/>
      <c r="M3073" s="210"/>
      <c r="N3073" s="102"/>
      <c r="O3073" s="210"/>
      <c r="P3073" s="102"/>
      <c r="Q3073" s="215"/>
    </row>
    <row r="3074" spans="2:17" x14ac:dyDescent="0.3">
      <c r="B3074" s="102"/>
      <c r="C3074" s="210"/>
      <c r="D3074" s="102"/>
      <c r="E3074" s="210"/>
      <c r="F3074" s="102"/>
      <c r="G3074" s="210"/>
      <c r="H3074" s="102"/>
      <c r="I3074" s="210"/>
      <c r="J3074" s="102"/>
      <c r="K3074" s="210"/>
      <c r="L3074" s="102"/>
      <c r="M3074" s="210"/>
      <c r="N3074" s="102"/>
      <c r="O3074" s="210"/>
      <c r="P3074" s="102"/>
      <c r="Q3074" s="215"/>
    </row>
    <row r="3075" spans="2:17" x14ac:dyDescent="0.3">
      <c r="B3075" s="102"/>
      <c r="C3075" s="210"/>
      <c r="D3075" s="102"/>
      <c r="E3075" s="210"/>
      <c r="F3075" s="102"/>
      <c r="G3075" s="210"/>
      <c r="H3075" s="102"/>
      <c r="I3075" s="210"/>
      <c r="J3075" s="102"/>
      <c r="K3075" s="210"/>
      <c r="L3075" s="102"/>
      <c r="M3075" s="210"/>
      <c r="N3075" s="102"/>
      <c r="O3075" s="210"/>
      <c r="P3075" s="102"/>
      <c r="Q3075" s="215"/>
    </row>
    <row r="3076" spans="2:17" x14ac:dyDescent="0.3">
      <c r="B3076" s="102"/>
      <c r="C3076" s="210"/>
      <c r="D3076" s="102"/>
      <c r="E3076" s="210"/>
      <c r="F3076" s="102"/>
      <c r="G3076" s="210"/>
      <c r="H3076" s="102"/>
      <c r="I3076" s="210"/>
      <c r="J3076" s="102"/>
      <c r="K3076" s="210"/>
      <c r="L3076" s="102"/>
      <c r="M3076" s="210"/>
      <c r="N3076" s="102"/>
      <c r="O3076" s="210"/>
      <c r="P3076" s="102"/>
      <c r="Q3076" s="215"/>
    </row>
    <row r="3077" spans="2:17" x14ac:dyDescent="0.3">
      <c r="B3077" s="102"/>
      <c r="C3077" s="210"/>
      <c r="D3077" s="102"/>
      <c r="E3077" s="210"/>
      <c r="F3077" s="102"/>
      <c r="G3077" s="210"/>
      <c r="H3077" s="102"/>
      <c r="I3077" s="210"/>
      <c r="J3077" s="102"/>
      <c r="K3077" s="210"/>
      <c r="L3077" s="102"/>
      <c r="M3077" s="210"/>
      <c r="N3077" s="102"/>
      <c r="O3077" s="210"/>
      <c r="P3077" s="102"/>
      <c r="Q3077" s="215"/>
    </row>
    <row r="3078" spans="2:17" x14ac:dyDescent="0.3">
      <c r="B3078" s="102"/>
      <c r="C3078" s="210"/>
      <c r="D3078" s="102"/>
      <c r="E3078" s="210"/>
      <c r="F3078" s="102"/>
      <c r="G3078" s="210"/>
      <c r="H3078" s="102"/>
      <c r="I3078" s="210"/>
      <c r="J3078" s="102"/>
      <c r="K3078" s="210"/>
      <c r="L3078" s="102"/>
      <c r="M3078" s="210"/>
      <c r="N3078" s="102"/>
      <c r="O3078" s="210"/>
      <c r="P3078" s="102"/>
      <c r="Q3078" s="215"/>
    </row>
    <row r="3079" spans="2:17" x14ac:dyDescent="0.3">
      <c r="B3079" s="102"/>
      <c r="C3079" s="210"/>
      <c r="D3079" s="102"/>
      <c r="E3079" s="210"/>
      <c r="F3079" s="102"/>
      <c r="G3079" s="210"/>
      <c r="H3079" s="102"/>
      <c r="I3079" s="210"/>
      <c r="J3079" s="102"/>
      <c r="K3079" s="210"/>
      <c r="L3079" s="102"/>
      <c r="M3079" s="210"/>
      <c r="N3079" s="102"/>
      <c r="O3079" s="210"/>
      <c r="P3079" s="102"/>
      <c r="Q3079" s="215"/>
    </row>
    <row r="3080" spans="2:17" x14ac:dyDescent="0.3">
      <c r="B3080" s="102"/>
      <c r="C3080" s="210"/>
      <c r="D3080" s="102"/>
      <c r="E3080" s="210"/>
      <c r="F3080" s="102"/>
      <c r="G3080" s="210"/>
      <c r="H3080" s="102"/>
      <c r="I3080" s="210"/>
      <c r="J3080" s="102"/>
      <c r="K3080" s="210"/>
      <c r="L3080" s="102"/>
      <c r="M3080" s="210"/>
      <c r="N3080" s="102"/>
      <c r="O3080" s="210"/>
      <c r="P3080" s="102"/>
      <c r="Q3080" s="215"/>
    </row>
    <row r="3081" spans="2:17" x14ac:dyDescent="0.3">
      <c r="B3081" s="102"/>
      <c r="C3081" s="210"/>
      <c r="D3081" s="102"/>
      <c r="E3081" s="210"/>
      <c r="F3081" s="102"/>
      <c r="G3081" s="210"/>
      <c r="H3081" s="102"/>
      <c r="I3081" s="210"/>
      <c r="J3081" s="102"/>
      <c r="K3081" s="210"/>
      <c r="L3081" s="102"/>
      <c r="M3081" s="210"/>
      <c r="N3081" s="102"/>
      <c r="O3081" s="210"/>
      <c r="P3081" s="102"/>
      <c r="Q3081" s="215"/>
    </row>
    <row r="3082" spans="2:17" x14ac:dyDescent="0.3">
      <c r="B3082" s="102"/>
      <c r="C3082" s="210"/>
      <c r="D3082" s="102"/>
      <c r="E3082" s="210"/>
      <c r="F3082" s="102"/>
      <c r="G3082" s="210"/>
      <c r="H3082" s="102"/>
      <c r="I3082" s="210"/>
      <c r="J3082" s="102"/>
      <c r="K3082" s="210"/>
      <c r="L3082" s="102"/>
      <c r="M3082" s="210"/>
      <c r="N3082" s="102"/>
      <c r="O3082" s="210"/>
      <c r="P3082" s="102"/>
      <c r="Q3082" s="215"/>
    </row>
    <row r="3083" spans="2:17" x14ac:dyDescent="0.3">
      <c r="B3083" s="102"/>
      <c r="C3083" s="210"/>
      <c r="D3083" s="102"/>
      <c r="E3083" s="210"/>
      <c r="F3083" s="102"/>
      <c r="G3083" s="210"/>
      <c r="H3083" s="102"/>
      <c r="I3083" s="210"/>
      <c r="J3083" s="102"/>
      <c r="K3083" s="210"/>
      <c r="L3083" s="102"/>
      <c r="M3083" s="210"/>
      <c r="N3083" s="102"/>
      <c r="O3083" s="210"/>
      <c r="P3083" s="102"/>
      <c r="Q3083" s="215"/>
    </row>
    <row r="3084" spans="2:17" x14ac:dyDescent="0.3">
      <c r="B3084" s="102"/>
      <c r="C3084" s="210"/>
      <c r="D3084" s="102"/>
      <c r="E3084" s="210"/>
      <c r="F3084" s="102"/>
      <c r="G3084" s="210"/>
      <c r="H3084" s="102"/>
      <c r="I3084" s="210"/>
      <c r="J3084" s="102"/>
      <c r="K3084" s="210"/>
      <c r="L3084" s="102"/>
      <c r="M3084" s="210"/>
      <c r="N3084" s="102"/>
      <c r="O3084" s="210"/>
      <c r="P3084" s="102"/>
      <c r="Q3084" s="215"/>
    </row>
    <row r="3085" spans="2:17" x14ac:dyDescent="0.3">
      <c r="B3085" s="102"/>
      <c r="C3085" s="210"/>
      <c r="D3085" s="102"/>
      <c r="E3085" s="210"/>
      <c r="F3085" s="102"/>
      <c r="G3085" s="210"/>
      <c r="H3085" s="102"/>
      <c r="I3085" s="210"/>
      <c r="J3085" s="102"/>
      <c r="K3085" s="210"/>
      <c r="L3085" s="102"/>
      <c r="M3085" s="210"/>
      <c r="N3085" s="102"/>
      <c r="O3085" s="210"/>
      <c r="P3085" s="102"/>
      <c r="Q3085" s="215"/>
    </row>
    <row r="3086" spans="2:17" x14ac:dyDescent="0.3">
      <c r="B3086" s="102"/>
      <c r="C3086" s="210"/>
      <c r="D3086" s="102"/>
      <c r="E3086" s="210"/>
      <c r="F3086" s="102"/>
      <c r="G3086" s="210"/>
      <c r="H3086" s="102"/>
      <c r="I3086" s="210"/>
      <c r="J3086" s="102"/>
      <c r="K3086" s="210"/>
      <c r="L3086" s="102"/>
      <c r="M3086" s="210"/>
      <c r="N3086" s="102"/>
      <c r="O3086" s="210"/>
      <c r="P3086" s="102"/>
      <c r="Q3086" s="215"/>
    </row>
    <row r="3087" spans="2:17" x14ac:dyDescent="0.3">
      <c r="B3087" s="102"/>
      <c r="C3087" s="210"/>
      <c r="D3087" s="102"/>
      <c r="E3087" s="210"/>
      <c r="F3087" s="102"/>
      <c r="G3087" s="210"/>
      <c r="H3087" s="102"/>
      <c r="I3087" s="210"/>
      <c r="J3087" s="102"/>
      <c r="K3087" s="210"/>
      <c r="L3087" s="102"/>
      <c r="M3087" s="210"/>
      <c r="N3087" s="102"/>
      <c r="O3087" s="210"/>
      <c r="P3087" s="102"/>
      <c r="Q3087" s="215"/>
    </row>
    <row r="3088" spans="2:17" x14ac:dyDescent="0.3">
      <c r="B3088" s="102"/>
      <c r="C3088" s="210"/>
      <c r="D3088" s="102"/>
      <c r="E3088" s="210"/>
      <c r="F3088" s="102"/>
      <c r="G3088" s="210"/>
      <c r="H3088" s="102"/>
      <c r="I3088" s="210"/>
      <c r="J3088" s="102"/>
      <c r="K3088" s="210"/>
      <c r="L3088" s="102"/>
      <c r="M3088" s="210"/>
      <c r="N3088" s="102"/>
      <c r="O3088" s="210"/>
      <c r="P3088" s="102"/>
      <c r="Q3088" s="215"/>
    </row>
    <row r="3089" spans="2:17" x14ac:dyDescent="0.3">
      <c r="B3089" s="102"/>
      <c r="C3089" s="210"/>
      <c r="D3089" s="102"/>
      <c r="E3089" s="210"/>
      <c r="F3089" s="102"/>
      <c r="G3089" s="210"/>
      <c r="H3089" s="102"/>
      <c r="I3089" s="210"/>
      <c r="J3089" s="102"/>
      <c r="K3089" s="210"/>
      <c r="L3089" s="102"/>
      <c r="M3089" s="210"/>
      <c r="N3089" s="102"/>
      <c r="O3089" s="210"/>
      <c r="P3089" s="102"/>
      <c r="Q3089" s="215"/>
    </row>
    <row r="3090" spans="2:17" x14ac:dyDescent="0.3">
      <c r="B3090" s="102"/>
      <c r="C3090" s="210"/>
      <c r="D3090" s="102"/>
      <c r="E3090" s="210"/>
      <c r="F3090" s="102"/>
      <c r="G3090" s="210"/>
      <c r="H3090" s="102"/>
      <c r="I3090" s="210"/>
      <c r="J3090" s="102"/>
      <c r="K3090" s="210"/>
      <c r="L3090" s="102"/>
      <c r="M3090" s="210"/>
      <c r="N3090" s="102"/>
      <c r="O3090" s="210"/>
      <c r="P3090" s="102"/>
      <c r="Q3090" s="215"/>
    </row>
    <row r="3091" spans="2:17" x14ac:dyDescent="0.3">
      <c r="B3091" s="102"/>
      <c r="C3091" s="210"/>
      <c r="D3091" s="102"/>
      <c r="E3091" s="210"/>
      <c r="F3091" s="102"/>
      <c r="G3091" s="210"/>
      <c r="H3091" s="102"/>
      <c r="I3091" s="210"/>
      <c r="J3091" s="102"/>
      <c r="K3091" s="210"/>
      <c r="L3091" s="102"/>
      <c r="M3091" s="210"/>
      <c r="N3091" s="102"/>
      <c r="O3091" s="210"/>
      <c r="P3091" s="102"/>
      <c r="Q3091" s="215"/>
    </row>
    <row r="3092" spans="2:17" x14ac:dyDescent="0.3">
      <c r="B3092" s="102"/>
      <c r="C3092" s="210"/>
      <c r="D3092" s="102"/>
      <c r="E3092" s="210"/>
      <c r="F3092" s="102"/>
      <c r="G3092" s="210"/>
      <c r="H3092" s="102"/>
      <c r="I3092" s="210"/>
      <c r="J3092" s="102"/>
      <c r="K3092" s="210"/>
      <c r="L3092" s="102"/>
      <c r="M3092" s="210"/>
      <c r="N3092" s="102"/>
      <c r="O3092" s="210"/>
      <c r="P3092" s="102"/>
      <c r="Q3092" s="215"/>
    </row>
    <row r="3093" spans="2:17" x14ac:dyDescent="0.3">
      <c r="B3093" s="102"/>
      <c r="C3093" s="210"/>
      <c r="D3093" s="102"/>
      <c r="E3093" s="210"/>
      <c r="F3093" s="102"/>
      <c r="G3093" s="210"/>
      <c r="H3093" s="102"/>
      <c r="I3093" s="210"/>
      <c r="J3093" s="102"/>
      <c r="K3093" s="210"/>
      <c r="L3093" s="102"/>
      <c r="M3093" s="210"/>
      <c r="N3093" s="102"/>
      <c r="O3093" s="210"/>
      <c r="P3093" s="102"/>
      <c r="Q3093" s="215"/>
    </row>
    <row r="3094" spans="2:17" x14ac:dyDescent="0.3">
      <c r="B3094" s="102"/>
      <c r="C3094" s="210"/>
      <c r="D3094" s="102"/>
      <c r="E3094" s="210"/>
      <c r="F3094" s="102"/>
      <c r="G3094" s="210"/>
      <c r="H3094" s="102"/>
      <c r="I3094" s="210"/>
      <c r="J3094" s="102"/>
      <c r="K3094" s="210"/>
      <c r="L3094" s="102"/>
      <c r="M3094" s="210"/>
      <c r="N3094" s="102"/>
      <c r="O3094" s="210"/>
      <c r="P3094" s="102"/>
      <c r="Q3094" s="215"/>
    </row>
    <row r="3095" spans="2:17" x14ac:dyDescent="0.3">
      <c r="B3095" s="102"/>
      <c r="C3095" s="210"/>
      <c r="D3095" s="102"/>
      <c r="E3095" s="210"/>
      <c r="F3095" s="102"/>
      <c r="G3095" s="210"/>
      <c r="H3095" s="102"/>
      <c r="I3095" s="210"/>
      <c r="J3095" s="102"/>
      <c r="K3095" s="210"/>
      <c r="L3095" s="102"/>
      <c r="M3095" s="210"/>
      <c r="N3095" s="102"/>
      <c r="O3095" s="210"/>
      <c r="P3095" s="102"/>
      <c r="Q3095" s="215"/>
    </row>
    <row r="3096" spans="2:17" x14ac:dyDescent="0.3">
      <c r="B3096" s="102"/>
      <c r="C3096" s="210"/>
      <c r="D3096" s="102"/>
      <c r="E3096" s="210"/>
      <c r="F3096" s="102"/>
      <c r="G3096" s="210"/>
      <c r="H3096" s="102"/>
      <c r="I3096" s="210"/>
      <c r="J3096" s="102"/>
      <c r="K3096" s="210"/>
      <c r="L3096" s="102"/>
      <c r="M3096" s="210"/>
      <c r="N3096" s="102"/>
      <c r="O3096" s="210"/>
      <c r="P3096" s="102"/>
      <c r="Q3096" s="215"/>
    </row>
    <row r="3097" spans="2:17" x14ac:dyDescent="0.3">
      <c r="B3097" s="102"/>
      <c r="C3097" s="210"/>
      <c r="D3097" s="102"/>
      <c r="E3097" s="210"/>
      <c r="F3097" s="102"/>
      <c r="G3097" s="210"/>
      <c r="H3097" s="102"/>
      <c r="I3097" s="210"/>
      <c r="J3097" s="102"/>
      <c r="K3097" s="210"/>
      <c r="L3097" s="102"/>
      <c r="M3097" s="210"/>
      <c r="N3097" s="102"/>
      <c r="O3097" s="210"/>
      <c r="P3097" s="102"/>
      <c r="Q3097" s="215"/>
    </row>
    <row r="3098" spans="2:17" x14ac:dyDescent="0.3">
      <c r="B3098" s="102"/>
      <c r="C3098" s="210"/>
      <c r="D3098" s="102"/>
      <c r="E3098" s="210"/>
      <c r="F3098" s="102"/>
      <c r="G3098" s="210"/>
      <c r="H3098" s="102"/>
      <c r="I3098" s="210"/>
      <c r="J3098" s="102"/>
      <c r="K3098" s="210"/>
      <c r="L3098" s="102"/>
      <c r="M3098" s="210"/>
      <c r="N3098" s="102"/>
      <c r="O3098" s="210"/>
      <c r="P3098" s="102"/>
      <c r="Q3098" s="215"/>
    </row>
    <row r="3099" spans="2:17" x14ac:dyDescent="0.3">
      <c r="B3099" s="102"/>
      <c r="C3099" s="210"/>
      <c r="D3099" s="102"/>
      <c r="E3099" s="210"/>
      <c r="F3099" s="102"/>
      <c r="G3099" s="210"/>
      <c r="H3099" s="102"/>
      <c r="I3099" s="210"/>
      <c r="J3099" s="102"/>
      <c r="K3099" s="210"/>
      <c r="L3099" s="102"/>
      <c r="M3099" s="210"/>
      <c r="N3099" s="102"/>
      <c r="O3099" s="210"/>
      <c r="P3099" s="102"/>
      <c r="Q3099" s="215"/>
    </row>
    <row r="3100" spans="2:17" x14ac:dyDescent="0.3">
      <c r="B3100" s="102"/>
      <c r="C3100" s="210"/>
      <c r="D3100" s="102"/>
      <c r="E3100" s="210"/>
      <c r="F3100" s="102"/>
      <c r="G3100" s="210"/>
      <c r="H3100" s="102"/>
      <c r="I3100" s="210"/>
      <c r="J3100" s="102"/>
      <c r="K3100" s="210"/>
      <c r="L3100" s="102"/>
      <c r="M3100" s="210"/>
      <c r="N3100" s="102"/>
      <c r="O3100" s="210"/>
      <c r="P3100" s="102"/>
      <c r="Q3100" s="215"/>
    </row>
    <row r="3101" spans="2:17" x14ac:dyDescent="0.3">
      <c r="B3101" s="102"/>
      <c r="C3101" s="210"/>
      <c r="D3101" s="102"/>
      <c r="E3101" s="210"/>
      <c r="F3101" s="102"/>
      <c r="G3101" s="210"/>
      <c r="H3101" s="102"/>
      <c r="I3101" s="210"/>
      <c r="J3101" s="102"/>
      <c r="K3101" s="210"/>
      <c r="L3101" s="102"/>
      <c r="M3101" s="210"/>
      <c r="N3101" s="102"/>
      <c r="O3101" s="210"/>
      <c r="P3101" s="102"/>
      <c r="Q3101" s="215"/>
    </row>
    <row r="3102" spans="2:17" x14ac:dyDescent="0.3">
      <c r="B3102" s="102"/>
      <c r="C3102" s="210"/>
      <c r="D3102" s="102"/>
      <c r="E3102" s="210"/>
      <c r="F3102" s="102"/>
      <c r="G3102" s="210"/>
      <c r="H3102" s="102"/>
      <c r="I3102" s="210"/>
      <c r="J3102" s="102"/>
      <c r="K3102" s="210"/>
      <c r="L3102" s="102"/>
      <c r="M3102" s="210"/>
      <c r="N3102" s="102"/>
      <c r="O3102" s="210"/>
      <c r="P3102" s="102"/>
      <c r="Q3102" s="215"/>
    </row>
    <row r="3103" spans="2:17" x14ac:dyDescent="0.3">
      <c r="B3103" s="102"/>
      <c r="C3103" s="210"/>
      <c r="D3103" s="102"/>
      <c r="E3103" s="210"/>
      <c r="F3103" s="102"/>
      <c r="G3103" s="210"/>
      <c r="H3103" s="102"/>
      <c r="I3103" s="210"/>
      <c r="J3103" s="102"/>
      <c r="K3103" s="210"/>
      <c r="L3103" s="102"/>
      <c r="M3103" s="210"/>
      <c r="N3103" s="102"/>
      <c r="O3103" s="210"/>
      <c r="P3103" s="102"/>
      <c r="Q3103" s="215"/>
    </row>
    <row r="3104" spans="2:17" x14ac:dyDescent="0.3">
      <c r="B3104" s="102"/>
      <c r="C3104" s="210"/>
      <c r="D3104" s="102"/>
      <c r="E3104" s="210"/>
      <c r="F3104" s="102"/>
      <c r="G3104" s="210"/>
      <c r="H3104" s="102"/>
      <c r="I3104" s="210"/>
      <c r="J3104" s="102"/>
      <c r="K3104" s="210"/>
      <c r="L3104" s="102"/>
      <c r="M3104" s="210"/>
      <c r="N3104" s="102"/>
      <c r="O3104" s="210"/>
      <c r="P3104" s="102"/>
      <c r="Q3104" s="215"/>
    </row>
    <row r="3105" spans="2:17" x14ac:dyDescent="0.3">
      <c r="B3105" s="102"/>
      <c r="C3105" s="210"/>
      <c r="D3105" s="102"/>
      <c r="E3105" s="210"/>
      <c r="F3105" s="102"/>
      <c r="G3105" s="210"/>
      <c r="H3105" s="102"/>
      <c r="I3105" s="210"/>
      <c r="J3105" s="102"/>
      <c r="K3105" s="210"/>
      <c r="L3105" s="102"/>
      <c r="M3105" s="210"/>
      <c r="N3105" s="102"/>
      <c r="O3105" s="210"/>
      <c r="P3105" s="102"/>
      <c r="Q3105" s="215"/>
    </row>
    <row r="3106" spans="2:17" x14ac:dyDescent="0.3">
      <c r="B3106" s="102"/>
      <c r="C3106" s="210"/>
      <c r="D3106" s="102"/>
      <c r="E3106" s="210"/>
      <c r="F3106" s="102"/>
      <c r="G3106" s="210"/>
      <c r="H3106" s="102"/>
      <c r="I3106" s="210"/>
      <c r="J3106" s="102"/>
      <c r="K3106" s="210"/>
      <c r="L3106" s="102"/>
      <c r="M3106" s="210"/>
      <c r="N3106" s="102"/>
      <c r="O3106" s="210"/>
      <c r="P3106" s="102"/>
      <c r="Q3106" s="215"/>
    </row>
    <row r="3107" spans="2:17" x14ac:dyDescent="0.3">
      <c r="B3107" s="102"/>
      <c r="C3107" s="210"/>
      <c r="D3107" s="102"/>
      <c r="E3107" s="210"/>
      <c r="F3107" s="102"/>
      <c r="G3107" s="210"/>
      <c r="H3107" s="102"/>
      <c r="I3107" s="210"/>
      <c r="J3107" s="102"/>
      <c r="K3107" s="210"/>
      <c r="L3107" s="102"/>
      <c r="M3107" s="210"/>
      <c r="N3107" s="102"/>
      <c r="O3107" s="210"/>
      <c r="P3107" s="102"/>
      <c r="Q3107" s="215"/>
    </row>
    <row r="3108" spans="2:17" x14ac:dyDescent="0.3">
      <c r="B3108" s="102"/>
      <c r="C3108" s="210"/>
      <c r="D3108" s="102"/>
      <c r="E3108" s="210"/>
      <c r="F3108" s="102"/>
      <c r="G3108" s="210"/>
      <c r="H3108" s="102"/>
      <c r="I3108" s="210"/>
      <c r="J3108" s="102"/>
      <c r="K3108" s="210"/>
      <c r="L3108" s="102"/>
      <c r="M3108" s="210"/>
      <c r="N3108" s="102"/>
      <c r="O3108" s="210"/>
      <c r="P3108" s="102"/>
      <c r="Q3108" s="215"/>
    </row>
    <row r="3109" spans="2:17" x14ac:dyDescent="0.3">
      <c r="B3109" s="102"/>
      <c r="C3109" s="210"/>
      <c r="D3109" s="102"/>
      <c r="E3109" s="210"/>
      <c r="F3109" s="102"/>
      <c r="G3109" s="210"/>
      <c r="H3109" s="102"/>
      <c r="I3109" s="210"/>
      <c r="J3109" s="102"/>
      <c r="K3109" s="210"/>
      <c r="L3109" s="102"/>
      <c r="M3109" s="210"/>
      <c r="N3109" s="102"/>
      <c r="O3109" s="210"/>
      <c r="P3109" s="102"/>
      <c r="Q3109" s="215"/>
    </row>
    <row r="3110" spans="2:17" x14ac:dyDescent="0.3">
      <c r="B3110" s="102"/>
      <c r="C3110" s="210"/>
      <c r="D3110" s="102"/>
      <c r="E3110" s="210"/>
      <c r="F3110" s="102"/>
      <c r="G3110" s="210"/>
      <c r="H3110" s="102"/>
      <c r="I3110" s="210"/>
      <c r="J3110" s="102"/>
      <c r="K3110" s="210"/>
      <c r="L3110" s="102"/>
      <c r="M3110" s="210"/>
      <c r="N3110" s="102"/>
      <c r="O3110" s="210"/>
      <c r="P3110" s="102"/>
      <c r="Q3110" s="215"/>
    </row>
    <row r="3111" spans="2:17" x14ac:dyDescent="0.3">
      <c r="B3111" s="102"/>
      <c r="C3111" s="210"/>
      <c r="D3111" s="102"/>
      <c r="E3111" s="210"/>
      <c r="F3111" s="102"/>
      <c r="G3111" s="210"/>
      <c r="H3111" s="102"/>
      <c r="I3111" s="210"/>
      <c r="J3111" s="102"/>
      <c r="K3111" s="210"/>
      <c r="L3111" s="102"/>
      <c r="M3111" s="210"/>
      <c r="N3111" s="102"/>
      <c r="O3111" s="210"/>
      <c r="P3111" s="102"/>
      <c r="Q3111" s="215"/>
    </row>
    <row r="3112" spans="2:17" x14ac:dyDescent="0.3">
      <c r="B3112" s="102"/>
      <c r="C3112" s="210"/>
      <c r="D3112" s="102"/>
      <c r="E3112" s="210"/>
      <c r="F3112" s="102"/>
      <c r="G3112" s="210"/>
      <c r="H3112" s="102"/>
      <c r="I3112" s="210"/>
      <c r="J3112" s="102"/>
      <c r="K3112" s="210"/>
      <c r="L3112" s="102"/>
      <c r="M3112" s="210"/>
      <c r="N3112" s="102"/>
      <c r="O3112" s="210"/>
      <c r="P3112" s="102"/>
      <c r="Q3112" s="215"/>
    </row>
    <row r="3113" spans="2:17" x14ac:dyDescent="0.3">
      <c r="B3113" s="102"/>
      <c r="C3113" s="210"/>
      <c r="D3113" s="102"/>
      <c r="E3113" s="210"/>
      <c r="F3113" s="102"/>
      <c r="G3113" s="210"/>
      <c r="H3113" s="102"/>
      <c r="I3113" s="210"/>
      <c r="J3113" s="102"/>
      <c r="K3113" s="210"/>
      <c r="L3113" s="102"/>
      <c r="M3113" s="210"/>
      <c r="N3113" s="102"/>
      <c r="O3113" s="210"/>
      <c r="P3113" s="102"/>
      <c r="Q3113" s="215"/>
    </row>
    <row r="3114" spans="2:17" x14ac:dyDescent="0.3">
      <c r="B3114" s="102"/>
      <c r="C3114" s="210"/>
      <c r="D3114" s="102"/>
      <c r="E3114" s="210"/>
      <c r="F3114" s="102"/>
      <c r="G3114" s="210"/>
      <c r="H3114" s="102"/>
      <c r="I3114" s="210"/>
      <c r="J3114" s="102"/>
      <c r="K3114" s="210"/>
      <c r="L3114" s="102"/>
      <c r="M3114" s="210"/>
      <c r="N3114" s="102"/>
      <c r="O3114" s="210"/>
      <c r="P3114" s="102"/>
      <c r="Q3114" s="215"/>
    </row>
    <row r="3115" spans="2:17" x14ac:dyDescent="0.3">
      <c r="B3115" s="102"/>
      <c r="C3115" s="210"/>
      <c r="D3115" s="102"/>
      <c r="E3115" s="210"/>
      <c r="F3115" s="102"/>
      <c r="G3115" s="210"/>
      <c r="H3115" s="102"/>
      <c r="I3115" s="210"/>
      <c r="J3115" s="102"/>
      <c r="K3115" s="210"/>
      <c r="L3115" s="102"/>
      <c r="M3115" s="210"/>
      <c r="N3115" s="102"/>
      <c r="O3115" s="210"/>
      <c r="P3115" s="102"/>
      <c r="Q3115" s="215"/>
    </row>
    <row r="3116" spans="2:17" x14ac:dyDescent="0.3">
      <c r="B3116" s="102"/>
      <c r="C3116" s="210"/>
      <c r="D3116" s="102"/>
      <c r="E3116" s="210"/>
      <c r="F3116" s="102"/>
      <c r="G3116" s="210"/>
      <c r="H3116" s="102"/>
      <c r="I3116" s="210"/>
      <c r="J3116" s="102"/>
      <c r="K3116" s="210"/>
      <c r="L3116" s="102"/>
      <c r="M3116" s="210"/>
      <c r="N3116" s="102"/>
      <c r="O3116" s="210"/>
      <c r="P3116" s="102"/>
      <c r="Q3116" s="215"/>
    </row>
    <row r="3117" spans="2:17" x14ac:dyDescent="0.3">
      <c r="B3117" s="102"/>
      <c r="C3117" s="210"/>
      <c r="D3117" s="102"/>
      <c r="E3117" s="210"/>
      <c r="F3117" s="102"/>
      <c r="G3117" s="210"/>
      <c r="H3117" s="102"/>
      <c r="I3117" s="210"/>
      <c r="J3117" s="102"/>
      <c r="K3117" s="210"/>
      <c r="L3117" s="102"/>
      <c r="M3117" s="210"/>
      <c r="N3117" s="102"/>
      <c r="O3117" s="210"/>
      <c r="P3117" s="102"/>
      <c r="Q3117" s="215"/>
    </row>
    <row r="3118" spans="2:17" x14ac:dyDescent="0.3">
      <c r="B3118" s="102"/>
      <c r="C3118" s="210"/>
      <c r="D3118" s="102"/>
      <c r="E3118" s="210"/>
      <c r="F3118" s="102"/>
      <c r="G3118" s="210"/>
      <c r="H3118" s="102"/>
      <c r="I3118" s="210"/>
      <c r="J3118" s="102"/>
      <c r="K3118" s="210"/>
      <c r="L3118" s="102"/>
      <c r="M3118" s="210"/>
      <c r="N3118" s="102"/>
      <c r="O3118" s="210"/>
      <c r="P3118" s="102"/>
      <c r="Q3118" s="215"/>
    </row>
    <row r="3119" spans="2:17" x14ac:dyDescent="0.3">
      <c r="B3119" s="102"/>
      <c r="C3119" s="210"/>
      <c r="D3119" s="102"/>
      <c r="E3119" s="210"/>
      <c r="F3119" s="102"/>
      <c r="G3119" s="210"/>
      <c r="H3119" s="102"/>
      <c r="I3119" s="210"/>
      <c r="J3119" s="102"/>
      <c r="K3119" s="210"/>
      <c r="L3119" s="102"/>
      <c r="M3119" s="210"/>
      <c r="N3119" s="102"/>
      <c r="O3119" s="210"/>
      <c r="P3119" s="102"/>
      <c r="Q3119" s="215"/>
    </row>
    <row r="3120" spans="2:17" x14ac:dyDescent="0.3">
      <c r="B3120" s="102"/>
      <c r="C3120" s="210"/>
      <c r="D3120" s="102"/>
      <c r="E3120" s="210"/>
      <c r="F3120" s="102"/>
      <c r="G3120" s="210"/>
      <c r="H3120" s="102"/>
      <c r="I3120" s="210"/>
      <c r="J3120" s="102"/>
      <c r="K3120" s="210"/>
      <c r="L3120" s="102"/>
      <c r="M3120" s="210"/>
      <c r="N3120" s="102"/>
      <c r="O3120" s="210"/>
      <c r="P3120" s="102"/>
      <c r="Q3120" s="215"/>
    </row>
    <row r="3121" spans="2:17" x14ac:dyDescent="0.3">
      <c r="B3121" s="102"/>
      <c r="C3121" s="210"/>
      <c r="D3121" s="102"/>
      <c r="E3121" s="210"/>
      <c r="F3121" s="102"/>
      <c r="G3121" s="210"/>
      <c r="H3121" s="102"/>
      <c r="I3121" s="210"/>
      <c r="J3121" s="102"/>
      <c r="K3121" s="210"/>
      <c r="L3121" s="102"/>
      <c r="M3121" s="210"/>
      <c r="N3121" s="102"/>
      <c r="O3121" s="210"/>
      <c r="P3121" s="102"/>
      <c r="Q3121" s="215"/>
    </row>
    <row r="3122" spans="2:17" x14ac:dyDescent="0.3">
      <c r="B3122" s="102"/>
      <c r="C3122" s="210"/>
      <c r="D3122" s="102"/>
      <c r="E3122" s="210"/>
      <c r="F3122" s="102"/>
      <c r="G3122" s="210"/>
      <c r="H3122" s="102"/>
      <c r="I3122" s="210"/>
      <c r="J3122" s="102"/>
      <c r="K3122" s="210"/>
      <c r="L3122" s="102"/>
      <c r="M3122" s="210"/>
      <c r="N3122" s="102"/>
      <c r="O3122" s="210"/>
      <c r="P3122" s="102"/>
      <c r="Q3122" s="215"/>
    </row>
    <row r="3123" spans="2:17" x14ac:dyDescent="0.3">
      <c r="B3123" s="102"/>
      <c r="C3123" s="210"/>
      <c r="D3123" s="102"/>
      <c r="E3123" s="210"/>
      <c r="F3123" s="102"/>
      <c r="G3123" s="210"/>
      <c r="H3123" s="102"/>
      <c r="I3123" s="210"/>
      <c r="J3123" s="102"/>
      <c r="K3123" s="210"/>
      <c r="L3123" s="102"/>
      <c r="M3123" s="210"/>
      <c r="N3123" s="102"/>
      <c r="O3123" s="210"/>
      <c r="P3123" s="102"/>
      <c r="Q3123" s="215"/>
    </row>
    <row r="3124" spans="2:17" x14ac:dyDescent="0.3">
      <c r="B3124" s="102"/>
      <c r="C3124" s="210"/>
      <c r="D3124" s="102"/>
      <c r="E3124" s="210"/>
      <c r="F3124" s="102"/>
      <c r="G3124" s="210"/>
      <c r="H3124" s="102"/>
      <c r="I3124" s="210"/>
      <c r="J3124" s="102"/>
      <c r="K3124" s="210"/>
      <c r="L3124" s="102"/>
      <c r="M3124" s="210"/>
      <c r="N3124" s="102"/>
      <c r="O3124" s="210"/>
      <c r="P3124" s="102"/>
      <c r="Q3124" s="215"/>
    </row>
    <row r="3125" spans="2:17" x14ac:dyDescent="0.3">
      <c r="B3125" s="102"/>
      <c r="C3125" s="210"/>
      <c r="D3125" s="102"/>
      <c r="E3125" s="210"/>
      <c r="F3125" s="102"/>
      <c r="G3125" s="210"/>
      <c r="H3125" s="102"/>
      <c r="I3125" s="210"/>
      <c r="J3125" s="102"/>
      <c r="K3125" s="210"/>
      <c r="L3125" s="102"/>
      <c r="M3125" s="210"/>
      <c r="N3125" s="102"/>
      <c r="O3125" s="210"/>
      <c r="P3125" s="102"/>
      <c r="Q3125" s="215"/>
    </row>
    <row r="3126" spans="2:17" x14ac:dyDescent="0.3">
      <c r="B3126" s="102"/>
      <c r="C3126" s="210"/>
      <c r="D3126" s="102"/>
      <c r="E3126" s="210"/>
      <c r="F3126" s="102"/>
      <c r="G3126" s="210"/>
      <c r="H3126" s="102"/>
      <c r="I3126" s="210"/>
      <c r="J3126" s="102"/>
      <c r="K3126" s="210"/>
      <c r="L3126" s="102"/>
      <c r="M3126" s="210"/>
      <c r="N3126" s="102"/>
      <c r="O3126" s="210"/>
      <c r="P3126" s="102"/>
      <c r="Q3126" s="215"/>
    </row>
    <row r="3127" spans="2:17" x14ac:dyDescent="0.3">
      <c r="B3127" s="102"/>
      <c r="C3127" s="210"/>
      <c r="D3127" s="102"/>
      <c r="E3127" s="210"/>
      <c r="F3127" s="102"/>
      <c r="G3127" s="210"/>
      <c r="H3127" s="102"/>
      <c r="I3127" s="210"/>
      <c r="J3127" s="102"/>
      <c r="K3127" s="210"/>
      <c r="L3127" s="102"/>
      <c r="M3127" s="210"/>
      <c r="N3127" s="102"/>
      <c r="O3127" s="210"/>
      <c r="P3127" s="102"/>
      <c r="Q3127" s="215"/>
    </row>
    <row r="3128" spans="2:17" x14ac:dyDescent="0.3">
      <c r="B3128" s="102"/>
      <c r="C3128" s="210"/>
      <c r="D3128" s="102"/>
      <c r="E3128" s="210"/>
      <c r="F3128" s="102"/>
      <c r="G3128" s="210"/>
      <c r="H3128" s="102"/>
      <c r="I3128" s="210"/>
      <c r="J3128" s="102"/>
      <c r="K3128" s="210"/>
      <c r="L3128" s="102"/>
      <c r="M3128" s="210"/>
      <c r="N3128" s="102"/>
      <c r="O3128" s="210"/>
      <c r="P3128" s="102"/>
      <c r="Q3128" s="215"/>
    </row>
    <row r="3129" spans="2:17" x14ac:dyDescent="0.3">
      <c r="B3129" s="102"/>
      <c r="C3129" s="210"/>
      <c r="D3129" s="102"/>
      <c r="E3129" s="210"/>
      <c r="F3129" s="102"/>
      <c r="G3129" s="210"/>
      <c r="H3129" s="102"/>
      <c r="I3129" s="210"/>
      <c r="J3129" s="102"/>
      <c r="K3129" s="210"/>
      <c r="L3129" s="102"/>
      <c r="M3129" s="210"/>
      <c r="N3129" s="102"/>
      <c r="O3129" s="210"/>
      <c r="P3129" s="102"/>
      <c r="Q3129" s="215"/>
    </row>
    <row r="3130" spans="2:17" x14ac:dyDescent="0.3">
      <c r="B3130" s="102"/>
      <c r="C3130" s="210"/>
      <c r="D3130" s="102"/>
      <c r="E3130" s="210"/>
      <c r="F3130" s="102"/>
      <c r="G3130" s="210"/>
      <c r="H3130" s="102"/>
      <c r="I3130" s="210"/>
      <c r="J3130" s="102"/>
      <c r="K3130" s="210"/>
      <c r="L3130" s="102"/>
      <c r="M3130" s="210"/>
      <c r="N3130" s="102"/>
      <c r="O3130" s="210"/>
      <c r="P3130" s="102"/>
      <c r="Q3130" s="215"/>
    </row>
    <row r="3131" spans="2:17" x14ac:dyDescent="0.3">
      <c r="B3131" s="102"/>
      <c r="C3131" s="210"/>
      <c r="D3131" s="102"/>
      <c r="E3131" s="210"/>
      <c r="F3131" s="102"/>
      <c r="G3131" s="210"/>
      <c r="H3131" s="102"/>
      <c r="I3131" s="210"/>
      <c r="J3131" s="102"/>
      <c r="K3131" s="210"/>
      <c r="L3131" s="102"/>
      <c r="M3131" s="210"/>
      <c r="N3131" s="102"/>
      <c r="O3131" s="210"/>
      <c r="P3131" s="102"/>
      <c r="Q3131" s="215"/>
    </row>
    <row r="3132" spans="2:17" x14ac:dyDescent="0.3">
      <c r="B3132" s="102"/>
      <c r="C3132" s="210"/>
      <c r="D3132" s="102"/>
      <c r="E3132" s="210"/>
      <c r="F3132" s="102"/>
      <c r="G3132" s="210"/>
      <c r="H3132" s="102"/>
      <c r="I3132" s="210"/>
      <c r="J3132" s="102"/>
      <c r="K3132" s="210"/>
      <c r="L3132" s="102"/>
      <c r="M3132" s="210"/>
      <c r="N3132" s="102"/>
      <c r="O3132" s="210"/>
      <c r="P3132" s="102"/>
      <c r="Q3132" s="215"/>
    </row>
    <row r="3133" spans="2:17" x14ac:dyDescent="0.3">
      <c r="B3133" s="102"/>
      <c r="C3133" s="210"/>
      <c r="D3133" s="102"/>
      <c r="E3133" s="210"/>
      <c r="F3133" s="102"/>
      <c r="G3133" s="210"/>
      <c r="H3133" s="102"/>
      <c r="I3133" s="210"/>
      <c r="J3133" s="102"/>
      <c r="K3133" s="210"/>
      <c r="L3133" s="102"/>
      <c r="M3133" s="210"/>
      <c r="N3133" s="102"/>
      <c r="O3133" s="210"/>
      <c r="P3133" s="102"/>
      <c r="Q3133" s="215"/>
    </row>
    <row r="3134" spans="2:17" x14ac:dyDescent="0.3">
      <c r="B3134" s="102"/>
      <c r="C3134" s="210"/>
      <c r="D3134" s="102"/>
      <c r="E3134" s="210"/>
      <c r="F3134" s="102"/>
      <c r="G3134" s="210"/>
      <c r="H3134" s="102"/>
      <c r="I3134" s="210"/>
      <c r="J3134" s="102"/>
      <c r="K3134" s="210"/>
      <c r="L3134" s="102"/>
      <c r="M3134" s="210"/>
      <c r="N3134" s="102"/>
      <c r="O3134" s="210"/>
      <c r="P3134" s="102"/>
      <c r="Q3134" s="215"/>
    </row>
    <row r="3135" spans="2:17" x14ac:dyDescent="0.3">
      <c r="B3135" s="102"/>
      <c r="C3135" s="210"/>
      <c r="D3135" s="102"/>
      <c r="E3135" s="210"/>
      <c r="F3135" s="102"/>
      <c r="G3135" s="210"/>
      <c r="H3135" s="102"/>
      <c r="I3135" s="210"/>
      <c r="J3135" s="102"/>
      <c r="K3135" s="210"/>
      <c r="L3135" s="102"/>
      <c r="M3135" s="210"/>
      <c r="N3135" s="102"/>
      <c r="O3135" s="210"/>
      <c r="P3135" s="102"/>
      <c r="Q3135" s="215"/>
    </row>
    <row r="3136" spans="2:17" x14ac:dyDescent="0.3">
      <c r="B3136" s="102"/>
      <c r="C3136" s="210"/>
      <c r="D3136" s="102"/>
      <c r="E3136" s="210"/>
      <c r="F3136" s="102"/>
      <c r="G3136" s="210"/>
      <c r="H3136" s="102"/>
      <c r="I3136" s="210"/>
      <c r="J3136" s="102"/>
      <c r="K3136" s="210"/>
      <c r="L3136" s="102"/>
      <c r="M3136" s="210"/>
      <c r="N3136" s="102"/>
      <c r="O3136" s="210"/>
      <c r="P3136" s="102"/>
      <c r="Q3136" s="215"/>
    </row>
    <row r="3137" spans="2:17" x14ac:dyDescent="0.3">
      <c r="B3137" s="102"/>
      <c r="C3137" s="210"/>
      <c r="D3137" s="102"/>
      <c r="E3137" s="210"/>
      <c r="F3137" s="102"/>
      <c r="G3137" s="210"/>
      <c r="H3137" s="102"/>
      <c r="I3137" s="210"/>
      <c r="J3137" s="102"/>
      <c r="K3137" s="210"/>
      <c r="L3137" s="102"/>
      <c r="M3137" s="210"/>
      <c r="N3137" s="102"/>
      <c r="O3137" s="210"/>
      <c r="P3137" s="102"/>
      <c r="Q3137" s="215"/>
    </row>
    <row r="3138" spans="2:17" x14ac:dyDescent="0.3">
      <c r="B3138" s="102"/>
      <c r="C3138" s="210"/>
      <c r="D3138" s="102"/>
      <c r="E3138" s="210"/>
      <c r="F3138" s="102"/>
      <c r="G3138" s="210"/>
      <c r="H3138" s="102"/>
      <c r="I3138" s="210"/>
      <c r="J3138" s="102"/>
      <c r="K3138" s="210"/>
      <c r="L3138" s="102"/>
      <c r="M3138" s="210"/>
      <c r="N3138" s="102"/>
      <c r="O3138" s="210"/>
      <c r="P3138" s="102"/>
      <c r="Q3138" s="215"/>
    </row>
    <row r="3139" spans="2:17" x14ac:dyDescent="0.3">
      <c r="B3139" s="102"/>
      <c r="C3139" s="210"/>
      <c r="D3139" s="102"/>
      <c r="E3139" s="210"/>
      <c r="F3139" s="102"/>
      <c r="G3139" s="210"/>
      <c r="H3139" s="102"/>
      <c r="I3139" s="210"/>
      <c r="J3139" s="102"/>
      <c r="K3139" s="210"/>
      <c r="L3139" s="102"/>
      <c r="M3139" s="210"/>
      <c r="N3139" s="102"/>
      <c r="O3139" s="210"/>
      <c r="P3139" s="102"/>
      <c r="Q3139" s="215"/>
    </row>
    <row r="3140" spans="2:17" x14ac:dyDescent="0.3">
      <c r="B3140" s="102"/>
      <c r="C3140" s="210"/>
      <c r="D3140" s="102"/>
      <c r="E3140" s="210"/>
      <c r="F3140" s="102"/>
      <c r="G3140" s="210"/>
      <c r="H3140" s="102"/>
      <c r="I3140" s="210"/>
      <c r="J3140" s="102"/>
      <c r="K3140" s="210"/>
      <c r="L3140" s="102"/>
      <c r="M3140" s="210"/>
      <c r="N3140" s="102"/>
      <c r="O3140" s="210"/>
      <c r="P3140" s="102"/>
      <c r="Q3140" s="215"/>
    </row>
    <row r="3141" spans="2:17" x14ac:dyDescent="0.3">
      <c r="B3141" s="102"/>
      <c r="C3141" s="210"/>
      <c r="D3141" s="102"/>
      <c r="E3141" s="210"/>
      <c r="F3141" s="102"/>
      <c r="G3141" s="210"/>
      <c r="H3141" s="102"/>
      <c r="I3141" s="210"/>
      <c r="J3141" s="102"/>
      <c r="K3141" s="210"/>
      <c r="L3141" s="102"/>
      <c r="M3141" s="210"/>
      <c r="N3141" s="102"/>
      <c r="O3141" s="210"/>
      <c r="P3141" s="102"/>
      <c r="Q3141" s="215"/>
    </row>
    <row r="3142" spans="2:17" x14ac:dyDescent="0.3">
      <c r="B3142" s="102"/>
      <c r="C3142" s="210"/>
      <c r="D3142" s="102"/>
      <c r="E3142" s="210"/>
      <c r="F3142" s="102"/>
      <c r="G3142" s="210"/>
      <c r="H3142" s="102"/>
      <c r="I3142" s="210"/>
      <c r="J3142" s="102"/>
      <c r="K3142" s="210"/>
      <c r="L3142" s="102"/>
      <c r="M3142" s="210"/>
      <c r="N3142" s="102"/>
      <c r="O3142" s="210"/>
      <c r="P3142" s="102"/>
      <c r="Q3142" s="215"/>
    </row>
    <row r="3143" spans="2:17" x14ac:dyDescent="0.3">
      <c r="B3143" s="102"/>
      <c r="C3143" s="210"/>
      <c r="D3143" s="102"/>
      <c r="E3143" s="210"/>
      <c r="F3143" s="102"/>
      <c r="G3143" s="210"/>
      <c r="H3143" s="102"/>
      <c r="I3143" s="210"/>
      <c r="J3143" s="102"/>
      <c r="K3143" s="210"/>
      <c r="L3143" s="102"/>
      <c r="M3143" s="210"/>
      <c r="N3143" s="102"/>
      <c r="O3143" s="210"/>
      <c r="P3143" s="102"/>
      <c r="Q3143" s="215"/>
    </row>
    <row r="3144" spans="2:17" x14ac:dyDescent="0.3">
      <c r="B3144" s="102"/>
      <c r="C3144" s="210"/>
      <c r="D3144" s="102"/>
      <c r="E3144" s="210"/>
      <c r="F3144" s="102"/>
      <c r="G3144" s="210"/>
      <c r="H3144" s="102"/>
      <c r="I3144" s="210"/>
      <c r="J3144" s="102"/>
      <c r="K3144" s="210"/>
      <c r="L3144" s="102"/>
      <c r="M3144" s="210"/>
      <c r="N3144" s="102"/>
      <c r="O3144" s="210"/>
      <c r="P3144" s="102"/>
      <c r="Q3144" s="215"/>
    </row>
    <row r="3145" spans="2:17" x14ac:dyDescent="0.3">
      <c r="B3145" s="102"/>
      <c r="C3145" s="210"/>
      <c r="D3145" s="102"/>
      <c r="E3145" s="210"/>
      <c r="F3145" s="102"/>
      <c r="G3145" s="210"/>
      <c r="H3145" s="102"/>
      <c r="I3145" s="210"/>
      <c r="J3145" s="102"/>
      <c r="K3145" s="210"/>
      <c r="L3145" s="102"/>
      <c r="M3145" s="210"/>
      <c r="N3145" s="102"/>
      <c r="O3145" s="210"/>
      <c r="P3145" s="102"/>
      <c r="Q3145" s="215"/>
    </row>
    <row r="3146" spans="2:17" x14ac:dyDescent="0.3">
      <c r="B3146" s="102"/>
      <c r="C3146" s="210"/>
      <c r="D3146" s="102"/>
      <c r="E3146" s="210"/>
      <c r="F3146" s="102"/>
      <c r="G3146" s="210"/>
      <c r="H3146" s="102"/>
      <c r="I3146" s="210"/>
      <c r="J3146" s="102"/>
      <c r="K3146" s="210"/>
      <c r="L3146" s="102"/>
      <c r="M3146" s="210"/>
      <c r="N3146" s="102"/>
      <c r="O3146" s="210"/>
      <c r="P3146" s="102"/>
      <c r="Q3146" s="215"/>
    </row>
    <row r="3147" spans="2:17" x14ac:dyDescent="0.3">
      <c r="B3147" s="102"/>
      <c r="C3147" s="210"/>
      <c r="D3147" s="102"/>
      <c r="E3147" s="210"/>
      <c r="F3147" s="102"/>
      <c r="G3147" s="210"/>
      <c r="H3147" s="102"/>
      <c r="I3147" s="210"/>
      <c r="J3147" s="102"/>
      <c r="K3147" s="210"/>
      <c r="L3147" s="102"/>
      <c r="M3147" s="210"/>
      <c r="N3147" s="102"/>
      <c r="O3147" s="210"/>
      <c r="P3147" s="102"/>
      <c r="Q3147" s="215"/>
    </row>
    <row r="3148" spans="2:17" x14ac:dyDescent="0.3">
      <c r="B3148" s="102"/>
      <c r="C3148" s="210"/>
      <c r="D3148" s="102"/>
      <c r="E3148" s="210"/>
      <c r="F3148" s="102"/>
      <c r="G3148" s="210"/>
      <c r="H3148" s="102"/>
      <c r="I3148" s="210"/>
      <c r="J3148" s="102"/>
      <c r="K3148" s="210"/>
      <c r="L3148" s="102"/>
      <c r="M3148" s="210"/>
      <c r="N3148" s="102"/>
      <c r="O3148" s="210"/>
      <c r="P3148" s="102"/>
      <c r="Q3148" s="215"/>
    </row>
    <row r="3149" spans="2:17" x14ac:dyDescent="0.3">
      <c r="B3149" s="102"/>
      <c r="C3149" s="210"/>
      <c r="D3149" s="102"/>
      <c r="E3149" s="210"/>
      <c r="F3149" s="102"/>
      <c r="G3149" s="210"/>
      <c r="H3149" s="102"/>
      <c r="I3149" s="210"/>
      <c r="J3149" s="102"/>
      <c r="K3149" s="210"/>
      <c r="L3149" s="102"/>
      <c r="M3149" s="210"/>
      <c r="N3149" s="102"/>
      <c r="O3149" s="210"/>
      <c r="P3149" s="102"/>
      <c r="Q3149" s="215"/>
    </row>
    <row r="3150" spans="2:17" x14ac:dyDescent="0.3">
      <c r="B3150" s="102"/>
      <c r="C3150" s="210"/>
      <c r="D3150" s="102"/>
      <c r="E3150" s="210"/>
      <c r="F3150" s="102"/>
      <c r="G3150" s="210"/>
      <c r="H3150" s="102"/>
      <c r="I3150" s="210"/>
      <c r="J3150" s="102"/>
      <c r="K3150" s="210"/>
      <c r="L3150" s="102"/>
      <c r="M3150" s="210"/>
      <c r="N3150" s="102"/>
      <c r="O3150" s="210"/>
      <c r="P3150" s="102"/>
      <c r="Q3150" s="215"/>
    </row>
    <row r="3151" spans="2:17" x14ac:dyDescent="0.3">
      <c r="B3151" s="102"/>
      <c r="C3151" s="210"/>
      <c r="D3151" s="102"/>
      <c r="E3151" s="210"/>
      <c r="F3151" s="102"/>
      <c r="G3151" s="210"/>
      <c r="H3151" s="102"/>
      <c r="I3151" s="210"/>
      <c r="J3151" s="102"/>
      <c r="K3151" s="210"/>
      <c r="L3151" s="102"/>
      <c r="M3151" s="210"/>
      <c r="N3151" s="102"/>
      <c r="O3151" s="210"/>
      <c r="P3151" s="102"/>
      <c r="Q3151" s="215"/>
    </row>
    <row r="3152" spans="2:17" x14ac:dyDescent="0.3">
      <c r="B3152" s="102"/>
      <c r="C3152" s="210"/>
      <c r="D3152" s="102"/>
      <c r="E3152" s="210"/>
      <c r="F3152" s="102"/>
      <c r="G3152" s="210"/>
      <c r="H3152" s="102"/>
      <c r="I3152" s="210"/>
      <c r="J3152" s="102"/>
      <c r="K3152" s="210"/>
      <c r="L3152" s="102"/>
      <c r="M3152" s="210"/>
      <c r="N3152" s="102"/>
      <c r="O3152" s="210"/>
      <c r="P3152" s="102"/>
      <c r="Q3152" s="215"/>
    </row>
    <row r="3153" spans="2:17" x14ac:dyDescent="0.3">
      <c r="B3153" s="102"/>
      <c r="C3153" s="210"/>
      <c r="D3153" s="102"/>
      <c r="E3153" s="210"/>
      <c r="F3153" s="102"/>
      <c r="G3153" s="210"/>
      <c r="H3153" s="102"/>
      <c r="I3153" s="210"/>
      <c r="J3153" s="102"/>
      <c r="K3153" s="210"/>
      <c r="L3153" s="102"/>
      <c r="M3153" s="210"/>
      <c r="N3153" s="102"/>
      <c r="O3153" s="210"/>
      <c r="P3153" s="102"/>
      <c r="Q3153" s="215"/>
    </row>
    <row r="3154" spans="2:17" x14ac:dyDescent="0.3">
      <c r="B3154" s="102"/>
      <c r="C3154" s="210"/>
      <c r="D3154" s="102"/>
      <c r="E3154" s="210"/>
      <c r="F3154" s="102"/>
      <c r="G3154" s="210"/>
      <c r="H3154" s="102"/>
      <c r="I3154" s="210"/>
      <c r="J3154" s="102"/>
      <c r="K3154" s="210"/>
      <c r="L3154" s="102"/>
      <c r="M3154" s="210"/>
      <c r="N3154" s="102"/>
      <c r="O3154" s="210"/>
      <c r="P3154" s="102"/>
      <c r="Q3154" s="215"/>
    </row>
    <row r="3155" spans="2:17" x14ac:dyDescent="0.3">
      <c r="B3155" s="102"/>
      <c r="C3155" s="210"/>
      <c r="D3155" s="102"/>
      <c r="E3155" s="210"/>
      <c r="F3155" s="102"/>
      <c r="G3155" s="210"/>
      <c r="H3155" s="102"/>
      <c r="I3155" s="210"/>
      <c r="J3155" s="102"/>
      <c r="K3155" s="210"/>
      <c r="L3155" s="102"/>
      <c r="M3155" s="210"/>
      <c r="N3155" s="102"/>
      <c r="O3155" s="210"/>
      <c r="P3155" s="102"/>
      <c r="Q3155" s="215"/>
    </row>
    <row r="3156" spans="2:17" x14ac:dyDescent="0.3">
      <c r="B3156" s="102"/>
      <c r="C3156" s="210"/>
      <c r="D3156" s="102"/>
      <c r="E3156" s="210"/>
      <c r="F3156" s="102"/>
      <c r="G3156" s="210"/>
      <c r="H3156" s="102"/>
      <c r="I3156" s="210"/>
      <c r="J3156" s="102"/>
      <c r="K3156" s="210"/>
      <c r="L3156" s="102"/>
      <c r="M3156" s="210"/>
      <c r="N3156" s="102"/>
      <c r="O3156" s="210"/>
      <c r="P3156" s="102"/>
      <c r="Q3156" s="215"/>
    </row>
    <row r="3157" spans="2:17" x14ac:dyDescent="0.3">
      <c r="B3157" s="102"/>
      <c r="C3157" s="210"/>
      <c r="D3157" s="102"/>
      <c r="E3157" s="210"/>
      <c r="F3157" s="102"/>
      <c r="G3157" s="210"/>
      <c r="H3157" s="102"/>
      <c r="I3157" s="210"/>
      <c r="J3157" s="102"/>
      <c r="K3157" s="210"/>
      <c r="L3157" s="102"/>
      <c r="M3157" s="210"/>
      <c r="N3157" s="102"/>
      <c r="O3157" s="210"/>
      <c r="P3157" s="102"/>
      <c r="Q3157" s="215"/>
    </row>
    <row r="3158" spans="2:17" x14ac:dyDescent="0.3">
      <c r="B3158" s="102"/>
      <c r="C3158" s="210"/>
      <c r="D3158" s="102"/>
      <c r="E3158" s="210"/>
      <c r="F3158" s="102"/>
      <c r="G3158" s="210"/>
      <c r="H3158" s="102"/>
      <c r="I3158" s="210"/>
      <c r="J3158" s="102"/>
      <c r="K3158" s="210"/>
      <c r="L3158" s="102"/>
      <c r="M3158" s="210"/>
      <c r="N3158" s="102"/>
      <c r="O3158" s="210"/>
      <c r="P3158" s="102"/>
      <c r="Q3158" s="215"/>
    </row>
    <row r="3159" spans="2:17" x14ac:dyDescent="0.3">
      <c r="B3159" s="102"/>
      <c r="C3159" s="210"/>
      <c r="D3159" s="102"/>
      <c r="E3159" s="210"/>
      <c r="F3159" s="102"/>
      <c r="G3159" s="210"/>
      <c r="H3159" s="102"/>
      <c r="I3159" s="210"/>
      <c r="J3159" s="102"/>
      <c r="K3159" s="210"/>
      <c r="L3159" s="102"/>
      <c r="M3159" s="210"/>
      <c r="N3159" s="102"/>
      <c r="O3159" s="210"/>
      <c r="P3159" s="102"/>
      <c r="Q3159" s="215"/>
    </row>
    <row r="3160" spans="2:17" x14ac:dyDescent="0.3">
      <c r="B3160" s="102"/>
      <c r="C3160" s="210"/>
      <c r="D3160" s="102"/>
      <c r="E3160" s="210"/>
      <c r="F3160" s="102"/>
      <c r="G3160" s="210"/>
      <c r="H3160" s="102"/>
      <c r="I3160" s="210"/>
      <c r="J3160" s="102"/>
      <c r="K3160" s="210"/>
      <c r="L3160" s="102"/>
      <c r="M3160" s="210"/>
      <c r="N3160" s="102"/>
      <c r="O3160" s="210"/>
      <c r="P3160" s="102"/>
      <c r="Q3160" s="215"/>
    </row>
    <row r="3161" spans="2:17" x14ac:dyDescent="0.3">
      <c r="B3161" s="102"/>
      <c r="C3161" s="210"/>
      <c r="D3161" s="102"/>
      <c r="E3161" s="210"/>
      <c r="F3161" s="102"/>
      <c r="G3161" s="210"/>
      <c r="H3161" s="102"/>
      <c r="I3161" s="210"/>
      <c r="J3161" s="102"/>
      <c r="K3161" s="210"/>
      <c r="L3161" s="102"/>
      <c r="M3161" s="210"/>
      <c r="N3161" s="102"/>
      <c r="O3161" s="210"/>
      <c r="P3161" s="102"/>
      <c r="Q3161" s="215"/>
    </row>
    <row r="3162" spans="2:17" x14ac:dyDescent="0.3">
      <c r="B3162" s="102"/>
      <c r="C3162" s="210"/>
      <c r="D3162" s="102"/>
      <c r="E3162" s="210"/>
      <c r="F3162" s="102"/>
      <c r="G3162" s="210"/>
      <c r="H3162" s="102"/>
      <c r="I3162" s="210"/>
      <c r="J3162" s="102"/>
      <c r="K3162" s="210"/>
      <c r="L3162" s="102"/>
      <c r="M3162" s="210"/>
      <c r="N3162" s="102"/>
      <c r="O3162" s="210"/>
      <c r="P3162" s="102"/>
      <c r="Q3162" s="215"/>
    </row>
    <row r="3163" spans="2:17" x14ac:dyDescent="0.3">
      <c r="B3163" s="102"/>
      <c r="C3163" s="210"/>
      <c r="D3163" s="102"/>
      <c r="E3163" s="210"/>
      <c r="F3163" s="102"/>
      <c r="G3163" s="210"/>
      <c r="H3163" s="102"/>
      <c r="I3163" s="210"/>
      <c r="J3163" s="102"/>
      <c r="K3163" s="210"/>
      <c r="L3163" s="102"/>
      <c r="M3163" s="210"/>
      <c r="N3163" s="102"/>
      <c r="O3163" s="210"/>
      <c r="P3163" s="102"/>
      <c r="Q3163" s="215"/>
    </row>
    <row r="3164" spans="2:17" x14ac:dyDescent="0.3">
      <c r="B3164" s="102"/>
      <c r="C3164" s="210"/>
      <c r="D3164" s="102"/>
      <c r="E3164" s="210"/>
      <c r="F3164" s="102"/>
      <c r="G3164" s="210"/>
      <c r="H3164" s="102"/>
      <c r="I3164" s="210"/>
      <c r="J3164" s="102"/>
      <c r="K3164" s="210"/>
      <c r="L3164" s="102"/>
      <c r="M3164" s="210"/>
      <c r="N3164" s="102"/>
      <c r="O3164" s="210"/>
      <c r="P3164" s="102"/>
      <c r="Q3164" s="215"/>
    </row>
    <row r="3165" spans="2:17" x14ac:dyDescent="0.3">
      <c r="B3165" s="102"/>
      <c r="C3165" s="210"/>
      <c r="D3165" s="102"/>
      <c r="E3165" s="210"/>
      <c r="F3165" s="102"/>
      <c r="G3165" s="210"/>
      <c r="H3165" s="102"/>
      <c r="I3165" s="210"/>
      <c r="J3165" s="102"/>
      <c r="K3165" s="210"/>
      <c r="L3165" s="102"/>
      <c r="M3165" s="210"/>
      <c r="N3165" s="102"/>
      <c r="O3165" s="210"/>
      <c r="P3165" s="102"/>
      <c r="Q3165" s="215"/>
    </row>
    <row r="3166" spans="2:17" x14ac:dyDescent="0.3">
      <c r="B3166" s="102"/>
      <c r="C3166" s="210"/>
      <c r="D3166" s="102"/>
      <c r="E3166" s="210"/>
      <c r="F3166" s="102"/>
      <c r="G3166" s="210"/>
      <c r="H3166" s="102"/>
      <c r="I3166" s="210"/>
      <c r="J3166" s="102"/>
      <c r="K3166" s="210"/>
      <c r="L3166" s="102"/>
      <c r="M3166" s="210"/>
      <c r="N3166" s="102"/>
      <c r="O3166" s="210"/>
      <c r="P3166" s="102"/>
      <c r="Q3166" s="215"/>
    </row>
    <row r="3167" spans="2:17" x14ac:dyDescent="0.3">
      <c r="B3167" s="102"/>
      <c r="C3167" s="210"/>
      <c r="D3167" s="102"/>
      <c r="E3167" s="210"/>
      <c r="F3167" s="102"/>
      <c r="G3167" s="210"/>
      <c r="H3167" s="102"/>
      <c r="I3167" s="210"/>
      <c r="J3167" s="102"/>
      <c r="K3167" s="210"/>
      <c r="L3167" s="102"/>
      <c r="M3167" s="210"/>
      <c r="N3167" s="102"/>
      <c r="O3167" s="210"/>
      <c r="P3167" s="102"/>
      <c r="Q3167" s="215"/>
    </row>
    <row r="3168" spans="2:17" x14ac:dyDescent="0.3">
      <c r="B3168" s="102"/>
      <c r="C3168" s="210"/>
      <c r="D3168" s="102"/>
      <c r="E3168" s="210"/>
      <c r="F3168" s="102"/>
      <c r="G3168" s="210"/>
      <c r="H3168" s="102"/>
      <c r="I3168" s="210"/>
      <c r="J3168" s="102"/>
      <c r="K3168" s="210"/>
      <c r="L3168" s="102"/>
      <c r="M3168" s="210"/>
      <c r="N3168" s="102"/>
      <c r="O3168" s="210"/>
      <c r="P3168" s="102"/>
      <c r="Q3168" s="215"/>
    </row>
    <row r="3169" spans="2:17" x14ac:dyDescent="0.3">
      <c r="B3169" s="102"/>
      <c r="C3169" s="210"/>
      <c r="D3169" s="102"/>
      <c r="E3169" s="210"/>
      <c r="F3169" s="102"/>
      <c r="G3169" s="210"/>
      <c r="H3169" s="102"/>
      <c r="I3169" s="210"/>
      <c r="J3169" s="102"/>
      <c r="K3169" s="210"/>
      <c r="L3169" s="102"/>
      <c r="M3169" s="210"/>
      <c r="N3169" s="102"/>
      <c r="O3169" s="210"/>
      <c r="P3169" s="102"/>
      <c r="Q3169" s="215"/>
    </row>
    <row r="3170" spans="2:17" x14ac:dyDescent="0.3">
      <c r="B3170" s="102"/>
      <c r="C3170" s="210"/>
      <c r="D3170" s="102"/>
      <c r="E3170" s="210"/>
      <c r="F3170" s="102"/>
      <c r="G3170" s="210"/>
      <c r="H3170" s="102"/>
      <c r="I3170" s="210"/>
      <c r="J3170" s="102"/>
      <c r="K3170" s="210"/>
      <c r="L3170" s="102"/>
      <c r="M3170" s="210"/>
      <c r="N3170" s="102"/>
      <c r="O3170" s="210"/>
      <c r="P3170" s="102"/>
      <c r="Q3170" s="215"/>
    </row>
    <row r="3171" spans="2:17" x14ac:dyDescent="0.3">
      <c r="B3171" s="102"/>
      <c r="C3171" s="210"/>
      <c r="D3171" s="102"/>
      <c r="E3171" s="210"/>
      <c r="F3171" s="102"/>
      <c r="G3171" s="210"/>
      <c r="H3171" s="102"/>
      <c r="I3171" s="210"/>
      <c r="J3171" s="102"/>
      <c r="K3171" s="210"/>
      <c r="L3171" s="102"/>
      <c r="M3171" s="210"/>
      <c r="N3171" s="102"/>
      <c r="O3171" s="210"/>
      <c r="P3171" s="102"/>
      <c r="Q3171" s="215"/>
    </row>
    <row r="3172" spans="2:17" x14ac:dyDescent="0.3">
      <c r="B3172" s="102"/>
      <c r="C3172" s="210"/>
      <c r="D3172" s="102"/>
      <c r="E3172" s="210"/>
      <c r="F3172" s="102"/>
      <c r="G3172" s="210"/>
      <c r="H3172" s="102"/>
      <c r="I3172" s="210"/>
      <c r="J3172" s="102"/>
      <c r="K3172" s="210"/>
      <c r="L3172" s="102"/>
      <c r="M3172" s="210"/>
      <c r="N3172" s="102"/>
      <c r="O3172" s="210"/>
      <c r="P3172" s="102"/>
      <c r="Q3172" s="215"/>
    </row>
    <row r="3173" spans="2:17" x14ac:dyDescent="0.3">
      <c r="B3173" s="102"/>
      <c r="C3173" s="210"/>
      <c r="D3173" s="102"/>
      <c r="E3173" s="210"/>
      <c r="F3173" s="102"/>
      <c r="G3173" s="210"/>
      <c r="H3173" s="102"/>
      <c r="I3173" s="210"/>
      <c r="J3173" s="102"/>
      <c r="K3173" s="210"/>
      <c r="L3173" s="102"/>
      <c r="M3173" s="210"/>
      <c r="N3173" s="102"/>
      <c r="O3173" s="210"/>
      <c r="P3173" s="102"/>
      <c r="Q3173" s="215"/>
    </row>
    <row r="3174" spans="2:17" x14ac:dyDescent="0.3">
      <c r="B3174" s="102"/>
      <c r="C3174" s="210"/>
      <c r="D3174" s="102"/>
      <c r="E3174" s="210"/>
      <c r="F3174" s="102"/>
      <c r="G3174" s="210"/>
      <c r="H3174" s="102"/>
      <c r="I3174" s="210"/>
      <c r="J3174" s="102"/>
      <c r="K3174" s="210"/>
      <c r="L3174" s="102"/>
      <c r="M3174" s="210"/>
      <c r="N3174" s="102"/>
      <c r="O3174" s="210"/>
      <c r="P3174" s="102"/>
      <c r="Q3174" s="215"/>
    </row>
    <row r="3175" spans="2:17" x14ac:dyDescent="0.3">
      <c r="B3175" s="102"/>
      <c r="C3175" s="210"/>
      <c r="D3175" s="102"/>
      <c r="E3175" s="210"/>
      <c r="F3175" s="102"/>
      <c r="G3175" s="210"/>
      <c r="H3175" s="102"/>
      <c r="I3175" s="210"/>
      <c r="J3175" s="102"/>
      <c r="K3175" s="210"/>
      <c r="L3175" s="102"/>
      <c r="M3175" s="210"/>
      <c r="N3175" s="102"/>
      <c r="O3175" s="210"/>
      <c r="P3175" s="102"/>
      <c r="Q3175" s="215"/>
    </row>
    <row r="3176" spans="2:17" x14ac:dyDescent="0.3">
      <c r="B3176" s="102"/>
      <c r="C3176" s="210"/>
      <c r="D3176" s="102"/>
      <c r="E3176" s="210"/>
      <c r="F3176" s="102"/>
      <c r="G3176" s="210"/>
      <c r="H3176" s="102"/>
      <c r="I3176" s="210"/>
      <c r="J3176" s="102"/>
      <c r="K3176" s="210"/>
      <c r="L3176" s="102"/>
      <c r="M3176" s="210"/>
      <c r="N3176" s="102"/>
      <c r="O3176" s="210"/>
      <c r="P3176" s="102"/>
      <c r="Q3176" s="215"/>
    </row>
    <row r="3177" spans="2:17" x14ac:dyDescent="0.3">
      <c r="B3177" s="102"/>
      <c r="C3177" s="210"/>
      <c r="D3177" s="102"/>
      <c r="E3177" s="210"/>
      <c r="F3177" s="102"/>
      <c r="G3177" s="210"/>
      <c r="H3177" s="102"/>
      <c r="I3177" s="210"/>
      <c r="J3177" s="102"/>
      <c r="K3177" s="210"/>
      <c r="L3177" s="102"/>
      <c r="M3177" s="210"/>
      <c r="N3177" s="102"/>
      <c r="O3177" s="210"/>
      <c r="P3177" s="102"/>
      <c r="Q3177" s="215"/>
    </row>
    <row r="3178" spans="2:17" x14ac:dyDescent="0.3">
      <c r="B3178" s="102"/>
      <c r="C3178" s="210"/>
      <c r="D3178" s="102"/>
      <c r="E3178" s="210"/>
      <c r="F3178" s="102"/>
      <c r="G3178" s="210"/>
      <c r="H3178" s="102"/>
      <c r="I3178" s="210"/>
      <c r="J3178" s="102"/>
      <c r="K3178" s="210"/>
      <c r="L3178" s="102"/>
      <c r="M3178" s="210"/>
      <c r="N3178" s="102"/>
      <c r="O3178" s="210"/>
      <c r="P3178" s="102"/>
      <c r="Q3178" s="215"/>
    </row>
    <row r="3179" spans="2:17" x14ac:dyDescent="0.3">
      <c r="B3179" s="102"/>
      <c r="C3179" s="210"/>
      <c r="D3179" s="102"/>
      <c r="E3179" s="210"/>
      <c r="F3179" s="102"/>
      <c r="G3179" s="210"/>
      <c r="H3179" s="102"/>
      <c r="I3179" s="210"/>
      <c r="J3179" s="102"/>
      <c r="K3179" s="210"/>
      <c r="L3179" s="102"/>
      <c r="M3179" s="210"/>
      <c r="N3179" s="102"/>
      <c r="O3179" s="210"/>
      <c r="P3179" s="102"/>
      <c r="Q3179" s="215"/>
    </row>
    <row r="3180" spans="2:17" x14ac:dyDescent="0.3">
      <c r="B3180" s="102"/>
      <c r="C3180" s="210"/>
      <c r="D3180" s="102"/>
      <c r="E3180" s="210"/>
      <c r="F3180" s="102"/>
      <c r="G3180" s="210"/>
      <c r="H3180" s="102"/>
      <c r="I3180" s="210"/>
      <c r="J3180" s="102"/>
      <c r="K3180" s="210"/>
      <c r="L3180" s="102"/>
      <c r="M3180" s="210"/>
      <c r="N3180" s="102"/>
      <c r="O3180" s="210"/>
      <c r="P3180" s="102"/>
      <c r="Q3180" s="215"/>
    </row>
    <row r="3181" spans="2:17" x14ac:dyDescent="0.3">
      <c r="B3181" s="102"/>
      <c r="C3181" s="210"/>
      <c r="D3181" s="102"/>
      <c r="E3181" s="210"/>
      <c r="F3181" s="102"/>
      <c r="G3181" s="210"/>
      <c r="H3181" s="102"/>
      <c r="I3181" s="210"/>
      <c r="J3181" s="102"/>
      <c r="K3181" s="210"/>
      <c r="L3181" s="102"/>
      <c r="M3181" s="210"/>
      <c r="N3181" s="102"/>
      <c r="O3181" s="210"/>
      <c r="P3181" s="102"/>
      <c r="Q3181" s="215"/>
    </row>
    <row r="3182" spans="2:17" x14ac:dyDescent="0.3">
      <c r="B3182" s="102"/>
      <c r="C3182" s="210"/>
      <c r="D3182" s="102"/>
      <c r="E3182" s="210"/>
      <c r="F3182" s="102"/>
      <c r="G3182" s="210"/>
      <c r="H3182" s="102"/>
      <c r="I3182" s="210"/>
      <c r="J3182" s="102"/>
      <c r="K3182" s="210"/>
      <c r="L3182" s="102"/>
      <c r="M3182" s="210"/>
      <c r="N3182" s="102"/>
      <c r="O3182" s="210"/>
      <c r="P3182" s="102"/>
      <c r="Q3182" s="215"/>
    </row>
    <row r="3183" spans="2:17" x14ac:dyDescent="0.3">
      <c r="B3183" s="102"/>
      <c r="C3183" s="210"/>
      <c r="D3183" s="102"/>
      <c r="E3183" s="210"/>
      <c r="F3183" s="102"/>
      <c r="G3183" s="210"/>
      <c r="H3183" s="102"/>
      <c r="I3183" s="210"/>
      <c r="J3183" s="102"/>
      <c r="K3183" s="210"/>
      <c r="L3183" s="102"/>
      <c r="M3183" s="210"/>
      <c r="N3183" s="102"/>
      <c r="O3183" s="210"/>
      <c r="P3183" s="102"/>
      <c r="Q3183" s="215"/>
    </row>
    <row r="3184" spans="2:17" x14ac:dyDescent="0.3">
      <c r="B3184" s="102"/>
      <c r="C3184" s="210"/>
      <c r="D3184" s="102"/>
      <c r="E3184" s="210"/>
      <c r="F3184" s="102"/>
      <c r="G3184" s="210"/>
      <c r="H3184" s="102"/>
      <c r="I3184" s="210"/>
      <c r="J3184" s="102"/>
      <c r="K3184" s="210"/>
      <c r="L3184" s="102"/>
      <c r="M3184" s="210"/>
      <c r="N3184" s="102"/>
      <c r="O3184" s="210"/>
      <c r="P3184" s="102"/>
      <c r="Q3184" s="215"/>
    </row>
    <row r="3185" spans="2:17" x14ac:dyDescent="0.3">
      <c r="B3185" s="102"/>
      <c r="C3185" s="210"/>
      <c r="D3185" s="102"/>
      <c r="E3185" s="210"/>
      <c r="F3185" s="102"/>
      <c r="G3185" s="210"/>
      <c r="H3185" s="102"/>
      <c r="I3185" s="210"/>
      <c r="J3185" s="102"/>
      <c r="K3185" s="210"/>
      <c r="L3185" s="102"/>
      <c r="M3185" s="210"/>
      <c r="N3185" s="102"/>
      <c r="O3185" s="210"/>
      <c r="P3185" s="102"/>
      <c r="Q3185" s="215"/>
    </row>
    <row r="3186" spans="2:17" x14ac:dyDescent="0.3">
      <c r="B3186" s="102"/>
      <c r="C3186" s="210"/>
      <c r="D3186" s="102"/>
      <c r="E3186" s="210"/>
      <c r="F3186" s="102"/>
      <c r="G3186" s="210"/>
      <c r="H3186" s="102"/>
      <c r="I3186" s="210"/>
      <c r="J3186" s="102"/>
      <c r="K3186" s="210"/>
      <c r="L3186" s="102"/>
      <c r="M3186" s="210"/>
      <c r="N3186" s="102"/>
      <c r="O3186" s="210"/>
      <c r="P3186" s="102"/>
      <c r="Q3186" s="215"/>
    </row>
    <row r="3187" spans="2:17" x14ac:dyDescent="0.3">
      <c r="B3187" s="102"/>
      <c r="C3187" s="210"/>
      <c r="D3187" s="102"/>
      <c r="E3187" s="210"/>
      <c r="F3187" s="102"/>
      <c r="G3187" s="210"/>
      <c r="H3187" s="102"/>
      <c r="I3187" s="210"/>
      <c r="J3187" s="102"/>
      <c r="K3187" s="210"/>
      <c r="L3187" s="102"/>
      <c r="M3187" s="210"/>
      <c r="N3187" s="102"/>
      <c r="O3187" s="210"/>
      <c r="P3187" s="102"/>
      <c r="Q3187" s="215"/>
    </row>
    <row r="3188" spans="2:17" x14ac:dyDescent="0.3">
      <c r="B3188" s="102"/>
      <c r="C3188" s="210"/>
      <c r="D3188" s="102"/>
      <c r="E3188" s="210"/>
      <c r="F3188" s="102"/>
      <c r="G3188" s="210"/>
      <c r="H3188" s="102"/>
      <c r="I3188" s="210"/>
      <c r="J3188" s="102"/>
      <c r="K3188" s="210"/>
      <c r="L3188" s="102"/>
      <c r="M3188" s="210"/>
      <c r="N3188" s="102"/>
      <c r="O3188" s="210"/>
      <c r="P3188" s="102"/>
      <c r="Q3188" s="215"/>
    </row>
    <row r="3189" spans="2:17" x14ac:dyDescent="0.3">
      <c r="B3189" s="102"/>
      <c r="C3189" s="210"/>
      <c r="D3189" s="102"/>
      <c r="E3189" s="210"/>
      <c r="F3189" s="102"/>
      <c r="G3189" s="210"/>
      <c r="H3189" s="102"/>
      <c r="I3189" s="210"/>
      <c r="J3189" s="102"/>
      <c r="K3189" s="210"/>
      <c r="L3189" s="102"/>
      <c r="M3189" s="210"/>
      <c r="N3189" s="102"/>
      <c r="O3189" s="210"/>
      <c r="P3189" s="102"/>
      <c r="Q3189" s="215"/>
    </row>
    <row r="3190" spans="2:17" x14ac:dyDescent="0.3">
      <c r="B3190" s="102"/>
      <c r="C3190" s="210"/>
      <c r="D3190" s="102"/>
      <c r="E3190" s="210"/>
      <c r="F3190" s="102"/>
      <c r="G3190" s="210"/>
      <c r="H3190" s="102"/>
      <c r="I3190" s="210"/>
      <c r="J3190" s="102"/>
      <c r="K3190" s="210"/>
      <c r="L3190" s="102"/>
      <c r="M3190" s="210"/>
      <c r="N3190" s="102"/>
      <c r="O3190" s="210"/>
      <c r="P3190" s="102"/>
      <c r="Q3190" s="215"/>
    </row>
    <row r="3191" spans="2:17" x14ac:dyDescent="0.3">
      <c r="B3191" s="102"/>
      <c r="C3191" s="210"/>
      <c r="D3191" s="102"/>
      <c r="E3191" s="210"/>
      <c r="F3191" s="102"/>
      <c r="G3191" s="210"/>
      <c r="H3191" s="102"/>
      <c r="I3191" s="210"/>
      <c r="J3191" s="102"/>
      <c r="K3191" s="210"/>
      <c r="L3191" s="102"/>
      <c r="M3191" s="210"/>
      <c r="N3191" s="102"/>
      <c r="O3191" s="210"/>
      <c r="P3191" s="102"/>
      <c r="Q3191" s="215"/>
    </row>
    <row r="3192" spans="2:17" x14ac:dyDescent="0.3">
      <c r="B3192" s="102"/>
      <c r="C3192" s="210"/>
      <c r="D3192" s="102"/>
      <c r="E3192" s="210"/>
      <c r="F3192" s="102"/>
      <c r="G3192" s="210"/>
      <c r="H3192" s="102"/>
      <c r="I3192" s="210"/>
      <c r="J3192" s="102"/>
      <c r="K3192" s="210"/>
      <c r="L3192" s="102"/>
      <c r="M3192" s="210"/>
      <c r="N3192" s="102"/>
      <c r="O3192" s="210"/>
      <c r="P3192" s="102"/>
      <c r="Q3192" s="215"/>
    </row>
    <row r="3193" spans="2:17" x14ac:dyDescent="0.3">
      <c r="B3193" s="102"/>
      <c r="C3193" s="210"/>
      <c r="D3193" s="102"/>
      <c r="E3193" s="210"/>
      <c r="F3193" s="102"/>
      <c r="G3193" s="210"/>
      <c r="H3193" s="102"/>
      <c r="I3193" s="210"/>
      <c r="J3193" s="102"/>
      <c r="K3193" s="210"/>
      <c r="L3193" s="102"/>
      <c r="M3193" s="210"/>
      <c r="N3193" s="102"/>
      <c r="O3193" s="210"/>
      <c r="P3193" s="102"/>
      <c r="Q3193" s="215"/>
    </row>
    <row r="3194" spans="2:17" x14ac:dyDescent="0.3">
      <c r="B3194" s="102"/>
      <c r="C3194" s="210"/>
      <c r="D3194" s="102"/>
      <c r="E3194" s="210"/>
      <c r="F3194" s="102"/>
      <c r="G3194" s="210"/>
      <c r="H3194" s="102"/>
      <c r="I3194" s="210"/>
      <c r="J3194" s="102"/>
      <c r="K3194" s="210"/>
      <c r="L3194" s="102"/>
      <c r="M3194" s="210"/>
      <c r="N3194" s="102"/>
      <c r="O3194" s="210"/>
      <c r="P3194" s="102"/>
      <c r="Q3194" s="215"/>
    </row>
    <row r="3195" spans="2:17" x14ac:dyDescent="0.3">
      <c r="B3195" s="102"/>
      <c r="C3195" s="210"/>
      <c r="D3195" s="102"/>
      <c r="E3195" s="210"/>
      <c r="F3195" s="102"/>
      <c r="G3195" s="210"/>
      <c r="H3195" s="102"/>
      <c r="I3195" s="210"/>
      <c r="J3195" s="102"/>
      <c r="K3195" s="210"/>
      <c r="L3195" s="102"/>
      <c r="M3195" s="210"/>
      <c r="N3195" s="102"/>
      <c r="O3195" s="210"/>
      <c r="P3195" s="102"/>
      <c r="Q3195" s="215"/>
    </row>
    <row r="3196" spans="2:17" x14ac:dyDescent="0.3">
      <c r="B3196" s="102"/>
      <c r="C3196" s="210"/>
      <c r="D3196" s="102"/>
      <c r="E3196" s="210"/>
      <c r="F3196" s="102"/>
      <c r="G3196" s="210"/>
      <c r="H3196" s="102"/>
      <c r="I3196" s="210"/>
      <c r="J3196" s="102"/>
      <c r="K3196" s="210"/>
      <c r="L3196" s="102"/>
      <c r="M3196" s="210"/>
      <c r="N3196" s="102"/>
      <c r="O3196" s="210"/>
      <c r="P3196" s="102"/>
      <c r="Q3196" s="215"/>
    </row>
    <row r="3197" spans="2:17" x14ac:dyDescent="0.3">
      <c r="B3197" s="102"/>
      <c r="C3197" s="210"/>
      <c r="D3197" s="102"/>
      <c r="E3197" s="210"/>
      <c r="F3197" s="102"/>
      <c r="G3197" s="210"/>
      <c r="H3197" s="102"/>
      <c r="I3197" s="210"/>
      <c r="J3197" s="102"/>
      <c r="K3197" s="210"/>
      <c r="L3197" s="102"/>
      <c r="M3197" s="210"/>
      <c r="N3197" s="102"/>
      <c r="O3197" s="210"/>
      <c r="P3197" s="102"/>
      <c r="Q3197" s="215"/>
    </row>
    <row r="3198" spans="2:17" x14ac:dyDescent="0.3">
      <c r="B3198" s="102"/>
      <c r="C3198" s="210"/>
      <c r="D3198" s="102"/>
      <c r="E3198" s="210"/>
      <c r="F3198" s="102"/>
      <c r="G3198" s="210"/>
      <c r="H3198" s="102"/>
      <c r="I3198" s="210"/>
      <c r="J3198" s="102"/>
      <c r="K3198" s="210"/>
      <c r="L3198" s="102"/>
      <c r="M3198" s="210"/>
      <c r="N3198" s="102"/>
      <c r="O3198" s="210"/>
      <c r="P3198" s="102"/>
      <c r="Q3198" s="215"/>
    </row>
    <row r="3199" spans="2:17" x14ac:dyDescent="0.3">
      <c r="B3199" s="102"/>
      <c r="C3199" s="210"/>
      <c r="D3199" s="102"/>
      <c r="E3199" s="210"/>
      <c r="F3199" s="102"/>
      <c r="G3199" s="210"/>
      <c r="H3199" s="102"/>
      <c r="I3199" s="210"/>
      <c r="J3199" s="102"/>
      <c r="K3199" s="210"/>
      <c r="L3199" s="102"/>
      <c r="M3199" s="210"/>
      <c r="N3199" s="102"/>
      <c r="O3199" s="210"/>
      <c r="P3199" s="102"/>
      <c r="Q3199" s="215"/>
    </row>
    <row r="3200" spans="2:17" x14ac:dyDescent="0.3">
      <c r="B3200" s="102"/>
      <c r="C3200" s="210"/>
      <c r="D3200" s="102"/>
      <c r="E3200" s="210"/>
      <c r="F3200" s="102"/>
      <c r="G3200" s="210"/>
      <c r="H3200" s="102"/>
      <c r="I3200" s="210"/>
      <c r="J3200" s="102"/>
      <c r="K3200" s="210"/>
      <c r="L3200" s="102"/>
      <c r="M3200" s="210"/>
      <c r="N3200" s="102"/>
      <c r="O3200" s="210"/>
      <c r="P3200" s="102"/>
      <c r="Q3200" s="215"/>
    </row>
    <row r="3201" spans="2:17" x14ac:dyDescent="0.3">
      <c r="B3201" s="102"/>
      <c r="C3201" s="210"/>
      <c r="D3201" s="102"/>
      <c r="E3201" s="210"/>
      <c r="F3201" s="102"/>
      <c r="G3201" s="210"/>
      <c r="H3201" s="102"/>
      <c r="I3201" s="210"/>
      <c r="J3201" s="102"/>
      <c r="K3201" s="210"/>
      <c r="L3201" s="102"/>
      <c r="M3201" s="210"/>
      <c r="N3201" s="102"/>
      <c r="O3201" s="210"/>
      <c r="P3201" s="102"/>
      <c r="Q3201" s="215"/>
    </row>
    <row r="3202" spans="2:17" x14ac:dyDescent="0.3">
      <c r="B3202" s="102"/>
      <c r="C3202" s="210"/>
      <c r="D3202" s="102"/>
      <c r="E3202" s="210"/>
      <c r="F3202" s="102"/>
      <c r="G3202" s="210"/>
      <c r="H3202" s="102"/>
      <c r="I3202" s="210"/>
      <c r="J3202" s="102"/>
      <c r="K3202" s="210"/>
      <c r="L3202" s="102"/>
      <c r="M3202" s="210"/>
      <c r="N3202" s="102"/>
      <c r="O3202" s="210"/>
      <c r="P3202" s="102"/>
      <c r="Q3202" s="215"/>
    </row>
    <row r="3203" spans="2:17" x14ac:dyDescent="0.3">
      <c r="B3203" s="102"/>
      <c r="C3203" s="210"/>
      <c r="D3203" s="102"/>
      <c r="E3203" s="210"/>
      <c r="F3203" s="102"/>
      <c r="G3203" s="210"/>
      <c r="H3203" s="102"/>
      <c r="I3203" s="210"/>
      <c r="J3203" s="102"/>
      <c r="K3203" s="210"/>
      <c r="L3203" s="102"/>
      <c r="M3203" s="210"/>
      <c r="N3203" s="102"/>
      <c r="O3203" s="210"/>
      <c r="P3203" s="102"/>
      <c r="Q3203" s="215"/>
    </row>
    <row r="3204" spans="2:17" x14ac:dyDescent="0.3">
      <c r="B3204" s="102"/>
      <c r="C3204" s="210"/>
      <c r="D3204" s="102"/>
      <c r="E3204" s="210"/>
      <c r="F3204" s="102"/>
      <c r="G3204" s="210"/>
      <c r="H3204" s="102"/>
      <c r="I3204" s="210"/>
      <c r="J3204" s="102"/>
      <c r="K3204" s="210"/>
      <c r="L3204" s="102"/>
      <c r="M3204" s="210"/>
      <c r="N3204" s="102"/>
      <c r="O3204" s="210"/>
      <c r="P3204" s="102"/>
      <c r="Q3204" s="215"/>
    </row>
    <row r="3205" spans="2:17" x14ac:dyDescent="0.3">
      <c r="B3205" s="102"/>
      <c r="C3205" s="210"/>
      <c r="D3205" s="102"/>
      <c r="E3205" s="210"/>
      <c r="F3205" s="102"/>
      <c r="G3205" s="210"/>
      <c r="H3205" s="102"/>
      <c r="I3205" s="210"/>
      <c r="J3205" s="102"/>
      <c r="K3205" s="210"/>
      <c r="L3205" s="102"/>
      <c r="M3205" s="210"/>
      <c r="N3205" s="102"/>
      <c r="O3205" s="210"/>
      <c r="P3205" s="102"/>
      <c r="Q3205" s="215"/>
    </row>
    <row r="3206" spans="2:17" x14ac:dyDescent="0.3">
      <c r="B3206" s="102"/>
      <c r="C3206" s="210"/>
      <c r="D3206" s="102"/>
      <c r="E3206" s="210"/>
      <c r="F3206" s="102"/>
      <c r="G3206" s="210"/>
      <c r="H3206" s="102"/>
      <c r="I3206" s="210"/>
      <c r="J3206" s="102"/>
      <c r="K3206" s="210"/>
      <c r="L3206" s="102"/>
      <c r="M3206" s="210"/>
      <c r="N3206" s="102"/>
      <c r="O3206" s="210"/>
      <c r="P3206" s="102"/>
      <c r="Q3206" s="215"/>
    </row>
    <row r="3207" spans="2:17" x14ac:dyDescent="0.3">
      <c r="B3207" s="102"/>
      <c r="C3207" s="210"/>
      <c r="D3207" s="102"/>
      <c r="E3207" s="210"/>
      <c r="F3207" s="102"/>
      <c r="G3207" s="210"/>
      <c r="H3207" s="102"/>
      <c r="I3207" s="210"/>
      <c r="J3207" s="102"/>
      <c r="K3207" s="210"/>
      <c r="L3207" s="102"/>
      <c r="M3207" s="210"/>
      <c r="N3207" s="102"/>
      <c r="O3207" s="210"/>
      <c r="P3207" s="102"/>
      <c r="Q3207" s="215"/>
    </row>
    <row r="3208" spans="2:17" x14ac:dyDescent="0.3">
      <c r="B3208" s="102"/>
      <c r="C3208" s="210"/>
      <c r="D3208" s="102"/>
      <c r="E3208" s="210"/>
      <c r="F3208" s="102"/>
      <c r="G3208" s="210"/>
      <c r="H3208" s="102"/>
      <c r="I3208" s="210"/>
      <c r="J3208" s="102"/>
      <c r="K3208" s="210"/>
      <c r="L3208" s="102"/>
      <c r="M3208" s="210"/>
      <c r="N3208" s="102"/>
      <c r="O3208" s="210"/>
      <c r="P3208" s="102"/>
      <c r="Q3208" s="215"/>
    </row>
    <row r="3209" spans="2:17" x14ac:dyDescent="0.3">
      <c r="B3209" s="102"/>
      <c r="C3209" s="210"/>
      <c r="D3209" s="102"/>
      <c r="E3209" s="210"/>
      <c r="F3209" s="102"/>
      <c r="G3209" s="210"/>
      <c r="H3209" s="102"/>
      <c r="I3209" s="210"/>
      <c r="J3209" s="102"/>
      <c r="K3209" s="210"/>
      <c r="L3209" s="102"/>
      <c r="M3209" s="210"/>
      <c r="N3209" s="102"/>
      <c r="O3209" s="210"/>
      <c r="P3209" s="102"/>
      <c r="Q3209" s="215"/>
    </row>
    <row r="3210" spans="2:17" x14ac:dyDescent="0.3">
      <c r="B3210" s="102"/>
      <c r="C3210" s="210"/>
      <c r="D3210" s="102"/>
      <c r="E3210" s="210"/>
      <c r="F3210" s="102"/>
      <c r="G3210" s="210"/>
      <c r="H3210" s="102"/>
      <c r="I3210" s="210"/>
      <c r="J3210" s="102"/>
      <c r="K3210" s="210"/>
      <c r="L3210" s="102"/>
      <c r="M3210" s="210"/>
      <c r="N3210" s="102"/>
      <c r="O3210" s="210"/>
      <c r="P3210" s="102"/>
      <c r="Q3210" s="215"/>
    </row>
    <row r="3211" spans="2:17" x14ac:dyDescent="0.3">
      <c r="B3211" s="102"/>
      <c r="C3211" s="210"/>
      <c r="D3211" s="102"/>
      <c r="E3211" s="210"/>
      <c r="F3211" s="102"/>
      <c r="G3211" s="210"/>
      <c r="H3211" s="102"/>
      <c r="I3211" s="210"/>
      <c r="J3211" s="102"/>
      <c r="K3211" s="210"/>
      <c r="L3211" s="102"/>
      <c r="M3211" s="210"/>
      <c r="N3211" s="102"/>
      <c r="O3211" s="210"/>
      <c r="P3211" s="102"/>
      <c r="Q3211" s="215"/>
    </row>
    <row r="3212" spans="2:17" x14ac:dyDescent="0.3">
      <c r="B3212" s="102"/>
      <c r="C3212" s="210"/>
      <c r="D3212" s="102"/>
      <c r="E3212" s="210"/>
      <c r="F3212" s="102"/>
      <c r="G3212" s="210"/>
      <c r="H3212" s="102"/>
      <c r="I3212" s="210"/>
      <c r="J3212" s="102"/>
      <c r="K3212" s="210"/>
      <c r="L3212" s="102"/>
      <c r="M3212" s="210"/>
      <c r="N3212" s="102"/>
      <c r="O3212" s="210"/>
      <c r="P3212" s="102"/>
      <c r="Q3212" s="215"/>
    </row>
    <row r="3213" spans="2:17" x14ac:dyDescent="0.3">
      <c r="B3213" s="102"/>
      <c r="C3213" s="210"/>
      <c r="D3213" s="102"/>
      <c r="E3213" s="210"/>
      <c r="F3213" s="102"/>
      <c r="G3213" s="210"/>
      <c r="H3213" s="102"/>
      <c r="I3213" s="210"/>
      <c r="J3213" s="102"/>
      <c r="K3213" s="210"/>
      <c r="L3213" s="102"/>
      <c r="M3213" s="210"/>
      <c r="N3213" s="102"/>
      <c r="O3213" s="210"/>
      <c r="P3213" s="102"/>
      <c r="Q3213" s="215"/>
    </row>
    <row r="3214" spans="2:17" x14ac:dyDescent="0.3">
      <c r="B3214" s="102"/>
      <c r="C3214" s="210"/>
      <c r="D3214" s="102"/>
      <c r="E3214" s="210"/>
      <c r="F3214" s="102"/>
      <c r="G3214" s="210"/>
      <c r="H3214" s="102"/>
      <c r="I3214" s="210"/>
      <c r="J3214" s="102"/>
      <c r="K3214" s="210"/>
      <c r="L3214" s="102"/>
      <c r="M3214" s="210"/>
      <c r="N3214" s="102"/>
      <c r="O3214" s="210"/>
      <c r="P3214" s="102"/>
      <c r="Q3214" s="215"/>
    </row>
    <row r="3215" spans="2:17" x14ac:dyDescent="0.3">
      <c r="B3215" s="102"/>
      <c r="C3215" s="210"/>
      <c r="D3215" s="102"/>
      <c r="E3215" s="210"/>
      <c r="F3215" s="102"/>
      <c r="G3215" s="210"/>
      <c r="H3215" s="102"/>
      <c r="I3215" s="210"/>
      <c r="J3215" s="102"/>
      <c r="K3215" s="210"/>
      <c r="L3215" s="102"/>
      <c r="M3215" s="210"/>
      <c r="N3215" s="102"/>
      <c r="O3215" s="210"/>
      <c r="P3215" s="102"/>
      <c r="Q3215" s="215"/>
    </row>
    <row r="3216" spans="2:17" x14ac:dyDescent="0.3">
      <c r="B3216" s="102"/>
      <c r="C3216" s="210"/>
      <c r="D3216" s="102"/>
      <c r="E3216" s="210"/>
      <c r="F3216" s="102"/>
      <c r="G3216" s="210"/>
      <c r="H3216" s="102"/>
      <c r="I3216" s="210"/>
      <c r="J3216" s="102"/>
      <c r="K3216" s="210"/>
      <c r="L3216" s="102"/>
      <c r="M3216" s="210"/>
      <c r="N3216" s="102"/>
      <c r="O3216" s="210"/>
      <c r="P3216" s="102"/>
      <c r="Q3216" s="215"/>
    </row>
    <row r="3217" spans="2:17" x14ac:dyDescent="0.3">
      <c r="B3217" s="102"/>
      <c r="C3217" s="210"/>
      <c r="D3217" s="102"/>
      <c r="E3217" s="210"/>
      <c r="F3217" s="102"/>
      <c r="G3217" s="210"/>
      <c r="H3217" s="102"/>
      <c r="I3217" s="210"/>
      <c r="J3217" s="102"/>
      <c r="K3217" s="210"/>
      <c r="L3217" s="102"/>
      <c r="M3217" s="210"/>
      <c r="N3217" s="102"/>
      <c r="O3217" s="210"/>
      <c r="P3217" s="102"/>
      <c r="Q3217" s="215"/>
    </row>
    <row r="3218" spans="2:17" x14ac:dyDescent="0.3">
      <c r="B3218" s="102"/>
      <c r="C3218" s="210"/>
      <c r="D3218" s="102"/>
      <c r="E3218" s="210"/>
      <c r="F3218" s="102"/>
      <c r="G3218" s="210"/>
      <c r="H3218" s="102"/>
      <c r="I3218" s="210"/>
      <c r="J3218" s="102"/>
      <c r="K3218" s="210"/>
      <c r="L3218" s="102"/>
      <c r="M3218" s="210"/>
      <c r="N3218" s="102"/>
      <c r="O3218" s="210"/>
      <c r="P3218" s="102"/>
      <c r="Q3218" s="215"/>
    </row>
    <row r="3219" spans="2:17" x14ac:dyDescent="0.3">
      <c r="B3219" s="102"/>
      <c r="C3219" s="210"/>
      <c r="D3219" s="102"/>
      <c r="E3219" s="210"/>
      <c r="F3219" s="102"/>
      <c r="G3219" s="210"/>
      <c r="H3219" s="102"/>
      <c r="I3219" s="210"/>
      <c r="J3219" s="102"/>
      <c r="K3219" s="210"/>
      <c r="L3219" s="102"/>
      <c r="M3219" s="210"/>
      <c r="N3219" s="102"/>
      <c r="O3219" s="210"/>
      <c r="P3219" s="102"/>
      <c r="Q3219" s="215"/>
    </row>
    <row r="3220" spans="2:17" x14ac:dyDescent="0.3">
      <c r="B3220" s="102"/>
      <c r="C3220" s="210"/>
      <c r="D3220" s="102"/>
      <c r="E3220" s="210"/>
      <c r="F3220" s="102"/>
      <c r="G3220" s="210"/>
      <c r="H3220" s="102"/>
      <c r="I3220" s="210"/>
      <c r="J3220" s="102"/>
      <c r="K3220" s="210"/>
      <c r="L3220" s="102"/>
      <c r="M3220" s="210"/>
      <c r="N3220" s="102"/>
      <c r="O3220" s="210"/>
      <c r="P3220" s="102"/>
      <c r="Q3220" s="215"/>
    </row>
    <row r="3221" spans="2:17" x14ac:dyDescent="0.3">
      <c r="B3221" s="102"/>
      <c r="C3221" s="210"/>
      <c r="D3221" s="102"/>
      <c r="E3221" s="210"/>
      <c r="F3221" s="102"/>
      <c r="G3221" s="210"/>
      <c r="H3221" s="102"/>
      <c r="I3221" s="210"/>
      <c r="J3221" s="102"/>
      <c r="K3221" s="210"/>
      <c r="L3221" s="102"/>
      <c r="M3221" s="210"/>
      <c r="N3221" s="102"/>
      <c r="O3221" s="210"/>
      <c r="P3221" s="102"/>
      <c r="Q3221" s="215"/>
    </row>
    <row r="3222" spans="2:17" x14ac:dyDescent="0.3">
      <c r="B3222" s="102"/>
      <c r="C3222" s="210"/>
      <c r="D3222" s="102"/>
      <c r="E3222" s="210"/>
      <c r="F3222" s="102"/>
      <c r="G3222" s="210"/>
      <c r="H3222" s="102"/>
      <c r="I3222" s="210"/>
      <c r="J3222" s="102"/>
      <c r="K3222" s="210"/>
      <c r="L3222" s="102"/>
      <c r="M3222" s="210"/>
      <c r="N3222" s="102"/>
      <c r="O3222" s="210"/>
      <c r="P3222" s="102"/>
      <c r="Q3222" s="215"/>
    </row>
    <row r="3223" spans="2:17" x14ac:dyDescent="0.3">
      <c r="B3223" s="102"/>
      <c r="C3223" s="210"/>
      <c r="D3223" s="102"/>
      <c r="E3223" s="210"/>
      <c r="F3223" s="102"/>
      <c r="G3223" s="210"/>
      <c r="H3223" s="102"/>
      <c r="I3223" s="210"/>
      <c r="J3223" s="102"/>
      <c r="K3223" s="210"/>
      <c r="L3223" s="102"/>
      <c r="M3223" s="210"/>
      <c r="N3223" s="102"/>
      <c r="O3223" s="210"/>
      <c r="P3223" s="102"/>
      <c r="Q3223" s="215"/>
    </row>
    <row r="3224" spans="2:17" x14ac:dyDescent="0.3">
      <c r="B3224" s="102"/>
      <c r="C3224" s="210"/>
      <c r="D3224" s="102"/>
      <c r="E3224" s="210"/>
      <c r="F3224" s="102"/>
      <c r="G3224" s="210"/>
      <c r="H3224" s="102"/>
      <c r="I3224" s="210"/>
      <c r="J3224" s="102"/>
      <c r="K3224" s="210"/>
      <c r="L3224" s="102"/>
      <c r="M3224" s="210"/>
      <c r="N3224" s="102"/>
      <c r="O3224" s="210"/>
      <c r="P3224" s="102"/>
      <c r="Q3224" s="215"/>
    </row>
    <row r="3225" spans="2:17" x14ac:dyDescent="0.3">
      <c r="B3225" s="102"/>
      <c r="C3225" s="210"/>
      <c r="D3225" s="102"/>
      <c r="E3225" s="210"/>
      <c r="F3225" s="102"/>
      <c r="G3225" s="210"/>
      <c r="H3225" s="102"/>
      <c r="I3225" s="210"/>
      <c r="J3225" s="102"/>
      <c r="K3225" s="210"/>
      <c r="L3225" s="102"/>
      <c r="M3225" s="210"/>
      <c r="N3225" s="102"/>
      <c r="O3225" s="210"/>
      <c r="P3225" s="102"/>
      <c r="Q3225" s="215"/>
    </row>
    <row r="3226" spans="2:17" x14ac:dyDescent="0.3">
      <c r="B3226" s="102"/>
      <c r="C3226" s="210"/>
      <c r="D3226" s="102"/>
      <c r="E3226" s="210"/>
      <c r="F3226" s="102"/>
      <c r="G3226" s="210"/>
      <c r="H3226" s="102"/>
      <c r="I3226" s="210"/>
      <c r="J3226" s="102"/>
      <c r="K3226" s="210"/>
      <c r="L3226" s="102"/>
      <c r="M3226" s="210"/>
      <c r="N3226" s="102"/>
      <c r="O3226" s="210"/>
      <c r="P3226" s="102"/>
      <c r="Q3226" s="215"/>
    </row>
    <row r="3227" spans="2:17" x14ac:dyDescent="0.3">
      <c r="B3227" s="102"/>
      <c r="C3227" s="210"/>
      <c r="D3227" s="102"/>
      <c r="E3227" s="210"/>
      <c r="F3227" s="102"/>
      <c r="G3227" s="210"/>
      <c r="H3227" s="102"/>
      <c r="I3227" s="210"/>
      <c r="J3227" s="102"/>
      <c r="K3227" s="210"/>
      <c r="L3227" s="102"/>
      <c r="M3227" s="210"/>
      <c r="N3227" s="102"/>
      <c r="O3227" s="210"/>
      <c r="P3227" s="102"/>
      <c r="Q3227" s="215"/>
    </row>
    <row r="3228" spans="2:17" x14ac:dyDescent="0.3">
      <c r="B3228" s="102"/>
      <c r="C3228" s="210"/>
      <c r="D3228" s="102"/>
      <c r="E3228" s="210"/>
      <c r="F3228" s="102"/>
      <c r="G3228" s="210"/>
      <c r="H3228" s="102"/>
      <c r="I3228" s="210"/>
      <c r="J3228" s="102"/>
      <c r="K3228" s="210"/>
      <c r="L3228" s="102"/>
      <c r="M3228" s="210"/>
      <c r="N3228" s="102"/>
      <c r="O3228" s="210"/>
      <c r="P3228" s="102"/>
      <c r="Q3228" s="215"/>
    </row>
    <row r="3229" spans="2:17" x14ac:dyDescent="0.3">
      <c r="B3229" s="102"/>
      <c r="C3229" s="210"/>
      <c r="D3229" s="102"/>
      <c r="E3229" s="210"/>
      <c r="F3229" s="102"/>
      <c r="G3229" s="210"/>
      <c r="H3229" s="102"/>
      <c r="I3229" s="210"/>
      <c r="J3229" s="102"/>
      <c r="K3229" s="210"/>
      <c r="L3229" s="102"/>
      <c r="M3229" s="210"/>
      <c r="N3229" s="102"/>
      <c r="O3229" s="210"/>
      <c r="P3229" s="102"/>
      <c r="Q3229" s="215"/>
    </row>
    <row r="3230" spans="2:17" x14ac:dyDescent="0.3">
      <c r="B3230" s="102"/>
      <c r="C3230" s="210"/>
      <c r="D3230" s="102"/>
      <c r="E3230" s="210"/>
      <c r="F3230" s="102"/>
      <c r="G3230" s="210"/>
      <c r="H3230" s="102"/>
      <c r="I3230" s="210"/>
      <c r="J3230" s="102"/>
      <c r="K3230" s="210"/>
      <c r="L3230" s="102"/>
      <c r="M3230" s="210"/>
      <c r="N3230" s="102"/>
      <c r="O3230" s="210"/>
      <c r="P3230" s="102"/>
      <c r="Q3230" s="215"/>
    </row>
    <row r="3231" spans="2:17" x14ac:dyDescent="0.3">
      <c r="B3231" s="102"/>
      <c r="C3231" s="210"/>
      <c r="D3231" s="102"/>
      <c r="E3231" s="210"/>
      <c r="F3231" s="102"/>
      <c r="G3231" s="210"/>
      <c r="H3231" s="102"/>
      <c r="I3231" s="210"/>
      <c r="J3231" s="102"/>
      <c r="K3231" s="210"/>
      <c r="L3231" s="102"/>
      <c r="M3231" s="210"/>
      <c r="N3231" s="102"/>
      <c r="O3231" s="210"/>
      <c r="P3231" s="102"/>
      <c r="Q3231" s="215"/>
    </row>
    <row r="3232" spans="2:17" x14ac:dyDescent="0.3">
      <c r="B3232" s="102"/>
      <c r="C3232" s="210"/>
      <c r="D3232" s="102"/>
      <c r="E3232" s="210"/>
      <c r="F3232" s="102"/>
      <c r="G3232" s="210"/>
      <c r="H3232" s="102"/>
      <c r="I3232" s="210"/>
      <c r="J3232" s="102"/>
      <c r="K3232" s="210"/>
      <c r="L3232" s="102"/>
      <c r="M3232" s="210"/>
      <c r="N3232" s="102"/>
      <c r="O3232" s="210"/>
      <c r="P3232" s="102"/>
      <c r="Q3232" s="215"/>
    </row>
    <row r="3233" spans="2:17" x14ac:dyDescent="0.3">
      <c r="B3233" s="102"/>
      <c r="C3233" s="210"/>
      <c r="D3233" s="102"/>
      <c r="E3233" s="210"/>
      <c r="F3233" s="102"/>
      <c r="G3233" s="210"/>
      <c r="H3233" s="102"/>
      <c r="I3233" s="210"/>
      <c r="J3233" s="102"/>
      <c r="K3233" s="210"/>
      <c r="L3233" s="102"/>
      <c r="M3233" s="210"/>
      <c r="N3233" s="102"/>
      <c r="O3233" s="210"/>
      <c r="P3233" s="102"/>
      <c r="Q3233" s="215"/>
    </row>
    <row r="3234" spans="2:17" x14ac:dyDescent="0.3">
      <c r="B3234" s="102"/>
      <c r="C3234" s="210"/>
      <c r="D3234" s="102"/>
      <c r="E3234" s="210"/>
      <c r="F3234" s="102"/>
      <c r="G3234" s="210"/>
      <c r="H3234" s="102"/>
      <c r="I3234" s="210"/>
      <c r="J3234" s="102"/>
      <c r="K3234" s="210"/>
      <c r="L3234" s="102"/>
      <c r="M3234" s="210"/>
      <c r="N3234" s="102"/>
      <c r="O3234" s="210"/>
      <c r="P3234" s="102"/>
      <c r="Q3234" s="215"/>
    </row>
    <row r="3235" spans="2:17" x14ac:dyDescent="0.3">
      <c r="B3235" s="102"/>
      <c r="C3235" s="210"/>
      <c r="D3235" s="102"/>
      <c r="E3235" s="210"/>
      <c r="F3235" s="102"/>
      <c r="G3235" s="210"/>
      <c r="H3235" s="102"/>
      <c r="I3235" s="210"/>
      <c r="J3235" s="102"/>
      <c r="K3235" s="210"/>
      <c r="L3235" s="102"/>
      <c r="M3235" s="210"/>
      <c r="N3235" s="102"/>
      <c r="O3235" s="210"/>
      <c r="P3235" s="102"/>
      <c r="Q3235" s="215"/>
    </row>
    <row r="3236" spans="2:17" x14ac:dyDescent="0.3">
      <c r="B3236" s="102"/>
      <c r="C3236" s="210"/>
      <c r="D3236" s="102"/>
      <c r="E3236" s="210"/>
      <c r="F3236" s="102"/>
      <c r="G3236" s="210"/>
      <c r="H3236" s="102"/>
      <c r="I3236" s="210"/>
      <c r="J3236" s="102"/>
      <c r="K3236" s="210"/>
      <c r="L3236" s="102"/>
      <c r="M3236" s="210"/>
      <c r="N3236" s="102"/>
      <c r="O3236" s="210"/>
      <c r="P3236" s="102"/>
      <c r="Q3236" s="215"/>
    </row>
    <row r="3237" spans="2:17" x14ac:dyDescent="0.3">
      <c r="B3237" s="102"/>
      <c r="C3237" s="210"/>
      <c r="D3237" s="102"/>
      <c r="E3237" s="210"/>
      <c r="F3237" s="102"/>
      <c r="G3237" s="210"/>
      <c r="H3237" s="102"/>
      <c r="I3237" s="210"/>
      <c r="J3237" s="102"/>
      <c r="K3237" s="210"/>
      <c r="L3237" s="102"/>
      <c r="M3237" s="210"/>
      <c r="N3237" s="102"/>
      <c r="O3237" s="210"/>
      <c r="P3237" s="102"/>
      <c r="Q3237" s="215"/>
    </row>
    <row r="3238" spans="2:17" x14ac:dyDescent="0.3">
      <c r="B3238" s="102"/>
      <c r="C3238" s="210"/>
      <c r="D3238" s="102"/>
      <c r="E3238" s="210"/>
      <c r="F3238" s="102"/>
      <c r="G3238" s="210"/>
      <c r="H3238" s="102"/>
      <c r="I3238" s="210"/>
      <c r="J3238" s="102"/>
      <c r="K3238" s="210"/>
      <c r="L3238" s="102"/>
      <c r="M3238" s="210"/>
      <c r="N3238" s="102"/>
      <c r="O3238" s="210"/>
      <c r="P3238" s="102"/>
      <c r="Q3238" s="215"/>
    </row>
    <row r="3239" spans="2:17" x14ac:dyDescent="0.3">
      <c r="B3239" s="102"/>
      <c r="C3239" s="210"/>
      <c r="D3239" s="102"/>
      <c r="E3239" s="210"/>
      <c r="F3239" s="102"/>
      <c r="G3239" s="210"/>
      <c r="H3239" s="102"/>
      <c r="I3239" s="210"/>
      <c r="J3239" s="102"/>
      <c r="K3239" s="210"/>
      <c r="L3239" s="102"/>
      <c r="M3239" s="210"/>
      <c r="N3239" s="102"/>
      <c r="O3239" s="210"/>
      <c r="P3239" s="102"/>
      <c r="Q3239" s="215"/>
    </row>
    <row r="3240" spans="2:17" x14ac:dyDescent="0.3">
      <c r="B3240" s="102"/>
      <c r="C3240" s="210"/>
      <c r="D3240" s="102"/>
      <c r="E3240" s="210"/>
      <c r="F3240" s="102"/>
      <c r="G3240" s="210"/>
      <c r="H3240" s="102"/>
      <c r="I3240" s="210"/>
      <c r="J3240" s="102"/>
      <c r="K3240" s="210"/>
      <c r="L3240" s="102"/>
      <c r="M3240" s="210"/>
      <c r="N3240" s="102"/>
      <c r="O3240" s="210"/>
      <c r="P3240" s="102"/>
      <c r="Q3240" s="215"/>
    </row>
    <row r="3241" spans="2:17" x14ac:dyDescent="0.3">
      <c r="B3241" s="102"/>
      <c r="C3241" s="210"/>
      <c r="D3241" s="102"/>
      <c r="E3241" s="210"/>
      <c r="F3241" s="102"/>
      <c r="G3241" s="210"/>
      <c r="H3241" s="102"/>
      <c r="I3241" s="210"/>
      <c r="J3241" s="102"/>
      <c r="K3241" s="210"/>
      <c r="L3241" s="102"/>
      <c r="M3241" s="210"/>
      <c r="N3241" s="102"/>
      <c r="O3241" s="210"/>
      <c r="P3241" s="102"/>
      <c r="Q3241" s="215"/>
    </row>
    <row r="3242" spans="2:17" x14ac:dyDescent="0.3">
      <c r="B3242" s="102"/>
      <c r="C3242" s="210"/>
      <c r="D3242" s="102"/>
      <c r="E3242" s="210"/>
      <c r="F3242" s="102"/>
      <c r="G3242" s="210"/>
      <c r="H3242" s="102"/>
      <c r="I3242" s="210"/>
      <c r="J3242" s="102"/>
      <c r="K3242" s="210"/>
      <c r="L3242" s="102"/>
      <c r="M3242" s="210"/>
      <c r="N3242" s="102"/>
      <c r="O3242" s="210"/>
      <c r="P3242" s="102"/>
      <c r="Q3242" s="215"/>
    </row>
    <row r="3243" spans="2:17" x14ac:dyDescent="0.3">
      <c r="B3243" s="102"/>
      <c r="C3243" s="210"/>
      <c r="D3243" s="102"/>
      <c r="E3243" s="210"/>
      <c r="F3243" s="102"/>
      <c r="G3243" s="210"/>
      <c r="H3243" s="102"/>
      <c r="I3243" s="210"/>
      <c r="J3243" s="102"/>
      <c r="K3243" s="210"/>
      <c r="L3243" s="102"/>
      <c r="M3243" s="210"/>
      <c r="N3243" s="102"/>
      <c r="O3243" s="210"/>
      <c r="P3243" s="102"/>
      <c r="Q3243" s="215"/>
    </row>
    <row r="3244" spans="2:17" x14ac:dyDescent="0.3">
      <c r="B3244" s="102"/>
      <c r="C3244" s="210"/>
      <c r="D3244" s="102"/>
      <c r="E3244" s="210"/>
      <c r="F3244" s="102"/>
      <c r="G3244" s="210"/>
      <c r="H3244" s="102"/>
      <c r="I3244" s="210"/>
      <c r="J3244" s="102"/>
      <c r="K3244" s="210"/>
      <c r="L3244" s="102"/>
      <c r="M3244" s="210"/>
      <c r="N3244" s="102"/>
      <c r="O3244" s="210"/>
      <c r="P3244" s="102"/>
      <c r="Q3244" s="215"/>
    </row>
    <row r="3245" spans="2:17" x14ac:dyDescent="0.3">
      <c r="B3245" s="102"/>
      <c r="C3245" s="210"/>
      <c r="D3245" s="102"/>
      <c r="E3245" s="210"/>
      <c r="F3245" s="102"/>
      <c r="G3245" s="210"/>
      <c r="H3245" s="102"/>
      <c r="I3245" s="210"/>
      <c r="J3245" s="102"/>
      <c r="K3245" s="210"/>
      <c r="L3245" s="102"/>
      <c r="M3245" s="210"/>
      <c r="N3245" s="102"/>
      <c r="O3245" s="210"/>
      <c r="P3245" s="102"/>
      <c r="Q3245" s="215"/>
    </row>
    <row r="3246" spans="2:17" x14ac:dyDescent="0.3">
      <c r="B3246" s="102"/>
      <c r="C3246" s="210"/>
      <c r="D3246" s="102"/>
      <c r="E3246" s="210"/>
      <c r="F3246" s="102"/>
      <c r="G3246" s="210"/>
      <c r="H3246" s="102"/>
      <c r="I3246" s="210"/>
      <c r="J3246" s="102"/>
      <c r="K3246" s="210"/>
      <c r="L3246" s="102"/>
      <c r="M3246" s="210"/>
      <c r="N3246" s="102"/>
      <c r="O3246" s="210"/>
      <c r="P3246" s="102"/>
      <c r="Q3246" s="215"/>
    </row>
    <row r="3247" spans="2:17" x14ac:dyDescent="0.3">
      <c r="B3247" s="102"/>
      <c r="C3247" s="210"/>
      <c r="D3247" s="102"/>
      <c r="E3247" s="210"/>
      <c r="F3247" s="102"/>
      <c r="G3247" s="210"/>
      <c r="H3247" s="102"/>
      <c r="I3247" s="210"/>
      <c r="J3247" s="102"/>
      <c r="K3247" s="210"/>
      <c r="L3247" s="102"/>
      <c r="M3247" s="210"/>
      <c r="N3247" s="102"/>
      <c r="O3247" s="210"/>
      <c r="P3247" s="102"/>
      <c r="Q3247" s="215"/>
    </row>
    <row r="3248" spans="2:17" x14ac:dyDescent="0.3">
      <c r="B3248" s="102"/>
      <c r="C3248" s="210"/>
      <c r="D3248" s="102"/>
      <c r="E3248" s="210"/>
      <c r="F3248" s="102"/>
      <c r="G3248" s="210"/>
      <c r="H3248" s="102"/>
      <c r="I3248" s="210"/>
      <c r="J3248" s="102"/>
      <c r="K3248" s="210"/>
      <c r="L3248" s="102"/>
      <c r="M3248" s="210"/>
      <c r="N3248" s="102"/>
      <c r="O3248" s="210"/>
      <c r="P3248" s="102"/>
      <c r="Q3248" s="215"/>
    </row>
    <row r="3249" spans="2:17" x14ac:dyDescent="0.3">
      <c r="B3249" s="102"/>
      <c r="C3249" s="210"/>
      <c r="D3249" s="102"/>
      <c r="E3249" s="210"/>
      <c r="F3249" s="102"/>
      <c r="G3249" s="210"/>
      <c r="H3249" s="102"/>
      <c r="I3249" s="210"/>
      <c r="J3249" s="102"/>
      <c r="K3249" s="210"/>
      <c r="L3249" s="102"/>
      <c r="M3249" s="210"/>
      <c r="N3249" s="102"/>
      <c r="O3249" s="210"/>
      <c r="P3249" s="102"/>
      <c r="Q3249" s="215"/>
    </row>
    <row r="3250" spans="2:17" x14ac:dyDescent="0.3">
      <c r="B3250" s="102"/>
      <c r="C3250" s="210"/>
      <c r="D3250" s="102"/>
      <c r="E3250" s="210"/>
      <c r="F3250" s="102"/>
      <c r="G3250" s="210"/>
      <c r="H3250" s="102"/>
      <c r="I3250" s="210"/>
      <c r="J3250" s="102"/>
      <c r="K3250" s="210"/>
      <c r="L3250" s="102"/>
      <c r="M3250" s="210"/>
      <c r="N3250" s="102"/>
      <c r="O3250" s="210"/>
      <c r="P3250" s="102"/>
      <c r="Q3250" s="215"/>
    </row>
    <row r="3251" spans="2:17" x14ac:dyDescent="0.3">
      <c r="B3251" s="102"/>
      <c r="C3251" s="210"/>
      <c r="D3251" s="102"/>
      <c r="E3251" s="210"/>
      <c r="F3251" s="102"/>
      <c r="G3251" s="210"/>
      <c r="H3251" s="102"/>
      <c r="I3251" s="210"/>
      <c r="J3251" s="102"/>
      <c r="K3251" s="210"/>
      <c r="L3251" s="102"/>
      <c r="M3251" s="210"/>
      <c r="N3251" s="102"/>
      <c r="O3251" s="210"/>
      <c r="P3251" s="102"/>
      <c r="Q3251" s="215"/>
    </row>
    <row r="3252" spans="2:17" x14ac:dyDescent="0.3">
      <c r="B3252" s="102"/>
      <c r="C3252" s="210"/>
      <c r="D3252" s="102"/>
      <c r="E3252" s="210"/>
      <c r="F3252" s="102"/>
      <c r="G3252" s="210"/>
      <c r="H3252" s="102"/>
      <c r="I3252" s="210"/>
      <c r="J3252" s="102"/>
      <c r="K3252" s="210"/>
      <c r="L3252" s="102"/>
      <c r="M3252" s="210"/>
      <c r="N3252" s="102"/>
      <c r="O3252" s="210"/>
      <c r="P3252" s="102"/>
      <c r="Q3252" s="215"/>
    </row>
    <row r="3253" spans="2:17" x14ac:dyDescent="0.3">
      <c r="B3253" s="102"/>
      <c r="C3253" s="210"/>
      <c r="D3253" s="102"/>
      <c r="E3253" s="210"/>
      <c r="F3253" s="102"/>
      <c r="G3253" s="210"/>
      <c r="H3253" s="102"/>
      <c r="I3253" s="210"/>
      <c r="J3253" s="102"/>
      <c r="K3253" s="210"/>
      <c r="L3253" s="102"/>
      <c r="M3253" s="210"/>
      <c r="N3253" s="102"/>
      <c r="O3253" s="210"/>
      <c r="P3253" s="102"/>
      <c r="Q3253" s="215"/>
    </row>
    <row r="3254" spans="2:17" x14ac:dyDescent="0.3">
      <c r="B3254" s="102"/>
      <c r="C3254" s="210"/>
      <c r="D3254" s="102"/>
      <c r="E3254" s="210"/>
      <c r="F3254" s="102"/>
      <c r="G3254" s="210"/>
      <c r="H3254" s="102"/>
      <c r="I3254" s="210"/>
      <c r="J3254" s="102"/>
      <c r="K3254" s="210"/>
      <c r="L3254" s="102"/>
      <c r="M3254" s="210"/>
      <c r="N3254" s="102"/>
      <c r="O3254" s="210"/>
      <c r="P3254" s="102"/>
      <c r="Q3254" s="215"/>
    </row>
    <row r="3255" spans="2:17" x14ac:dyDescent="0.3">
      <c r="B3255" s="102"/>
      <c r="C3255" s="210"/>
      <c r="D3255" s="102"/>
      <c r="E3255" s="210"/>
      <c r="F3255" s="102"/>
      <c r="G3255" s="210"/>
      <c r="H3255" s="102"/>
      <c r="I3255" s="210"/>
      <c r="J3255" s="102"/>
      <c r="K3255" s="210"/>
      <c r="L3255" s="102"/>
      <c r="M3255" s="210"/>
      <c r="N3255" s="102"/>
      <c r="O3255" s="210"/>
      <c r="P3255" s="102"/>
      <c r="Q3255" s="215"/>
    </row>
    <row r="3256" spans="2:17" x14ac:dyDescent="0.3">
      <c r="B3256" s="102"/>
      <c r="C3256" s="210"/>
      <c r="D3256" s="102"/>
      <c r="E3256" s="210"/>
      <c r="F3256" s="102"/>
      <c r="G3256" s="210"/>
      <c r="H3256" s="102"/>
      <c r="I3256" s="210"/>
      <c r="J3256" s="102"/>
      <c r="K3256" s="210"/>
      <c r="L3256" s="102"/>
      <c r="M3256" s="210"/>
      <c r="N3256" s="102"/>
      <c r="O3256" s="210"/>
      <c r="P3256" s="102"/>
      <c r="Q3256" s="215"/>
    </row>
    <row r="3257" spans="2:17" x14ac:dyDescent="0.3">
      <c r="B3257" s="102"/>
      <c r="C3257" s="210"/>
      <c r="D3257" s="102"/>
      <c r="E3257" s="210"/>
      <c r="F3257" s="102"/>
      <c r="G3257" s="210"/>
      <c r="H3257" s="102"/>
      <c r="I3257" s="210"/>
      <c r="J3257" s="102"/>
      <c r="K3257" s="210"/>
      <c r="L3257" s="102"/>
      <c r="M3257" s="210"/>
      <c r="N3257" s="102"/>
      <c r="O3257" s="210"/>
      <c r="P3257" s="102"/>
      <c r="Q3257" s="215"/>
    </row>
    <row r="3258" spans="2:17" x14ac:dyDescent="0.3">
      <c r="B3258" s="102"/>
      <c r="C3258" s="210"/>
      <c r="D3258" s="102"/>
      <c r="E3258" s="210"/>
      <c r="F3258" s="102"/>
      <c r="G3258" s="210"/>
      <c r="H3258" s="102"/>
      <c r="I3258" s="210"/>
      <c r="J3258" s="102"/>
      <c r="K3258" s="210"/>
      <c r="L3258" s="102"/>
      <c r="M3258" s="210"/>
      <c r="N3258" s="102"/>
      <c r="O3258" s="210"/>
      <c r="P3258" s="102"/>
      <c r="Q3258" s="215"/>
    </row>
    <row r="3259" spans="2:17" x14ac:dyDescent="0.3">
      <c r="B3259" s="102"/>
      <c r="C3259" s="210"/>
      <c r="D3259" s="102"/>
      <c r="E3259" s="210"/>
      <c r="F3259" s="102"/>
      <c r="G3259" s="210"/>
      <c r="H3259" s="102"/>
      <c r="I3259" s="210"/>
      <c r="J3259" s="102"/>
      <c r="K3259" s="210"/>
      <c r="L3259" s="102"/>
      <c r="M3259" s="210"/>
      <c r="N3259" s="102"/>
      <c r="O3259" s="210"/>
      <c r="P3259" s="102"/>
      <c r="Q3259" s="215"/>
    </row>
    <row r="3260" spans="2:17" x14ac:dyDescent="0.3">
      <c r="B3260" s="102"/>
      <c r="C3260" s="210"/>
      <c r="D3260" s="102"/>
      <c r="E3260" s="210"/>
      <c r="F3260" s="102"/>
      <c r="G3260" s="210"/>
      <c r="H3260" s="102"/>
      <c r="I3260" s="210"/>
      <c r="J3260" s="102"/>
      <c r="K3260" s="210"/>
      <c r="L3260" s="102"/>
      <c r="M3260" s="210"/>
      <c r="N3260" s="102"/>
      <c r="O3260" s="210"/>
      <c r="P3260" s="102"/>
      <c r="Q3260" s="215"/>
    </row>
    <row r="3261" spans="2:17" x14ac:dyDescent="0.3">
      <c r="B3261" s="102"/>
      <c r="C3261" s="210"/>
      <c r="D3261" s="102"/>
      <c r="E3261" s="210"/>
      <c r="F3261" s="102"/>
      <c r="G3261" s="210"/>
      <c r="H3261" s="102"/>
      <c r="I3261" s="210"/>
      <c r="J3261" s="102"/>
      <c r="K3261" s="210"/>
      <c r="L3261" s="102"/>
      <c r="M3261" s="210"/>
      <c r="N3261" s="102"/>
      <c r="O3261" s="210"/>
      <c r="P3261" s="102"/>
      <c r="Q3261" s="215"/>
    </row>
    <row r="3262" spans="2:17" x14ac:dyDescent="0.3">
      <c r="B3262" s="102"/>
      <c r="C3262" s="210"/>
      <c r="D3262" s="102"/>
      <c r="E3262" s="210"/>
      <c r="F3262" s="102"/>
      <c r="G3262" s="210"/>
      <c r="H3262" s="102"/>
      <c r="I3262" s="210"/>
      <c r="J3262" s="102"/>
      <c r="K3262" s="210"/>
      <c r="L3262" s="102"/>
      <c r="M3262" s="210"/>
      <c r="N3262" s="102"/>
      <c r="O3262" s="210"/>
      <c r="P3262" s="102"/>
      <c r="Q3262" s="215"/>
    </row>
    <row r="3263" spans="2:17" x14ac:dyDescent="0.3">
      <c r="B3263" s="102"/>
      <c r="C3263" s="210"/>
      <c r="D3263" s="102"/>
      <c r="E3263" s="210"/>
      <c r="F3263" s="102"/>
      <c r="G3263" s="210"/>
      <c r="H3263" s="102"/>
      <c r="I3263" s="210"/>
      <c r="J3263" s="102"/>
      <c r="K3263" s="210"/>
      <c r="L3263" s="102"/>
      <c r="M3263" s="210"/>
      <c r="N3263" s="102"/>
      <c r="O3263" s="210"/>
      <c r="P3263" s="102"/>
      <c r="Q3263" s="215"/>
    </row>
    <row r="3264" spans="2:17" x14ac:dyDescent="0.3">
      <c r="B3264" s="102"/>
      <c r="C3264" s="210"/>
      <c r="D3264" s="102"/>
      <c r="E3264" s="210"/>
      <c r="F3264" s="102"/>
      <c r="G3264" s="210"/>
      <c r="H3264" s="102"/>
      <c r="I3264" s="210"/>
      <c r="J3264" s="102"/>
      <c r="K3264" s="210"/>
      <c r="L3264" s="102"/>
      <c r="M3264" s="210"/>
      <c r="N3264" s="102"/>
      <c r="O3264" s="210"/>
      <c r="P3264" s="102"/>
      <c r="Q3264" s="215"/>
    </row>
    <row r="3265" spans="2:17" x14ac:dyDescent="0.3">
      <c r="B3265" s="102"/>
      <c r="C3265" s="210"/>
      <c r="D3265" s="102"/>
      <c r="E3265" s="210"/>
      <c r="F3265" s="102"/>
      <c r="G3265" s="210"/>
      <c r="H3265" s="102"/>
      <c r="I3265" s="210"/>
      <c r="J3265" s="102"/>
      <c r="K3265" s="210"/>
      <c r="L3265" s="102"/>
      <c r="M3265" s="210"/>
      <c r="N3265" s="102"/>
      <c r="O3265" s="210"/>
      <c r="P3265" s="102"/>
      <c r="Q3265" s="215"/>
    </row>
    <row r="3266" spans="2:17" x14ac:dyDescent="0.3">
      <c r="B3266" s="102"/>
      <c r="C3266" s="210"/>
      <c r="D3266" s="102"/>
      <c r="E3266" s="210"/>
      <c r="F3266" s="102"/>
      <c r="G3266" s="210"/>
      <c r="H3266" s="102"/>
      <c r="I3266" s="210"/>
      <c r="J3266" s="102"/>
      <c r="K3266" s="210"/>
      <c r="L3266" s="102"/>
      <c r="M3266" s="210"/>
      <c r="N3266" s="102"/>
      <c r="O3266" s="210"/>
      <c r="P3266" s="102"/>
      <c r="Q3266" s="215"/>
    </row>
    <row r="3267" spans="2:17" x14ac:dyDescent="0.3">
      <c r="B3267" s="102"/>
      <c r="C3267" s="210"/>
      <c r="D3267" s="102"/>
      <c r="E3267" s="210"/>
      <c r="F3267" s="102"/>
      <c r="G3267" s="210"/>
      <c r="H3267" s="102"/>
      <c r="I3267" s="210"/>
      <c r="J3267" s="102"/>
      <c r="K3267" s="210"/>
      <c r="L3267" s="102"/>
      <c r="M3267" s="210"/>
      <c r="N3267" s="102"/>
      <c r="O3267" s="210"/>
      <c r="P3267" s="102"/>
      <c r="Q3267" s="215"/>
    </row>
    <row r="3268" spans="2:17" x14ac:dyDescent="0.3">
      <c r="B3268" s="102"/>
      <c r="C3268" s="210"/>
      <c r="D3268" s="102"/>
      <c r="E3268" s="210"/>
      <c r="F3268" s="102"/>
      <c r="G3268" s="210"/>
      <c r="H3268" s="102"/>
      <c r="I3268" s="210"/>
      <c r="J3268" s="102"/>
      <c r="K3268" s="210"/>
      <c r="L3268" s="102"/>
      <c r="M3268" s="210"/>
      <c r="N3268" s="102"/>
      <c r="O3268" s="210"/>
      <c r="P3268" s="102"/>
      <c r="Q3268" s="215"/>
    </row>
    <row r="3269" spans="2:17" x14ac:dyDescent="0.3">
      <c r="B3269" s="102"/>
      <c r="C3269" s="210"/>
      <c r="D3269" s="102"/>
      <c r="E3269" s="210"/>
      <c r="F3269" s="102"/>
      <c r="G3269" s="210"/>
      <c r="H3269" s="102"/>
      <c r="I3269" s="210"/>
      <c r="J3269" s="102"/>
      <c r="K3269" s="210"/>
      <c r="L3269" s="102"/>
      <c r="M3269" s="210"/>
      <c r="N3269" s="102"/>
      <c r="O3269" s="210"/>
      <c r="P3269" s="102"/>
      <c r="Q3269" s="215"/>
    </row>
    <row r="3270" spans="2:17" x14ac:dyDescent="0.3">
      <c r="B3270" s="102"/>
      <c r="C3270" s="210"/>
      <c r="D3270" s="102"/>
      <c r="E3270" s="210"/>
      <c r="F3270" s="102"/>
      <c r="G3270" s="210"/>
      <c r="H3270" s="102"/>
      <c r="I3270" s="210"/>
      <c r="J3270" s="102"/>
      <c r="K3270" s="210"/>
      <c r="L3270" s="102"/>
      <c r="M3270" s="210"/>
      <c r="N3270" s="102"/>
      <c r="O3270" s="210"/>
      <c r="P3270" s="102"/>
      <c r="Q3270" s="215"/>
    </row>
    <row r="3271" spans="2:17" x14ac:dyDescent="0.3">
      <c r="B3271" s="102"/>
      <c r="C3271" s="210"/>
      <c r="D3271" s="102"/>
      <c r="E3271" s="210"/>
      <c r="F3271" s="102"/>
      <c r="G3271" s="210"/>
      <c r="H3271" s="102"/>
      <c r="I3271" s="210"/>
      <c r="J3271" s="102"/>
      <c r="K3271" s="210"/>
      <c r="L3271" s="102"/>
      <c r="M3271" s="210"/>
      <c r="N3271" s="102"/>
      <c r="O3271" s="210"/>
      <c r="P3271" s="102"/>
      <c r="Q3271" s="215"/>
    </row>
    <row r="3272" spans="2:17" x14ac:dyDescent="0.3">
      <c r="B3272" s="102"/>
      <c r="C3272" s="210"/>
      <c r="D3272" s="102"/>
      <c r="E3272" s="210"/>
      <c r="F3272" s="102"/>
      <c r="G3272" s="210"/>
      <c r="H3272" s="102"/>
      <c r="I3272" s="210"/>
      <c r="J3272" s="102"/>
      <c r="K3272" s="210"/>
      <c r="L3272" s="102"/>
      <c r="M3272" s="210"/>
      <c r="N3272" s="102"/>
      <c r="O3272" s="210"/>
      <c r="P3272" s="102"/>
      <c r="Q3272" s="215"/>
    </row>
    <row r="3273" spans="2:17" x14ac:dyDescent="0.3">
      <c r="B3273" s="102"/>
      <c r="C3273" s="210"/>
      <c r="D3273" s="102"/>
      <c r="E3273" s="210"/>
      <c r="F3273" s="102"/>
      <c r="G3273" s="210"/>
      <c r="H3273" s="102"/>
      <c r="I3273" s="210"/>
      <c r="J3273" s="102"/>
      <c r="K3273" s="210"/>
      <c r="L3273" s="102"/>
      <c r="M3273" s="210"/>
      <c r="N3273" s="102"/>
      <c r="O3273" s="210"/>
      <c r="P3273" s="102"/>
      <c r="Q3273" s="215"/>
    </row>
    <row r="3274" spans="2:17" x14ac:dyDescent="0.3">
      <c r="B3274" s="102"/>
      <c r="C3274" s="210"/>
      <c r="D3274" s="102"/>
      <c r="E3274" s="210"/>
      <c r="F3274" s="102"/>
      <c r="G3274" s="210"/>
      <c r="H3274" s="102"/>
      <c r="I3274" s="210"/>
      <c r="J3274" s="102"/>
      <c r="K3274" s="210"/>
      <c r="L3274" s="102"/>
      <c r="M3274" s="210"/>
      <c r="N3274" s="102"/>
      <c r="O3274" s="210"/>
      <c r="P3274" s="102"/>
      <c r="Q3274" s="215"/>
    </row>
    <row r="3275" spans="2:17" x14ac:dyDescent="0.3">
      <c r="B3275" s="102"/>
      <c r="C3275" s="210"/>
      <c r="D3275" s="102"/>
      <c r="E3275" s="210"/>
      <c r="F3275" s="102"/>
      <c r="G3275" s="210"/>
      <c r="H3275" s="102"/>
      <c r="I3275" s="210"/>
      <c r="J3275" s="102"/>
      <c r="K3275" s="210"/>
      <c r="L3275" s="102"/>
      <c r="M3275" s="210"/>
      <c r="N3275" s="102"/>
      <c r="O3275" s="210"/>
      <c r="P3275" s="102"/>
      <c r="Q3275" s="215"/>
    </row>
    <row r="3276" spans="2:17" x14ac:dyDescent="0.3">
      <c r="B3276" s="102"/>
      <c r="C3276" s="210"/>
      <c r="D3276" s="102"/>
      <c r="E3276" s="210"/>
      <c r="F3276" s="102"/>
      <c r="G3276" s="210"/>
      <c r="H3276" s="102"/>
      <c r="I3276" s="210"/>
      <c r="J3276" s="102"/>
      <c r="K3276" s="210"/>
      <c r="L3276" s="102"/>
      <c r="M3276" s="210"/>
      <c r="N3276" s="102"/>
      <c r="O3276" s="210"/>
      <c r="P3276" s="102"/>
      <c r="Q3276" s="215"/>
    </row>
    <row r="3277" spans="2:17" x14ac:dyDescent="0.3">
      <c r="B3277" s="102"/>
      <c r="C3277" s="210"/>
      <c r="D3277" s="102"/>
      <c r="E3277" s="210"/>
      <c r="F3277" s="102"/>
      <c r="G3277" s="210"/>
      <c r="H3277" s="102"/>
      <c r="I3277" s="210"/>
      <c r="J3277" s="102"/>
      <c r="K3277" s="210"/>
      <c r="L3277" s="102"/>
      <c r="M3277" s="210"/>
      <c r="N3277" s="102"/>
      <c r="O3277" s="210"/>
      <c r="P3277" s="102"/>
      <c r="Q3277" s="215"/>
    </row>
    <row r="3278" spans="2:17" x14ac:dyDescent="0.3">
      <c r="B3278" s="102"/>
      <c r="C3278" s="210"/>
      <c r="D3278" s="102"/>
      <c r="E3278" s="210"/>
      <c r="F3278" s="102"/>
      <c r="G3278" s="210"/>
      <c r="H3278" s="102"/>
      <c r="I3278" s="210"/>
      <c r="J3278" s="102"/>
      <c r="K3278" s="210"/>
      <c r="L3278" s="102"/>
      <c r="M3278" s="210"/>
      <c r="N3278" s="102"/>
      <c r="O3278" s="210"/>
      <c r="P3278" s="102"/>
      <c r="Q3278" s="215"/>
    </row>
    <row r="3279" spans="2:17" x14ac:dyDescent="0.3">
      <c r="B3279" s="102"/>
      <c r="C3279" s="210"/>
      <c r="D3279" s="102"/>
      <c r="E3279" s="210"/>
      <c r="F3279" s="102"/>
      <c r="G3279" s="210"/>
      <c r="H3279" s="102"/>
      <c r="I3279" s="210"/>
      <c r="J3279" s="102"/>
      <c r="K3279" s="210"/>
      <c r="L3279" s="102"/>
      <c r="M3279" s="210"/>
      <c r="N3279" s="102"/>
      <c r="O3279" s="210"/>
      <c r="P3279" s="102"/>
      <c r="Q3279" s="215"/>
    </row>
    <row r="3280" spans="2:17" x14ac:dyDescent="0.3">
      <c r="B3280" s="102"/>
      <c r="C3280" s="210"/>
      <c r="D3280" s="102"/>
      <c r="E3280" s="210"/>
      <c r="F3280" s="102"/>
      <c r="G3280" s="210"/>
      <c r="H3280" s="102"/>
      <c r="I3280" s="210"/>
      <c r="J3280" s="102"/>
      <c r="K3280" s="210"/>
      <c r="L3280" s="102"/>
      <c r="M3280" s="210"/>
      <c r="N3280" s="102"/>
      <c r="O3280" s="210"/>
      <c r="P3280" s="102"/>
      <c r="Q3280" s="215"/>
    </row>
    <row r="3281" spans="2:17" x14ac:dyDescent="0.3">
      <c r="B3281" s="102"/>
      <c r="C3281" s="210"/>
      <c r="D3281" s="102"/>
      <c r="E3281" s="210"/>
      <c r="F3281" s="102"/>
      <c r="G3281" s="210"/>
      <c r="H3281" s="102"/>
      <c r="I3281" s="210"/>
      <c r="J3281" s="102"/>
      <c r="K3281" s="210"/>
      <c r="L3281" s="102"/>
      <c r="M3281" s="210"/>
      <c r="N3281" s="102"/>
      <c r="O3281" s="210"/>
      <c r="P3281" s="102"/>
      <c r="Q3281" s="215"/>
    </row>
    <row r="3282" spans="2:17" x14ac:dyDescent="0.3">
      <c r="B3282" s="102"/>
      <c r="C3282" s="210"/>
      <c r="D3282" s="102"/>
      <c r="E3282" s="210"/>
      <c r="F3282" s="102"/>
      <c r="G3282" s="210"/>
      <c r="H3282" s="102"/>
      <c r="I3282" s="210"/>
      <c r="J3282" s="102"/>
      <c r="K3282" s="210"/>
      <c r="L3282" s="102"/>
      <c r="M3282" s="210"/>
      <c r="N3282" s="102"/>
      <c r="O3282" s="210"/>
      <c r="P3282" s="102"/>
      <c r="Q3282" s="215"/>
    </row>
    <row r="3283" spans="2:17" x14ac:dyDescent="0.3">
      <c r="B3283" s="102"/>
      <c r="C3283" s="210"/>
      <c r="D3283" s="102"/>
      <c r="E3283" s="210"/>
      <c r="F3283" s="102"/>
      <c r="G3283" s="210"/>
      <c r="H3283" s="102"/>
      <c r="I3283" s="210"/>
      <c r="J3283" s="102"/>
      <c r="K3283" s="210"/>
      <c r="L3283" s="102"/>
      <c r="M3283" s="210"/>
      <c r="N3283" s="102"/>
      <c r="O3283" s="210"/>
      <c r="P3283" s="102"/>
      <c r="Q3283" s="215"/>
    </row>
    <row r="3284" spans="2:17" x14ac:dyDescent="0.3">
      <c r="B3284" s="102"/>
      <c r="C3284" s="210"/>
      <c r="D3284" s="102"/>
      <c r="E3284" s="210"/>
      <c r="F3284" s="102"/>
      <c r="G3284" s="210"/>
      <c r="H3284" s="102"/>
      <c r="I3284" s="210"/>
      <c r="J3284" s="102"/>
      <c r="K3284" s="210"/>
      <c r="L3284" s="102"/>
      <c r="M3284" s="210"/>
      <c r="N3284" s="102"/>
      <c r="O3284" s="210"/>
      <c r="P3284" s="102"/>
      <c r="Q3284" s="215"/>
    </row>
    <row r="3285" spans="2:17" x14ac:dyDescent="0.3">
      <c r="B3285" s="102"/>
      <c r="C3285" s="210"/>
      <c r="D3285" s="102"/>
      <c r="E3285" s="210"/>
      <c r="F3285" s="102"/>
      <c r="G3285" s="210"/>
      <c r="H3285" s="102"/>
      <c r="I3285" s="210"/>
      <c r="J3285" s="102"/>
      <c r="K3285" s="210"/>
      <c r="L3285" s="102"/>
      <c r="M3285" s="210"/>
      <c r="N3285" s="102"/>
      <c r="O3285" s="210"/>
      <c r="P3285" s="102"/>
      <c r="Q3285" s="215"/>
    </row>
    <row r="3286" spans="2:17" x14ac:dyDescent="0.3">
      <c r="B3286" s="102"/>
      <c r="C3286" s="210"/>
      <c r="D3286" s="102"/>
      <c r="E3286" s="210"/>
      <c r="F3286" s="102"/>
      <c r="G3286" s="210"/>
      <c r="H3286" s="102"/>
      <c r="I3286" s="210"/>
      <c r="J3286" s="102"/>
      <c r="K3286" s="210"/>
      <c r="L3286" s="102"/>
      <c r="M3286" s="210"/>
      <c r="N3286" s="102"/>
      <c r="O3286" s="210"/>
      <c r="P3286" s="102"/>
      <c r="Q3286" s="215"/>
    </row>
    <row r="3287" spans="2:17" x14ac:dyDescent="0.3">
      <c r="B3287" s="102"/>
      <c r="C3287" s="210"/>
      <c r="D3287" s="102"/>
      <c r="E3287" s="210"/>
      <c r="F3287" s="102"/>
      <c r="G3287" s="210"/>
      <c r="H3287" s="102"/>
      <c r="I3287" s="210"/>
      <c r="J3287" s="102"/>
      <c r="K3287" s="210"/>
      <c r="L3287" s="102"/>
      <c r="M3287" s="210"/>
      <c r="N3287" s="102"/>
      <c r="O3287" s="210"/>
      <c r="P3287" s="102"/>
      <c r="Q3287" s="215"/>
    </row>
    <row r="3288" spans="2:17" x14ac:dyDescent="0.3">
      <c r="B3288" s="102"/>
      <c r="C3288" s="210"/>
      <c r="D3288" s="102"/>
      <c r="E3288" s="210"/>
      <c r="F3288" s="102"/>
      <c r="G3288" s="210"/>
      <c r="H3288" s="102"/>
      <c r="I3288" s="210"/>
      <c r="J3288" s="102"/>
      <c r="K3288" s="210"/>
      <c r="L3288" s="102"/>
      <c r="M3288" s="210"/>
      <c r="N3288" s="102"/>
      <c r="O3288" s="210"/>
      <c r="P3288" s="102"/>
      <c r="Q3288" s="215"/>
    </row>
    <row r="3289" spans="2:17" x14ac:dyDescent="0.3">
      <c r="B3289" s="102"/>
      <c r="C3289" s="210"/>
      <c r="D3289" s="102"/>
      <c r="E3289" s="210"/>
      <c r="F3289" s="102"/>
      <c r="G3289" s="210"/>
      <c r="H3289" s="102"/>
      <c r="I3289" s="210"/>
      <c r="J3289" s="102"/>
      <c r="K3289" s="210"/>
      <c r="L3289" s="102"/>
      <c r="M3289" s="210"/>
      <c r="N3289" s="102"/>
      <c r="O3289" s="210"/>
      <c r="P3289" s="102"/>
      <c r="Q3289" s="215"/>
    </row>
    <row r="3290" spans="2:17" x14ac:dyDescent="0.3">
      <c r="B3290" s="102"/>
      <c r="C3290" s="210"/>
      <c r="D3290" s="102"/>
      <c r="E3290" s="210"/>
      <c r="F3290" s="102"/>
      <c r="G3290" s="210"/>
      <c r="H3290" s="102"/>
      <c r="I3290" s="210"/>
      <c r="J3290" s="102"/>
      <c r="K3290" s="210"/>
      <c r="L3290" s="102"/>
      <c r="M3290" s="210"/>
      <c r="N3290" s="102"/>
      <c r="O3290" s="210"/>
      <c r="P3290" s="102"/>
      <c r="Q3290" s="215"/>
    </row>
    <row r="3291" spans="2:17" x14ac:dyDescent="0.3">
      <c r="B3291" s="102"/>
      <c r="C3291" s="210"/>
      <c r="D3291" s="102"/>
      <c r="E3291" s="210"/>
      <c r="F3291" s="102"/>
      <c r="G3291" s="210"/>
      <c r="H3291" s="102"/>
      <c r="I3291" s="210"/>
      <c r="J3291" s="102"/>
      <c r="K3291" s="210"/>
      <c r="L3291" s="102"/>
      <c r="M3291" s="210"/>
      <c r="N3291" s="102"/>
      <c r="O3291" s="210"/>
      <c r="P3291" s="102"/>
      <c r="Q3291" s="215"/>
    </row>
    <row r="3292" spans="2:17" x14ac:dyDescent="0.3">
      <c r="B3292" s="102"/>
      <c r="C3292" s="210"/>
      <c r="D3292" s="102"/>
      <c r="E3292" s="210"/>
      <c r="F3292" s="102"/>
      <c r="G3292" s="210"/>
      <c r="H3292" s="102"/>
      <c r="I3292" s="210"/>
      <c r="J3292" s="102"/>
      <c r="K3292" s="210"/>
      <c r="L3292" s="102"/>
      <c r="M3292" s="210"/>
      <c r="N3292" s="102"/>
      <c r="O3292" s="210"/>
      <c r="P3292" s="102"/>
      <c r="Q3292" s="215"/>
    </row>
    <row r="3293" spans="2:17" x14ac:dyDescent="0.3">
      <c r="B3293" s="102"/>
      <c r="C3293" s="210"/>
      <c r="D3293" s="102"/>
      <c r="E3293" s="210"/>
      <c r="F3293" s="102"/>
      <c r="G3293" s="210"/>
      <c r="H3293" s="102"/>
      <c r="I3293" s="210"/>
      <c r="J3293" s="102"/>
      <c r="K3293" s="210"/>
      <c r="L3293" s="102"/>
      <c r="M3293" s="210"/>
      <c r="N3293" s="102"/>
      <c r="O3293" s="210"/>
      <c r="P3293" s="102"/>
      <c r="Q3293" s="215"/>
    </row>
    <row r="3294" spans="2:17" x14ac:dyDescent="0.3">
      <c r="B3294" s="102"/>
      <c r="C3294" s="210"/>
      <c r="D3294" s="102"/>
      <c r="E3294" s="210"/>
      <c r="F3294" s="102"/>
      <c r="G3294" s="210"/>
      <c r="H3294" s="102"/>
      <c r="I3294" s="210"/>
      <c r="J3294" s="102"/>
      <c r="K3294" s="210"/>
      <c r="L3294" s="102"/>
      <c r="M3294" s="210"/>
      <c r="N3294" s="102"/>
      <c r="O3294" s="210"/>
      <c r="P3294" s="102"/>
      <c r="Q3294" s="215"/>
    </row>
    <row r="3295" spans="2:17" x14ac:dyDescent="0.3">
      <c r="B3295" s="102"/>
      <c r="C3295" s="210"/>
      <c r="D3295" s="102"/>
      <c r="E3295" s="210"/>
      <c r="F3295" s="102"/>
      <c r="G3295" s="210"/>
      <c r="H3295" s="102"/>
      <c r="I3295" s="210"/>
      <c r="J3295" s="102"/>
      <c r="K3295" s="210"/>
      <c r="L3295" s="102"/>
      <c r="M3295" s="210"/>
      <c r="N3295" s="102"/>
      <c r="O3295" s="210"/>
      <c r="P3295" s="102"/>
      <c r="Q3295" s="215"/>
    </row>
    <row r="3296" spans="2:17" x14ac:dyDescent="0.3">
      <c r="B3296" s="102"/>
      <c r="C3296" s="210"/>
      <c r="D3296" s="102"/>
      <c r="E3296" s="210"/>
      <c r="F3296" s="102"/>
      <c r="G3296" s="210"/>
      <c r="H3296" s="102"/>
      <c r="I3296" s="210"/>
      <c r="J3296" s="102"/>
      <c r="K3296" s="210"/>
      <c r="L3296" s="102"/>
      <c r="M3296" s="210"/>
      <c r="N3296" s="102"/>
      <c r="O3296" s="210"/>
      <c r="P3296" s="102"/>
      <c r="Q3296" s="215"/>
    </row>
    <row r="3297" spans="2:17" x14ac:dyDescent="0.3">
      <c r="B3297" s="102"/>
      <c r="C3297" s="210"/>
      <c r="D3297" s="102"/>
      <c r="E3297" s="210"/>
      <c r="F3297" s="102"/>
      <c r="G3297" s="210"/>
      <c r="H3297" s="102"/>
      <c r="I3297" s="210"/>
      <c r="J3297" s="102"/>
      <c r="K3297" s="210"/>
      <c r="L3297" s="102"/>
      <c r="M3297" s="210"/>
      <c r="N3297" s="102"/>
      <c r="O3297" s="210"/>
      <c r="P3297" s="102"/>
      <c r="Q3297" s="215"/>
    </row>
    <row r="3298" spans="2:17" x14ac:dyDescent="0.3">
      <c r="B3298" s="102"/>
      <c r="C3298" s="210"/>
      <c r="D3298" s="102"/>
      <c r="E3298" s="210"/>
      <c r="F3298" s="102"/>
      <c r="G3298" s="210"/>
      <c r="H3298" s="102"/>
      <c r="I3298" s="210"/>
      <c r="J3298" s="102"/>
      <c r="K3298" s="210"/>
      <c r="L3298" s="102"/>
      <c r="M3298" s="210"/>
      <c r="N3298" s="102"/>
      <c r="O3298" s="210"/>
      <c r="P3298" s="102"/>
      <c r="Q3298" s="215"/>
    </row>
    <row r="3299" spans="2:17" x14ac:dyDescent="0.3">
      <c r="B3299" s="102"/>
      <c r="C3299" s="210"/>
      <c r="D3299" s="102"/>
      <c r="E3299" s="210"/>
      <c r="F3299" s="102"/>
      <c r="G3299" s="210"/>
      <c r="H3299" s="102"/>
      <c r="I3299" s="210"/>
      <c r="J3299" s="102"/>
      <c r="K3299" s="210"/>
      <c r="L3299" s="102"/>
      <c r="M3299" s="210"/>
      <c r="N3299" s="102"/>
      <c r="O3299" s="210"/>
      <c r="P3299" s="102"/>
      <c r="Q3299" s="215"/>
    </row>
    <row r="3300" spans="2:17" x14ac:dyDescent="0.3">
      <c r="B3300" s="102"/>
      <c r="C3300" s="210"/>
      <c r="D3300" s="102"/>
      <c r="E3300" s="210"/>
      <c r="F3300" s="102"/>
      <c r="G3300" s="210"/>
      <c r="H3300" s="102"/>
      <c r="I3300" s="210"/>
      <c r="J3300" s="102"/>
      <c r="K3300" s="210"/>
      <c r="L3300" s="102"/>
      <c r="M3300" s="210"/>
      <c r="N3300" s="102"/>
      <c r="O3300" s="210"/>
      <c r="P3300" s="102"/>
      <c r="Q3300" s="215"/>
    </row>
    <row r="3301" spans="2:17" x14ac:dyDescent="0.3">
      <c r="B3301" s="102"/>
      <c r="C3301" s="210"/>
      <c r="D3301" s="102"/>
      <c r="E3301" s="210"/>
      <c r="F3301" s="102"/>
      <c r="G3301" s="210"/>
      <c r="H3301" s="102"/>
      <c r="I3301" s="210"/>
      <c r="J3301" s="102"/>
      <c r="K3301" s="210"/>
      <c r="L3301" s="102"/>
      <c r="M3301" s="210"/>
      <c r="N3301" s="102"/>
      <c r="O3301" s="210"/>
      <c r="P3301" s="102"/>
      <c r="Q3301" s="215"/>
    </row>
    <row r="3302" spans="2:17" x14ac:dyDescent="0.3">
      <c r="B3302" s="102"/>
      <c r="C3302" s="210"/>
      <c r="D3302" s="102"/>
      <c r="E3302" s="210"/>
      <c r="F3302" s="102"/>
      <c r="G3302" s="210"/>
      <c r="H3302" s="102"/>
      <c r="I3302" s="210"/>
      <c r="J3302" s="102"/>
      <c r="K3302" s="210"/>
      <c r="L3302" s="102"/>
      <c r="M3302" s="210"/>
      <c r="N3302" s="102"/>
      <c r="O3302" s="210"/>
      <c r="P3302" s="102"/>
      <c r="Q3302" s="215"/>
    </row>
    <row r="3303" spans="2:17" x14ac:dyDescent="0.3">
      <c r="B3303" s="102"/>
      <c r="C3303" s="210"/>
      <c r="D3303" s="102"/>
      <c r="E3303" s="210"/>
      <c r="F3303" s="102"/>
      <c r="G3303" s="210"/>
      <c r="H3303" s="102"/>
      <c r="I3303" s="210"/>
      <c r="J3303" s="102"/>
      <c r="K3303" s="210"/>
      <c r="L3303" s="102"/>
      <c r="M3303" s="210"/>
      <c r="N3303" s="102"/>
      <c r="O3303" s="210"/>
      <c r="P3303" s="102"/>
      <c r="Q3303" s="215"/>
    </row>
    <row r="3304" spans="2:17" x14ac:dyDescent="0.3">
      <c r="B3304" s="102"/>
      <c r="C3304" s="210"/>
      <c r="D3304" s="102"/>
      <c r="E3304" s="210"/>
      <c r="F3304" s="102"/>
      <c r="G3304" s="210"/>
      <c r="H3304" s="102"/>
      <c r="I3304" s="210"/>
      <c r="J3304" s="102"/>
      <c r="K3304" s="210"/>
      <c r="L3304" s="102"/>
      <c r="M3304" s="210"/>
      <c r="N3304" s="102"/>
      <c r="O3304" s="210"/>
      <c r="P3304" s="102"/>
      <c r="Q3304" s="215"/>
    </row>
    <row r="3305" spans="2:17" x14ac:dyDescent="0.3">
      <c r="B3305" s="102"/>
      <c r="C3305" s="210"/>
      <c r="D3305" s="102"/>
      <c r="E3305" s="210"/>
      <c r="F3305" s="102"/>
      <c r="G3305" s="210"/>
      <c r="H3305" s="102"/>
      <c r="I3305" s="210"/>
      <c r="J3305" s="102"/>
      <c r="K3305" s="210"/>
      <c r="L3305" s="102"/>
      <c r="M3305" s="210"/>
      <c r="N3305" s="102"/>
      <c r="O3305" s="210"/>
      <c r="P3305" s="102"/>
      <c r="Q3305" s="215"/>
    </row>
    <row r="3306" spans="2:17" x14ac:dyDescent="0.3">
      <c r="B3306" s="102"/>
      <c r="C3306" s="210"/>
      <c r="D3306" s="102"/>
      <c r="E3306" s="210"/>
      <c r="F3306" s="102"/>
      <c r="G3306" s="210"/>
      <c r="H3306" s="102"/>
      <c r="I3306" s="210"/>
      <c r="J3306" s="102"/>
      <c r="K3306" s="210"/>
      <c r="L3306" s="102"/>
      <c r="M3306" s="210"/>
      <c r="N3306" s="102"/>
      <c r="O3306" s="210"/>
      <c r="P3306" s="102"/>
      <c r="Q3306" s="215"/>
    </row>
    <row r="3307" spans="2:17" x14ac:dyDescent="0.3">
      <c r="B3307" s="102"/>
      <c r="C3307" s="210"/>
      <c r="D3307" s="102"/>
      <c r="E3307" s="210"/>
      <c r="F3307" s="102"/>
      <c r="G3307" s="210"/>
      <c r="H3307" s="102"/>
      <c r="I3307" s="210"/>
      <c r="J3307" s="102"/>
      <c r="K3307" s="210"/>
      <c r="L3307" s="102"/>
      <c r="M3307" s="210"/>
      <c r="N3307" s="102"/>
      <c r="O3307" s="210"/>
      <c r="P3307" s="102"/>
      <c r="Q3307" s="215"/>
    </row>
    <row r="3308" spans="2:17" x14ac:dyDescent="0.3">
      <c r="B3308" s="102"/>
      <c r="C3308" s="210"/>
      <c r="D3308" s="102"/>
      <c r="E3308" s="210"/>
      <c r="F3308" s="102"/>
      <c r="G3308" s="210"/>
      <c r="H3308" s="102"/>
      <c r="I3308" s="210"/>
      <c r="J3308" s="102"/>
      <c r="K3308" s="210"/>
      <c r="L3308" s="102"/>
      <c r="M3308" s="210"/>
      <c r="N3308" s="102"/>
      <c r="O3308" s="210"/>
      <c r="P3308" s="102"/>
      <c r="Q3308" s="215"/>
    </row>
    <row r="3309" spans="2:17" x14ac:dyDescent="0.3">
      <c r="B3309" s="102"/>
      <c r="C3309" s="210"/>
      <c r="D3309" s="102"/>
      <c r="E3309" s="210"/>
      <c r="F3309" s="102"/>
      <c r="G3309" s="210"/>
      <c r="H3309" s="102"/>
      <c r="I3309" s="210"/>
      <c r="J3309" s="102"/>
      <c r="K3309" s="210"/>
      <c r="L3309" s="102"/>
      <c r="M3309" s="210"/>
      <c r="N3309" s="102"/>
      <c r="O3309" s="210"/>
      <c r="P3309" s="102"/>
      <c r="Q3309" s="215"/>
    </row>
    <row r="3310" spans="2:17" x14ac:dyDescent="0.3">
      <c r="B3310" s="102"/>
      <c r="C3310" s="210"/>
      <c r="D3310" s="102"/>
      <c r="E3310" s="210"/>
      <c r="F3310" s="102"/>
      <c r="G3310" s="210"/>
      <c r="H3310" s="102"/>
      <c r="I3310" s="210"/>
      <c r="J3310" s="102"/>
      <c r="K3310" s="210"/>
      <c r="L3310" s="102"/>
      <c r="M3310" s="210"/>
      <c r="N3310" s="102"/>
      <c r="O3310" s="210"/>
      <c r="P3310" s="102"/>
      <c r="Q3310" s="215"/>
    </row>
    <row r="3311" spans="2:17" x14ac:dyDescent="0.3">
      <c r="B3311" s="102"/>
      <c r="C3311" s="210"/>
      <c r="D3311" s="102"/>
      <c r="E3311" s="210"/>
      <c r="F3311" s="102"/>
      <c r="G3311" s="210"/>
      <c r="H3311" s="102"/>
      <c r="I3311" s="210"/>
      <c r="J3311" s="102"/>
      <c r="K3311" s="210"/>
      <c r="L3311" s="102"/>
      <c r="M3311" s="210"/>
      <c r="N3311" s="102"/>
      <c r="O3311" s="210"/>
      <c r="P3311" s="102"/>
      <c r="Q3311" s="215"/>
    </row>
    <row r="3312" spans="2:17" x14ac:dyDescent="0.3">
      <c r="B3312" s="102"/>
      <c r="C3312" s="210"/>
      <c r="D3312" s="102"/>
      <c r="E3312" s="210"/>
      <c r="F3312" s="102"/>
      <c r="G3312" s="210"/>
      <c r="H3312" s="102"/>
      <c r="I3312" s="210"/>
      <c r="J3312" s="102"/>
      <c r="K3312" s="210"/>
      <c r="L3312" s="102"/>
      <c r="M3312" s="210"/>
      <c r="N3312" s="102"/>
      <c r="O3312" s="210"/>
      <c r="P3312" s="102"/>
      <c r="Q3312" s="215"/>
    </row>
    <row r="3313" spans="2:17" x14ac:dyDescent="0.3">
      <c r="B3313" s="102"/>
      <c r="C3313" s="210"/>
      <c r="D3313" s="102"/>
      <c r="E3313" s="210"/>
      <c r="F3313" s="102"/>
      <c r="G3313" s="210"/>
      <c r="H3313" s="102"/>
      <c r="I3313" s="210"/>
      <c r="J3313" s="102"/>
      <c r="K3313" s="210"/>
      <c r="L3313" s="102"/>
      <c r="M3313" s="210"/>
      <c r="N3313" s="102"/>
      <c r="O3313" s="210"/>
      <c r="P3313" s="102"/>
      <c r="Q3313" s="215"/>
    </row>
    <row r="3314" spans="2:17" x14ac:dyDescent="0.3">
      <c r="B3314" s="102"/>
      <c r="C3314" s="210"/>
      <c r="D3314" s="102"/>
      <c r="E3314" s="210"/>
      <c r="F3314" s="102"/>
      <c r="G3314" s="210"/>
      <c r="H3314" s="102"/>
      <c r="I3314" s="210"/>
      <c r="J3314" s="102"/>
      <c r="K3314" s="210"/>
      <c r="L3314" s="102"/>
      <c r="M3314" s="210"/>
      <c r="N3314" s="102"/>
      <c r="O3314" s="210"/>
      <c r="P3314" s="102"/>
      <c r="Q3314" s="215"/>
    </row>
    <row r="3315" spans="2:17" x14ac:dyDescent="0.3">
      <c r="B3315" s="102"/>
      <c r="C3315" s="210"/>
      <c r="D3315" s="102"/>
      <c r="E3315" s="210"/>
      <c r="F3315" s="102"/>
      <c r="G3315" s="210"/>
      <c r="H3315" s="102"/>
      <c r="I3315" s="210"/>
      <c r="J3315" s="102"/>
      <c r="K3315" s="210"/>
      <c r="L3315" s="102"/>
      <c r="M3315" s="210"/>
      <c r="N3315" s="102"/>
      <c r="O3315" s="210"/>
      <c r="P3315" s="102"/>
      <c r="Q3315" s="215"/>
    </row>
    <row r="3316" spans="2:17" x14ac:dyDescent="0.3">
      <c r="B3316" s="102"/>
      <c r="C3316" s="210"/>
      <c r="D3316" s="102"/>
      <c r="E3316" s="210"/>
      <c r="F3316" s="102"/>
      <c r="G3316" s="210"/>
      <c r="H3316" s="102"/>
      <c r="I3316" s="210"/>
      <c r="J3316" s="102"/>
      <c r="K3316" s="210"/>
      <c r="L3316" s="102"/>
      <c r="M3316" s="210"/>
      <c r="N3316" s="102"/>
      <c r="O3316" s="210"/>
      <c r="P3316" s="102"/>
      <c r="Q3316" s="215"/>
    </row>
    <row r="3317" spans="2:17" x14ac:dyDescent="0.3">
      <c r="B3317" s="102"/>
      <c r="C3317" s="210"/>
      <c r="D3317" s="102"/>
      <c r="E3317" s="210"/>
      <c r="F3317" s="102"/>
      <c r="G3317" s="210"/>
      <c r="H3317" s="102"/>
      <c r="I3317" s="210"/>
      <c r="J3317" s="102"/>
      <c r="K3317" s="210"/>
      <c r="L3317" s="102"/>
      <c r="M3317" s="210"/>
      <c r="N3317" s="102"/>
      <c r="O3317" s="210"/>
      <c r="P3317" s="102"/>
      <c r="Q3317" s="215"/>
    </row>
    <row r="3318" spans="2:17" x14ac:dyDescent="0.3">
      <c r="B3318" s="102"/>
      <c r="C3318" s="210"/>
      <c r="D3318" s="102"/>
      <c r="E3318" s="210"/>
      <c r="F3318" s="102"/>
      <c r="G3318" s="210"/>
      <c r="H3318" s="102"/>
      <c r="I3318" s="210"/>
      <c r="J3318" s="102"/>
      <c r="K3318" s="210"/>
      <c r="L3318" s="102"/>
      <c r="M3318" s="210"/>
      <c r="N3318" s="102"/>
      <c r="O3318" s="210"/>
      <c r="P3318" s="102"/>
      <c r="Q3318" s="215"/>
    </row>
    <row r="3319" spans="2:17" x14ac:dyDescent="0.3">
      <c r="B3319" s="102"/>
      <c r="C3319" s="210"/>
      <c r="D3319" s="102"/>
      <c r="E3319" s="210"/>
      <c r="F3319" s="102"/>
      <c r="G3319" s="210"/>
      <c r="H3319" s="102"/>
      <c r="I3319" s="210"/>
      <c r="J3319" s="102"/>
      <c r="K3319" s="210"/>
      <c r="L3319" s="102"/>
      <c r="M3319" s="210"/>
      <c r="N3319" s="102"/>
      <c r="O3319" s="210"/>
      <c r="P3319" s="102"/>
      <c r="Q3319" s="215"/>
    </row>
    <row r="3320" spans="2:17" x14ac:dyDescent="0.3">
      <c r="B3320" s="102"/>
      <c r="C3320" s="210"/>
      <c r="D3320" s="102"/>
      <c r="E3320" s="210"/>
      <c r="F3320" s="102"/>
      <c r="G3320" s="210"/>
      <c r="H3320" s="102"/>
      <c r="I3320" s="210"/>
      <c r="J3320" s="102"/>
      <c r="K3320" s="210"/>
      <c r="L3320" s="102"/>
      <c r="M3320" s="210"/>
      <c r="N3320" s="102"/>
      <c r="O3320" s="210"/>
      <c r="P3320" s="102"/>
      <c r="Q3320" s="215"/>
    </row>
    <row r="3321" spans="2:17" x14ac:dyDescent="0.3">
      <c r="B3321" s="102"/>
      <c r="C3321" s="210"/>
      <c r="D3321" s="102"/>
      <c r="E3321" s="210"/>
      <c r="F3321" s="102"/>
      <c r="G3321" s="210"/>
      <c r="H3321" s="102"/>
      <c r="I3321" s="210"/>
      <c r="J3321" s="102"/>
      <c r="K3321" s="210"/>
      <c r="L3321" s="102"/>
      <c r="M3321" s="210"/>
      <c r="N3321" s="102"/>
      <c r="O3321" s="210"/>
      <c r="P3321" s="102"/>
      <c r="Q3321" s="215"/>
    </row>
    <row r="3322" spans="2:17" x14ac:dyDescent="0.3">
      <c r="B3322" s="102"/>
      <c r="C3322" s="210"/>
      <c r="D3322" s="102"/>
      <c r="E3322" s="210"/>
      <c r="F3322" s="102"/>
      <c r="G3322" s="210"/>
      <c r="H3322" s="102"/>
      <c r="I3322" s="210"/>
      <c r="J3322" s="102"/>
      <c r="K3322" s="210"/>
      <c r="L3322" s="102"/>
      <c r="M3322" s="210"/>
      <c r="N3322" s="102"/>
      <c r="O3322" s="210"/>
      <c r="P3322" s="102"/>
      <c r="Q3322" s="215"/>
    </row>
    <row r="3323" spans="2:17" x14ac:dyDescent="0.3">
      <c r="B3323" s="102"/>
      <c r="C3323" s="210"/>
      <c r="D3323" s="102"/>
      <c r="E3323" s="210"/>
      <c r="F3323" s="102"/>
      <c r="G3323" s="210"/>
      <c r="H3323" s="102"/>
      <c r="I3323" s="210"/>
      <c r="J3323" s="102"/>
      <c r="K3323" s="210"/>
      <c r="L3323" s="102"/>
      <c r="M3323" s="210"/>
      <c r="N3323" s="102"/>
      <c r="O3323" s="210"/>
      <c r="P3323" s="102"/>
      <c r="Q3323" s="215"/>
    </row>
    <row r="3324" spans="2:17" x14ac:dyDescent="0.3">
      <c r="B3324" s="102"/>
      <c r="C3324" s="210"/>
      <c r="D3324" s="102"/>
      <c r="E3324" s="210"/>
      <c r="F3324" s="102"/>
      <c r="G3324" s="210"/>
      <c r="H3324" s="102"/>
      <c r="I3324" s="210"/>
      <c r="J3324" s="102"/>
      <c r="K3324" s="210"/>
      <c r="L3324" s="102"/>
      <c r="M3324" s="210"/>
      <c r="N3324" s="102"/>
      <c r="O3324" s="210"/>
      <c r="P3324" s="102"/>
      <c r="Q3324" s="215"/>
    </row>
    <row r="3325" spans="2:17" x14ac:dyDescent="0.3">
      <c r="B3325" s="102"/>
      <c r="C3325" s="210"/>
      <c r="D3325" s="102"/>
      <c r="E3325" s="210"/>
      <c r="F3325" s="102"/>
      <c r="G3325" s="210"/>
      <c r="H3325" s="102"/>
      <c r="I3325" s="210"/>
      <c r="J3325" s="102"/>
      <c r="K3325" s="210"/>
      <c r="L3325" s="102"/>
      <c r="M3325" s="210"/>
      <c r="N3325" s="102"/>
      <c r="O3325" s="210"/>
      <c r="P3325" s="102"/>
      <c r="Q3325" s="215"/>
    </row>
    <row r="3326" spans="2:17" x14ac:dyDescent="0.3">
      <c r="B3326" s="102"/>
      <c r="C3326" s="210"/>
      <c r="D3326" s="102"/>
      <c r="E3326" s="210"/>
      <c r="F3326" s="102"/>
      <c r="G3326" s="210"/>
      <c r="H3326" s="102"/>
      <c r="I3326" s="210"/>
      <c r="J3326" s="102"/>
      <c r="K3326" s="210"/>
      <c r="L3326" s="102"/>
      <c r="M3326" s="210"/>
      <c r="N3326" s="102"/>
      <c r="O3326" s="210"/>
      <c r="P3326" s="102"/>
      <c r="Q3326" s="215"/>
    </row>
    <row r="3327" spans="2:17" x14ac:dyDescent="0.3">
      <c r="B3327" s="102"/>
      <c r="C3327" s="210"/>
      <c r="D3327" s="102"/>
      <c r="E3327" s="210"/>
      <c r="F3327" s="102"/>
      <c r="G3327" s="210"/>
      <c r="H3327" s="102"/>
      <c r="I3327" s="210"/>
      <c r="J3327" s="102"/>
      <c r="K3327" s="210"/>
      <c r="L3327" s="102"/>
      <c r="M3327" s="210"/>
      <c r="N3327" s="102"/>
      <c r="O3327" s="210"/>
      <c r="P3327" s="102"/>
      <c r="Q3327" s="215"/>
    </row>
    <row r="3328" spans="2:17" x14ac:dyDescent="0.3">
      <c r="B3328" s="102"/>
      <c r="C3328" s="210"/>
      <c r="D3328" s="102"/>
      <c r="E3328" s="210"/>
      <c r="F3328" s="102"/>
      <c r="G3328" s="210"/>
      <c r="H3328" s="102"/>
      <c r="I3328" s="210"/>
      <c r="J3328" s="102"/>
      <c r="K3328" s="210"/>
      <c r="L3328" s="102"/>
      <c r="M3328" s="210"/>
      <c r="N3328" s="102"/>
      <c r="O3328" s="210"/>
      <c r="P3328" s="102"/>
      <c r="Q3328" s="215"/>
    </row>
    <row r="3329" spans="2:17" x14ac:dyDescent="0.3">
      <c r="B3329" s="102"/>
      <c r="C3329" s="210"/>
      <c r="D3329" s="102"/>
      <c r="E3329" s="210"/>
      <c r="F3329" s="102"/>
      <c r="G3329" s="210"/>
      <c r="H3329" s="102"/>
      <c r="I3329" s="210"/>
      <c r="J3329" s="102"/>
      <c r="K3329" s="210"/>
      <c r="L3329" s="102"/>
      <c r="M3329" s="210"/>
      <c r="N3329" s="102"/>
      <c r="O3329" s="210"/>
      <c r="P3329" s="102"/>
      <c r="Q3329" s="215"/>
    </row>
    <row r="3330" spans="2:17" x14ac:dyDescent="0.3">
      <c r="B3330" s="102"/>
      <c r="C3330" s="210"/>
      <c r="D3330" s="102"/>
      <c r="E3330" s="210"/>
      <c r="F3330" s="102"/>
      <c r="G3330" s="210"/>
      <c r="H3330" s="102"/>
      <c r="I3330" s="210"/>
      <c r="J3330" s="102"/>
      <c r="K3330" s="210"/>
      <c r="L3330" s="102"/>
      <c r="M3330" s="210"/>
      <c r="N3330" s="102"/>
      <c r="O3330" s="210"/>
      <c r="P3330" s="102"/>
      <c r="Q3330" s="215"/>
    </row>
    <row r="3331" spans="2:17" x14ac:dyDescent="0.3">
      <c r="B3331" s="102"/>
      <c r="C3331" s="210"/>
      <c r="D3331" s="102"/>
      <c r="E3331" s="210"/>
      <c r="F3331" s="102"/>
      <c r="G3331" s="210"/>
      <c r="H3331" s="102"/>
      <c r="I3331" s="210"/>
      <c r="J3331" s="102"/>
      <c r="K3331" s="210"/>
      <c r="L3331" s="102"/>
      <c r="M3331" s="210"/>
      <c r="N3331" s="102"/>
      <c r="O3331" s="210"/>
      <c r="P3331" s="102"/>
      <c r="Q3331" s="215"/>
    </row>
    <row r="3332" spans="2:17" x14ac:dyDescent="0.3">
      <c r="B3332" s="102"/>
      <c r="C3332" s="210"/>
      <c r="D3332" s="102"/>
      <c r="E3332" s="210"/>
      <c r="F3332" s="102"/>
      <c r="G3332" s="210"/>
      <c r="H3332" s="102"/>
      <c r="I3332" s="210"/>
      <c r="J3332" s="102"/>
      <c r="K3332" s="210"/>
      <c r="L3332" s="102"/>
      <c r="M3332" s="210"/>
      <c r="N3332" s="102"/>
      <c r="O3332" s="210"/>
      <c r="P3332" s="102"/>
      <c r="Q3332" s="215"/>
    </row>
    <row r="3333" spans="2:17" x14ac:dyDescent="0.3">
      <c r="B3333" s="102"/>
      <c r="C3333" s="210"/>
      <c r="D3333" s="102"/>
      <c r="E3333" s="210"/>
      <c r="F3333" s="102"/>
      <c r="G3333" s="210"/>
      <c r="H3333" s="102"/>
      <c r="I3333" s="210"/>
      <c r="J3333" s="102"/>
      <c r="K3333" s="210"/>
      <c r="L3333" s="102"/>
      <c r="M3333" s="210"/>
      <c r="N3333" s="102"/>
      <c r="O3333" s="210"/>
      <c r="P3333" s="102"/>
      <c r="Q3333" s="215"/>
    </row>
    <row r="3334" spans="2:17" x14ac:dyDescent="0.3">
      <c r="B3334" s="102"/>
      <c r="C3334" s="210"/>
      <c r="D3334" s="102"/>
      <c r="E3334" s="210"/>
      <c r="F3334" s="102"/>
      <c r="G3334" s="210"/>
      <c r="H3334" s="102"/>
      <c r="I3334" s="210"/>
      <c r="J3334" s="102"/>
      <c r="K3334" s="210"/>
      <c r="L3334" s="102"/>
      <c r="M3334" s="210"/>
      <c r="N3334" s="102"/>
      <c r="O3334" s="210"/>
      <c r="P3334" s="102"/>
      <c r="Q3334" s="215"/>
    </row>
    <row r="3335" spans="2:17" x14ac:dyDescent="0.3">
      <c r="B3335" s="102"/>
      <c r="C3335" s="210"/>
      <c r="D3335" s="102"/>
      <c r="E3335" s="210"/>
      <c r="F3335" s="102"/>
      <c r="G3335" s="210"/>
      <c r="H3335" s="102"/>
      <c r="I3335" s="210"/>
      <c r="J3335" s="102"/>
      <c r="K3335" s="210"/>
      <c r="L3335" s="102"/>
      <c r="M3335" s="210"/>
      <c r="N3335" s="102"/>
      <c r="O3335" s="210"/>
      <c r="P3335" s="102"/>
      <c r="Q3335" s="215"/>
    </row>
    <row r="3336" spans="2:17" x14ac:dyDescent="0.3">
      <c r="B3336" s="102"/>
      <c r="C3336" s="210"/>
      <c r="D3336" s="102"/>
      <c r="E3336" s="210"/>
      <c r="F3336" s="102"/>
      <c r="G3336" s="210"/>
      <c r="H3336" s="102"/>
      <c r="I3336" s="210"/>
      <c r="J3336" s="102"/>
      <c r="K3336" s="210"/>
      <c r="L3336" s="102"/>
      <c r="M3336" s="210"/>
      <c r="N3336" s="102"/>
      <c r="O3336" s="210"/>
      <c r="P3336" s="102"/>
      <c r="Q3336" s="215"/>
    </row>
    <row r="3337" spans="2:17" x14ac:dyDescent="0.3">
      <c r="B3337" s="102"/>
      <c r="C3337" s="210"/>
      <c r="D3337" s="102"/>
      <c r="E3337" s="210"/>
      <c r="F3337" s="102"/>
      <c r="G3337" s="210"/>
      <c r="H3337" s="102"/>
      <c r="I3337" s="210"/>
      <c r="J3337" s="102"/>
      <c r="K3337" s="210"/>
      <c r="L3337" s="102"/>
      <c r="M3337" s="210"/>
      <c r="N3337" s="102"/>
      <c r="O3337" s="210"/>
      <c r="P3337" s="102"/>
      <c r="Q3337" s="215"/>
    </row>
    <row r="3338" spans="2:17" x14ac:dyDescent="0.3">
      <c r="B3338" s="102"/>
      <c r="C3338" s="210"/>
      <c r="D3338" s="102"/>
      <c r="E3338" s="210"/>
      <c r="F3338" s="102"/>
      <c r="G3338" s="210"/>
      <c r="H3338" s="102"/>
      <c r="I3338" s="210"/>
      <c r="J3338" s="102"/>
      <c r="K3338" s="210"/>
      <c r="L3338" s="102"/>
      <c r="M3338" s="210"/>
      <c r="N3338" s="102"/>
      <c r="O3338" s="210"/>
      <c r="P3338" s="102"/>
      <c r="Q3338" s="215"/>
    </row>
    <row r="3339" spans="2:17" x14ac:dyDescent="0.3">
      <c r="B3339" s="102"/>
      <c r="C3339" s="210"/>
      <c r="D3339" s="102"/>
      <c r="E3339" s="210"/>
      <c r="F3339" s="102"/>
      <c r="G3339" s="210"/>
      <c r="H3339" s="102"/>
      <c r="I3339" s="210"/>
      <c r="J3339" s="102"/>
      <c r="K3339" s="210"/>
      <c r="L3339" s="102"/>
      <c r="M3339" s="210"/>
      <c r="N3339" s="102"/>
      <c r="O3339" s="210"/>
      <c r="P3339" s="102"/>
      <c r="Q3339" s="215"/>
    </row>
    <row r="3340" spans="2:17" x14ac:dyDescent="0.3">
      <c r="B3340" s="102"/>
      <c r="C3340" s="210"/>
      <c r="D3340" s="102"/>
      <c r="E3340" s="210"/>
      <c r="F3340" s="102"/>
      <c r="G3340" s="210"/>
      <c r="H3340" s="102"/>
      <c r="I3340" s="210"/>
      <c r="J3340" s="102"/>
      <c r="K3340" s="210"/>
      <c r="L3340" s="102"/>
      <c r="M3340" s="210"/>
      <c r="N3340" s="102"/>
      <c r="O3340" s="210"/>
      <c r="P3340" s="102"/>
      <c r="Q3340" s="215"/>
    </row>
    <row r="3341" spans="2:17" x14ac:dyDescent="0.3">
      <c r="B3341" s="102"/>
      <c r="C3341" s="210"/>
      <c r="D3341" s="102"/>
      <c r="E3341" s="210"/>
      <c r="F3341" s="102"/>
      <c r="G3341" s="210"/>
      <c r="H3341" s="102"/>
      <c r="I3341" s="210"/>
      <c r="J3341" s="102"/>
      <c r="K3341" s="210"/>
      <c r="L3341" s="102"/>
      <c r="M3341" s="210"/>
      <c r="N3341" s="102"/>
      <c r="O3341" s="210"/>
      <c r="P3341" s="102"/>
      <c r="Q3341" s="215"/>
    </row>
    <row r="3342" spans="2:17" x14ac:dyDescent="0.3">
      <c r="B3342" s="102"/>
      <c r="C3342" s="210"/>
      <c r="D3342" s="102"/>
      <c r="E3342" s="210"/>
      <c r="F3342" s="102"/>
      <c r="G3342" s="210"/>
      <c r="H3342" s="102"/>
      <c r="I3342" s="210"/>
      <c r="J3342" s="102"/>
      <c r="K3342" s="210"/>
      <c r="L3342" s="102"/>
      <c r="M3342" s="210"/>
      <c r="N3342" s="102"/>
      <c r="O3342" s="210"/>
      <c r="P3342" s="102"/>
      <c r="Q3342" s="215"/>
    </row>
    <row r="3343" spans="2:17" x14ac:dyDescent="0.3">
      <c r="B3343" s="102"/>
      <c r="C3343" s="210"/>
      <c r="D3343" s="102"/>
      <c r="E3343" s="210"/>
      <c r="F3343" s="102"/>
      <c r="G3343" s="210"/>
      <c r="H3343" s="102"/>
      <c r="I3343" s="210"/>
      <c r="J3343" s="102"/>
      <c r="K3343" s="210"/>
      <c r="L3343" s="102"/>
      <c r="M3343" s="210"/>
      <c r="N3343" s="102"/>
      <c r="O3343" s="210"/>
      <c r="P3343" s="102"/>
      <c r="Q3343" s="215"/>
    </row>
    <row r="3344" spans="2:17" x14ac:dyDescent="0.3">
      <c r="B3344" s="102"/>
      <c r="C3344" s="210"/>
      <c r="D3344" s="102"/>
      <c r="E3344" s="210"/>
      <c r="F3344" s="102"/>
      <c r="G3344" s="210"/>
      <c r="H3344" s="102"/>
      <c r="I3344" s="210"/>
      <c r="J3344" s="102"/>
      <c r="K3344" s="210"/>
      <c r="L3344" s="102"/>
      <c r="M3344" s="210"/>
      <c r="N3344" s="102"/>
      <c r="O3344" s="210"/>
      <c r="P3344" s="102"/>
      <c r="Q3344" s="215"/>
    </row>
    <row r="3345" spans="2:17" x14ac:dyDescent="0.3">
      <c r="B3345" s="102"/>
      <c r="C3345" s="210"/>
      <c r="D3345" s="102"/>
      <c r="E3345" s="210"/>
      <c r="F3345" s="102"/>
      <c r="G3345" s="210"/>
      <c r="H3345" s="102"/>
      <c r="I3345" s="210"/>
      <c r="J3345" s="102"/>
      <c r="K3345" s="210"/>
      <c r="L3345" s="102"/>
      <c r="M3345" s="210"/>
      <c r="N3345" s="102"/>
      <c r="O3345" s="210"/>
      <c r="P3345" s="102"/>
      <c r="Q3345" s="215"/>
    </row>
    <row r="3346" spans="2:17" x14ac:dyDescent="0.3">
      <c r="B3346" s="102"/>
      <c r="C3346" s="210"/>
      <c r="D3346" s="102"/>
      <c r="E3346" s="210"/>
      <c r="F3346" s="102"/>
      <c r="G3346" s="210"/>
      <c r="H3346" s="102"/>
      <c r="I3346" s="210"/>
      <c r="J3346" s="102"/>
      <c r="K3346" s="210"/>
      <c r="L3346" s="102"/>
      <c r="M3346" s="210"/>
      <c r="N3346" s="102"/>
      <c r="O3346" s="210"/>
      <c r="P3346" s="102"/>
      <c r="Q3346" s="215"/>
    </row>
    <row r="3347" spans="2:17" x14ac:dyDescent="0.3">
      <c r="B3347" s="102"/>
      <c r="C3347" s="210"/>
      <c r="D3347" s="102"/>
      <c r="E3347" s="210"/>
      <c r="F3347" s="102"/>
      <c r="G3347" s="210"/>
      <c r="H3347" s="102"/>
      <c r="I3347" s="210"/>
      <c r="J3347" s="102"/>
      <c r="K3347" s="210"/>
      <c r="L3347" s="102"/>
      <c r="M3347" s="210"/>
      <c r="N3347" s="102"/>
      <c r="O3347" s="210"/>
      <c r="P3347" s="102"/>
      <c r="Q3347" s="215"/>
    </row>
    <row r="3348" spans="2:17" x14ac:dyDescent="0.3">
      <c r="B3348" s="102"/>
      <c r="C3348" s="210"/>
      <c r="D3348" s="102"/>
      <c r="E3348" s="210"/>
      <c r="F3348" s="102"/>
      <c r="G3348" s="210"/>
      <c r="H3348" s="102"/>
      <c r="I3348" s="210"/>
      <c r="J3348" s="102"/>
      <c r="K3348" s="210"/>
      <c r="L3348" s="102"/>
      <c r="M3348" s="210"/>
      <c r="N3348" s="102"/>
      <c r="O3348" s="210"/>
      <c r="P3348" s="102"/>
      <c r="Q3348" s="215"/>
    </row>
    <row r="3349" spans="2:17" x14ac:dyDescent="0.3">
      <c r="B3349" s="102"/>
      <c r="C3349" s="210"/>
      <c r="D3349" s="102"/>
      <c r="E3349" s="210"/>
      <c r="F3349" s="102"/>
      <c r="G3349" s="210"/>
      <c r="H3349" s="102"/>
      <c r="I3349" s="210"/>
      <c r="J3349" s="102"/>
      <c r="K3349" s="210"/>
      <c r="L3349" s="102"/>
      <c r="M3349" s="210"/>
      <c r="N3349" s="102"/>
      <c r="O3349" s="210"/>
      <c r="P3349" s="102"/>
      <c r="Q3349" s="215"/>
    </row>
    <row r="3350" spans="2:17" x14ac:dyDescent="0.3">
      <c r="B3350" s="102"/>
      <c r="C3350" s="210"/>
      <c r="D3350" s="102"/>
      <c r="E3350" s="210"/>
      <c r="F3350" s="102"/>
      <c r="G3350" s="210"/>
      <c r="H3350" s="102"/>
      <c r="I3350" s="210"/>
      <c r="J3350" s="102"/>
      <c r="K3350" s="210"/>
      <c r="L3350" s="102"/>
      <c r="M3350" s="210"/>
      <c r="N3350" s="102"/>
      <c r="O3350" s="210"/>
      <c r="P3350" s="102"/>
      <c r="Q3350" s="215"/>
    </row>
    <row r="3351" spans="2:17" x14ac:dyDescent="0.3">
      <c r="B3351" s="102"/>
      <c r="C3351" s="210"/>
      <c r="D3351" s="102"/>
      <c r="E3351" s="210"/>
      <c r="F3351" s="102"/>
      <c r="G3351" s="210"/>
      <c r="H3351" s="102"/>
      <c r="I3351" s="210"/>
      <c r="J3351" s="102"/>
      <c r="K3351" s="210"/>
      <c r="L3351" s="102"/>
      <c r="M3351" s="210"/>
      <c r="N3351" s="102"/>
      <c r="O3351" s="210"/>
      <c r="P3351" s="102"/>
      <c r="Q3351" s="215"/>
    </row>
    <row r="3352" spans="2:17" x14ac:dyDescent="0.3">
      <c r="B3352" s="102"/>
      <c r="C3352" s="210"/>
      <c r="D3352" s="102"/>
      <c r="E3352" s="210"/>
      <c r="F3352" s="102"/>
      <c r="G3352" s="210"/>
      <c r="H3352" s="102"/>
      <c r="I3352" s="210"/>
      <c r="J3352" s="102"/>
      <c r="K3352" s="210"/>
      <c r="L3352" s="102"/>
      <c r="M3352" s="210"/>
      <c r="N3352" s="102"/>
      <c r="O3352" s="210"/>
      <c r="P3352" s="102"/>
      <c r="Q3352" s="215"/>
    </row>
    <row r="3353" spans="2:17" x14ac:dyDescent="0.3">
      <c r="B3353" s="102"/>
      <c r="C3353" s="210"/>
      <c r="D3353" s="102"/>
      <c r="E3353" s="210"/>
      <c r="F3353" s="102"/>
      <c r="G3353" s="210"/>
      <c r="H3353" s="102"/>
      <c r="I3353" s="210"/>
      <c r="J3353" s="102"/>
      <c r="K3353" s="210"/>
      <c r="L3353" s="102"/>
      <c r="M3353" s="210"/>
      <c r="N3353" s="102"/>
      <c r="O3353" s="210"/>
      <c r="P3353" s="102"/>
      <c r="Q3353" s="215"/>
    </row>
    <row r="3354" spans="2:17" x14ac:dyDescent="0.3">
      <c r="B3354" s="102"/>
      <c r="C3354" s="210"/>
      <c r="D3354" s="102"/>
      <c r="E3354" s="210"/>
      <c r="F3354" s="102"/>
      <c r="G3354" s="210"/>
      <c r="H3354" s="102"/>
      <c r="I3354" s="210"/>
      <c r="J3354" s="102"/>
      <c r="K3354" s="210"/>
      <c r="L3354" s="102"/>
      <c r="M3354" s="210"/>
      <c r="N3354" s="102"/>
      <c r="O3354" s="210"/>
      <c r="P3354" s="102"/>
      <c r="Q3354" s="215"/>
    </row>
    <row r="3355" spans="2:17" x14ac:dyDescent="0.3">
      <c r="B3355" s="102"/>
      <c r="C3355" s="210"/>
      <c r="D3355" s="102"/>
      <c r="E3355" s="210"/>
      <c r="F3355" s="102"/>
      <c r="G3355" s="210"/>
      <c r="H3355" s="102"/>
      <c r="I3355" s="210"/>
      <c r="J3355" s="102"/>
      <c r="K3355" s="210"/>
      <c r="L3355" s="102"/>
      <c r="M3355" s="210"/>
      <c r="N3355" s="102"/>
      <c r="O3355" s="210"/>
      <c r="P3355" s="102"/>
      <c r="Q3355" s="215"/>
    </row>
    <row r="3356" spans="2:17" x14ac:dyDescent="0.3">
      <c r="B3356" s="102"/>
      <c r="C3356" s="210"/>
      <c r="D3356" s="102"/>
      <c r="E3356" s="210"/>
      <c r="F3356" s="102"/>
      <c r="G3356" s="210"/>
      <c r="H3356" s="102"/>
      <c r="I3356" s="210"/>
      <c r="J3356" s="102"/>
      <c r="K3356" s="210"/>
      <c r="L3356" s="102"/>
      <c r="M3356" s="210"/>
      <c r="N3356" s="102"/>
      <c r="O3356" s="210"/>
      <c r="P3356" s="102"/>
      <c r="Q3356" s="215"/>
    </row>
    <row r="3357" spans="2:17" x14ac:dyDescent="0.3">
      <c r="B3357" s="102"/>
      <c r="C3357" s="210"/>
      <c r="D3357" s="102"/>
      <c r="E3357" s="210"/>
      <c r="F3357" s="102"/>
      <c r="G3357" s="210"/>
      <c r="H3357" s="102"/>
      <c r="I3357" s="210"/>
      <c r="J3357" s="102"/>
      <c r="K3357" s="210"/>
      <c r="L3357" s="102"/>
      <c r="M3357" s="210"/>
      <c r="N3357" s="102"/>
      <c r="O3357" s="210"/>
      <c r="P3357" s="102"/>
      <c r="Q3357" s="215"/>
    </row>
    <row r="3358" spans="2:17" x14ac:dyDescent="0.3">
      <c r="B3358" s="102"/>
      <c r="C3358" s="210"/>
      <c r="D3358" s="102"/>
      <c r="E3358" s="210"/>
      <c r="F3358" s="102"/>
      <c r="G3358" s="210"/>
      <c r="H3358" s="102"/>
      <c r="I3358" s="210"/>
      <c r="J3358" s="102"/>
      <c r="K3358" s="210"/>
      <c r="L3358" s="102"/>
      <c r="M3358" s="210"/>
      <c r="N3358" s="102"/>
      <c r="O3358" s="210"/>
      <c r="P3358" s="102"/>
      <c r="Q3358" s="215"/>
    </row>
    <row r="3359" spans="2:17" x14ac:dyDescent="0.3">
      <c r="B3359" s="102"/>
      <c r="C3359" s="210"/>
      <c r="D3359" s="102"/>
      <c r="E3359" s="210"/>
      <c r="F3359" s="102"/>
      <c r="G3359" s="210"/>
      <c r="H3359" s="102"/>
      <c r="I3359" s="210"/>
      <c r="J3359" s="102"/>
      <c r="K3359" s="210"/>
      <c r="L3359" s="102"/>
      <c r="M3359" s="210"/>
      <c r="N3359" s="102"/>
      <c r="O3359" s="210"/>
      <c r="P3359" s="102"/>
      <c r="Q3359" s="215"/>
    </row>
    <row r="3360" spans="2:17" x14ac:dyDescent="0.3">
      <c r="B3360" s="102"/>
      <c r="C3360" s="210"/>
      <c r="D3360" s="102"/>
      <c r="E3360" s="210"/>
      <c r="F3360" s="102"/>
      <c r="G3360" s="210"/>
      <c r="H3360" s="102"/>
      <c r="I3360" s="210"/>
      <c r="J3360" s="102"/>
      <c r="K3360" s="210"/>
      <c r="L3360" s="102"/>
      <c r="M3360" s="210"/>
      <c r="N3360" s="102"/>
      <c r="O3360" s="210"/>
      <c r="P3360" s="102"/>
      <c r="Q3360" s="215"/>
    </row>
    <row r="3361" spans="2:17" x14ac:dyDescent="0.3">
      <c r="B3361" s="102"/>
      <c r="C3361" s="210"/>
      <c r="D3361" s="102"/>
      <c r="E3361" s="210"/>
      <c r="F3361" s="102"/>
      <c r="G3361" s="210"/>
      <c r="H3361" s="102"/>
      <c r="I3361" s="210"/>
      <c r="J3361" s="102"/>
      <c r="K3361" s="210"/>
      <c r="L3361" s="102"/>
      <c r="M3361" s="210"/>
      <c r="N3361" s="102"/>
      <c r="O3361" s="210"/>
      <c r="P3361" s="102"/>
      <c r="Q3361" s="215"/>
    </row>
    <row r="3362" spans="2:17" x14ac:dyDescent="0.3">
      <c r="B3362" s="102"/>
      <c r="C3362" s="210"/>
      <c r="D3362" s="102"/>
      <c r="E3362" s="210"/>
      <c r="F3362" s="102"/>
      <c r="G3362" s="210"/>
      <c r="H3362" s="102"/>
      <c r="I3362" s="210"/>
      <c r="J3362" s="102"/>
      <c r="K3362" s="210"/>
      <c r="L3362" s="102"/>
      <c r="M3362" s="210"/>
      <c r="N3362" s="102"/>
      <c r="O3362" s="210"/>
      <c r="P3362" s="102"/>
      <c r="Q3362" s="215"/>
    </row>
    <row r="3363" spans="2:17" x14ac:dyDescent="0.3">
      <c r="B3363" s="102"/>
      <c r="C3363" s="210"/>
      <c r="D3363" s="102"/>
      <c r="E3363" s="210"/>
      <c r="F3363" s="102"/>
      <c r="G3363" s="210"/>
      <c r="H3363" s="102"/>
      <c r="I3363" s="210"/>
      <c r="J3363" s="102"/>
      <c r="K3363" s="210"/>
      <c r="L3363" s="102"/>
      <c r="M3363" s="210"/>
      <c r="N3363" s="102"/>
      <c r="O3363" s="210"/>
      <c r="P3363" s="102"/>
      <c r="Q3363" s="215"/>
    </row>
    <row r="3364" spans="2:17" x14ac:dyDescent="0.3">
      <c r="B3364" s="102"/>
      <c r="C3364" s="210"/>
      <c r="D3364" s="102"/>
      <c r="E3364" s="210"/>
      <c r="F3364" s="102"/>
      <c r="G3364" s="210"/>
      <c r="H3364" s="102"/>
      <c r="I3364" s="210"/>
      <c r="J3364" s="102"/>
      <c r="K3364" s="210"/>
      <c r="L3364" s="102"/>
      <c r="M3364" s="210"/>
      <c r="N3364" s="102"/>
      <c r="O3364" s="210"/>
      <c r="P3364" s="102"/>
      <c r="Q3364" s="215"/>
    </row>
    <row r="3365" spans="2:17" x14ac:dyDescent="0.3">
      <c r="B3365" s="102"/>
      <c r="C3365" s="210"/>
      <c r="D3365" s="102"/>
      <c r="E3365" s="210"/>
      <c r="F3365" s="102"/>
      <c r="G3365" s="210"/>
      <c r="H3365" s="102"/>
      <c r="I3365" s="210"/>
      <c r="J3365" s="102"/>
      <c r="K3365" s="210"/>
      <c r="L3365" s="102"/>
      <c r="M3365" s="210"/>
      <c r="N3365" s="102"/>
      <c r="O3365" s="210"/>
      <c r="P3365" s="102"/>
      <c r="Q3365" s="215"/>
    </row>
    <row r="3366" spans="2:17" x14ac:dyDescent="0.3">
      <c r="B3366" s="102"/>
      <c r="C3366" s="210"/>
      <c r="D3366" s="102"/>
      <c r="E3366" s="210"/>
      <c r="F3366" s="102"/>
      <c r="G3366" s="210"/>
      <c r="H3366" s="102"/>
      <c r="I3366" s="210"/>
      <c r="J3366" s="102"/>
      <c r="K3366" s="210"/>
      <c r="L3366" s="102"/>
      <c r="M3366" s="210"/>
      <c r="N3366" s="102"/>
      <c r="O3366" s="210"/>
      <c r="P3366" s="102"/>
      <c r="Q3366" s="215"/>
    </row>
    <row r="3367" spans="2:17" x14ac:dyDescent="0.3">
      <c r="B3367" s="102"/>
      <c r="C3367" s="210"/>
      <c r="D3367" s="102"/>
      <c r="E3367" s="210"/>
      <c r="F3367" s="102"/>
      <c r="G3367" s="210"/>
      <c r="H3367" s="102"/>
      <c r="I3367" s="210"/>
      <c r="J3367" s="102"/>
      <c r="K3367" s="210"/>
      <c r="L3367" s="102"/>
      <c r="M3367" s="210"/>
      <c r="N3367" s="102"/>
      <c r="O3367" s="210"/>
      <c r="P3367" s="102"/>
      <c r="Q3367" s="215"/>
    </row>
    <row r="3368" spans="2:17" x14ac:dyDescent="0.3">
      <c r="B3368" s="102"/>
      <c r="C3368" s="210"/>
      <c r="D3368" s="102"/>
      <c r="E3368" s="210"/>
      <c r="F3368" s="102"/>
      <c r="G3368" s="210"/>
      <c r="H3368" s="102"/>
      <c r="I3368" s="210"/>
      <c r="J3368" s="102"/>
      <c r="K3368" s="210"/>
      <c r="L3368" s="102"/>
      <c r="M3368" s="210"/>
      <c r="N3368" s="102"/>
      <c r="O3368" s="210"/>
      <c r="P3368" s="102"/>
      <c r="Q3368" s="215"/>
    </row>
    <row r="3369" spans="2:17" x14ac:dyDescent="0.3">
      <c r="B3369" s="102"/>
      <c r="C3369" s="210"/>
      <c r="D3369" s="102"/>
      <c r="E3369" s="210"/>
      <c r="F3369" s="102"/>
      <c r="G3369" s="210"/>
      <c r="H3369" s="102"/>
      <c r="I3369" s="210"/>
      <c r="J3369" s="102"/>
      <c r="K3369" s="210"/>
      <c r="L3369" s="102"/>
      <c r="M3369" s="210"/>
      <c r="N3369" s="102"/>
      <c r="O3369" s="210"/>
      <c r="P3369" s="102"/>
      <c r="Q3369" s="215"/>
    </row>
    <row r="3370" spans="2:17" x14ac:dyDescent="0.3">
      <c r="B3370" s="102"/>
      <c r="C3370" s="210"/>
      <c r="D3370" s="102"/>
      <c r="E3370" s="210"/>
      <c r="F3370" s="102"/>
      <c r="G3370" s="210"/>
      <c r="H3370" s="102"/>
      <c r="I3370" s="210"/>
      <c r="J3370" s="102"/>
      <c r="K3370" s="210"/>
      <c r="L3370" s="102"/>
      <c r="M3370" s="210"/>
      <c r="N3370" s="102"/>
      <c r="O3370" s="210"/>
      <c r="P3370" s="102"/>
      <c r="Q3370" s="215"/>
    </row>
    <row r="3371" spans="2:17" x14ac:dyDescent="0.3">
      <c r="B3371" s="102"/>
      <c r="C3371" s="210"/>
      <c r="D3371" s="102"/>
      <c r="E3371" s="210"/>
      <c r="F3371" s="102"/>
      <c r="G3371" s="210"/>
      <c r="H3371" s="102"/>
      <c r="I3371" s="210"/>
      <c r="J3371" s="102"/>
      <c r="K3371" s="210"/>
      <c r="L3371" s="102"/>
      <c r="M3371" s="210"/>
      <c r="N3371" s="102"/>
      <c r="O3371" s="210"/>
      <c r="P3371" s="102"/>
      <c r="Q3371" s="215"/>
    </row>
    <row r="3372" spans="2:17" x14ac:dyDescent="0.3">
      <c r="B3372" s="102"/>
      <c r="C3372" s="210"/>
      <c r="D3372" s="102"/>
      <c r="E3372" s="210"/>
      <c r="F3372" s="102"/>
      <c r="G3372" s="210"/>
      <c r="H3372" s="102"/>
      <c r="I3372" s="210"/>
      <c r="J3372" s="102"/>
      <c r="K3372" s="210"/>
      <c r="L3372" s="102"/>
      <c r="M3372" s="210"/>
      <c r="N3372" s="102"/>
      <c r="O3372" s="210"/>
      <c r="P3372" s="102"/>
      <c r="Q3372" s="215"/>
    </row>
    <row r="3373" spans="2:17" x14ac:dyDescent="0.3">
      <c r="B3373" s="102"/>
      <c r="C3373" s="210"/>
      <c r="D3373" s="102"/>
      <c r="E3373" s="210"/>
      <c r="F3373" s="102"/>
      <c r="G3373" s="210"/>
      <c r="H3373" s="102"/>
      <c r="I3373" s="210"/>
      <c r="J3373" s="102"/>
      <c r="K3373" s="210"/>
      <c r="L3373" s="102"/>
      <c r="M3373" s="210"/>
      <c r="N3373" s="102"/>
      <c r="O3373" s="210"/>
      <c r="P3373" s="102"/>
      <c r="Q3373" s="215"/>
    </row>
    <row r="3374" spans="2:17" x14ac:dyDescent="0.3">
      <c r="B3374" s="102"/>
      <c r="C3374" s="210"/>
      <c r="D3374" s="102"/>
      <c r="E3374" s="210"/>
      <c r="F3374" s="102"/>
      <c r="G3374" s="210"/>
      <c r="H3374" s="102"/>
      <c r="I3374" s="210"/>
      <c r="J3374" s="102"/>
      <c r="K3374" s="210"/>
      <c r="L3374" s="102"/>
      <c r="M3374" s="210"/>
      <c r="N3374" s="102"/>
      <c r="O3374" s="210"/>
      <c r="P3374" s="102"/>
      <c r="Q3374" s="215"/>
    </row>
    <row r="3375" spans="2:17" x14ac:dyDescent="0.3">
      <c r="B3375" s="102"/>
      <c r="C3375" s="210"/>
      <c r="D3375" s="102"/>
      <c r="E3375" s="210"/>
      <c r="F3375" s="102"/>
      <c r="G3375" s="210"/>
      <c r="H3375" s="102"/>
      <c r="I3375" s="210"/>
      <c r="J3375" s="102"/>
      <c r="K3375" s="210"/>
      <c r="L3375" s="102"/>
      <c r="M3375" s="210"/>
      <c r="N3375" s="102"/>
      <c r="O3375" s="210"/>
      <c r="P3375" s="102"/>
      <c r="Q3375" s="215"/>
    </row>
    <row r="3376" spans="2:17" x14ac:dyDescent="0.3">
      <c r="B3376" s="102"/>
      <c r="C3376" s="210"/>
      <c r="D3376" s="102"/>
      <c r="E3376" s="210"/>
      <c r="F3376" s="102"/>
      <c r="G3376" s="210"/>
      <c r="H3376" s="102"/>
      <c r="I3376" s="210"/>
      <c r="J3376" s="102"/>
      <c r="K3376" s="210"/>
      <c r="L3376" s="102"/>
      <c r="M3376" s="210"/>
      <c r="N3376" s="102"/>
      <c r="O3376" s="210"/>
      <c r="P3376" s="102"/>
      <c r="Q3376" s="215"/>
    </row>
    <row r="3377" spans="2:17" x14ac:dyDescent="0.3">
      <c r="B3377" s="102"/>
      <c r="C3377" s="210"/>
      <c r="D3377" s="102"/>
      <c r="E3377" s="210"/>
      <c r="F3377" s="102"/>
      <c r="G3377" s="210"/>
      <c r="H3377" s="102"/>
      <c r="I3377" s="210"/>
      <c r="J3377" s="102"/>
      <c r="K3377" s="210"/>
      <c r="L3377" s="102"/>
      <c r="M3377" s="210"/>
      <c r="N3377" s="102"/>
      <c r="O3377" s="210"/>
      <c r="P3377" s="102"/>
      <c r="Q3377" s="215"/>
    </row>
    <row r="3378" spans="2:17" x14ac:dyDescent="0.3">
      <c r="B3378" s="102"/>
      <c r="C3378" s="210"/>
      <c r="D3378" s="102"/>
      <c r="E3378" s="210"/>
      <c r="F3378" s="102"/>
      <c r="G3378" s="210"/>
      <c r="H3378" s="102"/>
      <c r="I3378" s="210"/>
      <c r="J3378" s="102"/>
      <c r="K3378" s="210"/>
      <c r="L3378" s="102"/>
      <c r="M3378" s="210"/>
      <c r="N3378" s="102"/>
      <c r="O3378" s="210"/>
      <c r="P3378" s="102"/>
      <c r="Q3378" s="215"/>
    </row>
    <row r="3379" spans="2:17" x14ac:dyDescent="0.3">
      <c r="B3379" s="102"/>
      <c r="C3379" s="210"/>
      <c r="D3379" s="102"/>
      <c r="E3379" s="210"/>
      <c r="F3379" s="102"/>
      <c r="G3379" s="210"/>
      <c r="H3379" s="102"/>
      <c r="I3379" s="210"/>
      <c r="J3379" s="102"/>
      <c r="K3379" s="210"/>
      <c r="L3379" s="102"/>
      <c r="M3379" s="210"/>
      <c r="N3379" s="102"/>
      <c r="O3379" s="210"/>
      <c r="P3379" s="102"/>
      <c r="Q3379" s="215"/>
    </row>
    <row r="3380" spans="2:17" x14ac:dyDescent="0.3">
      <c r="B3380" s="102"/>
      <c r="C3380" s="210"/>
      <c r="D3380" s="102"/>
      <c r="E3380" s="210"/>
      <c r="F3380" s="102"/>
      <c r="G3380" s="210"/>
      <c r="H3380" s="102"/>
      <c r="I3380" s="210"/>
      <c r="J3380" s="102"/>
      <c r="K3380" s="210"/>
      <c r="L3380" s="102"/>
      <c r="M3380" s="210"/>
      <c r="N3380" s="102"/>
      <c r="O3380" s="210"/>
      <c r="P3380" s="102"/>
      <c r="Q3380" s="215"/>
    </row>
    <row r="3381" spans="2:17" x14ac:dyDescent="0.3">
      <c r="B3381" s="102"/>
      <c r="C3381" s="210"/>
      <c r="D3381" s="102"/>
      <c r="E3381" s="210"/>
      <c r="F3381" s="102"/>
      <c r="G3381" s="210"/>
      <c r="H3381" s="102"/>
      <c r="I3381" s="210"/>
      <c r="J3381" s="102"/>
      <c r="K3381" s="210"/>
      <c r="L3381" s="102"/>
      <c r="M3381" s="210"/>
      <c r="N3381" s="102"/>
      <c r="O3381" s="210"/>
      <c r="P3381" s="102"/>
      <c r="Q3381" s="215"/>
    </row>
    <row r="3382" spans="2:17" x14ac:dyDescent="0.3">
      <c r="B3382" s="102"/>
      <c r="C3382" s="210"/>
      <c r="D3382" s="102"/>
      <c r="E3382" s="210"/>
      <c r="F3382" s="102"/>
      <c r="G3382" s="210"/>
      <c r="H3382" s="102"/>
      <c r="I3382" s="210"/>
      <c r="J3382" s="102"/>
      <c r="K3382" s="210"/>
      <c r="L3382" s="102"/>
      <c r="M3382" s="210"/>
      <c r="N3382" s="102"/>
      <c r="O3382" s="210"/>
      <c r="P3382" s="102"/>
      <c r="Q3382" s="215"/>
    </row>
    <row r="3383" spans="2:17" x14ac:dyDescent="0.3">
      <c r="B3383" s="102"/>
      <c r="C3383" s="210"/>
      <c r="D3383" s="102"/>
      <c r="E3383" s="210"/>
      <c r="F3383" s="102"/>
      <c r="G3383" s="210"/>
      <c r="H3383" s="102"/>
      <c r="I3383" s="210"/>
      <c r="J3383" s="102"/>
      <c r="K3383" s="210"/>
      <c r="L3383" s="102"/>
      <c r="M3383" s="210"/>
      <c r="N3383" s="102"/>
      <c r="O3383" s="210"/>
      <c r="P3383" s="102"/>
      <c r="Q3383" s="215"/>
    </row>
    <row r="3384" spans="2:17" x14ac:dyDescent="0.3">
      <c r="B3384" s="102"/>
      <c r="C3384" s="210"/>
      <c r="D3384" s="102"/>
      <c r="E3384" s="210"/>
      <c r="F3384" s="102"/>
      <c r="G3384" s="210"/>
      <c r="H3384" s="102"/>
      <c r="I3384" s="210"/>
      <c r="J3384" s="102"/>
      <c r="K3384" s="210"/>
      <c r="L3384" s="102"/>
      <c r="M3384" s="210"/>
      <c r="N3384" s="102"/>
      <c r="O3384" s="210"/>
      <c r="P3384" s="102"/>
      <c r="Q3384" s="215"/>
    </row>
    <row r="3385" spans="2:17" x14ac:dyDescent="0.3">
      <c r="B3385" s="102"/>
      <c r="C3385" s="210"/>
      <c r="D3385" s="102"/>
      <c r="E3385" s="210"/>
      <c r="F3385" s="102"/>
      <c r="G3385" s="210"/>
      <c r="H3385" s="102"/>
      <c r="I3385" s="210"/>
      <c r="J3385" s="102"/>
      <c r="K3385" s="210"/>
      <c r="L3385" s="102"/>
      <c r="M3385" s="210"/>
      <c r="N3385" s="102"/>
      <c r="O3385" s="210"/>
      <c r="P3385" s="102"/>
      <c r="Q3385" s="215"/>
    </row>
    <row r="3386" spans="2:17" x14ac:dyDescent="0.3">
      <c r="B3386" s="102"/>
      <c r="C3386" s="210"/>
      <c r="D3386" s="102"/>
      <c r="E3386" s="210"/>
      <c r="F3386" s="102"/>
      <c r="G3386" s="210"/>
      <c r="H3386" s="102"/>
      <c r="I3386" s="210"/>
      <c r="J3386" s="102"/>
      <c r="K3386" s="210"/>
      <c r="L3386" s="102"/>
      <c r="M3386" s="210"/>
      <c r="N3386" s="102"/>
      <c r="O3386" s="210"/>
      <c r="P3386" s="102"/>
      <c r="Q3386" s="215"/>
    </row>
    <row r="3387" spans="2:17" x14ac:dyDescent="0.3">
      <c r="B3387" s="102"/>
      <c r="C3387" s="210"/>
      <c r="D3387" s="102"/>
      <c r="E3387" s="210"/>
      <c r="F3387" s="102"/>
      <c r="G3387" s="210"/>
      <c r="H3387" s="102"/>
      <c r="I3387" s="210"/>
      <c r="J3387" s="102"/>
      <c r="K3387" s="210"/>
      <c r="L3387" s="102"/>
      <c r="M3387" s="210"/>
      <c r="N3387" s="102"/>
      <c r="O3387" s="210"/>
      <c r="P3387" s="102"/>
      <c r="Q3387" s="215"/>
    </row>
    <row r="3388" spans="2:17" x14ac:dyDescent="0.3">
      <c r="B3388" s="102"/>
      <c r="C3388" s="210"/>
      <c r="D3388" s="102"/>
      <c r="E3388" s="210"/>
      <c r="F3388" s="102"/>
      <c r="G3388" s="210"/>
      <c r="H3388" s="102"/>
      <c r="I3388" s="210"/>
      <c r="J3388" s="102"/>
      <c r="K3388" s="210"/>
      <c r="L3388" s="102"/>
      <c r="M3388" s="210"/>
      <c r="N3388" s="102"/>
      <c r="O3388" s="210"/>
      <c r="P3388" s="102"/>
      <c r="Q3388" s="215"/>
    </row>
    <row r="3389" spans="2:17" x14ac:dyDescent="0.3">
      <c r="B3389" s="102"/>
      <c r="C3389" s="210"/>
      <c r="D3389" s="102"/>
      <c r="E3389" s="210"/>
      <c r="F3389" s="102"/>
      <c r="G3389" s="210"/>
      <c r="H3389" s="102"/>
      <c r="I3389" s="210"/>
      <c r="J3389" s="102"/>
      <c r="K3389" s="210"/>
      <c r="L3389" s="102"/>
      <c r="M3389" s="210"/>
      <c r="N3389" s="102"/>
      <c r="O3389" s="210"/>
      <c r="P3389" s="102"/>
      <c r="Q3389" s="215"/>
    </row>
    <row r="3390" spans="2:17" x14ac:dyDescent="0.3">
      <c r="B3390" s="102"/>
      <c r="C3390" s="210"/>
      <c r="D3390" s="102"/>
      <c r="E3390" s="210"/>
      <c r="F3390" s="102"/>
      <c r="G3390" s="210"/>
      <c r="H3390" s="102"/>
      <c r="I3390" s="210"/>
      <c r="J3390" s="102"/>
      <c r="K3390" s="210"/>
      <c r="L3390" s="102"/>
      <c r="M3390" s="210"/>
      <c r="N3390" s="102"/>
      <c r="O3390" s="210"/>
      <c r="P3390" s="102"/>
      <c r="Q3390" s="215"/>
    </row>
    <row r="3391" spans="2:17" x14ac:dyDescent="0.3">
      <c r="B3391" s="102"/>
      <c r="C3391" s="210"/>
      <c r="D3391" s="102"/>
      <c r="E3391" s="210"/>
      <c r="F3391" s="102"/>
      <c r="G3391" s="210"/>
      <c r="H3391" s="102"/>
      <c r="I3391" s="210"/>
      <c r="J3391" s="102"/>
      <c r="K3391" s="210"/>
      <c r="L3391" s="102"/>
      <c r="M3391" s="210"/>
      <c r="N3391" s="102"/>
      <c r="O3391" s="210"/>
      <c r="P3391" s="102"/>
      <c r="Q3391" s="215"/>
    </row>
    <row r="3392" spans="2:17" x14ac:dyDescent="0.3">
      <c r="B3392" s="102"/>
      <c r="C3392" s="210"/>
      <c r="D3392" s="102"/>
      <c r="E3392" s="210"/>
      <c r="F3392" s="102"/>
      <c r="G3392" s="210"/>
      <c r="H3392" s="102"/>
      <c r="I3392" s="210"/>
      <c r="J3392" s="102"/>
      <c r="K3392" s="210"/>
      <c r="L3392" s="102"/>
      <c r="M3392" s="210"/>
      <c r="N3392" s="102"/>
      <c r="O3392" s="210"/>
      <c r="P3392" s="102"/>
      <c r="Q3392" s="215"/>
    </row>
    <row r="3393" spans="2:17" x14ac:dyDescent="0.3">
      <c r="B3393" s="102"/>
      <c r="C3393" s="210"/>
      <c r="D3393" s="102"/>
      <c r="E3393" s="210"/>
      <c r="F3393" s="102"/>
      <c r="G3393" s="210"/>
      <c r="H3393" s="102"/>
      <c r="I3393" s="210"/>
      <c r="J3393" s="102"/>
      <c r="K3393" s="210"/>
      <c r="L3393" s="102"/>
      <c r="M3393" s="210"/>
      <c r="N3393" s="102"/>
      <c r="O3393" s="210"/>
      <c r="P3393" s="102"/>
      <c r="Q3393" s="215"/>
    </row>
    <row r="3394" spans="2:17" x14ac:dyDescent="0.3">
      <c r="B3394" s="102"/>
      <c r="C3394" s="210"/>
      <c r="D3394" s="102"/>
      <c r="E3394" s="210"/>
      <c r="F3394" s="102"/>
      <c r="G3394" s="210"/>
      <c r="H3394" s="102"/>
      <c r="I3394" s="210"/>
      <c r="J3394" s="102"/>
      <c r="K3394" s="210"/>
      <c r="L3394" s="102"/>
      <c r="M3394" s="210"/>
      <c r="N3394" s="102"/>
      <c r="O3394" s="210"/>
      <c r="P3394" s="102"/>
      <c r="Q3394" s="215"/>
    </row>
    <row r="3395" spans="2:17" x14ac:dyDescent="0.3">
      <c r="B3395" s="102"/>
      <c r="C3395" s="210"/>
      <c r="D3395" s="102"/>
      <c r="E3395" s="210"/>
      <c r="F3395" s="102"/>
      <c r="G3395" s="210"/>
      <c r="H3395" s="102"/>
      <c r="I3395" s="210"/>
      <c r="J3395" s="102"/>
      <c r="K3395" s="210"/>
      <c r="L3395" s="102"/>
      <c r="M3395" s="210"/>
      <c r="N3395" s="102"/>
      <c r="O3395" s="210"/>
      <c r="P3395" s="102"/>
      <c r="Q3395" s="215"/>
    </row>
    <row r="3396" spans="2:17" x14ac:dyDescent="0.3">
      <c r="B3396" s="102"/>
      <c r="C3396" s="210"/>
      <c r="D3396" s="102"/>
      <c r="E3396" s="210"/>
      <c r="F3396" s="102"/>
      <c r="G3396" s="210"/>
      <c r="H3396" s="102"/>
      <c r="I3396" s="210"/>
      <c r="J3396" s="102"/>
      <c r="K3396" s="210"/>
      <c r="L3396" s="102"/>
      <c r="M3396" s="210"/>
      <c r="N3396" s="102"/>
      <c r="O3396" s="210"/>
      <c r="P3396" s="102"/>
      <c r="Q3396" s="215"/>
    </row>
    <row r="3397" spans="2:17" x14ac:dyDescent="0.3">
      <c r="B3397" s="102"/>
      <c r="C3397" s="210"/>
      <c r="D3397" s="102"/>
      <c r="E3397" s="210"/>
      <c r="F3397" s="102"/>
      <c r="G3397" s="210"/>
      <c r="H3397" s="102"/>
      <c r="I3397" s="210"/>
      <c r="J3397" s="102"/>
      <c r="K3397" s="210"/>
      <c r="L3397" s="102"/>
      <c r="M3397" s="210"/>
      <c r="N3397" s="102"/>
      <c r="O3397" s="210"/>
      <c r="P3397" s="102"/>
      <c r="Q3397" s="215"/>
    </row>
    <row r="3398" spans="2:17" x14ac:dyDescent="0.3">
      <c r="B3398" s="102"/>
      <c r="C3398" s="210"/>
      <c r="D3398" s="102"/>
      <c r="E3398" s="210"/>
      <c r="F3398" s="102"/>
      <c r="G3398" s="210"/>
      <c r="H3398" s="102"/>
      <c r="I3398" s="210"/>
      <c r="J3398" s="102"/>
      <c r="K3398" s="210"/>
      <c r="L3398" s="102"/>
      <c r="M3398" s="210"/>
      <c r="N3398" s="102"/>
      <c r="O3398" s="210"/>
      <c r="P3398" s="102"/>
      <c r="Q3398" s="215"/>
    </row>
    <row r="3399" spans="2:17" x14ac:dyDescent="0.3">
      <c r="B3399" s="102"/>
      <c r="C3399" s="210"/>
      <c r="D3399" s="102"/>
      <c r="E3399" s="210"/>
      <c r="F3399" s="102"/>
      <c r="G3399" s="210"/>
      <c r="H3399" s="102"/>
      <c r="I3399" s="210"/>
      <c r="J3399" s="102"/>
      <c r="K3399" s="210"/>
      <c r="L3399" s="102"/>
      <c r="M3399" s="210"/>
      <c r="N3399" s="102"/>
      <c r="O3399" s="210"/>
      <c r="P3399" s="102"/>
      <c r="Q3399" s="215"/>
    </row>
    <row r="3400" spans="2:17" x14ac:dyDescent="0.3">
      <c r="B3400" s="102"/>
      <c r="C3400" s="210"/>
      <c r="D3400" s="102"/>
      <c r="E3400" s="210"/>
      <c r="F3400" s="102"/>
      <c r="G3400" s="210"/>
      <c r="H3400" s="102"/>
      <c r="I3400" s="210"/>
      <c r="J3400" s="102"/>
      <c r="K3400" s="210"/>
      <c r="L3400" s="102"/>
      <c r="M3400" s="210"/>
      <c r="N3400" s="102"/>
      <c r="O3400" s="210"/>
      <c r="P3400" s="102"/>
      <c r="Q3400" s="215"/>
    </row>
    <row r="3401" spans="2:17" x14ac:dyDescent="0.3">
      <c r="B3401" s="102"/>
      <c r="C3401" s="210"/>
      <c r="D3401" s="102"/>
      <c r="E3401" s="210"/>
      <c r="F3401" s="102"/>
      <c r="G3401" s="210"/>
      <c r="H3401" s="102"/>
      <c r="I3401" s="210"/>
      <c r="J3401" s="102"/>
      <c r="K3401" s="210"/>
      <c r="L3401" s="102"/>
      <c r="M3401" s="210"/>
      <c r="N3401" s="102"/>
      <c r="O3401" s="210"/>
      <c r="P3401" s="102"/>
      <c r="Q3401" s="215"/>
    </row>
    <row r="3402" spans="2:17" x14ac:dyDescent="0.3">
      <c r="B3402" s="102"/>
      <c r="C3402" s="210"/>
      <c r="D3402" s="102"/>
      <c r="E3402" s="210"/>
      <c r="F3402" s="102"/>
      <c r="G3402" s="210"/>
      <c r="H3402" s="102"/>
      <c r="I3402" s="210"/>
      <c r="J3402" s="102"/>
      <c r="K3402" s="210"/>
      <c r="L3402" s="102"/>
      <c r="M3402" s="210"/>
      <c r="N3402" s="102"/>
      <c r="O3402" s="210"/>
      <c r="P3402" s="102"/>
      <c r="Q3402" s="215"/>
    </row>
    <row r="3403" spans="2:17" x14ac:dyDescent="0.3">
      <c r="B3403" s="102"/>
      <c r="C3403" s="210"/>
      <c r="D3403" s="102"/>
      <c r="E3403" s="210"/>
      <c r="F3403" s="102"/>
      <c r="G3403" s="210"/>
      <c r="H3403" s="102"/>
      <c r="I3403" s="210"/>
      <c r="J3403" s="102"/>
      <c r="K3403" s="210"/>
      <c r="L3403" s="102"/>
      <c r="M3403" s="210"/>
      <c r="N3403" s="102"/>
      <c r="O3403" s="210"/>
      <c r="P3403" s="102"/>
      <c r="Q3403" s="215"/>
    </row>
    <row r="3404" spans="2:17" x14ac:dyDescent="0.3">
      <c r="B3404" s="102"/>
      <c r="C3404" s="210"/>
      <c r="D3404" s="102"/>
      <c r="E3404" s="210"/>
      <c r="F3404" s="102"/>
      <c r="G3404" s="210"/>
      <c r="H3404" s="102"/>
      <c r="I3404" s="210"/>
      <c r="J3404" s="102"/>
      <c r="K3404" s="210"/>
      <c r="L3404" s="102"/>
      <c r="M3404" s="210"/>
      <c r="N3404" s="102"/>
      <c r="O3404" s="210"/>
      <c r="P3404" s="102"/>
      <c r="Q3404" s="215"/>
    </row>
    <row r="3405" spans="2:17" x14ac:dyDescent="0.3">
      <c r="B3405" s="102"/>
      <c r="C3405" s="210"/>
      <c r="D3405" s="102"/>
      <c r="E3405" s="210"/>
      <c r="F3405" s="102"/>
      <c r="G3405" s="210"/>
      <c r="H3405" s="102"/>
      <c r="I3405" s="210"/>
      <c r="J3405" s="102"/>
      <c r="K3405" s="210"/>
      <c r="L3405" s="102"/>
      <c r="M3405" s="210"/>
      <c r="N3405" s="102"/>
      <c r="O3405" s="210"/>
      <c r="P3405" s="102"/>
      <c r="Q3405" s="215"/>
    </row>
    <row r="3406" spans="2:17" x14ac:dyDescent="0.3">
      <c r="B3406" s="102"/>
      <c r="C3406" s="210"/>
      <c r="D3406" s="102"/>
      <c r="E3406" s="210"/>
      <c r="F3406" s="102"/>
      <c r="G3406" s="210"/>
      <c r="H3406" s="102"/>
      <c r="I3406" s="210"/>
      <c r="J3406" s="102"/>
      <c r="K3406" s="210"/>
      <c r="L3406" s="102"/>
      <c r="M3406" s="210"/>
      <c r="N3406" s="102"/>
      <c r="O3406" s="210"/>
      <c r="P3406" s="102"/>
      <c r="Q3406" s="215"/>
    </row>
    <row r="3407" spans="2:17" x14ac:dyDescent="0.3">
      <c r="B3407" s="102"/>
      <c r="C3407" s="210"/>
      <c r="D3407" s="102"/>
      <c r="E3407" s="210"/>
      <c r="F3407" s="102"/>
      <c r="G3407" s="210"/>
      <c r="H3407" s="102"/>
      <c r="I3407" s="210"/>
      <c r="J3407" s="102"/>
      <c r="K3407" s="210"/>
      <c r="L3407" s="102"/>
      <c r="M3407" s="210"/>
      <c r="N3407" s="102"/>
      <c r="O3407" s="210"/>
      <c r="P3407" s="102"/>
      <c r="Q3407" s="215"/>
    </row>
    <row r="3408" spans="2:17" x14ac:dyDescent="0.3">
      <c r="B3408" s="102"/>
      <c r="C3408" s="210"/>
      <c r="D3408" s="102"/>
      <c r="E3408" s="210"/>
      <c r="F3408" s="102"/>
      <c r="G3408" s="210"/>
      <c r="H3408" s="102"/>
      <c r="I3408" s="210"/>
      <c r="J3408" s="102"/>
      <c r="K3408" s="210"/>
      <c r="L3408" s="102"/>
      <c r="M3408" s="210"/>
      <c r="N3408" s="102"/>
      <c r="O3408" s="210"/>
      <c r="P3408" s="102"/>
      <c r="Q3408" s="215"/>
    </row>
    <row r="3409" spans="2:17" x14ac:dyDescent="0.3">
      <c r="B3409" s="102"/>
      <c r="C3409" s="210"/>
      <c r="D3409" s="102"/>
      <c r="E3409" s="210"/>
      <c r="F3409" s="102"/>
      <c r="G3409" s="210"/>
      <c r="H3409" s="102"/>
      <c r="I3409" s="210"/>
      <c r="J3409" s="102"/>
      <c r="K3409" s="210"/>
      <c r="L3409" s="102"/>
      <c r="M3409" s="210"/>
      <c r="N3409" s="102"/>
      <c r="O3409" s="210"/>
      <c r="P3409" s="102"/>
      <c r="Q3409" s="215"/>
    </row>
    <row r="3410" spans="2:17" x14ac:dyDescent="0.3">
      <c r="B3410" s="102"/>
      <c r="C3410" s="210"/>
      <c r="D3410" s="102"/>
      <c r="E3410" s="210"/>
      <c r="F3410" s="102"/>
      <c r="G3410" s="210"/>
      <c r="H3410" s="102"/>
      <c r="I3410" s="210"/>
      <c r="J3410" s="102"/>
      <c r="K3410" s="210"/>
      <c r="L3410" s="102"/>
      <c r="M3410" s="210"/>
      <c r="N3410" s="102"/>
      <c r="O3410" s="210"/>
      <c r="P3410" s="102"/>
      <c r="Q3410" s="215"/>
    </row>
    <row r="3411" spans="2:17" x14ac:dyDescent="0.3">
      <c r="B3411" s="102"/>
      <c r="C3411" s="210"/>
      <c r="D3411" s="102"/>
      <c r="E3411" s="210"/>
      <c r="F3411" s="102"/>
      <c r="G3411" s="210"/>
      <c r="H3411" s="102"/>
      <c r="I3411" s="210"/>
      <c r="J3411" s="102"/>
      <c r="K3411" s="210"/>
      <c r="L3411" s="102"/>
      <c r="M3411" s="210"/>
      <c r="N3411" s="102"/>
      <c r="O3411" s="210"/>
      <c r="P3411" s="102"/>
      <c r="Q3411" s="215"/>
    </row>
    <row r="3412" spans="2:17" x14ac:dyDescent="0.3">
      <c r="B3412" s="102"/>
      <c r="C3412" s="210"/>
      <c r="D3412" s="102"/>
      <c r="E3412" s="210"/>
      <c r="F3412" s="102"/>
      <c r="G3412" s="210"/>
      <c r="H3412" s="102"/>
      <c r="I3412" s="210"/>
      <c r="J3412" s="102"/>
      <c r="K3412" s="210"/>
      <c r="L3412" s="102"/>
      <c r="M3412" s="210"/>
      <c r="N3412" s="102"/>
      <c r="O3412" s="210"/>
      <c r="P3412" s="102"/>
      <c r="Q3412" s="215"/>
    </row>
    <row r="3413" spans="2:17" x14ac:dyDescent="0.3">
      <c r="B3413" s="102"/>
      <c r="C3413" s="210"/>
      <c r="D3413" s="102"/>
      <c r="E3413" s="210"/>
      <c r="F3413" s="102"/>
      <c r="G3413" s="210"/>
      <c r="H3413" s="102"/>
      <c r="I3413" s="210"/>
      <c r="J3413" s="102"/>
      <c r="K3413" s="210"/>
      <c r="L3413" s="102"/>
      <c r="M3413" s="210"/>
      <c r="N3413" s="102"/>
      <c r="O3413" s="210"/>
      <c r="P3413" s="102"/>
      <c r="Q3413" s="215"/>
    </row>
    <row r="3414" spans="2:17" x14ac:dyDescent="0.3">
      <c r="B3414" s="102"/>
      <c r="C3414" s="210"/>
      <c r="D3414" s="102"/>
      <c r="E3414" s="210"/>
      <c r="F3414" s="102"/>
      <c r="G3414" s="210"/>
      <c r="H3414" s="102"/>
      <c r="I3414" s="210"/>
      <c r="J3414" s="102"/>
      <c r="K3414" s="210"/>
      <c r="L3414" s="102"/>
      <c r="M3414" s="210"/>
      <c r="N3414" s="102"/>
      <c r="O3414" s="210"/>
      <c r="P3414" s="102"/>
      <c r="Q3414" s="215"/>
    </row>
    <row r="3415" spans="2:17" x14ac:dyDescent="0.3">
      <c r="B3415" s="102"/>
      <c r="C3415" s="210"/>
      <c r="D3415" s="102"/>
      <c r="E3415" s="210"/>
      <c r="F3415" s="102"/>
      <c r="G3415" s="210"/>
      <c r="H3415" s="102"/>
      <c r="I3415" s="210"/>
      <c r="J3415" s="102"/>
      <c r="K3415" s="210"/>
      <c r="L3415" s="102"/>
      <c r="M3415" s="210"/>
      <c r="N3415" s="102"/>
      <c r="O3415" s="210"/>
      <c r="P3415" s="102"/>
      <c r="Q3415" s="215"/>
    </row>
    <row r="3416" spans="2:17" x14ac:dyDescent="0.3">
      <c r="B3416" s="102"/>
      <c r="C3416" s="210"/>
      <c r="D3416" s="102"/>
      <c r="E3416" s="210"/>
      <c r="F3416" s="102"/>
      <c r="G3416" s="210"/>
      <c r="H3416" s="102"/>
      <c r="I3416" s="210"/>
      <c r="J3416" s="102"/>
      <c r="K3416" s="210"/>
      <c r="L3416" s="102"/>
      <c r="M3416" s="210"/>
      <c r="N3416" s="102"/>
      <c r="O3416" s="210"/>
      <c r="P3416" s="102"/>
      <c r="Q3416" s="215"/>
    </row>
    <row r="3417" spans="2:17" x14ac:dyDescent="0.3">
      <c r="B3417" s="102"/>
      <c r="C3417" s="210"/>
      <c r="D3417" s="102"/>
      <c r="E3417" s="210"/>
      <c r="F3417" s="102"/>
      <c r="G3417" s="210"/>
      <c r="H3417" s="102"/>
      <c r="I3417" s="210"/>
      <c r="J3417" s="102"/>
      <c r="K3417" s="210"/>
      <c r="L3417" s="102"/>
      <c r="M3417" s="210"/>
      <c r="N3417" s="102"/>
      <c r="O3417" s="210"/>
      <c r="P3417" s="102"/>
      <c r="Q3417" s="215"/>
    </row>
    <row r="3418" spans="2:17" x14ac:dyDescent="0.3">
      <c r="B3418" s="102"/>
      <c r="C3418" s="210"/>
      <c r="D3418" s="102"/>
      <c r="E3418" s="210"/>
      <c r="F3418" s="102"/>
      <c r="G3418" s="210"/>
      <c r="H3418" s="102"/>
      <c r="I3418" s="210"/>
      <c r="J3418" s="102"/>
      <c r="K3418" s="210"/>
      <c r="L3418" s="102"/>
      <c r="M3418" s="210"/>
      <c r="N3418" s="102"/>
      <c r="O3418" s="210"/>
      <c r="P3418" s="102"/>
      <c r="Q3418" s="215"/>
    </row>
    <row r="3419" spans="2:17" x14ac:dyDescent="0.3">
      <c r="B3419" s="102"/>
      <c r="C3419" s="210"/>
      <c r="D3419" s="102"/>
      <c r="E3419" s="210"/>
      <c r="F3419" s="102"/>
      <c r="G3419" s="210"/>
      <c r="H3419" s="102"/>
      <c r="I3419" s="210"/>
      <c r="J3419" s="102"/>
      <c r="K3419" s="210"/>
      <c r="L3419" s="102"/>
      <c r="M3419" s="210"/>
      <c r="N3419" s="102"/>
      <c r="O3419" s="210"/>
      <c r="P3419" s="102"/>
      <c r="Q3419" s="215"/>
    </row>
    <row r="3420" spans="2:17" x14ac:dyDescent="0.3">
      <c r="B3420" s="102"/>
      <c r="C3420" s="210"/>
      <c r="D3420" s="102"/>
      <c r="E3420" s="210"/>
      <c r="F3420" s="102"/>
      <c r="G3420" s="210"/>
      <c r="H3420" s="102"/>
      <c r="I3420" s="210"/>
      <c r="J3420" s="102"/>
      <c r="K3420" s="210"/>
      <c r="L3420" s="102"/>
      <c r="M3420" s="210"/>
      <c r="N3420" s="102"/>
      <c r="O3420" s="210"/>
      <c r="P3420" s="102"/>
      <c r="Q3420" s="215"/>
    </row>
    <row r="3421" spans="2:17" x14ac:dyDescent="0.3">
      <c r="B3421" s="102"/>
      <c r="C3421" s="210"/>
      <c r="D3421" s="102"/>
      <c r="E3421" s="210"/>
      <c r="F3421" s="102"/>
      <c r="G3421" s="210"/>
      <c r="H3421" s="102"/>
      <c r="I3421" s="210"/>
      <c r="J3421" s="102"/>
      <c r="K3421" s="210"/>
      <c r="L3421" s="102"/>
      <c r="M3421" s="210"/>
      <c r="N3421" s="102"/>
      <c r="O3421" s="210"/>
      <c r="P3421" s="102"/>
      <c r="Q3421" s="215"/>
    </row>
    <row r="3422" spans="2:17" x14ac:dyDescent="0.3">
      <c r="B3422" s="102"/>
      <c r="C3422" s="210"/>
      <c r="D3422" s="102"/>
      <c r="E3422" s="210"/>
      <c r="F3422" s="102"/>
      <c r="G3422" s="210"/>
      <c r="H3422" s="102"/>
      <c r="I3422" s="210"/>
      <c r="J3422" s="102"/>
      <c r="K3422" s="210"/>
      <c r="L3422" s="102"/>
      <c r="M3422" s="210"/>
      <c r="N3422" s="102"/>
      <c r="O3422" s="210"/>
      <c r="P3422" s="102"/>
      <c r="Q3422" s="215"/>
    </row>
    <row r="3423" spans="2:17" x14ac:dyDescent="0.3">
      <c r="B3423" s="102"/>
      <c r="C3423" s="210"/>
      <c r="D3423" s="102"/>
      <c r="E3423" s="210"/>
      <c r="F3423" s="102"/>
      <c r="G3423" s="210"/>
      <c r="H3423" s="102"/>
      <c r="I3423" s="210"/>
      <c r="J3423" s="102"/>
      <c r="K3423" s="210"/>
      <c r="L3423" s="102"/>
      <c r="M3423" s="210"/>
      <c r="N3423" s="102"/>
      <c r="O3423" s="210"/>
      <c r="P3423" s="102"/>
      <c r="Q3423" s="215"/>
    </row>
    <row r="3424" spans="2:17" x14ac:dyDescent="0.3">
      <c r="B3424" s="102"/>
      <c r="C3424" s="210"/>
      <c r="D3424" s="102"/>
      <c r="E3424" s="210"/>
      <c r="F3424" s="102"/>
      <c r="G3424" s="210"/>
      <c r="H3424" s="102"/>
      <c r="I3424" s="210"/>
      <c r="J3424" s="102"/>
      <c r="K3424" s="210"/>
      <c r="L3424" s="102"/>
      <c r="M3424" s="210"/>
      <c r="N3424" s="102"/>
      <c r="O3424" s="210"/>
      <c r="P3424" s="102"/>
      <c r="Q3424" s="215"/>
    </row>
    <row r="3425" spans="2:17" x14ac:dyDescent="0.3">
      <c r="B3425" s="102"/>
      <c r="C3425" s="210"/>
      <c r="D3425" s="102"/>
      <c r="E3425" s="210"/>
      <c r="F3425" s="102"/>
      <c r="G3425" s="210"/>
      <c r="H3425" s="102"/>
      <c r="I3425" s="210"/>
      <c r="J3425" s="102"/>
      <c r="K3425" s="210"/>
      <c r="L3425" s="102"/>
      <c r="M3425" s="210"/>
      <c r="N3425" s="102"/>
      <c r="O3425" s="210"/>
      <c r="P3425" s="102"/>
      <c r="Q3425" s="215"/>
    </row>
    <row r="3426" spans="2:17" x14ac:dyDescent="0.3">
      <c r="B3426" s="102"/>
      <c r="C3426" s="210"/>
      <c r="D3426" s="102"/>
      <c r="E3426" s="210"/>
      <c r="F3426" s="102"/>
      <c r="G3426" s="210"/>
      <c r="H3426" s="102"/>
      <c r="I3426" s="210"/>
      <c r="J3426" s="102"/>
      <c r="K3426" s="210"/>
      <c r="L3426" s="102"/>
      <c r="M3426" s="210"/>
      <c r="N3426" s="102"/>
      <c r="O3426" s="210"/>
      <c r="P3426" s="102"/>
      <c r="Q3426" s="215"/>
    </row>
    <row r="3427" spans="2:17" x14ac:dyDescent="0.3">
      <c r="B3427" s="102"/>
      <c r="C3427" s="210"/>
      <c r="D3427" s="102"/>
      <c r="E3427" s="210"/>
      <c r="F3427" s="102"/>
      <c r="G3427" s="210"/>
      <c r="H3427" s="102"/>
      <c r="I3427" s="210"/>
      <c r="J3427" s="102"/>
      <c r="K3427" s="210"/>
      <c r="L3427" s="102"/>
      <c r="M3427" s="210"/>
      <c r="N3427" s="102"/>
      <c r="O3427" s="210"/>
      <c r="P3427" s="102"/>
      <c r="Q3427" s="215"/>
    </row>
    <row r="3428" spans="2:17" x14ac:dyDescent="0.3">
      <c r="B3428" s="102"/>
      <c r="C3428" s="210"/>
      <c r="D3428" s="102"/>
      <c r="E3428" s="210"/>
      <c r="F3428" s="102"/>
      <c r="G3428" s="210"/>
      <c r="H3428" s="102"/>
      <c r="I3428" s="210"/>
      <c r="J3428" s="102"/>
      <c r="K3428" s="210"/>
      <c r="L3428" s="102"/>
      <c r="M3428" s="210"/>
      <c r="N3428" s="102"/>
      <c r="O3428" s="210"/>
      <c r="P3428" s="102"/>
      <c r="Q3428" s="215"/>
    </row>
    <row r="3429" spans="2:17" x14ac:dyDescent="0.3">
      <c r="B3429" s="102"/>
      <c r="C3429" s="210"/>
      <c r="D3429" s="102"/>
      <c r="E3429" s="210"/>
      <c r="F3429" s="102"/>
      <c r="G3429" s="210"/>
      <c r="H3429" s="102"/>
      <c r="I3429" s="210"/>
      <c r="J3429" s="102"/>
      <c r="K3429" s="210"/>
      <c r="L3429" s="102"/>
      <c r="M3429" s="210"/>
      <c r="N3429" s="102"/>
      <c r="O3429" s="210"/>
      <c r="P3429" s="102"/>
      <c r="Q3429" s="215"/>
    </row>
    <row r="3430" spans="2:17" x14ac:dyDescent="0.3">
      <c r="B3430" s="102"/>
      <c r="C3430" s="210"/>
      <c r="D3430" s="102"/>
      <c r="E3430" s="210"/>
      <c r="F3430" s="102"/>
      <c r="G3430" s="210"/>
      <c r="H3430" s="102"/>
      <c r="I3430" s="210"/>
      <c r="J3430" s="102"/>
      <c r="K3430" s="210"/>
      <c r="L3430" s="102"/>
      <c r="M3430" s="210"/>
      <c r="N3430" s="102"/>
      <c r="O3430" s="210"/>
      <c r="P3430" s="102"/>
      <c r="Q3430" s="215"/>
    </row>
    <row r="3431" spans="2:17" x14ac:dyDescent="0.3">
      <c r="B3431" s="102"/>
      <c r="C3431" s="210"/>
      <c r="D3431" s="102"/>
      <c r="E3431" s="210"/>
      <c r="F3431" s="102"/>
      <c r="G3431" s="210"/>
      <c r="H3431" s="102"/>
      <c r="I3431" s="210"/>
      <c r="J3431" s="102"/>
      <c r="K3431" s="210"/>
      <c r="L3431" s="102"/>
      <c r="M3431" s="210"/>
      <c r="N3431" s="102"/>
      <c r="O3431" s="210"/>
      <c r="P3431" s="102"/>
      <c r="Q3431" s="215"/>
    </row>
    <row r="3432" spans="2:17" x14ac:dyDescent="0.3">
      <c r="B3432" s="102"/>
      <c r="C3432" s="210"/>
      <c r="D3432" s="102"/>
      <c r="E3432" s="210"/>
      <c r="F3432" s="102"/>
      <c r="G3432" s="210"/>
      <c r="H3432" s="102"/>
      <c r="I3432" s="210"/>
      <c r="J3432" s="102"/>
      <c r="K3432" s="210"/>
      <c r="L3432" s="102"/>
      <c r="M3432" s="210"/>
      <c r="N3432" s="102"/>
      <c r="O3432" s="210"/>
      <c r="P3432" s="102"/>
      <c r="Q3432" s="215"/>
    </row>
    <row r="3433" spans="2:17" x14ac:dyDescent="0.3">
      <c r="B3433" s="102"/>
      <c r="C3433" s="210"/>
      <c r="D3433" s="102"/>
      <c r="E3433" s="210"/>
      <c r="F3433" s="102"/>
      <c r="G3433" s="210"/>
      <c r="H3433" s="102"/>
      <c r="I3433" s="210"/>
      <c r="J3433" s="102"/>
      <c r="K3433" s="210"/>
      <c r="L3433" s="102"/>
      <c r="M3433" s="210"/>
      <c r="N3433" s="102"/>
      <c r="O3433" s="210"/>
      <c r="P3433" s="102"/>
      <c r="Q3433" s="215"/>
    </row>
    <row r="3434" spans="2:17" x14ac:dyDescent="0.3">
      <c r="B3434" s="102"/>
      <c r="C3434" s="210"/>
      <c r="D3434" s="102"/>
      <c r="E3434" s="210"/>
      <c r="F3434" s="102"/>
      <c r="G3434" s="210"/>
      <c r="H3434" s="102"/>
      <c r="I3434" s="210"/>
      <c r="J3434" s="102"/>
      <c r="K3434" s="210"/>
      <c r="L3434" s="102"/>
      <c r="M3434" s="210"/>
      <c r="N3434" s="102"/>
      <c r="O3434" s="210"/>
      <c r="P3434" s="102"/>
      <c r="Q3434" s="215"/>
    </row>
    <row r="3435" spans="2:17" x14ac:dyDescent="0.3">
      <c r="B3435" s="102"/>
      <c r="C3435" s="210"/>
      <c r="D3435" s="102"/>
      <c r="E3435" s="210"/>
      <c r="F3435" s="102"/>
      <c r="G3435" s="210"/>
      <c r="H3435" s="102"/>
      <c r="I3435" s="210"/>
      <c r="J3435" s="102"/>
      <c r="K3435" s="210"/>
      <c r="L3435" s="102"/>
      <c r="M3435" s="210"/>
      <c r="N3435" s="102"/>
      <c r="O3435" s="210"/>
      <c r="P3435" s="102"/>
      <c r="Q3435" s="215"/>
    </row>
    <row r="3436" spans="2:17" x14ac:dyDescent="0.3">
      <c r="B3436" s="102"/>
      <c r="C3436" s="210"/>
      <c r="D3436" s="102"/>
      <c r="E3436" s="210"/>
      <c r="F3436" s="102"/>
      <c r="G3436" s="210"/>
      <c r="H3436" s="102"/>
      <c r="I3436" s="210"/>
      <c r="J3436" s="102"/>
      <c r="K3436" s="210"/>
      <c r="L3436" s="102"/>
      <c r="M3436" s="210"/>
      <c r="N3436" s="102"/>
      <c r="O3436" s="210"/>
      <c r="P3436" s="102"/>
      <c r="Q3436" s="215"/>
    </row>
    <row r="3437" spans="2:17" x14ac:dyDescent="0.3">
      <c r="B3437" s="102"/>
      <c r="C3437" s="210"/>
      <c r="D3437" s="102"/>
      <c r="E3437" s="210"/>
      <c r="F3437" s="102"/>
      <c r="G3437" s="210"/>
      <c r="H3437" s="102"/>
      <c r="I3437" s="210"/>
      <c r="J3437" s="102"/>
      <c r="K3437" s="210"/>
      <c r="L3437" s="102"/>
      <c r="M3437" s="210"/>
      <c r="N3437" s="102"/>
      <c r="O3437" s="210"/>
      <c r="P3437" s="102"/>
      <c r="Q3437" s="215"/>
    </row>
    <row r="3438" spans="2:17" x14ac:dyDescent="0.3">
      <c r="B3438" s="102"/>
      <c r="C3438" s="210"/>
      <c r="D3438" s="102"/>
      <c r="E3438" s="210"/>
      <c r="F3438" s="102"/>
      <c r="G3438" s="210"/>
      <c r="H3438" s="102"/>
      <c r="I3438" s="210"/>
      <c r="J3438" s="102"/>
      <c r="K3438" s="210"/>
      <c r="L3438" s="102"/>
      <c r="M3438" s="210"/>
      <c r="N3438" s="102"/>
      <c r="O3438" s="210"/>
      <c r="P3438" s="102"/>
      <c r="Q3438" s="215"/>
    </row>
    <row r="3439" spans="2:17" x14ac:dyDescent="0.3">
      <c r="B3439" s="102"/>
      <c r="C3439" s="210"/>
      <c r="D3439" s="102"/>
      <c r="E3439" s="210"/>
      <c r="F3439" s="102"/>
      <c r="G3439" s="210"/>
      <c r="H3439" s="102"/>
      <c r="I3439" s="210"/>
      <c r="J3439" s="102"/>
      <c r="K3439" s="210"/>
      <c r="L3439" s="102"/>
      <c r="M3439" s="210"/>
      <c r="N3439" s="102"/>
      <c r="O3439" s="210"/>
      <c r="P3439" s="102"/>
      <c r="Q3439" s="215"/>
    </row>
    <row r="3440" spans="2:17" x14ac:dyDescent="0.3">
      <c r="B3440" s="102"/>
      <c r="C3440" s="210"/>
      <c r="D3440" s="102"/>
      <c r="E3440" s="210"/>
      <c r="F3440" s="102"/>
      <c r="G3440" s="210"/>
      <c r="H3440" s="102"/>
      <c r="I3440" s="210"/>
      <c r="J3440" s="102"/>
      <c r="K3440" s="210"/>
      <c r="L3440" s="102"/>
      <c r="M3440" s="210"/>
      <c r="N3440" s="102"/>
      <c r="O3440" s="210"/>
      <c r="P3440" s="102"/>
      <c r="Q3440" s="215"/>
    </row>
    <row r="3441" spans="2:17" x14ac:dyDescent="0.3">
      <c r="B3441" s="102"/>
      <c r="C3441" s="210"/>
      <c r="D3441" s="102"/>
      <c r="E3441" s="210"/>
      <c r="F3441" s="102"/>
      <c r="G3441" s="210"/>
      <c r="H3441" s="102"/>
      <c r="I3441" s="210"/>
      <c r="J3441" s="102"/>
      <c r="K3441" s="210"/>
      <c r="L3441" s="102"/>
      <c r="M3441" s="210"/>
      <c r="N3441" s="102"/>
      <c r="O3441" s="210"/>
      <c r="P3441" s="102"/>
      <c r="Q3441" s="215"/>
    </row>
    <row r="3442" spans="2:17" x14ac:dyDescent="0.3">
      <c r="B3442" s="102"/>
      <c r="C3442" s="210"/>
      <c r="D3442" s="102"/>
      <c r="E3442" s="210"/>
      <c r="F3442" s="102"/>
      <c r="G3442" s="210"/>
      <c r="H3442" s="102"/>
      <c r="I3442" s="210"/>
      <c r="J3442" s="102"/>
      <c r="K3442" s="210"/>
      <c r="L3442" s="102"/>
      <c r="M3442" s="210"/>
      <c r="N3442" s="102"/>
      <c r="O3442" s="210"/>
      <c r="P3442" s="102"/>
      <c r="Q3442" s="215"/>
    </row>
    <row r="3443" spans="2:17" x14ac:dyDescent="0.3">
      <c r="B3443" s="102"/>
      <c r="C3443" s="210"/>
      <c r="D3443" s="102"/>
      <c r="E3443" s="210"/>
      <c r="F3443" s="102"/>
      <c r="G3443" s="210"/>
      <c r="H3443" s="102"/>
      <c r="I3443" s="210"/>
      <c r="J3443" s="102"/>
      <c r="K3443" s="210"/>
      <c r="L3443" s="102"/>
      <c r="M3443" s="210"/>
      <c r="N3443" s="102"/>
      <c r="O3443" s="210"/>
      <c r="P3443" s="102"/>
      <c r="Q3443" s="215"/>
    </row>
    <row r="3444" spans="2:17" x14ac:dyDescent="0.3">
      <c r="B3444" s="102"/>
      <c r="C3444" s="210"/>
      <c r="D3444" s="102"/>
      <c r="E3444" s="210"/>
      <c r="F3444" s="102"/>
      <c r="G3444" s="210"/>
      <c r="H3444" s="102"/>
      <c r="I3444" s="210"/>
      <c r="J3444" s="102"/>
      <c r="K3444" s="210"/>
      <c r="L3444" s="102"/>
      <c r="M3444" s="210"/>
      <c r="N3444" s="102"/>
      <c r="O3444" s="210"/>
      <c r="P3444" s="102"/>
      <c r="Q3444" s="215"/>
    </row>
    <row r="3445" spans="2:17" x14ac:dyDescent="0.3">
      <c r="B3445" s="102"/>
      <c r="C3445" s="210"/>
      <c r="D3445" s="102"/>
      <c r="E3445" s="210"/>
      <c r="F3445" s="102"/>
      <c r="G3445" s="210"/>
      <c r="H3445" s="102"/>
      <c r="I3445" s="210"/>
      <c r="J3445" s="102"/>
      <c r="K3445" s="210"/>
      <c r="L3445" s="102"/>
      <c r="M3445" s="210"/>
      <c r="N3445" s="102"/>
      <c r="O3445" s="210"/>
      <c r="P3445" s="102"/>
      <c r="Q3445" s="215"/>
    </row>
    <row r="3446" spans="2:17" x14ac:dyDescent="0.3">
      <c r="B3446" s="102"/>
      <c r="C3446" s="210"/>
      <c r="D3446" s="102"/>
      <c r="E3446" s="210"/>
      <c r="F3446" s="102"/>
      <c r="G3446" s="210"/>
      <c r="H3446" s="102"/>
      <c r="I3446" s="210"/>
      <c r="J3446" s="102"/>
      <c r="K3446" s="210"/>
      <c r="L3446" s="102"/>
      <c r="M3446" s="210"/>
      <c r="N3446" s="102"/>
      <c r="O3446" s="210"/>
      <c r="P3446" s="102"/>
      <c r="Q3446" s="215"/>
    </row>
    <row r="3447" spans="2:17" x14ac:dyDescent="0.3">
      <c r="B3447" s="102"/>
      <c r="C3447" s="210"/>
      <c r="D3447" s="102"/>
      <c r="E3447" s="210"/>
      <c r="F3447" s="102"/>
      <c r="G3447" s="210"/>
      <c r="H3447" s="102"/>
      <c r="I3447" s="210"/>
      <c r="J3447" s="102"/>
      <c r="K3447" s="210"/>
      <c r="L3447" s="102"/>
      <c r="M3447" s="210"/>
      <c r="N3447" s="102"/>
      <c r="O3447" s="210"/>
      <c r="P3447" s="102"/>
      <c r="Q3447" s="215"/>
    </row>
    <row r="3448" spans="2:17" x14ac:dyDescent="0.3">
      <c r="B3448" s="102"/>
      <c r="C3448" s="210"/>
      <c r="D3448" s="102"/>
      <c r="E3448" s="210"/>
      <c r="F3448" s="102"/>
      <c r="G3448" s="210"/>
      <c r="H3448" s="102"/>
      <c r="I3448" s="210"/>
      <c r="J3448" s="102"/>
      <c r="K3448" s="210"/>
      <c r="L3448" s="102"/>
      <c r="M3448" s="210"/>
      <c r="N3448" s="102"/>
      <c r="O3448" s="210"/>
      <c r="P3448" s="102"/>
      <c r="Q3448" s="215"/>
    </row>
    <row r="3449" spans="2:17" x14ac:dyDescent="0.3">
      <c r="B3449" s="102"/>
      <c r="C3449" s="210"/>
      <c r="D3449" s="102"/>
      <c r="E3449" s="210"/>
      <c r="F3449" s="102"/>
      <c r="G3449" s="210"/>
      <c r="H3449" s="102"/>
      <c r="I3449" s="210"/>
      <c r="J3449" s="102"/>
      <c r="K3449" s="210"/>
      <c r="L3449" s="102"/>
      <c r="M3449" s="210"/>
      <c r="N3449" s="102"/>
      <c r="O3449" s="210"/>
      <c r="P3449" s="102"/>
      <c r="Q3449" s="215"/>
    </row>
    <row r="3450" spans="2:17" x14ac:dyDescent="0.3">
      <c r="B3450" s="102"/>
      <c r="C3450" s="210"/>
      <c r="D3450" s="102"/>
      <c r="E3450" s="210"/>
      <c r="F3450" s="102"/>
      <c r="G3450" s="210"/>
      <c r="H3450" s="102"/>
      <c r="I3450" s="210"/>
      <c r="J3450" s="102"/>
      <c r="K3450" s="210"/>
      <c r="L3450" s="102"/>
      <c r="M3450" s="210"/>
      <c r="N3450" s="102"/>
      <c r="O3450" s="210"/>
      <c r="P3450" s="102"/>
      <c r="Q3450" s="215"/>
    </row>
    <row r="3451" spans="2:17" x14ac:dyDescent="0.3">
      <c r="B3451" s="102"/>
      <c r="C3451" s="210"/>
      <c r="D3451" s="102"/>
      <c r="E3451" s="210"/>
      <c r="F3451" s="102"/>
      <c r="G3451" s="210"/>
      <c r="H3451" s="102"/>
      <c r="I3451" s="210"/>
      <c r="J3451" s="102"/>
      <c r="K3451" s="210"/>
      <c r="L3451" s="102"/>
      <c r="M3451" s="210"/>
      <c r="N3451" s="102"/>
      <c r="O3451" s="210"/>
      <c r="P3451" s="102"/>
      <c r="Q3451" s="215"/>
    </row>
    <row r="3452" spans="2:17" x14ac:dyDescent="0.3">
      <c r="B3452" s="102"/>
      <c r="C3452" s="210"/>
      <c r="D3452" s="102"/>
      <c r="E3452" s="210"/>
      <c r="F3452" s="102"/>
      <c r="G3452" s="210"/>
      <c r="H3452" s="102"/>
      <c r="I3452" s="210"/>
      <c r="J3452" s="102"/>
      <c r="K3452" s="210"/>
      <c r="L3452" s="102"/>
      <c r="M3452" s="210"/>
      <c r="N3452" s="102"/>
      <c r="O3452" s="210"/>
      <c r="P3452" s="102"/>
      <c r="Q3452" s="215"/>
    </row>
    <row r="3453" spans="2:17" x14ac:dyDescent="0.3">
      <c r="B3453" s="102"/>
      <c r="C3453" s="210"/>
      <c r="D3453" s="102"/>
      <c r="E3453" s="210"/>
      <c r="F3453" s="102"/>
      <c r="G3453" s="210"/>
      <c r="H3453" s="102"/>
      <c r="I3453" s="210"/>
      <c r="J3453" s="102"/>
      <c r="K3453" s="210"/>
      <c r="L3453" s="102"/>
      <c r="M3453" s="210"/>
      <c r="N3453" s="102"/>
      <c r="O3453" s="210"/>
      <c r="P3453" s="102"/>
      <c r="Q3453" s="215"/>
    </row>
    <row r="3454" spans="2:17" x14ac:dyDescent="0.3">
      <c r="B3454" s="102"/>
      <c r="C3454" s="210"/>
      <c r="D3454" s="102"/>
      <c r="E3454" s="210"/>
      <c r="F3454" s="102"/>
      <c r="G3454" s="210"/>
      <c r="H3454" s="102"/>
      <c r="I3454" s="210"/>
      <c r="J3454" s="102"/>
      <c r="K3454" s="210"/>
      <c r="L3454" s="102"/>
      <c r="M3454" s="210"/>
      <c r="N3454" s="102"/>
      <c r="O3454" s="210"/>
      <c r="P3454" s="102"/>
      <c r="Q3454" s="215"/>
    </row>
    <row r="3455" spans="2:17" x14ac:dyDescent="0.3">
      <c r="B3455" s="102"/>
      <c r="C3455" s="210"/>
      <c r="D3455" s="102"/>
      <c r="E3455" s="210"/>
      <c r="F3455" s="102"/>
      <c r="G3455" s="210"/>
      <c r="H3455" s="102"/>
      <c r="I3455" s="210"/>
      <c r="J3455" s="102"/>
      <c r="K3455" s="210"/>
      <c r="L3455" s="102"/>
      <c r="M3455" s="210"/>
      <c r="N3455" s="102"/>
      <c r="O3455" s="210"/>
      <c r="P3455" s="102"/>
      <c r="Q3455" s="215"/>
    </row>
    <row r="3456" spans="2:17" x14ac:dyDescent="0.3">
      <c r="B3456" s="102"/>
      <c r="C3456" s="210"/>
      <c r="D3456" s="102"/>
      <c r="E3456" s="210"/>
      <c r="F3456" s="102"/>
      <c r="G3456" s="210"/>
      <c r="H3456" s="102"/>
      <c r="I3456" s="210"/>
      <c r="J3456" s="102"/>
      <c r="K3456" s="210"/>
      <c r="L3456" s="102"/>
      <c r="M3456" s="210"/>
      <c r="N3456" s="102"/>
      <c r="O3456" s="210"/>
      <c r="P3456" s="102"/>
      <c r="Q3456" s="215"/>
    </row>
    <row r="3457" spans="2:17" x14ac:dyDescent="0.3">
      <c r="B3457" s="102"/>
      <c r="C3457" s="210"/>
      <c r="D3457" s="102"/>
      <c r="E3457" s="210"/>
      <c r="F3457" s="102"/>
      <c r="G3457" s="210"/>
      <c r="H3457" s="102"/>
      <c r="I3457" s="210"/>
      <c r="J3457" s="102"/>
      <c r="K3457" s="210"/>
      <c r="L3457" s="102"/>
      <c r="M3457" s="210"/>
      <c r="N3457" s="102"/>
      <c r="O3457" s="210"/>
      <c r="P3457" s="102"/>
      <c r="Q3457" s="215"/>
    </row>
    <row r="3458" spans="2:17" x14ac:dyDescent="0.3">
      <c r="B3458" s="102"/>
      <c r="C3458" s="210"/>
      <c r="D3458" s="102"/>
      <c r="E3458" s="210"/>
      <c r="F3458" s="102"/>
      <c r="G3458" s="210"/>
      <c r="H3458" s="102"/>
      <c r="I3458" s="210"/>
      <c r="J3458" s="102"/>
      <c r="K3458" s="210"/>
      <c r="L3458" s="102"/>
      <c r="M3458" s="210"/>
      <c r="N3458" s="102"/>
      <c r="O3458" s="210"/>
      <c r="P3458" s="102"/>
      <c r="Q3458" s="215"/>
    </row>
    <row r="3459" spans="2:17" x14ac:dyDescent="0.3">
      <c r="B3459" s="102"/>
      <c r="C3459" s="210"/>
      <c r="D3459" s="102"/>
      <c r="E3459" s="210"/>
      <c r="F3459" s="102"/>
      <c r="G3459" s="210"/>
      <c r="H3459" s="102"/>
      <c r="I3459" s="210"/>
      <c r="J3459" s="102"/>
      <c r="K3459" s="210"/>
      <c r="L3459" s="102"/>
      <c r="M3459" s="210"/>
      <c r="N3459" s="102"/>
      <c r="O3459" s="210"/>
      <c r="P3459" s="102"/>
      <c r="Q3459" s="215"/>
    </row>
    <row r="3460" spans="2:17" x14ac:dyDescent="0.3">
      <c r="B3460" s="102"/>
      <c r="C3460" s="210"/>
      <c r="D3460" s="102"/>
      <c r="E3460" s="210"/>
      <c r="F3460" s="102"/>
      <c r="G3460" s="210"/>
      <c r="H3460" s="102"/>
      <c r="I3460" s="210"/>
      <c r="J3460" s="102"/>
      <c r="K3460" s="210"/>
      <c r="L3460" s="102"/>
      <c r="M3460" s="210"/>
      <c r="N3460" s="102"/>
      <c r="O3460" s="210"/>
      <c r="P3460" s="102"/>
      <c r="Q3460" s="215"/>
    </row>
    <row r="3461" spans="2:17" x14ac:dyDescent="0.3">
      <c r="B3461" s="102"/>
      <c r="C3461" s="210"/>
      <c r="D3461" s="102"/>
      <c r="E3461" s="210"/>
      <c r="F3461" s="102"/>
      <c r="G3461" s="210"/>
      <c r="H3461" s="102"/>
      <c r="I3461" s="210"/>
      <c r="J3461" s="102"/>
      <c r="K3461" s="210"/>
      <c r="L3461" s="102"/>
      <c r="M3461" s="210"/>
      <c r="N3461" s="102"/>
      <c r="O3461" s="210"/>
      <c r="P3461" s="102"/>
      <c r="Q3461" s="215"/>
    </row>
    <row r="3462" spans="2:17" x14ac:dyDescent="0.3">
      <c r="B3462" s="102"/>
      <c r="C3462" s="210"/>
      <c r="D3462" s="102"/>
      <c r="E3462" s="210"/>
      <c r="F3462" s="102"/>
      <c r="G3462" s="210"/>
      <c r="H3462" s="102"/>
      <c r="I3462" s="210"/>
      <c r="J3462" s="102"/>
      <c r="K3462" s="210"/>
      <c r="L3462" s="102"/>
      <c r="M3462" s="210"/>
      <c r="N3462" s="102"/>
      <c r="O3462" s="210"/>
      <c r="P3462" s="102"/>
      <c r="Q3462" s="215"/>
    </row>
    <row r="3463" spans="2:17" x14ac:dyDescent="0.3">
      <c r="B3463" s="102"/>
      <c r="C3463" s="210"/>
      <c r="D3463" s="102"/>
      <c r="E3463" s="210"/>
      <c r="F3463" s="102"/>
      <c r="G3463" s="210"/>
      <c r="H3463" s="102"/>
      <c r="I3463" s="210"/>
      <c r="J3463" s="102"/>
      <c r="K3463" s="210"/>
      <c r="L3463" s="102"/>
      <c r="M3463" s="210"/>
      <c r="N3463" s="102"/>
      <c r="O3463" s="210"/>
      <c r="P3463" s="102"/>
      <c r="Q3463" s="215"/>
    </row>
    <row r="3464" spans="2:17" x14ac:dyDescent="0.3">
      <c r="B3464" s="102"/>
      <c r="C3464" s="210"/>
      <c r="D3464" s="102"/>
      <c r="E3464" s="210"/>
      <c r="F3464" s="102"/>
      <c r="G3464" s="210"/>
      <c r="H3464" s="102"/>
      <c r="I3464" s="210"/>
      <c r="J3464" s="102"/>
      <c r="K3464" s="210"/>
      <c r="L3464" s="102"/>
      <c r="M3464" s="210"/>
      <c r="N3464" s="102"/>
      <c r="O3464" s="210"/>
      <c r="P3464" s="102"/>
      <c r="Q3464" s="215"/>
    </row>
    <row r="3465" spans="2:17" x14ac:dyDescent="0.3">
      <c r="B3465" s="102"/>
      <c r="C3465" s="210"/>
      <c r="D3465" s="102"/>
      <c r="E3465" s="210"/>
      <c r="F3465" s="102"/>
      <c r="G3465" s="210"/>
      <c r="H3465" s="102"/>
      <c r="I3465" s="210"/>
      <c r="J3465" s="102"/>
      <c r="K3465" s="210"/>
      <c r="L3465" s="102"/>
      <c r="M3465" s="210"/>
      <c r="N3465" s="102"/>
      <c r="O3465" s="210"/>
      <c r="P3465" s="102"/>
      <c r="Q3465" s="215"/>
    </row>
    <row r="3466" spans="2:17" x14ac:dyDescent="0.3">
      <c r="B3466" s="102"/>
      <c r="C3466" s="210"/>
      <c r="D3466" s="102"/>
      <c r="E3466" s="210"/>
      <c r="F3466" s="102"/>
      <c r="G3466" s="210"/>
      <c r="H3466" s="102"/>
      <c r="I3466" s="210"/>
      <c r="J3466" s="102"/>
      <c r="K3466" s="210"/>
      <c r="L3466" s="102"/>
      <c r="M3466" s="210"/>
      <c r="N3466" s="102"/>
      <c r="O3466" s="210"/>
      <c r="P3466" s="102"/>
      <c r="Q3466" s="215"/>
    </row>
    <row r="3467" spans="2:17" x14ac:dyDescent="0.3">
      <c r="B3467" s="102"/>
      <c r="C3467" s="210"/>
      <c r="D3467" s="102"/>
      <c r="E3467" s="210"/>
      <c r="F3467" s="102"/>
      <c r="G3467" s="210"/>
      <c r="H3467" s="102"/>
      <c r="I3467" s="210"/>
      <c r="J3467" s="102"/>
      <c r="K3467" s="210"/>
      <c r="L3467" s="102"/>
      <c r="M3467" s="210"/>
      <c r="N3467" s="102"/>
      <c r="O3467" s="210"/>
      <c r="P3467" s="102"/>
      <c r="Q3467" s="215"/>
    </row>
    <row r="3468" spans="2:17" x14ac:dyDescent="0.3">
      <c r="B3468" s="102"/>
      <c r="C3468" s="210"/>
      <c r="D3468" s="102"/>
      <c r="E3468" s="210"/>
      <c r="F3468" s="102"/>
      <c r="G3468" s="210"/>
      <c r="H3468" s="102"/>
      <c r="I3468" s="210"/>
      <c r="J3468" s="102"/>
      <c r="K3468" s="210"/>
      <c r="L3468" s="102"/>
      <c r="M3468" s="210"/>
      <c r="N3468" s="102"/>
      <c r="O3468" s="210"/>
      <c r="P3468" s="102"/>
      <c r="Q3468" s="215"/>
    </row>
    <row r="3469" spans="2:17" x14ac:dyDescent="0.3">
      <c r="B3469" s="102"/>
      <c r="C3469" s="210"/>
      <c r="D3469" s="102"/>
      <c r="E3469" s="210"/>
      <c r="F3469" s="102"/>
      <c r="G3469" s="210"/>
      <c r="H3469" s="102"/>
      <c r="I3469" s="210"/>
      <c r="J3469" s="102"/>
      <c r="K3469" s="210"/>
      <c r="L3469" s="102"/>
      <c r="M3469" s="210"/>
      <c r="N3469" s="102"/>
      <c r="O3469" s="210"/>
      <c r="P3469" s="102"/>
      <c r="Q3469" s="215"/>
    </row>
    <row r="3470" spans="2:17" x14ac:dyDescent="0.3">
      <c r="B3470" s="102"/>
      <c r="C3470" s="210"/>
      <c r="D3470" s="102"/>
      <c r="E3470" s="210"/>
      <c r="F3470" s="102"/>
      <c r="G3470" s="210"/>
      <c r="H3470" s="102"/>
      <c r="I3470" s="210"/>
      <c r="J3470" s="102"/>
      <c r="K3470" s="210"/>
      <c r="L3470" s="102"/>
      <c r="M3470" s="210"/>
      <c r="N3470" s="102"/>
      <c r="O3470" s="210"/>
      <c r="P3470" s="102"/>
      <c r="Q3470" s="215"/>
    </row>
    <row r="3471" spans="2:17" x14ac:dyDescent="0.3">
      <c r="B3471" s="102"/>
      <c r="C3471" s="210"/>
      <c r="D3471" s="102"/>
      <c r="E3471" s="210"/>
      <c r="F3471" s="102"/>
      <c r="G3471" s="210"/>
      <c r="H3471" s="102"/>
      <c r="I3471" s="210"/>
      <c r="J3471" s="102"/>
      <c r="K3471" s="210"/>
      <c r="L3471" s="102"/>
      <c r="M3471" s="210"/>
      <c r="N3471" s="102"/>
      <c r="O3471" s="210"/>
      <c r="P3471" s="102"/>
      <c r="Q3471" s="215"/>
    </row>
    <row r="3472" spans="2:17" x14ac:dyDescent="0.3">
      <c r="B3472" s="102"/>
      <c r="C3472" s="210"/>
      <c r="D3472" s="102"/>
      <c r="E3472" s="210"/>
      <c r="F3472" s="102"/>
      <c r="G3472" s="210"/>
      <c r="H3472" s="102"/>
      <c r="I3472" s="210"/>
      <c r="J3472" s="102"/>
      <c r="K3472" s="210"/>
      <c r="L3472" s="102"/>
      <c r="M3472" s="210"/>
      <c r="N3472" s="102"/>
      <c r="O3472" s="210"/>
      <c r="P3472" s="102"/>
      <c r="Q3472" s="215"/>
    </row>
    <row r="3473" spans="2:17" x14ac:dyDescent="0.3">
      <c r="B3473" s="102"/>
      <c r="C3473" s="210"/>
      <c r="D3473" s="102"/>
      <c r="E3473" s="210"/>
      <c r="F3473" s="102"/>
      <c r="G3473" s="210"/>
      <c r="H3473" s="102"/>
      <c r="I3473" s="210"/>
      <c r="J3473" s="102"/>
      <c r="K3473" s="210"/>
      <c r="L3473" s="102"/>
      <c r="M3473" s="210"/>
      <c r="N3473" s="102"/>
      <c r="O3473" s="210"/>
      <c r="P3473" s="102"/>
      <c r="Q3473" s="215"/>
    </row>
    <row r="3474" spans="2:17" x14ac:dyDescent="0.3">
      <c r="B3474" s="102"/>
      <c r="C3474" s="210"/>
      <c r="D3474" s="102"/>
      <c r="E3474" s="210"/>
      <c r="F3474" s="102"/>
      <c r="G3474" s="210"/>
      <c r="H3474" s="102"/>
      <c r="I3474" s="210"/>
      <c r="J3474" s="102"/>
      <c r="K3474" s="210"/>
      <c r="L3474" s="102"/>
      <c r="M3474" s="210"/>
      <c r="N3474" s="102"/>
      <c r="O3474" s="210"/>
      <c r="P3474" s="102"/>
      <c r="Q3474" s="215"/>
    </row>
    <row r="3475" spans="2:17" x14ac:dyDescent="0.3">
      <c r="B3475" s="102"/>
      <c r="C3475" s="210"/>
      <c r="D3475" s="102"/>
      <c r="E3475" s="210"/>
      <c r="F3475" s="102"/>
      <c r="G3475" s="210"/>
      <c r="H3475" s="102"/>
      <c r="I3475" s="210"/>
      <c r="J3475" s="102"/>
      <c r="K3475" s="210"/>
      <c r="L3475" s="102"/>
      <c r="M3475" s="210"/>
      <c r="N3475" s="102"/>
      <c r="O3475" s="210"/>
      <c r="P3475" s="102"/>
      <c r="Q3475" s="215"/>
    </row>
    <row r="3476" spans="2:17" x14ac:dyDescent="0.3">
      <c r="B3476" s="102"/>
      <c r="C3476" s="210"/>
      <c r="D3476" s="102"/>
      <c r="E3476" s="210"/>
      <c r="F3476" s="102"/>
      <c r="G3476" s="210"/>
      <c r="H3476" s="102"/>
      <c r="I3476" s="210"/>
      <c r="J3476" s="102"/>
      <c r="K3476" s="210"/>
      <c r="L3476" s="102"/>
      <c r="M3476" s="210"/>
      <c r="N3476" s="102"/>
      <c r="O3476" s="210"/>
      <c r="P3476" s="102"/>
      <c r="Q3476" s="215"/>
    </row>
    <row r="3477" spans="2:17" x14ac:dyDescent="0.3">
      <c r="B3477" s="102"/>
      <c r="C3477" s="210"/>
      <c r="D3477" s="102"/>
      <c r="E3477" s="210"/>
      <c r="F3477" s="102"/>
      <c r="G3477" s="210"/>
      <c r="H3477" s="102"/>
      <c r="I3477" s="210"/>
      <c r="J3477" s="102"/>
      <c r="K3477" s="210"/>
      <c r="L3477" s="102"/>
      <c r="M3477" s="210"/>
      <c r="N3477" s="102"/>
      <c r="O3477" s="210"/>
      <c r="P3477" s="102"/>
      <c r="Q3477" s="215"/>
    </row>
    <row r="3478" spans="2:17" x14ac:dyDescent="0.3">
      <c r="B3478" s="102"/>
      <c r="C3478" s="210"/>
      <c r="D3478" s="102"/>
      <c r="E3478" s="210"/>
      <c r="F3478" s="102"/>
      <c r="G3478" s="210"/>
      <c r="H3478" s="102"/>
      <c r="I3478" s="210"/>
      <c r="J3478" s="102"/>
      <c r="K3478" s="210"/>
      <c r="L3478" s="102"/>
      <c r="M3478" s="210"/>
      <c r="N3478" s="102"/>
      <c r="O3478" s="210"/>
      <c r="P3478" s="102"/>
      <c r="Q3478" s="215"/>
    </row>
    <row r="3479" spans="2:17" x14ac:dyDescent="0.3">
      <c r="B3479" s="102"/>
      <c r="C3479" s="210"/>
      <c r="D3479" s="102"/>
      <c r="E3479" s="210"/>
      <c r="F3479" s="102"/>
      <c r="G3479" s="210"/>
      <c r="H3479" s="102"/>
      <c r="I3479" s="210"/>
      <c r="J3479" s="102"/>
      <c r="K3479" s="210"/>
      <c r="L3479" s="102"/>
      <c r="M3479" s="210"/>
      <c r="N3479" s="102"/>
      <c r="O3479" s="210"/>
      <c r="P3479" s="102"/>
      <c r="Q3479" s="215"/>
    </row>
    <row r="3480" spans="2:17" x14ac:dyDescent="0.3">
      <c r="B3480" s="102"/>
      <c r="C3480" s="210"/>
      <c r="D3480" s="102"/>
      <c r="E3480" s="210"/>
      <c r="F3480" s="102"/>
      <c r="G3480" s="210"/>
      <c r="H3480" s="102"/>
      <c r="I3480" s="210"/>
      <c r="J3480" s="102"/>
      <c r="K3480" s="210"/>
      <c r="L3480" s="102"/>
      <c r="M3480" s="210"/>
      <c r="N3480" s="102"/>
      <c r="O3480" s="210"/>
      <c r="P3480" s="102"/>
      <c r="Q3480" s="215"/>
    </row>
    <row r="3481" spans="2:17" x14ac:dyDescent="0.3">
      <c r="B3481" s="102"/>
      <c r="C3481" s="210"/>
      <c r="D3481" s="102"/>
      <c r="E3481" s="210"/>
      <c r="F3481" s="102"/>
      <c r="G3481" s="210"/>
      <c r="H3481" s="102"/>
      <c r="I3481" s="210"/>
      <c r="J3481" s="102"/>
      <c r="K3481" s="210"/>
      <c r="L3481" s="102"/>
      <c r="M3481" s="210"/>
      <c r="N3481" s="102"/>
      <c r="O3481" s="210"/>
      <c r="P3481" s="102"/>
      <c r="Q3481" s="215"/>
    </row>
    <row r="3482" spans="2:17" x14ac:dyDescent="0.3">
      <c r="B3482" s="102"/>
      <c r="C3482" s="210"/>
      <c r="D3482" s="102"/>
      <c r="E3482" s="210"/>
      <c r="F3482" s="102"/>
      <c r="G3482" s="210"/>
      <c r="H3482" s="102"/>
      <c r="I3482" s="210"/>
      <c r="J3482" s="102"/>
      <c r="K3482" s="210"/>
      <c r="L3482" s="102"/>
      <c r="M3482" s="210"/>
      <c r="N3482" s="102"/>
      <c r="O3482" s="210"/>
      <c r="P3482" s="102"/>
      <c r="Q3482" s="215"/>
    </row>
    <row r="3483" spans="2:17" x14ac:dyDescent="0.3">
      <c r="B3483" s="102"/>
      <c r="C3483" s="210"/>
      <c r="D3483" s="102"/>
      <c r="E3483" s="210"/>
      <c r="F3483" s="102"/>
      <c r="G3483" s="210"/>
      <c r="H3483" s="102"/>
      <c r="I3483" s="210"/>
      <c r="J3483" s="102"/>
      <c r="K3483" s="210"/>
      <c r="L3483" s="102"/>
      <c r="M3483" s="210"/>
      <c r="N3483" s="102"/>
      <c r="O3483" s="210"/>
      <c r="P3483" s="102"/>
      <c r="Q3483" s="215"/>
    </row>
    <row r="3484" spans="2:17" x14ac:dyDescent="0.3">
      <c r="B3484" s="102"/>
      <c r="C3484" s="210"/>
      <c r="D3484" s="102"/>
      <c r="E3484" s="210"/>
      <c r="F3484" s="102"/>
      <c r="G3484" s="210"/>
      <c r="H3484" s="102"/>
      <c r="I3484" s="210"/>
      <c r="J3484" s="102"/>
      <c r="K3484" s="210"/>
      <c r="L3484" s="102"/>
      <c r="M3484" s="210"/>
      <c r="N3484" s="102"/>
      <c r="O3484" s="210"/>
      <c r="P3484" s="102"/>
      <c r="Q3484" s="215"/>
    </row>
    <row r="3485" spans="2:17" x14ac:dyDescent="0.3">
      <c r="B3485" s="102"/>
      <c r="C3485" s="210"/>
      <c r="D3485" s="102"/>
      <c r="E3485" s="210"/>
      <c r="F3485" s="102"/>
      <c r="G3485" s="210"/>
      <c r="H3485" s="102"/>
      <c r="I3485" s="210"/>
      <c r="J3485" s="102"/>
      <c r="K3485" s="210"/>
      <c r="L3485" s="102"/>
      <c r="M3485" s="210"/>
      <c r="N3485" s="102"/>
      <c r="O3485" s="210"/>
      <c r="P3485" s="102"/>
      <c r="Q3485" s="215"/>
    </row>
    <row r="3486" spans="2:17" x14ac:dyDescent="0.3">
      <c r="B3486" s="102"/>
      <c r="C3486" s="210"/>
      <c r="D3486" s="102"/>
      <c r="E3486" s="210"/>
      <c r="F3486" s="102"/>
      <c r="G3486" s="210"/>
      <c r="H3486" s="102"/>
      <c r="I3486" s="210"/>
      <c r="J3486" s="102"/>
      <c r="K3486" s="210"/>
      <c r="L3486" s="102"/>
      <c r="M3486" s="210"/>
      <c r="N3486" s="102"/>
      <c r="O3486" s="210"/>
      <c r="P3486" s="102"/>
      <c r="Q3486" s="215"/>
    </row>
    <row r="3487" spans="2:17" x14ac:dyDescent="0.3">
      <c r="B3487" s="102"/>
      <c r="C3487" s="210"/>
      <c r="D3487" s="102"/>
      <c r="E3487" s="210"/>
      <c r="F3487" s="102"/>
      <c r="G3487" s="210"/>
      <c r="H3487" s="102"/>
      <c r="I3487" s="210"/>
      <c r="J3487" s="102"/>
      <c r="K3487" s="210"/>
      <c r="L3487" s="102"/>
      <c r="M3487" s="210"/>
      <c r="N3487" s="102"/>
      <c r="O3487" s="210"/>
      <c r="P3487" s="102"/>
      <c r="Q3487" s="215"/>
    </row>
    <row r="3488" spans="2:17" x14ac:dyDescent="0.3">
      <c r="B3488" s="102"/>
      <c r="C3488" s="210"/>
      <c r="D3488" s="102"/>
      <c r="E3488" s="210"/>
      <c r="F3488" s="102"/>
      <c r="G3488" s="210"/>
      <c r="H3488" s="102"/>
      <c r="I3488" s="210"/>
      <c r="J3488" s="102"/>
      <c r="K3488" s="210"/>
      <c r="L3488" s="102"/>
      <c r="M3488" s="210"/>
      <c r="N3488" s="102"/>
      <c r="O3488" s="210"/>
      <c r="P3488" s="102"/>
      <c r="Q3488" s="215"/>
    </row>
    <row r="3489" spans="2:17" x14ac:dyDescent="0.3">
      <c r="B3489" s="102"/>
      <c r="C3489" s="210"/>
      <c r="D3489" s="102"/>
      <c r="E3489" s="210"/>
      <c r="F3489" s="102"/>
      <c r="G3489" s="210"/>
      <c r="H3489" s="102"/>
      <c r="I3489" s="210"/>
      <c r="J3489" s="102"/>
      <c r="K3489" s="210"/>
      <c r="L3489" s="102"/>
      <c r="M3489" s="210"/>
      <c r="N3489" s="102"/>
      <c r="O3489" s="210"/>
      <c r="P3489" s="102"/>
      <c r="Q3489" s="215"/>
    </row>
    <row r="3490" spans="2:17" x14ac:dyDescent="0.3">
      <c r="B3490" s="102"/>
      <c r="C3490" s="210"/>
      <c r="D3490" s="102"/>
      <c r="E3490" s="210"/>
      <c r="F3490" s="102"/>
      <c r="G3490" s="210"/>
      <c r="H3490" s="102"/>
      <c r="I3490" s="210"/>
      <c r="J3490" s="102"/>
      <c r="K3490" s="210"/>
      <c r="L3490" s="102"/>
      <c r="M3490" s="210"/>
      <c r="N3490" s="102"/>
      <c r="O3490" s="210"/>
      <c r="P3490" s="102"/>
      <c r="Q3490" s="215"/>
    </row>
    <row r="3491" spans="2:17" x14ac:dyDescent="0.3">
      <c r="B3491" s="102"/>
      <c r="C3491" s="210"/>
      <c r="D3491" s="102"/>
      <c r="E3491" s="210"/>
      <c r="F3491" s="102"/>
      <c r="G3491" s="210"/>
      <c r="H3491" s="102"/>
      <c r="I3491" s="210"/>
      <c r="J3491" s="102"/>
      <c r="K3491" s="210"/>
      <c r="L3491" s="102"/>
      <c r="M3491" s="210"/>
      <c r="N3491" s="102"/>
      <c r="O3491" s="210"/>
      <c r="P3491" s="102"/>
      <c r="Q3491" s="215"/>
    </row>
    <row r="3492" spans="2:17" x14ac:dyDescent="0.3">
      <c r="B3492" s="102"/>
      <c r="C3492" s="210"/>
      <c r="D3492" s="102"/>
      <c r="E3492" s="210"/>
      <c r="F3492" s="102"/>
      <c r="G3492" s="210"/>
      <c r="H3492" s="102"/>
      <c r="I3492" s="210"/>
      <c r="J3492" s="102"/>
      <c r="K3492" s="210"/>
      <c r="L3492" s="102"/>
      <c r="M3492" s="210"/>
      <c r="N3492" s="102"/>
      <c r="O3492" s="210"/>
      <c r="P3492" s="102"/>
      <c r="Q3492" s="215"/>
    </row>
    <row r="3493" spans="2:17" x14ac:dyDescent="0.3">
      <c r="B3493" s="102"/>
      <c r="C3493" s="210"/>
      <c r="D3493" s="102"/>
      <c r="E3493" s="210"/>
      <c r="F3493" s="102"/>
      <c r="G3493" s="210"/>
      <c r="H3493" s="102"/>
      <c r="I3493" s="210"/>
      <c r="J3493" s="102"/>
      <c r="K3493" s="210"/>
      <c r="L3493" s="102"/>
      <c r="M3493" s="210"/>
      <c r="N3493" s="102"/>
      <c r="O3493" s="210"/>
      <c r="P3493" s="102"/>
      <c r="Q3493" s="215"/>
    </row>
    <row r="3494" spans="2:17" x14ac:dyDescent="0.3">
      <c r="B3494" s="102"/>
      <c r="C3494" s="210"/>
      <c r="D3494" s="102"/>
      <c r="E3494" s="210"/>
      <c r="F3494" s="102"/>
      <c r="G3494" s="210"/>
      <c r="H3494" s="102"/>
      <c r="I3494" s="210"/>
      <c r="J3494" s="102"/>
      <c r="K3494" s="210"/>
      <c r="L3494" s="102"/>
      <c r="M3494" s="210"/>
      <c r="N3494" s="102"/>
      <c r="O3494" s="210"/>
      <c r="P3494" s="102"/>
      <c r="Q3494" s="215"/>
    </row>
    <row r="3495" spans="2:17" x14ac:dyDescent="0.3">
      <c r="B3495" s="102"/>
      <c r="C3495" s="210"/>
      <c r="D3495" s="102"/>
      <c r="E3495" s="210"/>
      <c r="F3495" s="102"/>
      <c r="G3495" s="210"/>
      <c r="H3495" s="102"/>
      <c r="I3495" s="210"/>
      <c r="J3495" s="102"/>
      <c r="K3495" s="210"/>
      <c r="L3495" s="102"/>
      <c r="M3495" s="210"/>
      <c r="N3495" s="102"/>
      <c r="O3495" s="210"/>
      <c r="P3495" s="102"/>
      <c r="Q3495" s="215"/>
    </row>
    <row r="3496" spans="2:17" x14ac:dyDescent="0.3">
      <c r="B3496" s="102"/>
      <c r="C3496" s="210"/>
      <c r="D3496" s="102"/>
      <c r="E3496" s="210"/>
      <c r="F3496" s="102"/>
      <c r="G3496" s="210"/>
      <c r="H3496" s="102"/>
      <c r="I3496" s="210"/>
      <c r="J3496" s="102"/>
      <c r="K3496" s="210"/>
      <c r="L3496" s="102"/>
      <c r="M3496" s="210"/>
      <c r="N3496" s="102"/>
      <c r="O3496" s="210"/>
      <c r="P3496" s="102"/>
      <c r="Q3496" s="215"/>
    </row>
    <row r="3497" spans="2:17" x14ac:dyDescent="0.3">
      <c r="B3497" s="102"/>
      <c r="C3497" s="210"/>
      <c r="D3497" s="102"/>
      <c r="E3497" s="210"/>
      <c r="F3497" s="102"/>
      <c r="G3497" s="210"/>
      <c r="H3497" s="102"/>
      <c r="I3497" s="210"/>
      <c r="J3497" s="102"/>
      <c r="K3497" s="210"/>
      <c r="L3497" s="102"/>
      <c r="M3497" s="210"/>
      <c r="N3497" s="102"/>
      <c r="O3497" s="210"/>
      <c r="P3497" s="102"/>
      <c r="Q3497" s="215"/>
    </row>
    <row r="3498" spans="2:17" x14ac:dyDescent="0.3">
      <c r="B3498" s="102"/>
      <c r="C3498" s="210"/>
      <c r="D3498" s="102"/>
      <c r="E3498" s="210"/>
      <c r="F3498" s="102"/>
      <c r="G3498" s="210"/>
      <c r="H3498" s="102"/>
      <c r="I3498" s="210"/>
      <c r="J3498" s="102"/>
      <c r="K3498" s="210"/>
      <c r="L3498" s="102"/>
      <c r="M3498" s="210"/>
      <c r="N3498" s="102"/>
      <c r="O3498" s="210"/>
      <c r="P3498" s="102"/>
      <c r="Q3498" s="215"/>
    </row>
    <row r="3499" spans="2:17" x14ac:dyDescent="0.3">
      <c r="B3499" s="102"/>
      <c r="C3499" s="210"/>
      <c r="D3499" s="102"/>
      <c r="E3499" s="210"/>
      <c r="F3499" s="102"/>
      <c r="G3499" s="210"/>
      <c r="H3499" s="102"/>
      <c r="I3499" s="210"/>
      <c r="J3499" s="102"/>
      <c r="K3499" s="210"/>
      <c r="L3499" s="102"/>
      <c r="M3499" s="210"/>
      <c r="N3499" s="102"/>
      <c r="O3499" s="210"/>
      <c r="P3499" s="102"/>
      <c r="Q3499" s="215"/>
    </row>
    <row r="3500" spans="2:17" x14ac:dyDescent="0.3">
      <c r="B3500" s="102"/>
      <c r="C3500" s="210"/>
      <c r="D3500" s="102"/>
      <c r="E3500" s="210"/>
      <c r="F3500" s="102"/>
      <c r="G3500" s="210"/>
      <c r="H3500" s="102"/>
      <c r="I3500" s="210"/>
      <c r="J3500" s="102"/>
      <c r="K3500" s="210"/>
      <c r="L3500" s="102"/>
      <c r="M3500" s="210"/>
      <c r="N3500" s="102"/>
      <c r="O3500" s="210"/>
      <c r="P3500" s="102"/>
      <c r="Q3500" s="215"/>
    </row>
    <row r="3501" spans="2:17" x14ac:dyDescent="0.3">
      <c r="B3501" s="102"/>
      <c r="C3501" s="210"/>
      <c r="D3501" s="102"/>
      <c r="E3501" s="210"/>
      <c r="F3501" s="102"/>
      <c r="G3501" s="210"/>
      <c r="H3501" s="102"/>
      <c r="I3501" s="210"/>
      <c r="J3501" s="102"/>
      <c r="K3501" s="210"/>
      <c r="L3501" s="102"/>
      <c r="M3501" s="210"/>
      <c r="N3501" s="102"/>
      <c r="O3501" s="210"/>
      <c r="P3501" s="102"/>
      <c r="Q3501" s="215"/>
    </row>
    <row r="3502" spans="2:17" x14ac:dyDescent="0.3">
      <c r="B3502" s="102"/>
      <c r="C3502" s="210"/>
      <c r="D3502" s="102"/>
      <c r="E3502" s="210"/>
      <c r="F3502" s="102"/>
      <c r="G3502" s="210"/>
      <c r="H3502" s="102"/>
      <c r="I3502" s="210"/>
      <c r="J3502" s="102"/>
      <c r="K3502" s="210"/>
      <c r="L3502" s="102"/>
      <c r="M3502" s="210"/>
      <c r="N3502" s="102"/>
      <c r="O3502" s="210"/>
      <c r="P3502" s="102"/>
      <c r="Q3502" s="215"/>
    </row>
    <row r="3503" spans="2:17" x14ac:dyDescent="0.3">
      <c r="B3503" s="102"/>
      <c r="C3503" s="210"/>
      <c r="D3503" s="102"/>
      <c r="E3503" s="210"/>
      <c r="F3503" s="102"/>
      <c r="G3503" s="210"/>
      <c r="H3503" s="102"/>
      <c r="I3503" s="210"/>
      <c r="J3503" s="102"/>
      <c r="K3503" s="210"/>
      <c r="L3503" s="102"/>
      <c r="M3503" s="210"/>
      <c r="N3503" s="102"/>
      <c r="O3503" s="210"/>
      <c r="P3503" s="102"/>
      <c r="Q3503" s="215"/>
    </row>
    <row r="3504" spans="2:17" x14ac:dyDescent="0.3">
      <c r="B3504" s="102"/>
      <c r="C3504" s="210"/>
      <c r="D3504" s="102"/>
      <c r="E3504" s="210"/>
      <c r="F3504" s="102"/>
      <c r="G3504" s="210"/>
      <c r="H3504" s="102"/>
      <c r="I3504" s="210"/>
      <c r="J3504" s="102"/>
      <c r="K3504" s="210"/>
      <c r="L3504" s="102"/>
      <c r="M3504" s="210"/>
      <c r="N3504" s="102"/>
      <c r="O3504" s="210"/>
      <c r="P3504" s="102"/>
      <c r="Q3504" s="215"/>
    </row>
    <row r="3505" spans="2:17" x14ac:dyDescent="0.3">
      <c r="B3505" s="102"/>
      <c r="C3505" s="210"/>
      <c r="D3505" s="102"/>
      <c r="E3505" s="210"/>
      <c r="F3505" s="102"/>
      <c r="G3505" s="210"/>
      <c r="H3505" s="102"/>
      <c r="I3505" s="210"/>
      <c r="J3505" s="102"/>
      <c r="K3505" s="210"/>
      <c r="L3505" s="102"/>
      <c r="M3505" s="210"/>
      <c r="N3505" s="102"/>
      <c r="O3505" s="210"/>
      <c r="P3505" s="102"/>
      <c r="Q3505" s="215"/>
    </row>
    <row r="3506" spans="2:17" x14ac:dyDescent="0.3">
      <c r="B3506" s="102"/>
      <c r="C3506" s="210"/>
      <c r="D3506" s="102"/>
      <c r="E3506" s="210"/>
      <c r="F3506" s="102"/>
      <c r="G3506" s="210"/>
      <c r="H3506" s="102"/>
      <c r="I3506" s="210"/>
      <c r="J3506" s="102"/>
      <c r="K3506" s="210"/>
      <c r="L3506" s="102"/>
      <c r="M3506" s="210"/>
      <c r="N3506" s="102"/>
      <c r="O3506" s="210"/>
      <c r="P3506" s="102"/>
      <c r="Q3506" s="215"/>
    </row>
    <row r="3507" spans="2:17" x14ac:dyDescent="0.3">
      <c r="B3507" s="102"/>
      <c r="C3507" s="210"/>
      <c r="D3507" s="102"/>
      <c r="E3507" s="210"/>
      <c r="F3507" s="102"/>
      <c r="G3507" s="210"/>
      <c r="H3507" s="102"/>
      <c r="I3507" s="210"/>
      <c r="J3507" s="102"/>
      <c r="K3507" s="210"/>
      <c r="L3507" s="102"/>
      <c r="M3507" s="210"/>
      <c r="N3507" s="102"/>
      <c r="O3507" s="210"/>
      <c r="P3507" s="102"/>
      <c r="Q3507" s="215"/>
    </row>
    <row r="3508" spans="2:17" x14ac:dyDescent="0.3">
      <c r="B3508" s="102"/>
      <c r="C3508" s="210"/>
      <c r="D3508" s="102"/>
      <c r="E3508" s="210"/>
      <c r="F3508" s="102"/>
      <c r="G3508" s="210"/>
      <c r="H3508" s="102"/>
      <c r="I3508" s="210"/>
      <c r="J3508" s="102"/>
      <c r="K3508" s="210"/>
      <c r="L3508" s="102"/>
      <c r="M3508" s="210"/>
      <c r="N3508" s="102"/>
      <c r="O3508" s="210"/>
      <c r="P3508" s="102"/>
      <c r="Q3508" s="215"/>
    </row>
    <row r="3509" spans="2:17" x14ac:dyDescent="0.3">
      <c r="B3509" s="102"/>
      <c r="C3509" s="210"/>
      <c r="D3509" s="102"/>
      <c r="E3509" s="210"/>
      <c r="F3509" s="102"/>
      <c r="G3509" s="210"/>
      <c r="H3509" s="102"/>
      <c r="I3509" s="210"/>
      <c r="J3509" s="102"/>
      <c r="K3509" s="210"/>
      <c r="L3509" s="102"/>
      <c r="M3509" s="210"/>
      <c r="N3509" s="102"/>
      <c r="O3509" s="210"/>
      <c r="P3509" s="102"/>
      <c r="Q3509" s="215"/>
    </row>
    <row r="3510" spans="2:17" x14ac:dyDescent="0.3">
      <c r="B3510" s="102"/>
      <c r="C3510" s="210"/>
      <c r="D3510" s="102"/>
      <c r="E3510" s="210"/>
      <c r="F3510" s="102"/>
      <c r="G3510" s="210"/>
      <c r="H3510" s="102"/>
      <c r="I3510" s="210"/>
      <c r="J3510" s="102"/>
      <c r="K3510" s="210"/>
      <c r="L3510" s="102"/>
      <c r="M3510" s="210"/>
      <c r="N3510" s="102"/>
      <c r="O3510" s="210"/>
      <c r="P3510" s="102"/>
      <c r="Q3510" s="215"/>
    </row>
    <row r="3511" spans="2:17" x14ac:dyDescent="0.3">
      <c r="B3511" s="102"/>
      <c r="C3511" s="210"/>
      <c r="D3511" s="102"/>
      <c r="E3511" s="210"/>
      <c r="F3511" s="102"/>
      <c r="G3511" s="210"/>
      <c r="H3511" s="102"/>
      <c r="I3511" s="210"/>
      <c r="J3511" s="102"/>
      <c r="K3511" s="210"/>
      <c r="L3511" s="102"/>
      <c r="M3511" s="210"/>
      <c r="N3511" s="102"/>
      <c r="O3511" s="210"/>
      <c r="P3511" s="102"/>
      <c r="Q3511" s="215"/>
    </row>
    <row r="3512" spans="2:17" x14ac:dyDescent="0.3">
      <c r="B3512" s="102"/>
      <c r="C3512" s="210"/>
      <c r="D3512" s="102"/>
      <c r="E3512" s="210"/>
      <c r="F3512" s="102"/>
      <c r="G3512" s="210"/>
      <c r="H3512" s="102"/>
      <c r="I3512" s="210"/>
      <c r="J3512" s="102"/>
      <c r="K3512" s="210"/>
      <c r="L3512" s="102"/>
      <c r="M3512" s="210"/>
      <c r="N3512" s="102"/>
      <c r="O3512" s="210"/>
      <c r="P3512" s="102"/>
      <c r="Q3512" s="215"/>
    </row>
    <row r="3513" spans="2:17" x14ac:dyDescent="0.3">
      <c r="B3513" s="102"/>
      <c r="C3513" s="210"/>
      <c r="D3513" s="102"/>
      <c r="E3513" s="210"/>
      <c r="F3513" s="102"/>
      <c r="G3513" s="210"/>
      <c r="H3513" s="102"/>
      <c r="I3513" s="210"/>
      <c r="J3513" s="102"/>
      <c r="K3513" s="210"/>
      <c r="L3513" s="102"/>
      <c r="M3513" s="210"/>
      <c r="N3513" s="102"/>
      <c r="O3513" s="210"/>
      <c r="P3513" s="102"/>
      <c r="Q3513" s="215"/>
    </row>
    <row r="3514" spans="2:17" x14ac:dyDescent="0.3">
      <c r="B3514" s="102"/>
      <c r="C3514" s="210"/>
      <c r="D3514" s="102"/>
      <c r="E3514" s="210"/>
      <c r="F3514" s="102"/>
      <c r="G3514" s="210"/>
      <c r="H3514" s="102"/>
      <c r="I3514" s="210"/>
      <c r="J3514" s="102"/>
      <c r="K3514" s="210"/>
      <c r="L3514" s="102"/>
      <c r="M3514" s="210"/>
      <c r="N3514" s="102"/>
      <c r="O3514" s="210"/>
      <c r="P3514" s="102"/>
      <c r="Q3514" s="215"/>
    </row>
    <row r="3515" spans="2:17" x14ac:dyDescent="0.3">
      <c r="B3515" s="102"/>
      <c r="C3515" s="210"/>
      <c r="D3515" s="102"/>
      <c r="E3515" s="210"/>
      <c r="F3515" s="102"/>
      <c r="G3515" s="210"/>
      <c r="H3515" s="102"/>
      <c r="I3515" s="210"/>
      <c r="J3515" s="102"/>
      <c r="K3515" s="210"/>
      <c r="L3515" s="102"/>
      <c r="M3515" s="210"/>
      <c r="N3515" s="102"/>
      <c r="O3515" s="210"/>
      <c r="P3515" s="102"/>
      <c r="Q3515" s="215"/>
    </row>
    <row r="3516" spans="2:17" x14ac:dyDescent="0.3">
      <c r="B3516" s="102"/>
      <c r="C3516" s="210"/>
      <c r="D3516" s="102"/>
      <c r="E3516" s="210"/>
      <c r="F3516" s="102"/>
      <c r="G3516" s="210"/>
      <c r="H3516" s="102"/>
      <c r="I3516" s="210"/>
      <c r="J3516" s="102"/>
      <c r="K3516" s="210"/>
      <c r="L3516" s="102"/>
      <c r="M3516" s="210"/>
      <c r="N3516" s="102"/>
      <c r="O3516" s="210"/>
      <c r="P3516" s="102"/>
      <c r="Q3516" s="215"/>
    </row>
    <row r="3517" spans="2:17" x14ac:dyDescent="0.3">
      <c r="B3517" s="102"/>
      <c r="C3517" s="210"/>
      <c r="D3517" s="102"/>
      <c r="E3517" s="210"/>
      <c r="F3517" s="102"/>
      <c r="G3517" s="210"/>
      <c r="H3517" s="102"/>
      <c r="I3517" s="210"/>
      <c r="J3517" s="102"/>
      <c r="K3517" s="210"/>
      <c r="L3517" s="102"/>
      <c r="M3517" s="210"/>
      <c r="N3517" s="102"/>
      <c r="O3517" s="210"/>
      <c r="P3517" s="102"/>
      <c r="Q3517" s="215"/>
    </row>
    <row r="3518" spans="2:17" x14ac:dyDescent="0.3">
      <c r="B3518" s="102"/>
      <c r="C3518" s="210"/>
      <c r="D3518" s="102"/>
      <c r="E3518" s="210"/>
      <c r="F3518" s="102"/>
      <c r="G3518" s="210"/>
      <c r="H3518" s="102"/>
      <c r="I3518" s="210"/>
      <c r="J3518" s="102"/>
      <c r="K3518" s="210"/>
      <c r="L3518" s="102"/>
      <c r="M3518" s="210"/>
      <c r="N3518" s="102"/>
      <c r="O3518" s="210"/>
      <c r="P3518" s="102"/>
      <c r="Q3518" s="215"/>
    </row>
    <row r="3519" spans="2:17" x14ac:dyDescent="0.3">
      <c r="B3519" s="102"/>
      <c r="C3519" s="210"/>
      <c r="D3519" s="102"/>
      <c r="E3519" s="210"/>
      <c r="F3519" s="102"/>
      <c r="G3519" s="210"/>
      <c r="H3519" s="102"/>
      <c r="I3519" s="210"/>
      <c r="J3519" s="102"/>
      <c r="K3519" s="210"/>
      <c r="L3519" s="102"/>
      <c r="M3519" s="210"/>
      <c r="N3519" s="102"/>
      <c r="O3519" s="210"/>
      <c r="P3519" s="102"/>
      <c r="Q3519" s="215"/>
    </row>
    <row r="3520" spans="2:17" x14ac:dyDescent="0.3">
      <c r="B3520" s="102"/>
      <c r="C3520" s="210"/>
      <c r="D3520" s="102"/>
      <c r="E3520" s="210"/>
      <c r="F3520" s="102"/>
      <c r="G3520" s="210"/>
      <c r="H3520" s="102"/>
      <c r="I3520" s="210"/>
      <c r="J3520" s="102"/>
      <c r="K3520" s="210"/>
      <c r="L3520" s="102"/>
      <c r="M3520" s="210"/>
      <c r="N3520" s="102"/>
      <c r="O3520" s="210"/>
      <c r="P3520" s="102"/>
      <c r="Q3520" s="215"/>
    </row>
    <row r="3521" spans="2:17" x14ac:dyDescent="0.3">
      <c r="B3521" s="102"/>
      <c r="C3521" s="210"/>
      <c r="D3521" s="102"/>
      <c r="E3521" s="210"/>
      <c r="F3521" s="102"/>
      <c r="G3521" s="210"/>
      <c r="H3521" s="102"/>
      <c r="I3521" s="210"/>
      <c r="J3521" s="102"/>
      <c r="K3521" s="210"/>
      <c r="L3521" s="102"/>
      <c r="M3521" s="210"/>
      <c r="N3521" s="102"/>
      <c r="O3521" s="210"/>
      <c r="P3521" s="102"/>
      <c r="Q3521" s="215"/>
    </row>
    <row r="3522" spans="2:17" x14ac:dyDescent="0.3">
      <c r="B3522" s="102"/>
      <c r="C3522" s="210"/>
      <c r="D3522" s="102"/>
      <c r="E3522" s="210"/>
      <c r="F3522" s="102"/>
      <c r="G3522" s="210"/>
      <c r="H3522" s="102"/>
      <c r="I3522" s="210"/>
      <c r="J3522" s="102"/>
      <c r="K3522" s="210"/>
      <c r="L3522" s="102"/>
      <c r="M3522" s="210"/>
      <c r="N3522" s="102"/>
      <c r="O3522" s="210"/>
      <c r="P3522" s="102"/>
      <c r="Q3522" s="215"/>
    </row>
    <row r="3523" spans="2:17" x14ac:dyDescent="0.3">
      <c r="B3523" s="102"/>
      <c r="C3523" s="210"/>
      <c r="D3523" s="102"/>
      <c r="E3523" s="210"/>
      <c r="F3523" s="102"/>
      <c r="G3523" s="210"/>
      <c r="H3523" s="102"/>
      <c r="I3523" s="210"/>
      <c r="J3523" s="102"/>
      <c r="K3523" s="210"/>
      <c r="L3523" s="102"/>
      <c r="M3523" s="210"/>
      <c r="N3523" s="102"/>
      <c r="O3523" s="210"/>
      <c r="P3523" s="102"/>
      <c r="Q3523" s="215"/>
    </row>
    <row r="3524" spans="2:17" x14ac:dyDescent="0.3">
      <c r="B3524" s="102"/>
      <c r="C3524" s="210"/>
      <c r="D3524" s="102"/>
      <c r="E3524" s="210"/>
      <c r="F3524" s="102"/>
      <c r="G3524" s="210"/>
      <c r="H3524" s="102"/>
      <c r="I3524" s="210"/>
      <c r="J3524" s="102"/>
      <c r="K3524" s="210"/>
      <c r="L3524" s="102"/>
      <c r="M3524" s="210"/>
      <c r="N3524" s="102"/>
      <c r="O3524" s="210"/>
      <c r="P3524" s="102"/>
      <c r="Q3524" s="215"/>
    </row>
    <row r="3525" spans="2:17" x14ac:dyDescent="0.3">
      <c r="B3525" s="102"/>
      <c r="C3525" s="210"/>
      <c r="D3525" s="102"/>
      <c r="E3525" s="210"/>
      <c r="F3525" s="102"/>
      <c r="G3525" s="210"/>
      <c r="H3525" s="102"/>
      <c r="I3525" s="210"/>
      <c r="J3525" s="102"/>
      <c r="K3525" s="210"/>
      <c r="L3525" s="102"/>
      <c r="M3525" s="210"/>
      <c r="N3525" s="102"/>
      <c r="O3525" s="210"/>
      <c r="P3525" s="102"/>
      <c r="Q3525" s="215"/>
    </row>
    <row r="3526" spans="2:17" x14ac:dyDescent="0.3">
      <c r="B3526" s="102"/>
      <c r="C3526" s="210"/>
      <c r="D3526" s="102"/>
      <c r="E3526" s="210"/>
      <c r="F3526" s="102"/>
      <c r="G3526" s="210"/>
      <c r="H3526" s="102"/>
      <c r="I3526" s="210"/>
      <c r="J3526" s="102"/>
      <c r="K3526" s="210"/>
      <c r="L3526" s="102"/>
      <c r="M3526" s="210"/>
      <c r="N3526" s="102"/>
      <c r="O3526" s="210"/>
      <c r="P3526" s="102"/>
      <c r="Q3526" s="215"/>
    </row>
    <row r="3527" spans="2:17" x14ac:dyDescent="0.3">
      <c r="B3527" s="102"/>
      <c r="C3527" s="210"/>
      <c r="D3527" s="102"/>
      <c r="E3527" s="210"/>
      <c r="F3527" s="102"/>
      <c r="G3527" s="210"/>
      <c r="H3527" s="102"/>
      <c r="I3527" s="210"/>
      <c r="J3527" s="102"/>
      <c r="K3527" s="210"/>
      <c r="L3527" s="102"/>
      <c r="M3527" s="210"/>
      <c r="N3527" s="102"/>
      <c r="O3527" s="210"/>
      <c r="P3527" s="102"/>
      <c r="Q3527" s="215"/>
    </row>
    <row r="3528" spans="2:17" x14ac:dyDescent="0.3">
      <c r="B3528" s="102"/>
      <c r="C3528" s="210"/>
      <c r="D3528" s="102"/>
      <c r="E3528" s="210"/>
      <c r="F3528" s="102"/>
      <c r="G3528" s="210"/>
      <c r="H3528" s="102"/>
      <c r="I3528" s="210"/>
      <c r="J3528" s="102"/>
      <c r="K3528" s="210"/>
      <c r="L3528" s="102"/>
      <c r="M3528" s="210"/>
      <c r="N3528" s="102"/>
      <c r="O3528" s="210"/>
      <c r="P3528" s="102"/>
      <c r="Q3528" s="215"/>
    </row>
    <row r="3529" spans="2:17" x14ac:dyDescent="0.3">
      <c r="B3529" s="102"/>
      <c r="C3529" s="210"/>
      <c r="D3529" s="102"/>
      <c r="E3529" s="210"/>
      <c r="F3529" s="102"/>
      <c r="G3529" s="210"/>
      <c r="H3529" s="102"/>
      <c r="I3529" s="210"/>
      <c r="J3529" s="102"/>
      <c r="K3529" s="210"/>
      <c r="L3529" s="102"/>
      <c r="M3529" s="210"/>
      <c r="N3529" s="102"/>
      <c r="O3529" s="210"/>
      <c r="P3529" s="102"/>
      <c r="Q3529" s="215"/>
    </row>
    <row r="3530" spans="2:17" x14ac:dyDescent="0.3">
      <c r="B3530" s="102"/>
      <c r="C3530" s="210"/>
      <c r="D3530" s="102"/>
      <c r="E3530" s="210"/>
      <c r="F3530" s="102"/>
      <c r="G3530" s="210"/>
      <c r="H3530" s="102"/>
      <c r="I3530" s="210"/>
      <c r="J3530" s="102"/>
      <c r="K3530" s="210"/>
      <c r="L3530" s="102"/>
      <c r="M3530" s="210"/>
      <c r="N3530" s="102"/>
      <c r="O3530" s="210"/>
      <c r="P3530" s="102"/>
      <c r="Q3530" s="215"/>
    </row>
    <row r="3531" spans="2:17" x14ac:dyDescent="0.3">
      <c r="B3531" s="102"/>
      <c r="C3531" s="210"/>
      <c r="D3531" s="102"/>
      <c r="E3531" s="210"/>
      <c r="F3531" s="102"/>
      <c r="G3531" s="210"/>
      <c r="H3531" s="102"/>
      <c r="I3531" s="210"/>
      <c r="J3531" s="102"/>
      <c r="K3531" s="210"/>
      <c r="L3531" s="102"/>
      <c r="M3531" s="210"/>
      <c r="N3531" s="102"/>
      <c r="O3531" s="210"/>
      <c r="P3531" s="102"/>
      <c r="Q3531" s="215"/>
    </row>
    <row r="3532" spans="2:17" x14ac:dyDescent="0.3">
      <c r="B3532" s="102"/>
      <c r="C3532" s="210"/>
      <c r="D3532" s="102"/>
      <c r="E3532" s="210"/>
      <c r="F3532" s="102"/>
      <c r="G3532" s="210"/>
      <c r="H3532" s="102"/>
      <c r="I3532" s="210"/>
      <c r="J3532" s="102"/>
      <c r="K3532" s="210"/>
      <c r="L3532" s="102"/>
      <c r="M3532" s="210"/>
      <c r="N3532" s="102"/>
      <c r="O3532" s="210"/>
      <c r="P3532" s="102"/>
      <c r="Q3532" s="215"/>
    </row>
    <row r="3533" spans="2:17" x14ac:dyDescent="0.3">
      <c r="B3533" s="102"/>
      <c r="C3533" s="210"/>
      <c r="D3533" s="102"/>
      <c r="E3533" s="210"/>
      <c r="F3533" s="102"/>
      <c r="G3533" s="210"/>
      <c r="H3533" s="102"/>
      <c r="I3533" s="210"/>
      <c r="J3533" s="102"/>
      <c r="K3533" s="210"/>
      <c r="L3533" s="102"/>
      <c r="M3533" s="210"/>
      <c r="N3533" s="102"/>
      <c r="O3533" s="210"/>
      <c r="P3533" s="102"/>
      <c r="Q3533" s="215"/>
    </row>
    <row r="3534" spans="2:17" x14ac:dyDescent="0.3">
      <c r="B3534" s="102"/>
      <c r="C3534" s="210"/>
      <c r="D3534" s="102"/>
      <c r="E3534" s="210"/>
      <c r="F3534" s="102"/>
      <c r="G3534" s="210"/>
      <c r="H3534" s="102"/>
      <c r="I3534" s="210"/>
      <c r="J3534" s="102"/>
      <c r="K3534" s="210"/>
      <c r="L3534" s="102"/>
      <c r="M3534" s="210"/>
      <c r="N3534" s="102"/>
      <c r="O3534" s="210"/>
      <c r="P3534" s="102"/>
      <c r="Q3534" s="215"/>
    </row>
    <row r="3535" spans="2:17" x14ac:dyDescent="0.3">
      <c r="B3535" s="102"/>
      <c r="C3535" s="210"/>
      <c r="D3535" s="102"/>
      <c r="E3535" s="210"/>
      <c r="F3535" s="102"/>
      <c r="G3535" s="210"/>
      <c r="H3535" s="102"/>
      <c r="I3535" s="210"/>
      <c r="J3535" s="102"/>
      <c r="K3535" s="210"/>
      <c r="L3535" s="102"/>
      <c r="M3535" s="210"/>
      <c r="N3535" s="102"/>
      <c r="O3535" s="210"/>
      <c r="P3535" s="102"/>
      <c r="Q3535" s="215"/>
    </row>
    <row r="3536" spans="2:17" x14ac:dyDescent="0.3">
      <c r="B3536" s="102"/>
      <c r="C3536" s="210"/>
      <c r="D3536" s="102"/>
      <c r="E3536" s="210"/>
      <c r="F3536" s="102"/>
      <c r="G3536" s="210"/>
      <c r="H3536" s="102"/>
      <c r="I3536" s="210"/>
      <c r="J3536" s="102"/>
      <c r="K3536" s="210"/>
      <c r="L3536" s="102"/>
      <c r="M3536" s="210"/>
      <c r="N3536" s="102"/>
      <c r="O3536" s="210"/>
      <c r="P3536" s="102"/>
      <c r="Q3536" s="215"/>
    </row>
    <row r="3537" spans="2:17" x14ac:dyDescent="0.3">
      <c r="B3537" s="102"/>
      <c r="C3537" s="210"/>
      <c r="D3537" s="102"/>
      <c r="E3537" s="210"/>
      <c r="F3537" s="102"/>
      <c r="G3537" s="210"/>
      <c r="H3537" s="102"/>
      <c r="I3537" s="210"/>
      <c r="J3537" s="102"/>
      <c r="K3537" s="210"/>
      <c r="L3537" s="102"/>
      <c r="M3537" s="210"/>
      <c r="N3537" s="102"/>
      <c r="O3537" s="210"/>
      <c r="P3537" s="102"/>
      <c r="Q3537" s="215"/>
    </row>
    <row r="3538" spans="2:17" x14ac:dyDescent="0.3">
      <c r="B3538" s="102"/>
      <c r="C3538" s="210"/>
      <c r="D3538" s="102"/>
      <c r="E3538" s="210"/>
      <c r="F3538" s="102"/>
      <c r="G3538" s="210"/>
      <c r="H3538" s="102"/>
      <c r="I3538" s="210"/>
      <c r="J3538" s="102"/>
      <c r="K3538" s="210"/>
      <c r="L3538" s="102"/>
      <c r="M3538" s="210"/>
      <c r="N3538" s="102"/>
      <c r="O3538" s="210"/>
      <c r="P3538" s="102"/>
      <c r="Q3538" s="215"/>
    </row>
    <row r="3539" spans="2:17" x14ac:dyDescent="0.3">
      <c r="B3539" s="102"/>
      <c r="C3539" s="210"/>
      <c r="D3539" s="102"/>
      <c r="E3539" s="210"/>
      <c r="F3539" s="102"/>
      <c r="G3539" s="210"/>
      <c r="H3539" s="102"/>
      <c r="I3539" s="210"/>
      <c r="J3539" s="102"/>
      <c r="K3539" s="210"/>
      <c r="L3539" s="102"/>
      <c r="M3539" s="210"/>
      <c r="N3539" s="102"/>
      <c r="O3539" s="210"/>
      <c r="P3539" s="102"/>
      <c r="Q3539" s="215"/>
    </row>
    <row r="3540" spans="2:17" x14ac:dyDescent="0.3">
      <c r="B3540" s="102"/>
      <c r="C3540" s="210"/>
      <c r="D3540" s="102"/>
      <c r="E3540" s="210"/>
      <c r="F3540" s="102"/>
      <c r="G3540" s="210"/>
      <c r="H3540" s="102"/>
      <c r="I3540" s="210"/>
      <c r="J3540" s="102"/>
      <c r="K3540" s="210"/>
      <c r="L3540" s="102"/>
      <c r="M3540" s="210"/>
      <c r="N3540" s="102"/>
      <c r="O3540" s="210"/>
      <c r="P3540" s="102"/>
      <c r="Q3540" s="215"/>
    </row>
    <row r="3541" spans="2:17" x14ac:dyDescent="0.3">
      <c r="B3541" s="102"/>
      <c r="C3541" s="210"/>
      <c r="D3541" s="102"/>
      <c r="E3541" s="210"/>
      <c r="F3541" s="102"/>
      <c r="G3541" s="210"/>
      <c r="H3541" s="102"/>
      <c r="I3541" s="210"/>
      <c r="J3541" s="102"/>
      <c r="K3541" s="210"/>
      <c r="L3541" s="102"/>
      <c r="M3541" s="210"/>
      <c r="N3541" s="102"/>
      <c r="O3541" s="210"/>
      <c r="P3541" s="102"/>
      <c r="Q3541" s="215"/>
    </row>
    <row r="3542" spans="2:17" x14ac:dyDescent="0.3">
      <c r="B3542" s="102"/>
      <c r="C3542" s="210"/>
      <c r="D3542" s="102"/>
      <c r="E3542" s="210"/>
      <c r="F3542" s="102"/>
      <c r="G3542" s="210"/>
      <c r="H3542" s="102"/>
      <c r="I3542" s="210"/>
      <c r="J3542" s="102"/>
      <c r="K3542" s="210"/>
      <c r="L3542" s="102"/>
      <c r="M3542" s="210"/>
      <c r="N3542" s="102"/>
      <c r="O3542" s="210"/>
      <c r="P3542" s="102"/>
      <c r="Q3542" s="215"/>
    </row>
    <row r="3543" spans="2:17" x14ac:dyDescent="0.3">
      <c r="B3543" s="102"/>
      <c r="C3543" s="210"/>
      <c r="D3543" s="102"/>
      <c r="E3543" s="210"/>
      <c r="F3543" s="102"/>
      <c r="G3543" s="210"/>
      <c r="H3543" s="102"/>
      <c r="I3543" s="210"/>
      <c r="J3543" s="102"/>
      <c r="K3543" s="210"/>
      <c r="L3543" s="102"/>
      <c r="M3543" s="210"/>
      <c r="N3543" s="102"/>
      <c r="O3543" s="210"/>
      <c r="P3543" s="102"/>
      <c r="Q3543" s="215"/>
    </row>
    <row r="3544" spans="2:17" x14ac:dyDescent="0.3">
      <c r="B3544" s="102"/>
      <c r="C3544" s="210"/>
      <c r="D3544" s="102"/>
      <c r="E3544" s="210"/>
      <c r="F3544" s="102"/>
      <c r="G3544" s="210"/>
      <c r="H3544" s="102"/>
      <c r="I3544" s="210"/>
      <c r="J3544" s="102"/>
      <c r="K3544" s="210"/>
      <c r="L3544" s="102"/>
      <c r="M3544" s="210"/>
      <c r="N3544" s="102"/>
      <c r="O3544" s="210"/>
      <c r="P3544" s="102"/>
      <c r="Q3544" s="215"/>
    </row>
    <row r="3545" spans="2:17" x14ac:dyDescent="0.3">
      <c r="B3545" s="102"/>
      <c r="C3545" s="210"/>
      <c r="D3545" s="102"/>
      <c r="E3545" s="210"/>
      <c r="F3545" s="102"/>
      <c r="G3545" s="210"/>
      <c r="H3545" s="102"/>
      <c r="I3545" s="210"/>
      <c r="J3545" s="102"/>
      <c r="K3545" s="210"/>
      <c r="L3545" s="102"/>
      <c r="M3545" s="210"/>
      <c r="N3545" s="102"/>
      <c r="O3545" s="210"/>
      <c r="P3545" s="102"/>
      <c r="Q3545" s="215"/>
    </row>
    <row r="3546" spans="2:17" x14ac:dyDescent="0.3">
      <c r="B3546" s="102"/>
      <c r="C3546" s="210"/>
      <c r="D3546" s="102"/>
      <c r="E3546" s="210"/>
      <c r="F3546" s="102"/>
      <c r="G3546" s="210"/>
      <c r="H3546" s="102"/>
      <c r="I3546" s="210"/>
      <c r="J3546" s="102"/>
      <c r="K3546" s="210"/>
      <c r="L3546" s="102"/>
      <c r="M3546" s="210"/>
      <c r="N3546" s="102"/>
      <c r="O3546" s="210"/>
      <c r="P3546" s="102"/>
      <c r="Q3546" s="215"/>
    </row>
    <row r="3547" spans="2:17" x14ac:dyDescent="0.3">
      <c r="B3547" s="102"/>
      <c r="C3547" s="210"/>
      <c r="D3547" s="102"/>
      <c r="E3547" s="210"/>
      <c r="F3547" s="102"/>
      <c r="G3547" s="210"/>
      <c r="H3547" s="102"/>
      <c r="I3547" s="210"/>
      <c r="J3547" s="102"/>
      <c r="K3547" s="210"/>
      <c r="L3547" s="102"/>
      <c r="M3547" s="210"/>
      <c r="N3547" s="102"/>
      <c r="O3547" s="210"/>
      <c r="P3547" s="102"/>
      <c r="Q3547" s="215"/>
    </row>
    <row r="3548" spans="2:17" x14ac:dyDescent="0.3">
      <c r="B3548" s="102"/>
      <c r="C3548" s="210"/>
      <c r="D3548" s="102"/>
      <c r="E3548" s="210"/>
      <c r="F3548" s="102"/>
      <c r="G3548" s="210"/>
      <c r="H3548" s="102"/>
      <c r="I3548" s="210"/>
      <c r="J3548" s="102"/>
      <c r="K3548" s="210"/>
      <c r="L3548" s="102"/>
      <c r="M3548" s="210"/>
      <c r="N3548" s="102"/>
      <c r="O3548" s="210"/>
      <c r="P3548" s="102"/>
      <c r="Q3548" s="215"/>
    </row>
    <row r="3549" spans="2:17" x14ac:dyDescent="0.3">
      <c r="B3549" s="102"/>
      <c r="C3549" s="210"/>
      <c r="D3549" s="102"/>
      <c r="E3549" s="210"/>
      <c r="F3549" s="102"/>
      <c r="G3549" s="210"/>
      <c r="H3549" s="102"/>
      <c r="I3549" s="210"/>
      <c r="J3549" s="102"/>
      <c r="K3549" s="210"/>
      <c r="L3549" s="102"/>
      <c r="M3549" s="210"/>
      <c r="N3549" s="102"/>
      <c r="O3549" s="210"/>
      <c r="P3549" s="102"/>
      <c r="Q3549" s="215"/>
    </row>
    <row r="3550" spans="2:17" x14ac:dyDescent="0.3">
      <c r="B3550" s="102"/>
      <c r="C3550" s="210"/>
      <c r="D3550" s="102"/>
      <c r="E3550" s="210"/>
      <c r="F3550" s="102"/>
      <c r="G3550" s="210"/>
      <c r="H3550" s="102"/>
      <c r="I3550" s="210"/>
      <c r="J3550" s="102"/>
      <c r="K3550" s="210"/>
      <c r="L3550" s="102"/>
      <c r="M3550" s="210"/>
      <c r="N3550" s="102"/>
      <c r="O3550" s="210"/>
      <c r="P3550" s="102"/>
      <c r="Q3550" s="215"/>
    </row>
    <row r="3551" spans="2:17" x14ac:dyDescent="0.3">
      <c r="B3551" s="102"/>
      <c r="C3551" s="210"/>
      <c r="D3551" s="102"/>
      <c r="E3551" s="210"/>
      <c r="F3551" s="102"/>
      <c r="G3551" s="210"/>
      <c r="H3551" s="102"/>
      <c r="I3551" s="210"/>
      <c r="J3551" s="102"/>
      <c r="K3551" s="210"/>
      <c r="L3551" s="102"/>
      <c r="M3551" s="210"/>
      <c r="N3551" s="102"/>
      <c r="O3551" s="210"/>
      <c r="P3551" s="102"/>
      <c r="Q3551" s="215"/>
    </row>
    <row r="3552" spans="2:17" x14ac:dyDescent="0.3">
      <c r="B3552" s="102"/>
      <c r="C3552" s="210"/>
      <c r="D3552" s="102"/>
      <c r="E3552" s="210"/>
      <c r="F3552" s="102"/>
      <c r="G3552" s="210"/>
      <c r="H3552" s="102"/>
      <c r="I3552" s="210"/>
      <c r="J3552" s="102"/>
      <c r="K3552" s="210"/>
      <c r="L3552" s="102"/>
      <c r="M3552" s="210"/>
      <c r="N3552" s="102"/>
      <c r="O3552" s="210"/>
      <c r="P3552" s="102"/>
      <c r="Q3552" s="215"/>
    </row>
    <row r="3553" spans="2:17" x14ac:dyDescent="0.3">
      <c r="B3553" s="102"/>
      <c r="C3553" s="210"/>
      <c r="D3553" s="102"/>
      <c r="E3553" s="210"/>
      <c r="F3553" s="102"/>
      <c r="G3553" s="210"/>
      <c r="H3553" s="102"/>
      <c r="I3553" s="210"/>
      <c r="J3553" s="102"/>
      <c r="K3553" s="210"/>
      <c r="L3553" s="102"/>
      <c r="M3553" s="210"/>
      <c r="N3553" s="102"/>
      <c r="O3553" s="210"/>
      <c r="P3553" s="102"/>
      <c r="Q3553" s="215"/>
    </row>
    <row r="3554" spans="2:17" x14ac:dyDescent="0.3">
      <c r="B3554" s="102"/>
      <c r="C3554" s="210"/>
      <c r="D3554" s="102"/>
      <c r="E3554" s="210"/>
      <c r="F3554" s="102"/>
      <c r="G3554" s="210"/>
      <c r="H3554" s="102"/>
      <c r="I3554" s="210"/>
      <c r="J3554" s="102"/>
      <c r="K3554" s="210"/>
      <c r="L3554" s="102"/>
      <c r="M3554" s="210"/>
      <c r="N3554" s="102"/>
      <c r="O3554" s="210"/>
      <c r="P3554" s="102"/>
      <c r="Q3554" s="215"/>
    </row>
    <row r="3555" spans="2:17" x14ac:dyDescent="0.3">
      <c r="B3555" s="102"/>
      <c r="C3555" s="210"/>
      <c r="D3555" s="102"/>
      <c r="E3555" s="210"/>
      <c r="F3555" s="102"/>
      <c r="G3555" s="210"/>
      <c r="H3555" s="102"/>
      <c r="I3555" s="210"/>
      <c r="J3555" s="102"/>
      <c r="K3555" s="210"/>
      <c r="L3555" s="102"/>
      <c r="M3555" s="210"/>
      <c r="N3555" s="102"/>
      <c r="O3555" s="210"/>
      <c r="P3555" s="102"/>
      <c r="Q3555" s="215"/>
    </row>
    <row r="3556" spans="2:17" x14ac:dyDescent="0.3">
      <c r="B3556" s="102"/>
      <c r="C3556" s="210"/>
      <c r="D3556" s="102"/>
      <c r="E3556" s="210"/>
      <c r="F3556" s="102"/>
      <c r="G3556" s="210"/>
      <c r="H3556" s="102"/>
      <c r="I3556" s="210"/>
      <c r="J3556" s="102"/>
      <c r="K3556" s="210"/>
      <c r="L3556" s="102"/>
      <c r="M3556" s="210"/>
      <c r="N3556" s="102"/>
      <c r="O3556" s="210"/>
      <c r="P3556" s="102"/>
      <c r="Q3556" s="215"/>
    </row>
    <row r="3557" spans="2:17" x14ac:dyDescent="0.3">
      <c r="B3557" s="102"/>
      <c r="C3557" s="210"/>
      <c r="D3557" s="102"/>
      <c r="E3557" s="210"/>
      <c r="F3557" s="102"/>
      <c r="G3557" s="210"/>
      <c r="H3557" s="102"/>
      <c r="I3557" s="210"/>
      <c r="J3557" s="102"/>
      <c r="K3557" s="210"/>
      <c r="L3557" s="102"/>
      <c r="M3557" s="210"/>
      <c r="N3557" s="102"/>
      <c r="O3557" s="210"/>
      <c r="P3557" s="102"/>
      <c r="Q3557" s="215"/>
    </row>
    <row r="3558" spans="2:17" x14ac:dyDescent="0.3">
      <c r="B3558" s="102"/>
      <c r="C3558" s="210"/>
      <c r="D3558" s="102"/>
      <c r="E3558" s="210"/>
      <c r="F3558" s="102"/>
      <c r="G3558" s="210"/>
      <c r="H3558" s="102"/>
      <c r="I3558" s="210"/>
      <c r="J3558" s="102"/>
      <c r="K3558" s="210"/>
      <c r="L3558" s="102"/>
      <c r="M3558" s="210"/>
      <c r="N3558" s="102"/>
      <c r="O3558" s="210"/>
      <c r="P3558" s="102"/>
      <c r="Q3558" s="215"/>
    </row>
    <row r="3559" spans="2:17" x14ac:dyDescent="0.3">
      <c r="B3559" s="102"/>
      <c r="C3559" s="210"/>
      <c r="D3559" s="102"/>
      <c r="E3559" s="210"/>
      <c r="F3559" s="102"/>
      <c r="G3559" s="210"/>
      <c r="H3559" s="102"/>
      <c r="I3559" s="210"/>
      <c r="J3559" s="102"/>
      <c r="K3559" s="210"/>
      <c r="L3559" s="102"/>
      <c r="M3559" s="210"/>
      <c r="N3559" s="102"/>
      <c r="O3559" s="210"/>
      <c r="P3559" s="102"/>
      <c r="Q3559" s="215"/>
    </row>
    <row r="3560" spans="2:17" x14ac:dyDescent="0.3">
      <c r="B3560" s="102"/>
      <c r="C3560" s="210"/>
      <c r="D3560" s="102"/>
      <c r="E3560" s="210"/>
      <c r="F3560" s="102"/>
      <c r="G3560" s="210"/>
      <c r="H3560" s="102"/>
      <c r="I3560" s="210"/>
      <c r="J3560" s="102"/>
      <c r="K3560" s="210"/>
      <c r="L3560" s="102"/>
      <c r="M3560" s="210"/>
      <c r="N3560" s="102"/>
      <c r="O3560" s="210"/>
      <c r="P3560" s="102"/>
      <c r="Q3560" s="215"/>
    </row>
    <row r="3561" spans="2:17" x14ac:dyDescent="0.3">
      <c r="B3561" s="102"/>
      <c r="C3561" s="210"/>
      <c r="D3561" s="102"/>
      <c r="E3561" s="210"/>
      <c r="F3561" s="102"/>
      <c r="G3561" s="210"/>
      <c r="H3561" s="102"/>
      <c r="I3561" s="210"/>
      <c r="J3561" s="102"/>
      <c r="K3561" s="210"/>
      <c r="L3561" s="102"/>
      <c r="M3561" s="210"/>
      <c r="N3561" s="102"/>
      <c r="O3561" s="210"/>
      <c r="P3561" s="102"/>
      <c r="Q3561" s="215"/>
    </row>
    <row r="3562" spans="2:17" x14ac:dyDescent="0.3">
      <c r="B3562" s="102"/>
      <c r="C3562" s="210"/>
      <c r="D3562" s="102"/>
      <c r="E3562" s="210"/>
      <c r="F3562" s="102"/>
      <c r="G3562" s="210"/>
      <c r="H3562" s="102"/>
      <c r="I3562" s="210"/>
      <c r="J3562" s="102"/>
      <c r="K3562" s="210"/>
      <c r="L3562" s="102"/>
      <c r="M3562" s="210"/>
      <c r="N3562" s="102"/>
      <c r="O3562" s="210"/>
      <c r="P3562" s="102"/>
      <c r="Q3562" s="215"/>
    </row>
    <row r="3563" spans="2:17" x14ac:dyDescent="0.3">
      <c r="B3563" s="102"/>
      <c r="C3563" s="210"/>
      <c r="D3563" s="102"/>
      <c r="E3563" s="210"/>
      <c r="F3563" s="102"/>
      <c r="G3563" s="210"/>
      <c r="H3563" s="102"/>
      <c r="I3563" s="210"/>
      <c r="J3563" s="102"/>
      <c r="K3563" s="210"/>
      <c r="L3563" s="102"/>
      <c r="M3563" s="210"/>
      <c r="N3563" s="102"/>
      <c r="O3563" s="210"/>
      <c r="P3563" s="102"/>
      <c r="Q3563" s="215"/>
    </row>
    <row r="3564" spans="2:17" x14ac:dyDescent="0.3">
      <c r="B3564" s="102"/>
      <c r="C3564" s="210"/>
      <c r="D3564" s="102"/>
      <c r="E3564" s="210"/>
      <c r="F3564" s="102"/>
      <c r="G3564" s="210"/>
      <c r="H3564" s="102"/>
      <c r="I3564" s="210"/>
      <c r="J3564" s="102"/>
      <c r="K3564" s="210"/>
      <c r="L3564" s="102"/>
      <c r="M3564" s="210"/>
      <c r="N3564" s="102"/>
      <c r="O3564" s="210"/>
      <c r="P3564" s="102"/>
      <c r="Q3564" s="215"/>
    </row>
    <row r="3565" spans="2:17" x14ac:dyDescent="0.3">
      <c r="B3565" s="102"/>
      <c r="C3565" s="210"/>
      <c r="D3565" s="102"/>
      <c r="E3565" s="210"/>
      <c r="F3565" s="102"/>
      <c r="G3565" s="210"/>
      <c r="H3565" s="102"/>
      <c r="I3565" s="210"/>
      <c r="J3565" s="102"/>
      <c r="K3565" s="210"/>
      <c r="L3565" s="102"/>
      <c r="M3565" s="210"/>
      <c r="N3565" s="102"/>
      <c r="O3565" s="210"/>
      <c r="P3565" s="102"/>
      <c r="Q3565" s="215"/>
    </row>
    <row r="3566" spans="2:17" x14ac:dyDescent="0.3">
      <c r="B3566" s="102"/>
      <c r="C3566" s="210"/>
      <c r="D3566" s="102"/>
      <c r="E3566" s="210"/>
      <c r="F3566" s="102"/>
      <c r="G3566" s="210"/>
      <c r="H3566" s="102"/>
      <c r="I3566" s="210"/>
      <c r="J3566" s="102"/>
      <c r="K3566" s="210"/>
      <c r="L3566" s="102"/>
      <c r="M3566" s="210"/>
      <c r="N3566" s="102"/>
      <c r="O3566" s="210"/>
      <c r="P3566" s="102"/>
      <c r="Q3566" s="215"/>
    </row>
    <row r="3567" spans="2:17" x14ac:dyDescent="0.3">
      <c r="B3567" s="102"/>
      <c r="C3567" s="210"/>
      <c r="D3567" s="102"/>
      <c r="E3567" s="210"/>
      <c r="F3567" s="102"/>
      <c r="G3567" s="210"/>
      <c r="H3567" s="102"/>
      <c r="I3567" s="210"/>
      <c r="J3567" s="102"/>
      <c r="K3567" s="210"/>
      <c r="L3567" s="102"/>
      <c r="M3567" s="210"/>
      <c r="N3567" s="102"/>
      <c r="O3567" s="210"/>
      <c r="P3567" s="102"/>
      <c r="Q3567" s="215"/>
    </row>
    <row r="3568" spans="2:17" x14ac:dyDescent="0.3">
      <c r="B3568" s="102"/>
      <c r="C3568" s="210"/>
      <c r="D3568" s="102"/>
      <c r="E3568" s="210"/>
      <c r="F3568" s="102"/>
      <c r="G3568" s="210"/>
      <c r="H3568" s="102"/>
      <c r="I3568" s="210"/>
      <c r="J3568" s="102"/>
      <c r="K3568" s="210"/>
      <c r="L3568" s="102"/>
      <c r="M3568" s="210"/>
      <c r="N3568" s="102"/>
      <c r="O3568" s="210"/>
      <c r="P3568" s="102"/>
      <c r="Q3568" s="215"/>
    </row>
    <row r="3569" spans="2:17" x14ac:dyDescent="0.3">
      <c r="B3569" s="102"/>
      <c r="C3569" s="210"/>
      <c r="D3569" s="102"/>
      <c r="E3569" s="210"/>
      <c r="F3569" s="102"/>
      <c r="G3569" s="210"/>
      <c r="H3569" s="102"/>
      <c r="I3569" s="210"/>
      <c r="J3569" s="102"/>
      <c r="K3569" s="210"/>
      <c r="L3569" s="102"/>
      <c r="M3569" s="210"/>
      <c r="N3569" s="102"/>
      <c r="O3569" s="210"/>
      <c r="P3569" s="102"/>
      <c r="Q3569" s="215"/>
    </row>
    <row r="3570" spans="2:17" x14ac:dyDescent="0.3">
      <c r="B3570" s="102"/>
      <c r="C3570" s="210"/>
      <c r="D3570" s="102"/>
      <c r="E3570" s="210"/>
      <c r="F3570" s="102"/>
      <c r="G3570" s="210"/>
      <c r="H3570" s="102"/>
      <c r="I3570" s="210"/>
      <c r="J3570" s="102"/>
      <c r="K3570" s="210"/>
      <c r="L3570" s="102"/>
      <c r="M3570" s="210"/>
      <c r="N3570" s="102"/>
      <c r="O3570" s="210"/>
      <c r="P3570" s="102"/>
      <c r="Q3570" s="215"/>
    </row>
    <row r="3571" spans="2:17" x14ac:dyDescent="0.3">
      <c r="B3571" s="102"/>
      <c r="C3571" s="210"/>
      <c r="D3571" s="102"/>
      <c r="E3571" s="210"/>
      <c r="F3571" s="102"/>
      <c r="G3571" s="210"/>
      <c r="H3571" s="102"/>
      <c r="I3571" s="210"/>
      <c r="J3571" s="102"/>
      <c r="K3571" s="210"/>
      <c r="L3571" s="102"/>
      <c r="M3571" s="210"/>
      <c r="N3571" s="102"/>
      <c r="O3571" s="210"/>
      <c r="P3571" s="102"/>
      <c r="Q3571" s="215"/>
    </row>
    <row r="3572" spans="2:17" x14ac:dyDescent="0.3">
      <c r="B3572" s="102"/>
      <c r="C3572" s="210"/>
      <c r="D3572" s="102"/>
      <c r="E3572" s="210"/>
      <c r="F3572" s="102"/>
      <c r="G3572" s="210"/>
      <c r="H3572" s="102"/>
      <c r="I3572" s="210"/>
      <c r="J3572" s="102"/>
      <c r="K3572" s="210"/>
      <c r="L3572" s="102"/>
      <c r="M3572" s="210"/>
      <c r="N3572" s="102"/>
      <c r="O3572" s="210"/>
      <c r="P3572" s="102"/>
      <c r="Q3572" s="215"/>
    </row>
    <row r="3573" spans="2:17" x14ac:dyDescent="0.3">
      <c r="B3573" s="102"/>
      <c r="C3573" s="210"/>
      <c r="D3573" s="102"/>
      <c r="E3573" s="210"/>
      <c r="F3573" s="102"/>
      <c r="G3573" s="210"/>
      <c r="H3573" s="102"/>
      <c r="I3573" s="210"/>
      <c r="J3573" s="102"/>
      <c r="K3573" s="210"/>
      <c r="L3573" s="102"/>
      <c r="M3573" s="210"/>
      <c r="N3573" s="102"/>
      <c r="O3573" s="210"/>
      <c r="P3573" s="102"/>
      <c r="Q3573" s="215"/>
    </row>
    <row r="3574" spans="2:17" x14ac:dyDescent="0.3">
      <c r="B3574" s="102"/>
      <c r="C3574" s="210"/>
      <c r="D3574" s="102"/>
      <c r="E3574" s="210"/>
      <c r="F3574" s="102"/>
      <c r="G3574" s="210"/>
      <c r="H3574" s="102"/>
      <c r="I3574" s="210"/>
      <c r="J3574" s="102"/>
      <c r="K3574" s="210"/>
      <c r="L3574" s="102"/>
      <c r="M3574" s="210"/>
      <c r="N3574" s="102"/>
      <c r="O3574" s="210"/>
      <c r="P3574" s="102"/>
      <c r="Q3574" s="215"/>
    </row>
    <row r="3575" spans="2:17" x14ac:dyDescent="0.3">
      <c r="B3575" s="102"/>
      <c r="C3575" s="210"/>
      <c r="D3575" s="102"/>
      <c r="E3575" s="210"/>
      <c r="F3575" s="102"/>
      <c r="G3575" s="210"/>
      <c r="H3575" s="102"/>
      <c r="I3575" s="210"/>
      <c r="J3575" s="102"/>
      <c r="K3575" s="210"/>
      <c r="L3575" s="102"/>
      <c r="M3575" s="210"/>
      <c r="N3575" s="102"/>
      <c r="O3575" s="210"/>
      <c r="P3575" s="102"/>
      <c r="Q3575" s="215"/>
    </row>
    <row r="3576" spans="2:17" x14ac:dyDescent="0.3">
      <c r="B3576" s="102"/>
      <c r="C3576" s="210"/>
      <c r="D3576" s="102"/>
      <c r="E3576" s="210"/>
      <c r="F3576" s="102"/>
      <c r="G3576" s="210"/>
      <c r="H3576" s="102"/>
      <c r="I3576" s="210"/>
      <c r="J3576" s="102"/>
      <c r="K3576" s="210"/>
      <c r="L3576" s="102"/>
      <c r="M3576" s="210"/>
      <c r="N3576" s="102"/>
      <c r="O3576" s="210"/>
      <c r="P3576" s="102"/>
      <c r="Q3576" s="215"/>
    </row>
    <row r="3577" spans="2:17" x14ac:dyDescent="0.3">
      <c r="B3577" s="102"/>
      <c r="C3577" s="210"/>
      <c r="D3577" s="102"/>
      <c r="E3577" s="210"/>
      <c r="F3577" s="102"/>
      <c r="G3577" s="210"/>
      <c r="H3577" s="102"/>
      <c r="I3577" s="210"/>
      <c r="J3577" s="102"/>
      <c r="K3577" s="210"/>
      <c r="L3577" s="102"/>
      <c r="M3577" s="210"/>
      <c r="N3577" s="102"/>
      <c r="O3577" s="210"/>
      <c r="P3577" s="102"/>
      <c r="Q3577" s="215"/>
    </row>
    <row r="3578" spans="2:17" x14ac:dyDescent="0.3">
      <c r="B3578" s="102"/>
      <c r="C3578" s="210"/>
      <c r="D3578" s="102"/>
      <c r="E3578" s="210"/>
      <c r="F3578" s="102"/>
      <c r="G3578" s="210"/>
      <c r="H3578" s="102"/>
      <c r="I3578" s="210"/>
      <c r="J3578" s="102"/>
      <c r="K3578" s="210"/>
      <c r="L3578" s="102"/>
      <c r="M3578" s="210"/>
      <c r="N3578" s="102"/>
      <c r="O3578" s="210"/>
      <c r="P3578" s="102"/>
      <c r="Q3578" s="215"/>
    </row>
    <row r="3579" spans="2:17" x14ac:dyDescent="0.3">
      <c r="B3579" s="102"/>
      <c r="C3579" s="210"/>
      <c r="D3579" s="102"/>
      <c r="E3579" s="210"/>
      <c r="F3579" s="102"/>
      <c r="G3579" s="210"/>
      <c r="H3579" s="102"/>
      <c r="I3579" s="210"/>
      <c r="J3579" s="102"/>
      <c r="K3579" s="210"/>
      <c r="L3579" s="102"/>
      <c r="M3579" s="210"/>
      <c r="N3579" s="102"/>
      <c r="O3579" s="210"/>
      <c r="P3579" s="102"/>
      <c r="Q3579" s="215"/>
    </row>
    <row r="3580" spans="2:17" x14ac:dyDescent="0.3">
      <c r="B3580" s="102"/>
      <c r="C3580" s="210"/>
      <c r="D3580" s="102"/>
      <c r="E3580" s="210"/>
      <c r="F3580" s="102"/>
      <c r="G3580" s="210"/>
      <c r="H3580" s="102"/>
      <c r="I3580" s="210"/>
      <c r="J3580" s="102"/>
      <c r="K3580" s="210"/>
      <c r="L3580" s="102"/>
      <c r="M3580" s="210"/>
      <c r="N3580" s="102"/>
      <c r="O3580" s="210"/>
      <c r="P3580" s="102"/>
      <c r="Q3580" s="215"/>
    </row>
    <row r="3581" spans="2:17" x14ac:dyDescent="0.3">
      <c r="B3581" s="102"/>
      <c r="C3581" s="210"/>
      <c r="D3581" s="102"/>
      <c r="E3581" s="210"/>
      <c r="F3581" s="102"/>
      <c r="G3581" s="210"/>
      <c r="H3581" s="102"/>
      <c r="I3581" s="210"/>
      <c r="J3581" s="102"/>
      <c r="K3581" s="210"/>
      <c r="L3581" s="102"/>
      <c r="M3581" s="210"/>
      <c r="N3581" s="102"/>
      <c r="O3581" s="210"/>
      <c r="P3581" s="102"/>
      <c r="Q3581" s="215"/>
    </row>
    <row r="3582" spans="2:17" x14ac:dyDescent="0.3">
      <c r="B3582" s="102"/>
      <c r="C3582" s="210"/>
      <c r="D3582" s="102"/>
      <c r="E3582" s="210"/>
      <c r="F3582" s="102"/>
      <c r="G3582" s="210"/>
      <c r="H3582" s="102"/>
      <c r="I3582" s="210"/>
      <c r="J3582" s="102"/>
      <c r="K3582" s="210"/>
      <c r="L3582" s="102"/>
      <c r="M3582" s="210"/>
      <c r="N3582" s="102"/>
      <c r="O3582" s="210"/>
      <c r="P3582" s="102"/>
      <c r="Q3582" s="215"/>
    </row>
    <row r="3583" spans="2:17" x14ac:dyDescent="0.3">
      <c r="B3583" s="102"/>
      <c r="C3583" s="210"/>
      <c r="D3583" s="102"/>
      <c r="E3583" s="210"/>
      <c r="F3583" s="102"/>
      <c r="G3583" s="210"/>
      <c r="H3583" s="102"/>
      <c r="I3583" s="210"/>
      <c r="J3583" s="102"/>
      <c r="K3583" s="210"/>
      <c r="L3583" s="102"/>
      <c r="M3583" s="210"/>
      <c r="N3583" s="102"/>
      <c r="O3583" s="210"/>
      <c r="P3583" s="102"/>
      <c r="Q3583" s="215"/>
    </row>
    <row r="3584" spans="2:17" x14ac:dyDescent="0.3">
      <c r="B3584" s="102"/>
      <c r="C3584" s="210"/>
      <c r="D3584" s="102"/>
      <c r="E3584" s="210"/>
      <c r="F3584" s="102"/>
      <c r="G3584" s="210"/>
      <c r="H3584" s="102"/>
      <c r="I3584" s="210"/>
      <c r="J3584" s="102"/>
      <c r="K3584" s="210"/>
      <c r="L3584" s="102"/>
      <c r="M3584" s="210"/>
      <c r="N3584" s="102"/>
      <c r="O3584" s="210"/>
      <c r="P3584" s="102"/>
      <c r="Q3584" s="215"/>
    </row>
    <row r="3585" spans="2:17" x14ac:dyDescent="0.3">
      <c r="B3585" s="102"/>
      <c r="C3585" s="210"/>
      <c r="D3585" s="102"/>
      <c r="E3585" s="210"/>
      <c r="F3585" s="102"/>
      <c r="G3585" s="210"/>
      <c r="H3585" s="102"/>
      <c r="I3585" s="210"/>
      <c r="J3585" s="102"/>
      <c r="K3585" s="210"/>
      <c r="L3585" s="102"/>
      <c r="M3585" s="210"/>
      <c r="N3585" s="102"/>
      <c r="O3585" s="210"/>
      <c r="P3585" s="102"/>
      <c r="Q3585" s="215"/>
    </row>
    <row r="3586" spans="2:17" x14ac:dyDescent="0.3">
      <c r="B3586" s="102"/>
      <c r="C3586" s="210"/>
      <c r="D3586" s="102"/>
      <c r="E3586" s="210"/>
      <c r="F3586" s="102"/>
      <c r="G3586" s="210"/>
      <c r="H3586" s="102"/>
      <c r="I3586" s="210"/>
      <c r="J3586" s="102"/>
      <c r="K3586" s="210"/>
      <c r="L3586" s="102"/>
      <c r="M3586" s="210"/>
      <c r="N3586" s="102"/>
      <c r="O3586" s="210"/>
      <c r="P3586" s="102"/>
      <c r="Q3586" s="215"/>
    </row>
    <row r="3587" spans="2:17" x14ac:dyDescent="0.3">
      <c r="B3587" s="102"/>
      <c r="C3587" s="210"/>
      <c r="D3587" s="102"/>
      <c r="E3587" s="210"/>
      <c r="F3587" s="102"/>
      <c r="G3587" s="210"/>
      <c r="H3587" s="102"/>
      <c r="I3587" s="210"/>
      <c r="J3587" s="102"/>
      <c r="K3587" s="210"/>
      <c r="L3587" s="102"/>
      <c r="M3587" s="210"/>
      <c r="N3587" s="102"/>
      <c r="O3587" s="210"/>
      <c r="P3587" s="102"/>
      <c r="Q3587" s="215"/>
    </row>
    <row r="3588" spans="2:17" x14ac:dyDescent="0.3">
      <c r="B3588" s="102"/>
      <c r="C3588" s="210"/>
      <c r="D3588" s="102"/>
      <c r="E3588" s="210"/>
      <c r="F3588" s="102"/>
      <c r="G3588" s="210"/>
      <c r="H3588" s="102"/>
      <c r="I3588" s="210"/>
      <c r="J3588" s="102"/>
      <c r="K3588" s="210"/>
      <c r="L3588" s="102"/>
      <c r="M3588" s="210"/>
      <c r="N3588" s="102"/>
      <c r="O3588" s="210"/>
      <c r="P3588" s="102"/>
      <c r="Q3588" s="215"/>
    </row>
    <row r="3589" spans="2:17" x14ac:dyDescent="0.3">
      <c r="B3589" s="102"/>
      <c r="C3589" s="210"/>
      <c r="D3589" s="102"/>
      <c r="E3589" s="210"/>
      <c r="F3589" s="102"/>
      <c r="G3589" s="210"/>
      <c r="H3589" s="102"/>
      <c r="I3589" s="210"/>
      <c r="J3589" s="102"/>
      <c r="K3589" s="210"/>
      <c r="L3589" s="102"/>
      <c r="M3589" s="210"/>
      <c r="N3589" s="102"/>
      <c r="O3589" s="210"/>
      <c r="P3589" s="102"/>
      <c r="Q3589" s="215"/>
    </row>
    <row r="3590" spans="2:17" x14ac:dyDescent="0.3">
      <c r="B3590" s="102"/>
      <c r="C3590" s="210"/>
      <c r="D3590" s="102"/>
      <c r="E3590" s="210"/>
      <c r="F3590" s="102"/>
      <c r="G3590" s="210"/>
      <c r="H3590" s="102"/>
      <c r="I3590" s="210"/>
      <c r="J3590" s="102"/>
      <c r="K3590" s="210"/>
      <c r="L3590" s="102"/>
      <c r="M3590" s="210"/>
      <c r="N3590" s="102"/>
      <c r="O3590" s="210"/>
      <c r="P3590" s="102"/>
      <c r="Q3590" s="215"/>
    </row>
    <row r="3591" spans="2:17" x14ac:dyDescent="0.3">
      <c r="B3591" s="102"/>
      <c r="C3591" s="210"/>
      <c r="D3591" s="102"/>
      <c r="E3591" s="210"/>
      <c r="F3591" s="102"/>
      <c r="G3591" s="210"/>
      <c r="H3591" s="102"/>
      <c r="I3591" s="210"/>
      <c r="J3591" s="102"/>
      <c r="K3591" s="210"/>
      <c r="L3591" s="102"/>
      <c r="M3591" s="210"/>
      <c r="N3591" s="102"/>
      <c r="O3591" s="210"/>
      <c r="P3591" s="102"/>
      <c r="Q3591" s="215"/>
    </row>
    <row r="3592" spans="2:17" x14ac:dyDescent="0.3">
      <c r="B3592" s="102"/>
      <c r="C3592" s="210"/>
      <c r="D3592" s="102"/>
      <c r="E3592" s="210"/>
      <c r="F3592" s="102"/>
      <c r="G3592" s="210"/>
      <c r="H3592" s="102"/>
      <c r="I3592" s="210"/>
      <c r="J3592" s="102"/>
      <c r="K3592" s="210"/>
      <c r="L3592" s="102"/>
      <c r="M3592" s="210"/>
      <c r="N3592" s="102"/>
      <c r="O3592" s="210"/>
      <c r="P3592" s="102"/>
      <c r="Q3592" s="215"/>
    </row>
    <row r="3593" spans="2:17" x14ac:dyDescent="0.3">
      <c r="B3593" s="102"/>
      <c r="C3593" s="210"/>
      <c r="D3593" s="102"/>
      <c r="E3593" s="210"/>
      <c r="F3593" s="102"/>
      <c r="G3593" s="210"/>
      <c r="H3593" s="102"/>
      <c r="I3593" s="210"/>
      <c r="J3593" s="102"/>
      <c r="K3593" s="210"/>
      <c r="L3593" s="102"/>
      <c r="M3593" s="210"/>
      <c r="N3593" s="102"/>
      <c r="O3593" s="210"/>
      <c r="P3593" s="102"/>
      <c r="Q3593" s="215"/>
    </row>
    <row r="3594" spans="2:17" x14ac:dyDescent="0.3">
      <c r="B3594" s="102"/>
      <c r="C3594" s="210"/>
      <c r="D3594" s="102"/>
      <c r="E3594" s="210"/>
      <c r="F3594" s="102"/>
      <c r="G3594" s="210"/>
      <c r="H3594" s="102"/>
      <c r="I3594" s="210"/>
      <c r="J3594" s="102"/>
      <c r="K3594" s="210"/>
      <c r="L3594" s="102"/>
      <c r="M3594" s="210"/>
      <c r="N3594" s="102"/>
      <c r="O3594" s="210"/>
      <c r="P3594" s="102"/>
      <c r="Q3594" s="215"/>
    </row>
    <row r="3595" spans="2:17" x14ac:dyDescent="0.3">
      <c r="B3595" s="102"/>
      <c r="C3595" s="210"/>
      <c r="D3595" s="102"/>
      <c r="E3595" s="210"/>
      <c r="F3595" s="102"/>
      <c r="G3595" s="210"/>
      <c r="H3595" s="102"/>
      <c r="I3595" s="210"/>
      <c r="J3595" s="102"/>
      <c r="K3595" s="210"/>
      <c r="L3595" s="102"/>
      <c r="M3595" s="210"/>
      <c r="N3595" s="102"/>
      <c r="O3595" s="210"/>
      <c r="P3595" s="102"/>
      <c r="Q3595" s="215"/>
    </row>
    <row r="3596" spans="2:17" x14ac:dyDescent="0.3">
      <c r="B3596" s="102"/>
      <c r="C3596" s="210"/>
      <c r="D3596" s="102"/>
      <c r="E3596" s="210"/>
      <c r="F3596" s="102"/>
      <c r="G3596" s="210"/>
      <c r="H3596" s="102"/>
      <c r="I3596" s="210"/>
      <c r="J3596" s="102"/>
      <c r="K3596" s="210"/>
      <c r="L3596" s="102"/>
      <c r="M3596" s="210"/>
      <c r="N3596" s="102"/>
      <c r="O3596" s="210"/>
      <c r="P3596" s="102"/>
      <c r="Q3596" s="215"/>
    </row>
    <row r="3597" spans="2:17" x14ac:dyDescent="0.3">
      <c r="B3597" s="102"/>
      <c r="C3597" s="210"/>
      <c r="D3597" s="102"/>
      <c r="E3597" s="210"/>
      <c r="F3597" s="102"/>
      <c r="G3597" s="210"/>
      <c r="H3597" s="102"/>
      <c r="I3597" s="210"/>
      <c r="J3597" s="102"/>
      <c r="K3597" s="210"/>
      <c r="L3597" s="102"/>
      <c r="M3597" s="210"/>
      <c r="N3597" s="102"/>
      <c r="O3597" s="210"/>
      <c r="P3597" s="102"/>
      <c r="Q3597" s="215"/>
    </row>
    <row r="3598" spans="2:17" x14ac:dyDescent="0.3">
      <c r="B3598" s="102"/>
      <c r="C3598" s="210"/>
      <c r="D3598" s="102"/>
      <c r="E3598" s="210"/>
      <c r="F3598" s="102"/>
      <c r="G3598" s="210"/>
      <c r="H3598" s="102"/>
      <c r="I3598" s="210"/>
      <c r="J3598" s="102"/>
      <c r="K3598" s="210"/>
      <c r="L3598" s="102"/>
      <c r="M3598" s="210"/>
      <c r="N3598" s="102"/>
      <c r="O3598" s="210"/>
      <c r="P3598" s="102"/>
      <c r="Q3598" s="215"/>
    </row>
    <row r="3599" spans="2:17" x14ac:dyDescent="0.3">
      <c r="B3599" s="102"/>
      <c r="C3599" s="210"/>
      <c r="D3599" s="102"/>
      <c r="E3599" s="210"/>
      <c r="F3599" s="102"/>
      <c r="G3599" s="210"/>
      <c r="H3599" s="102"/>
      <c r="I3599" s="210"/>
      <c r="J3599" s="102"/>
      <c r="K3599" s="210"/>
      <c r="L3599" s="102"/>
      <c r="M3599" s="210"/>
      <c r="N3599" s="102"/>
      <c r="O3599" s="210"/>
      <c r="P3599" s="102"/>
      <c r="Q3599" s="215"/>
    </row>
    <row r="3600" spans="2:17" x14ac:dyDescent="0.3">
      <c r="B3600" s="102"/>
      <c r="C3600" s="210"/>
      <c r="D3600" s="102"/>
      <c r="E3600" s="210"/>
      <c r="F3600" s="102"/>
      <c r="G3600" s="210"/>
      <c r="H3600" s="102"/>
      <c r="I3600" s="210"/>
      <c r="J3600" s="102"/>
      <c r="K3600" s="210"/>
      <c r="L3600" s="102"/>
      <c r="M3600" s="210"/>
      <c r="N3600" s="102"/>
      <c r="O3600" s="210"/>
      <c r="P3600" s="102"/>
      <c r="Q3600" s="215"/>
    </row>
    <row r="3601" spans="2:17" x14ac:dyDescent="0.3">
      <c r="B3601" s="102"/>
      <c r="C3601" s="210"/>
      <c r="D3601" s="102"/>
      <c r="E3601" s="210"/>
      <c r="F3601" s="102"/>
      <c r="G3601" s="210"/>
      <c r="H3601" s="102"/>
      <c r="I3601" s="210"/>
      <c r="J3601" s="102"/>
      <c r="K3601" s="210"/>
      <c r="L3601" s="102"/>
      <c r="M3601" s="210"/>
      <c r="N3601" s="102"/>
      <c r="O3601" s="210"/>
      <c r="P3601" s="102"/>
      <c r="Q3601" s="215"/>
    </row>
    <row r="3602" spans="2:17" x14ac:dyDescent="0.3">
      <c r="B3602" s="102"/>
      <c r="C3602" s="210"/>
      <c r="D3602" s="102"/>
      <c r="E3602" s="210"/>
      <c r="F3602" s="102"/>
      <c r="G3602" s="210"/>
      <c r="H3602" s="102"/>
      <c r="I3602" s="210"/>
      <c r="J3602" s="102"/>
      <c r="K3602" s="210"/>
      <c r="L3602" s="102"/>
      <c r="M3602" s="210"/>
      <c r="N3602" s="102"/>
      <c r="O3602" s="210"/>
      <c r="P3602" s="102"/>
      <c r="Q3602" s="215"/>
    </row>
    <row r="3603" spans="2:17" x14ac:dyDescent="0.3">
      <c r="B3603" s="102"/>
      <c r="C3603" s="210"/>
      <c r="D3603" s="102"/>
      <c r="E3603" s="210"/>
      <c r="F3603" s="102"/>
      <c r="G3603" s="210"/>
      <c r="H3603" s="102"/>
      <c r="I3603" s="210"/>
      <c r="J3603" s="102"/>
      <c r="K3603" s="210"/>
      <c r="L3603" s="102"/>
      <c r="M3603" s="210"/>
      <c r="N3603" s="102"/>
      <c r="O3603" s="210"/>
      <c r="P3603" s="102"/>
      <c r="Q3603" s="215"/>
    </row>
    <row r="3604" spans="2:17" x14ac:dyDescent="0.3">
      <c r="B3604" s="102"/>
      <c r="C3604" s="210"/>
      <c r="D3604" s="102"/>
      <c r="E3604" s="210"/>
      <c r="F3604" s="102"/>
      <c r="G3604" s="210"/>
      <c r="H3604" s="102"/>
      <c r="I3604" s="210"/>
      <c r="J3604" s="102"/>
      <c r="K3604" s="210"/>
      <c r="L3604" s="102"/>
      <c r="M3604" s="210"/>
      <c r="N3604" s="102"/>
      <c r="O3604" s="210"/>
      <c r="P3604" s="102"/>
      <c r="Q3604" s="215"/>
    </row>
    <row r="3605" spans="2:17" x14ac:dyDescent="0.3">
      <c r="B3605" s="102"/>
      <c r="C3605" s="210"/>
      <c r="D3605" s="102"/>
      <c r="E3605" s="210"/>
      <c r="F3605" s="102"/>
      <c r="G3605" s="210"/>
      <c r="H3605" s="102"/>
      <c r="I3605" s="210"/>
      <c r="J3605" s="102"/>
      <c r="K3605" s="210"/>
      <c r="L3605" s="102"/>
      <c r="M3605" s="210"/>
      <c r="N3605" s="102"/>
      <c r="O3605" s="210"/>
      <c r="P3605" s="102"/>
      <c r="Q3605" s="215"/>
    </row>
    <row r="3606" spans="2:17" x14ac:dyDescent="0.3">
      <c r="B3606" s="102"/>
      <c r="C3606" s="210"/>
      <c r="D3606" s="102"/>
      <c r="E3606" s="210"/>
      <c r="F3606" s="102"/>
      <c r="G3606" s="210"/>
      <c r="H3606" s="102"/>
      <c r="I3606" s="210"/>
      <c r="J3606" s="102"/>
      <c r="K3606" s="210"/>
      <c r="L3606" s="102"/>
      <c r="M3606" s="210"/>
      <c r="N3606" s="102"/>
      <c r="O3606" s="210"/>
      <c r="P3606" s="102"/>
      <c r="Q3606" s="215"/>
    </row>
    <row r="3607" spans="2:17" x14ac:dyDescent="0.3">
      <c r="B3607" s="102"/>
      <c r="C3607" s="210"/>
      <c r="D3607" s="102"/>
      <c r="E3607" s="210"/>
      <c r="F3607" s="102"/>
      <c r="G3607" s="210"/>
      <c r="H3607" s="102"/>
      <c r="I3607" s="210"/>
      <c r="J3607" s="102"/>
      <c r="K3607" s="210"/>
      <c r="L3607" s="102"/>
      <c r="M3607" s="210"/>
      <c r="N3607" s="102"/>
      <c r="O3607" s="210"/>
      <c r="P3607" s="102"/>
      <c r="Q3607" s="215"/>
    </row>
    <row r="3608" spans="2:17" x14ac:dyDescent="0.3">
      <c r="B3608" s="102"/>
      <c r="C3608" s="210"/>
      <c r="D3608" s="102"/>
      <c r="E3608" s="210"/>
      <c r="F3608" s="102"/>
      <c r="G3608" s="210"/>
      <c r="H3608" s="102"/>
      <c r="I3608" s="210"/>
      <c r="J3608" s="102"/>
      <c r="K3608" s="210"/>
      <c r="L3608" s="102"/>
      <c r="M3608" s="210"/>
      <c r="N3608" s="102"/>
      <c r="O3608" s="210"/>
      <c r="P3608" s="102"/>
      <c r="Q3608" s="215"/>
    </row>
    <row r="3609" spans="2:17" x14ac:dyDescent="0.3">
      <c r="B3609" s="102"/>
      <c r="C3609" s="210"/>
      <c r="D3609" s="102"/>
      <c r="E3609" s="210"/>
      <c r="F3609" s="102"/>
      <c r="G3609" s="210"/>
      <c r="H3609" s="102"/>
      <c r="I3609" s="210"/>
      <c r="J3609" s="102"/>
      <c r="K3609" s="210"/>
      <c r="L3609" s="102"/>
      <c r="M3609" s="210"/>
      <c r="N3609" s="102"/>
      <c r="O3609" s="210"/>
      <c r="P3609" s="102"/>
      <c r="Q3609" s="215"/>
    </row>
    <row r="3610" spans="2:17" x14ac:dyDescent="0.3">
      <c r="B3610" s="102"/>
      <c r="C3610" s="210"/>
      <c r="D3610" s="102"/>
      <c r="E3610" s="210"/>
      <c r="F3610" s="102"/>
      <c r="G3610" s="210"/>
      <c r="H3610" s="102"/>
      <c r="I3610" s="210"/>
      <c r="J3610" s="102"/>
      <c r="K3610" s="210"/>
      <c r="L3610" s="102"/>
      <c r="M3610" s="210"/>
      <c r="N3610" s="102"/>
      <c r="O3610" s="210"/>
      <c r="P3610" s="102"/>
      <c r="Q3610" s="215"/>
    </row>
    <row r="3611" spans="2:17" x14ac:dyDescent="0.3">
      <c r="B3611" s="102"/>
      <c r="C3611" s="210"/>
      <c r="D3611" s="102"/>
      <c r="E3611" s="210"/>
      <c r="F3611" s="102"/>
      <c r="G3611" s="210"/>
      <c r="H3611" s="102"/>
      <c r="I3611" s="210"/>
      <c r="J3611" s="102"/>
      <c r="K3611" s="210"/>
      <c r="L3611" s="102"/>
      <c r="M3611" s="210"/>
      <c r="N3611" s="102"/>
      <c r="O3611" s="210"/>
      <c r="P3611" s="102"/>
      <c r="Q3611" s="215"/>
    </row>
    <row r="3612" spans="2:17" x14ac:dyDescent="0.3">
      <c r="B3612" s="102"/>
      <c r="C3612" s="210"/>
      <c r="D3612" s="102"/>
      <c r="E3612" s="210"/>
      <c r="F3612" s="102"/>
      <c r="G3612" s="210"/>
      <c r="H3612" s="102"/>
      <c r="I3612" s="210"/>
      <c r="J3612" s="102"/>
      <c r="K3612" s="210"/>
      <c r="L3612" s="102"/>
      <c r="M3612" s="210"/>
      <c r="N3612" s="102"/>
      <c r="O3612" s="210"/>
      <c r="P3612" s="102"/>
      <c r="Q3612" s="215"/>
    </row>
    <row r="3613" spans="2:17" x14ac:dyDescent="0.3">
      <c r="B3613" s="102"/>
      <c r="C3613" s="210"/>
      <c r="D3613" s="102"/>
      <c r="E3613" s="210"/>
      <c r="F3613" s="102"/>
      <c r="G3613" s="210"/>
      <c r="H3613" s="102"/>
      <c r="I3613" s="210"/>
      <c r="J3613" s="102"/>
      <c r="K3613" s="210"/>
      <c r="L3613" s="102"/>
      <c r="M3613" s="210"/>
      <c r="N3613" s="102"/>
      <c r="O3613" s="210"/>
      <c r="P3613" s="102"/>
      <c r="Q3613" s="215"/>
    </row>
    <row r="3614" spans="2:17" x14ac:dyDescent="0.3">
      <c r="B3614" s="102"/>
      <c r="C3614" s="210"/>
      <c r="D3614" s="102"/>
      <c r="E3614" s="210"/>
      <c r="F3614" s="102"/>
      <c r="G3614" s="210"/>
      <c r="H3614" s="102"/>
      <c r="I3614" s="210"/>
      <c r="J3614" s="102"/>
      <c r="K3614" s="210"/>
      <c r="L3614" s="102"/>
      <c r="M3614" s="210"/>
      <c r="N3614" s="102"/>
      <c r="O3614" s="210"/>
      <c r="P3614" s="102"/>
      <c r="Q3614" s="215"/>
    </row>
    <row r="3615" spans="2:17" x14ac:dyDescent="0.3">
      <c r="B3615" s="102"/>
      <c r="C3615" s="210"/>
      <c r="D3615" s="102"/>
      <c r="E3615" s="210"/>
      <c r="F3615" s="102"/>
      <c r="G3615" s="210"/>
      <c r="H3615" s="102"/>
      <c r="I3615" s="210"/>
      <c r="J3615" s="102"/>
      <c r="K3615" s="210"/>
      <c r="L3615" s="102"/>
      <c r="M3615" s="210"/>
      <c r="N3615" s="102"/>
      <c r="O3615" s="210"/>
      <c r="P3615" s="102"/>
      <c r="Q3615" s="215"/>
    </row>
    <row r="3616" spans="2:17" x14ac:dyDescent="0.3">
      <c r="B3616" s="102"/>
      <c r="C3616" s="210"/>
      <c r="D3616" s="102"/>
      <c r="E3616" s="210"/>
      <c r="F3616" s="102"/>
      <c r="G3616" s="210"/>
      <c r="H3616" s="102"/>
      <c r="I3616" s="210"/>
      <c r="J3616" s="102"/>
      <c r="K3616" s="210"/>
      <c r="L3616" s="102"/>
      <c r="M3616" s="210"/>
      <c r="N3616" s="102"/>
      <c r="O3616" s="210"/>
      <c r="P3616" s="102"/>
      <c r="Q3616" s="215"/>
    </row>
    <row r="3617" spans="2:17" x14ac:dyDescent="0.3">
      <c r="B3617" s="102"/>
      <c r="C3617" s="210"/>
      <c r="D3617" s="102"/>
      <c r="E3617" s="210"/>
      <c r="F3617" s="102"/>
      <c r="G3617" s="210"/>
      <c r="H3617" s="102"/>
      <c r="I3617" s="210"/>
      <c r="J3617" s="102"/>
      <c r="K3617" s="210"/>
      <c r="L3617" s="102"/>
      <c r="M3617" s="210"/>
      <c r="N3617" s="102"/>
      <c r="O3617" s="210"/>
      <c r="P3617" s="102"/>
      <c r="Q3617" s="215"/>
    </row>
    <row r="3618" spans="2:17" x14ac:dyDescent="0.3">
      <c r="B3618" s="102"/>
      <c r="C3618" s="210"/>
      <c r="D3618" s="102"/>
      <c r="E3618" s="210"/>
      <c r="F3618" s="102"/>
      <c r="G3618" s="210"/>
      <c r="H3618" s="102"/>
      <c r="I3618" s="210"/>
      <c r="J3618" s="102"/>
      <c r="K3618" s="210"/>
      <c r="L3618" s="102"/>
      <c r="M3618" s="210"/>
      <c r="N3618" s="102"/>
      <c r="O3618" s="210"/>
      <c r="P3618" s="102"/>
      <c r="Q3618" s="215"/>
    </row>
    <row r="3619" spans="2:17" x14ac:dyDescent="0.3">
      <c r="B3619" s="102"/>
      <c r="C3619" s="210"/>
      <c r="D3619" s="102"/>
      <c r="E3619" s="210"/>
      <c r="F3619" s="102"/>
      <c r="G3619" s="210"/>
      <c r="H3619" s="102"/>
      <c r="I3619" s="210"/>
      <c r="J3619" s="102"/>
      <c r="K3619" s="210"/>
      <c r="L3619" s="102"/>
      <c r="M3619" s="210"/>
      <c r="N3619" s="102"/>
      <c r="O3619" s="210"/>
      <c r="P3619" s="102"/>
      <c r="Q3619" s="215"/>
    </row>
    <row r="3620" spans="2:17" x14ac:dyDescent="0.3">
      <c r="B3620" s="102"/>
      <c r="C3620" s="210"/>
      <c r="D3620" s="102"/>
      <c r="E3620" s="210"/>
      <c r="F3620" s="102"/>
      <c r="G3620" s="210"/>
      <c r="H3620" s="102"/>
      <c r="I3620" s="210"/>
      <c r="J3620" s="102"/>
      <c r="K3620" s="210"/>
      <c r="L3620" s="102"/>
      <c r="M3620" s="210"/>
      <c r="N3620" s="102"/>
      <c r="O3620" s="210"/>
      <c r="P3620" s="102"/>
      <c r="Q3620" s="215"/>
    </row>
    <row r="3621" spans="2:17" x14ac:dyDescent="0.3">
      <c r="B3621" s="102"/>
      <c r="C3621" s="210"/>
      <c r="D3621" s="102"/>
      <c r="E3621" s="210"/>
      <c r="F3621" s="102"/>
      <c r="G3621" s="210"/>
      <c r="H3621" s="102"/>
      <c r="I3621" s="210"/>
      <c r="J3621" s="102"/>
      <c r="K3621" s="210"/>
      <c r="L3621" s="102"/>
      <c r="M3621" s="210"/>
      <c r="N3621" s="102"/>
      <c r="O3621" s="210"/>
      <c r="P3621" s="102"/>
      <c r="Q3621" s="215"/>
    </row>
    <row r="3622" spans="2:17" x14ac:dyDescent="0.3">
      <c r="B3622" s="102"/>
      <c r="C3622" s="210"/>
      <c r="D3622" s="102"/>
      <c r="E3622" s="210"/>
      <c r="F3622" s="102"/>
      <c r="G3622" s="210"/>
      <c r="H3622" s="102"/>
      <c r="I3622" s="210"/>
      <c r="J3622" s="102"/>
      <c r="K3622" s="210"/>
      <c r="L3622" s="102"/>
      <c r="M3622" s="210"/>
      <c r="N3622" s="102"/>
      <c r="O3622" s="210"/>
      <c r="P3622" s="102"/>
      <c r="Q3622" s="215"/>
    </row>
    <row r="3623" spans="2:17" x14ac:dyDescent="0.3">
      <c r="B3623" s="102"/>
      <c r="C3623" s="210"/>
      <c r="D3623" s="102"/>
      <c r="E3623" s="210"/>
      <c r="F3623" s="102"/>
      <c r="G3623" s="210"/>
      <c r="H3623" s="102"/>
      <c r="I3623" s="210"/>
      <c r="J3623" s="102"/>
      <c r="K3623" s="210"/>
      <c r="L3623" s="102"/>
      <c r="M3623" s="210"/>
      <c r="N3623" s="102"/>
      <c r="O3623" s="210"/>
      <c r="P3623" s="102"/>
      <c r="Q3623" s="215"/>
    </row>
    <row r="3624" spans="2:17" x14ac:dyDescent="0.3">
      <c r="B3624" s="102"/>
      <c r="C3624" s="210"/>
      <c r="D3624" s="102"/>
      <c r="E3624" s="210"/>
      <c r="F3624" s="102"/>
      <c r="G3624" s="210"/>
      <c r="H3624" s="102"/>
      <c r="I3624" s="210"/>
      <c r="J3624" s="102"/>
      <c r="K3624" s="210"/>
      <c r="L3624" s="102"/>
      <c r="M3624" s="210"/>
      <c r="N3624" s="102"/>
      <c r="O3624" s="210"/>
      <c r="P3624" s="102"/>
      <c r="Q3624" s="215"/>
    </row>
    <row r="3625" spans="2:17" x14ac:dyDescent="0.3">
      <c r="B3625" s="102"/>
      <c r="C3625" s="210"/>
      <c r="D3625" s="102"/>
      <c r="E3625" s="210"/>
      <c r="F3625" s="102"/>
      <c r="G3625" s="210"/>
      <c r="H3625" s="102"/>
      <c r="I3625" s="210"/>
      <c r="J3625" s="102"/>
      <c r="K3625" s="210"/>
      <c r="L3625" s="102"/>
      <c r="M3625" s="210"/>
      <c r="N3625" s="102"/>
      <c r="O3625" s="210"/>
      <c r="P3625" s="102"/>
      <c r="Q3625" s="215"/>
    </row>
    <row r="3626" spans="2:17" x14ac:dyDescent="0.3">
      <c r="B3626" s="102"/>
      <c r="C3626" s="210"/>
      <c r="D3626" s="102"/>
      <c r="E3626" s="210"/>
      <c r="F3626" s="102"/>
      <c r="G3626" s="210"/>
      <c r="H3626" s="102"/>
      <c r="I3626" s="210"/>
      <c r="J3626" s="102"/>
      <c r="K3626" s="210"/>
      <c r="L3626" s="102"/>
      <c r="M3626" s="210"/>
      <c r="N3626" s="102"/>
      <c r="O3626" s="210"/>
      <c r="P3626" s="102"/>
      <c r="Q3626" s="215"/>
    </row>
    <row r="3627" spans="2:17" x14ac:dyDescent="0.3">
      <c r="B3627" s="102"/>
      <c r="C3627" s="210"/>
      <c r="D3627" s="102"/>
      <c r="E3627" s="210"/>
      <c r="F3627" s="102"/>
      <c r="G3627" s="210"/>
      <c r="H3627" s="102"/>
      <c r="I3627" s="210"/>
      <c r="J3627" s="102"/>
      <c r="K3627" s="210"/>
      <c r="L3627" s="102"/>
      <c r="M3627" s="210"/>
      <c r="N3627" s="102"/>
      <c r="O3627" s="210"/>
      <c r="P3627" s="102"/>
      <c r="Q3627" s="215"/>
    </row>
    <row r="3628" spans="2:17" x14ac:dyDescent="0.3">
      <c r="B3628" s="102"/>
      <c r="C3628" s="210"/>
      <c r="D3628" s="102"/>
      <c r="E3628" s="210"/>
      <c r="F3628" s="102"/>
      <c r="G3628" s="210"/>
      <c r="H3628" s="102"/>
      <c r="I3628" s="210"/>
      <c r="J3628" s="102"/>
      <c r="K3628" s="210"/>
      <c r="L3628" s="102"/>
      <c r="M3628" s="210"/>
      <c r="N3628" s="102"/>
      <c r="O3628" s="210"/>
      <c r="P3628" s="102"/>
      <c r="Q3628" s="215"/>
    </row>
    <row r="3629" spans="2:17" x14ac:dyDescent="0.3">
      <c r="B3629" s="102"/>
      <c r="C3629" s="210"/>
      <c r="D3629" s="102"/>
      <c r="E3629" s="210"/>
      <c r="F3629" s="102"/>
      <c r="G3629" s="210"/>
      <c r="H3629" s="102"/>
      <c r="I3629" s="210"/>
      <c r="J3629" s="102"/>
      <c r="K3629" s="210"/>
      <c r="L3629" s="102"/>
      <c r="M3629" s="210"/>
      <c r="N3629" s="102"/>
      <c r="O3629" s="210"/>
      <c r="P3629" s="102"/>
      <c r="Q3629" s="215"/>
    </row>
    <row r="3630" spans="2:17" x14ac:dyDescent="0.3">
      <c r="B3630" s="102"/>
      <c r="C3630" s="210"/>
      <c r="D3630" s="102"/>
      <c r="E3630" s="210"/>
      <c r="F3630" s="102"/>
      <c r="G3630" s="210"/>
      <c r="H3630" s="102"/>
      <c r="I3630" s="210"/>
      <c r="J3630" s="102"/>
      <c r="K3630" s="210"/>
      <c r="L3630" s="102"/>
      <c r="M3630" s="210"/>
      <c r="N3630" s="102"/>
      <c r="O3630" s="210"/>
      <c r="P3630" s="102"/>
      <c r="Q3630" s="215"/>
    </row>
    <row r="3631" spans="2:17" x14ac:dyDescent="0.3">
      <c r="B3631" s="102"/>
      <c r="C3631" s="210"/>
      <c r="D3631" s="102"/>
      <c r="E3631" s="210"/>
      <c r="F3631" s="102"/>
      <c r="G3631" s="210"/>
      <c r="H3631" s="102"/>
      <c r="I3631" s="210"/>
      <c r="J3631" s="102"/>
      <c r="K3631" s="210"/>
      <c r="L3631" s="102"/>
      <c r="M3631" s="210"/>
      <c r="N3631" s="102"/>
      <c r="O3631" s="210"/>
      <c r="P3631" s="102"/>
      <c r="Q3631" s="215"/>
    </row>
    <row r="3632" spans="2:17" x14ac:dyDescent="0.3">
      <c r="B3632" s="102"/>
      <c r="C3632" s="210"/>
      <c r="D3632" s="102"/>
      <c r="E3632" s="210"/>
      <c r="F3632" s="102"/>
      <c r="G3632" s="210"/>
      <c r="H3632" s="102"/>
      <c r="I3632" s="210"/>
      <c r="J3632" s="102"/>
      <c r="K3632" s="210"/>
      <c r="L3632" s="102"/>
      <c r="M3632" s="210"/>
      <c r="N3632" s="102"/>
      <c r="O3632" s="210"/>
      <c r="P3632" s="102"/>
      <c r="Q3632" s="215"/>
    </row>
    <row r="3633" spans="2:17" x14ac:dyDescent="0.3">
      <c r="B3633" s="102"/>
      <c r="C3633" s="210"/>
      <c r="D3633" s="102"/>
      <c r="E3633" s="210"/>
      <c r="F3633" s="102"/>
      <c r="G3633" s="210"/>
      <c r="H3633" s="102"/>
      <c r="I3633" s="210"/>
      <c r="J3633" s="102"/>
      <c r="K3633" s="210"/>
      <c r="L3633" s="102"/>
      <c r="M3633" s="210"/>
      <c r="N3633" s="102"/>
      <c r="O3633" s="210"/>
      <c r="P3633" s="102"/>
      <c r="Q3633" s="215"/>
    </row>
    <row r="3634" spans="2:17" x14ac:dyDescent="0.3">
      <c r="B3634" s="102"/>
      <c r="C3634" s="210"/>
      <c r="D3634" s="102"/>
      <c r="E3634" s="210"/>
      <c r="F3634" s="102"/>
      <c r="G3634" s="210"/>
      <c r="H3634" s="102"/>
      <c r="I3634" s="210"/>
      <c r="J3634" s="102"/>
      <c r="K3634" s="210"/>
      <c r="L3634" s="102"/>
      <c r="M3634" s="210"/>
      <c r="N3634" s="102"/>
      <c r="O3634" s="210"/>
      <c r="P3634" s="102"/>
      <c r="Q3634" s="215"/>
    </row>
    <row r="3635" spans="2:17" x14ac:dyDescent="0.3">
      <c r="B3635" s="102"/>
      <c r="C3635" s="210"/>
      <c r="D3635" s="102"/>
      <c r="E3635" s="210"/>
      <c r="F3635" s="102"/>
      <c r="G3635" s="210"/>
      <c r="H3635" s="102"/>
      <c r="I3635" s="210"/>
      <c r="J3635" s="102"/>
      <c r="K3635" s="210"/>
      <c r="L3635" s="102"/>
      <c r="M3635" s="210"/>
      <c r="N3635" s="102"/>
      <c r="O3635" s="210"/>
      <c r="P3635" s="102"/>
      <c r="Q3635" s="215"/>
    </row>
    <row r="3636" spans="2:17" x14ac:dyDescent="0.3">
      <c r="B3636" s="102"/>
      <c r="C3636" s="210"/>
      <c r="D3636" s="102"/>
      <c r="E3636" s="210"/>
      <c r="F3636" s="102"/>
      <c r="G3636" s="210"/>
      <c r="H3636" s="102"/>
      <c r="I3636" s="210"/>
      <c r="J3636" s="102"/>
      <c r="K3636" s="210"/>
      <c r="L3636" s="102"/>
      <c r="M3636" s="210"/>
      <c r="N3636" s="102"/>
      <c r="O3636" s="210"/>
      <c r="P3636" s="102"/>
      <c r="Q3636" s="215"/>
    </row>
    <row r="3637" spans="2:17" x14ac:dyDescent="0.3">
      <c r="B3637" s="102"/>
      <c r="C3637" s="210"/>
      <c r="D3637" s="102"/>
      <c r="E3637" s="210"/>
      <c r="F3637" s="102"/>
      <c r="G3637" s="210"/>
      <c r="H3637" s="102"/>
      <c r="I3637" s="210"/>
      <c r="J3637" s="102"/>
      <c r="K3637" s="210"/>
      <c r="L3637" s="102"/>
      <c r="M3637" s="210"/>
      <c r="N3637" s="102"/>
      <c r="O3637" s="210"/>
      <c r="P3637" s="102"/>
      <c r="Q3637" s="215"/>
    </row>
    <row r="3638" spans="2:17" x14ac:dyDescent="0.3">
      <c r="B3638" s="102"/>
      <c r="C3638" s="210"/>
      <c r="D3638" s="102"/>
      <c r="E3638" s="210"/>
      <c r="F3638" s="102"/>
      <c r="G3638" s="210"/>
      <c r="H3638" s="102"/>
      <c r="I3638" s="210"/>
      <c r="J3638" s="102"/>
      <c r="K3638" s="210"/>
      <c r="L3638" s="102"/>
      <c r="M3638" s="210"/>
      <c r="N3638" s="102"/>
      <c r="O3638" s="210"/>
      <c r="P3638" s="102"/>
      <c r="Q3638" s="215"/>
    </row>
    <row r="3639" spans="2:17" x14ac:dyDescent="0.3">
      <c r="B3639" s="102"/>
      <c r="C3639" s="210"/>
      <c r="D3639" s="102"/>
      <c r="E3639" s="210"/>
      <c r="F3639" s="102"/>
      <c r="G3639" s="210"/>
      <c r="H3639" s="102"/>
      <c r="I3639" s="210"/>
      <c r="J3639" s="102"/>
      <c r="K3639" s="210"/>
      <c r="L3639" s="102"/>
      <c r="M3639" s="210"/>
      <c r="N3639" s="102"/>
      <c r="O3639" s="210"/>
      <c r="P3639" s="102"/>
      <c r="Q3639" s="215"/>
    </row>
    <row r="3640" spans="2:17" x14ac:dyDescent="0.3">
      <c r="B3640" s="102"/>
      <c r="C3640" s="210"/>
      <c r="D3640" s="102"/>
      <c r="E3640" s="210"/>
      <c r="F3640" s="102"/>
      <c r="G3640" s="210"/>
      <c r="H3640" s="102"/>
      <c r="I3640" s="210"/>
      <c r="J3640" s="102"/>
      <c r="K3640" s="210"/>
      <c r="L3640" s="102"/>
      <c r="M3640" s="210"/>
      <c r="N3640" s="102"/>
      <c r="O3640" s="210"/>
      <c r="P3640" s="102"/>
      <c r="Q3640" s="215"/>
    </row>
    <row r="3641" spans="2:17" x14ac:dyDescent="0.3">
      <c r="B3641" s="102"/>
      <c r="C3641" s="210"/>
      <c r="D3641" s="102"/>
      <c r="E3641" s="210"/>
      <c r="F3641" s="102"/>
      <c r="G3641" s="210"/>
      <c r="H3641" s="102"/>
      <c r="I3641" s="210"/>
      <c r="J3641" s="102"/>
      <c r="K3641" s="210"/>
      <c r="L3641" s="102"/>
      <c r="M3641" s="210"/>
      <c r="N3641" s="102"/>
      <c r="O3641" s="210"/>
      <c r="P3641" s="102"/>
      <c r="Q3641" s="215"/>
    </row>
    <row r="3642" spans="2:17" x14ac:dyDescent="0.3">
      <c r="B3642" s="102"/>
      <c r="C3642" s="210"/>
      <c r="D3642" s="102"/>
      <c r="E3642" s="210"/>
      <c r="F3642" s="102"/>
      <c r="G3642" s="210"/>
      <c r="H3642" s="102"/>
      <c r="I3642" s="210"/>
      <c r="J3642" s="102"/>
      <c r="K3642" s="210"/>
      <c r="L3642" s="102"/>
      <c r="M3642" s="210"/>
      <c r="N3642" s="102"/>
      <c r="O3642" s="210"/>
      <c r="P3642" s="102"/>
      <c r="Q3642" s="215"/>
    </row>
    <row r="3643" spans="2:17" x14ac:dyDescent="0.3">
      <c r="B3643" s="102"/>
      <c r="C3643" s="210"/>
      <c r="D3643" s="102"/>
      <c r="E3643" s="210"/>
      <c r="F3643" s="102"/>
      <c r="G3643" s="210"/>
      <c r="H3643" s="102"/>
      <c r="I3643" s="210"/>
      <c r="J3643" s="102"/>
      <c r="K3643" s="210"/>
      <c r="L3643" s="102"/>
      <c r="M3643" s="210"/>
      <c r="N3643" s="102"/>
      <c r="O3643" s="210"/>
      <c r="P3643" s="102"/>
      <c r="Q3643" s="215"/>
    </row>
    <row r="3644" spans="2:17" x14ac:dyDescent="0.3">
      <c r="B3644" s="102"/>
      <c r="C3644" s="210"/>
      <c r="D3644" s="102"/>
      <c r="E3644" s="210"/>
      <c r="F3644" s="102"/>
      <c r="G3644" s="210"/>
      <c r="H3644" s="102"/>
      <c r="I3644" s="210"/>
      <c r="J3644" s="102"/>
      <c r="K3644" s="210"/>
      <c r="L3644" s="102"/>
      <c r="M3644" s="210"/>
      <c r="N3644" s="102"/>
      <c r="O3644" s="210"/>
      <c r="P3644" s="102"/>
      <c r="Q3644" s="215"/>
    </row>
    <row r="3645" spans="2:17" x14ac:dyDescent="0.3">
      <c r="B3645" s="102"/>
      <c r="C3645" s="210"/>
      <c r="D3645" s="102"/>
      <c r="E3645" s="210"/>
      <c r="F3645" s="102"/>
      <c r="G3645" s="210"/>
      <c r="H3645" s="102"/>
      <c r="I3645" s="210"/>
      <c r="J3645" s="102"/>
      <c r="K3645" s="210"/>
      <c r="L3645" s="102"/>
      <c r="M3645" s="210"/>
      <c r="N3645" s="102"/>
      <c r="O3645" s="210"/>
      <c r="P3645" s="102"/>
      <c r="Q3645" s="215"/>
    </row>
    <row r="3646" spans="2:17" x14ac:dyDescent="0.3">
      <c r="B3646" s="102"/>
      <c r="C3646" s="210"/>
      <c r="D3646" s="102"/>
      <c r="E3646" s="210"/>
      <c r="F3646" s="102"/>
      <c r="G3646" s="210"/>
      <c r="H3646" s="102"/>
      <c r="I3646" s="210"/>
      <c r="J3646" s="102"/>
      <c r="K3646" s="210"/>
      <c r="L3646" s="102"/>
      <c r="M3646" s="210"/>
      <c r="N3646" s="102"/>
      <c r="O3646" s="210"/>
      <c r="P3646" s="102"/>
      <c r="Q3646" s="215"/>
    </row>
    <row r="3647" spans="2:17" x14ac:dyDescent="0.3">
      <c r="B3647" s="102"/>
      <c r="C3647" s="210"/>
      <c r="D3647" s="102"/>
      <c r="E3647" s="210"/>
      <c r="F3647" s="102"/>
      <c r="G3647" s="210"/>
      <c r="H3647" s="102"/>
      <c r="I3647" s="210"/>
      <c r="J3647" s="102"/>
      <c r="K3647" s="210"/>
      <c r="L3647" s="102"/>
      <c r="M3647" s="210"/>
      <c r="N3647" s="102"/>
      <c r="O3647" s="210"/>
      <c r="P3647" s="102"/>
      <c r="Q3647" s="215"/>
    </row>
    <row r="3648" spans="2:17" x14ac:dyDescent="0.3">
      <c r="B3648" s="102"/>
      <c r="C3648" s="210"/>
      <c r="D3648" s="102"/>
      <c r="E3648" s="210"/>
      <c r="F3648" s="102"/>
      <c r="G3648" s="210"/>
      <c r="H3648" s="102"/>
      <c r="I3648" s="210"/>
      <c r="J3648" s="102"/>
      <c r="K3648" s="210"/>
      <c r="L3648" s="102"/>
      <c r="M3648" s="210"/>
      <c r="N3648" s="102"/>
      <c r="O3648" s="210"/>
      <c r="P3648" s="102"/>
      <c r="Q3648" s="215"/>
    </row>
    <row r="3649" spans="2:17" x14ac:dyDescent="0.3">
      <c r="B3649" s="102"/>
      <c r="C3649" s="210"/>
      <c r="D3649" s="102"/>
      <c r="E3649" s="210"/>
      <c r="F3649" s="102"/>
      <c r="G3649" s="210"/>
      <c r="H3649" s="102"/>
      <c r="I3649" s="210"/>
      <c r="J3649" s="102"/>
      <c r="K3649" s="210"/>
      <c r="L3649" s="102"/>
      <c r="M3649" s="210"/>
      <c r="N3649" s="102"/>
      <c r="O3649" s="210"/>
      <c r="P3649" s="102"/>
      <c r="Q3649" s="215"/>
    </row>
    <row r="3650" spans="2:17" x14ac:dyDescent="0.3">
      <c r="B3650" s="102"/>
      <c r="C3650" s="210"/>
      <c r="D3650" s="102"/>
      <c r="E3650" s="210"/>
      <c r="F3650" s="102"/>
      <c r="G3650" s="210"/>
      <c r="H3650" s="102"/>
      <c r="I3650" s="210"/>
      <c r="J3650" s="102"/>
      <c r="K3650" s="210"/>
      <c r="L3650" s="102"/>
      <c r="M3650" s="210"/>
      <c r="N3650" s="102"/>
      <c r="O3650" s="210"/>
      <c r="P3650" s="102"/>
      <c r="Q3650" s="215"/>
    </row>
    <row r="3651" spans="2:17" x14ac:dyDescent="0.3">
      <c r="B3651" s="102"/>
      <c r="C3651" s="210"/>
      <c r="D3651" s="102"/>
      <c r="E3651" s="210"/>
      <c r="F3651" s="102"/>
      <c r="G3651" s="210"/>
      <c r="H3651" s="102"/>
      <c r="I3651" s="210"/>
      <c r="J3651" s="102"/>
      <c r="K3651" s="210"/>
      <c r="L3651" s="102"/>
      <c r="M3651" s="210"/>
      <c r="N3651" s="102"/>
      <c r="O3651" s="210"/>
      <c r="P3651" s="102"/>
      <c r="Q3651" s="215"/>
    </row>
    <row r="3652" spans="2:17" x14ac:dyDescent="0.3">
      <c r="B3652" s="102"/>
      <c r="C3652" s="210"/>
      <c r="D3652" s="102"/>
      <c r="E3652" s="210"/>
      <c r="F3652" s="102"/>
      <c r="G3652" s="210"/>
      <c r="H3652" s="102"/>
      <c r="I3652" s="210"/>
      <c r="J3652" s="102"/>
      <c r="K3652" s="210"/>
      <c r="L3652" s="102"/>
      <c r="M3652" s="210"/>
      <c r="N3652" s="102"/>
      <c r="O3652" s="210"/>
      <c r="P3652" s="102"/>
      <c r="Q3652" s="215"/>
    </row>
    <row r="3653" spans="2:17" x14ac:dyDescent="0.3">
      <c r="B3653" s="102"/>
      <c r="C3653" s="210"/>
      <c r="D3653" s="102"/>
      <c r="E3653" s="210"/>
      <c r="F3653" s="102"/>
      <c r="G3653" s="210"/>
      <c r="H3653" s="102"/>
      <c r="I3653" s="210"/>
      <c r="J3653" s="102"/>
      <c r="K3653" s="210"/>
      <c r="L3653" s="102"/>
      <c r="M3653" s="210"/>
      <c r="N3653" s="102"/>
      <c r="O3653" s="210"/>
      <c r="P3653" s="102"/>
      <c r="Q3653" s="215"/>
    </row>
    <row r="3654" spans="2:17" x14ac:dyDescent="0.3">
      <c r="B3654" s="102"/>
      <c r="C3654" s="210"/>
      <c r="D3654" s="102"/>
      <c r="E3654" s="210"/>
      <c r="F3654" s="102"/>
      <c r="G3654" s="210"/>
      <c r="H3654" s="102"/>
      <c r="I3654" s="210"/>
      <c r="J3654" s="102"/>
      <c r="K3654" s="210"/>
      <c r="L3654" s="102"/>
      <c r="M3654" s="210"/>
      <c r="N3654" s="102"/>
      <c r="O3654" s="210"/>
      <c r="P3654" s="102"/>
      <c r="Q3654" s="215"/>
    </row>
    <row r="3655" spans="2:17" x14ac:dyDescent="0.3">
      <c r="B3655" s="102"/>
      <c r="C3655" s="210"/>
      <c r="D3655" s="102"/>
      <c r="E3655" s="210"/>
      <c r="F3655" s="102"/>
      <c r="G3655" s="210"/>
      <c r="H3655" s="102"/>
      <c r="I3655" s="210"/>
      <c r="J3655" s="102"/>
      <c r="K3655" s="210"/>
      <c r="L3655" s="102"/>
      <c r="M3655" s="210"/>
      <c r="N3655" s="102"/>
      <c r="O3655" s="210"/>
      <c r="P3655" s="102"/>
      <c r="Q3655" s="215"/>
    </row>
    <row r="3656" spans="2:17" x14ac:dyDescent="0.3">
      <c r="B3656" s="102"/>
      <c r="C3656" s="210"/>
      <c r="D3656" s="102"/>
      <c r="E3656" s="210"/>
      <c r="F3656" s="102"/>
      <c r="G3656" s="210"/>
      <c r="H3656" s="102"/>
      <c r="I3656" s="210"/>
      <c r="J3656" s="102"/>
      <c r="K3656" s="210"/>
      <c r="L3656" s="102"/>
      <c r="M3656" s="210"/>
      <c r="N3656" s="102"/>
      <c r="O3656" s="210"/>
      <c r="P3656" s="102"/>
      <c r="Q3656" s="215"/>
    </row>
    <row r="3657" spans="2:17" x14ac:dyDescent="0.3">
      <c r="B3657" s="102"/>
      <c r="C3657" s="210"/>
      <c r="D3657" s="102"/>
      <c r="E3657" s="210"/>
      <c r="F3657" s="102"/>
      <c r="G3657" s="210"/>
      <c r="H3657" s="102"/>
      <c r="I3657" s="210"/>
      <c r="J3657" s="102"/>
      <c r="K3657" s="210"/>
      <c r="L3657" s="102"/>
      <c r="M3657" s="210"/>
      <c r="N3657" s="102"/>
      <c r="O3657" s="210"/>
      <c r="P3657" s="102"/>
      <c r="Q3657" s="215"/>
    </row>
    <row r="3658" spans="2:17" x14ac:dyDescent="0.3">
      <c r="B3658" s="102"/>
      <c r="C3658" s="210"/>
      <c r="D3658" s="102"/>
      <c r="E3658" s="210"/>
      <c r="F3658" s="102"/>
      <c r="G3658" s="210"/>
      <c r="H3658" s="102"/>
      <c r="I3658" s="210"/>
      <c r="J3658" s="102"/>
      <c r="K3658" s="210"/>
      <c r="L3658" s="102"/>
      <c r="M3658" s="210"/>
      <c r="N3658" s="102"/>
      <c r="O3658" s="210"/>
      <c r="P3658" s="102"/>
      <c r="Q3658" s="215"/>
    </row>
    <row r="3659" spans="2:17" x14ac:dyDescent="0.3">
      <c r="B3659" s="102"/>
      <c r="C3659" s="210"/>
      <c r="D3659" s="102"/>
      <c r="E3659" s="210"/>
      <c r="F3659" s="102"/>
      <c r="G3659" s="210"/>
      <c r="H3659" s="102"/>
      <c r="I3659" s="210"/>
      <c r="J3659" s="102"/>
      <c r="K3659" s="210"/>
      <c r="L3659" s="102"/>
      <c r="M3659" s="210"/>
      <c r="N3659" s="102"/>
      <c r="O3659" s="210"/>
      <c r="P3659" s="102"/>
      <c r="Q3659" s="215"/>
    </row>
    <row r="3660" spans="2:17" x14ac:dyDescent="0.3">
      <c r="B3660" s="102"/>
      <c r="C3660" s="210"/>
      <c r="D3660" s="102"/>
      <c r="E3660" s="210"/>
      <c r="F3660" s="102"/>
      <c r="G3660" s="210"/>
      <c r="H3660" s="102"/>
      <c r="I3660" s="210"/>
      <c r="J3660" s="102"/>
      <c r="K3660" s="210"/>
      <c r="L3660" s="102"/>
      <c r="M3660" s="210"/>
      <c r="N3660" s="102"/>
      <c r="O3660" s="210"/>
      <c r="P3660" s="102"/>
      <c r="Q3660" s="215"/>
    </row>
    <row r="3661" spans="2:17" x14ac:dyDescent="0.3">
      <c r="B3661" s="102"/>
      <c r="C3661" s="210"/>
      <c r="D3661" s="102"/>
      <c r="E3661" s="210"/>
      <c r="F3661" s="102"/>
      <c r="G3661" s="210"/>
      <c r="H3661" s="102"/>
      <c r="I3661" s="210"/>
      <c r="J3661" s="102"/>
      <c r="K3661" s="210"/>
      <c r="L3661" s="102"/>
      <c r="M3661" s="210"/>
      <c r="N3661" s="102"/>
      <c r="O3661" s="210"/>
      <c r="P3661" s="102"/>
      <c r="Q3661" s="215"/>
    </row>
    <row r="3662" spans="2:17" x14ac:dyDescent="0.3">
      <c r="B3662" s="102"/>
      <c r="C3662" s="210"/>
      <c r="D3662" s="102"/>
      <c r="E3662" s="210"/>
      <c r="F3662" s="102"/>
      <c r="G3662" s="210"/>
      <c r="H3662" s="102"/>
      <c r="I3662" s="210"/>
      <c r="J3662" s="102"/>
      <c r="K3662" s="210"/>
      <c r="L3662" s="102"/>
      <c r="M3662" s="210"/>
      <c r="N3662" s="102"/>
      <c r="O3662" s="210"/>
      <c r="P3662" s="102"/>
      <c r="Q3662" s="215"/>
    </row>
    <row r="3663" spans="2:17" x14ac:dyDescent="0.3">
      <c r="B3663" s="102"/>
      <c r="C3663" s="210"/>
      <c r="D3663" s="102"/>
      <c r="E3663" s="210"/>
      <c r="F3663" s="102"/>
      <c r="G3663" s="210"/>
      <c r="H3663" s="102"/>
      <c r="I3663" s="210"/>
      <c r="J3663" s="102"/>
      <c r="K3663" s="210"/>
      <c r="L3663" s="102"/>
      <c r="M3663" s="210"/>
      <c r="N3663" s="102"/>
      <c r="O3663" s="210"/>
      <c r="P3663" s="102"/>
      <c r="Q3663" s="215"/>
    </row>
    <row r="3664" spans="2:17" x14ac:dyDescent="0.3">
      <c r="B3664" s="102"/>
      <c r="C3664" s="210"/>
      <c r="D3664" s="102"/>
      <c r="E3664" s="210"/>
      <c r="F3664" s="102"/>
      <c r="G3664" s="210"/>
      <c r="H3664" s="102"/>
      <c r="I3664" s="210"/>
      <c r="J3664" s="102"/>
      <c r="K3664" s="210"/>
      <c r="L3664" s="102"/>
      <c r="M3664" s="210"/>
      <c r="N3664" s="102"/>
      <c r="O3664" s="210"/>
      <c r="P3664" s="102"/>
      <c r="Q3664" s="215"/>
    </row>
    <row r="3665" spans="2:17" x14ac:dyDescent="0.3">
      <c r="B3665" s="102"/>
      <c r="C3665" s="210"/>
      <c r="D3665" s="102"/>
      <c r="E3665" s="210"/>
      <c r="F3665" s="102"/>
      <c r="G3665" s="210"/>
      <c r="H3665" s="102"/>
      <c r="I3665" s="210"/>
      <c r="J3665" s="102"/>
      <c r="K3665" s="210"/>
      <c r="L3665" s="102"/>
      <c r="M3665" s="210"/>
      <c r="N3665" s="102"/>
      <c r="O3665" s="210"/>
      <c r="P3665" s="102"/>
      <c r="Q3665" s="215"/>
    </row>
    <row r="3666" spans="2:17" x14ac:dyDescent="0.3">
      <c r="B3666" s="102"/>
      <c r="C3666" s="210"/>
      <c r="D3666" s="102"/>
      <c r="E3666" s="210"/>
      <c r="F3666" s="102"/>
      <c r="G3666" s="210"/>
      <c r="H3666" s="102"/>
      <c r="I3666" s="210"/>
      <c r="J3666" s="102"/>
      <c r="K3666" s="210"/>
      <c r="L3666" s="102"/>
      <c r="M3666" s="210"/>
      <c r="N3666" s="102"/>
      <c r="O3666" s="210"/>
      <c r="P3666" s="102"/>
      <c r="Q3666" s="215"/>
    </row>
    <row r="3667" spans="2:17" x14ac:dyDescent="0.3">
      <c r="B3667" s="102"/>
      <c r="C3667" s="210"/>
      <c r="D3667" s="102"/>
      <c r="E3667" s="210"/>
      <c r="F3667" s="102"/>
      <c r="G3667" s="210"/>
      <c r="H3667" s="102"/>
      <c r="I3667" s="210"/>
      <c r="J3667" s="102"/>
      <c r="K3667" s="210"/>
      <c r="L3667" s="102"/>
      <c r="M3667" s="210"/>
      <c r="N3667" s="102"/>
      <c r="O3667" s="210"/>
      <c r="P3667" s="102"/>
      <c r="Q3667" s="215"/>
    </row>
    <row r="3668" spans="2:17" x14ac:dyDescent="0.3">
      <c r="B3668" s="102"/>
      <c r="C3668" s="210"/>
      <c r="D3668" s="102"/>
      <c r="E3668" s="210"/>
      <c r="F3668" s="102"/>
      <c r="G3668" s="210"/>
      <c r="H3668" s="102"/>
      <c r="I3668" s="210"/>
      <c r="J3668" s="102"/>
      <c r="K3668" s="210"/>
      <c r="L3668" s="102"/>
      <c r="M3668" s="210"/>
      <c r="N3668" s="102"/>
      <c r="O3668" s="210"/>
      <c r="P3668" s="102"/>
      <c r="Q3668" s="215"/>
    </row>
    <row r="3669" spans="2:17" x14ac:dyDescent="0.3">
      <c r="B3669" s="102"/>
      <c r="C3669" s="210"/>
      <c r="D3669" s="102"/>
      <c r="E3669" s="210"/>
      <c r="F3669" s="102"/>
      <c r="G3669" s="210"/>
      <c r="H3669" s="102"/>
      <c r="I3669" s="210"/>
      <c r="J3669" s="102"/>
      <c r="K3669" s="210"/>
      <c r="L3669" s="102"/>
      <c r="M3669" s="210"/>
      <c r="N3669" s="102"/>
      <c r="O3669" s="210"/>
      <c r="P3669" s="102"/>
      <c r="Q3669" s="215"/>
    </row>
    <row r="3670" spans="2:17" x14ac:dyDescent="0.3">
      <c r="B3670" s="102"/>
      <c r="C3670" s="210"/>
      <c r="D3670" s="102"/>
      <c r="E3670" s="210"/>
      <c r="F3670" s="102"/>
      <c r="G3670" s="210"/>
      <c r="H3670" s="102"/>
      <c r="I3670" s="210"/>
      <c r="J3670" s="102"/>
      <c r="K3670" s="210"/>
      <c r="L3670" s="102"/>
      <c r="M3670" s="210"/>
      <c r="N3670" s="102"/>
      <c r="O3670" s="210"/>
      <c r="P3670" s="102"/>
      <c r="Q3670" s="215"/>
    </row>
    <row r="3671" spans="2:17" x14ac:dyDescent="0.3">
      <c r="B3671" s="102"/>
      <c r="C3671" s="210"/>
      <c r="D3671" s="102"/>
      <c r="E3671" s="210"/>
      <c r="F3671" s="102"/>
      <c r="G3671" s="210"/>
      <c r="H3671" s="102"/>
      <c r="I3671" s="210"/>
      <c r="J3671" s="102"/>
      <c r="K3671" s="210"/>
      <c r="L3671" s="102"/>
      <c r="M3671" s="210"/>
      <c r="N3671" s="102"/>
      <c r="O3671" s="210"/>
      <c r="P3671" s="102"/>
      <c r="Q3671" s="215"/>
    </row>
    <row r="3672" spans="2:17" x14ac:dyDescent="0.3">
      <c r="B3672" s="102"/>
      <c r="C3672" s="210"/>
      <c r="D3672" s="102"/>
      <c r="E3672" s="210"/>
      <c r="F3672" s="102"/>
      <c r="G3672" s="210"/>
      <c r="H3672" s="102"/>
      <c r="I3672" s="210"/>
      <c r="J3672" s="102"/>
      <c r="K3672" s="210"/>
      <c r="L3672" s="102"/>
      <c r="M3672" s="210"/>
      <c r="N3672" s="102"/>
      <c r="O3672" s="210"/>
      <c r="P3672" s="102"/>
      <c r="Q3672" s="215"/>
    </row>
    <row r="3673" spans="2:17" x14ac:dyDescent="0.3">
      <c r="B3673" s="102"/>
      <c r="C3673" s="210"/>
      <c r="D3673" s="102"/>
      <c r="E3673" s="210"/>
      <c r="F3673" s="102"/>
      <c r="G3673" s="210"/>
      <c r="H3673" s="102"/>
      <c r="I3673" s="210"/>
      <c r="J3673" s="102"/>
      <c r="K3673" s="210"/>
      <c r="L3673" s="102"/>
      <c r="M3673" s="210"/>
      <c r="N3673" s="102"/>
      <c r="O3673" s="210"/>
      <c r="P3673" s="102"/>
      <c r="Q3673" s="215"/>
    </row>
    <row r="3674" spans="2:17" x14ac:dyDescent="0.3">
      <c r="B3674" s="102"/>
      <c r="C3674" s="210"/>
      <c r="D3674" s="102"/>
      <c r="E3674" s="210"/>
      <c r="F3674" s="102"/>
      <c r="G3674" s="210"/>
      <c r="H3674" s="102"/>
      <c r="I3674" s="210"/>
      <c r="J3674" s="102"/>
      <c r="K3674" s="210"/>
      <c r="L3674" s="102"/>
      <c r="M3674" s="210"/>
      <c r="N3674" s="102"/>
      <c r="O3674" s="210"/>
      <c r="P3674" s="102"/>
      <c r="Q3674" s="215"/>
    </row>
    <row r="3675" spans="2:17" x14ac:dyDescent="0.3">
      <c r="B3675" s="102"/>
      <c r="C3675" s="210"/>
      <c r="D3675" s="102"/>
      <c r="E3675" s="210"/>
      <c r="F3675" s="102"/>
      <c r="G3675" s="210"/>
      <c r="H3675" s="102"/>
      <c r="I3675" s="210"/>
      <c r="J3675" s="102"/>
      <c r="K3675" s="210"/>
      <c r="L3675" s="102"/>
      <c r="M3675" s="210"/>
      <c r="N3675" s="102"/>
      <c r="O3675" s="210"/>
      <c r="P3675" s="102"/>
      <c r="Q3675" s="215"/>
    </row>
    <row r="3676" spans="2:17" x14ac:dyDescent="0.3">
      <c r="B3676" s="102"/>
      <c r="C3676" s="210"/>
      <c r="D3676" s="102"/>
      <c r="E3676" s="210"/>
      <c r="F3676" s="102"/>
      <c r="G3676" s="210"/>
      <c r="H3676" s="102"/>
      <c r="I3676" s="210"/>
      <c r="J3676" s="102"/>
      <c r="K3676" s="210"/>
      <c r="L3676" s="102"/>
      <c r="M3676" s="210"/>
      <c r="N3676" s="102"/>
      <c r="O3676" s="210"/>
      <c r="P3676" s="102"/>
      <c r="Q3676" s="215"/>
    </row>
    <row r="3677" spans="2:17" x14ac:dyDescent="0.3">
      <c r="B3677" s="102"/>
      <c r="C3677" s="210"/>
      <c r="D3677" s="102"/>
      <c r="E3677" s="210"/>
      <c r="F3677" s="102"/>
      <c r="G3677" s="210"/>
      <c r="H3677" s="102"/>
      <c r="I3677" s="210"/>
      <c r="J3677" s="102"/>
      <c r="K3677" s="210"/>
      <c r="L3677" s="102"/>
      <c r="M3677" s="210"/>
      <c r="N3677" s="102"/>
      <c r="O3677" s="210"/>
      <c r="P3677" s="102"/>
      <c r="Q3677" s="215"/>
    </row>
    <row r="3678" spans="2:17" x14ac:dyDescent="0.3">
      <c r="B3678" s="102"/>
      <c r="C3678" s="210"/>
      <c r="D3678" s="102"/>
      <c r="E3678" s="210"/>
      <c r="F3678" s="102"/>
      <c r="G3678" s="210"/>
      <c r="H3678" s="102"/>
      <c r="I3678" s="210"/>
      <c r="J3678" s="102"/>
      <c r="K3678" s="210"/>
      <c r="L3678" s="102"/>
      <c r="M3678" s="210"/>
      <c r="N3678" s="102"/>
      <c r="O3678" s="210"/>
      <c r="P3678" s="102"/>
      <c r="Q3678" s="215"/>
    </row>
    <row r="3679" spans="2:17" x14ac:dyDescent="0.3">
      <c r="B3679" s="102"/>
      <c r="C3679" s="210"/>
      <c r="D3679" s="102"/>
      <c r="E3679" s="210"/>
      <c r="F3679" s="102"/>
      <c r="G3679" s="210"/>
      <c r="H3679" s="102"/>
      <c r="I3679" s="210"/>
      <c r="J3679" s="102"/>
      <c r="K3679" s="210"/>
      <c r="L3679" s="102"/>
      <c r="M3679" s="210"/>
      <c r="N3679" s="102"/>
      <c r="O3679" s="210"/>
      <c r="P3679" s="102"/>
      <c r="Q3679" s="215"/>
    </row>
    <row r="3680" spans="2:17" x14ac:dyDescent="0.3">
      <c r="B3680" s="102"/>
      <c r="C3680" s="210"/>
      <c r="D3680" s="102"/>
      <c r="E3680" s="210"/>
      <c r="F3680" s="102"/>
      <c r="G3680" s="210"/>
      <c r="H3680" s="102"/>
      <c r="I3680" s="210"/>
      <c r="J3680" s="102"/>
      <c r="K3680" s="210"/>
      <c r="L3680" s="102"/>
      <c r="M3680" s="210"/>
      <c r="N3680" s="102"/>
      <c r="O3680" s="210"/>
      <c r="P3680" s="102"/>
      <c r="Q3680" s="215"/>
    </row>
    <row r="3681" spans="2:17" x14ac:dyDescent="0.3">
      <c r="B3681" s="102"/>
      <c r="C3681" s="210"/>
      <c r="D3681" s="102"/>
      <c r="E3681" s="210"/>
      <c r="F3681" s="102"/>
      <c r="G3681" s="210"/>
      <c r="H3681" s="102"/>
      <c r="I3681" s="210"/>
      <c r="J3681" s="102"/>
      <c r="K3681" s="210"/>
      <c r="L3681" s="102"/>
      <c r="M3681" s="210"/>
      <c r="N3681" s="102"/>
      <c r="O3681" s="210"/>
      <c r="P3681" s="102"/>
      <c r="Q3681" s="215"/>
    </row>
    <row r="3682" spans="2:17" x14ac:dyDescent="0.3">
      <c r="B3682" s="102"/>
      <c r="C3682" s="210"/>
      <c r="D3682" s="102"/>
      <c r="E3682" s="210"/>
      <c r="F3682" s="102"/>
      <c r="G3682" s="210"/>
      <c r="H3682" s="102"/>
      <c r="I3682" s="210"/>
      <c r="J3682" s="102"/>
      <c r="K3682" s="210"/>
      <c r="L3682" s="102"/>
      <c r="M3682" s="210"/>
      <c r="N3682" s="102"/>
      <c r="O3682" s="210"/>
      <c r="P3682" s="102"/>
      <c r="Q3682" s="215"/>
    </row>
    <row r="3683" spans="2:17" x14ac:dyDescent="0.3">
      <c r="B3683" s="102"/>
      <c r="C3683" s="210"/>
      <c r="D3683" s="102"/>
      <c r="E3683" s="210"/>
      <c r="F3683" s="102"/>
      <c r="G3683" s="210"/>
      <c r="H3683" s="102"/>
      <c r="I3683" s="210"/>
      <c r="J3683" s="102"/>
      <c r="K3683" s="210"/>
      <c r="L3683" s="102"/>
      <c r="M3683" s="210"/>
      <c r="N3683" s="102"/>
      <c r="O3683" s="210"/>
      <c r="P3683" s="102"/>
      <c r="Q3683" s="215"/>
    </row>
    <row r="3684" spans="2:17" x14ac:dyDescent="0.3">
      <c r="B3684" s="102"/>
      <c r="C3684" s="210"/>
      <c r="D3684" s="102"/>
      <c r="E3684" s="210"/>
      <c r="F3684" s="102"/>
      <c r="G3684" s="210"/>
      <c r="H3684" s="102"/>
      <c r="I3684" s="210"/>
      <c r="J3684" s="102"/>
      <c r="K3684" s="210"/>
      <c r="L3684" s="102"/>
      <c r="M3684" s="210"/>
      <c r="N3684" s="102"/>
      <c r="O3684" s="210"/>
      <c r="P3684" s="102"/>
      <c r="Q3684" s="215"/>
    </row>
    <row r="3685" spans="2:17" x14ac:dyDescent="0.3">
      <c r="B3685" s="102"/>
      <c r="C3685" s="210"/>
      <c r="D3685" s="102"/>
      <c r="E3685" s="210"/>
      <c r="F3685" s="102"/>
      <c r="G3685" s="210"/>
      <c r="H3685" s="102"/>
      <c r="I3685" s="210"/>
      <c r="J3685" s="102"/>
      <c r="K3685" s="210"/>
      <c r="L3685" s="102"/>
      <c r="M3685" s="210"/>
      <c r="N3685" s="102"/>
      <c r="O3685" s="210"/>
      <c r="P3685" s="102"/>
      <c r="Q3685" s="215"/>
    </row>
    <row r="3686" spans="2:17" x14ac:dyDescent="0.3">
      <c r="B3686" s="102"/>
      <c r="C3686" s="210"/>
      <c r="D3686" s="102"/>
      <c r="E3686" s="210"/>
      <c r="F3686" s="102"/>
      <c r="G3686" s="210"/>
      <c r="H3686" s="102"/>
      <c r="I3686" s="210"/>
      <c r="J3686" s="102"/>
      <c r="K3686" s="210"/>
      <c r="L3686" s="102"/>
      <c r="M3686" s="210"/>
      <c r="N3686" s="102"/>
      <c r="O3686" s="210"/>
      <c r="P3686" s="102"/>
      <c r="Q3686" s="215"/>
    </row>
    <row r="3687" spans="2:17" x14ac:dyDescent="0.3">
      <c r="B3687" s="102"/>
      <c r="C3687" s="210"/>
      <c r="D3687" s="102"/>
      <c r="E3687" s="210"/>
      <c r="F3687" s="102"/>
      <c r="G3687" s="210"/>
      <c r="H3687" s="102"/>
      <c r="I3687" s="210"/>
      <c r="J3687" s="102"/>
      <c r="K3687" s="210"/>
      <c r="L3687" s="102"/>
      <c r="M3687" s="210"/>
      <c r="N3687" s="102"/>
      <c r="O3687" s="210"/>
      <c r="P3687" s="102"/>
      <c r="Q3687" s="215"/>
    </row>
    <row r="3688" spans="2:17" x14ac:dyDescent="0.3">
      <c r="B3688" s="102"/>
      <c r="C3688" s="210"/>
      <c r="D3688" s="102"/>
      <c r="E3688" s="210"/>
      <c r="F3688" s="102"/>
      <c r="G3688" s="210"/>
      <c r="H3688" s="102"/>
      <c r="I3688" s="210"/>
      <c r="J3688" s="102"/>
      <c r="K3688" s="210"/>
      <c r="L3688" s="102"/>
      <c r="M3688" s="210"/>
      <c r="N3688" s="102"/>
      <c r="O3688" s="210"/>
      <c r="P3688" s="102"/>
      <c r="Q3688" s="215"/>
    </row>
    <row r="3689" spans="2:17" x14ac:dyDescent="0.3">
      <c r="B3689" s="102"/>
      <c r="C3689" s="210"/>
      <c r="D3689" s="102"/>
      <c r="E3689" s="210"/>
      <c r="F3689" s="102"/>
      <c r="G3689" s="210"/>
      <c r="H3689" s="102"/>
      <c r="I3689" s="210"/>
      <c r="J3689" s="102"/>
      <c r="K3689" s="210"/>
      <c r="L3689" s="102"/>
      <c r="M3689" s="210"/>
      <c r="N3689" s="102"/>
      <c r="O3689" s="210"/>
      <c r="P3689" s="102"/>
      <c r="Q3689" s="215"/>
    </row>
    <row r="3690" spans="2:17" x14ac:dyDescent="0.3">
      <c r="B3690" s="102"/>
      <c r="C3690" s="210"/>
      <c r="D3690" s="102"/>
      <c r="E3690" s="210"/>
      <c r="F3690" s="102"/>
      <c r="G3690" s="210"/>
      <c r="H3690" s="102"/>
      <c r="I3690" s="210"/>
      <c r="J3690" s="102"/>
      <c r="K3690" s="210"/>
      <c r="L3690" s="102"/>
      <c r="M3690" s="210"/>
      <c r="N3690" s="102"/>
      <c r="O3690" s="210"/>
      <c r="P3690" s="102"/>
      <c r="Q3690" s="215"/>
    </row>
    <row r="3691" spans="2:17" x14ac:dyDescent="0.3">
      <c r="B3691" s="102"/>
      <c r="C3691" s="210"/>
      <c r="D3691" s="102"/>
      <c r="E3691" s="210"/>
      <c r="F3691" s="102"/>
      <c r="G3691" s="210"/>
      <c r="H3691" s="102"/>
      <c r="I3691" s="210"/>
      <c r="J3691" s="102"/>
      <c r="K3691" s="210"/>
      <c r="L3691" s="102"/>
      <c r="M3691" s="210"/>
      <c r="N3691" s="102"/>
      <c r="O3691" s="210"/>
      <c r="P3691" s="102"/>
      <c r="Q3691" s="215"/>
    </row>
    <row r="3692" spans="2:17" x14ac:dyDescent="0.3">
      <c r="B3692" s="102"/>
      <c r="C3692" s="210"/>
      <c r="D3692" s="102"/>
      <c r="E3692" s="210"/>
      <c r="F3692" s="102"/>
      <c r="G3692" s="210"/>
      <c r="H3692" s="102"/>
      <c r="I3692" s="210"/>
      <c r="J3692" s="102"/>
      <c r="K3692" s="210"/>
      <c r="L3692" s="102"/>
      <c r="M3692" s="210"/>
      <c r="N3692" s="102"/>
      <c r="O3692" s="210"/>
      <c r="P3692" s="102"/>
      <c r="Q3692" s="215"/>
    </row>
    <row r="3693" spans="2:17" x14ac:dyDescent="0.3">
      <c r="B3693" s="102"/>
      <c r="C3693" s="210"/>
      <c r="D3693" s="102"/>
      <c r="E3693" s="210"/>
      <c r="F3693" s="102"/>
      <c r="G3693" s="210"/>
      <c r="H3693" s="102"/>
      <c r="I3693" s="210"/>
      <c r="J3693" s="102"/>
      <c r="K3693" s="210"/>
      <c r="L3693" s="102"/>
      <c r="M3693" s="210"/>
      <c r="N3693" s="102"/>
      <c r="O3693" s="210"/>
      <c r="P3693" s="102"/>
      <c r="Q3693" s="215"/>
    </row>
    <row r="3694" spans="2:17" x14ac:dyDescent="0.3">
      <c r="B3694" s="102"/>
      <c r="C3694" s="210"/>
      <c r="D3694" s="102"/>
      <c r="E3694" s="210"/>
      <c r="F3694" s="102"/>
      <c r="G3694" s="210"/>
      <c r="H3694" s="102"/>
      <c r="I3694" s="210"/>
      <c r="J3694" s="102"/>
      <c r="K3694" s="210"/>
      <c r="L3694" s="102"/>
      <c r="M3694" s="210"/>
      <c r="N3694" s="102"/>
      <c r="O3694" s="210"/>
      <c r="P3694" s="102"/>
      <c r="Q3694" s="215"/>
    </row>
    <row r="3695" spans="2:17" x14ac:dyDescent="0.3">
      <c r="B3695" s="102"/>
      <c r="C3695" s="210"/>
      <c r="D3695" s="102"/>
      <c r="E3695" s="210"/>
      <c r="F3695" s="102"/>
      <c r="G3695" s="210"/>
      <c r="H3695" s="102"/>
      <c r="I3695" s="210"/>
      <c r="J3695" s="102"/>
      <c r="K3695" s="210"/>
      <c r="L3695" s="102"/>
      <c r="M3695" s="210"/>
      <c r="N3695" s="102"/>
      <c r="O3695" s="210"/>
      <c r="P3695" s="102"/>
      <c r="Q3695" s="215"/>
    </row>
    <row r="3696" spans="2:17" x14ac:dyDescent="0.3">
      <c r="B3696" s="102"/>
      <c r="C3696" s="210"/>
      <c r="D3696" s="102"/>
      <c r="E3696" s="210"/>
      <c r="F3696" s="102"/>
      <c r="G3696" s="210"/>
      <c r="H3696" s="102"/>
      <c r="I3696" s="210"/>
      <c r="J3696" s="102"/>
      <c r="K3696" s="210"/>
      <c r="L3696" s="102"/>
      <c r="M3696" s="210"/>
      <c r="N3696" s="102"/>
      <c r="O3696" s="210"/>
      <c r="P3696" s="102"/>
      <c r="Q3696" s="215"/>
    </row>
    <row r="3697" spans="2:17" x14ac:dyDescent="0.3">
      <c r="B3697" s="102"/>
      <c r="C3697" s="210"/>
      <c r="D3697" s="102"/>
      <c r="E3697" s="210"/>
      <c r="F3697" s="102"/>
      <c r="G3697" s="210"/>
      <c r="H3697" s="102"/>
      <c r="I3697" s="210"/>
      <c r="J3697" s="102"/>
      <c r="K3697" s="210"/>
      <c r="L3697" s="102"/>
      <c r="M3697" s="210"/>
      <c r="N3697" s="102"/>
      <c r="O3697" s="210"/>
      <c r="P3697" s="102"/>
      <c r="Q3697" s="215"/>
    </row>
    <row r="3698" spans="2:17" x14ac:dyDescent="0.3">
      <c r="B3698" s="102"/>
      <c r="C3698" s="210"/>
      <c r="D3698" s="102"/>
      <c r="E3698" s="210"/>
      <c r="F3698" s="102"/>
      <c r="G3698" s="210"/>
      <c r="H3698" s="102"/>
      <c r="I3698" s="210"/>
      <c r="J3698" s="102"/>
      <c r="K3698" s="210"/>
      <c r="L3698" s="102"/>
      <c r="M3698" s="210"/>
      <c r="N3698" s="102"/>
      <c r="O3698" s="210"/>
      <c r="P3698" s="102"/>
      <c r="Q3698" s="215"/>
    </row>
    <row r="3699" spans="2:17" x14ac:dyDescent="0.3">
      <c r="B3699" s="102"/>
      <c r="C3699" s="210"/>
      <c r="D3699" s="102"/>
      <c r="E3699" s="210"/>
      <c r="F3699" s="102"/>
      <c r="G3699" s="210"/>
      <c r="H3699" s="102"/>
      <c r="I3699" s="210"/>
      <c r="J3699" s="102"/>
      <c r="K3699" s="210"/>
      <c r="L3699" s="102"/>
      <c r="M3699" s="210"/>
      <c r="N3699" s="102"/>
      <c r="O3699" s="210"/>
      <c r="P3699" s="102"/>
      <c r="Q3699" s="215"/>
    </row>
    <row r="3700" spans="2:17" x14ac:dyDescent="0.3">
      <c r="B3700" s="102"/>
      <c r="C3700" s="210"/>
      <c r="D3700" s="102"/>
      <c r="E3700" s="210"/>
      <c r="F3700" s="102"/>
      <c r="G3700" s="210"/>
      <c r="H3700" s="102"/>
      <c r="I3700" s="210"/>
      <c r="J3700" s="102"/>
      <c r="K3700" s="210"/>
      <c r="L3700" s="102"/>
      <c r="M3700" s="210"/>
      <c r="N3700" s="102"/>
      <c r="O3700" s="210"/>
      <c r="P3700" s="102"/>
      <c r="Q3700" s="215"/>
    </row>
    <row r="3701" spans="2:17" x14ac:dyDescent="0.3">
      <c r="B3701" s="102"/>
      <c r="C3701" s="210"/>
      <c r="D3701" s="102"/>
      <c r="E3701" s="210"/>
      <c r="F3701" s="102"/>
      <c r="G3701" s="210"/>
      <c r="H3701" s="102"/>
      <c r="I3701" s="210"/>
      <c r="J3701" s="102"/>
      <c r="K3701" s="210"/>
      <c r="L3701" s="102"/>
      <c r="M3701" s="210"/>
      <c r="N3701" s="102"/>
      <c r="O3701" s="210"/>
      <c r="P3701" s="102"/>
      <c r="Q3701" s="215"/>
    </row>
    <row r="3702" spans="2:17" x14ac:dyDescent="0.3">
      <c r="B3702" s="102"/>
      <c r="C3702" s="210"/>
      <c r="D3702" s="102"/>
      <c r="E3702" s="210"/>
      <c r="F3702" s="102"/>
      <c r="G3702" s="210"/>
      <c r="H3702" s="102"/>
      <c r="I3702" s="210"/>
      <c r="J3702" s="102"/>
      <c r="K3702" s="210"/>
      <c r="L3702" s="102"/>
      <c r="M3702" s="210"/>
      <c r="N3702" s="102"/>
      <c r="O3702" s="210"/>
      <c r="P3702" s="102"/>
      <c r="Q3702" s="215"/>
    </row>
    <row r="3703" spans="2:17" x14ac:dyDescent="0.3">
      <c r="B3703" s="102"/>
      <c r="C3703" s="210"/>
      <c r="D3703" s="102"/>
      <c r="E3703" s="210"/>
      <c r="F3703" s="102"/>
      <c r="G3703" s="210"/>
      <c r="H3703" s="102"/>
      <c r="I3703" s="210"/>
      <c r="J3703" s="102"/>
      <c r="K3703" s="210"/>
      <c r="L3703" s="102"/>
      <c r="M3703" s="210"/>
      <c r="N3703" s="102"/>
      <c r="O3703" s="210"/>
      <c r="P3703" s="102"/>
      <c r="Q3703" s="215"/>
    </row>
    <row r="3704" spans="2:17" x14ac:dyDescent="0.3">
      <c r="B3704" s="102"/>
      <c r="C3704" s="210"/>
      <c r="D3704" s="102"/>
      <c r="E3704" s="210"/>
      <c r="F3704" s="102"/>
      <c r="G3704" s="210"/>
      <c r="H3704" s="102"/>
      <c r="I3704" s="210"/>
      <c r="J3704" s="102"/>
      <c r="K3704" s="210"/>
      <c r="L3704" s="102"/>
      <c r="M3704" s="210"/>
      <c r="N3704" s="102"/>
      <c r="O3704" s="210"/>
      <c r="P3704" s="102"/>
      <c r="Q3704" s="215"/>
    </row>
    <row r="3705" spans="2:17" x14ac:dyDescent="0.3">
      <c r="B3705" s="102"/>
      <c r="C3705" s="210"/>
      <c r="D3705" s="102"/>
      <c r="E3705" s="210"/>
      <c r="F3705" s="102"/>
      <c r="G3705" s="210"/>
      <c r="H3705" s="102"/>
      <c r="I3705" s="210"/>
      <c r="J3705" s="102"/>
      <c r="K3705" s="210"/>
      <c r="L3705" s="102"/>
      <c r="M3705" s="210"/>
      <c r="N3705" s="102"/>
      <c r="O3705" s="210"/>
      <c r="P3705" s="102"/>
      <c r="Q3705" s="215"/>
    </row>
    <row r="3706" spans="2:17" x14ac:dyDescent="0.3">
      <c r="B3706" s="102"/>
      <c r="C3706" s="210"/>
      <c r="D3706" s="102"/>
      <c r="E3706" s="210"/>
      <c r="F3706" s="102"/>
      <c r="G3706" s="210"/>
      <c r="H3706" s="102"/>
      <c r="I3706" s="210"/>
      <c r="J3706" s="102"/>
      <c r="K3706" s="210"/>
      <c r="L3706" s="102"/>
      <c r="M3706" s="210"/>
      <c r="N3706" s="102"/>
      <c r="O3706" s="210"/>
      <c r="P3706" s="102"/>
      <c r="Q3706" s="215"/>
    </row>
    <row r="3707" spans="2:17" x14ac:dyDescent="0.3">
      <c r="B3707" s="102"/>
      <c r="C3707" s="210"/>
      <c r="D3707" s="102"/>
      <c r="E3707" s="210"/>
      <c r="F3707" s="102"/>
      <c r="G3707" s="210"/>
      <c r="H3707" s="102"/>
      <c r="I3707" s="210"/>
      <c r="J3707" s="102"/>
      <c r="K3707" s="210"/>
      <c r="L3707" s="102"/>
      <c r="M3707" s="210"/>
      <c r="N3707" s="102"/>
      <c r="O3707" s="210"/>
      <c r="P3707" s="102"/>
      <c r="Q3707" s="215"/>
    </row>
    <row r="3708" spans="2:17" x14ac:dyDescent="0.3">
      <c r="B3708" s="102"/>
      <c r="C3708" s="210"/>
      <c r="D3708" s="102"/>
      <c r="E3708" s="210"/>
      <c r="F3708" s="102"/>
      <c r="G3708" s="210"/>
      <c r="H3708" s="102"/>
      <c r="I3708" s="210"/>
      <c r="J3708" s="102"/>
      <c r="K3708" s="210"/>
      <c r="L3708" s="102"/>
      <c r="M3708" s="210"/>
      <c r="N3708" s="102"/>
      <c r="O3708" s="210"/>
      <c r="P3708" s="102"/>
      <c r="Q3708" s="215"/>
    </row>
    <row r="3709" spans="2:17" x14ac:dyDescent="0.3">
      <c r="B3709" s="102"/>
      <c r="C3709" s="210"/>
      <c r="D3709" s="102"/>
      <c r="E3709" s="210"/>
      <c r="F3709" s="102"/>
      <c r="G3709" s="210"/>
      <c r="H3709" s="102"/>
      <c r="I3709" s="210"/>
      <c r="J3709" s="102"/>
      <c r="K3709" s="210"/>
      <c r="L3709" s="102"/>
      <c r="M3709" s="210"/>
      <c r="N3709" s="102"/>
      <c r="O3709" s="210"/>
      <c r="P3709" s="102"/>
      <c r="Q3709" s="215"/>
    </row>
    <row r="3710" spans="2:17" x14ac:dyDescent="0.3">
      <c r="B3710" s="102"/>
      <c r="C3710" s="210"/>
      <c r="D3710" s="102"/>
      <c r="E3710" s="210"/>
      <c r="F3710" s="102"/>
      <c r="G3710" s="210"/>
      <c r="H3710" s="102"/>
      <c r="I3710" s="210"/>
      <c r="J3710" s="102"/>
      <c r="K3710" s="210"/>
      <c r="L3710" s="102"/>
      <c r="M3710" s="210"/>
      <c r="N3710" s="102"/>
      <c r="O3710" s="210"/>
      <c r="P3710" s="102"/>
      <c r="Q3710" s="215"/>
    </row>
    <row r="3711" spans="2:17" x14ac:dyDescent="0.3">
      <c r="B3711" s="102"/>
      <c r="C3711" s="210"/>
      <c r="D3711" s="102"/>
      <c r="E3711" s="210"/>
      <c r="F3711" s="102"/>
      <c r="G3711" s="210"/>
      <c r="H3711" s="102"/>
      <c r="I3711" s="210"/>
      <c r="J3711" s="102"/>
      <c r="K3711" s="210"/>
      <c r="L3711" s="102"/>
      <c r="M3711" s="210"/>
      <c r="N3711" s="102"/>
      <c r="O3711" s="210"/>
      <c r="P3711" s="102"/>
      <c r="Q3711" s="215"/>
    </row>
    <row r="3712" spans="2:17" x14ac:dyDescent="0.3">
      <c r="B3712" s="102"/>
      <c r="C3712" s="210"/>
      <c r="D3712" s="102"/>
      <c r="E3712" s="210"/>
      <c r="F3712" s="102"/>
      <c r="G3712" s="210"/>
      <c r="H3712" s="102"/>
      <c r="I3712" s="210"/>
      <c r="J3712" s="102"/>
      <c r="K3712" s="210"/>
      <c r="L3712" s="102"/>
      <c r="M3712" s="210"/>
      <c r="N3712" s="102"/>
      <c r="O3712" s="210"/>
      <c r="P3712" s="102"/>
      <c r="Q3712" s="215"/>
    </row>
    <row r="3713" spans="2:17" x14ac:dyDescent="0.3">
      <c r="B3713" s="102"/>
      <c r="C3713" s="210"/>
      <c r="D3713" s="102"/>
      <c r="E3713" s="210"/>
      <c r="F3713" s="102"/>
      <c r="G3713" s="210"/>
      <c r="H3713" s="102"/>
      <c r="I3713" s="210"/>
      <c r="J3713" s="102"/>
      <c r="K3713" s="210"/>
      <c r="L3713" s="102"/>
      <c r="M3713" s="210"/>
      <c r="N3713" s="102"/>
      <c r="O3713" s="210"/>
      <c r="P3713" s="102"/>
      <c r="Q3713" s="215"/>
    </row>
    <row r="3714" spans="2:17" x14ac:dyDescent="0.3">
      <c r="B3714" s="102"/>
      <c r="C3714" s="210"/>
      <c r="D3714" s="102"/>
      <c r="E3714" s="210"/>
      <c r="F3714" s="102"/>
      <c r="G3714" s="210"/>
      <c r="H3714" s="102"/>
      <c r="I3714" s="210"/>
      <c r="J3714" s="102"/>
      <c r="K3714" s="210"/>
      <c r="L3714" s="102"/>
      <c r="M3714" s="210"/>
      <c r="N3714" s="102"/>
      <c r="O3714" s="210"/>
      <c r="P3714" s="102"/>
      <c r="Q3714" s="215"/>
    </row>
    <row r="3715" spans="2:17" x14ac:dyDescent="0.3">
      <c r="B3715" s="102"/>
      <c r="C3715" s="210"/>
      <c r="D3715" s="102"/>
      <c r="E3715" s="210"/>
      <c r="F3715" s="102"/>
      <c r="G3715" s="210"/>
      <c r="H3715" s="102"/>
      <c r="I3715" s="210"/>
      <c r="J3715" s="102"/>
      <c r="K3715" s="210"/>
      <c r="L3715" s="102"/>
      <c r="M3715" s="210"/>
      <c r="N3715" s="102"/>
      <c r="O3715" s="210"/>
      <c r="P3715" s="102"/>
      <c r="Q3715" s="215"/>
    </row>
    <row r="3716" spans="2:17" x14ac:dyDescent="0.3">
      <c r="B3716" s="102"/>
      <c r="C3716" s="210"/>
      <c r="D3716" s="102"/>
      <c r="E3716" s="210"/>
      <c r="F3716" s="102"/>
      <c r="G3716" s="210"/>
      <c r="H3716" s="102"/>
      <c r="I3716" s="210"/>
      <c r="J3716" s="102"/>
      <c r="K3716" s="210"/>
      <c r="L3716" s="102"/>
      <c r="M3716" s="210"/>
      <c r="N3716" s="102"/>
      <c r="O3716" s="210"/>
      <c r="P3716" s="102"/>
      <c r="Q3716" s="215"/>
    </row>
    <row r="3717" spans="2:17" x14ac:dyDescent="0.3">
      <c r="B3717" s="102"/>
      <c r="C3717" s="210"/>
      <c r="D3717" s="102"/>
      <c r="E3717" s="210"/>
      <c r="F3717" s="102"/>
      <c r="G3717" s="210"/>
      <c r="H3717" s="102"/>
      <c r="I3717" s="210"/>
      <c r="J3717" s="102"/>
      <c r="K3717" s="210"/>
      <c r="L3717" s="102"/>
      <c r="M3717" s="210"/>
      <c r="N3717" s="102"/>
      <c r="O3717" s="210"/>
      <c r="P3717" s="102"/>
      <c r="Q3717" s="215"/>
    </row>
    <row r="3718" spans="2:17" x14ac:dyDescent="0.3">
      <c r="B3718" s="102"/>
      <c r="C3718" s="210"/>
      <c r="D3718" s="102"/>
      <c r="E3718" s="210"/>
      <c r="F3718" s="102"/>
      <c r="G3718" s="210"/>
      <c r="H3718" s="102"/>
      <c r="I3718" s="210"/>
      <c r="J3718" s="102"/>
      <c r="K3718" s="210"/>
      <c r="L3718" s="102"/>
      <c r="M3718" s="210"/>
      <c r="N3718" s="102"/>
      <c r="O3718" s="210"/>
      <c r="P3718" s="102"/>
      <c r="Q3718" s="215"/>
    </row>
    <row r="3719" spans="2:17" x14ac:dyDescent="0.3">
      <c r="B3719" s="102"/>
      <c r="C3719" s="210"/>
      <c r="D3719" s="102"/>
      <c r="E3719" s="210"/>
      <c r="F3719" s="102"/>
      <c r="G3719" s="210"/>
      <c r="H3719" s="102"/>
      <c r="I3719" s="210"/>
      <c r="J3719" s="102"/>
      <c r="K3719" s="210"/>
      <c r="L3719" s="102"/>
      <c r="M3719" s="210"/>
      <c r="N3719" s="102"/>
      <c r="O3719" s="210"/>
      <c r="P3719" s="102"/>
      <c r="Q3719" s="215"/>
    </row>
    <row r="3720" spans="2:17" x14ac:dyDescent="0.3">
      <c r="B3720" s="102"/>
      <c r="C3720" s="210"/>
      <c r="D3720" s="102"/>
      <c r="E3720" s="210"/>
      <c r="F3720" s="102"/>
      <c r="G3720" s="210"/>
      <c r="H3720" s="102"/>
      <c r="I3720" s="210"/>
      <c r="J3720" s="102"/>
      <c r="K3720" s="210"/>
      <c r="L3720" s="102"/>
      <c r="M3720" s="210"/>
      <c r="N3720" s="102"/>
      <c r="O3720" s="210"/>
      <c r="P3720" s="102"/>
      <c r="Q3720" s="215"/>
    </row>
    <row r="3721" spans="2:17" x14ac:dyDescent="0.3">
      <c r="B3721" s="102"/>
      <c r="C3721" s="210"/>
      <c r="D3721" s="102"/>
      <c r="E3721" s="210"/>
      <c r="F3721" s="102"/>
      <c r="G3721" s="210"/>
      <c r="H3721" s="102"/>
      <c r="I3721" s="210"/>
      <c r="J3721" s="102"/>
      <c r="K3721" s="210"/>
      <c r="L3721" s="102"/>
      <c r="M3721" s="210"/>
      <c r="N3721" s="102"/>
      <c r="O3721" s="210"/>
      <c r="P3721" s="102"/>
      <c r="Q3721" s="215"/>
    </row>
    <row r="3722" spans="2:17" x14ac:dyDescent="0.3">
      <c r="B3722" s="102"/>
      <c r="C3722" s="210"/>
      <c r="D3722" s="102"/>
      <c r="E3722" s="210"/>
      <c r="F3722" s="102"/>
      <c r="G3722" s="210"/>
      <c r="H3722" s="102"/>
      <c r="I3722" s="210"/>
      <c r="J3722" s="102"/>
      <c r="K3722" s="210"/>
      <c r="L3722" s="102"/>
      <c r="M3722" s="210"/>
      <c r="N3722" s="102"/>
      <c r="O3722" s="210"/>
      <c r="P3722" s="102"/>
      <c r="Q3722" s="215"/>
    </row>
    <row r="3723" spans="2:17" x14ac:dyDescent="0.3">
      <c r="B3723" s="102"/>
      <c r="C3723" s="210"/>
      <c r="D3723" s="102"/>
      <c r="E3723" s="210"/>
      <c r="F3723" s="102"/>
      <c r="G3723" s="210"/>
      <c r="H3723" s="102"/>
      <c r="I3723" s="210"/>
      <c r="J3723" s="102"/>
      <c r="K3723" s="210"/>
      <c r="L3723" s="102"/>
      <c r="M3723" s="210"/>
      <c r="N3723" s="102"/>
      <c r="O3723" s="210"/>
      <c r="P3723" s="102"/>
      <c r="Q3723" s="215"/>
    </row>
    <row r="3724" spans="2:17" x14ac:dyDescent="0.3">
      <c r="B3724" s="102"/>
      <c r="C3724" s="210"/>
      <c r="D3724" s="102"/>
      <c r="E3724" s="210"/>
      <c r="F3724" s="102"/>
      <c r="G3724" s="210"/>
      <c r="H3724" s="102"/>
      <c r="I3724" s="210"/>
      <c r="J3724" s="102"/>
      <c r="K3724" s="210"/>
      <c r="L3724" s="102"/>
      <c r="M3724" s="210"/>
      <c r="N3724" s="102"/>
      <c r="O3724" s="210"/>
      <c r="P3724" s="102"/>
      <c r="Q3724" s="215"/>
    </row>
    <row r="3725" spans="2:17" x14ac:dyDescent="0.3">
      <c r="B3725" s="102"/>
      <c r="C3725" s="210"/>
      <c r="D3725" s="102"/>
      <c r="E3725" s="210"/>
      <c r="F3725" s="102"/>
      <c r="G3725" s="210"/>
      <c r="H3725" s="102"/>
      <c r="I3725" s="210"/>
      <c r="J3725" s="102"/>
      <c r="K3725" s="210"/>
      <c r="L3725" s="102"/>
      <c r="M3725" s="210"/>
      <c r="N3725" s="102"/>
      <c r="O3725" s="210"/>
      <c r="P3725" s="102"/>
      <c r="Q3725" s="215"/>
    </row>
    <row r="3726" spans="2:17" x14ac:dyDescent="0.3">
      <c r="B3726" s="102"/>
      <c r="C3726" s="210"/>
      <c r="D3726" s="102"/>
      <c r="E3726" s="210"/>
      <c r="F3726" s="102"/>
      <c r="G3726" s="210"/>
      <c r="H3726" s="102"/>
      <c r="I3726" s="210"/>
      <c r="J3726" s="102"/>
      <c r="K3726" s="210"/>
      <c r="L3726" s="102"/>
      <c r="M3726" s="210"/>
      <c r="N3726" s="102"/>
      <c r="O3726" s="210"/>
      <c r="P3726" s="102"/>
      <c r="Q3726" s="215"/>
    </row>
    <row r="3727" spans="2:17" x14ac:dyDescent="0.3">
      <c r="B3727" s="102"/>
      <c r="C3727" s="210"/>
      <c r="D3727" s="102"/>
      <c r="E3727" s="210"/>
      <c r="F3727" s="102"/>
      <c r="G3727" s="210"/>
      <c r="H3727" s="102"/>
      <c r="I3727" s="210"/>
      <c r="J3727" s="102"/>
      <c r="K3727" s="210"/>
      <c r="L3727" s="102"/>
      <c r="M3727" s="210"/>
      <c r="N3727" s="102"/>
      <c r="O3727" s="210"/>
      <c r="P3727" s="102"/>
      <c r="Q3727" s="215"/>
    </row>
    <row r="3728" spans="2:17" x14ac:dyDescent="0.3">
      <c r="B3728" s="102"/>
      <c r="C3728" s="210"/>
      <c r="D3728" s="102"/>
      <c r="E3728" s="210"/>
      <c r="F3728" s="102"/>
      <c r="G3728" s="210"/>
      <c r="H3728" s="102"/>
      <c r="I3728" s="210"/>
      <c r="J3728" s="102"/>
      <c r="K3728" s="210"/>
      <c r="L3728" s="102"/>
      <c r="M3728" s="210"/>
      <c r="N3728" s="102"/>
      <c r="O3728" s="210"/>
      <c r="P3728" s="102"/>
      <c r="Q3728" s="215"/>
    </row>
    <row r="3729" spans="2:17" x14ac:dyDescent="0.3">
      <c r="B3729" s="102"/>
      <c r="C3729" s="210"/>
      <c r="D3729" s="102"/>
      <c r="E3729" s="210"/>
      <c r="F3729" s="102"/>
      <c r="G3729" s="210"/>
      <c r="H3729" s="102"/>
      <c r="I3729" s="210"/>
      <c r="J3729" s="102"/>
      <c r="K3729" s="210"/>
      <c r="L3729" s="102"/>
      <c r="M3729" s="210"/>
      <c r="N3729" s="102"/>
      <c r="O3729" s="210"/>
      <c r="P3729" s="102"/>
      <c r="Q3729" s="215"/>
    </row>
    <row r="3730" spans="2:17" x14ac:dyDescent="0.3">
      <c r="B3730" s="102"/>
      <c r="C3730" s="210"/>
      <c r="D3730" s="102"/>
      <c r="E3730" s="210"/>
      <c r="F3730" s="102"/>
      <c r="G3730" s="210"/>
      <c r="H3730" s="102"/>
      <c r="I3730" s="210"/>
      <c r="J3730" s="102"/>
      <c r="K3730" s="210"/>
      <c r="L3730" s="102"/>
      <c r="M3730" s="210"/>
      <c r="N3730" s="102"/>
      <c r="O3730" s="210"/>
      <c r="P3730" s="102"/>
      <c r="Q3730" s="215"/>
    </row>
    <row r="3731" spans="2:17" x14ac:dyDescent="0.3">
      <c r="B3731" s="102"/>
      <c r="C3731" s="210"/>
      <c r="D3731" s="102"/>
      <c r="E3731" s="210"/>
      <c r="F3731" s="102"/>
      <c r="G3731" s="210"/>
      <c r="H3731" s="102"/>
      <c r="I3731" s="210"/>
      <c r="J3731" s="102"/>
      <c r="K3731" s="210"/>
      <c r="L3731" s="102"/>
      <c r="M3731" s="210"/>
      <c r="N3731" s="102"/>
      <c r="O3731" s="210"/>
      <c r="P3731" s="102"/>
      <c r="Q3731" s="215"/>
    </row>
    <row r="3732" spans="2:17" x14ac:dyDescent="0.3">
      <c r="B3732" s="102"/>
      <c r="C3732" s="210"/>
      <c r="D3732" s="102"/>
      <c r="E3732" s="210"/>
      <c r="F3732" s="102"/>
      <c r="G3732" s="210"/>
      <c r="H3732" s="102"/>
      <c r="I3732" s="210"/>
      <c r="J3732" s="102"/>
      <c r="K3732" s="210"/>
      <c r="L3732" s="102"/>
      <c r="M3732" s="210"/>
      <c r="N3732" s="102"/>
      <c r="O3732" s="210"/>
      <c r="P3732" s="102"/>
      <c r="Q3732" s="215"/>
    </row>
    <row r="3733" spans="2:17" x14ac:dyDescent="0.3">
      <c r="B3733" s="102"/>
      <c r="C3733" s="210"/>
      <c r="D3733" s="102"/>
      <c r="E3733" s="210"/>
      <c r="F3733" s="102"/>
      <c r="G3733" s="210"/>
      <c r="H3733" s="102"/>
      <c r="I3733" s="210"/>
      <c r="J3733" s="102"/>
      <c r="K3733" s="210"/>
      <c r="L3733" s="102"/>
      <c r="M3733" s="210"/>
      <c r="N3733" s="102"/>
      <c r="O3733" s="210"/>
      <c r="P3733" s="102"/>
      <c r="Q3733" s="215"/>
    </row>
    <row r="3734" spans="2:17" x14ac:dyDescent="0.3">
      <c r="B3734" s="102"/>
      <c r="C3734" s="210"/>
      <c r="D3734" s="102"/>
      <c r="E3734" s="210"/>
      <c r="F3734" s="102"/>
      <c r="G3734" s="210"/>
      <c r="H3734" s="102"/>
      <c r="I3734" s="210"/>
      <c r="J3734" s="102"/>
      <c r="K3734" s="210"/>
      <c r="L3734" s="102"/>
      <c r="M3734" s="210"/>
      <c r="N3734" s="102"/>
      <c r="O3734" s="210"/>
      <c r="P3734" s="102"/>
      <c r="Q3734" s="215"/>
    </row>
    <row r="3735" spans="2:17" x14ac:dyDescent="0.3">
      <c r="B3735" s="102"/>
      <c r="C3735" s="210"/>
      <c r="D3735" s="102"/>
      <c r="E3735" s="210"/>
      <c r="F3735" s="102"/>
      <c r="G3735" s="210"/>
      <c r="H3735" s="102"/>
      <c r="I3735" s="210"/>
      <c r="J3735" s="102"/>
      <c r="K3735" s="210"/>
      <c r="L3735" s="102"/>
      <c r="M3735" s="210"/>
      <c r="N3735" s="102"/>
      <c r="O3735" s="210"/>
      <c r="P3735" s="102"/>
      <c r="Q3735" s="215"/>
    </row>
    <row r="3736" spans="2:17" x14ac:dyDescent="0.3">
      <c r="B3736" s="102"/>
      <c r="C3736" s="210"/>
      <c r="D3736" s="102"/>
      <c r="E3736" s="210"/>
      <c r="F3736" s="102"/>
      <c r="G3736" s="210"/>
      <c r="H3736" s="102"/>
      <c r="I3736" s="210"/>
      <c r="J3736" s="102"/>
      <c r="K3736" s="210"/>
      <c r="L3736" s="102"/>
      <c r="M3736" s="210"/>
      <c r="N3736" s="102"/>
      <c r="O3736" s="210"/>
      <c r="P3736" s="102"/>
      <c r="Q3736" s="215"/>
    </row>
    <row r="3737" spans="2:17" x14ac:dyDescent="0.3">
      <c r="B3737" s="102"/>
      <c r="C3737" s="210"/>
      <c r="D3737" s="102"/>
      <c r="E3737" s="210"/>
      <c r="F3737" s="102"/>
      <c r="G3737" s="210"/>
      <c r="H3737" s="102"/>
      <c r="I3737" s="210"/>
      <c r="J3737" s="102"/>
      <c r="K3737" s="210"/>
      <c r="L3737" s="102"/>
      <c r="M3737" s="210"/>
      <c r="N3737" s="102"/>
      <c r="O3737" s="210"/>
      <c r="P3737" s="102"/>
      <c r="Q3737" s="215"/>
    </row>
    <row r="3738" spans="2:17" x14ac:dyDescent="0.3">
      <c r="B3738" s="102"/>
      <c r="C3738" s="210"/>
      <c r="D3738" s="102"/>
      <c r="E3738" s="210"/>
      <c r="F3738" s="102"/>
      <c r="G3738" s="210"/>
      <c r="H3738" s="102"/>
      <c r="I3738" s="210"/>
      <c r="J3738" s="102"/>
      <c r="K3738" s="210"/>
      <c r="L3738" s="102"/>
      <c r="M3738" s="210"/>
      <c r="N3738" s="102"/>
      <c r="O3738" s="210"/>
      <c r="P3738" s="102"/>
      <c r="Q3738" s="215"/>
    </row>
    <row r="3739" spans="2:17" x14ac:dyDescent="0.3">
      <c r="B3739" s="102"/>
      <c r="C3739" s="210"/>
      <c r="D3739" s="102"/>
      <c r="E3739" s="210"/>
      <c r="F3739" s="102"/>
      <c r="G3739" s="210"/>
      <c r="H3739" s="102"/>
      <c r="I3739" s="210"/>
      <c r="J3739" s="102"/>
      <c r="K3739" s="210"/>
      <c r="L3739" s="102"/>
      <c r="M3739" s="210"/>
      <c r="N3739" s="102"/>
      <c r="O3739" s="210"/>
      <c r="P3739" s="102"/>
      <c r="Q3739" s="215"/>
    </row>
    <row r="3740" spans="2:17" x14ac:dyDescent="0.3">
      <c r="B3740" s="102"/>
      <c r="C3740" s="210"/>
      <c r="D3740" s="102"/>
      <c r="E3740" s="210"/>
      <c r="F3740" s="102"/>
      <c r="G3740" s="210"/>
      <c r="H3740" s="102"/>
      <c r="I3740" s="210"/>
      <c r="J3740" s="102"/>
      <c r="K3740" s="210"/>
      <c r="L3740" s="102"/>
      <c r="M3740" s="210"/>
      <c r="N3740" s="102"/>
      <c r="O3740" s="210"/>
      <c r="P3740" s="102"/>
      <c r="Q3740" s="215"/>
    </row>
    <row r="3741" spans="2:17" x14ac:dyDescent="0.3">
      <c r="B3741" s="102"/>
      <c r="C3741" s="210"/>
      <c r="D3741" s="102"/>
      <c r="E3741" s="210"/>
      <c r="F3741" s="102"/>
      <c r="G3741" s="210"/>
      <c r="H3741" s="102"/>
      <c r="I3741" s="210"/>
      <c r="J3741" s="102"/>
      <c r="K3741" s="210"/>
      <c r="L3741" s="102"/>
      <c r="M3741" s="210"/>
      <c r="N3741" s="102"/>
      <c r="O3741" s="210"/>
      <c r="P3741" s="102"/>
      <c r="Q3741" s="215"/>
    </row>
    <row r="3742" spans="2:17" x14ac:dyDescent="0.3">
      <c r="B3742" s="102"/>
      <c r="C3742" s="210"/>
      <c r="D3742" s="102"/>
      <c r="E3742" s="210"/>
      <c r="F3742" s="102"/>
      <c r="G3742" s="210"/>
      <c r="H3742" s="102"/>
      <c r="I3742" s="210"/>
      <c r="J3742" s="102"/>
      <c r="K3742" s="210"/>
      <c r="L3742" s="102"/>
      <c r="M3742" s="210"/>
      <c r="N3742" s="102"/>
      <c r="O3742" s="210"/>
      <c r="P3742" s="102"/>
      <c r="Q3742" s="215"/>
    </row>
    <row r="3743" spans="2:17" x14ac:dyDescent="0.3">
      <c r="B3743" s="102"/>
      <c r="C3743" s="210"/>
      <c r="D3743" s="102"/>
      <c r="E3743" s="210"/>
      <c r="F3743" s="102"/>
      <c r="G3743" s="210"/>
      <c r="H3743" s="102"/>
      <c r="I3743" s="210"/>
      <c r="J3743" s="102"/>
      <c r="K3743" s="210"/>
      <c r="L3743" s="102"/>
      <c r="M3743" s="210"/>
      <c r="N3743" s="102"/>
      <c r="O3743" s="210"/>
      <c r="P3743" s="102"/>
      <c r="Q3743" s="215"/>
    </row>
    <row r="3744" spans="2:17" x14ac:dyDescent="0.3">
      <c r="B3744" s="102"/>
      <c r="C3744" s="210"/>
      <c r="D3744" s="102"/>
      <c r="E3744" s="210"/>
      <c r="F3744" s="102"/>
      <c r="G3744" s="210"/>
      <c r="H3744" s="102"/>
      <c r="I3744" s="210"/>
      <c r="J3744" s="102"/>
      <c r="K3744" s="210"/>
      <c r="L3744" s="102"/>
      <c r="M3744" s="210"/>
      <c r="N3744" s="102"/>
      <c r="O3744" s="210"/>
      <c r="P3744" s="102"/>
      <c r="Q3744" s="215"/>
    </row>
    <row r="3745" spans="2:17" x14ac:dyDescent="0.3">
      <c r="B3745" s="102"/>
      <c r="C3745" s="210"/>
      <c r="D3745" s="102"/>
      <c r="E3745" s="210"/>
      <c r="F3745" s="102"/>
      <c r="G3745" s="210"/>
      <c r="H3745" s="102"/>
      <c r="I3745" s="210"/>
      <c r="J3745" s="102"/>
      <c r="K3745" s="210"/>
      <c r="L3745" s="102"/>
      <c r="M3745" s="210"/>
      <c r="N3745" s="102"/>
      <c r="O3745" s="210"/>
      <c r="P3745" s="102"/>
      <c r="Q3745" s="215"/>
    </row>
    <row r="3746" spans="2:17" x14ac:dyDescent="0.3">
      <c r="B3746" s="102"/>
      <c r="C3746" s="210"/>
      <c r="D3746" s="102"/>
      <c r="E3746" s="210"/>
      <c r="F3746" s="102"/>
      <c r="G3746" s="210"/>
      <c r="H3746" s="102"/>
      <c r="I3746" s="210"/>
      <c r="J3746" s="102"/>
      <c r="K3746" s="210"/>
      <c r="L3746" s="102"/>
      <c r="M3746" s="210"/>
      <c r="N3746" s="102"/>
      <c r="O3746" s="210"/>
      <c r="P3746" s="102"/>
      <c r="Q3746" s="215"/>
    </row>
    <row r="3747" spans="2:17" x14ac:dyDescent="0.3">
      <c r="B3747" s="102"/>
      <c r="C3747" s="210"/>
      <c r="D3747" s="102"/>
      <c r="E3747" s="210"/>
      <c r="F3747" s="102"/>
      <c r="G3747" s="210"/>
      <c r="H3747" s="102"/>
      <c r="I3747" s="210"/>
      <c r="J3747" s="102"/>
      <c r="K3747" s="210"/>
      <c r="L3747" s="102"/>
      <c r="M3747" s="210"/>
      <c r="N3747" s="102"/>
      <c r="O3747" s="210"/>
      <c r="P3747" s="102"/>
      <c r="Q3747" s="215"/>
    </row>
    <row r="3748" spans="2:17" x14ac:dyDescent="0.3">
      <c r="B3748" s="102"/>
      <c r="C3748" s="210"/>
      <c r="D3748" s="102"/>
      <c r="E3748" s="210"/>
      <c r="F3748" s="102"/>
      <c r="G3748" s="210"/>
      <c r="H3748" s="102"/>
      <c r="I3748" s="210"/>
      <c r="J3748" s="102"/>
      <c r="K3748" s="210"/>
      <c r="L3748" s="102"/>
      <c r="M3748" s="210"/>
      <c r="N3748" s="102"/>
      <c r="O3748" s="210"/>
      <c r="P3748" s="102"/>
      <c r="Q3748" s="215"/>
    </row>
    <row r="3749" spans="2:17" x14ac:dyDescent="0.3">
      <c r="B3749" s="102"/>
      <c r="C3749" s="210"/>
      <c r="D3749" s="102"/>
      <c r="E3749" s="210"/>
      <c r="F3749" s="102"/>
      <c r="G3749" s="210"/>
      <c r="H3749" s="102"/>
      <c r="I3749" s="210"/>
      <c r="J3749" s="102"/>
      <c r="K3749" s="210"/>
      <c r="L3749" s="102"/>
      <c r="M3749" s="210"/>
      <c r="N3749" s="102"/>
      <c r="O3749" s="210"/>
      <c r="P3749" s="102"/>
      <c r="Q3749" s="215"/>
    </row>
    <row r="3750" spans="2:17" x14ac:dyDescent="0.3">
      <c r="B3750" s="102"/>
      <c r="C3750" s="210"/>
      <c r="D3750" s="102"/>
      <c r="E3750" s="210"/>
      <c r="F3750" s="102"/>
      <c r="G3750" s="210"/>
      <c r="H3750" s="102"/>
      <c r="I3750" s="210"/>
      <c r="J3750" s="102"/>
      <c r="K3750" s="210"/>
      <c r="L3750" s="102"/>
      <c r="M3750" s="210"/>
      <c r="N3750" s="102"/>
      <c r="O3750" s="210"/>
      <c r="P3750" s="102"/>
      <c r="Q3750" s="215"/>
    </row>
    <row r="3751" spans="2:17" x14ac:dyDescent="0.3">
      <c r="B3751" s="102"/>
      <c r="C3751" s="210"/>
      <c r="D3751" s="102"/>
      <c r="E3751" s="210"/>
      <c r="F3751" s="102"/>
      <c r="G3751" s="210"/>
      <c r="H3751" s="102"/>
      <c r="I3751" s="210"/>
      <c r="J3751" s="102"/>
      <c r="K3751" s="210"/>
      <c r="L3751" s="102"/>
      <c r="M3751" s="210"/>
      <c r="N3751" s="102"/>
      <c r="O3751" s="210"/>
      <c r="P3751" s="102"/>
      <c r="Q3751" s="215"/>
    </row>
    <row r="3752" spans="2:17" x14ac:dyDescent="0.3">
      <c r="B3752" s="102"/>
      <c r="C3752" s="210"/>
      <c r="D3752" s="102"/>
      <c r="E3752" s="210"/>
      <c r="F3752" s="102"/>
      <c r="G3752" s="210"/>
      <c r="H3752" s="102"/>
      <c r="I3752" s="210"/>
      <c r="J3752" s="102"/>
      <c r="K3752" s="210"/>
      <c r="L3752" s="102"/>
      <c r="M3752" s="210"/>
      <c r="N3752" s="102"/>
      <c r="O3752" s="210"/>
      <c r="P3752" s="102"/>
      <c r="Q3752" s="215"/>
    </row>
    <row r="3753" spans="2:17" x14ac:dyDescent="0.3">
      <c r="B3753" s="102"/>
      <c r="C3753" s="210"/>
      <c r="D3753" s="102"/>
      <c r="E3753" s="210"/>
      <c r="F3753" s="102"/>
      <c r="G3753" s="210"/>
      <c r="H3753" s="102"/>
      <c r="I3753" s="210"/>
      <c r="J3753" s="102"/>
      <c r="K3753" s="210"/>
      <c r="L3753" s="102"/>
      <c r="M3753" s="210"/>
      <c r="N3753" s="102"/>
      <c r="O3753" s="210"/>
      <c r="P3753" s="102"/>
      <c r="Q3753" s="215"/>
    </row>
    <row r="3754" spans="2:17" x14ac:dyDescent="0.3">
      <c r="B3754" s="102"/>
      <c r="C3754" s="210"/>
      <c r="D3754" s="102"/>
      <c r="E3754" s="210"/>
      <c r="F3754" s="102"/>
      <c r="G3754" s="210"/>
      <c r="H3754" s="102"/>
      <c r="I3754" s="210"/>
      <c r="J3754" s="102"/>
      <c r="K3754" s="210"/>
      <c r="L3754" s="102"/>
      <c r="M3754" s="210"/>
      <c r="N3754" s="102"/>
      <c r="O3754" s="210"/>
      <c r="P3754" s="102"/>
      <c r="Q3754" s="215"/>
    </row>
    <row r="3755" spans="2:17" x14ac:dyDescent="0.3">
      <c r="B3755" s="102"/>
      <c r="C3755" s="210"/>
      <c r="D3755" s="102"/>
      <c r="E3755" s="210"/>
      <c r="F3755" s="102"/>
      <c r="G3755" s="210"/>
      <c r="H3755" s="102"/>
      <c r="I3755" s="210"/>
      <c r="J3755" s="102"/>
      <c r="K3755" s="210"/>
      <c r="L3755" s="102"/>
      <c r="M3755" s="210"/>
      <c r="N3755" s="102"/>
      <c r="O3755" s="210"/>
      <c r="P3755" s="102"/>
      <c r="Q3755" s="215"/>
    </row>
    <row r="3756" spans="2:17" x14ac:dyDescent="0.3">
      <c r="B3756" s="102"/>
      <c r="C3756" s="210"/>
      <c r="D3756" s="102"/>
      <c r="E3756" s="210"/>
      <c r="F3756" s="102"/>
      <c r="G3756" s="210"/>
      <c r="H3756" s="102"/>
      <c r="I3756" s="210"/>
      <c r="J3756" s="102"/>
      <c r="K3756" s="210"/>
      <c r="L3756" s="102"/>
      <c r="M3756" s="210"/>
      <c r="N3756" s="102"/>
      <c r="O3756" s="210"/>
      <c r="P3756" s="102"/>
      <c r="Q3756" s="215"/>
    </row>
    <row r="3757" spans="2:17" x14ac:dyDescent="0.3">
      <c r="B3757" s="102"/>
      <c r="C3757" s="210"/>
      <c r="D3757" s="102"/>
      <c r="E3757" s="210"/>
      <c r="F3757" s="102"/>
      <c r="G3757" s="210"/>
      <c r="H3757" s="102"/>
      <c r="I3757" s="210"/>
      <c r="J3757" s="102"/>
      <c r="K3757" s="210"/>
      <c r="L3757" s="102"/>
      <c r="M3757" s="210"/>
      <c r="N3757" s="102"/>
      <c r="O3757" s="210"/>
      <c r="P3757" s="102"/>
      <c r="Q3757" s="215"/>
    </row>
    <row r="3758" spans="2:17" x14ac:dyDescent="0.3">
      <c r="B3758" s="102"/>
      <c r="C3758" s="210"/>
      <c r="D3758" s="102"/>
      <c r="E3758" s="210"/>
      <c r="F3758" s="102"/>
      <c r="G3758" s="210"/>
      <c r="H3758" s="102"/>
      <c r="I3758" s="210"/>
      <c r="J3758" s="102"/>
      <c r="K3758" s="210"/>
      <c r="L3758" s="102"/>
      <c r="M3758" s="210"/>
      <c r="N3758" s="102"/>
      <c r="O3758" s="210"/>
      <c r="P3758" s="102"/>
      <c r="Q3758" s="215"/>
    </row>
    <row r="3759" spans="2:17" x14ac:dyDescent="0.3">
      <c r="B3759" s="102"/>
      <c r="C3759" s="210"/>
      <c r="D3759" s="102"/>
      <c r="E3759" s="210"/>
      <c r="F3759" s="102"/>
      <c r="G3759" s="210"/>
      <c r="H3759" s="102"/>
      <c r="I3759" s="210"/>
      <c r="J3759" s="102"/>
      <c r="K3759" s="210"/>
      <c r="L3759" s="102"/>
      <c r="M3759" s="210"/>
      <c r="N3759" s="102"/>
      <c r="O3759" s="210"/>
      <c r="P3759" s="102"/>
      <c r="Q3759" s="215"/>
    </row>
    <row r="3760" spans="2:17" x14ac:dyDescent="0.3">
      <c r="B3760" s="102"/>
      <c r="C3760" s="210"/>
      <c r="D3760" s="102"/>
      <c r="E3760" s="210"/>
      <c r="F3760" s="102"/>
      <c r="G3760" s="210"/>
      <c r="H3760" s="102"/>
      <c r="I3760" s="210"/>
      <c r="J3760" s="102"/>
      <c r="K3760" s="210"/>
      <c r="L3760" s="102"/>
      <c r="M3760" s="210"/>
      <c r="N3760" s="102"/>
      <c r="O3760" s="210"/>
      <c r="P3760" s="102"/>
      <c r="Q3760" s="215"/>
    </row>
    <row r="3761" spans="2:17" x14ac:dyDescent="0.3">
      <c r="B3761" s="102"/>
      <c r="C3761" s="210"/>
      <c r="D3761" s="102"/>
      <c r="E3761" s="210"/>
      <c r="F3761" s="102"/>
      <c r="G3761" s="210"/>
      <c r="H3761" s="102"/>
      <c r="I3761" s="210"/>
      <c r="J3761" s="102"/>
      <c r="K3761" s="210"/>
      <c r="L3761" s="102"/>
      <c r="M3761" s="210"/>
      <c r="N3761" s="102"/>
      <c r="O3761" s="210"/>
      <c r="P3761" s="102"/>
      <c r="Q3761" s="215"/>
    </row>
    <row r="3762" spans="2:17" x14ac:dyDescent="0.3">
      <c r="B3762" s="102"/>
      <c r="C3762" s="210"/>
      <c r="D3762" s="102"/>
      <c r="E3762" s="210"/>
      <c r="F3762" s="102"/>
      <c r="G3762" s="210"/>
      <c r="H3762" s="102"/>
      <c r="I3762" s="210"/>
      <c r="J3762" s="102"/>
      <c r="K3762" s="210"/>
      <c r="L3762" s="102"/>
      <c r="M3762" s="210"/>
      <c r="N3762" s="102"/>
      <c r="O3762" s="210"/>
      <c r="P3762" s="102"/>
      <c r="Q3762" s="215"/>
    </row>
    <row r="3763" spans="2:17" x14ac:dyDescent="0.3">
      <c r="B3763" s="102"/>
      <c r="C3763" s="210"/>
      <c r="D3763" s="102"/>
      <c r="E3763" s="210"/>
      <c r="F3763" s="102"/>
      <c r="G3763" s="210"/>
      <c r="H3763" s="102"/>
      <c r="I3763" s="210"/>
      <c r="J3763" s="102"/>
      <c r="K3763" s="210"/>
      <c r="L3763" s="102"/>
      <c r="M3763" s="210"/>
      <c r="N3763" s="102"/>
      <c r="O3763" s="210"/>
      <c r="P3763" s="102"/>
      <c r="Q3763" s="215"/>
    </row>
    <row r="3764" spans="2:17" x14ac:dyDescent="0.3">
      <c r="B3764" s="102"/>
      <c r="C3764" s="210"/>
      <c r="D3764" s="102"/>
      <c r="E3764" s="210"/>
      <c r="F3764" s="102"/>
      <c r="G3764" s="210"/>
      <c r="H3764" s="102"/>
      <c r="I3764" s="210"/>
      <c r="J3764" s="102"/>
      <c r="K3764" s="210"/>
      <c r="L3764" s="102"/>
      <c r="M3764" s="210"/>
      <c r="N3764" s="102"/>
      <c r="O3764" s="210"/>
      <c r="P3764" s="102"/>
      <c r="Q3764" s="215"/>
    </row>
    <row r="3765" spans="2:17" x14ac:dyDescent="0.3">
      <c r="B3765" s="102"/>
      <c r="C3765" s="210"/>
      <c r="D3765" s="102"/>
      <c r="E3765" s="210"/>
      <c r="F3765" s="102"/>
      <c r="G3765" s="210"/>
      <c r="H3765" s="102"/>
      <c r="I3765" s="210"/>
      <c r="J3765" s="102"/>
      <c r="K3765" s="210"/>
      <c r="L3765" s="102"/>
      <c r="M3765" s="210"/>
      <c r="N3765" s="102"/>
      <c r="O3765" s="210"/>
      <c r="P3765" s="102"/>
      <c r="Q3765" s="215"/>
    </row>
    <row r="3766" spans="2:17" x14ac:dyDescent="0.3">
      <c r="B3766" s="102"/>
      <c r="C3766" s="210"/>
      <c r="D3766" s="102"/>
      <c r="E3766" s="210"/>
      <c r="F3766" s="102"/>
      <c r="G3766" s="210"/>
      <c r="H3766" s="102"/>
      <c r="I3766" s="210"/>
      <c r="J3766" s="102"/>
      <c r="K3766" s="210"/>
      <c r="L3766" s="102"/>
      <c r="M3766" s="210"/>
      <c r="N3766" s="102"/>
      <c r="O3766" s="210"/>
      <c r="P3766" s="102"/>
      <c r="Q3766" s="215"/>
    </row>
    <row r="3767" spans="2:17" x14ac:dyDescent="0.3">
      <c r="B3767" s="102"/>
      <c r="C3767" s="210"/>
      <c r="D3767" s="102"/>
      <c r="E3767" s="210"/>
      <c r="F3767" s="102"/>
      <c r="G3767" s="210"/>
      <c r="H3767" s="102"/>
      <c r="I3767" s="210"/>
      <c r="J3767" s="102"/>
      <c r="K3767" s="210"/>
      <c r="L3767" s="102"/>
      <c r="M3767" s="210"/>
      <c r="N3767" s="102"/>
      <c r="O3767" s="210"/>
      <c r="P3767" s="102"/>
      <c r="Q3767" s="215"/>
    </row>
    <row r="3768" spans="2:17" x14ac:dyDescent="0.3">
      <c r="B3768" s="102"/>
      <c r="C3768" s="210"/>
      <c r="D3768" s="102"/>
      <c r="E3768" s="210"/>
      <c r="F3768" s="102"/>
      <c r="G3768" s="210"/>
      <c r="H3768" s="102"/>
      <c r="I3768" s="210"/>
      <c r="J3768" s="102"/>
      <c r="K3768" s="210"/>
      <c r="L3768" s="102"/>
      <c r="M3768" s="210"/>
      <c r="N3768" s="102"/>
      <c r="O3768" s="210"/>
      <c r="P3768" s="102"/>
      <c r="Q3768" s="215"/>
    </row>
    <row r="3769" spans="2:17" x14ac:dyDescent="0.3">
      <c r="B3769" s="102"/>
      <c r="C3769" s="210"/>
      <c r="D3769" s="102"/>
      <c r="E3769" s="210"/>
      <c r="F3769" s="102"/>
      <c r="G3769" s="210"/>
      <c r="H3769" s="102"/>
      <c r="I3769" s="210"/>
      <c r="J3769" s="102"/>
      <c r="K3769" s="210"/>
      <c r="L3769" s="102"/>
      <c r="M3769" s="210"/>
      <c r="N3769" s="102"/>
      <c r="O3769" s="210"/>
      <c r="P3769" s="102"/>
      <c r="Q3769" s="215"/>
    </row>
    <row r="3770" spans="2:17" x14ac:dyDescent="0.3">
      <c r="B3770" s="102"/>
      <c r="C3770" s="210"/>
      <c r="D3770" s="102"/>
      <c r="E3770" s="210"/>
      <c r="F3770" s="102"/>
      <c r="G3770" s="210"/>
      <c r="H3770" s="102"/>
      <c r="I3770" s="210"/>
      <c r="J3770" s="102"/>
      <c r="K3770" s="210"/>
      <c r="L3770" s="102"/>
      <c r="M3770" s="210"/>
      <c r="N3770" s="102"/>
      <c r="O3770" s="210"/>
      <c r="P3770" s="102"/>
      <c r="Q3770" s="215"/>
    </row>
    <row r="3771" spans="2:17" x14ac:dyDescent="0.3">
      <c r="B3771" s="102"/>
      <c r="C3771" s="210"/>
      <c r="D3771" s="102"/>
      <c r="E3771" s="210"/>
      <c r="F3771" s="102"/>
      <c r="G3771" s="210"/>
      <c r="H3771" s="102"/>
      <c r="I3771" s="210"/>
      <c r="J3771" s="102"/>
      <c r="K3771" s="210"/>
      <c r="L3771" s="102"/>
      <c r="M3771" s="210"/>
      <c r="N3771" s="102"/>
      <c r="O3771" s="210"/>
      <c r="P3771" s="102"/>
      <c r="Q3771" s="215"/>
    </row>
    <row r="3772" spans="2:17" x14ac:dyDescent="0.3">
      <c r="B3772" s="102"/>
      <c r="C3772" s="210"/>
      <c r="D3772" s="102"/>
      <c r="E3772" s="210"/>
      <c r="F3772" s="102"/>
      <c r="G3772" s="210"/>
      <c r="H3772" s="102"/>
      <c r="I3772" s="210"/>
      <c r="J3772" s="102"/>
      <c r="K3772" s="210"/>
      <c r="L3772" s="102"/>
      <c r="M3772" s="210"/>
      <c r="N3772" s="102"/>
      <c r="O3772" s="210"/>
      <c r="P3772" s="102"/>
      <c r="Q3772" s="215"/>
    </row>
    <row r="3773" spans="2:17" x14ac:dyDescent="0.3">
      <c r="B3773" s="102"/>
      <c r="C3773" s="210"/>
      <c r="D3773" s="102"/>
      <c r="E3773" s="210"/>
      <c r="F3773" s="102"/>
      <c r="G3773" s="210"/>
      <c r="H3773" s="102"/>
      <c r="I3773" s="210"/>
      <c r="J3773" s="102"/>
      <c r="K3773" s="210"/>
      <c r="L3773" s="102"/>
      <c r="M3773" s="210"/>
      <c r="N3773" s="102"/>
      <c r="O3773" s="210"/>
      <c r="P3773" s="102"/>
      <c r="Q3773" s="215"/>
    </row>
    <row r="3774" spans="2:17" x14ac:dyDescent="0.3">
      <c r="B3774" s="102"/>
      <c r="C3774" s="210"/>
      <c r="D3774" s="102"/>
      <c r="E3774" s="210"/>
      <c r="F3774" s="102"/>
      <c r="G3774" s="210"/>
      <c r="H3774" s="102"/>
      <c r="I3774" s="210"/>
      <c r="J3774" s="102"/>
      <c r="K3774" s="210"/>
      <c r="L3774" s="102"/>
      <c r="M3774" s="210"/>
      <c r="N3774" s="102"/>
      <c r="O3774" s="210"/>
      <c r="P3774" s="102"/>
      <c r="Q3774" s="215"/>
    </row>
    <row r="3775" spans="2:17" x14ac:dyDescent="0.3">
      <c r="B3775" s="102"/>
      <c r="C3775" s="210"/>
      <c r="D3775" s="102"/>
      <c r="E3775" s="210"/>
      <c r="F3775" s="102"/>
      <c r="G3775" s="210"/>
      <c r="H3775" s="102"/>
      <c r="I3775" s="210"/>
      <c r="J3775" s="102"/>
      <c r="K3775" s="210"/>
      <c r="L3775" s="102"/>
      <c r="M3775" s="210"/>
      <c r="N3775" s="102"/>
      <c r="O3775" s="210"/>
      <c r="P3775" s="102"/>
      <c r="Q3775" s="215"/>
    </row>
    <row r="3776" spans="2:17" x14ac:dyDescent="0.3">
      <c r="B3776" s="102"/>
      <c r="C3776" s="210"/>
      <c r="D3776" s="102"/>
      <c r="E3776" s="210"/>
      <c r="F3776" s="102"/>
      <c r="G3776" s="210"/>
      <c r="H3776" s="102"/>
      <c r="I3776" s="210"/>
      <c r="J3776" s="102"/>
      <c r="K3776" s="210"/>
      <c r="L3776" s="102"/>
      <c r="M3776" s="210"/>
      <c r="N3776" s="102"/>
      <c r="O3776" s="210"/>
      <c r="P3776" s="102"/>
      <c r="Q3776" s="215"/>
    </row>
    <row r="3777" spans="2:17" x14ac:dyDescent="0.3">
      <c r="B3777" s="102"/>
      <c r="C3777" s="210"/>
      <c r="D3777" s="102"/>
      <c r="E3777" s="210"/>
      <c r="F3777" s="102"/>
      <c r="G3777" s="210"/>
      <c r="H3777" s="102"/>
      <c r="I3777" s="210"/>
      <c r="J3777" s="102"/>
      <c r="K3777" s="210"/>
      <c r="L3777" s="102"/>
      <c r="M3777" s="210"/>
      <c r="N3777" s="102"/>
      <c r="O3777" s="210"/>
      <c r="P3777" s="102"/>
      <c r="Q3777" s="215"/>
    </row>
    <row r="3778" spans="2:17" x14ac:dyDescent="0.3">
      <c r="B3778" s="102"/>
      <c r="C3778" s="210"/>
      <c r="D3778" s="102"/>
      <c r="E3778" s="210"/>
      <c r="F3778" s="102"/>
      <c r="G3778" s="210"/>
      <c r="H3778" s="102"/>
      <c r="I3778" s="210"/>
      <c r="J3778" s="102"/>
      <c r="K3778" s="210"/>
      <c r="L3778" s="102"/>
      <c r="M3778" s="210"/>
      <c r="N3778" s="102"/>
      <c r="O3778" s="210"/>
      <c r="P3778" s="102"/>
      <c r="Q3778" s="215"/>
    </row>
    <row r="3779" spans="2:17" x14ac:dyDescent="0.3">
      <c r="B3779" s="102"/>
      <c r="C3779" s="210"/>
      <c r="D3779" s="102"/>
      <c r="E3779" s="210"/>
      <c r="F3779" s="102"/>
      <c r="G3779" s="210"/>
      <c r="H3779" s="102"/>
      <c r="I3779" s="210"/>
      <c r="J3779" s="102"/>
      <c r="K3779" s="210"/>
      <c r="L3779" s="102"/>
      <c r="M3779" s="210"/>
      <c r="N3779" s="102"/>
      <c r="O3779" s="210"/>
      <c r="P3779" s="102"/>
      <c r="Q3779" s="215"/>
    </row>
    <row r="3780" spans="2:17" x14ac:dyDescent="0.3">
      <c r="B3780" s="102"/>
      <c r="C3780" s="210"/>
      <c r="D3780" s="102"/>
      <c r="E3780" s="210"/>
      <c r="F3780" s="102"/>
      <c r="G3780" s="210"/>
      <c r="H3780" s="102"/>
      <c r="I3780" s="210"/>
      <c r="J3780" s="102"/>
      <c r="K3780" s="210"/>
      <c r="L3780" s="102"/>
      <c r="M3780" s="210"/>
      <c r="N3780" s="102"/>
      <c r="O3780" s="210"/>
      <c r="P3780" s="102"/>
      <c r="Q3780" s="215"/>
    </row>
    <row r="3781" spans="2:17" x14ac:dyDescent="0.3">
      <c r="B3781" s="102"/>
      <c r="C3781" s="210"/>
      <c r="D3781" s="102"/>
      <c r="E3781" s="210"/>
      <c r="F3781" s="102"/>
      <c r="G3781" s="210"/>
      <c r="H3781" s="102"/>
      <c r="I3781" s="210"/>
      <c r="J3781" s="102"/>
      <c r="K3781" s="210"/>
      <c r="L3781" s="102"/>
      <c r="M3781" s="210"/>
      <c r="N3781" s="102"/>
      <c r="O3781" s="210"/>
      <c r="P3781" s="102"/>
      <c r="Q3781" s="215"/>
    </row>
    <row r="3782" spans="2:17" x14ac:dyDescent="0.3">
      <c r="B3782" s="102"/>
      <c r="C3782" s="210"/>
      <c r="D3782" s="102"/>
      <c r="E3782" s="210"/>
      <c r="F3782" s="102"/>
      <c r="G3782" s="210"/>
      <c r="H3782" s="102"/>
      <c r="I3782" s="210"/>
      <c r="J3782" s="102"/>
      <c r="K3782" s="210"/>
      <c r="L3782" s="102"/>
      <c r="M3782" s="210"/>
      <c r="N3782" s="102"/>
      <c r="O3782" s="210"/>
      <c r="P3782" s="102"/>
      <c r="Q3782" s="215"/>
    </row>
    <row r="3783" spans="2:17" x14ac:dyDescent="0.3">
      <c r="B3783" s="102"/>
      <c r="C3783" s="210"/>
      <c r="D3783" s="102"/>
      <c r="E3783" s="210"/>
      <c r="F3783" s="102"/>
      <c r="G3783" s="210"/>
      <c r="H3783" s="102"/>
      <c r="I3783" s="210"/>
      <c r="J3783" s="102"/>
      <c r="K3783" s="210"/>
      <c r="L3783" s="102"/>
      <c r="M3783" s="210"/>
      <c r="N3783" s="102"/>
      <c r="O3783" s="210"/>
      <c r="P3783" s="102"/>
      <c r="Q3783" s="215"/>
    </row>
    <row r="3784" spans="2:17" x14ac:dyDescent="0.3">
      <c r="B3784" s="102"/>
      <c r="C3784" s="210"/>
      <c r="D3784" s="102"/>
      <c r="E3784" s="210"/>
      <c r="F3784" s="102"/>
      <c r="G3784" s="210"/>
      <c r="H3784" s="102"/>
      <c r="I3784" s="210"/>
      <c r="J3784" s="102"/>
      <c r="K3784" s="210"/>
      <c r="L3784" s="102"/>
      <c r="M3784" s="210"/>
      <c r="N3784" s="102"/>
      <c r="O3784" s="210"/>
      <c r="P3784" s="102"/>
      <c r="Q3784" s="215"/>
    </row>
    <row r="3785" spans="2:17" x14ac:dyDescent="0.3">
      <c r="B3785" s="102"/>
      <c r="C3785" s="210"/>
      <c r="D3785" s="102"/>
      <c r="E3785" s="210"/>
      <c r="F3785" s="102"/>
      <c r="G3785" s="210"/>
      <c r="H3785" s="102"/>
      <c r="I3785" s="210"/>
      <c r="J3785" s="102"/>
      <c r="K3785" s="210"/>
      <c r="L3785" s="102"/>
      <c r="M3785" s="210"/>
      <c r="N3785" s="102"/>
      <c r="O3785" s="210"/>
      <c r="P3785" s="102"/>
      <c r="Q3785" s="215"/>
    </row>
    <row r="3786" spans="2:17" x14ac:dyDescent="0.3">
      <c r="B3786" s="102"/>
      <c r="C3786" s="210"/>
      <c r="D3786" s="102"/>
      <c r="E3786" s="210"/>
      <c r="F3786" s="102"/>
      <c r="G3786" s="210"/>
      <c r="H3786" s="102"/>
      <c r="I3786" s="210"/>
      <c r="J3786" s="102"/>
      <c r="K3786" s="210"/>
      <c r="L3786" s="102"/>
      <c r="M3786" s="210"/>
      <c r="N3786" s="102"/>
      <c r="O3786" s="210"/>
      <c r="P3786" s="102"/>
      <c r="Q3786" s="215"/>
    </row>
    <row r="3787" spans="2:17" x14ac:dyDescent="0.3">
      <c r="B3787" s="102"/>
      <c r="C3787" s="210"/>
      <c r="D3787" s="102"/>
      <c r="E3787" s="210"/>
      <c r="F3787" s="102"/>
      <c r="G3787" s="210"/>
      <c r="H3787" s="102"/>
      <c r="I3787" s="210"/>
      <c r="J3787" s="102"/>
      <c r="K3787" s="210"/>
      <c r="L3787" s="102"/>
      <c r="M3787" s="210"/>
      <c r="N3787" s="102"/>
      <c r="O3787" s="210"/>
      <c r="P3787" s="102"/>
      <c r="Q3787" s="215"/>
    </row>
    <row r="3788" spans="2:17" x14ac:dyDescent="0.3">
      <c r="B3788" s="102"/>
      <c r="C3788" s="210"/>
      <c r="D3788" s="102"/>
      <c r="E3788" s="210"/>
      <c r="F3788" s="102"/>
      <c r="G3788" s="210"/>
      <c r="H3788" s="102"/>
      <c r="I3788" s="210"/>
      <c r="J3788" s="102"/>
      <c r="K3788" s="210"/>
      <c r="L3788" s="102"/>
      <c r="M3788" s="210"/>
      <c r="N3788" s="102"/>
      <c r="O3788" s="210"/>
      <c r="P3788" s="102"/>
      <c r="Q3788" s="215"/>
    </row>
    <row r="3789" spans="2:17" x14ac:dyDescent="0.3">
      <c r="B3789" s="102"/>
      <c r="C3789" s="210"/>
      <c r="D3789" s="102"/>
      <c r="E3789" s="210"/>
      <c r="F3789" s="102"/>
      <c r="G3789" s="210"/>
      <c r="H3789" s="102"/>
      <c r="I3789" s="210"/>
      <c r="J3789" s="102"/>
      <c r="K3789" s="210"/>
      <c r="L3789" s="102"/>
      <c r="M3789" s="210"/>
      <c r="N3789" s="102"/>
      <c r="O3789" s="210"/>
      <c r="P3789" s="102"/>
      <c r="Q3789" s="215"/>
    </row>
    <row r="3790" spans="2:17" x14ac:dyDescent="0.3">
      <c r="B3790" s="102"/>
      <c r="C3790" s="210"/>
      <c r="D3790" s="102"/>
      <c r="E3790" s="210"/>
      <c r="F3790" s="102"/>
      <c r="G3790" s="210"/>
      <c r="H3790" s="102"/>
      <c r="I3790" s="210"/>
      <c r="J3790" s="102"/>
      <c r="K3790" s="210"/>
      <c r="L3790" s="102"/>
      <c r="M3790" s="210"/>
      <c r="N3790" s="102"/>
      <c r="O3790" s="210"/>
      <c r="P3790" s="102"/>
      <c r="Q3790" s="215"/>
    </row>
    <row r="3791" spans="2:17" x14ac:dyDescent="0.3">
      <c r="B3791" s="102"/>
      <c r="C3791" s="210"/>
      <c r="D3791" s="102"/>
      <c r="E3791" s="210"/>
      <c r="F3791" s="102"/>
      <c r="G3791" s="210"/>
      <c r="H3791" s="102"/>
      <c r="I3791" s="210"/>
      <c r="J3791" s="102"/>
      <c r="K3791" s="210"/>
      <c r="L3791" s="102"/>
      <c r="M3791" s="210"/>
      <c r="N3791" s="102"/>
      <c r="O3791" s="210"/>
      <c r="P3791" s="102"/>
      <c r="Q3791" s="215"/>
    </row>
    <row r="3792" spans="2:17" x14ac:dyDescent="0.3">
      <c r="B3792" s="102"/>
      <c r="C3792" s="210"/>
      <c r="D3792" s="102"/>
      <c r="E3792" s="210"/>
      <c r="F3792" s="102"/>
      <c r="G3792" s="210"/>
      <c r="H3792" s="102"/>
      <c r="I3792" s="210"/>
      <c r="J3792" s="102"/>
      <c r="K3792" s="210"/>
      <c r="L3792" s="102"/>
      <c r="M3792" s="210"/>
      <c r="N3792" s="102"/>
      <c r="O3792" s="210"/>
      <c r="P3792" s="102"/>
      <c r="Q3792" s="215"/>
    </row>
    <row r="3793" spans="2:17" x14ac:dyDescent="0.3">
      <c r="B3793" s="102"/>
      <c r="C3793" s="210"/>
      <c r="D3793" s="102"/>
      <c r="E3793" s="210"/>
      <c r="F3793" s="102"/>
      <c r="G3793" s="210"/>
      <c r="H3793" s="102"/>
      <c r="I3793" s="210"/>
      <c r="J3793" s="102"/>
      <c r="K3793" s="210"/>
      <c r="L3793" s="102"/>
      <c r="M3793" s="210"/>
      <c r="N3793" s="102"/>
      <c r="O3793" s="210"/>
      <c r="P3793" s="102"/>
      <c r="Q3793" s="215"/>
    </row>
    <row r="3794" spans="2:17" x14ac:dyDescent="0.3">
      <c r="B3794" s="102"/>
      <c r="C3794" s="210"/>
      <c r="D3794" s="102"/>
      <c r="E3794" s="210"/>
      <c r="F3794" s="102"/>
      <c r="G3794" s="210"/>
      <c r="H3794" s="102"/>
      <c r="I3794" s="210"/>
      <c r="J3794" s="102"/>
      <c r="K3794" s="210"/>
      <c r="L3794" s="102"/>
      <c r="M3794" s="210"/>
      <c r="N3794" s="102"/>
      <c r="O3794" s="210"/>
      <c r="P3794" s="102"/>
      <c r="Q3794" s="215"/>
    </row>
    <row r="3795" spans="2:17" x14ac:dyDescent="0.3">
      <c r="B3795" s="102"/>
      <c r="C3795" s="210"/>
      <c r="D3795" s="102"/>
      <c r="E3795" s="210"/>
      <c r="F3795" s="102"/>
      <c r="G3795" s="210"/>
      <c r="H3795" s="102"/>
      <c r="I3795" s="210"/>
      <c r="J3795" s="102"/>
      <c r="K3795" s="210"/>
      <c r="L3795" s="102"/>
      <c r="M3795" s="210"/>
      <c r="N3795" s="102"/>
      <c r="O3795" s="210"/>
      <c r="P3795" s="102"/>
      <c r="Q3795" s="215"/>
    </row>
    <row r="3796" spans="2:17" x14ac:dyDescent="0.3">
      <c r="B3796" s="102"/>
      <c r="C3796" s="210"/>
      <c r="D3796" s="102"/>
      <c r="E3796" s="210"/>
      <c r="F3796" s="102"/>
      <c r="G3796" s="210"/>
      <c r="H3796" s="102"/>
      <c r="I3796" s="210"/>
      <c r="J3796" s="102"/>
      <c r="K3796" s="210"/>
      <c r="L3796" s="102"/>
      <c r="M3796" s="210"/>
      <c r="N3796" s="102"/>
      <c r="O3796" s="210"/>
      <c r="P3796" s="102"/>
      <c r="Q3796" s="215"/>
    </row>
    <row r="3797" spans="2:17" x14ac:dyDescent="0.3">
      <c r="B3797" s="102"/>
      <c r="C3797" s="210"/>
      <c r="D3797" s="102"/>
      <c r="E3797" s="210"/>
      <c r="F3797" s="102"/>
      <c r="G3797" s="210"/>
      <c r="H3797" s="102"/>
      <c r="I3797" s="210"/>
      <c r="J3797" s="102"/>
      <c r="K3797" s="210"/>
      <c r="L3797" s="102"/>
      <c r="M3797" s="210"/>
      <c r="N3797" s="102"/>
      <c r="O3797" s="210"/>
      <c r="P3797" s="102"/>
      <c r="Q3797" s="215"/>
    </row>
    <row r="3798" spans="2:17" x14ac:dyDescent="0.3">
      <c r="B3798" s="102"/>
      <c r="C3798" s="210"/>
      <c r="D3798" s="102"/>
      <c r="E3798" s="210"/>
      <c r="F3798" s="102"/>
      <c r="G3798" s="210"/>
      <c r="H3798" s="102"/>
      <c r="I3798" s="210"/>
      <c r="J3798" s="102"/>
      <c r="K3798" s="210"/>
      <c r="L3798" s="102"/>
      <c r="M3798" s="210"/>
      <c r="N3798" s="102"/>
      <c r="O3798" s="210"/>
      <c r="P3798" s="102"/>
      <c r="Q3798" s="215"/>
    </row>
    <row r="3799" spans="2:17" x14ac:dyDescent="0.3">
      <c r="B3799" s="102"/>
      <c r="C3799" s="210"/>
      <c r="D3799" s="102"/>
      <c r="E3799" s="210"/>
      <c r="F3799" s="102"/>
      <c r="G3799" s="210"/>
      <c r="H3799" s="102"/>
      <c r="I3799" s="210"/>
      <c r="J3799" s="102"/>
      <c r="K3799" s="210"/>
      <c r="L3799" s="102"/>
      <c r="M3799" s="210"/>
      <c r="N3799" s="102"/>
      <c r="O3799" s="210"/>
      <c r="P3799" s="102"/>
      <c r="Q3799" s="215"/>
    </row>
    <row r="3800" spans="2:17" x14ac:dyDescent="0.3">
      <c r="B3800" s="102"/>
      <c r="C3800" s="210"/>
      <c r="D3800" s="102"/>
      <c r="E3800" s="210"/>
      <c r="F3800" s="102"/>
      <c r="G3800" s="210"/>
      <c r="H3800" s="102"/>
      <c r="I3800" s="210"/>
      <c r="J3800" s="102"/>
      <c r="K3800" s="210"/>
      <c r="L3800" s="102"/>
      <c r="M3800" s="210"/>
      <c r="N3800" s="102"/>
      <c r="O3800" s="210"/>
      <c r="P3800" s="102"/>
      <c r="Q3800" s="215"/>
    </row>
    <row r="3801" spans="2:17" x14ac:dyDescent="0.3">
      <c r="B3801" s="102"/>
      <c r="C3801" s="210"/>
      <c r="D3801" s="102"/>
      <c r="E3801" s="210"/>
      <c r="F3801" s="102"/>
      <c r="G3801" s="210"/>
      <c r="H3801" s="102"/>
      <c r="I3801" s="210"/>
      <c r="J3801" s="102"/>
      <c r="K3801" s="210"/>
      <c r="L3801" s="102"/>
      <c r="M3801" s="210"/>
      <c r="N3801" s="102"/>
      <c r="O3801" s="210"/>
      <c r="P3801" s="102"/>
      <c r="Q3801" s="215"/>
    </row>
    <row r="3802" spans="2:17" x14ac:dyDescent="0.3">
      <c r="B3802" s="102"/>
      <c r="C3802" s="210"/>
      <c r="D3802" s="102"/>
      <c r="E3802" s="210"/>
      <c r="F3802" s="102"/>
      <c r="G3802" s="210"/>
      <c r="H3802" s="102"/>
      <c r="I3802" s="210"/>
      <c r="J3802" s="102"/>
      <c r="K3802" s="210"/>
      <c r="L3802" s="102"/>
      <c r="M3802" s="210"/>
      <c r="N3802" s="102"/>
      <c r="O3802" s="210"/>
      <c r="P3802" s="102"/>
      <c r="Q3802" s="215"/>
    </row>
    <row r="3803" spans="2:17" x14ac:dyDescent="0.3">
      <c r="B3803" s="102"/>
      <c r="C3803" s="210"/>
      <c r="D3803" s="102"/>
      <c r="E3803" s="210"/>
      <c r="F3803" s="102"/>
      <c r="G3803" s="210"/>
      <c r="H3803" s="102"/>
      <c r="I3803" s="210"/>
      <c r="J3803" s="102"/>
      <c r="K3803" s="210"/>
      <c r="L3803" s="102"/>
      <c r="M3803" s="210"/>
      <c r="N3803" s="102"/>
      <c r="O3803" s="210"/>
      <c r="P3803" s="102"/>
      <c r="Q3803" s="215"/>
    </row>
    <row r="3804" spans="2:17" x14ac:dyDescent="0.3">
      <c r="B3804" s="102"/>
      <c r="C3804" s="210"/>
      <c r="D3804" s="102"/>
      <c r="E3804" s="210"/>
      <c r="F3804" s="102"/>
      <c r="G3804" s="210"/>
      <c r="H3804" s="102"/>
      <c r="I3804" s="210"/>
      <c r="J3804" s="102"/>
      <c r="K3804" s="210"/>
      <c r="L3804" s="102"/>
      <c r="M3804" s="210"/>
      <c r="N3804" s="102"/>
      <c r="O3804" s="210"/>
      <c r="P3804" s="102"/>
      <c r="Q3804" s="215"/>
    </row>
    <row r="3805" spans="2:17" x14ac:dyDescent="0.3">
      <c r="B3805" s="102"/>
      <c r="C3805" s="210"/>
      <c r="D3805" s="102"/>
      <c r="E3805" s="210"/>
      <c r="F3805" s="102"/>
      <c r="G3805" s="210"/>
      <c r="H3805" s="102"/>
      <c r="I3805" s="210"/>
      <c r="J3805" s="102"/>
      <c r="K3805" s="210"/>
      <c r="L3805" s="102"/>
      <c r="M3805" s="210"/>
      <c r="N3805" s="102"/>
      <c r="O3805" s="210"/>
      <c r="P3805" s="102"/>
      <c r="Q3805" s="215"/>
    </row>
    <row r="3806" spans="2:17" x14ac:dyDescent="0.3">
      <c r="B3806" s="102"/>
      <c r="C3806" s="210"/>
      <c r="D3806" s="102"/>
      <c r="E3806" s="210"/>
      <c r="F3806" s="102"/>
      <c r="G3806" s="210"/>
      <c r="H3806" s="102"/>
      <c r="I3806" s="210"/>
      <c r="J3806" s="102"/>
      <c r="K3806" s="210"/>
      <c r="L3806" s="102"/>
      <c r="M3806" s="210"/>
      <c r="N3806" s="102"/>
      <c r="O3806" s="210"/>
      <c r="P3806" s="102"/>
      <c r="Q3806" s="215"/>
    </row>
    <row r="3807" spans="2:17" x14ac:dyDescent="0.3">
      <c r="B3807" s="102"/>
      <c r="C3807" s="210"/>
      <c r="D3807" s="102"/>
      <c r="E3807" s="210"/>
      <c r="F3807" s="102"/>
      <c r="G3807" s="210"/>
      <c r="H3807" s="102"/>
      <c r="I3807" s="210"/>
      <c r="J3807" s="102"/>
      <c r="K3807" s="210"/>
      <c r="L3807" s="102"/>
      <c r="M3807" s="210"/>
      <c r="N3807" s="102"/>
      <c r="O3807" s="210"/>
      <c r="P3807" s="102"/>
      <c r="Q3807" s="215"/>
    </row>
    <row r="3808" spans="2:17" x14ac:dyDescent="0.3">
      <c r="B3808" s="102"/>
      <c r="C3808" s="210"/>
      <c r="D3808" s="102"/>
      <c r="E3808" s="210"/>
      <c r="F3808" s="102"/>
      <c r="G3808" s="210"/>
      <c r="H3808" s="102"/>
      <c r="I3808" s="210"/>
      <c r="J3808" s="102"/>
      <c r="K3808" s="210"/>
      <c r="L3808" s="102"/>
      <c r="M3808" s="210"/>
      <c r="N3808" s="102"/>
      <c r="O3808" s="210"/>
      <c r="P3808" s="102"/>
      <c r="Q3808" s="215"/>
    </row>
    <row r="3809" spans="2:17" x14ac:dyDescent="0.3">
      <c r="B3809" s="102"/>
      <c r="C3809" s="210"/>
      <c r="D3809" s="102"/>
      <c r="E3809" s="210"/>
      <c r="F3809" s="102"/>
      <c r="G3809" s="210"/>
      <c r="H3809" s="102"/>
      <c r="I3809" s="210"/>
      <c r="J3809" s="102"/>
      <c r="K3809" s="210"/>
      <c r="L3809" s="102"/>
      <c r="M3809" s="210"/>
      <c r="N3809" s="102"/>
      <c r="O3809" s="210"/>
      <c r="P3809" s="102"/>
      <c r="Q3809" s="215"/>
    </row>
    <row r="3810" spans="2:17" x14ac:dyDescent="0.3">
      <c r="B3810" s="102"/>
      <c r="C3810" s="210"/>
      <c r="D3810" s="102"/>
      <c r="E3810" s="210"/>
      <c r="F3810" s="102"/>
      <c r="G3810" s="210"/>
      <c r="H3810" s="102"/>
      <c r="I3810" s="210"/>
      <c r="J3810" s="102"/>
      <c r="K3810" s="210"/>
      <c r="L3810" s="102"/>
      <c r="M3810" s="210"/>
      <c r="N3810" s="102"/>
      <c r="O3810" s="210"/>
      <c r="P3810" s="102"/>
      <c r="Q3810" s="215"/>
    </row>
    <row r="3811" spans="2:17" x14ac:dyDescent="0.3">
      <c r="B3811" s="102"/>
      <c r="C3811" s="210"/>
      <c r="D3811" s="102"/>
      <c r="E3811" s="210"/>
      <c r="F3811" s="102"/>
      <c r="G3811" s="210"/>
      <c r="H3811" s="102"/>
      <c r="I3811" s="210"/>
      <c r="J3811" s="102"/>
      <c r="K3811" s="210"/>
      <c r="L3811" s="102"/>
      <c r="M3811" s="210"/>
      <c r="N3811" s="102"/>
      <c r="O3811" s="210"/>
      <c r="P3811" s="102"/>
      <c r="Q3811" s="215"/>
    </row>
    <row r="3812" spans="2:17" x14ac:dyDescent="0.3">
      <c r="B3812" s="102"/>
      <c r="C3812" s="210"/>
      <c r="D3812" s="102"/>
      <c r="E3812" s="210"/>
      <c r="F3812" s="102"/>
      <c r="G3812" s="210"/>
      <c r="H3812" s="102"/>
      <c r="I3812" s="210"/>
      <c r="J3812" s="102"/>
      <c r="K3812" s="210"/>
      <c r="L3812" s="102"/>
      <c r="M3812" s="210"/>
      <c r="N3812" s="102"/>
      <c r="O3812" s="210"/>
      <c r="P3812" s="102"/>
      <c r="Q3812" s="215"/>
    </row>
    <row r="3813" spans="2:17" x14ac:dyDescent="0.3">
      <c r="B3813" s="102"/>
      <c r="C3813" s="210"/>
      <c r="D3813" s="102"/>
      <c r="E3813" s="210"/>
      <c r="F3813" s="102"/>
      <c r="G3813" s="210"/>
      <c r="H3813" s="102"/>
      <c r="I3813" s="210"/>
      <c r="J3813" s="102"/>
      <c r="K3813" s="210"/>
      <c r="L3813" s="102"/>
      <c r="M3813" s="210"/>
      <c r="N3813" s="102"/>
      <c r="O3813" s="210"/>
      <c r="P3813" s="102"/>
      <c r="Q3813" s="215"/>
    </row>
    <row r="3814" spans="2:17" x14ac:dyDescent="0.3">
      <c r="B3814" s="102"/>
      <c r="C3814" s="210"/>
      <c r="D3814" s="102"/>
      <c r="E3814" s="210"/>
      <c r="F3814" s="102"/>
      <c r="G3814" s="210"/>
      <c r="H3814" s="102"/>
      <c r="I3814" s="210"/>
      <c r="J3814" s="102"/>
      <c r="K3814" s="210"/>
      <c r="L3814" s="102"/>
      <c r="M3814" s="210"/>
      <c r="N3814" s="102"/>
      <c r="O3814" s="210"/>
      <c r="P3814" s="102"/>
      <c r="Q3814" s="215"/>
    </row>
    <row r="3815" spans="2:17" x14ac:dyDescent="0.3">
      <c r="B3815" s="102"/>
      <c r="C3815" s="210"/>
      <c r="D3815" s="102"/>
      <c r="E3815" s="210"/>
      <c r="F3815" s="102"/>
      <c r="G3815" s="210"/>
      <c r="H3815" s="102"/>
      <c r="I3815" s="210"/>
      <c r="J3815" s="102"/>
      <c r="K3815" s="210"/>
      <c r="L3815" s="102"/>
      <c r="M3815" s="210"/>
      <c r="N3815" s="102"/>
      <c r="O3815" s="210"/>
      <c r="P3815" s="102"/>
      <c r="Q3815" s="215"/>
    </row>
    <row r="3816" spans="2:17" x14ac:dyDescent="0.3">
      <c r="B3816" s="102"/>
      <c r="C3816" s="210"/>
      <c r="D3816" s="102"/>
      <c r="E3816" s="210"/>
      <c r="F3816" s="102"/>
      <c r="G3816" s="210"/>
      <c r="H3816" s="102"/>
      <c r="I3816" s="210"/>
      <c r="J3816" s="102"/>
      <c r="K3816" s="210"/>
      <c r="L3816" s="102"/>
      <c r="M3816" s="210"/>
      <c r="N3816" s="102"/>
      <c r="O3816" s="210"/>
      <c r="P3816" s="102"/>
      <c r="Q3816" s="215"/>
    </row>
    <row r="3817" spans="2:17" x14ac:dyDescent="0.3">
      <c r="B3817" s="102"/>
      <c r="C3817" s="210"/>
      <c r="D3817" s="102"/>
      <c r="E3817" s="210"/>
      <c r="F3817" s="102"/>
      <c r="G3817" s="210"/>
      <c r="H3817" s="102"/>
      <c r="I3817" s="210"/>
      <c r="J3817" s="102"/>
      <c r="K3817" s="210"/>
      <c r="L3817" s="102"/>
      <c r="M3817" s="210"/>
      <c r="N3817" s="102"/>
      <c r="O3817" s="210"/>
      <c r="P3817" s="102"/>
      <c r="Q3817" s="215"/>
    </row>
    <row r="3818" spans="2:17" x14ac:dyDescent="0.3">
      <c r="B3818" s="102"/>
      <c r="C3818" s="210"/>
      <c r="D3818" s="102"/>
      <c r="E3818" s="210"/>
      <c r="F3818" s="102"/>
      <c r="G3818" s="210"/>
      <c r="H3818" s="102"/>
      <c r="I3818" s="210"/>
      <c r="J3818" s="102"/>
      <c r="K3818" s="210"/>
      <c r="L3818" s="102"/>
      <c r="M3818" s="210"/>
      <c r="N3818" s="102"/>
      <c r="O3818" s="210"/>
      <c r="P3818" s="102"/>
      <c r="Q3818" s="215"/>
    </row>
    <row r="3819" spans="2:17" x14ac:dyDescent="0.3">
      <c r="B3819" s="102"/>
      <c r="C3819" s="210"/>
      <c r="D3819" s="102"/>
      <c r="E3819" s="210"/>
      <c r="F3819" s="102"/>
      <c r="G3819" s="210"/>
      <c r="H3819" s="102"/>
      <c r="I3819" s="210"/>
      <c r="J3819" s="102"/>
      <c r="K3819" s="210"/>
      <c r="L3819" s="102"/>
      <c r="M3819" s="210"/>
      <c r="N3819" s="102"/>
      <c r="O3819" s="210"/>
      <c r="P3819" s="102"/>
      <c r="Q3819" s="215"/>
    </row>
    <row r="3820" spans="2:17" x14ac:dyDescent="0.3">
      <c r="B3820" s="102"/>
      <c r="C3820" s="210"/>
      <c r="D3820" s="102"/>
      <c r="E3820" s="210"/>
      <c r="F3820" s="102"/>
      <c r="G3820" s="210"/>
      <c r="H3820" s="102"/>
      <c r="I3820" s="210"/>
      <c r="J3820" s="102"/>
      <c r="K3820" s="210"/>
      <c r="L3820" s="102"/>
      <c r="M3820" s="210"/>
      <c r="N3820" s="102"/>
      <c r="O3820" s="210"/>
      <c r="P3820" s="102"/>
      <c r="Q3820" s="215"/>
    </row>
    <row r="3821" spans="2:17" x14ac:dyDescent="0.3">
      <c r="B3821" s="102"/>
      <c r="C3821" s="210"/>
      <c r="D3821" s="102"/>
      <c r="E3821" s="210"/>
      <c r="F3821" s="102"/>
      <c r="G3821" s="210"/>
      <c r="H3821" s="102"/>
      <c r="I3821" s="210"/>
      <c r="J3821" s="102"/>
      <c r="K3821" s="210"/>
      <c r="L3821" s="102"/>
      <c r="M3821" s="210"/>
      <c r="N3821" s="102"/>
      <c r="O3821" s="210"/>
      <c r="P3821" s="102"/>
      <c r="Q3821" s="215"/>
    </row>
    <row r="3822" spans="2:17" x14ac:dyDescent="0.3">
      <c r="B3822" s="102"/>
      <c r="C3822" s="210"/>
      <c r="D3822" s="102"/>
      <c r="E3822" s="210"/>
      <c r="F3822" s="102"/>
      <c r="G3822" s="210"/>
      <c r="H3822" s="102"/>
      <c r="I3822" s="210"/>
      <c r="J3822" s="102"/>
      <c r="K3822" s="210"/>
      <c r="L3822" s="102"/>
      <c r="M3822" s="210"/>
      <c r="N3822" s="102"/>
      <c r="O3822" s="210"/>
      <c r="P3822" s="102"/>
      <c r="Q3822" s="215"/>
    </row>
    <row r="3823" spans="2:17" x14ac:dyDescent="0.3">
      <c r="B3823" s="102"/>
      <c r="C3823" s="210"/>
      <c r="D3823" s="102"/>
      <c r="E3823" s="210"/>
      <c r="F3823" s="102"/>
      <c r="G3823" s="210"/>
      <c r="H3823" s="102"/>
      <c r="I3823" s="210"/>
      <c r="J3823" s="102"/>
      <c r="K3823" s="210"/>
      <c r="L3823" s="102"/>
      <c r="M3823" s="210"/>
      <c r="N3823" s="102"/>
      <c r="O3823" s="210"/>
      <c r="P3823" s="102"/>
      <c r="Q3823" s="215"/>
    </row>
    <row r="3824" spans="2:17" x14ac:dyDescent="0.3">
      <c r="B3824" s="102"/>
      <c r="C3824" s="210"/>
      <c r="D3824" s="102"/>
      <c r="E3824" s="210"/>
      <c r="F3824" s="102"/>
      <c r="G3824" s="210"/>
      <c r="H3824" s="102"/>
      <c r="I3824" s="210"/>
      <c r="J3824" s="102"/>
      <c r="K3824" s="210"/>
      <c r="L3824" s="102"/>
      <c r="M3824" s="210"/>
      <c r="N3824" s="102"/>
      <c r="O3824" s="210"/>
      <c r="P3824" s="102"/>
      <c r="Q3824" s="215"/>
    </row>
    <row r="3825" spans="2:17" x14ac:dyDescent="0.3">
      <c r="B3825" s="102"/>
      <c r="C3825" s="210"/>
      <c r="D3825" s="102"/>
      <c r="E3825" s="210"/>
      <c r="F3825" s="102"/>
      <c r="G3825" s="210"/>
      <c r="H3825" s="102"/>
      <c r="I3825" s="210"/>
      <c r="J3825" s="102"/>
      <c r="K3825" s="210"/>
      <c r="L3825" s="102"/>
      <c r="M3825" s="210"/>
      <c r="N3825" s="102"/>
      <c r="O3825" s="210"/>
      <c r="P3825" s="102"/>
      <c r="Q3825" s="215"/>
    </row>
    <row r="3826" spans="2:17" x14ac:dyDescent="0.3">
      <c r="B3826" s="102"/>
      <c r="C3826" s="210"/>
      <c r="D3826" s="102"/>
      <c r="E3826" s="210"/>
      <c r="F3826" s="102"/>
      <c r="G3826" s="210"/>
      <c r="H3826" s="102"/>
      <c r="I3826" s="210"/>
      <c r="J3826" s="102"/>
      <c r="K3826" s="210"/>
      <c r="L3826" s="102"/>
      <c r="M3826" s="210"/>
      <c r="N3826" s="102"/>
      <c r="O3826" s="210"/>
      <c r="P3826" s="102"/>
      <c r="Q3826" s="215"/>
    </row>
    <row r="3827" spans="2:17" x14ac:dyDescent="0.3">
      <c r="B3827" s="102"/>
      <c r="C3827" s="210"/>
      <c r="D3827" s="102"/>
      <c r="E3827" s="210"/>
      <c r="F3827" s="102"/>
      <c r="G3827" s="210"/>
      <c r="H3827" s="102"/>
      <c r="I3827" s="210"/>
      <c r="J3827" s="102"/>
      <c r="K3827" s="210"/>
      <c r="L3827" s="102"/>
      <c r="M3827" s="210"/>
      <c r="N3827" s="102"/>
      <c r="O3827" s="210"/>
      <c r="P3827" s="102"/>
      <c r="Q3827" s="215"/>
    </row>
    <row r="3828" spans="2:17" x14ac:dyDescent="0.3">
      <c r="B3828" s="102"/>
      <c r="C3828" s="210"/>
      <c r="D3828" s="102"/>
      <c r="E3828" s="210"/>
      <c r="F3828" s="102"/>
      <c r="G3828" s="210"/>
      <c r="H3828" s="102"/>
      <c r="I3828" s="210"/>
      <c r="J3828" s="102"/>
      <c r="K3828" s="210"/>
      <c r="L3828" s="102"/>
      <c r="M3828" s="210"/>
      <c r="N3828" s="102"/>
      <c r="O3828" s="210"/>
      <c r="P3828" s="102"/>
      <c r="Q3828" s="215"/>
    </row>
    <row r="3829" spans="2:17" x14ac:dyDescent="0.3">
      <c r="B3829" s="102"/>
      <c r="C3829" s="210"/>
      <c r="D3829" s="102"/>
      <c r="E3829" s="210"/>
      <c r="F3829" s="102"/>
      <c r="G3829" s="210"/>
      <c r="H3829" s="102"/>
      <c r="I3829" s="210"/>
      <c r="J3829" s="102"/>
      <c r="K3829" s="210"/>
      <c r="L3829" s="102"/>
      <c r="M3829" s="210"/>
      <c r="N3829" s="102"/>
      <c r="O3829" s="210"/>
      <c r="P3829" s="102"/>
      <c r="Q3829" s="215"/>
    </row>
    <row r="3830" spans="2:17" x14ac:dyDescent="0.3">
      <c r="B3830" s="102"/>
      <c r="C3830" s="210"/>
      <c r="D3830" s="102"/>
      <c r="E3830" s="210"/>
      <c r="F3830" s="102"/>
      <c r="G3830" s="210"/>
      <c r="H3830" s="102"/>
      <c r="I3830" s="210"/>
      <c r="J3830" s="102"/>
      <c r="K3830" s="210"/>
      <c r="L3830" s="102"/>
      <c r="M3830" s="210"/>
      <c r="N3830" s="102"/>
      <c r="O3830" s="210"/>
      <c r="P3830" s="102"/>
      <c r="Q3830" s="215"/>
    </row>
    <row r="3831" spans="2:17" x14ac:dyDescent="0.3">
      <c r="B3831" s="102"/>
      <c r="C3831" s="210"/>
      <c r="D3831" s="102"/>
      <c r="E3831" s="210"/>
      <c r="F3831" s="102"/>
      <c r="G3831" s="210"/>
      <c r="H3831" s="102"/>
      <c r="I3831" s="210"/>
      <c r="J3831" s="102"/>
      <c r="K3831" s="210"/>
      <c r="L3831" s="102"/>
      <c r="M3831" s="210"/>
      <c r="N3831" s="102"/>
      <c r="O3831" s="210"/>
      <c r="P3831" s="102"/>
      <c r="Q3831" s="215"/>
    </row>
    <row r="3832" spans="2:17" x14ac:dyDescent="0.3">
      <c r="B3832" s="102"/>
      <c r="C3832" s="210"/>
      <c r="D3832" s="102"/>
      <c r="E3832" s="210"/>
      <c r="F3832" s="102"/>
      <c r="G3832" s="210"/>
      <c r="H3832" s="102"/>
      <c r="I3832" s="210"/>
      <c r="J3832" s="102"/>
      <c r="K3832" s="210"/>
      <c r="L3832" s="102"/>
      <c r="M3832" s="210"/>
      <c r="N3832" s="102"/>
      <c r="O3832" s="210"/>
      <c r="P3832" s="102"/>
      <c r="Q3832" s="215"/>
    </row>
    <row r="3833" spans="2:17" x14ac:dyDescent="0.3">
      <c r="B3833" s="102"/>
      <c r="C3833" s="210"/>
      <c r="D3833" s="102"/>
      <c r="E3833" s="210"/>
      <c r="F3833" s="102"/>
      <c r="G3833" s="210"/>
      <c r="H3833" s="102"/>
      <c r="I3833" s="210"/>
      <c r="J3833" s="102"/>
      <c r="K3833" s="210"/>
      <c r="L3833" s="102"/>
      <c r="M3833" s="210"/>
      <c r="N3833" s="102"/>
      <c r="O3833" s="210"/>
      <c r="P3833" s="102"/>
      <c r="Q3833" s="215"/>
    </row>
    <row r="3834" spans="2:17" x14ac:dyDescent="0.3">
      <c r="B3834" s="102"/>
      <c r="C3834" s="210"/>
      <c r="D3834" s="102"/>
      <c r="E3834" s="210"/>
      <c r="F3834" s="102"/>
      <c r="G3834" s="210"/>
      <c r="H3834" s="102"/>
      <c r="I3834" s="210"/>
      <c r="J3834" s="102"/>
      <c r="K3834" s="210"/>
      <c r="L3834" s="102"/>
      <c r="M3834" s="210"/>
      <c r="N3834" s="102"/>
      <c r="O3834" s="210"/>
      <c r="P3834" s="102"/>
      <c r="Q3834" s="215"/>
    </row>
    <row r="3835" spans="2:17" x14ac:dyDescent="0.3">
      <c r="B3835" s="102"/>
      <c r="C3835" s="210"/>
      <c r="D3835" s="102"/>
      <c r="E3835" s="210"/>
      <c r="F3835" s="102"/>
      <c r="G3835" s="210"/>
      <c r="H3835" s="102"/>
      <c r="I3835" s="210"/>
      <c r="J3835" s="102"/>
      <c r="K3835" s="210"/>
      <c r="L3835" s="102"/>
      <c r="M3835" s="210"/>
      <c r="N3835" s="102"/>
      <c r="O3835" s="210"/>
      <c r="P3835" s="102"/>
      <c r="Q3835" s="215"/>
    </row>
    <row r="3836" spans="2:17" x14ac:dyDescent="0.3">
      <c r="B3836" s="102"/>
      <c r="C3836" s="210"/>
      <c r="D3836" s="102"/>
      <c r="E3836" s="210"/>
      <c r="F3836" s="102"/>
      <c r="G3836" s="210"/>
      <c r="H3836" s="102"/>
      <c r="I3836" s="210"/>
      <c r="J3836" s="102"/>
      <c r="K3836" s="210"/>
      <c r="L3836" s="102"/>
      <c r="M3836" s="210"/>
      <c r="N3836" s="102"/>
      <c r="O3836" s="210"/>
      <c r="P3836" s="102"/>
      <c r="Q3836" s="215"/>
    </row>
    <row r="3837" spans="2:17" x14ac:dyDescent="0.3">
      <c r="B3837" s="102"/>
      <c r="C3837" s="210"/>
      <c r="D3837" s="102"/>
      <c r="E3837" s="210"/>
      <c r="F3837" s="102"/>
      <c r="G3837" s="210"/>
      <c r="H3837" s="102"/>
      <c r="I3837" s="210"/>
      <c r="J3837" s="102"/>
      <c r="K3837" s="210"/>
      <c r="L3837" s="102"/>
      <c r="M3837" s="210"/>
      <c r="N3837" s="102"/>
      <c r="O3837" s="210"/>
      <c r="P3837" s="102"/>
      <c r="Q3837" s="215"/>
    </row>
    <row r="3838" spans="2:17" x14ac:dyDescent="0.3">
      <c r="B3838" s="102"/>
      <c r="C3838" s="210"/>
      <c r="D3838" s="102"/>
      <c r="E3838" s="210"/>
      <c r="F3838" s="102"/>
      <c r="G3838" s="210"/>
      <c r="H3838" s="102"/>
      <c r="I3838" s="210"/>
      <c r="J3838" s="102"/>
      <c r="K3838" s="210"/>
      <c r="L3838" s="102"/>
      <c r="M3838" s="210"/>
      <c r="N3838" s="102"/>
      <c r="O3838" s="210"/>
      <c r="P3838" s="102"/>
      <c r="Q3838" s="215"/>
    </row>
    <row r="3839" spans="2:17" x14ac:dyDescent="0.3">
      <c r="B3839" s="102"/>
      <c r="C3839" s="210"/>
      <c r="D3839" s="102"/>
      <c r="E3839" s="210"/>
      <c r="F3839" s="102"/>
      <c r="G3839" s="210"/>
      <c r="H3839" s="102"/>
      <c r="I3839" s="210"/>
      <c r="J3839" s="102"/>
      <c r="K3839" s="210"/>
      <c r="L3839" s="102"/>
      <c r="M3839" s="210"/>
      <c r="N3839" s="102"/>
      <c r="O3839" s="210"/>
      <c r="P3839" s="102"/>
      <c r="Q3839" s="215"/>
    </row>
    <row r="3840" spans="2:17" x14ac:dyDescent="0.3">
      <c r="B3840" s="102"/>
      <c r="C3840" s="210"/>
      <c r="D3840" s="102"/>
      <c r="E3840" s="210"/>
      <c r="F3840" s="102"/>
      <c r="G3840" s="210"/>
      <c r="H3840" s="102"/>
      <c r="I3840" s="210"/>
      <c r="J3840" s="102"/>
      <c r="K3840" s="210"/>
      <c r="L3840" s="102"/>
      <c r="M3840" s="210"/>
      <c r="N3840" s="102"/>
      <c r="O3840" s="210"/>
      <c r="P3840" s="102"/>
      <c r="Q3840" s="215"/>
    </row>
    <row r="3841" spans="2:17" x14ac:dyDescent="0.3">
      <c r="B3841" s="102"/>
      <c r="C3841" s="210"/>
      <c r="D3841" s="102"/>
      <c r="E3841" s="210"/>
      <c r="F3841" s="102"/>
      <c r="G3841" s="210"/>
      <c r="H3841" s="102"/>
      <c r="I3841" s="210"/>
      <c r="J3841" s="102"/>
      <c r="K3841" s="210"/>
      <c r="L3841" s="102"/>
      <c r="M3841" s="210"/>
      <c r="N3841" s="102"/>
      <c r="O3841" s="210"/>
      <c r="P3841" s="102"/>
      <c r="Q3841" s="215"/>
    </row>
    <row r="3842" spans="2:17" x14ac:dyDescent="0.3">
      <c r="B3842" s="102"/>
      <c r="C3842" s="210"/>
      <c r="D3842" s="102"/>
      <c r="E3842" s="210"/>
      <c r="F3842" s="102"/>
      <c r="G3842" s="210"/>
      <c r="H3842" s="102"/>
      <c r="I3842" s="210"/>
      <c r="J3842" s="102"/>
      <c r="K3842" s="210"/>
      <c r="L3842" s="102"/>
      <c r="M3842" s="210"/>
      <c r="N3842" s="102"/>
      <c r="O3842" s="210"/>
      <c r="P3842" s="102"/>
      <c r="Q3842" s="215"/>
    </row>
    <row r="3843" spans="2:17" x14ac:dyDescent="0.3">
      <c r="B3843" s="102"/>
      <c r="C3843" s="210"/>
      <c r="D3843" s="102"/>
      <c r="E3843" s="210"/>
      <c r="F3843" s="102"/>
      <c r="G3843" s="210"/>
      <c r="H3843" s="102"/>
      <c r="I3843" s="210"/>
      <c r="J3843" s="102"/>
      <c r="K3843" s="210"/>
      <c r="L3843" s="102"/>
      <c r="M3843" s="210"/>
      <c r="N3843" s="102"/>
      <c r="O3843" s="210"/>
      <c r="P3843" s="102"/>
      <c r="Q3843" s="215"/>
    </row>
    <row r="3844" spans="2:17" x14ac:dyDescent="0.3">
      <c r="B3844" s="102"/>
      <c r="C3844" s="210"/>
      <c r="D3844" s="102"/>
      <c r="E3844" s="210"/>
      <c r="F3844" s="102"/>
      <c r="G3844" s="210"/>
      <c r="H3844" s="102"/>
      <c r="I3844" s="210"/>
      <c r="J3844" s="102"/>
      <c r="K3844" s="210"/>
      <c r="L3844" s="102"/>
      <c r="M3844" s="210"/>
      <c r="N3844" s="102"/>
      <c r="O3844" s="210"/>
      <c r="P3844" s="102"/>
      <c r="Q3844" s="215"/>
    </row>
    <row r="3845" spans="2:17" x14ac:dyDescent="0.3">
      <c r="B3845" s="102"/>
      <c r="C3845" s="210"/>
      <c r="D3845" s="102"/>
      <c r="E3845" s="210"/>
      <c r="F3845" s="102"/>
      <c r="G3845" s="210"/>
      <c r="H3845" s="102"/>
      <c r="I3845" s="210"/>
      <c r="J3845" s="102"/>
      <c r="K3845" s="210"/>
      <c r="L3845" s="102"/>
      <c r="M3845" s="210"/>
      <c r="N3845" s="102"/>
      <c r="O3845" s="210"/>
      <c r="P3845" s="102"/>
      <c r="Q3845" s="215"/>
    </row>
    <row r="3846" spans="2:17" x14ac:dyDescent="0.3">
      <c r="B3846" s="102"/>
      <c r="C3846" s="210"/>
      <c r="D3846" s="102"/>
      <c r="E3846" s="210"/>
      <c r="F3846" s="102"/>
      <c r="G3846" s="210"/>
      <c r="H3846" s="102"/>
      <c r="I3846" s="210"/>
      <c r="J3846" s="102"/>
      <c r="K3846" s="210"/>
      <c r="L3846" s="102"/>
      <c r="M3846" s="210"/>
      <c r="N3846" s="102"/>
      <c r="O3846" s="210"/>
      <c r="P3846" s="102"/>
      <c r="Q3846" s="215"/>
    </row>
    <row r="3847" spans="2:17" x14ac:dyDescent="0.3">
      <c r="B3847" s="102"/>
      <c r="C3847" s="210"/>
      <c r="D3847" s="102"/>
      <c r="E3847" s="210"/>
      <c r="F3847" s="102"/>
      <c r="G3847" s="210"/>
      <c r="H3847" s="102"/>
      <c r="I3847" s="210"/>
      <c r="J3847" s="102"/>
      <c r="K3847" s="210"/>
      <c r="L3847" s="102"/>
      <c r="M3847" s="210"/>
      <c r="N3847" s="102"/>
      <c r="O3847" s="210"/>
      <c r="P3847" s="102"/>
      <c r="Q3847" s="215"/>
    </row>
    <row r="3848" spans="2:17" x14ac:dyDescent="0.3">
      <c r="B3848" s="102"/>
      <c r="C3848" s="210"/>
      <c r="D3848" s="102"/>
      <c r="E3848" s="210"/>
      <c r="F3848" s="102"/>
      <c r="G3848" s="210"/>
      <c r="H3848" s="102"/>
      <c r="I3848" s="210"/>
      <c r="J3848" s="102"/>
      <c r="K3848" s="210"/>
      <c r="L3848" s="102"/>
      <c r="M3848" s="210"/>
      <c r="N3848" s="102"/>
      <c r="O3848" s="210"/>
      <c r="P3848" s="102"/>
      <c r="Q3848" s="215"/>
    </row>
    <row r="3849" spans="2:17" x14ac:dyDescent="0.3">
      <c r="B3849" s="102"/>
      <c r="C3849" s="210"/>
      <c r="D3849" s="102"/>
      <c r="E3849" s="210"/>
      <c r="F3849" s="102"/>
      <c r="G3849" s="210"/>
      <c r="H3849" s="102"/>
      <c r="I3849" s="210"/>
      <c r="J3849" s="102"/>
      <c r="K3849" s="210"/>
      <c r="L3849" s="102"/>
      <c r="M3849" s="210"/>
      <c r="N3849" s="102"/>
      <c r="O3849" s="210"/>
      <c r="P3849" s="102"/>
      <c r="Q3849" s="215"/>
    </row>
    <row r="3850" spans="2:17" x14ac:dyDescent="0.3">
      <c r="B3850" s="102"/>
      <c r="C3850" s="210"/>
      <c r="D3850" s="102"/>
      <c r="E3850" s="210"/>
      <c r="F3850" s="102"/>
      <c r="G3850" s="210"/>
      <c r="H3850" s="102"/>
      <c r="I3850" s="210"/>
      <c r="J3850" s="102"/>
      <c r="K3850" s="210"/>
      <c r="L3850" s="102"/>
      <c r="M3850" s="210"/>
      <c r="N3850" s="102"/>
      <c r="O3850" s="210"/>
      <c r="P3850" s="102"/>
      <c r="Q3850" s="215"/>
    </row>
    <row r="3851" spans="2:17" x14ac:dyDescent="0.3">
      <c r="B3851" s="102"/>
      <c r="C3851" s="210"/>
      <c r="D3851" s="102"/>
      <c r="E3851" s="210"/>
      <c r="F3851" s="102"/>
      <c r="G3851" s="210"/>
      <c r="H3851" s="102"/>
      <c r="I3851" s="210"/>
      <c r="J3851" s="102"/>
      <c r="K3851" s="210"/>
      <c r="L3851" s="102"/>
      <c r="M3851" s="210"/>
      <c r="N3851" s="102"/>
      <c r="O3851" s="210"/>
      <c r="P3851" s="102"/>
      <c r="Q3851" s="215"/>
    </row>
    <row r="3852" spans="2:17" x14ac:dyDescent="0.3">
      <c r="B3852" s="102"/>
      <c r="C3852" s="210"/>
      <c r="D3852" s="102"/>
      <c r="E3852" s="210"/>
      <c r="F3852" s="102"/>
      <c r="G3852" s="210"/>
      <c r="H3852" s="102"/>
      <c r="I3852" s="210"/>
      <c r="J3852" s="102"/>
      <c r="K3852" s="210"/>
      <c r="L3852" s="102"/>
      <c r="M3852" s="210"/>
      <c r="N3852" s="102"/>
      <c r="O3852" s="210"/>
      <c r="P3852" s="102"/>
      <c r="Q3852" s="215"/>
    </row>
    <row r="3853" spans="2:17" x14ac:dyDescent="0.3">
      <c r="B3853" s="102"/>
      <c r="C3853" s="210"/>
      <c r="D3853" s="102"/>
      <c r="E3853" s="210"/>
      <c r="F3853" s="102"/>
      <c r="G3853" s="210"/>
      <c r="H3853" s="102"/>
      <c r="I3853" s="210"/>
      <c r="J3853" s="102"/>
      <c r="K3853" s="210"/>
      <c r="L3853" s="102"/>
      <c r="M3853" s="210"/>
      <c r="N3853" s="102"/>
      <c r="O3853" s="210"/>
      <c r="P3853" s="102"/>
      <c r="Q3853" s="215"/>
    </row>
    <row r="3854" spans="2:17" x14ac:dyDescent="0.3">
      <c r="B3854" s="102"/>
      <c r="C3854" s="210"/>
      <c r="D3854" s="102"/>
      <c r="E3854" s="210"/>
      <c r="F3854" s="102"/>
      <c r="G3854" s="210"/>
      <c r="H3854" s="102"/>
      <c r="I3854" s="210"/>
      <c r="J3854" s="102"/>
      <c r="K3854" s="210"/>
      <c r="L3854" s="102"/>
      <c r="M3854" s="210"/>
      <c r="N3854" s="102"/>
      <c r="O3854" s="210"/>
      <c r="P3854" s="102"/>
      <c r="Q3854" s="215"/>
    </row>
    <row r="3855" spans="2:17" x14ac:dyDescent="0.3">
      <c r="B3855" s="102"/>
      <c r="C3855" s="210"/>
      <c r="D3855" s="102"/>
      <c r="E3855" s="210"/>
      <c r="F3855" s="102"/>
      <c r="G3855" s="210"/>
      <c r="H3855" s="102"/>
      <c r="I3855" s="210"/>
      <c r="J3855" s="102"/>
      <c r="K3855" s="210"/>
      <c r="L3855" s="102"/>
      <c r="M3855" s="210"/>
      <c r="N3855" s="102"/>
      <c r="O3855" s="210"/>
      <c r="P3855" s="102"/>
      <c r="Q3855" s="215"/>
    </row>
    <row r="3856" spans="2:17" x14ac:dyDescent="0.3">
      <c r="B3856" s="102"/>
      <c r="C3856" s="210"/>
      <c r="D3856" s="102"/>
      <c r="E3856" s="210"/>
      <c r="F3856" s="102"/>
      <c r="G3856" s="210"/>
      <c r="H3856" s="102"/>
      <c r="I3856" s="210"/>
      <c r="J3856" s="102"/>
      <c r="K3856" s="210"/>
      <c r="L3856" s="102"/>
      <c r="M3856" s="210"/>
      <c r="N3856" s="102"/>
      <c r="O3856" s="210"/>
      <c r="P3856" s="102"/>
      <c r="Q3856" s="215"/>
    </row>
    <row r="3857" spans="2:17" x14ac:dyDescent="0.3">
      <c r="B3857" s="102"/>
      <c r="C3857" s="210"/>
      <c r="D3857" s="102"/>
      <c r="E3857" s="210"/>
      <c r="F3857" s="102"/>
      <c r="G3857" s="210"/>
      <c r="H3857" s="102"/>
      <c r="I3857" s="210"/>
      <c r="J3857" s="102"/>
      <c r="K3857" s="210"/>
      <c r="L3857" s="102"/>
      <c r="M3857" s="210"/>
      <c r="N3857" s="102"/>
      <c r="O3857" s="210"/>
      <c r="P3857" s="102"/>
      <c r="Q3857" s="215"/>
    </row>
    <row r="3858" spans="2:17" x14ac:dyDescent="0.3">
      <c r="B3858" s="102"/>
      <c r="C3858" s="210"/>
      <c r="D3858" s="102"/>
      <c r="E3858" s="210"/>
      <c r="F3858" s="102"/>
      <c r="G3858" s="210"/>
      <c r="H3858" s="102"/>
      <c r="I3858" s="210"/>
      <c r="J3858" s="102"/>
      <c r="K3858" s="210"/>
      <c r="L3858" s="102"/>
      <c r="M3858" s="210"/>
      <c r="N3858" s="102"/>
      <c r="O3858" s="210"/>
      <c r="P3858" s="102"/>
      <c r="Q3858" s="215"/>
    </row>
    <row r="3859" spans="2:17" x14ac:dyDescent="0.3">
      <c r="B3859" s="102"/>
      <c r="C3859" s="210"/>
      <c r="D3859" s="102"/>
      <c r="E3859" s="210"/>
      <c r="F3859" s="102"/>
      <c r="G3859" s="210"/>
      <c r="H3859" s="102"/>
      <c r="I3859" s="210"/>
      <c r="J3859" s="102"/>
      <c r="K3859" s="210"/>
      <c r="L3859" s="102"/>
      <c r="M3859" s="210"/>
      <c r="N3859" s="102"/>
      <c r="O3859" s="210"/>
      <c r="P3859" s="102"/>
      <c r="Q3859" s="215"/>
    </row>
    <row r="3860" spans="2:17" x14ac:dyDescent="0.3">
      <c r="B3860" s="102"/>
      <c r="C3860" s="210"/>
      <c r="D3860" s="102"/>
      <c r="E3860" s="210"/>
      <c r="F3860" s="102"/>
      <c r="G3860" s="210"/>
      <c r="H3860" s="102"/>
      <c r="I3860" s="210"/>
      <c r="J3860" s="102"/>
      <c r="K3860" s="210"/>
      <c r="L3860" s="102"/>
      <c r="M3860" s="210"/>
      <c r="N3860" s="102"/>
      <c r="O3860" s="210"/>
      <c r="P3860" s="102"/>
      <c r="Q3860" s="215"/>
    </row>
    <row r="3861" spans="2:17" x14ac:dyDescent="0.3">
      <c r="B3861" s="102"/>
      <c r="C3861" s="210"/>
      <c r="D3861" s="102"/>
      <c r="E3861" s="210"/>
      <c r="F3861" s="102"/>
      <c r="G3861" s="210"/>
      <c r="H3861" s="102"/>
      <c r="I3861" s="210"/>
      <c r="J3861" s="102"/>
      <c r="K3861" s="210"/>
      <c r="L3861" s="102"/>
      <c r="M3861" s="210"/>
      <c r="N3861" s="102"/>
      <c r="O3861" s="210"/>
      <c r="P3861" s="102"/>
      <c r="Q3861" s="215"/>
    </row>
    <row r="3862" spans="2:17" x14ac:dyDescent="0.3">
      <c r="B3862" s="102"/>
      <c r="C3862" s="210"/>
      <c r="D3862" s="102"/>
      <c r="E3862" s="210"/>
      <c r="F3862" s="102"/>
      <c r="G3862" s="210"/>
      <c r="H3862" s="102"/>
      <c r="I3862" s="210"/>
      <c r="J3862" s="102"/>
      <c r="K3862" s="210"/>
      <c r="L3862" s="102"/>
      <c r="M3862" s="210"/>
      <c r="N3862" s="102"/>
      <c r="O3862" s="210"/>
      <c r="P3862" s="102"/>
      <c r="Q3862" s="215"/>
    </row>
    <row r="3863" spans="2:17" x14ac:dyDescent="0.3">
      <c r="B3863" s="102"/>
      <c r="C3863" s="210"/>
      <c r="D3863" s="102"/>
      <c r="E3863" s="210"/>
      <c r="F3863" s="102"/>
      <c r="G3863" s="210"/>
      <c r="H3863" s="102"/>
      <c r="I3863" s="210"/>
      <c r="J3863" s="102"/>
      <c r="K3863" s="210"/>
      <c r="L3863" s="102"/>
      <c r="M3863" s="210"/>
      <c r="N3863" s="102"/>
      <c r="O3863" s="210"/>
      <c r="P3863" s="102"/>
      <c r="Q3863" s="215"/>
    </row>
    <row r="3864" spans="2:17" x14ac:dyDescent="0.3">
      <c r="B3864" s="102"/>
      <c r="C3864" s="210"/>
      <c r="D3864" s="102"/>
      <c r="E3864" s="210"/>
      <c r="F3864" s="102"/>
      <c r="G3864" s="210"/>
      <c r="H3864" s="102"/>
      <c r="I3864" s="210"/>
      <c r="J3864" s="102"/>
      <c r="K3864" s="210"/>
      <c r="L3864" s="102"/>
      <c r="M3864" s="210"/>
      <c r="N3864" s="102"/>
      <c r="O3864" s="210"/>
      <c r="P3864" s="102"/>
      <c r="Q3864" s="215"/>
    </row>
    <row r="3865" spans="2:17" x14ac:dyDescent="0.3">
      <c r="B3865" s="102"/>
      <c r="C3865" s="210"/>
      <c r="D3865" s="102"/>
      <c r="E3865" s="210"/>
      <c r="F3865" s="102"/>
      <c r="G3865" s="210"/>
      <c r="H3865" s="102"/>
      <c r="I3865" s="210"/>
      <c r="J3865" s="102"/>
      <c r="K3865" s="210"/>
      <c r="L3865" s="102"/>
      <c r="M3865" s="210"/>
      <c r="N3865" s="102"/>
      <c r="O3865" s="210"/>
      <c r="P3865" s="102"/>
      <c r="Q3865" s="215"/>
    </row>
    <row r="3866" spans="2:17" x14ac:dyDescent="0.3">
      <c r="B3866" s="102"/>
      <c r="C3866" s="210"/>
      <c r="D3866" s="102"/>
      <c r="E3866" s="210"/>
      <c r="F3866" s="102"/>
      <c r="G3866" s="210"/>
      <c r="H3866" s="102"/>
      <c r="I3866" s="210"/>
      <c r="J3866" s="102"/>
      <c r="K3866" s="210"/>
      <c r="L3866" s="102"/>
      <c r="M3866" s="210"/>
      <c r="N3866" s="102"/>
      <c r="O3866" s="210"/>
      <c r="P3866" s="102"/>
      <c r="Q3866" s="215"/>
    </row>
    <row r="3867" spans="2:17" x14ac:dyDescent="0.3">
      <c r="B3867" s="102"/>
      <c r="C3867" s="210"/>
      <c r="D3867" s="102"/>
      <c r="E3867" s="210"/>
      <c r="F3867" s="102"/>
      <c r="G3867" s="210"/>
      <c r="H3867" s="102"/>
      <c r="I3867" s="210"/>
      <c r="J3867" s="102"/>
      <c r="K3867" s="210"/>
      <c r="L3867" s="102"/>
      <c r="M3867" s="210"/>
      <c r="N3867" s="102"/>
      <c r="O3867" s="210"/>
      <c r="P3867" s="102"/>
      <c r="Q3867" s="215"/>
    </row>
    <row r="3868" spans="2:17" x14ac:dyDescent="0.3">
      <c r="B3868" s="102"/>
      <c r="C3868" s="210"/>
      <c r="D3868" s="102"/>
      <c r="E3868" s="210"/>
      <c r="F3868" s="102"/>
      <c r="G3868" s="210"/>
      <c r="H3868" s="102"/>
      <c r="I3868" s="210"/>
      <c r="J3868" s="102"/>
      <c r="K3868" s="210"/>
      <c r="L3868" s="102"/>
      <c r="M3868" s="210"/>
      <c r="N3868" s="102"/>
      <c r="O3868" s="210"/>
      <c r="P3868" s="102"/>
      <c r="Q3868" s="215"/>
    </row>
    <row r="3869" spans="2:17" x14ac:dyDescent="0.3">
      <c r="B3869" s="102"/>
      <c r="C3869" s="210"/>
      <c r="D3869" s="102"/>
      <c r="E3869" s="210"/>
      <c r="F3869" s="102"/>
      <c r="G3869" s="210"/>
      <c r="H3869" s="102"/>
      <c r="I3869" s="210"/>
      <c r="J3869" s="102"/>
      <c r="K3869" s="210"/>
      <c r="L3869" s="102"/>
      <c r="M3869" s="210"/>
      <c r="N3869" s="102"/>
      <c r="O3869" s="210"/>
      <c r="P3869" s="102"/>
      <c r="Q3869" s="215"/>
    </row>
    <row r="3870" spans="2:17" x14ac:dyDescent="0.3">
      <c r="B3870" s="102"/>
      <c r="C3870" s="210"/>
      <c r="D3870" s="102"/>
      <c r="E3870" s="210"/>
      <c r="F3870" s="102"/>
      <c r="G3870" s="210"/>
      <c r="H3870" s="102"/>
      <c r="I3870" s="210"/>
      <c r="J3870" s="102"/>
      <c r="K3870" s="210"/>
      <c r="L3870" s="102"/>
      <c r="M3870" s="210"/>
      <c r="N3870" s="102"/>
      <c r="O3870" s="210"/>
      <c r="P3870" s="102"/>
      <c r="Q3870" s="215"/>
    </row>
    <row r="3871" spans="2:17" x14ac:dyDescent="0.3">
      <c r="B3871" s="102"/>
      <c r="C3871" s="210"/>
      <c r="D3871" s="102"/>
      <c r="E3871" s="210"/>
      <c r="F3871" s="102"/>
      <c r="G3871" s="210"/>
      <c r="H3871" s="102"/>
      <c r="I3871" s="210"/>
      <c r="J3871" s="102"/>
      <c r="K3871" s="210"/>
      <c r="L3871" s="102"/>
      <c r="M3871" s="210"/>
      <c r="N3871" s="102"/>
      <c r="O3871" s="210"/>
      <c r="P3871" s="102"/>
      <c r="Q3871" s="215"/>
    </row>
    <row r="3872" spans="2:17" x14ac:dyDescent="0.3">
      <c r="B3872" s="102"/>
      <c r="C3872" s="210"/>
      <c r="D3872" s="102"/>
      <c r="E3872" s="210"/>
      <c r="F3872" s="102"/>
      <c r="G3872" s="210"/>
      <c r="H3872" s="102"/>
      <c r="I3872" s="210"/>
      <c r="J3872" s="102"/>
      <c r="K3872" s="210"/>
      <c r="L3872" s="102"/>
      <c r="M3872" s="210"/>
      <c r="N3872" s="102"/>
      <c r="O3872" s="210"/>
      <c r="P3872" s="102"/>
      <c r="Q3872" s="215"/>
    </row>
    <row r="3873" spans="2:17" x14ac:dyDescent="0.3">
      <c r="B3873" s="102"/>
      <c r="C3873" s="210"/>
      <c r="D3873" s="102"/>
      <c r="E3873" s="210"/>
      <c r="F3873" s="102"/>
      <c r="G3873" s="210"/>
      <c r="H3873" s="102"/>
      <c r="I3873" s="210"/>
      <c r="J3873" s="102"/>
      <c r="K3873" s="210"/>
      <c r="L3873" s="102"/>
      <c r="M3873" s="210"/>
      <c r="N3873" s="102"/>
      <c r="O3873" s="210"/>
      <c r="P3873" s="102"/>
      <c r="Q3873" s="215"/>
    </row>
    <row r="3874" spans="2:17" x14ac:dyDescent="0.3">
      <c r="B3874" s="102"/>
      <c r="C3874" s="210"/>
      <c r="D3874" s="102"/>
      <c r="E3874" s="210"/>
      <c r="F3874" s="102"/>
      <c r="G3874" s="210"/>
      <c r="H3874" s="102"/>
      <c r="I3874" s="210"/>
      <c r="J3874" s="102"/>
      <c r="K3874" s="210"/>
      <c r="L3874" s="102"/>
      <c r="M3874" s="210"/>
      <c r="N3874" s="102"/>
      <c r="O3874" s="210"/>
      <c r="P3874" s="102"/>
      <c r="Q3874" s="215"/>
    </row>
    <row r="3875" spans="2:17" x14ac:dyDescent="0.3">
      <c r="B3875" s="102"/>
      <c r="C3875" s="210"/>
      <c r="D3875" s="102"/>
      <c r="E3875" s="210"/>
      <c r="F3875" s="102"/>
      <c r="G3875" s="210"/>
      <c r="H3875" s="102"/>
      <c r="I3875" s="210"/>
      <c r="J3875" s="102"/>
      <c r="K3875" s="210"/>
      <c r="L3875" s="102"/>
      <c r="M3875" s="210"/>
      <c r="N3875" s="102"/>
      <c r="O3875" s="210"/>
      <c r="P3875" s="102"/>
      <c r="Q3875" s="215"/>
    </row>
    <row r="3876" spans="2:17" x14ac:dyDescent="0.3">
      <c r="B3876" s="102"/>
      <c r="C3876" s="210"/>
      <c r="D3876" s="102"/>
      <c r="E3876" s="210"/>
      <c r="F3876" s="102"/>
      <c r="G3876" s="210"/>
      <c r="H3876" s="102"/>
      <c r="I3876" s="210"/>
      <c r="J3876" s="102"/>
      <c r="K3876" s="210"/>
      <c r="L3876" s="102"/>
      <c r="M3876" s="210"/>
      <c r="N3876" s="102"/>
      <c r="O3876" s="210"/>
      <c r="P3876" s="102"/>
      <c r="Q3876" s="215"/>
    </row>
    <row r="3877" spans="2:17" x14ac:dyDescent="0.3">
      <c r="B3877" s="102"/>
      <c r="C3877" s="210"/>
      <c r="D3877" s="102"/>
      <c r="E3877" s="210"/>
      <c r="F3877" s="102"/>
      <c r="G3877" s="210"/>
      <c r="H3877" s="102"/>
      <c r="I3877" s="210"/>
      <c r="J3877" s="102"/>
      <c r="K3877" s="210"/>
      <c r="L3877" s="102"/>
      <c r="M3877" s="210"/>
      <c r="N3877" s="102"/>
      <c r="O3877" s="210"/>
      <c r="P3877" s="102"/>
      <c r="Q3877" s="215"/>
    </row>
    <row r="3878" spans="2:17" x14ac:dyDescent="0.3">
      <c r="B3878" s="102"/>
      <c r="C3878" s="210"/>
      <c r="D3878" s="102"/>
      <c r="E3878" s="210"/>
      <c r="F3878" s="102"/>
      <c r="G3878" s="210"/>
      <c r="H3878" s="102"/>
      <c r="I3878" s="210"/>
      <c r="J3878" s="102"/>
      <c r="K3878" s="210"/>
      <c r="L3878" s="102"/>
      <c r="M3878" s="210"/>
      <c r="N3878" s="102"/>
      <c r="O3878" s="210"/>
      <c r="P3878" s="102"/>
      <c r="Q3878" s="215"/>
    </row>
    <row r="3879" spans="2:17" x14ac:dyDescent="0.3">
      <c r="B3879" s="102"/>
      <c r="C3879" s="210"/>
      <c r="D3879" s="102"/>
      <c r="E3879" s="210"/>
      <c r="F3879" s="102"/>
      <c r="G3879" s="210"/>
      <c r="H3879" s="102"/>
      <c r="I3879" s="210"/>
      <c r="J3879" s="102"/>
      <c r="K3879" s="210"/>
      <c r="L3879" s="102"/>
      <c r="M3879" s="210"/>
      <c r="N3879" s="102"/>
      <c r="O3879" s="210"/>
      <c r="P3879" s="102"/>
      <c r="Q3879" s="215"/>
    </row>
    <row r="3880" spans="2:17" x14ac:dyDescent="0.3">
      <c r="B3880" s="102"/>
      <c r="C3880" s="210"/>
      <c r="D3880" s="102"/>
      <c r="E3880" s="210"/>
      <c r="F3880" s="102"/>
      <c r="G3880" s="210"/>
      <c r="H3880" s="102"/>
      <c r="I3880" s="210"/>
      <c r="J3880" s="102"/>
      <c r="K3880" s="210"/>
      <c r="L3880" s="102"/>
      <c r="M3880" s="210"/>
      <c r="N3880" s="102"/>
      <c r="O3880" s="210"/>
      <c r="P3880" s="102"/>
      <c r="Q3880" s="215"/>
    </row>
    <row r="3881" spans="2:17" x14ac:dyDescent="0.3">
      <c r="B3881" s="102"/>
      <c r="C3881" s="210"/>
      <c r="D3881" s="102"/>
      <c r="E3881" s="210"/>
      <c r="F3881" s="102"/>
      <c r="G3881" s="210"/>
      <c r="H3881" s="102"/>
      <c r="I3881" s="210"/>
      <c r="J3881" s="102"/>
      <c r="K3881" s="210"/>
      <c r="L3881" s="102"/>
      <c r="M3881" s="210"/>
      <c r="N3881" s="102"/>
      <c r="O3881" s="210"/>
      <c r="P3881" s="102"/>
      <c r="Q3881" s="215"/>
    </row>
    <row r="3882" spans="2:17" x14ac:dyDescent="0.3">
      <c r="B3882" s="102"/>
      <c r="C3882" s="210"/>
      <c r="D3882" s="102"/>
      <c r="E3882" s="210"/>
      <c r="F3882" s="102"/>
      <c r="G3882" s="210"/>
      <c r="H3882" s="102"/>
      <c r="I3882" s="210"/>
      <c r="J3882" s="102"/>
      <c r="K3882" s="210"/>
      <c r="L3882" s="102"/>
      <c r="M3882" s="210"/>
      <c r="N3882" s="102"/>
      <c r="O3882" s="210"/>
      <c r="P3882" s="102"/>
      <c r="Q3882" s="215"/>
    </row>
    <row r="3883" spans="2:17" x14ac:dyDescent="0.3">
      <c r="B3883" s="102"/>
      <c r="C3883" s="210"/>
      <c r="D3883" s="102"/>
      <c r="E3883" s="210"/>
      <c r="F3883" s="102"/>
      <c r="G3883" s="210"/>
      <c r="H3883" s="102"/>
      <c r="I3883" s="210"/>
      <c r="J3883" s="102"/>
      <c r="K3883" s="210"/>
      <c r="L3883" s="102"/>
      <c r="M3883" s="210"/>
      <c r="N3883" s="102"/>
      <c r="O3883" s="210"/>
      <c r="P3883" s="102"/>
      <c r="Q3883" s="215"/>
    </row>
    <row r="3884" spans="2:17" x14ac:dyDescent="0.3">
      <c r="B3884" s="102"/>
      <c r="C3884" s="210"/>
      <c r="D3884" s="102"/>
      <c r="E3884" s="210"/>
      <c r="F3884" s="102"/>
      <c r="G3884" s="210"/>
      <c r="H3884" s="102"/>
      <c r="I3884" s="210"/>
      <c r="J3884" s="102"/>
      <c r="K3884" s="210"/>
      <c r="L3884" s="102"/>
      <c r="M3884" s="210"/>
      <c r="N3884" s="102"/>
      <c r="O3884" s="210"/>
      <c r="P3884" s="102"/>
      <c r="Q3884" s="215"/>
    </row>
    <row r="3885" spans="2:17" x14ac:dyDescent="0.3">
      <c r="B3885" s="102"/>
      <c r="C3885" s="210"/>
      <c r="D3885" s="102"/>
      <c r="E3885" s="210"/>
      <c r="F3885" s="102"/>
      <c r="G3885" s="210"/>
      <c r="H3885" s="102"/>
      <c r="I3885" s="210"/>
      <c r="J3885" s="102"/>
      <c r="K3885" s="210"/>
      <c r="L3885" s="102"/>
      <c r="M3885" s="210"/>
      <c r="N3885" s="102"/>
      <c r="O3885" s="210"/>
      <c r="P3885" s="102"/>
      <c r="Q3885" s="215"/>
    </row>
    <row r="3886" spans="2:17" x14ac:dyDescent="0.3">
      <c r="B3886" s="102"/>
      <c r="C3886" s="210"/>
      <c r="D3886" s="102"/>
      <c r="E3886" s="210"/>
      <c r="F3886" s="102"/>
      <c r="G3886" s="210"/>
      <c r="H3886" s="102"/>
      <c r="I3886" s="210"/>
      <c r="J3886" s="102"/>
      <c r="K3886" s="210"/>
      <c r="L3886" s="102"/>
      <c r="M3886" s="210"/>
      <c r="N3886" s="102"/>
      <c r="O3886" s="210"/>
      <c r="P3886" s="102"/>
      <c r="Q3886" s="215"/>
    </row>
    <row r="3887" spans="2:17" x14ac:dyDescent="0.3">
      <c r="B3887" s="102"/>
      <c r="C3887" s="210"/>
      <c r="D3887" s="102"/>
      <c r="E3887" s="210"/>
      <c r="F3887" s="102"/>
      <c r="G3887" s="210"/>
      <c r="H3887" s="102"/>
      <c r="I3887" s="210"/>
      <c r="J3887" s="102"/>
      <c r="K3887" s="210"/>
      <c r="L3887" s="102"/>
      <c r="M3887" s="210"/>
      <c r="N3887" s="102"/>
      <c r="O3887" s="210"/>
      <c r="P3887" s="102"/>
      <c r="Q3887" s="215"/>
    </row>
    <row r="3888" spans="2:17" x14ac:dyDescent="0.3">
      <c r="B3888" s="102"/>
      <c r="C3888" s="210"/>
      <c r="D3888" s="102"/>
      <c r="E3888" s="210"/>
      <c r="F3888" s="102"/>
      <c r="G3888" s="210"/>
      <c r="H3888" s="102"/>
      <c r="I3888" s="210"/>
      <c r="J3888" s="102"/>
      <c r="K3888" s="210"/>
      <c r="L3888" s="102"/>
      <c r="M3888" s="210"/>
      <c r="N3888" s="102"/>
      <c r="O3888" s="210"/>
      <c r="P3888" s="102"/>
      <c r="Q3888" s="215"/>
    </row>
    <row r="3889" spans="2:17" x14ac:dyDescent="0.3">
      <c r="B3889" s="102"/>
      <c r="C3889" s="210"/>
      <c r="D3889" s="102"/>
      <c r="E3889" s="210"/>
      <c r="F3889" s="102"/>
      <c r="G3889" s="210"/>
      <c r="H3889" s="102"/>
      <c r="I3889" s="210"/>
      <c r="J3889" s="102"/>
      <c r="K3889" s="210"/>
      <c r="L3889" s="102"/>
      <c r="M3889" s="210"/>
      <c r="N3889" s="102"/>
      <c r="O3889" s="210"/>
      <c r="P3889" s="102"/>
      <c r="Q3889" s="215"/>
    </row>
    <row r="3890" spans="2:17" x14ac:dyDescent="0.3">
      <c r="B3890" s="102"/>
      <c r="C3890" s="210"/>
      <c r="D3890" s="102"/>
      <c r="E3890" s="210"/>
      <c r="F3890" s="102"/>
      <c r="G3890" s="210"/>
      <c r="H3890" s="102"/>
      <c r="I3890" s="210"/>
      <c r="J3890" s="102"/>
      <c r="K3890" s="210"/>
      <c r="L3890" s="102"/>
      <c r="M3890" s="210"/>
      <c r="N3890" s="102"/>
      <c r="O3890" s="210"/>
      <c r="P3890" s="102"/>
      <c r="Q3890" s="215"/>
    </row>
    <row r="3891" spans="2:17" x14ac:dyDescent="0.3">
      <c r="B3891" s="102"/>
      <c r="C3891" s="210"/>
      <c r="D3891" s="102"/>
      <c r="E3891" s="210"/>
      <c r="F3891" s="102"/>
      <c r="G3891" s="210"/>
      <c r="H3891" s="102"/>
      <c r="I3891" s="210"/>
      <c r="J3891" s="102"/>
      <c r="K3891" s="210"/>
      <c r="L3891" s="102"/>
      <c r="M3891" s="210"/>
      <c r="N3891" s="102"/>
      <c r="O3891" s="210"/>
      <c r="P3891" s="102"/>
      <c r="Q3891" s="215"/>
    </row>
    <row r="3892" spans="2:17" x14ac:dyDescent="0.3">
      <c r="B3892" s="102"/>
      <c r="C3892" s="210"/>
      <c r="D3892" s="102"/>
      <c r="E3892" s="210"/>
      <c r="F3892" s="102"/>
      <c r="G3892" s="210"/>
      <c r="H3892" s="102"/>
      <c r="I3892" s="210"/>
      <c r="J3892" s="102"/>
      <c r="K3892" s="210"/>
      <c r="L3892" s="102"/>
      <c r="M3892" s="210"/>
      <c r="N3892" s="102"/>
      <c r="O3892" s="210"/>
      <c r="P3892" s="102"/>
      <c r="Q3892" s="215"/>
    </row>
    <row r="3893" spans="2:17" x14ac:dyDescent="0.3">
      <c r="B3893" s="102"/>
      <c r="C3893" s="210"/>
      <c r="D3893" s="102"/>
      <c r="E3893" s="210"/>
      <c r="F3893" s="102"/>
      <c r="G3893" s="210"/>
      <c r="H3893" s="102"/>
      <c r="I3893" s="210"/>
      <c r="J3893" s="102"/>
      <c r="K3893" s="210"/>
      <c r="L3893" s="102"/>
      <c r="M3893" s="210"/>
      <c r="N3893" s="102"/>
      <c r="O3893" s="210"/>
      <c r="P3893" s="102"/>
      <c r="Q3893" s="215"/>
    </row>
    <row r="3894" spans="2:17" x14ac:dyDescent="0.3">
      <c r="B3894" s="102"/>
      <c r="C3894" s="210"/>
      <c r="D3894" s="102"/>
      <c r="E3894" s="210"/>
      <c r="F3894" s="102"/>
      <c r="G3894" s="210"/>
      <c r="H3894" s="102"/>
      <c r="I3894" s="210"/>
      <c r="J3894" s="102"/>
      <c r="K3894" s="210"/>
      <c r="L3894" s="102"/>
      <c r="M3894" s="210"/>
      <c r="N3894" s="102"/>
      <c r="O3894" s="210"/>
      <c r="P3894" s="102"/>
      <c r="Q3894" s="215"/>
    </row>
    <row r="3895" spans="2:17" x14ac:dyDescent="0.3">
      <c r="B3895" s="102"/>
      <c r="C3895" s="210"/>
      <c r="D3895" s="102"/>
      <c r="E3895" s="210"/>
      <c r="F3895" s="102"/>
      <c r="G3895" s="210"/>
      <c r="H3895" s="102"/>
      <c r="I3895" s="210"/>
      <c r="J3895" s="102"/>
      <c r="K3895" s="210"/>
      <c r="L3895" s="102"/>
      <c r="M3895" s="210"/>
      <c r="N3895" s="102"/>
      <c r="O3895" s="210"/>
      <c r="P3895" s="102"/>
      <c r="Q3895" s="215"/>
    </row>
    <row r="3896" spans="2:17" x14ac:dyDescent="0.3">
      <c r="B3896" s="102"/>
      <c r="C3896" s="210"/>
      <c r="D3896" s="102"/>
      <c r="E3896" s="210"/>
      <c r="F3896" s="102"/>
      <c r="G3896" s="210"/>
      <c r="H3896" s="102"/>
      <c r="I3896" s="210"/>
      <c r="J3896" s="102"/>
      <c r="K3896" s="210"/>
      <c r="L3896" s="102"/>
      <c r="M3896" s="210"/>
      <c r="N3896" s="102"/>
      <c r="O3896" s="210"/>
      <c r="P3896" s="102"/>
      <c r="Q3896" s="215"/>
    </row>
    <row r="3897" spans="2:17" x14ac:dyDescent="0.3">
      <c r="B3897" s="102"/>
      <c r="C3897" s="210"/>
      <c r="D3897" s="102"/>
      <c r="E3897" s="210"/>
      <c r="F3897" s="102"/>
      <c r="G3897" s="210"/>
      <c r="H3897" s="102"/>
      <c r="I3897" s="210"/>
      <c r="J3897" s="102"/>
      <c r="K3897" s="210"/>
      <c r="L3897" s="102"/>
      <c r="M3897" s="210"/>
      <c r="N3897" s="102"/>
      <c r="O3897" s="210"/>
      <c r="P3897" s="102"/>
      <c r="Q3897" s="215"/>
    </row>
    <row r="3898" spans="2:17" x14ac:dyDescent="0.3">
      <c r="B3898" s="102"/>
      <c r="C3898" s="210"/>
      <c r="D3898" s="102"/>
      <c r="E3898" s="210"/>
      <c r="F3898" s="102"/>
      <c r="G3898" s="210"/>
      <c r="H3898" s="102"/>
      <c r="I3898" s="210"/>
      <c r="J3898" s="102"/>
      <c r="K3898" s="210"/>
      <c r="L3898" s="102"/>
      <c r="M3898" s="210"/>
      <c r="N3898" s="102"/>
      <c r="O3898" s="210"/>
      <c r="P3898" s="102"/>
      <c r="Q3898" s="215"/>
    </row>
    <row r="3899" spans="2:17" x14ac:dyDescent="0.3">
      <c r="B3899" s="102"/>
      <c r="C3899" s="210"/>
      <c r="D3899" s="102"/>
      <c r="E3899" s="210"/>
      <c r="F3899" s="102"/>
      <c r="G3899" s="210"/>
      <c r="H3899" s="102"/>
      <c r="I3899" s="210"/>
      <c r="J3899" s="102"/>
      <c r="K3899" s="210"/>
      <c r="L3899" s="102"/>
      <c r="M3899" s="210"/>
      <c r="N3899" s="102"/>
      <c r="O3899" s="210"/>
      <c r="P3899" s="102"/>
      <c r="Q3899" s="215"/>
    </row>
    <row r="3900" spans="2:17" x14ac:dyDescent="0.3">
      <c r="B3900" s="102"/>
      <c r="C3900" s="210"/>
      <c r="D3900" s="102"/>
      <c r="E3900" s="210"/>
      <c r="F3900" s="102"/>
      <c r="G3900" s="210"/>
      <c r="H3900" s="102"/>
      <c r="I3900" s="210"/>
      <c r="J3900" s="102"/>
      <c r="K3900" s="210"/>
      <c r="L3900" s="102"/>
      <c r="M3900" s="210"/>
      <c r="N3900" s="102"/>
      <c r="O3900" s="210"/>
      <c r="P3900" s="102"/>
      <c r="Q3900" s="215"/>
    </row>
    <row r="3901" spans="2:17" x14ac:dyDescent="0.3">
      <c r="B3901" s="102"/>
      <c r="C3901" s="210"/>
      <c r="D3901" s="102"/>
      <c r="E3901" s="210"/>
      <c r="F3901" s="102"/>
      <c r="G3901" s="210"/>
      <c r="H3901" s="102"/>
      <c r="I3901" s="210"/>
      <c r="J3901" s="102"/>
      <c r="K3901" s="210"/>
      <c r="L3901" s="102"/>
      <c r="M3901" s="210"/>
      <c r="N3901" s="102"/>
      <c r="O3901" s="210"/>
      <c r="P3901" s="102"/>
      <c r="Q3901" s="215"/>
    </row>
    <row r="3902" spans="2:17" x14ac:dyDescent="0.3">
      <c r="B3902" s="102"/>
      <c r="C3902" s="210"/>
      <c r="D3902" s="102"/>
      <c r="E3902" s="210"/>
      <c r="F3902" s="102"/>
      <c r="G3902" s="210"/>
      <c r="H3902" s="102"/>
      <c r="I3902" s="210"/>
      <c r="J3902" s="102"/>
      <c r="K3902" s="210"/>
      <c r="L3902" s="102"/>
      <c r="M3902" s="210"/>
      <c r="N3902" s="102"/>
      <c r="O3902" s="210"/>
      <c r="P3902" s="102"/>
      <c r="Q3902" s="215"/>
    </row>
    <row r="3903" spans="2:17" x14ac:dyDescent="0.3">
      <c r="B3903" s="102"/>
      <c r="C3903" s="210"/>
      <c r="D3903" s="102"/>
      <c r="E3903" s="210"/>
      <c r="F3903" s="102"/>
      <c r="G3903" s="210"/>
      <c r="H3903" s="102"/>
      <c r="I3903" s="210"/>
      <c r="J3903" s="102"/>
      <c r="K3903" s="210"/>
      <c r="L3903" s="102"/>
      <c r="M3903" s="210"/>
      <c r="N3903" s="102"/>
      <c r="O3903" s="210"/>
      <c r="P3903" s="102"/>
      <c r="Q3903" s="215"/>
    </row>
    <row r="3904" spans="2:17" x14ac:dyDescent="0.3">
      <c r="B3904" s="102"/>
      <c r="C3904" s="210"/>
      <c r="D3904" s="102"/>
      <c r="E3904" s="210"/>
      <c r="F3904" s="102"/>
      <c r="G3904" s="210"/>
      <c r="H3904" s="102"/>
      <c r="I3904" s="210"/>
      <c r="J3904" s="102"/>
      <c r="K3904" s="210"/>
      <c r="L3904" s="102"/>
      <c r="M3904" s="210"/>
      <c r="N3904" s="102"/>
      <c r="O3904" s="210"/>
      <c r="P3904" s="102"/>
      <c r="Q3904" s="215"/>
    </row>
    <row r="3905" spans="2:17" x14ac:dyDescent="0.3">
      <c r="B3905" s="102"/>
      <c r="C3905" s="210"/>
      <c r="D3905" s="102"/>
      <c r="E3905" s="210"/>
      <c r="F3905" s="102"/>
      <c r="G3905" s="210"/>
      <c r="H3905" s="102"/>
      <c r="I3905" s="210"/>
      <c r="J3905" s="102"/>
      <c r="K3905" s="210"/>
      <c r="L3905" s="102"/>
      <c r="M3905" s="210"/>
      <c r="N3905" s="102"/>
      <c r="O3905" s="210"/>
      <c r="P3905" s="102"/>
      <c r="Q3905" s="215"/>
    </row>
    <row r="3906" spans="2:17" x14ac:dyDescent="0.3">
      <c r="B3906" s="102"/>
      <c r="C3906" s="210"/>
      <c r="D3906" s="102"/>
      <c r="E3906" s="210"/>
      <c r="F3906" s="102"/>
      <c r="G3906" s="210"/>
      <c r="H3906" s="102"/>
      <c r="I3906" s="210"/>
      <c r="J3906" s="102"/>
      <c r="K3906" s="210"/>
      <c r="L3906" s="102"/>
      <c r="M3906" s="210"/>
      <c r="N3906" s="102"/>
      <c r="O3906" s="210"/>
      <c r="P3906" s="102"/>
      <c r="Q3906" s="215"/>
    </row>
    <row r="3907" spans="2:17" x14ac:dyDescent="0.3">
      <c r="B3907" s="102"/>
      <c r="C3907" s="210"/>
      <c r="D3907" s="102"/>
      <c r="E3907" s="210"/>
      <c r="F3907" s="102"/>
      <c r="G3907" s="210"/>
      <c r="H3907" s="102"/>
      <c r="I3907" s="210"/>
      <c r="J3907" s="102"/>
      <c r="K3907" s="210"/>
      <c r="L3907" s="102"/>
      <c r="M3907" s="210"/>
      <c r="N3907" s="102"/>
      <c r="O3907" s="210"/>
      <c r="P3907" s="102"/>
      <c r="Q3907" s="215"/>
    </row>
    <row r="3908" spans="2:17" x14ac:dyDescent="0.3">
      <c r="B3908" s="102"/>
      <c r="C3908" s="210"/>
      <c r="D3908" s="102"/>
      <c r="E3908" s="210"/>
      <c r="F3908" s="102"/>
      <c r="G3908" s="210"/>
      <c r="H3908" s="102"/>
      <c r="I3908" s="210"/>
      <c r="J3908" s="102"/>
      <c r="K3908" s="210"/>
      <c r="L3908" s="102"/>
      <c r="M3908" s="210"/>
      <c r="N3908" s="102"/>
      <c r="O3908" s="210"/>
      <c r="P3908" s="102"/>
      <c r="Q3908" s="215"/>
    </row>
    <row r="3909" spans="2:17" x14ac:dyDescent="0.3">
      <c r="B3909" s="102"/>
      <c r="C3909" s="210"/>
      <c r="D3909" s="102"/>
      <c r="E3909" s="210"/>
      <c r="F3909" s="102"/>
      <c r="G3909" s="210"/>
      <c r="H3909" s="102"/>
      <c r="I3909" s="210"/>
      <c r="J3909" s="102"/>
      <c r="K3909" s="210"/>
      <c r="L3909" s="102"/>
      <c r="M3909" s="210"/>
      <c r="N3909" s="102"/>
      <c r="O3909" s="210"/>
      <c r="P3909" s="102"/>
      <c r="Q3909" s="215"/>
    </row>
    <row r="3910" spans="2:17" x14ac:dyDescent="0.3">
      <c r="B3910" s="102"/>
      <c r="C3910" s="210"/>
      <c r="D3910" s="102"/>
      <c r="E3910" s="210"/>
      <c r="F3910" s="102"/>
      <c r="G3910" s="210"/>
      <c r="H3910" s="102"/>
      <c r="I3910" s="210"/>
      <c r="J3910" s="102"/>
      <c r="K3910" s="210"/>
      <c r="L3910" s="102"/>
      <c r="M3910" s="210"/>
      <c r="N3910" s="102"/>
      <c r="O3910" s="210"/>
      <c r="P3910" s="102"/>
      <c r="Q3910" s="215"/>
    </row>
    <row r="3911" spans="2:17" x14ac:dyDescent="0.3">
      <c r="B3911" s="102"/>
      <c r="C3911" s="210"/>
      <c r="D3911" s="102"/>
      <c r="E3911" s="210"/>
      <c r="F3911" s="102"/>
      <c r="G3911" s="210"/>
      <c r="H3911" s="102"/>
      <c r="I3911" s="210"/>
      <c r="J3911" s="102"/>
      <c r="K3911" s="210"/>
      <c r="L3911" s="102"/>
      <c r="M3911" s="210"/>
      <c r="N3911" s="102"/>
      <c r="O3911" s="210"/>
      <c r="P3911" s="102"/>
      <c r="Q3911" s="215"/>
    </row>
    <row r="3912" spans="2:17" x14ac:dyDescent="0.3">
      <c r="B3912" s="102"/>
      <c r="C3912" s="210"/>
      <c r="D3912" s="102"/>
      <c r="E3912" s="210"/>
      <c r="F3912" s="102"/>
      <c r="G3912" s="210"/>
      <c r="H3912" s="102"/>
      <c r="I3912" s="210"/>
      <c r="J3912" s="102"/>
      <c r="K3912" s="210"/>
      <c r="L3912" s="102"/>
      <c r="M3912" s="210"/>
      <c r="N3912" s="102"/>
      <c r="O3912" s="210"/>
      <c r="P3912" s="102"/>
      <c r="Q3912" s="215"/>
    </row>
    <row r="3913" spans="2:17" x14ac:dyDescent="0.3">
      <c r="B3913" s="102"/>
      <c r="C3913" s="210"/>
      <c r="D3913" s="102"/>
      <c r="E3913" s="210"/>
      <c r="F3913" s="102"/>
      <c r="G3913" s="210"/>
      <c r="H3913" s="102"/>
      <c r="I3913" s="210"/>
      <c r="J3913" s="102"/>
      <c r="K3913" s="210"/>
      <c r="L3913" s="102"/>
      <c r="M3913" s="210"/>
      <c r="N3913" s="102"/>
      <c r="O3913" s="210"/>
      <c r="P3913" s="102"/>
      <c r="Q3913" s="215"/>
    </row>
    <row r="3914" spans="2:17" x14ac:dyDescent="0.3">
      <c r="B3914" s="102"/>
      <c r="C3914" s="210"/>
      <c r="D3914" s="102"/>
      <c r="E3914" s="210"/>
      <c r="F3914" s="102"/>
      <c r="G3914" s="210"/>
      <c r="H3914" s="102"/>
      <c r="I3914" s="210"/>
      <c r="J3914" s="102"/>
      <c r="K3914" s="210"/>
      <c r="L3914" s="102"/>
      <c r="M3914" s="210"/>
      <c r="N3914" s="102"/>
      <c r="O3914" s="210"/>
      <c r="P3914" s="102"/>
      <c r="Q3914" s="215"/>
    </row>
    <row r="3915" spans="2:17" x14ac:dyDescent="0.3">
      <c r="B3915" s="102"/>
      <c r="C3915" s="210"/>
      <c r="D3915" s="102"/>
      <c r="E3915" s="210"/>
      <c r="F3915" s="102"/>
      <c r="G3915" s="210"/>
      <c r="H3915" s="102"/>
      <c r="I3915" s="210"/>
      <c r="J3915" s="102"/>
      <c r="K3915" s="210"/>
      <c r="L3915" s="102"/>
      <c r="M3915" s="210"/>
      <c r="N3915" s="102"/>
      <c r="O3915" s="210"/>
      <c r="P3915" s="102"/>
      <c r="Q3915" s="215"/>
    </row>
    <row r="3916" spans="2:17" x14ac:dyDescent="0.3">
      <c r="B3916" s="102"/>
      <c r="C3916" s="210"/>
      <c r="D3916" s="102"/>
      <c r="E3916" s="210"/>
      <c r="F3916" s="102"/>
      <c r="G3916" s="210"/>
      <c r="H3916" s="102"/>
      <c r="I3916" s="210"/>
      <c r="J3916" s="102"/>
      <c r="K3916" s="210"/>
      <c r="L3916" s="102"/>
      <c r="M3916" s="210"/>
      <c r="N3916" s="102"/>
      <c r="O3916" s="210"/>
      <c r="P3916" s="102"/>
      <c r="Q3916" s="215"/>
    </row>
    <row r="3917" spans="2:17" x14ac:dyDescent="0.3">
      <c r="B3917" s="102"/>
      <c r="C3917" s="210"/>
      <c r="D3917" s="102"/>
      <c r="E3917" s="210"/>
      <c r="F3917" s="102"/>
      <c r="G3917" s="210"/>
      <c r="H3917" s="102"/>
      <c r="I3917" s="210"/>
      <c r="J3917" s="102"/>
      <c r="K3917" s="210"/>
      <c r="L3917" s="102"/>
      <c r="M3917" s="210"/>
      <c r="N3917" s="102"/>
      <c r="O3917" s="210"/>
      <c r="P3917" s="102"/>
      <c r="Q3917" s="215"/>
    </row>
    <row r="3918" spans="2:17" x14ac:dyDescent="0.3">
      <c r="B3918" s="102"/>
      <c r="C3918" s="210"/>
      <c r="D3918" s="102"/>
      <c r="E3918" s="210"/>
      <c r="F3918" s="102"/>
      <c r="G3918" s="210"/>
      <c r="H3918" s="102"/>
      <c r="I3918" s="210"/>
      <c r="J3918" s="102"/>
      <c r="K3918" s="210"/>
      <c r="L3918" s="102"/>
      <c r="M3918" s="210"/>
      <c r="N3918" s="102"/>
      <c r="O3918" s="210"/>
      <c r="P3918" s="102"/>
      <c r="Q3918" s="215"/>
    </row>
    <row r="3919" spans="2:17" x14ac:dyDescent="0.3">
      <c r="B3919" s="102"/>
      <c r="C3919" s="210"/>
      <c r="D3919" s="102"/>
      <c r="E3919" s="210"/>
      <c r="F3919" s="102"/>
      <c r="G3919" s="210"/>
      <c r="H3919" s="102"/>
      <c r="I3919" s="210"/>
      <c r="J3919" s="102"/>
      <c r="K3919" s="210"/>
      <c r="L3919" s="102"/>
      <c r="M3919" s="210"/>
      <c r="N3919" s="102"/>
      <c r="O3919" s="210"/>
      <c r="P3919" s="102"/>
      <c r="Q3919" s="215"/>
    </row>
    <row r="3920" spans="2:17" x14ac:dyDescent="0.3">
      <c r="B3920" s="102"/>
      <c r="C3920" s="210"/>
      <c r="D3920" s="102"/>
      <c r="E3920" s="210"/>
      <c r="F3920" s="102"/>
      <c r="G3920" s="210"/>
      <c r="H3920" s="102"/>
      <c r="I3920" s="210"/>
      <c r="J3920" s="102"/>
      <c r="K3920" s="210"/>
      <c r="L3920" s="102"/>
      <c r="M3920" s="210"/>
      <c r="N3920" s="102"/>
      <c r="O3920" s="210"/>
      <c r="P3920" s="102"/>
      <c r="Q3920" s="215"/>
    </row>
    <row r="3921" spans="2:17" x14ac:dyDescent="0.3">
      <c r="B3921" s="102"/>
      <c r="C3921" s="210"/>
      <c r="D3921" s="102"/>
      <c r="E3921" s="210"/>
      <c r="F3921" s="102"/>
      <c r="G3921" s="210"/>
      <c r="H3921" s="102"/>
      <c r="I3921" s="210"/>
      <c r="J3921" s="102"/>
      <c r="K3921" s="210"/>
      <c r="L3921" s="102"/>
      <c r="M3921" s="210"/>
      <c r="N3921" s="102"/>
      <c r="O3921" s="210"/>
      <c r="P3921" s="102"/>
      <c r="Q3921" s="215"/>
    </row>
    <row r="3922" spans="2:17" x14ac:dyDescent="0.3">
      <c r="B3922" s="102"/>
      <c r="C3922" s="210"/>
      <c r="D3922" s="102"/>
      <c r="E3922" s="210"/>
      <c r="F3922" s="102"/>
      <c r="G3922" s="210"/>
      <c r="H3922" s="102"/>
      <c r="I3922" s="210"/>
      <c r="J3922" s="102"/>
      <c r="K3922" s="210"/>
      <c r="L3922" s="102"/>
      <c r="M3922" s="210"/>
      <c r="N3922" s="102"/>
      <c r="O3922" s="210"/>
      <c r="P3922" s="102"/>
      <c r="Q3922" s="215"/>
    </row>
    <row r="3923" spans="2:17" x14ac:dyDescent="0.3">
      <c r="B3923" s="102"/>
      <c r="C3923" s="210"/>
      <c r="D3923" s="102"/>
      <c r="E3923" s="210"/>
      <c r="F3923" s="102"/>
      <c r="G3923" s="210"/>
      <c r="H3923" s="102"/>
      <c r="I3923" s="210"/>
      <c r="J3923" s="102"/>
      <c r="K3923" s="210"/>
      <c r="L3923" s="102"/>
      <c r="M3923" s="210"/>
      <c r="N3923" s="102"/>
      <c r="O3923" s="210"/>
      <c r="P3923" s="102"/>
      <c r="Q3923" s="215"/>
    </row>
    <row r="3924" spans="2:17" x14ac:dyDescent="0.3">
      <c r="B3924" s="102"/>
      <c r="C3924" s="210"/>
      <c r="D3924" s="102"/>
      <c r="E3924" s="210"/>
      <c r="F3924" s="102"/>
      <c r="G3924" s="210"/>
      <c r="H3924" s="102"/>
      <c r="I3924" s="210"/>
      <c r="J3924" s="102"/>
      <c r="K3924" s="210"/>
      <c r="L3924" s="102"/>
      <c r="M3924" s="210"/>
      <c r="N3924" s="102"/>
      <c r="O3924" s="210"/>
      <c r="P3924" s="102"/>
      <c r="Q3924" s="215"/>
    </row>
    <row r="3925" spans="2:17" x14ac:dyDescent="0.3">
      <c r="B3925" s="102"/>
      <c r="C3925" s="210"/>
      <c r="D3925" s="102"/>
      <c r="E3925" s="210"/>
      <c r="F3925" s="102"/>
      <c r="G3925" s="210"/>
      <c r="H3925" s="102"/>
      <c r="I3925" s="210"/>
      <c r="J3925" s="102"/>
      <c r="K3925" s="210"/>
      <c r="L3925" s="102"/>
      <c r="M3925" s="210"/>
      <c r="N3925" s="102"/>
      <c r="O3925" s="210"/>
      <c r="P3925" s="102"/>
      <c r="Q3925" s="215"/>
    </row>
    <row r="3926" spans="2:17" x14ac:dyDescent="0.3">
      <c r="B3926" s="102"/>
      <c r="C3926" s="210"/>
      <c r="D3926" s="102"/>
      <c r="E3926" s="210"/>
      <c r="F3926" s="102"/>
      <c r="G3926" s="210"/>
      <c r="H3926" s="102"/>
      <c r="I3926" s="210"/>
      <c r="J3926" s="102"/>
      <c r="K3926" s="210"/>
      <c r="L3926" s="102"/>
      <c r="M3926" s="210"/>
      <c r="N3926" s="102"/>
      <c r="O3926" s="210"/>
      <c r="P3926" s="102"/>
      <c r="Q3926" s="215"/>
    </row>
    <row r="3927" spans="2:17" x14ac:dyDescent="0.3">
      <c r="B3927" s="102"/>
      <c r="C3927" s="210"/>
      <c r="D3927" s="102"/>
      <c r="E3927" s="210"/>
      <c r="F3927" s="102"/>
      <c r="G3927" s="210"/>
      <c r="H3927" s="102"/>
      <c r="I3927" s="210"/>
      <c r="J3927" s="102"/>
      <c r="K3927" s="210"/>
      <c r="L3927" s="102"/>
      <c r="M3927" s="210"/>
      <c r="N3927" s="102"/>
      <c r="O3927" s="210"/>
      <c r="P3927" s="102"/>
      <c r="Q3927" s="215"/>
    </row>
    <row r="3928" spans="2:17" x14ac:dyDescent="0.3">
      <c r="B3928" s="102"/>
      <c r="C3928" s="210"/>
      <c r="D3928" s="102"/>
      <c r="E3928" s="210"/>
      <c r="F3928" s="102"/>
      <c r="G3928" s="210"/>
      <c r="H3928" s="102"/>
      <c r="I3928" s="210"/>
      <c r="J3928" s="102"/>
      <c r="K3928" s="210"/>
      <c r="L3928" s="102"/>
      <c r="M3928" s="210"/>
      <c r="N3928" s="102"/>
      <c r="O3928" s="210"/>
      <c r="P3928" s="102"/>
      <c r="Q3928" s="215"/>
    </row>
    <row r="3929" spans="2:17" x14ac:dyDescent="0.3">
      <c r="B3929" s="102"/>
      <c r="C3929" s="210"/>
      <c r="D3929" s="102"/>
      <c r="E3929" s="210"/>
      <c r="F3929" s="102"/>
      <c r="G3929" s="210"/>
      <c r="H3929" s="102"/>
      <c r="I3929" s="210"/>
      <c r="J3929" s="102"/>
      <c r="K3929" s="210"/>
      <c r="L3929" s="102"/>
      <c r="M3929" s="210"/>
      <c r="N3929" s="102"/>
      <c r="O3929" s="210"/>
      <c r="P3929" s="102"/>
      <c r="Q3929" s="215"/>
    </row>
    <row r="3930" spans="2:17" x14ac:dyDescent="0.3">
      <c r="B3930" s="102"/>
      <c r="C3930" s="210"/>
      <c r="D3930" s="102"/>
      <c r="E3930" s="210"/>
      <c r="F3930" s="102"/>
      <c r="G3930" s="210"/>
      <c r="H3930" s="102"/>
      <c r="I3930" s="210"/>
      <c r="J3930" s="102"/>
      <c r="K3930" s="210"/>
      <c r="L3930" s="102"/>
      <c r="M3930" s="210"/>
      <c r="N3930" s="102"/>
      <c r="O3930" s="210"/>
      <c r="P3930" s="102"/>
      <c r="Q3930" s="215"/>
    </row>
    <row r="3931" spans="2:17" x14ac:dyDescent="0.3">
      <c r="B3931" s="102"/>
      <c r="C3931" s="210"/>
      <c r="D3931" s="102"/>
      <c r="E3931" s="210"/>
      <c r="F3931" s="102"/>
      <c r="G3931" s="210"/>
      <c r="H3931" s="102"/>
      <c r="I3931" s="210"/>
      <c r="J3931" s="102"/>
      <c r="K3931" s="210"/>
      <c r="L3931" s="102"/>
      <c r="M3931" s="210"/>
      <c r="N3931" s="102"/>
      <c r="O3931" s="210"/>
      <c r="P3931" s="102"/>
      <c r="Q3931" s="215"/>
    </row>
    <row r="3932" spans="2:17" x14ac:dyDescent="0.3">
      <c r="B3932" s="102"/>
      <c r="C3932" s="210"/>
      <c r="D3932" s="102"/>
      <c r="E3932" s="210"/>
      <c r="F3932" s="102"/>
      <c r="G3932" s="210"/>
      <c r="H3932" s="102"/>
      <c r="I3932" s="210"/>
      <c r="J3932" s="102"/>
      <c r="K3932" s="210"/>
      <c r="L3932" s="102"/>
      <c r="M3932" s="210"/>
      <c r="N3932" s="102"/>
      <c r="O3932" s="210"/>
      <c r="P3932" s="102"/>
      <c r="Q3932" s="215"/>
    </row>
    <row r="3933" spans="2:17" x14ac:dyDescent="0.3">
      <c r="B3933" s="102"/>
      <c r="C3933" s="210"/>
      <c r="D3933" s="102"/>
      <c r="E3933" s="210"/>
      <c r="F3933" s="102"/>
      <c r="G3933" s="210"/>
      <c r="H3933" s="102"/>
      <c r="I3933" s="210"/>
      <c r="J3933" s="102"/>
      <c r="K3933" s="210"/>
      <c r="L3933" s="102"/>
      <c r="M3933" s="210"/>
      <c r="N3933" s="102"/>
      <c r="O3933" s="210"/>
      <c r="P3933" s="102"/>
      <c r="Q3933" s="215"/>
    </row>
    <row r="3934" spans="2:17" x14ac:dyDescent="0.3">
      <c r="B3934" s="102"/>
      <c r="C3934" s="210"/>
      <c r="D3934" s="102"/>
      <c r="E3934" s="210"/>
      <c r="F3934" s="102"/>
      <c r="G3934" s="210"/>
      <c r="H3934" s="102"/>
      <c r="I3934" s="210"/>
      <c r="J3934" s="102"/>
      <c r="K3934" s="210"/>
      <c r="L3934" s="102"/>
      <c r="M3934" s="210"/>
      <c r="N3934" s="102"/>
      <c r="O3934" s="210"/>
      <c r="P3934" s="102"/>
      <c r="Q3934" s="215"/>
    </row>
    <row r="3935" spans="2:17" x14ac:dyDescent="0.3">
      <c r="B3935" s="102"/>
      <c r="C3935" s="210"/>
      <c r="D3935" s="102"/>
      <c r="E3935" s="210"/>
      <c r="F3935" s="102"/>
      <c r="G3935" s="210"/>
      <c r="H3935" s="102"/>
      <c r="I3935" s="210"/>
      <c r="J3935" s="102"/>
      <c r="K3935" s="210"/>
      <c r="L3935" s="102"/>
      <c r="M3935" s="210"/>
      <c r="N3935" s="102"/>
      <c r="O3935" s="210"/>
      <c r="P3935" s="102"/>
      <c r="Q3935" s="215"/>
    </row>
    <row r="3936" spans="2:17" x14ac:dyDescent="0.3">
      <c r="B3936" s="102"/>
      <c r="C3936" s="210"/>
      <c r="D3936" s="102"/>
      <c r="E3936" s="210"/>
      <c r="F3936" s="102"/>
      <c r="G3936" s="210"/>
      <c r="H3936" s="102"/>
      <c r="I3936" s="210"/>
      <c r="J3936" s="102"/>
      <c r="K3936" s="210"/>
      <c r="L3936" s="102"/>
      <c r="M3936" s="210"/>
      <c r="N3936" s="102"/>
      <c r="O3936" s="210"/>
      <c r="P3936" s="102"/>
      <c r="Q3936" s="215"/>
    </row>
    <row r="3937" spans="2:17" x14ac:dyDescent="0.3">
      <c r="B3937" s="102"/>
      <c r="C3937" s="210"/>
      <c r="D3937" s="102"/>
      <c r="E3937" s="210"/>
      <c r="F3937" s="102"/>
      <c r="G3937" s="210"/>
      <c r="H3937" s="102"/>
      <c r="I3937" s="210"/>
      <c r="J3937" s="102"/>
      <c r="K3937" s="210"/>
      <c r="L3937" s="102"/>
      <c r="M3937" s="210"/>
      <c r="N3937" s="102"/>
      <c r="O3937" s="210"/>
      <c r="P3937" s="102"/>
      <c r="Q3937" s="215"/>
    </row>
    <row r="3938" spans="2:17" x14ac:dyDescent="0.3">
      <c r="B3938" s="102"/>
      <c r="C3938" s="210"/>
      <c r="D3938" s="102"/>
      <c r="E3938" s="210"/>
      <c r="F3938" s="102"/>
      <c r="G3938" s="210"/>
      <c r="H3938" s="102"/>
      <c r="I3938" s="210"/>
      <c r="J3938" s="102"/>
      <c r="K3938" s="210"/>
      <c r="L3938" s="102"/>
      <c r="M3938" s="210"/>
      <c r="N3938" s="102"/>
      <c r="O3938" s="210"/>
      <c r="P3938" s="102"/>
      <c r="Q3938" s="215"/>
    </row>
    <row r="3939" spans="2:17" x14ac:dyDescent="0.3">
      <c r="B3939" s="102"/>
      <c r="C3939" s="210"/>
      <c r="D3939" s="102"/>
      <c r="E3939" s="210"/>
      <c r="F3939" s="102"/>
      <c r="G3939" s="210"/>
      <c r="H3939" s="102"/>
      <c r="I3939" s="210"/>
      <c r="J3939" s="102"/>
      <c r="K3939" s="210"/>
      <c r="L3939" s="102"/>
      <c r="M3939" s="210"/>
      <c r="N3939" s="102"/>
      <c r="O3939" s="210"/>
      <c r="P3939" s="102"/>
      <c r="Q3939" s="215"/>
    </row>
    <row r="3940" spans="2:17" x14ac:dyDescent="0.3">
      <c r="B3940" s="102"/>
      <c r="C3940" s="210"/>
      <c r="D3940" s="102"/>
      <c r="E3940" s="210"/>
      <c r="F3940" s="102"/>
      <c r="G3940" s="210"/>
      <c r="H3940" s="102"/>
      <c r="I3940" s="210"/>
      <c r="J3940" s="102"/>
      <c r="K3940" s="210"/>
      <c r="L3940" s="102"/>
      <c r="M3940" s="210"/>
      <c r="N3940" s="102"/>
      <c r="O3940" s="210"/>
      <c r="P3940" s="102"/>
      <c r="Q3940" s="215"/>
    </row>
    <row r="3941" spans="2:17" x14ac:dyDescent="0.3">
      <c r="B3941" s="102"/>
      <c r="C3941" s="210"/>
      <c r="D3941" s="102"/>
      <c r="E3941" s="210"/>
      <c r="F3941" s="102"/>
      <c r="G3941" s="210"/>
      <c r="H3941" s="102"/>
      <c r="I3941" s="210"/>
      <c r="J3941" s="102"/>
      <c r="K3941" s="210"/>
      <c r="L3941" s="102"/>
      <c r="M3941" s="210"/>
      <c r="N3941" s="102"/>
      <c r="O3941" s="210"/>
      <c r="P3941" s="102"/>
      <c r="Q3941" s="215"/>
    </row>
    <row r="3942" spans="2:17" x14ac:dyDescent="0.3">
      <c r="B3942" s="102"/>
      <c r="C3942" s="210"/>
      <c r="D3942" s="102"/>
      <c r="E3942" s="210"/>
      <c r="F3942" s="102"/>
      <c r="G3942" s="210"/>
      <c r="H3942" s="102"/>
      <c r="I3942" s="210"/>
      <c r="J3942" s="102"/>
      <c r="K3942" s="210"/>
      <c r="L3942" s="102"/>
      <c r="M3942" s="210"/>
      <c r="N3942" s="102"/>
      <c r="O3942" s="210"/>
      <c r="P3942" s="102"/>
      <c r="Q3942" s="215"/>
    </row>
    <row r="3943" spans="2:17" x14ac:dyDescent="0.3">
      <c r="B3943" s="102"/>
      <c r="C3943" s="210"/>
      <c r="D3943" s="102"/>
      <c r="E3943" s="210"/>
      <c r="F3943" s="102"/>
      <c r="G3943" s="210"/>
      <c r="H3943" s="102"/>
      <c r="I3943" s="210"/>
      <c r="J3943" s="102"/>
      <c r="K3943" s="210"/>
      <c r="L3943" s="102"/>
      <c r="M3943" s="210"/>
      <c r="N3943" s="102"/>
      <c r="O3943" s="210"/>
      <c r="P3943" s="102"/>
      <c r="Q3943" s="215"/>
    </row>
    <row r="3944" spans="2:17" x14ac:dyDescent="0.3">
      <c r="B3944" s="102"/>
      <c r="C3944" s="210"/>
      <c r="D3944" s="102"/>
      <c r="E3944" s="210"/>
      <c r="F3944" s="102"/>
      <c r="G3944" s="210"/>
      <c r="H3944" s="102"/>
      <c r="I3944" s="210"/>
      <c r="J3944" s="102"/>
      <c r="K3944" s="210"/>
      <c r="L3944" s="102"/>
      <c r="M3944" s="210"/>
      <c r="N3944" s="102"/>
      <c r="O3944" s="210"/>
      <c r="P3944" s="102"/>
      <c r="Q3944" s="215"/>
    </row>
    <row r="3945" spans="2:17" x14ac:dyDescent="0.3">
      <c r="B3945" s="102"/>
      <c r="C3945" s="210"/>
      <c r="D3945" s="102"/>
      <c r="E3945" s="210"/>
      <c r="F3945" s="102"/>
      <c r="G3945" s="210"/>
      <c r="H3945" s="102"/>
      <c r="I3945" s="210"/>
      <c r="J3945" s="102"/>
      <c r="K3945" s="210"/>
      <c r="L3945" s="102"/>
      <c r="M3945" s="210"/>
      <c r="N3945" s="102"/>
      <c r="O3945" s="210"/>
      <c r="P3945" s="102"/>
      <c r="Q3945" s="215"/>
    </row>
    <row r="3946" spans="2:17" x14ac:dyDescent="0.3">
      <c r="B3946" s="102"/>
      <c r="C3946" s="210"/>
      <c r="D3946" s="102"/>
      <c r="E3946" s="210"/>
      <c r="F3946" s="102"/>
      <c r="G3946" s="210"/>
      <c r="H3946" s="102"/>
      <c r="I3946" s="210"/>
      <c r="J3946" s="102"/>
      <c r="K3946" s="210"/>
      <c r="L3946" s="102"/>
      <c r="M3946" s="210"/>
      <c r="N3946" s="102"/>
      <c r="O3946" s="210"/>
      <c r="P3946" s="102"/>
      <c r="Q3946" s="215"/>
    </row>
    <row r="3947" spans="2:17" x14ac:dyDescent="0.3">
      <c r="B3947" s="102"/>
      <c r="C3947" s="210"/>
      <c r="D3947" s="102"/>
      <c r="E3947" s="210"/>
      <c r="F3947" s="102"/>
      <c r="G3947" s="210"/>
      <c r="H3947" s="102"/>
      <c r="I3947" s="210"/>
      <c r="J3947" s="102"/>
      <c r="K3947" s="210"/>
      <c r="L3947" s="102"/>
      <c r="M3947" s="210"/>
      <c r="N3947" s="102"/>
      <c r="O3947" s="210"/>
      <c r="P3947" s="102"/>
      <c r="Q3947" s="215"/>
    </row>
    <row r="3948" spans="2:17" x14ac:dyDescent="0.3">
      <c r="B3948" s="102"/>
      <c r="C3948" s="210"/>
      <c r="D3948" s="102"/>
      <c r="E3948" s="210"/>
      <c r="F3948" s="102"/>
      <c r="G3948" s="210"/>
      <c r="H3948" s="102"/>
      <c r="I3948" s="210"/>
      <c r="J3948" s="102"/>
      <c r="K3948" s="210"/>
      <c r="L3948" s="102"/>
      <c r="M3948" s="210"/>
      <c r="N3948" s="102"/>
      <c r="O3948" s="210"/>
      <c r="P3948" s="102"/>
      <c r="Q3948" s="215"/>
    </row>
    <row r="3949" spans="2:17" x14ac:dyDescent="0.3">
      <c r="B3949" s="102"/>
      <c r="C3949" s="210"/>
      <c r="D3949" s="102"/>
      <c r="E3949" s="210"/>
      <c r="F3949" s="102"/>
      <c r="G3949" s="210"/>
      <c r="H3949" s="102"/>
      <c r="I3949" s="210"/>
      <c r="J3949" s="102"/>
      <c r="K3949" s="210"/>
      <c r="L3949" s="102"/>
      <c r="M3949" s="210"/>
      <c r="N3949" s="102"/>
      <c r="O3949" s="210"/>
      <c r="P3949" s="102"/>
      <c r="Q3949" s="215"/>
    </row>
    <row r="3950" spans="2:17" x14ac:dyDescent="0.3">
      <c r="B3950" s="102"/>
      <c r="C3950" s="210"/>
      <c r="D3950" s="102"/>
      <c r="E3950" s="210"/>
      <c r="F3950" s="102"/>
      <c r="G3950" s="210"/>
      <c r="H3950" s="102"/>
      <c r="I3950" s="210"/>
      <c r="J3950" s="102"/>
      <c r="K3950" s="210"/>
      <c r="L3950" s="102"/>
      <c r="M3950" s="210"/>
      <c r="N3950" s="102"/>
      <c r="O3950" s="210"/>
      <c r="P3950" s="102"/>
      <c r="Q3950" s="215"/>
    </row>
    <row r="3951" spans="2:17" x14ac:dyDescent="0.3">
      <c r="B3951" s="102"/>
      <c r="C3951" s="210"/>
      <c r="D3951" s="102"/>
      <c r="E3951" s="210"/>
      <c r="F3951" s="102"/>
      <c r="G3951" s="210"/>
      <c r="H3951" s="102"/>
      <c r="I3951" s="210"/>
      <c r="J3951" s="102"/>
      <c r="K3951" s="210"/>
      <c r="L3951" s="102"/>
      <c r="M3951" s="210"/>
      <c r="N3951" s="102"/>
      <c r="O3951" s="210"/>
      <c r="P3951" s="102"/>
      <c r="Q3951" s="215"/>
    </row>
    <row r="3952" spans="2:17" x14ac:dyDescent="0.3">
      <c r="B3952" s="102"/>
      <c r="C3952" s="210"/>
      <c r="D3952" s="102"/>
      <c r="E3952" s="210"/>
      <c r="F3952" s="102"/>
      <c r="G3952" s="210"/>
      <c r="H3952" s="102"/>
      <c r="I3952" s="210"/>
      <c r="J3952" s="102"/>
      <c r="K3952" s="210"/>
      <c r="L3952" s="102"/>
      <c r="M3952" s="210"/>
      <c r="N3952" s="102"/>
      <c r="O3952" s="210"/>
      <c r="P3952" s="102"/>
      <c r="Q3952" s="215"/>
    </row>
    <row r="3953" spans="2:17" x14ac:dyDescent="0.3">
      <c r="B3953" s="102"/>
      <c r="C3953" s="210"/>
      <c r="D3953" s="102"/>
      <c r="E3953" s="210"/>
      <c r="F3953" s="102"/>
      <c r="G3953" s="210"/>
      <c r="H3953" s="102"/>
      <c r="I3953" s="210"/>
      <c r="J3953" s="102"/>
      <c r="K3953" s="210"/>
      <c r="L3953" s="102"/>
      <c r="M3953" s="210"/>
      <c r="N3953" s="102"/>
      <c r="O3953" s="210"/>
      <c r="P3953" s="102"/>
      <c r="Q3953" s="215"/>
    </row>
    <row r="3954" spans="2:17" x14ac:dyDescent="0.3">
      <c r="B3954" s="102"/>
      <c r="C3954" s="210"/>
      <c r="D3954" s="102"/>
      <c r="E3954" s="210"/>
      <c r="F3954" s="102"/>
      <c r="G3954" s="210"/>
      <c r="H3954" s="102"/>
      <c r="I3954" s="210"/>
      <c r="J3954" s="102"/>
      <c r="K3954" s="210"/>
      <c r="L3954" s="102"/>
      <c r="M3954" s="210"/>
      <c r="N3954" s="102"/>
      <c r="O3954" s="210"/>
      <c r="P3954" s="102"/>
      <c r="Q3954" s="215"/>
    </row>
    <row r="3955" spans="2:17" x14ac:dyDescent="0.3">
      <c r="B3955" s="102"/>
      <c r="C3955" s="210"/>
      <c r="D3955" s="102"/>
      <c r="E3955" s="210"/>
      <c r="F3955" s="102"/>
      <c r="G3955" s="210"/>
      <c r="H3955" s="102"/>
      <c r="I3955" s="210"/>
      <c r="J3955" s="102"/>
      <c r="K3955" s="210"/>
      <c r="L3955" s="102"/>
      <c r="M3955" s="210"/>
      <c r="N3955" s="102"/>
      <c r="O3955" s="210"/>
      <c r="P3955" s="102"/>
      <c r="Q3955" s="215"/>
    </row>
    <row r="3956" spans="2:17" x14ac:dyDescent="0.3">
      <c r="B3956" s="102"/>
      <c r="C3956" s="210"/>
      <c r="D3956" s="102"/>
      <c r="E3956" s="210"/>
      <c r="F3956" s="102"/>
      <c r="G3956" s="210"/>
      <c r="H3956" s="102"/>
      <c r="I3956" s="210"/>
      <c r="J3956" s="102"/>
      <c r="K3956" s="210"/>
      <c r="L3956" s="102"/>
      <c r="M3956" s="210"/>
      <c r="N3956" s="102"/>
      <c r="O3956" s="210"/>
      <c r="P3956" s="102"/>
      <c r="Q3956" s="215"/>
    </row>
    <row r="3957" spans="2:17" x14ac:dyDescent="0.3">
      <c r="B3957" s="102"/>
      <c r="C3957" s="210"/>
      <c r="D3957" s="102"/>
      <c r="E3957" s="210"/>
      <c r="F3957" s="102"/>
      <c r="G3957" s="210"/>
      <c r="H3957" s="102"/>
      <c r="I3957" s="210"/>
      <c r="J3957" s="102"/>
      <c r="K3957" s="210"/>
      <c r="L3957" s="102"/>
      <c r="M3957" s="210"/>
      <c r="N3957" s="102"/>
      <c r="O3957" s="210"/>
      <c r="P3957" s="102"/>
      <c r="Q3957" s="215"/>
    </row>
    <row r="3958" spans="2:17" x14ac:dyDescent="0.3">
      <c r="B3958" s="102"/>
      <c r="C3958" s="210"/>
      <c r="D3958" s="102"/>
      <c r="E3958" s="210"/>
      <c r="F3958" s="102"/>
      <c r="G3958" s="210"/>
      <c r="H3958" s="102"/>
      <c r="I3958" s="210"/>
      <c r="J3958" s="102"/>
      <c r="K3958" s="210"/>
      <c r="L3958" s="102"/>
      <c r="M3958" s="210"/>
      <c r="N3958" s="102"/>
      <c r="O3958" s="210"/>
      <c r="P3958" s="102"/>
      <c r="Q3958" s="215"/>
    </row>
    <row r="3959" spans="2:17" x14ac:dyDescent="0.3">
      <c r="B3959" s="102"/>
      <c r="C3959" s="210"/>
      <c r="D3959" s="102"/>
      <c r="E3959" s="210"/>
      <c r="F3959" s="102"/>
      <c r="G3959" s="210"/>
      <c r="H3959" s="102"/>
      <c r="I3959" s="210"/>
      <c r="J3959" s="102"/>
      <c r="K3959" s="210"/>
      <c r="L3959" s="102"/>
      <c r="M3959" s="210"/>
      <c r="N3959" s="102"/>
      <c r="O3959" s="210"/>
      <c r="P3959" s="102"/>
      <c r="Q3959" s="215"/>
    </row>
    <row r="3960" spans="2:17" x14ac:dyDescent="0.3">
      <c r="B3960" s="102"/>
      <c r="C3960" s="210"/>
      <c r="D3960" s="102"/>
      <c r="E3960" s="210"/>
      <c r="F3960" s="102"/>
      <c r="G3960" s="210"/>
      <c r="H3960" s="102"/>
      <c r="I3960" s="210"/>
      <c r="J3960" s="102"/>
      <c r="K3960" s="210"/>
      <c r="L3960" s="102"/>
      <c r="M3960" s="210"/>
      <c r="N3960" s="102"/>
      <c r="O3960" s="210"/>
      <c r="P3960" s="102"/>
      <c r="Q3960" s="215"/>
    </row>
    <row r="3961" spans="2:17" x14ac:dyDescent="0.3">
      <c r="B3961" s="102"/>
      <c r="C3961" s="210"/>
      <c r="D3961" s="102"/>
      <c r="E3961" s="210"/>
      <c r="F3961" s="102"/>
      <c r="G3961" s="210"/>
      <c r="H3961" s="102"/>
      <c r="I3961" s="210"/>
      <c r="J3961" s="102"/>
      <c r="K3961" s="210"/>
      <c r="L3961" s="102"/>
      <c r="M3961" s="210"/>
      <c r="N3961" s="102"/>
      <c r="O3961" s="210"/>
      <c r="P3961" s="102"/>
      <c r="Q3961" s="215"/>
    </row>
    <row r="3962" spans="2:17" x14ac:dyDescent="0.3">
      <c r="B3962" s="102"/>
      <c r="C3962" s="210"/>
      <c r="D3962" s="102"/>
      <c r="E3962" s="210"/>
      <c r="F3962" s="102"/>
      <c r="G3962" s="210"/>
      <c r="H3962" s="102"/>
      <c r="I3962" s="210"/>
      <c r="J3962" s="102"/>
      <c r="K3962" s="210"/>
      <c r="L3962" s="102"/>
      <c r="M3962" s="210"/>
      <c r="N3962" s="102"/>
      <c r="O3962" s="210"/>
      <c r="P3962" s="102"/>
      <c r="Q3962" s="215"/>
    </row>
    <row r="3963" spans="2:17" x14ac:dyDescent="0.3">
      <c r="B3963" s="102"/>
      <c r="C3963" s="210"/>
      <c r="D3963" s="102"/>
      <c r="E3963" s="210"/>
      <c r="F3963" s="102"/>
      <c r="G3963" s="210"/>
      <c r="H3963" s="102"/>
      <c r="I3963" s="210"/>
      <c r="J3963" s="102"/>
      <c r="K3963" s="210"/>
      <c r="L3963" s="102"/>
      <c r="M3963" s="210"/>
      <c r="N3963" s="102"/>
      <c r="O3963" s="210"/>
      <c r="P3963" s="102"/>
      <c r="Q3963" s="215"/>
    </row>
    <row r="3964" spans="2:17" x14ac:dyDescent="0.3">
      <c r="B3964" s="102"/>
      <c r="C3964" s="210"/>
      <c r="D3964" s="102"/>
      <c r="E3964" s="210"/>
      <c r="F3964" s="102"/>
      <c r="G3964" s="210"/>
      <c r="H3964" s="102"/>
      <c r="I3964" s="210"/>
      <c r="J3964" s="102"/>
      <c r="K3964" s="210"/>
      <c r="L3964" s="102"/>
      <c r="M3964" s="210"/>
      <c r="N3964" s="102"/>
      <c r="O3964" s="210"/>
      <c r="P3964" s="102"/>
      <c r="Q3964" s="215"/>
    </row>
    <row r="3965" spans="2:17" x14ac:dyDescent="0.3">
      <c r="B3965" s="102"/>
      <c r="C3965" s="210"/>
      <c r="D3965" s="102"/>
      <c r="E3965" s="210"/>
      <c r="F3965" s="102"/>
      <c r="G3965" s="210"/>
      <c r="H3965" s="102"/>
      <c r="I3965" s="210"/>
      <c r="J3965" s="102"/>
      <c r="K3965" s="210"/>
      <c r="L3965" s="102"/>
      <c r="M3965" s="210"/>
      <c r="N3965" s="102"/>
      <c r="O3965" s="210"/>
      <c r="P3965" s="102"/>
      <c r="Q3965" s="215"/>
    </row>
    <row r="3966" spans="2:17" x14ac:dyDescent="0.3">
      <c r="B3966" s="102"/>
      <c r="C3966" s="210"/>
      <c r="D3966" s="102"/>
      <c r="E3966" s="210"/>
      <c r="F3966" s="102"/>
      <c r="G3966" s="210"/>
      <c r="H3966" s="102"/>
      <c r="I3966" s="210"/>
      <c r="J3966" s="102"/>
      <c r="K3966" s="210"/>
      <c r="L3966" s="102"/>
      <c r="M3966" s="210"/>
      <c r="N3966" s="102"/>
      <c r="O3966" s="210"/>
      <c r="P3966" s="102"/>
      <c r="Q3966" s="215"/>
    </row>
    <row r="3967" spans="2:17" x14ac:dyDescent="0.3">
      <c r="B3967" s="102"/>
      <c r="C3967" s="210"/>
      <c r="D3967" s="102"/>
      <c r="E3967" s="210"/>
      <c r="F3967" s="102"/>
      <c r="G3967" s="210"/>
      <c r="H3967" s="102"/>
      <c r="I3967" s="210"/>
      <c r="J3967" s="102"/>
      <c r="K3967" s="210"/>
      <c r="L3967" s="102"/>
      <c r="M3967" s="210"/>
      <c r="N3967" s="102"/>
      <c r="O3967" s="210"/>
      <c r="P3967" s="102"/>
      <c r="Q3967" s="215"/>
    </row>
    <row r="3968" spans="2:17" x14ac:dyDescent="0.3">
      <c r="B3968" s="102"/>
      <c r="C3968" s="210"/>
      <c r="D3968" s="102"/>
      <c r="E3968" s="210"/>
      <c r="F3968" s="102"/>
      <c r="G3968" s="210"/>
      <c r="H3968" s="102"/>
      <c r="I3968" s="210"/>
      <c r="J3968" s="102"/>
      <c r="K3968" s="210"/>
      <c r="L3968" s="102"/>
      <c r="M3968" s="210"/>
      <c r="N3968" s="102"/>
      <c r="O3968" s="210"/>
      <c r="P3968" s="102"/>
      <c r="Q3968" s="215"/>
    </row>
    <row r="3969" spans="2:17" x14ac:dyDescent="0.3">
      <c r="B3969" s="102"/>
      <c r="C3969" s="210"/>
      <c r="D3969" s="102"/>
      <c r="E3969" s="210"/>
      <c r="F3969" s="102"/>
      <c r="G3969" s="210"/>
      <c r="H3969" s="102"/>
      <c r="I3969" s="210"/>
      <c r="J3969" s="102"/>
      <c r="K3969" s="210"/>
      <c r="L3969" s="102"/>
      <c r="M3969" s="210"/>
      <c r="N3969" s="102"/>
      <c r="O3969" s="210"/>
      <c r="P3969" s="102"/>
      <c r="Q3969" s="215"/>
    </row>
    <row r="3970" spans="2:17" x14ac:dyDescent="0.3">
      <c r="B3970" s="102"/>
      <c r="C3970" s="210"/>
      <c r="D3970" s="102"/>
      <c r="E3970" s="210"/>
      <c r="F3970" s="102"/>
      <c r="G3970" s="210"/>
      <c r="H3970" s="102"/>
      <c r="I3970" s="210"/>
      <c r="J3970" s="102"/>
      <c r="K3970" s="210"/>
      <c r="L3970" s="102"/>
      <c r="M3970" s="210"/>
      <c r="N3970" s="102"/>
      <c r="O3970" s="210"/>
      <c r="P3970" s="102"/>
      <c r="Q3970" s="215"/>
    </row>
    <row r="3971" spans="2:17" x14ac:dyDescent="0.3">
      <c r="B3971" s="102"/>
      <c r="C3971" s="210"/>
      <c r="D3971" s="102"/>
      <c r="E3971" s="210"/>
      <c r="F3971" s="102"/>
      <c r="G3971" s="210"/>
      <c r="H3971" s="102"/>
      <c r="I3971" s="210"/>
      <c r="J3971" s="102"/>
      <c r="K3971" s="210"/>
      <c r="L3971" s="102"/>
      <c r="M3971" s="210"/>
      <c r="N3971" s="102"/>
      <c r="O3971" s="210"/>
      <c r="P3971" s="102"/>
      <c r="Q3971" s="215"/>
    </row>
    <row r="3972" spans="2:17" x14ac:dyDescent="0.3">
      <c r="B3972" s="102"/>
      <c r="C3972" s="210"/>
      <c r="D3972" s="102"/>
      <c r="E3972" s="210"/>
      <c r="F3972" s="102"/>
      <c r="G3972" s="210"/>
      <c r="H3972" s="102"/>
      <c r="I3972" s="210"/>
      <c r="J3972" s="102"/>
      <c r="K3972" s="210"/>
      <c r="L3972" s="102"/>
      <c r="M3972" s="210"/>
      <c r="N3972" s="102"/>
      <c r="O3972" s="210"/>
      <c r="P3972" s="102"/>
      <c r="Q3972" s="215"/>
    </row>
    <row r="3973" spans="2:17" x14ac:dyDescent="0.3">
      <c r="B3973" s="102"/>
      <c r="C3973" s="210"/>
      <c r="D3973" s="102"/>
      <c r="E3973" s="210"/>
      <c r="F3973" s="102"/>
      <c r="G3973" s="210"/>
      <c r="H3973" s="102"/>
      <c r="I3973" s="210"/>
      <c r="J3973" s="102"/>
      <c r="K3973" s="210"/>
      <c r="L3973" s="102"/>
      <c r="M3973" s="210"/>
      <c r="N3973" s="102"/>
      <c r="O3973" s="210"/>
      <c r="P3973" s="102"/>
      <c r="Q3973" s="215"/>
    </row>
    <row r="3974" spans="2:17" x14ac:dyDescent="0.3">
      <c r="B3974" s="102"/>
      <c r="C3974" s="210"/>
      <c r="D3974" s="102"/>
      <c r="E3974" s="210"/>
      <c r="F3974" s="102"/>
      <c r="G3974" s="210"/>
      <c r="H3974" s="102"/>
      <c r="I3974" s="210"/>
      <c r="J3974" s="102"/>
      <c r="K3974" s="210"/>
      <c r="L3974" s="102"/>
      <c r="M3974" s="210"/>
      <c r="N3974" s="102"/>
      <c r="O3974" s="210"/>
      <c r="P3974" s="102"/>
      <c r="Q3974" s="215"/>
    </row>
    <row r="3975" spans="2:17" x14ac:dyDescent="0.3">
      <c r="B3975" s="102"/>
      <c r="C3975" s="210"/>
      <c r="D3975" s="102"/>
      <c r="E3975" s="210"/>
      <c r="F3975" s="102"/>
      <c r="G3975" s="210"/>
      <c r="H3975" s="102"/>
      <c r="I3975" s="210"/>
      <c r="J3975" s="102"/>
      <c r="K3975" s="210"/>
      <c r="L3975" s="102"/>
      <c r="M3975" s="210"/>
      <c r="N3975" s="102"/>
      <c r="O3975" s="210"/>
      <c r="P3975" s="102"/>
      <c r="Q3975" s="215"/>
    </row>
    <row r="3976" spans="2:17" x14ac:dyDescent="0.3">
      <c r="B3976" s="102"/>
      <c r="C3976" s="210"/>
      <c r="D3976" s="102"/>
      <c r="E3976" s="210"/>
      <c r="F3976" s="102"/>
      <c r="G3976" s="210"/>
      <c r="H3976" s="102"/>
      <c r="I3976" s="210"/>
      <c r="J3976" s="102"/>
      <c r="K3976" s="210"/>
      <c r="L3976" s="102"/>
      <c r="M3976" s="210"/>
      <c r="N3976" s="102"/>
      <c r="O3976" s="210"/>
      <c r="P3976" s="102"/>
      <c r="Q3976" s="215"/>
    </row>
    <row r="3977" spans="2:17" x14ac:dyDescent="0.3">
      <c r="B3977" s="102"/>
      <c r="C3977" s="210"/>
      <c r="D3977" s="102"/>
      <c r="E3977" s="210"/>
      <c r="F3977" s="102"/>
      <c r="G3977" s="210"/>
      <c r="H3977" s="102"/>
      <c r="I3977" s="210"/>
      <c r="J3977" s="102"/>
      <c r="K3977" s="210"/>
      <c r="L3977" s="102"/>
      <c r="M3977" s="210"/>
      <c r="N3977" s="102"/>
      <c r="O3977" s="210"/>
      <c r="P3977" s="102"/>
      <c r="Q3977" s="215"/>
    </row>
    <row r="3978" spans="2:17" x14ac:dyDescent="0.3">
      <c r="B3978" s="102"/>
      <c r="C3978" s="210"/>
      <c r="D3978" s="102"/>
      <c r="E3978" s="210"/>
      <c r="F3978" s="102"/>
      <c r="G3978" s="210"/>
      <c r="H3978" s="102"/>
      <c r="I3978" s="210"/>
      <c r="J3978" s="102"/>
      <c r="K3978" s="210"/>
      <c r="L3978" s="102"/>
      <c r="M3978" s="210"/>
      <c r="N3978" s="102"/>
      <c r="O3978" s="210"/>
      <c r="P3978" s="102"/>
      <c r="Q3978" s="215"/>
    </row>
    <row r="3979" spans="2:17" x14ac:dyDescent="0.3">
      <c r="B3979" s="102"/>
      <c r="C3979" s="210"/>
      <c r="D3979" s="102"/>
      <c r="E3979" s="210"/>
      <c r="F3979" s="102"/>
      <c r="G3979" s="210"/>
      <c r="H3979" s="102"/>
      <c r="I3979" s="210"/>
      <c r="J3979" s="102"/>
      <c r="K3979" s="210"/>
      <c r="L3979" s="102"/>
      <c r="M3979" s="210"/>
      <c r="N3979" s="102"/>
      <c r="O3979" s="210"/>
      <c r="P3979" s="102"/>
      <c r="Q3979" s="215"/>
    </row>
    <row r="3980" spans="2:17" x14ac:dyDescent="0.3">
      <c r="B3980" s="102"/>
      <c r="C3980" s="210"/>
      <c r="D3980" s="102"/>
      <c r="E3980" s="210"/>
      <c r="F3980" s="102"/>
      <c r="G3980" s="210"/>
      <c r="H3980" s="102"/>
      <c r="I3980" s="210"/>
      <c r="J3980" s="102"/>
      <c r="K3980" s="210"/>
      <c r="L3980" s="102"/>
      <c r="M3980" s="210"/>
      <c r="N3980" s="102"/>
      <c r="O3980" s="210"/>
      <c r="P3980" s="102"/>
      <c r="Q3980" s="215"/>
    </row>
    <row r="3981" spans="2:17" x14ac:dyDescent="0.3">
      <c r="B3981" s="102"/>
      <c r="C3981" s="210"/>
      <c r="D3981" s="102"/>
      <c r="E3981" s="210"/>
      <c r="F3981" s="102"/>
      <c r="G3981" s="210"/>
      <c r="H3981" s="102"/>
      <c r="I3981" s="210"/>
      <c r="J3981" s="102"/>
      <c r="K3981" s="210"/>
      <c r="L3981" s="102"/>
      <c r="M3981" s="210"/>
      <c r="N3981" s="102"/>
      <c r="O3981" s="210"/>
      <c r="P3981" s="102"/>
      <c r="Q3981" s="215"/>
    </row>
    <row r="3982" spans="2:17" x14ac:dyDescent="0.3">
      <c r="B3982" s="102"/>
      <c r="C3982" s="210"/>
      <c r="D3982" s="102"/>
      <c r="E3982" s="210"/>
      <c r="F3982" s="102"/>
      <c r="G3982" s="210"/>
      <c r="H3982" s="102"/>
      <c r="I3982" s="210"/>
      <c r="J3982" s="102"/>
      <c r="K3982" s="210"/>
      <c r="L3982" s="102"/>
      <c r="M3982" s="210"/>
      <c r="N3982" s="102"/>
      <c r="O3982" s="210"/>
      <c r="P3982" s="102"/>
      <c r="Q3982" s="215"/>
    </row>
    <row r="3983" spans="2:17" x14ac:dyDescent="0.3">
      <c r="B3983" s="102"/>
      <c r="C3983" s="210"/>
      <c r="D3983" s="102"/>
      <c r="E3983" s="210"/>
      <c r="F3983" s="102"/>
      <c r="G3983" s="210"/>
      <c r="H3983" s="102"/>
      <c r="I3983" s="210"/>
      <c r="J3983" s="102"/>
      <c r="K3983" s="210"/>
      <c r="L3983" s="102"/>
      <c r="M3983" s="210"/>
      <c r="N3983" s="102"/>
      <c r="O3983" s="210"/>
      <c r="P3983" s="102"/>
      <c r="Q3983" s="215"/>
    </row>
    <row r="3984" spans="2:17" x14ac:dyDescent="0.3">
      <c r="B3984" s="102"/>
      <c r="C3984" s="210"/>
      <c r="D3984" s="102"/>
      <c r="E3984" s="210"/>
      <c r="F3984" s="102"/>
      <c r="G3984" s="210"/>
      <c r="H3984" s="102"/>
      <c r="I3984" s="210"/>
      <c r="J3984" s="102"/>
      <c r="K3984" s="210"/>
      <c r="L3984" s="102"/>
      <c r="M3984" s="210"/>
      <c r="N3984" s="102"/>
      <c r="O3984" s="210"/>
      <c r="P3984" s="102"/>
      <c r="Q3984" s="215"/>
    </row>
    <row r="3985" spans="2:17" x14ac:dyDescent="0.3">
      <c r="B3985" s="102"/>
      <c r="C3985" s="210"/>
      <c r="D3985" s="102"/>
      <c r="E3985" s="210"/>
      <c r="F3985" s="102"/>
      <c r="G3985" s="210"/>
      <c r="H3985" s="102"/>
      <c r="I3985" s="210"/>
      <c r="J3985" s="102"/>
      <c r="K3985" s="210"/>
      <c r="L3985" s="102"/>
      <c r="M3985" s="210"/>
      <c r="N3985" s="102"/>
      <c r="O3985" s="210"/>
      <c r="P3985" s="102"/>
      <c r="Q3985" s="215"/>
    </row>
    <row r="3986" spans="2:17" x14ac:dyDescent="0.3">
      <c r="B3986" s="102"/>
      <c r="C3986" s="210"/>
      <c r="D3986" s="102"/>
      <c r="E3986" s="210"/>
      <c r="F3986" s="102"/>
      <c r="G3986" s="210"/>
      <c r="H3986" s="102"/>
      <c r="I3986" s="210"/>
      <c r="J3986" s="102"/>
      <c r="K3986" s="210"/>
      <c r="L3986" s="102"/>
      <c r="M3986" s="210"/>
      <c r="N3986" s="102"/>
      <c r="O3986" s="210"/>
      <c r="P3986" s="102"/>
      <c r="Q3986" s="215"/>
    </row>
    <row r="3987" spans="2:17" x14ac:dyDescent="0.3">
      <c r="B3987" s="102"/>
      <c r="C3987" s="210"/>
      <c r="D3987" s="102"/>
      <c r="E3987" s="210"/>
      <c r="F3987" s="102"/>
      <c r="G3987" s="210"/>
      <c r="H3987" s="102"/>
      <c r="I3987" s="210"/>
      <c r="J3987" s="102"/>
      <c r="K3987" s="210"/>
      <c r="L3987" s="102"/>
      <c r="M3987" s="210"/>
      <c r="N3987" s="102"/>
      <c r="O3987" s="210"/>
      <c r="P3987" s="102"/>
      <c r="Q3987" s="215"/>
    </row>
    <row r="3988" spans="2:17" x14ac:dyDescent="0.3">
      <c r="B3988" s="102"/>
      <c r="C3988" s="210"/>
      <c r="D3988" s="102"/>
      <c r="E3988" s="210"/>
      <c r="F3988" s="102"/>
      <c r="G3988" s="210"/>
      <c r="H3988" s="102"/>
      <c r="I3988" s="210"/>
      <c r="J3988" s="102"/>
      <c r="K3988" s="210"/>
      <c r="L3988" s="102"/>
      <c r="M3988" s="210"/>
      <c r="N3988" s="102"/>
      <c r="O3988" s="210"/>
      <c r="P3988" s="102"/>
      <c r="Q3988" s="215"/>
    </row>
    <row r="3989" spans="2:17" x14ac:dyDescent="0.3">
      <c r="B3989" s="102"/>
      <c r="C3989" s="210"/>
      <c r="D3989" s="102"/>
      <c r="E3989" s="210"/>
      <c r="F3989" s="102"/>
      <c r="G3989" s="210"/>
      <c r="H3989" s="102"/>
      <c r="I3989" s="210"/>
      <c r="J3989" s="102"/>
      <c r="K3989" s="210"/>
      <c r="L3989" s="102"/>
      <c r="M3989" s="210"/>
      <c r="N3989" s="102"/>
      <c r="O3989" s="210"/>
      <c r="P3989" s="102"/>
      <c r="Q3989" s="215"/>
    </row>
    <row r="3990" spans="2:17" x14ac:dyDescent="0.3">
      <c r="B3990" s="102"/>
      <c r="C3990" s="210"/>
      <c r="D3990" s="102"/>
      <c r="E3990" s="210"/>
      <c r="F3990" s="102"/>
      <c r="G3990" s="210"/>
      <c r="H3990" s="102"/>
      <c r="I3990" s="210"/>
      <c r="J3990" s="102"/>
      <c r="K3990" s="210"/>
      <c r="L3990" s="102"/>
      <c r="M3990" s="210"/>
      <c r="N3990" s="102"/>
      <c r="O3990" s="210"/>
      <c r="P3990" s="102"/>
      <c r="Q3990" s="215"/>
    </row>
    <row r="3991" spans="2:17" x14ac:dyDescent="0.3">
      <c r="B3991" s="102"/>
      <c r="C3991" s="210"/>
      <c r="D3991" s="102"/>
      <c r="E3991" s="210"/>
      <c r="F3991" s="102"/>
      <c r="G3991" s="210"/>
      <c r="H3991" s="102"/>
      <c r="I3991" s="210"/>
      <c r="J3991" s="102"/>
      <c r="K3991" s="210"/>
      <c r="L3991" s="102"/>
      <c r="M3991" s="210"/>
      <c r="N3991" s="102"/>
      <c r="O3991" s="210"/>
      <c r="P3991" s="102"/>
      <c r="Q3991" s="215"/>
    </row>
    <row r="3992" spans="2:17" x14ac:dyDescent="0.3">
      <c r="B3992" s="102"/>
      <c r="C3992" s="210"/>
      <c r="D3992" s="102"/>
      <c r="E3992" s="210"/>
      <c r="F3992" s="102"/>
      <c r="G3992" s="210"/>
      <c r="H3992" s="102"/>
      <c r="I3992" s="210"/>
      <c r="J3992" s="102"/>
      <c r="K3992" s="210"/>
      <c r="L3992" s="102"/>
      <c r="M3992" s="210"/>
      <c r="N3992" s="102"/>
      <c r="O3992" s="210"/>
      <c r="P3992" s="102"/>
      <c r="Q3992" s="215"/>
    </row>
    <row r="3993" spans="2:17" x14ac:dyDescent="0.3">
      <c r="B3993" s="102"/>
      <c r="C3993" s="210"/>
      <c r="D3993" s="102"/>
      <c r="E3993" s="210"/>
      <c r="F3993" s="102"/>
      <c r="G3993" s="210"/>
      <c r="H3993" s="102"/>
      <c r="I3993" s="210"/>
      <c r="J3993" s="102"/>
      <c r="K3993" s="210"/>
      <c r="L3993" s="102"/>
      <c r="M3993" s="210"/>
      <c r="N3993" s="102"/>
      <c r="O3993" s="210"/>
      <c r="P3993" s="102"/>
      <c r="Q3993" s="215"/>
    </row>
    <row r="3994" spans="2:17" x14ac:dyDescent="0.3">
      <c r="B3994" s="102"/>
      <c r="C3994" s="210"/>
      <c r="D3994" s="102"/>
      <c r="E3994" s="210"/>
      <c r="F3994" s="102"/>
      <c r="G3994" s="210"/>
      <c r="H3994" s="102"/>
      <c r="I3994" s="210"/>
      <c r="J3994" s="102"/>
      <c r="K3994" s="210"/>
      <c r="L3994" s="102"/>
      <c r="M3994" s="210"/>
      <c r="N3994" s="102"/>
      <c r="O3994" s="210"/>
      <c r="P3994" s="102"/>
      <c r="Q3994" s="215"/>
    </row>
    <row r="3995" spans="2:17" x14ac:dyDescent="0.3">
      <c r="B3995" s="102"/>
      <c r="C3995" s="210"/>
      <c r="D3995" s="102"/>
      <c r="E3995" s="210"/>
      <c r="F3995" s="102"/>
      <c r="G3995" s="210"/>
      <c r="H3995" s="102"/>
      <c r="I3995" s="210"/>
      <c r="J3995" s="102"/>
      <c r="K3995" s="210"/>
      <c r="L3995" s="102"/>
      <c r="M3995" s="210"/>
      <c r="N3995" s="102"/>
      <c r="O3995" s="210"/>
      <c r="P3995" s="102"/>
      <c r="Q3995" s="215"/>
    </row>
    <row r="3996" spans="2:17" x14ac:dyDescent="0.3">
      <c r="B3996" s="102"/>
      <c r="C3996" s="210"/>
      <c r="D3996" s="102"/>
      <c r="E3996" s="210"/>
      <c r="F3996" s="102"/>
      <c r="G3996" s="210"/>
      <c r="H3996" s="102"/>
      <c r="I3996" s="210"/>
      <c r="J3996" s="102"/>
      <c r="K3996" s="210"/>
      <c r="L3996" s="102"/>
      <c r="M3996" s="210"/>
      <c r="N3996" s="102"/>
      <c r="O3996" s="210"/>
      <c r="P3996" s="102"/>
      <c r="Q3996" s="215"/>
    </row>
    <row r="3997" spans="2:17" x14ac:dyDescent="0.3">
      <c r="B3997" s="102"/>
      <c r="C3997" s="210"/>
      <c r="D3997" s="102"/>
      <c r="E3997" s="210"/>
      <c r="F3997" s="102"/>
      <c r="G3997" s="210"/>
      <c r="H3997" s="102"/>
      <c r="I3997" s="210"/>
      <c r="J3997" s="102"/>
      <c r="K3997" s="210"/>
      <c r="L3997" s="102"/>
      <c r="M3997" s="210"/>
      <c r="N3997" s="102"/>
      <c r="O3997" s="210"/>
      <c r="P3997" s="102"/>
      <c r="Q3997" s="215"/>
    </row>
    <row r="3998" spans="2:17" x14ac:dyDescent="0.3">
      <c r="B3998" s="102"/>
      <c r="C3998" s="210"/>
      <c r="D3998" s="102"/>
      <c r="E3998" s="210"/>
      <c r="F3998" s="102"/>
      <c r="G3998" s="210"/>
      <c r="H3998" s="102"/>
      <c r="I3998" s="210"/>
      <c r="J3998" s="102"/>
      <c r="K3998" s="210"/>
      <c r="L3998" s="102"/>
      <c r="M3998" s="210"/>
      <c r="N3998" s="102"/>
      <c r="O3998" s="210"/>
      <c r="P3998" s="102"/>
      <c r="Q3998" s="215"/>
    </row>
    <row r="3999" spans="2:17" x14ac:dyDescent="0.3">
      <c r="B3999" s="102"/>
      <c r="C3999" s="210"/>
      <c r="D3999" s="102"/>
      <c r="E3999" s="210"/>
      <c r="F3999" s="102"/>
      <c r="G3999" s="210"/>
      <c r="H3999" s="102"/>
      <c r="I3999" s="210"/>
      <c r="J3999" s="102"/>
      <c r="K3999" s="210"/>
      <c r="L3999" s="102"/>
      <c r="M3999" s="210"/>
      <c r="N3999" s="102"/>
      <c r="O3999" s="210"/>
      <c r="P3999" s="102"/>
      <c r="Q3999" s="215"/>
    </row>
    <row r="4000" spans="2:17" x14ac:dyDescent="0.3">
      <c r="B4000" s="102"/>
      <c r="C4000" s="210"/>
      <c r="D4000" s="102"/>
      <c r="E4000" s="210"/>
      <c r="F4000" s="102"/>
      <c r="G4000" s="210"/>
      <c r="H4000" s="102"/>
      <c r="I4000" s="210"/>
      <c r="J4000" s="102"/>
      <c r="K4000" s="210"/>
      <c r="L4000" s="102"/>
      <c r="M4000" s="210"/>
      <c r="N4000" s="102"/>
      <c r="O4000" s="210"/>
      <c r="P4000" s="102"/>
      <c r="Q4000" s="215"/>
    </row>
    <row r="4001" spans="2:17" x14ac:dyDescent="0.3">
      <c r="B4001" s="102"/>
      <c r="C4001" s="210"/>
      <c r="D4001" s="102"/>
      <c r="E4001" s="210"/>
      <c r="F4001" s="102"/>
      <c r="G4001" s="210"/>
      <c r="H4001" s="102"/>
      <c r="I4001" s="210"/>
      <c r="J4001" s="102"/>
      <c r="K4001" s="210"/>
      <c r="L4001" s="102"/>
      <c r="M4001" s="210"/>
      <c r="N4001" s="102"/>
      <c r="O4001" s="210"/>
      <c r="P4001" s="102"/>
      <c r="Q4001" s="215"/>
    </row>
    <row r="4002" spans="2:17" x14ac:dyDescent="0.3">
      <c r="B4002" s="102"/>
      <c r="C4002" s="210"/>
      <c r="D4002" s="102"/>
      <c r="E4002" s="210"/>
      <c r="F4002" s="102"/>
      <c r="G4002" s="210"/>
      <c r="H4002" s="102"/>
      <c r="I4002" s="210"/>
      <c r="J4002" s="102"/>
      <c r="K4002" s="210"/>
      <c r="L4002" s="102"/>
      <c r="M4002" s="210"/>
      <c r="N4002" s="102"/>
      <c r="O4002" s="210"/>
      <c r="P4002" s="102"/>
      <c r="Q4002" s="215"/>
    </row>
    <row r="4003" spans="2:17" x14ac:dyDescent="0.3">
      <c r="B4003" s="102"/>
      <c r="C4003" s="210"/>
      <c r="D4003" s="102"/>
      <c r="E4003" s="210"/>
      <c r="F4003" s="102"/>
      <c r="G4003" s="210"/>
      <c r="H4003" s="102"/>
      <c r="I4003" s="210"/>
      <c r="J4003" s="102"/>
      <c r="K4003" s="210"/>
      <c r="L4003" s="102"/>
      <c r="M4003" s="210"/>
      <c r="N4003" s="102"/>
      <c r="O4003" s="210"/>
      <c r="P4003" s="102"/>
      <c r="Q4003" s="215"/>
    </row>
    <row r="4004" spans="2:17" x14ac:dyDescent="0.3">
      <c r="B4004" s="102"/>
      <c r="C4004" s="210"/>
      <c r="D4004" s="102"/>
      <c r="E4004" s="210"/>
      <c r="F4004" s="102"/>
      <c r="G4004" s="210"/>
      <c r="H4004" s="102"/>
      <c r="I4004" s="210"/>
      <c r="J4004" s="102"/>
      <c r="K4004" s="210"/>
      <c r="L4004" s="102"/>
      <c r="M4004" s="210"/>
      <c r="N4004" s="102"/>
      <c r="O4004" s="210"/>
      <c r="P4004" s="102"/>
      <c r="Q4004" s="215"/>
    </row>
    <row r="4005" spans="2:17" x14ac:dyDescent="0.3">
      <c r="B4005" s="102"/>
      <c r="C4005" s="210"/>
      <c r="D4005" s="102"/>
      <c r="E4005" s="210"/>
      <c r="F4005" s="102"/>
      <c r="G4005" s="210"/>
      <c r="H4005" s="102"/>
      <c r="I4005" s="210"/>
      <c r="J4005" s="102"/>
      <c r="K4005" s="210"/>
      <c r="L4005" s="102"/>
      <c r="M4005" s="210"/>
      <c r="N4005" s="102"/>
      <c r="O4005" s="210"/>
      <c r="P4005" s="102"/>
      <c r="Q4005" s="215"/>
    </row>
    <row r="4006" spans="2:17" x14ac:dyDescent="0.3">
      <c r="B4006" s="102"/>
      <c r="C4006" s="210"/>
      <c r="D4006" s="102"/>
      <c r="E4006" s="210"/>
      <c r="F4006" s="102"/>
      <c r="G4006" s="210"/>
      <c r="H4006" s="102"/>
      <c r="I4006" s="210"/>
      <c r="J4006" s="102"/>
      <c r="K4006" s="210"/>
      <c r="L4006" s="102"/>
      <c r="M4006" s="210"/>
      <c r="N4006" s="102"/>
      <c r="O4006" s="210"/>
      <c r="P4006" s="102"/>
      <c r="Q4006" s="215"/>
    </row>
    <row r="4007" spans="2:17" x14ac:dyDescent="0.3">
      <c r="B4007" s="102"/>
      <c r="C4007" s="210"/>
      <c r="D4007" s="102"/>
      <c r="E4007" s="210"/>
      <c r="F4007" s="102"/>
      <c r="G4007" s="210"/>
      <c r="H4007" s="102"/>
      <c r="I4007" s="210"/>
      <c r="J4007" s="102"/>
      <c r="K4007" s="210"/>
      <c r="L4007" s="102"/>
      <c r="M4007" s="210"/>
      <c r="N4007" s="102"/>
      <c r="O4007" s="210"/>
      <c r="P4007" s="102"/>
      <c r="Q4007" s="215"/>
    </row>
    <row r="4008" spans="2:17" x14ac:dyDescent="0.3">
      <c r="B4008" s="102"/>
      <c r="C4008" s="210"/>
      <c r="D4008" s="102"/>
      <c r="E4008" s="210"/>
      <c r="F4008" s="102"/>
      <c r="G4008" s="210"/>
      <c r="H4008" s="102"/>
      <c r="I4008" s="210"/>
      <c r="J4008" s="102"/>
      <c r="K4008" s="210"/>
      <c r="L4008" s="102"/>
      <c r="M4008" s="210"/>
      <c r="N4008" s="102"/>
      <c r="O4008" s="210"/>
      <c r="P4008" s="102"/>
      <c r="Q4008" s="215"/>
    </row>
    <row r="4009" spans="2:17" x14ac:dyDescent="0.3">
      <c r="B4009" s="102"/>
      <c r="C4009" s="210"/>
      <c r="D4009" s="102"/>
      <c r="E4009" s="210"/>
      <c r="F4009" s="102"/>
      <c r="G4009" s="210"/>
      <c r="H4009" s="102"/>
      <c r="I4009" s="210"/>
      <c r="J4009" s="102"/>
      <c r="K4009" s="210"/>
      <c r="L4009" s="102"/>
      <c r="M4009" s="210"/>
      <c r="N4009" s="102"/>
      <c r="O4009" s="210"/>
      <c r="P4009" s="102"/>
      <c r="Q4009" s="215"/>
    </row>
    <row r="4010" spans="2:17" x14ac:dyDescent="0.3">
      <c r="B4010" s="102"/>
      <c r="C4010" s="210"/>
      <c r="D4010" s="102"/>
      <c r="E4010" s="210"/>
      <c r="F4010" s="102"/>
      <c r="G4010" s="210"/>
      <c r="H4010" s="102"/>
      <c r="I4010" s="210"/>
      <c r="J4010" s="102"/>
      <c r="K4010" s="210"/>
      <c r="L4010" s="102"/>
      <c r="M4010" s="210"/>
      <c r="N4010" s="102"/>
      <c r="O4010" s="210"/>
      <c r="P4010" s="102"/>
      <c r="Q4010" s="215"/>
    </row>
    <row r="4011" spans="2:17" x14ac:dyDescent="0.3">
      <c r="B4011" s="102"/>
      <c r="C4011" s="210"/>
      <c r="D4011" s="102"/>
      <c r="E4011" s="210"/>
      <c r="F4011" s="102"/>
      <c r="G4011" s="210"/>
      <c r="H4011" s="102"/>
      <c r="I4011" s="210"/>
      <c r="J4011" s="102"/>
      <c r="K4011" s="210"/>
      <c r="L4011" s="102"/>
      <c r="M4011" s="210"/>
      <c r="N4011" s="102"/>
      <c r="O4011" s="210"/>
      <c r="P4011" s="102"/>
      <c r="Q4011" s="215"/>
    </row>
    <row r="4012" spans="2:17" x14ac:dyDescent="0.3">
      <c r="B4012" s="102"/>
      <c r="C4012" s="210"/>
      <c r="D4012" s="102"/>
      <c r="E4012" s="210"/>
      <c r="F4012" s="102"/>
      <c r="G4012" s="210"/>
      <c r="H4012" s="102"/>
      <c r="I4012" s="210"/>
      <c r="J4012" s="102"/>
      <c r="K4012" s="210"/>
      <c r="L4012" s="102"/>
      <c r="M4012" s="210"/>
      <c r="N4012" s="102"/>
      <c r="O4012" s="210"/>
      <c r="P4012" s="102"/>
      <c r="Q4012" s="215"/>
    </row>
    <row r="4013" spans="2:17" x14ac:dyDescent="0.3">
      <c r="B4013" s="102"/>
      <c r="C4013" s="210"/>
      <c r="D4013" s="102"/>
      <c r="E4013" s="210"/>
      <c r="F4013" s="102"/>
      <c r="G4013" s="210"/>
      <c r="H4013" s="102"/>
      <c r="I4013" s="210"/>
      <c r="J4013" s="102"/>
      <c r="K4013" s="210"/>
      <c r="L4013" s="102"/>
      <c r="M4013" s="210"/>
      <c r="N4013" s="102"/>
      <c r="O4013" s="210"/>
      <c r="P4013" s="102"/>
      <c r="Q4013" s="215"/>
    </row>
    <row r="4014" spans="2:17" x14ac:dyDescent="0.3">
      <c r="B4014" s="102"/>
      <c r="C4014" s="210"/>
      <c r="D4014" s="102"/>
      <c r="E4014" s="210"/>
      <c r="F4014" s="102"/>
      <c r="G4014" s="210"/>
      <c r="H4014" s="102"/>
      <c r="I4014" s="210"/>
      <c r="J4014" s="102"/>
      <c r="K4014" s="210"/>
      <c r="L4014" s="102"/>
      <c r="M4014" s="210"/>
      <c r="N4014" s="102"/>
      <c r="O4014" s="210"/>
      <c r="P4014" s="102"/>
      <c r="Q4014" s="215"/>
    </row>
    <row r="4015" spans="2:17" x14ac:dyDescent="0.3">
      <c r="B4015" s="102"/>
      <c r="C4015" s="210"/>
      <c r="D4015" s="102"/>
      <c r="E4015" s="210"/>
      <c r="F4015" s="102"/>
      <c r="G4015" s="210"/>
      <c r="H4015" s="102"/>
      <c r="I4015" s="210"/>
      <c r="J4015" s="102"/>
      <c r="K4015" s="210"/>
      <c r="L4015" s="102"/>
      <c r="M4015" s="210"/>
      <c r="N4015" s="102"/>
      <c r="O4015" s="210"/>
      <c r="P4015" s="102"/>
      <c r="Q4015" s="215"/>
    </row>
    <row r="4016" spans="2:17" x14ac:dyDescent="0.3">
      <c r="B4016" s="102"/>
      <c r="C4016" s="210"/>
      <c r="D4016" s="102"/>
      <c r="E4016" s="210"/>
      <c r="F4016" s="102"/>
      <c r="G4016" s="210"/>
      <c r="H4016" s="102"/>
      <c r="I4016" s="210"/>
      <c r="J4016" s="102"/>
      <c r="K4016" s="210"/>
      <c r="L4016" s="102"/>
      <c r="M4016" s="210"/>
      <c r="N4016" s="102"/>
      <c r="O4016" s="210"/>
      <c r="P4016" s="102"/>
      <c r="Q4016" s="215"/>
    </row>
    <row r="4017" spans="2:17" x14ac:dyDescent="0.3">
      <c r="B4017" s="102"/>
      <c r="C4017" s="210"/>
      <c r="D4017" s="102"/>
      <c r="E4017" s="210"/>
      <c r="F4017" s="102"/>
      <c r="G4017" s="210"/>
      <c r="H4017" s="102"/>
      <c r="I4017" s="210"/>
      <c r="J4017" s="102"/>
      <c r="K4017" s="210"/>
      <c r="L4017" s="102"/>
      <c r="M4017" s="210"/>
      <c r="N4017" s="102"/>
      <c r="O4017" s="210"/>
      <c r="P4017" s="102"/>
      <c r="Q4017" s="215"/>
    </row>
    <row r="4018" spans="2:17" x14ac:dyDescent="0.3">
      <c r="B4018" s="102"/>
      <c r="C4018" s="210"/>
      <c r="D4018" s="102"/>
      <c r="E4018" s="210"/>
      <c r="F4018" s="102"/>
      <c r="G4018" s="210"/>
      <c r="H4018" s="102"/>
      <c r="I4018" s="210"/>
      <c r="J4018" s="102"/>
      <c r="K4018" s="210"/>
      <c r="L4018" s="102"/>
      <c r="M4018" s="210"/>
      <c r="N4018" s="102"/>
      <c r="O4018" s="210"/>
      <c r="P4018" s="102"/>
      <c r="Q4018" s="215"/>
    </row>
    <row r="4019" spans="2:17" x14ac:dyDescent="0.3">
      <c r="B4019" s="102"/>
      <c r="C4019" s="210"/>
      <c r="D4019" s="102"/>
      <c r="E4019" s="210"/>
      <c r="F4019" s="102"/>
      <c r="G4019" s="210"/>
      <c r="H4019" s="102"/>
      <c r="I4019" s="210"/>
      <c r="J4019" s="102"/>
      <c r="K4019" s="210"/>
      <c r="L4019" s="102"/>
      <c r="M4019" s="210"/>
      <c r="N4019" s="102"/>
      <c r="O4019" s="210"/>
      <c r="P4019" s="102"/>
      <c r="Q4019" s="215"/>
    </row>
    <row r="4020" spans="2:17" x14ac:dyDescent="0.3">
      <c r="B4020" s="102"/>
      <c r="C4020" s="210"/>
      <c r="D4020" s="102"/>
      <c r="E4020" s="210"/>
      <c r="F4020" s="102"/>
      <c r="G4020" s="210"/>
      <c r="H4020" s="102"/>
      <c r="I4020" s="210"/>
      <c r="J4020" s="102"/>
      <c r="K4020" s="210"/>
      <c r="L4020" s="102"/>
      <c r="M4020" s="210"/>
      <c r="N4020" s="102"/>
      <c r="O4020" s="210"/>
      <c r="P4020" s="102"/>
      <c r="Q4020" s="215"/>
    </row>
    <row r="4021" spans="2:17" x14ac:dyDescent="0.3">
      <c r="B4021" s="102"/>
      <c r="C4021" s="210"/>
      <c r="D4021" s="102"/>
      <c r="E4021" s="210"/>
      <c r="F4021" s="102"/>
      <c r="G4021" s="210"/>
      <c r="H4021" s="102"/>
      <c r="I4021" s="210"/>
      <c r="J4021" s="102"/>
      <c r="K4021" s="210"/>
      <c r="L4021" s="102"/>
      <c r="M4021" s="210"/>
      <c r="N4021" s="102"/>
      <c r="O4021" s="210"/>
      <c r="P4021" s="102"/>
      <c r="Q4021" s="215"/>
    </row>
    <row r="4022" spans="2:17" x14ac:dyDescent="0.3">
      <c r="B4022" s="102"/>
      <c r="C4022" s="210"/>
      <c r="D4022" s="102"/>
      <c r="E4022" s="210"/>
      <c r="F4022" s="102"/>
      <c r="G4022" s="210"/>
      <c r="H4022" s="102"/>
      <c r="I4022" s="210"/>
      <c r="J4022" s="102"/>
      <c r="K4022" s="210"/>
      <c r="L4022" s="102"/>
      <c r="M4022" s="210"/>
      <c r="N4022" s="102"/>
      <c r="O4022" s="210"/>
      <c r="P4022" s="102"/>
      <c r="Q4022" s="215"/>
    </row>
    <row r="4023" spans="2:17" x14ac:dyDescent="0.3">
      <c r="B4023" s="102"/>
      <c r="C4023" s="210"/>
      <c r="D4023" s="102"/>
      <c r="E4023" s="210"/>
      <c r="F4023" s="102"/>
      <c r="G4023" s="210"/>
      <c r="H4023" s="102"/>
      <c r="I4023" s="210"/>
      <c r="J4023" s="102"/>
      <c r="K4023" s="210"/>
      <c r="L4023" s="102"/>
      <c r="M4023" s="210"/>
      <c r="N4023" s="102"/>
      <c r="O4023" s="210"/>
      <c r="P4023" s="102"/>
      <c r="Q4023" s="215"/>
    </row>
    <row r="4024" spans="2:17" x14ac:dyDescent="0.3">
      <c r="B4024" s="102"/>
      <c r="C4024" s="210"/>
      <c r="D4024" s="102"/>
      <c r="E4024" s="210"/>
      <c r="F4024" s="102"/>
      <c r="G4024" s="210"/>
      <c r="H4024" s="102"/>
      <c r="I4024" s="210"/>
      <c r="J4024" s="102"/>
      <c r="K4024" s="210"/>
      <c r="L4024" s="102"/>
      <c r="M4024" s="210"/>
      <c r="N4024" s="102"/>
      <c r="O4024" s="210"/>
      <c r="P4024" s="102"/>
      <c r="Q4024" s="215"/>
    </row>
    <row r="4025" spans="2:17" x14ac:dyDescent="0.3">
      <c r="B4025" s="102"/>
      <c r="C4025" s="210"/>
      <c r="D4025" s="102"/>
      <c r="E4025" s="210"/>
      <c r="F4025" s="102"/>
      <c r="G4025" s="210"/>
      <c r="H4025" s="102"/>
      <c r="I4025" s="210"/>
      <c r="J4025" s="102"/>
      <c r="K4025" s="210"/>
      <c r="L4025" s="102"/>
      <c r="M4025" s="210"/>
      <c r="N4025" s="102"/>
      <c r="O4025" s="210"/>
      <c r="P4025" s="102"/>
      <c r="Q4025" s="215"/>
    </row>
    <row r="4026" spans="2:17" x14ac:dyDescent="0.3">
      <c r="B4026" s="102"/>
      <c r="C4026" s="210"/>
      <c r="D4026" s="102"/>
      <c r="E4026" s="210"/>
      <c r="F4026" s="102"/>
      <c r="G4026" s="210"/>
      <c r="H4026" s="102"/>
      <c r="I4026" s="210"/>
      <c r="J4026" s="102"/>
      <c r="K4026" s="210"/>
      <c r="L4026" s="102"/>
      <c r="M4026" s="210"/>
      <c r="N4026" s="102"/>
      <c r="O4026" s="210"/>
      <c r="P4026" s="102"/>
      <c r="Q4026" s="215"/>
    </row>
    <row r="4027" spans="2:17" x14ac:dyDescent="0.3">
      <c r="B4027" s="102"/>
      <c r="C4027" s="210"/>
      <c r="D4027" s="102"/>
      <c r="E4027" s="210"/>
      <c r="F4027" s="102"/>
      <c r="G4027" s="210"/>
      <c r="H4027" s="102"/>
      <c r="I4027" s="210"/>
      <c r="J4027" s="102"/>
      <c r="K4027" s="210"/>
      <c r="L4027" s="102"/>
      <c r="M4027" s="210"/>
      <c r="N4027" s="102"/>
      <c r="O4027" s="210"/>
      <c r="P4027" s="102"/>
      <c r="Q4027" s="215"/>
    </row>
    <row r="4028" spans="2:17" x14ac:dyDescent="0.3">
      <c r="B4028" s="102"/>
      <c r="C4028" s="210"/>
      <c r="D4028" s="102"/>
      <c r="E4028" s="210"/>
      <c r="F4028" s="102"/>
      <c r="G4028" s="210"/>
      <c r="H4028" s="102"/>
      <c r="I4028" s="210"/>
      <c r="J4028" s="102"/>
      <c r="K4028" s="210"/>
      <c r="L4028" s="102"/>
      <c r="M4028" s="210"/>
      <c r="N4028" s="102"/>
      <c r="O4028" s="210"/>
      <c r="P4028" s="102"/>
      <c r="Q4028" s="215"/>
    </row>
    <row r="4029" spans="2:17" x14ac:dyDescent="0.3">
      <c r="B4029" s="102"/>
      <c r="C4029" s="210"/>
      <c r="D4029" s="102"/>
      <c r="E4029" s="210"/>
      <c r="F4029" s="102"/>
      <c r="G4029" s="210"/>
      <c r="H4029" s="102"/>
      <c r="I4029" s="210"/>
      <c r="J4029" s="102"/>
      <c r="K4029" s="210"/>
      <c r="L4029" s="102"/>
      <c r="M4029" s="210"/>
      <c r="N4029" s="102"/>
      <c r="O4029" s="210"/>
      <c r="P4029" s="102"/>
      <c r="Q4029" s="215"/>
    </row>
    <row r="4030" spans="2:17" x14ac:dyDescent="0.3">
      <c r="B4030" s="102"/>
      <c r="C4030" s="210"/>
      <c r="D4030" s="102"/>
      <c r="E4030" s="210"/>
      <c r="F4030" s="102"/>
      <c r="G4030" s="210"/>
      <c r="H4030" s="102"/>
      <c r="I4030" s="210"/>
      <c r="J4030" s="102"/>
      <c r="K4030" s="210"/>
      <c r="L4030" s="102"/>
      <c r="M4030" s="210"/>
      <c r="N4030" s="102"/>
      <c r="O4030" s="210"/>
      <c r="P4030" s="102"/>
      <c r="Q4030" s="215"/>
    </row>
    <row r="4031" spans="2:17" x14ac:dyDescent="0.3">
      <c r="B4031" s="102"/>
      <c r="C4031" s="210"/>
      <c r="D4031" s="102"/>
      <c r="E4031" s="210"/>
      <c r="F4031" s="102"/>
      <c r="G4031" s="210"/>
      <c r="H4031" s="102"/>
      <c r="I4031" s="210"/>
      <c r="J4031" s="102"/>
      <c r="K4031" s="210"/>
      <c r="L4031" s="102"/>
      <c r="M4031" s="210"/>
      <c r="N4031" s="102"/>
      <c r="O4031" s="210"/>
      <c r="P4031" s="102"/>
      <c r="Q4031" s="215"/>
    </row>
    <row r="4032" spans="2:17" x14ac:dyDescent="0.3">
      <c r="B4032" s="102"/>
      <c r="C4032" s="210"/>
      <c r="D4032" s="102"/>
      <c r="E4032" s="210"/>
      <c r="F4032" s="102"/>
      <c r="G4032" s="210"/>
      <c r="H4032" s="102"/>
      <c r="I4032" s="210"/>
      <c r="J4032" s="102"/>
      <c r="K4032" s="210"/>
      <c r="L4032" s="102"/>
      <c r="M4032" s="210"/>
      <c r="N4032" s="102"/>
      <c r="O4032" s="210"/>
      <c r="P4032" s="102"/>
      <c r="Q4032" s="215"/>
    </row>
    <row r="4033" spans="2:17" x14ac:dyDescent="0.3">
      <c r="B4033" s="102"/>
      <c r="C4033" s="210"/>
      <c r="D4033" s="102"/>
      <c r="E4033" s="210"/>
      <c r="F4033" s="102"/>
      <c r="G4033" s="210"/>
      <c r="H4033" s="102"/>
      <c r="I4033" s="210"/>
      <c r="J4033" s="102"/>
      <c r="K4033" s="210"/>
      <c r="L4033" s="102"/>
      <c r="M4033" s="210"/>
      <c r="N4033" s="102"/>
      <c r="O4033" s="210"/>
      <c r="P4033" s="102"/>
      <c r="Q4033" s="215"/>
    </row>
    <row r="4034" spans="2:17" x14ac:dyDescent="0.3">
      <c r="B4034" s="102"/>
      <c r="C4034" s="210"/>
      <c r="D4034" s="102"/>
      <c r="E4034" s="210"/>
      <c r="F4034" s="102"/>
      <c r="G4034" s="210"/>
      <c r="H4034" s="102"/>
      <c r="I4034" s="210"/>
      <c r="J4034" s="102"/>
      <c r="K4034" s="210"/>
      <c r="L4034" s="102"/>
      <c r="M4034" s="210"/>
      <c r="N4034" s="102"/>
      <c r="O4034" s="210"/>
      <c r="P4034" s="102"/>
      <c r="Q4034" s="215"/>
    </row>
    <row r="4035" spans="2:17" x14ac:dyDescent="0.3">
      <c r="B4035" s="102"/>
      <c r="C4035" s="210"/>
      <c r="D4035" s="102"/>
      <c r="E4035" s="210"/>
      <c r="F4035" s="102"/>
      <c r="G4035" s="210"/>
      <c r="H4035" s="102"/>
      <c r="I4035" s="210"/>
      <c r="J4035" s="102"/>
      <c r="K4035" s="210"/>
      <c r="L4035" s="102"/>
      <c r="M4035" s="210"/>
      <c r="N4035" s="102"/>
      <c r="O4035" s="210"/>
      <c r="P4035" s="102"/>
      <c r="Q4035" s="215"/>
    </row>
    <row r="4036" spans="2:17" x14ac:dyDescent="0.3">
      <c r="B4036" s="102"/>
      <c r="C4036" s="210"/>
      <c r="D4036" s="102"/>
      <c r="E4036" s="210"/>
      <c r="F4036" s="102"/>
      <c r="G4036" s="210"/>
      <c r="H4036" s="102"/>
      <c r="I4036" s="210"/>
      <c r="J4036" s="102"/>
      <c r="K4036" s="210"/>
      <c r="L4036" s="102"/>
      <c r="M4036" s="210"/>
      <c r="N4036" s="102"/>
      <c r="O4036" s="210"/>
      <c r="P4036" s="102"/>
      <c r="Q4036" s="215"/>
    </row>
    <row r="4037" spans="2:17" x14ac:dyDescent="0.3">
      <c r="B4037" s="102"/>
      <c r="C4037" s="210"/>
      <c r="D4037" s="102"/>
      <c r="E4037" s="210"/>
      <c r="F4037" s="102"/>
      <c r="G4037" s="210"/>
      <c r="H4037" s="102"/>
      <c r="I4037" s="210"/>
      <c r="J4037" s="102"/>
      <c r="K4037" s="210"/>
      <c r="L4037" s="102"/>
      <c r="M4037" s="210"/>
      <c r="N4037" s="102"/>
      <c r="O4037" s="210"/>
      <c r="P4037" s="102"/>
      <c r="Q4037" s="215"/>
    </row>
    <row r="4038" spans="2:17" x14ac:dyDescent="0.3">
      <c r="B4038" s="102"/>
      <c r="C4038" s="210"/>
      <c r="D4038" s="102"/>
      <c r="E4038" s="210"/>
      <c r="F4038" s="102"/>
      <c r="G4038" s="210"/>
      <c r="H4038" s="102"/>
      <c r="I4038" s="210"/>
      <c r="J4038" s="102"/>
      <c r="K4038" s="210"/>
      <c r="L4038" s="102"/>
      <c r="M4038" s="210"/>
      <c r="N4038" s="102"/>
      <c r="O4038" s="210"/>
      <c r="P4038" s="102"/>
      <c r="Q4038" s="215"/>
    </row>
    <row r="4039" spans="2:17" x14ac:dyDescent="0.3">
      <c r="B4039" s="102"/>
      <c r="C4039" s="210"/>
      <c r="D4039" s="102"/>
      <c r="E4039" s="210"/>
      <c r="F4039" s="102"/>
      <c r="G4039" s="210"/>
      <c r="H4039" s="102"/>
      <c r="I4039" s="210"/>
      <c r="J4039" s="102"/>
      <c r="K4039" s="210"/>
      <c r="L4039" s="102"/>
      <c r="M4039" s="210"/>
      <c r="N4039" s="102"/>
      <c r="O4039" s="210"/>
      <c r="P4039" s="102"/>
      <c r="Q4039" s="215"/>
    </row>
    <row r="4040" spans="2:17" x14ac:dyDescent="0.3">
      <c r="B4040" s="102"/>
      <c r="C4040" s="210"/>
      <c r="D4040" s="102"/>
      <c r="E4040" s="210"/>
      <c r="F4040" s="102"/>
      <c r="G4040" s="210"/>
      <c r="H4040" s="102"/>
      <c r="I4040" s="210"/>
      <c r="J4040" s="102"/>
      <c r="K4040" s="210"/>
      <c r="L4040" s="102"/>
      <c r="M4040" s="210"/>
      <c r="N4040" s="102"/>
      <c r="O4040" s="210"/>
      <c r="P4040" s="102"/>
      <c r="Q4040" s="215"/>
    </row>
    <row r="4041" spans="2:17" x14ac:dyDescent="0.3">
      <c r="B4041" s="102"/>
      <c r="C4041" s="210"/>
      <c r="D4041" s="102"/>
      <c r="E4041" s="210"/>
      <c r="F4041" s="102"/>
      <c r="G4041" s="210"/>
      <c r="H4041" s="102"/>
      <c r="I4041" s="210"/>
      <c r="J4041" s="102"/>
      <c r="K4041" s="210"/>
      <c r="L4041" s="102"/>
      <c r="M4041" s="210"/>
      <c r="N4041" s="102"/>
      <c r="O4041" s="210"/>
      <c r="P4041" s="102"/>
      <c r="Q4041" s="215"/>
    </row>
    <row r="4042" spans="2:17" x14ac:dyDescent="0.3">
      <c r="B4042" s="102"/>
      <c r="C4042" s="210"/>
      <c r="D4042" s="102"/>
      <c r="E4042" s="210"/>
      <c r="F4042" s="102"/>
      <c r="G4042" s="210"/>
      <c r="H4042" s="102"/>
      <c r="I4042" s="210"/>
      <c r="J4042" s="102"/>
      <c r="K4042" s="210"/>
      <c r="L4042" s="102"/>
      <c r="M4042" s="210"/>
      <c r="N4042" s="102"/>
      <c r="O4042" s="210"/>
      <c r="P4042" s="102"/>
      <c r="Q4042" s="215"/>
    </row>
    <row r="4043" spans="2:17" x14ac:dyDescent="0.3">
      <c r="B4043" s="102"/>
      <c r="C4043" s="210"/>
      <c r="D4043" s="102"/>
      <c r="E4043" s="210"/>
      <c r="F4043" s="102"/>
      <c r="G4043" s="210"/>
      <c r="H4043" s="102"/>
      <c r="I4043" s="210"/>
      <c r="J4043" s="102"/>
      <c r="K4043" s="210"/>
      <c r="L4043" s="102"/>
      <c r="M4043" s="210"/>
      <c r="N4043" s="102"/>
      <c r="O4043" s="210"/>
      <c r="P4043" s="102"/>
      <c r="Q4043" s="215"/>
    </row>
    <row r="4044" spans="2:17" x14ac:dyDescent="0.3">
      <c r="B4044" s="102"/>
      <c r="C4044" s="210"/>
      <c r="D4044" s="102"/>
      <c r="E4044" s="210"/>
      <c r="F4044" s="102"/>
      <c r="G4044" s="210"/>
      <c r="H4044" s="102"/>
      <c r="I4044" s="210"/>
      <c r="J4044" s="102"/>
      <c r="K4044" s="210"/>
      <c r="L4044" s="102"/>
      <c r="M4044" s="210"/>
      <c r="N4044" s="102"/>
      <c r="O4044" s="210"/>
      <c r="P4044" s="102"/>
      <c r="Q4044" s="215"/>
    </row>
    <row r="4045" spans="2:17" x14ac:dyDescent="0.3">
      <c r="B4045" s="102"/>
      <c r="C4045" s="210"/>
      <c r="D4045" s="102"/>
      <c r="E4045" s="210"/>
      <c r="F4045" s="102"/>
      <c r="G4045" s="210"/>
      <c r="H4045" s="102"/>
      <c r="I4045" s="210"/>
      <c r="J4045" s="102"/>
      <c r="K4045" s="210"/>
      <c r="L4045" s="102"/>
      <c r="M4045" s="210"/>
      <c r="N4045" s="102"/>
      <c r="O4045" s="210"/>
      <c r="P4045" s="102"/>
      <c r="Q4045" s="215"/>
    </row>
    <row r="4046" spans="2:17" x14ac:dyDescent="0.3">
      <c r="B4046" s="102"/>
      <c r="C4046" s="210"/>
      <c r="D4046" s="102"/>
      <c r="E4046" s="210"/>
      <c r="F4046" s="102"/>
      <c r="G4046" s="210"/>
      <c r="H4046" s="102"/>
      <c r="I4046" s="210"/>
      <c r="J4046" s="102"/>
      <c r="K4046" s="210"/>
      <c r="L4046" s="102"/>
      <c r="M4046" s="210"/>
      <c r="N4046" s="102"/>
      <c r="O4046" s="210"/>
      <c r="P4046" s="102"/>
      <c r="Q4046" s="215"/>
    </row>
    <row r="4047" spans="2:17" x14ac:dyDescent="0.3">
      <c r="B4047" s="102"/>
      <c r="C4047" s="210"/>
      <c r="D4047" s="102"/>
      <c r="E4047" s="210"/>
      <c r="F4047" s="102"/>
      <c r="G4047" s="210"/>
      <c r="H4047" s="102"/>
      <c r="I4047" s="210"/>
      <c r="J4047" s="102"/>
      <c r="K4047" s="210"/>
      <c r="L4047" s="102"/>
      <c r="M4047" s="210"/>
      <c r="N4047" s="102"/>
      <c r="O4047" s="210"/>
      <c r="P4047" s="102"/>
      <c r="Q4047" s="215"/>
    </row>
    <row r="4048" spans="2:17" x14ac:dyDescent="0.3">
      <c r="B4048" s="102"/>
      <c r="C4048" s="210"/>
      <c r="D4048" s="102"/>
      <c r="E4048" s="210"/>
      <c r="F4048" s="102"/>
      <c r="G4048" s="210"/>
      <c r="H4048" s="102"/>
      <c r="I4048" s="210"/>
      <c r="J4048" s="102"/>
      <c r="K4048" s="210"/>
      <c r="L4048" s="102"/>
      <c r="M4048" s="210"/>
      <c r="N4048" s="102"/>
      <c r="O4048" s="210"/>
      <c r="P4048" s="102"/>
      <c r="Q4048" s="215"/>
    </row>
    <row r="4049" spans="2:17" x14ac:dyDescent="0.3">
      <c r="B4049" s="102"/>
      <c r="C4049" s="210"/>
      <c r="D4049" s="102"/>
      <c r="E4049" s="210"/>
      <c r="F4049" s="102"/>
      <c r="G4049" s="210"/>
      <c r="H4049" s="102"/>
      <c r="I4049" s="210"/>
      <c r="J4049" s="102"/>
      <c r="K4049" s="210"/>
      <c r="L4049" s="102"/>
      <c r="M4049" s="210"/>
      <c r="N4049" s="102"/>
      <c r="O4049" s="210"/>
      <c r="P4049" s="102"/>
      <c r="Q4049" s="215"/>
    </row>
    <row r="4050" spans="2:17" x14ac:dyDescent="0.3">
      <c r="B4050" s="102"/>
      <c r="C4050" s="210"/>
      <c r="D4050" s="102"/>
      <c r="E4050" s="210"/>
      <c r="F4050" s="102"/>
      <c r="G4050" s="210"/>
      <c r="H4050" s="102"/>
      <c r="I4050" s="210"/>
      <c r="J4050" s="102"/>
      <c r="K4050" s="210"/>
      <c r="L4050" s="102"/>
      <c r="M4050" s="210"/>
      <c r="N4050" s="102"/>
      <c r="O4050" s="210"/>
      <c r="P4050" s="102"/>
      <c r="Q4050" s="215"/>
    </row>
    <row r="4051" spans="2:17" x14ac:dyDescent="0.3">
      <c r="B4051" s="102"/>
      <c r="C4051" s="210"/>
      <c r="D4051" s="102"/>
      <c r="E4051" s="210"/>
      <c r="F4051" s="102"/>
      <c r="G4051" s="210"/>
      <c r="H4051" s="102"/>
      <c r="I4051" s="210"/>
      <c r="J4051" s="102"/>
      <c r="K4051" s="210"/>
      <c r="L4051" s="102"/>
      <c r="M4051" s="210"/>
      <c r="N4051" s="102"/>
      <c r="O4051" s="210"/>
      <c r="P4051" s="102"/>
      <c r="Q4051" s="215"/>
    </row>
    <row r="4052" spans="2:17" x14ac:dyDescent="0.3">
      <c r="B4052" s="102"/>
      <c r="C4052" s="210"/>
      <c r="D4052" s="102"/>
      <c r="E4052" s="210"/>
      <c r="F4052" s="102"/>
      <c r="G4052" s="210"/>
      <c r="H4052" s="102"/>
      <c r="I4052" s="210"/>
      <c r="J4052" s="102"/>
      <c r="K4052" s="210"/>
      <c r="L4052" s="102"/>
      <c r="M4052" s="210"/>
      <c r="N4052" s="102"/>
      <c r="O4052" s="210"/>
      <c r="P4052" s="102"/>
      <c r="Q4052" s="215"/>
    </row>
    <row r="4053" spans="2:17" x14ac:dyDescent="0.3">
      <c r="B4053" s="102"/>
      <c r="C4053" s="210"/>
      <c r="D4053" s="102"/>
      <c r="E4053" s="210"/>
      <c r="F4053" s="102"/>
      <c r="G4053" s="210"/>
      <c r="H4053" s="102"/>
      <c r="I4053" s="210"/>
      <c r="J4053" s="102"/>
      <c r="K4053" s="210"/>
      <c r="L4053" s="102"/>
      <c r="M4053" s="210"/>
      <c r="N4053" s="102"/>
      <c r="O4053" s="210"/>
      <c r="P4053" s="102"/>
      <c r="Q4053" s="215"/>
    </row>
    <row r="4054" spans="2:17" x14ac:dyDescent="0.3">
      <c r="B4054" s="102"/>
      <c r="C4054" s="210"/>
      <c r="D4054" s="102"/>
      <c r="E4054" s="210"/>
      <c r="F4054" s="102"/>
      <c r="G4054" s="210"/>
      <c r="H4054" s="102"/>
      <c r="I4054" s="210"/>
      <c r="J4054" s="102"/>
      <c r="K4054" s="210"/>
      <c r="L4054" s="102"/>
      <c r="M4054" s="210"/>
      <c r="N4054" s="102"/>
      <c r="O4054" s="210"/>
      <c r="P4054" s="102"/>
      <c r="Q4054" s="215"/>
    </row>
    <row r="4055" spans="2:17" x14ac:dyDescent="0.3">
      <c r="B4055" s="102"/>
      <c r="C4055" s="210"/>
      <c r="D4055" s="102"/>
      <c r="E4055" s="210"/>
      <c r="F4055" s="102"/>
      <c r="G4055" s="210"/>
      <c r="H4055" s="102"/>
      <c r="I4055" s="210"/>
      <c r="J4055" s="102"/>
      <c r="K4055" s="210"/>
      <c r="L4055" s="102"/>
      <c r="M4055" s="210"/>
      <c r="N4055" s="102"/>
      <c r="O4055" s="210"/>
      <c r="P4055" s="102"/>
      <c r="Q4055" s="215"/>
    </row>
    <row r="4056" spans="2:17" x14ac:dyDescent="0.3">
      <c r="B4056" s="102"/>
      <c r="C4056" s="210"/>
      <c r="D4056" s="102"/>
      <c r="E4056" s="210"/>
      <c r="F4056" s="102"/>
      <c r="G4056" s="210"/>
      <c r="H4056" s="102"/>
      <c r="I4056" s="210"/>
      <c r="J4056" s="102"/>
      <c r="K4056" s="210"/>
      <c r="L4056" s="102"/>
      <c r="M4056" s="210"/>
      <c r="N4056" s="102"/>
      <c r="O4056" s="210"/>
      <c r="P4056" s="102"/>
      <c r="Q4056" s="215"/>
    </row>
    <row r="4057" spans="2:17" x14ac:dyDescent="0.3">
      <c r="B4057" s="102"/>
      <c r="C4057" s="210"/>
      <c r="D4057" s="102"/>
      <c r="E4057" s="210"/>
      <c r="F4057" s="102"/>
      <c r="G4057" s="210"/>
      <c r="H4057" s="102"/>
      <c r="I4057" s="210"/>
      <c r="J4057" s="102"/>
      <c r="K4057" s="210"/>
      <c r="L4057" s="102"/>
      <c r="M4057" s="210"/>
      <c r="N4057" s="102"/>
      <c r="O4057" s="210"/>
      <c r="P4057" s="102"/>
      <c r="Q4057" s="215"/>
    </row>
    <row r="4058" spans="2:17" x14ac:dyDescent="0.3">
      <c r="B4058" s="102"/>
      <c r="C4058" s="210"/>
      <c r="D4058" s="102"/>
      <c r="E4058" s="210"/>
      <c r="F4058" s="102"/>
      <c r="G4058" s="210"/>
      <c r="H4058" s="102"/>
      <c r="I4058" s="210"/>
      <c r="J4058" s="102"/>
      <c r="K4058" s="210"/>
      <c r="L4058" s="102"/>
      <c r="M4058" s="210"/>
      <c r="N4058" s="102"/>
      <c r="O4058" s="210"/>
      <c r="P4058" s="102"/>
      <c r="Q4058" s="215"/>
    </row>
    <row r="4059" spans="2:17" x14ac:dyDescent="0.3">
      <c r="B4059" s="102"/>
      <c r="C4059" s="210"/>
      <c r="D4059" s="102"/>
      <c r="E4059" s="210"/>
      <c r="F4059" s="102"/>
      <c r="G4059" s="210"/>
      <c r="H4059" s="102"/>
      <c r="I4059" s="210"/>
      <c r="J4059" s="102"/>
      <c r="K4059" s="210"/>
      <c r="L4059" s="102"/>
      <c r="M4059" s="210"/>
      <c r="N4059" s="102"/>
      <c r="O4059" s="210"/>
      <c r="P4059" s="102"/>
      <c r="Q4059" s="215"/>
    </row>
    <row r="4060" spans="2:17" x14ac:dyDescent="0.3">
      <c r="B4060" s="102"/>
      <c r="C4060" s="210"/>
      <c r="D4060" s="102"/>
      <c r="E4060" s="210"/>
      <c r="F4060" s="102"/>
      <c r="G4060" s="210"/>
      <c r="H4060" s="102"/>
      <c r="I4060" s="210"/>
      <c r="J4060" s="102"/>
      <c r="K4060" s="210"/>
      <c r="L4060" s="102"/>
      <c r="M4060" s="210"/>
      <c r="N4060" s="102"/>
      <c r="O4060" s="210"/>
      <c r="P4060" s="102"/>
      <c r="Q4060" s="215"/>
    </row>
    <row r="4061" spans="2:17" x14ac:dyDescent="0.3">
      <c r="B4061" s="102"/>
      <c r="C4061" s="210"/>
      <c r="D4061" s="102"/>
      <c r="E4061" s="210"/>
      <c r="F4061" s="102"/>
      <c r="G4061" s="210"/>
      <c r="H4061" s="102"/>
      <c r="I4061" s="210"/>
      <c r="J4061" s="102"/>
      <c r="K4061" s="210"/>
      <c r="L4061" s="102"/>
      <c r="M4061" s="210"/>
      <c r="N4061" s="102"/>
      <c r="O4061" s="210"/>
      <c r="P4061" s="102"/>
      <c r="Q4061" s="215"/>
    </row>
    <row r="4062" spans="2:17" x14ac:dyDescent="0.3">
      <c r="B4062" s="102"/>
      <c r="C4062" s="210"/>
      <c r="D4062" s="102"/>
      <c r="E4062" s="210"/>
      <c r="F4062" s="102"/>
      <c r="G4062" s="210"/>
      <c r="H4062" s="102"/>
      <c r="I4062" s="210"/>
      <c r="J4062" s="102"/>
      <c r="K4062" s="210"/>
      <c r="L4062" s="102"/>
      <c r="M4062" s="210"/>
      <c r="N4062" s="102"/>
      <c r="O4062" s="210"/>
      <c r="P4062" s="102"/>
      <c r="Q4062" s="215"/>
    </row>
    <row r="4063" spans="2:17" x14ac:dyDescent="0.3">
      <c r="B4063" s="102"/>
      <c r="C4063" s="210"/>
      <c r="D4063" s="102"/>
      <c r="E4063" s="210"/>
      <c r="F4063" s="102"/>
      <c r="G4063" s="210"/>
      <c r="H4063" s="102"/>
      <c r="I4063" s="210"/>
      <c r="J4063" s="102"/>
      <c r="K4063" s="210"/>
      <c r="L4063" s="102"/>
      <c r="M4063" s="210"/>
      <c r="N4063" s="102"/>
      <c r="O4063" s="210"/>
      <c r="P4063" s="102"/>
      <c r="Q4063" s="215"/>
    </row>
    <row r="4064" spans="2:17" x14ac:dyDescent="0.3">
      <c r="B4064" s="102"/>
      <c r="C4064" s="210"/>
      <c r="D4064" s="102"/>
      <c r="E4064" s="210"/>
      <c r="F4064" s="102"/>
      <c r="G4064" s="210"/>
      <c r="H4064" s="102"/>
      <c r="I4064" s="210"/>
      <c r="J4064" s="102"/>
      <c r="K4064" s="210"/>
      <c r="L4064" s="102"/>
      <c r="M4064" s="210"/>
      <c r="N4064" s="102"/>
      <c r="O4064" s="210"/>
      <c r="P4064" s="102"/>
      <c r="Q4064" s="215"/>
    </row>
    <row r="4065" spans="2:17" x14ac:dyDescent="0.3">
      <c r="B4065" s="102"/>
      <c r="C4065" s="210"/>
      <c r="D4065" s="102"/>
      <c r="E4065" s="210"/>
      <c r="F4065" s="102"/>
      <c r="G4065" s="210"/>
      <c r="H4065" s="102"/>
      <c r="I4065" s="210"/>
      <c r="J4065" s="102"/>
      <c r="K4065" s="210"/>
      <c r="L4065" s="102"/>
      <c r="M4065" s="210"/>
      <c r="N4065" s="102"/>
      <c r="O4065" s="210"/>
      <c r="P4065" s="102"/>
      <c r="Q4065" s="215"/>
    </row>
    <row r="4066" spans="2:17" x14ac:dyDescent="0.3">
      <c r="B4066" s="102"/>
      <c r="C4066" s="210"/>
      <c r="D4066" s="102"/>
      <c r="E4066" s="210"/>
      <c r="F4066" s="102"/>
      <c r="G4066" s="210"/>
      <c r="H4066" s="102"/>
      <c r="I4066" s="210"/>
      <c r="J4066" s="102"/>
      <c r="K4066" s="210"/>
      <c r="L4066" s="102"/>
      <c r="M4066" s="210"/>
      <c r="N4066" s="102"/>
      <c r="O4066" s="210"/>
      <c r="P4066" s="102"/>
      <c r="Q4066" s="215"/>
    </row>
    <row r="4067" spans="2:17" x14ac:dyDescent="0.3">
      <c r="B4067" s="102"/>
      <c r="C4067" s="210"/>
      <c r="D4067" s="102"/>
      <c r="E4067" s="210"/>
      <c r="F4067" s="102"/>
      <c r="G4067" s="210"/>
      <c r="H4067" s="102"/>
      <c r="I4067" s="210"/>
      <c r="J4067" s="102"/>
      <c r="K4067" s="210"/>
      <c r="L4067" s="102"/>
      <c r="M4067" s="210"/>
      <c r="N4067" s="102"/>
      <c r="O4067" s="210"/>
      <c r="P4067" s="102"/>
      <c r="Q4067" s="215"/>
    </row>
    <row r="4068" spans="2:17" x14ac:dyDescent="0.3">
      <c r="B4068" s="102"/>
      <c r="C4068" s="210"/>
      <c r="D4068" s="102"/>
      <c r="E4068" s="210"/>
      <c r="F4068" s="102"/>
      <c r="G4068" s="210"/>
      <c r="H4068" s="102"/>
      <c r="I4068" s="210"/>
      <c r="J4068" s="102"/>
      <c r="K4068" s="210"/>
      <c r="L4068" s="102"/>
      <c r="M4068" s="210"/>
      <c r="N4068" s="102"/>
      <c r="O4068" s="210"/>
      <c r="P4068" s="102"/>
      <c r="Q4068" s="215"/>
    </row>
    <row r="4069" spans="2:17" x14ac:dyDescent="0.3">
      <c r="B4069" s="102"/>
      <c r="C4069" s="210"/>
      <c r="D4069" s="102"/>
      <c r="E4069" s="210"/>
      <c r="F4069" s="102"/>
      <c r="G4069" s="210"/>
      <c r="H4069" s="102"/>
      <c r="I4069" s="210"/>
      <c r="J4069" s="102"/>
      <c r="K4069" s="210"/>
      <c r="L4069" s="102"/>
      <c r="M4069" s="210"/>
      <c r="N4069" s="102"/>
      <c r="O4069" s="210"/>
      <c r="P4069" s="102"/>
      <c r="Q4069" s="215"/>
    </row>
    <row r="4070" spans="2:17" x14ac:dyDescent="0.3">
      <c r="B4070" s="102"/>
      <c r="C4070" s="210"/>
      <c r="D4070" s="102"/>
      <c r="E4070" s="210"/>
      <c r="F4070" s="102"/>
      <c r="G4070" s="210"/>
      <c r="H4070" s="102"/>
      <c r="I4070" s="210"/>
      <c r="J4070" s="102"/>
      <c r="K4070" s="210"/>
      <c r="L4070" s="102"/>
      <c r="M4070" s="210"/>
      <c r="N4070" s="102"/>
      <c r="O4070" s="210"/>
      <c r="P4070" s="102"/>
      <c r="Q4070" s="215"/>
    </row>
    <row r="4071" spans="2:17" x14ac:dyDescent="0.3">
      <c r="B4071" s="102"/>
      <c r="C4071" s="210"/>
      <c r="D4071" s="102"/>
      <c r="E4071" s="210"/>
      <c r="F4071" s="102"/>
      <c r="G4071" s="210"/>
      <c r="H4071" s="102"/>
      <c r="I4071" s="210"/>
      <c r="J4071" s="102"/>
      <c r="K4071" s="210"/>
      <c r="L4071" s="102"/>
      <c r="M4071" s="210"/>
      <c r="N4071" s="102"/>
      <c r="O4071" s="210"/>
      <c r="P4071" s="102"/>
      <c r="Q4071" s="215"/>
    </row>
    <row r="4072" spans="2:17" x14ac:dyDescent="0.3">
      <c r="B4072" s="102"/>
      <c r="C4072" s="210"/>
      <c r="D4072" s="102"/>
      <c r="E4072" s="210"/>
      <c r="F4072" s="102"/>
      <c r="G4072" s="210"/>
      <c r="H4072" s="102"/>
      <c r="I4072" s="210"/>
      <c r="J4072" s="102"/>
      <c r="K4072" s="210"/>
      <c r="L4072" s="102"/>
      <c r="M4072" s="210"/>
      <c r="N4072" s="102"/>
      <c r="O4072" s="210"/>
      <c r="P4072" s="102"/>
      <c r="Q4072" s="215"/>
    </row>
    <row r="4073" spans="2:17" x14ac:dyDescent="0.3">
      <c r="B4073" s="102"/>
      <c r="C4073" s="210"/>
      <c r="D4073" s="102"/>
      <c r="E4073" s="210"/>
      <c r="F4073" s="102"/>
      <c r="G4073" s="210"/>
      <c r="H4073" s="102"/>
      <c r="I4073" s="210"/>
      <c r="J4073" s="102"/>
      <c r="K4073" s="210"/>
      <c r="L4073" s="102"/>
      <c r="M4073" s="210"/>
      <c r="N4073" s="102"/>
      <c r="O4073" s="210"/>
      <c r="P4073" s="102"/>
      <c r="Q4073" s="215"/>
    </row>
    <row r="4074" spans="2:17" x14ac:dyDescent="0.3">
      <c r="B4074" s="102"/>
      <c r="C4074" s="210"/>
      <c r="D4074" s="102"/>
      <c r="E4074" s="210"/>
      <c r="F4074" s="102"/>
      <c r="G4074" s="210"/>
      <c r="H4074" s="102"/>
      <c r="I4074" s="210"/>
      <c r="J4074" s="102"/>
      <c r="K4074" s="210"/>
      <c r="L4074" s="102"/>
      <c r="M4074" s="210"/>
      <c r="N4074" s="102"/>
      <c r="O4074" s="210"/>
      <c r="P4074" s="102"/>
      <c r="Q4074" s="215"/>
    </row>
    <row r="4075" spans="2:17" x14ac:dyDescent="0.3">
      <c r="B4075" s="102"/>
      <c r="C4075" s="210"/>
      <c r="D4075" s="102"/>
      <c r="E4075" s="210"/>
      <c r="F4075" s="102"/>
      <c r="G4075" s="210"/>
      <c r="H4075" s="102"/>
      <c r="I4075" s="210"/>
      <c r="J4075" s="102"/>
      <c r="K4075" s="210"/>
      <c r="L4075" s="102"/>
      <c r="M4075" s="210"/>
      <c r="N4075" s="102"/>
      <c r="O4075" s="210"/>
      <c r="P4075" s="102"/>
      <c r="Q4075" s="215"/>
    </row>
    <row r="4076" spans="2:17" x14ac:dyDescent="0.3">
      <c r="B4076" s="102"/>
      <c r="C4076" s="210"/>
      <c r="D4076" s="102"/>
      <c r="E4076" s="210"/>
      <c r="F4076" s="102"/>
      <c r="G4076" s="210"/>
      <c r="H4076" s="102"/>
      <c r="I4076" s="210"/>
      <c r="J4076" s="102"/>
      <c r="K4076" s="210"/>
      <c r="L4076" s="102"/>
      <c r="M4076" s="210"/>
      <c r="N4076" s="102"/>
      <c r="O4076" s="210"/>
      <c r="P4076" s="102"/>
      <c r="Q4076" s="215"/>
    </row>
    <row r="4077" spans="2:17" x14ac:dyDescent="0.3">
      <c r="B4077" s="102"/>
      <c r="C4077" s="210"/>
      <c r="D4077" s="102"/>
      <c r="E4077" s="210"/>
      <c r="F4077" s="102"/>
      <c r="G4077" s="210"/>
      <c r="H4077" s="102"/>
      <c r="I4077" s="210"/>
      <c r="J4077" s="102"/>
      <c r="K4077" s="210"/>
      <c r="L4077" s="102"/>
      <c r="M4077" s="210"/>
      <c r="N4077" s="102"/>
      <c r="O4077" s="210"/>
      <c r="P4077" s="102"/>
      <c r="Q4077" s="215"/>
    </row>
    <row r="4078" spans="2:17" x14ac:dyDescent="0.3">
      <c r="B4078" s="102"/>
      <c r="C4078" s="210"/>
      <c r="D4078" s="102"/>
      <c r="E4078" s="210"/>
      <c r="F4078" s="102"/>
      <c r="G4078" s="210"/>
      <c r="H4078" s="102"/>
      <c r="I4078" s="210"/>
      <c r="J4078" s="102"/>
      <c r="K4078" s="210"/>
      <c r="L4078" s="102"/>
      <c r="M4078" s="210"/>
      <c r="N4078" s="102"/>
      <c r="O4078" s="210"/>
      <c r="P4078" s="102"/>
      <c r="Q4078" s="215"/>
    </row>
    <row r="4079" spans="2:17" x14ac:dyDescent="0.3">
      <c r="B4079" s="102"/>
      <c r="C4079" s="210"/>
      <c r="D4079" s="102"/>
      <c r="E4079" s="210"/>
      <c r="F4079" s="102"/>
      <c r="G4079" s="210"/>
      <c r="H4079" s="102"/>
      <c r="I4079" s="210"/>
      <c r="J4079" s="102"/>
      <c r="K4079" s="210"/>
      <c r="L4079" s="102"/>
      <c r="M4079" s="210"/>
      <c r="N4079" s="102"/>
      <c r="O4079" s="210"/>
      <c r="P4079" s="102"/>
      <c r="Q4079" s="215"/>
    </row>
    <row r="4080" spans="2:17" x14ac:dyDescent="0.3">
      <c r="B4080" s="102"/>
      <c r="C4080" s="210"/>
      <c r="D4080" s="102"/>
      <c r="E4080" s="210"/>
      <c r="F4080" s="102"/>
      <c r="G4080" s="210"/>
      <c r="H4080" s="102"/>
      <c r="I4080" s="210"/>
      <c r="J4080" s="102"/>
      <c r="K4080" s="210"/>
      <c r="L4080" s="102"/>
      <c r="M4080" s="210"/>
      <c r="N4080" s="102"/>
      <c r="O4080" s="210"/>
      <c r="P4080" s="102"/>
      <c r="Q4080" s="215"/>
    </row>
    <row r="4081" spans="2:17" x14ac:dyDescent="0.3">
      <c r="B4081" s="102"/>
      <c r="C4081" s="210"/>
      <c r="D4081" s="102"/>
      <c r="E4081" s="210"/>
      <c r="F4081" s="102"/>
      <c r="G4081" s="210"/>
      <c r="H4081" s="102"/>
      <c r="I4081" s="210"/>
      <c r="J4081" s="102"/>
      <c r="K4081" s="210"/>
      <c r="L4081" s="102"/>
      <c r="M4081" s="210"/>
      <c r="N4081" s="102"/>
      <c r="O4081" s="210"/>
      <c r="P4081" s="102"/>
      <c r="Q4081" s="215"/>
    </row>
    <row r="4082" spans="2:17" x14ac:dyDescent="0.3">
      <c r="B4082" s="102"/>
      <c r="C4082" s="210"/>
      <c r="D4082" s="102"/>
      <c r="E4082" s="210"/>
      <c r="F4082" s="102"/>
      <c r="G4082" s="210"/>
      <c r="H4082" s="102"/>
      <c r="I4082" s="210"/>
      <c r="J4082" s="102"/>
      <c r="K4082" s="210"/>
      <c r="L4082" s="102"/>
      <c r="M4082" s="210"/>
      <c r="N4082" s="102"/>
      <c r="O4082" s="210"/>
      <c r="P4082" s="102"/>
      <c r="Q4082" s="215"/>
    </row>
    <row r="4083" spans="2:17" x14ac:dyDescent="0.3">
      <c r="B4083" s="102"/>
      <c r="C4083" s="210"/>
      <c r="D4083" s="102"/>
      <c r="E4083" s="210"/>
      <c r="F4083" s="102"/>
      <c r="G4083" s="210"/>
      <c r="H4083" s="102"/>
      <c r="I4083" s="210"/>
      <c r="J4083" s="102"/>
      <c r="K4083" s="210"/>
      <c r="L4083" s="102"/>
      <c r="M4083" s="210"/>
      <c r="N4083" s="102"/>
      <c r="O4083" s="210"/>
      <c r="P4083" s="102"/>
      <c r="Q4083" s="215"/>
    </row>
    <row r="4084" spans="2:17" x14ac:dyDescent="0.3">
      <c r="B4084" s="102"/>
      <c r="C4084" s="210"/>
      <c r="D4084" s="102"/>
      <c r="E4084" s="210"/>
      <c r="F4084" s="102"/>
      <c r="G4084" s="210"/>
      <c r="H4084" s="102"/>
      <c r="I4084" s="210"/>
      <c r="J4084" s="102"/>
      <c r="K4084" s="210"/>
      <c r="L4084" s="102"/>
      <c r="M4084" s="210"/>
      <c r="N4084" s="102"/>
      <c r="O4084" s="210"/>
      <c r="P4084" s="102"/>
      <c r="Q4084" s="215"/>
    </row>
    <row r="4085" spans="2:17" x14ac:dyDescent="0.3">
      <c r="B4085" s="102"/>
      <c r="C4085" s="210"/>
      <c r="D4085" s="102"/>
      <c r="E4085" s="210"/>
      <c r="F4085" s="102"/>
      <c r="G4085" s="210"/>
      <c r="H4085" s="102"/>
      <c r="I4085" s="210"/>
      <c r="J4085" s="102"/>
      <c r="K4085" s="210"/>
      <c r="L4085" s="102"/>
      <c r="M4085" s="210"/>
      <c r="N4085" s="102"/>
      <c r="O4085" s="210"/>
      <c r="P4085" s="102"/>
      <c r="Q4085" s="215"/>
    </row>
    <row r="4086" spans="2:17" x14ac:dyDescent="0.3">
      <c r="B4086" s="102"/>
      <c r="C4086" s="210"/>
      <c r="D4086" s="102"/>
      <c r="E4086" s="210"/>
      <c r="F4086" s="102"/>
      <c r="G4086" s="210"/>
      <c r="H4086" s="102"/>
      <c r="I4086" s="210"/>
      <c r="J4086" s="102"/>
      <c r="K4086" s="210"/>
      <c r="L4086" s="102"/>
      <c r="M4086" s="210"/>
      <c r="N4086" s="102"/>
      <c r="O4086" s="210"/>
      <c r="P4086" s="102"/>
      <c r="Q4086" s="215"/>
    </row>
    <row r="4087" spans="2:17" x14ac:dyDescent="0.3">
      <c r="B4087" s="102"/>
      <c r="C4087" s="210"/>
      <c r="D4087" s="102"/>
      <c r="E4087" s="210"/>
      <c r="F4087" s="102"/>
      <c r="G4087" s="210"/>
      <c r="H4087" s="102"/>
      <c r="I4087" s="210"/>
      <c r="J4087" s="102"/>
      <c r="K4087" s="210"/>
      <c r="L4087" s="102"/>
      <c r="M4087" s="210"/>
      <c r="N4087" s="102"/>
      <c r="O4087" s="210"/>
      <c r="P4087" s="102"/>
      <c r="Q4087" s="215"/>
    </row>
    <row r="4088" spans="2:17" x14ac:dyDescent="0.3">
      <c r="B4088" s="102"/>
      <c r="C4088" s="210"/>
      <c r="D4088" s="102"/>
      <c r="E4088" s="210"/>
      <c r="F4088" s="102"/>
      <c r="G4088" s="210"/>
      <c r="H4088" s="102"/>
      <c r="I4088" s="210"/>
      <c r="J4088" s="102"/>
      <c r="K4088" s="210"/>
      <c r="L4088" s="102"/>
      <c r="M4088" s="210"/>
      <c r="N4088" s="102"/>
      <c r="O4088" s="210"/>
      <c r="P4088" s="102"/>
      <c r="Q4088" s="215"/>
    </row>
    <row r="4089" spans="2:17" x14ac:dyDescent="0.3">
      <c r="B4089" s="102"/>
      <c r="C4089" s="210"/>
      <c r="D4089" s="102"/>
      <c r="E4089" s="210"/>
      <c r="F4089" s="102"/>
      <c r="G4089" s="210"/>
      <c r="H4089" s="102"/>
      <c r="I4089" s="210"/>
      <c r="J4089" s="102"/>
      <c r="K4089" s="210"/>
      <c r="L4089" s="102"/>
      <c r="M4089" s="210"/>
      <c r="N4089" s="102"/>
      <c r="O4089" s="210"/>
      <c r="P4089" s="102"/>
      <c r="Q4089" s="215"/>
    </row>
    <row r="4090" spans="2:17" x14ac:dyDescent="0.3">
      <c r="B4090" s="102"/>
      <c r="C4090" s="210"/>
      <c r="D4090" s="102"/>
      <c r="E4090" s="210"/>
      <c r="F4090" s="102"/>
      <c r="G4090" s="210"/>
      <c r="H4090" s="102"/>
      <c r="I4090" s="210"/>
      <c r="J4090" s="102"/>
      <c r="K4090" s="210"/>
      <c r="L4090" s="102"/>
      <c r="M4090" s="210"/>
      <c r="N4090" s="102"/>
      <c r="O4090" s="210"/>
      <c r="P4090" s="102"/>
      <c r="Q4090" s="215"/>
    </row>
    <row r="4091" spans="2:17" x14ac:dyDescent="0.3">
      <c r="B4091" s="102"/>
      <c r="C4091" s="210"/>
      <c r="D4091" s="102"/>
      <c r="E4091" s="210"/>
      <c r="F4091" s="102"/>
      <c r="G4091" s="210"/>
      <c r="H4091" s="102"/>
      <c r="I4091" s="210"/>
      <c r="J4091" s="102"/>
      <c r="K4091" s="210"/>
      <c r="L4091" s="102"/>
      <c r="M4091" s="210"/>
      <c r="N4091" s="102"/>
      <c r="O4091" s="210"/>
      <c r="P4091" s="102"/>
      <c r="Q4091" s="215"/>
    </row>
    <row r="4092" spans="2:17" x14ac:dyDescent="0.3">
      <c r="B4092" s="102"/>
      <c r="C4092" s="210"/>
      <c r="D4092" s="102"/>
      <c r="E4092" s="210"/>
      <c r="F4092" s="102"/>
      <c r="G4092" s="210"/>
      <c r="H4092" s="102"/>
      <c r="I4092" s="210"/>
      <c r="J4092" s="102"/>
      <c r="K4092" s="210"/>
      <c r="L4092" s="102"/>
      <c r="M4092" s="210"/>
      <c r="N4092" s="102"/>
      <c r="O4092" s="210"/>
      <c r="P4092" s="102"/>
      <c r="Q4092" s="215"/>
    </row>
    <row r="4093" spans="2:17" x14ac:dyDescent="0.3">
      <c r="B4093" s="102"/>
      <c r="C4093" s="210"/>
      <c r="D4093" s="102"/>
      <c r="E4093" s="210"/>
      <c r="F4093" s="102"/>
      <c r="G4093" s="210"/>
      <c r="H4093" s="102"/>
      <c r="I4093" s="210"/>
      <c r="J4093" s="102"/>
      <c r="K4093" s="210"/>
      <c r="L4093" s="102"/>
      <c r="M4093" s="210"/>
      <c r="N4093" s="102"/>
      <c r="O4093" s="210"/>
      <c r="P4093" s="102"/>
      <c r="Q4093" s="215"/>
    </row>
    <row r="4094" spans="2:17" x14ac:dyDescent="0.3">
      <c r="B4094" s="102"/>
      <c r="C4094" s="210"/>
      <c r="D4094" s="102"/>
      <c r="E4094" s="210"/>
      <c r="F4094" s="102"/>
      <c r="G4094" s="210"/>
      <c r="H4094" s="102"/>
      <c r="I4094" s="210"/>
      <c r="J4094" s="102"/>
      <c r="K4094" s="210"/>
      <c r="L4094" s="102"/>
      <c r="M4094" s="210"/>
      <c r="N4094" s="102"/>
      <c r="O4094" s="210"/>
      <c r="P4094" s="102"/>
      <c r="Q4094" s="215"/>
    </row>
    <row r="4095" spans="2:17" x14ac:dyDescent="0.3">
      <c r="B4095" s="102"/>
      <c r="C4095" s="210"/>
      <c r="D4095" s="102"/>
      <c r="E4095" s="210"/>
      <c r="F4095" s="102"/>
      <c r="G4095" s="210"/>
      <c r="H4095" s="102"/>
      <c r="I4095" s="210"/>
      <c r="J4095" s="102"/>
      <c r="K4095" s="210"/>
      <c r="L4095" s="102"/>
      <c r="M4095" s="210"/>
      <c r="N4095" s="102"/>
      <c r="O4095" s="210"/>
      <c r="P4095" s="102"/>
      <c r="Q4095" s="215"/>
    </row>
    <row r="4096" spans="2:17" x14ac:dyDescent="0.3">
      <c r="B4096" s="102"/>
      <c r="C4096" s="210"/>
      <c r="D4096" s="102"/>
      <c r="E4096" s="210"/>
      <c r="F4096" s="102"/>
      <c r="G4096" s="210"/>
      <c r="H4096" s="102"/>
      <c r="I4096" s="210"/>
      <c r="J4096" s="102"/>
      <c r="K4096" s="210"/>
      <c r="L4096" s="102"/>
      <c r="M4096" s="210"/>
      <c r="N4096" s="102"/>
      <c r="O4096" s="210"/>
      <c r="P4096" s="102"/>
      <c r="Q4096" s="215"/>
    </row>
    <row r="4097" spans="2:17" x14ac:dyDescent="0.3">
      <c r="B4097" s="102"/>
      <c r="C4097" s="210"/>
      <c r="D4097" s="102"/>
      <c r="E4097" s="210"/>
      <c r="F4097" s="102"/>
      <c r="G4097" s="210"/>
      <c r="H4097" s="102"/>
      <c r="I4097" s="210"/>
      <c r="J4097" s="102"/>
      <c r="K4097" s="210"/>
      <c r="L4097" s="102"/>
      <c r="M4097" s="210"/>
      <c r="N4097" s="102"/>
      <c r="O4097" s="210"/>
      <c r="P4097" s="102"/>
      <c r="Q4097" s="215"/>
    </row>
    <row r="4098" spans="2:17" x14ac:dyDescent="0.3">
      <c r="B4098" s="102"/>
      <c r="C4098" s="210"/>
      <c r="D4098" s="102"/>
      <c r="E4098" s="210"/>
      <c r="F4098" s="102"/>
      <c r="G4098" s="210"/>
      <c r="H4098" s="102"/>
      <c r="I4098" s="210"/>
      <c r="J4098" s="102"/>
      <c r="K4098" s="210"/>
      <c r="L4098" s="102"/>
      <c r="M4098" s="210"/>
      <c r="N4098" s="102"/>
      <c r="O4098" s="210"/>
      <c r="P4098" s="102"/>
      <c r="Q4098" s="215"/>
    </row>
    <row r="4099" spans="2:17" x14ac:dyDescent="0.3">
      <c r="B4099" s="102"/>
      <c r="C4099" s="210"/>
      <c r="D4099" s="102"/>
      <c r="E4099" s="210"/>
      <c r="F4099" s="102"/>
      <c r="G4099" s="210"/>
      <c r="H4099" s="102"/>
      <c r="I4099" s="210"/>
      <c r="J4099" s="102"/>
      <c r="K4099" s="210"/>
      <c r="L4099" s="102"/>
      <c r="M4099" s="210"/>
      <c r="N4099" s="102"/>
      <c r="O4099" s="210"/>
      <c r="P4099" s="102"/>
      <c r="Q4099" s="215"/>
    </row>
    <row r="4100" spans="2:17" x14ac:dyDescent="0.3">
      <c r="B4100" s="102"/>
      <c r="C4100" s="210"/>
      <c r="D4100" s="102"/>
      <c r="E4100" s="210"/>
      <c r="F4100" s="102"/>
      <c r="G4100" s="210"/>
      <c r="H4100" s="102"/>
      <c r="I4100" s="210"/>
      <c r="J4100" s="102"/>
      <c r="K4100" s="210"/>
      <c r="L4100" s="102"/>
      <c r="M4100" s="210"/>
      <c r="N4100" s="102"/>
      <c r="O4100" s="210"/>
      <c r="P4100" s="102"/>
      <c r="Q4100" s="215"/>
    </row>
    <row r="4101" spans="2:17" x14ac:dyDescent="0.3">
      <c r="B4101" s="102"/>
      <c r="C4101" s="210"/>
      <c r="D4101" s="102"/>
      <c r="E4101" s="210"/>
      <c r="F4101" s="102"/>
      <c r="G4101" s="210"/>
      <c r="H4101" s="102"/>
      <c r="I4101" s="210"/>
      <c r="J4101" s="102"/>
      <c r="K4101" s="210"/>
      <c r="L4101" s="102"/>
      <c r="M4101" s="210"/>
      <c r="N4101" s="102"/>
      <c r="O4101" s="210"/>
      <c r="P4101" s="102"/>
      <c r="Q4101" s="215"/>
    </row>
    <row r="4102" spans="2:17" x14ac:dyDescent="0.3">
      <c r="B4102" s="102"/>
      <c r="C4102" s="210"/>
      <c r="D4102" s="102"/>
      <c r="E4102" s="210"/>
      <c r="F4102" s="102"/>
      <c r="G4102" s="210"/>
      <c r="H4102" s="102"/>
      <c r="I4102" s="210"/>
      <c r="J4102" s="102"/>
      <c r="K4102" s="210"/>
      <c r="L4102" s="102"/>
      <c r="M4102" s="210"/>
      <c r="N4102" s="102"/>
      <c r="O4102" s="210"/>
      <c r="P4102" s="102"/>
      <c r="Q4102" s="215"/>
    </row>
    <row r="4103" spans="2:17" x14ac:dyDescent="0.3">
      <c r="B4103" s="102"/>
      <c r="C4103" s="210"/>
      <c r="D4103" s="102"/>
      <c r="E4103" s="210"/>
      <c r="F4103" s="102"/>
      <c r="G4103" s="210"/>
      <c r="H4103" s="102"/>
      <c r="I4103" s="210"/>
      <c r="J4103" s="102"/>
      <c r="K4103" s="210"/>
      <c r="L4103" s="102"/>
      <c r="M4103" s="210"/>
      <c r="N4103" s="102"/>
      <c r="O4103" s="210"/>
      <c r="P4103" s="102"/>
      <c r="Q4103" s="215"/>
    </row>
    <row r="4104" spans="2:17" x14ac:dyDescent="0.3">
      <c r="B4104" s="102"/>
      <c r="C4104" s="210"/>
      <c r="D4104" s="102"/>
      <c r="E4104" s="210"/>
      <c r="F4104" s="102"/>
      <c r="G4104" s="210"/>
      <c r="H4104" s="102"/>
      <c r="I4104" s="210"/>
      <c r="J4104" s="102"/>
      <c r="K4104" s="210"/>
      <c r="L4104" s="102"/>
      <c r="M4104" s="210"/>
      <c r="N4104" s="102"/>
      <c r="O4104" s="210"/>
      <c r="P4104" s="102"/>
      <c r="Q4104" s="215"/>
    </row>
    <row r="4105" spans="2:17" x14ac:dyDescent="0.3">
      <c r="B4105" s="102"/>
      <c r="C4105" s="210"/>
      <c r="D4105" s="102"/>
      <c r="E4105" s="210"/>
      <c r="F4105" s="102"/>
      <c r="G4105" s="210"/>
      <c r="H4105" s="102"/>
      <c r="I4105" s="210"/>
      <c r="J4105" s="102"/>
      <c r="K4105" s="210"/>
      <c r="L4105" s="102"/>
      <c r="M4105" s="210"/>
      <c r="N4105" s="102"/>
      <c r="O4105" s="210"/>
      <c r="P4105" s="102"/>
      <c r="Q4105" s="215"/>
    </row>
    <row r="4106" spans="2:17" x14ac:dyDescent="0.3">
      <c r="B4106" s="102"/>
      <c r="C4106" s="210"/>
      <c r="D4106" s="102"/>
      <c r="E4106" s="210"/>
      <c r="F4106" s="102"/>
      <c r="G4106" s="210"/>
      <c r="H4106" s="102"/>
      <c r="I4106" s="210"/>
      <c r="J4106" s="102"/>
      <c r="K4106" s="210"/>
      <c r="L4106" s="102"/>
      <c r="M4106" s="210"/>
      <c r="N4106" s="102"/>
      <c r="O4106" s="210"/>
      <c r="P4106" s="102"/>
      <c r="Q4106" s="215"/>
    </row>
    <row r="4107" spans="2:17" x14ac:dyDescent="0.3">
      <c r="B4107" s="102"/>
      <c r="C4107" s="210"/>
      <c r="D4107" s="102"/>
      <c r="E4107" s="210"/>
      <c r="F4107" s="102"/>
      <c r="G4107" s="210"/>
      <c r="H4107" s="102"/>
      <c r="I4107" s="210"/>
      <c r="J4107" s="102"/>
      <c r="K4107" s="210"/>
      <c r="L4107" s="102"/>
      <c r="M4107" s="210"/>
      <c r="N4107" s="102"/>
      <c r="O4107" s="210"/>
      <c r="P4107" s="102"/>
      <c r="Q4107" s="215"/>
    </row>
    <row r="4108" spans="2:17" x14ac:dyDescent="0.3">
      <c r="B4108" s="102"/>
      <c r="C4108" s="210"/>
      <c r="D4108" s="102"/>
      <c r="E4108" s="210"/>
      <c r="F4108" s="102"/>
      <c r="G4108" s="210"/>
      <c r="H4108" s="102"/>
      <c r="I4108" s="210"/>
      <c r="J4108" s="102"/>
      <c r="K4108" s="210"/>
      <c r="L4108" s="102"/>
      <c r="M4108" s="210"/>
      <c r="N4108" s="102"/>
      <c r="O4108" s="210"/>
      <c r="P4108" s="102"/>
      <c r="Q4108" s="215"/>
    </row>
    <row r="4109" spans="2:17" x14ac:dyDescent="0.3">
      <c r="B4109" s="102"/>
      <c r="C4109" s="210"/>
      <c r="D4109" s="102"/>
      <c r="E4109" s="210"/>
      <c r="F4109" s="102"/>
      <c r="G4109" s="210"/>
      <c r="H4109" s="102"/>
      <c r="I4109" s="210"/>
      <c r="J4109" s="102"/>
      <c r="K4109" s="210"/>
      <c r="L4109" s="102"/>
      <c r="M4109" s="210"/>
      <c r="N4109" s="102"/>
      <c r="O4109" s="210"/>
      <c r="P4109" s="102"/>
      <c r="Q4109" s="215"/>
    </row>
    <row r="4110" spans="2:17" x14ac:dyDescent="0.3">
      <c r="B4110" s="102"/>
      <c r="C4110" s="210"/>
      <c r="D4110" s="102"/>
      <c r="E4110" s="210"/>
      <c r="F4110" s="102"/>
      <c r="G4110" s="210"/>
      <c r="H4110" s="102"/>
      <c r="I4110" s="210"/>
      <c r="J4110" s="102"/>
      <c r="K4110" s="210"/>
      <c r="L4110" s="102"/>
      <c r="M4110" s="210"/>
      <c r="N4110" s="102"/>
      <c r="O4110" s="210"/>
      <c r="P4110" s="102"/>
      <c r="Q4110" s="215"/>
    </row>
    <row r="4111" spans="2:17" x14ac:dyDescent="0.3">
      <c r="B4111" s="102"/>
      <c r="C4111" s="210"/>
      <c r="D4111" s="102"/>
      <c r="E4111" s="210"/>
      <c r="F4111" s="102"/>
      <c r="G4111" s="210"/>
      <c r="H4111" s="102"/>
      <c r="I4111" s="210"/>
      <c r="J4111" s="102"/>
      <c r="K4111" s="210"/>
      <c r="L4111" s="102"/>
      <c r="M4111" s="210"/>
      <c r="N4111" s="102"/>
      <c r="O4111" s="210"/>
      <c r="P4111" s="102"/>
      <c r="Q4111" s="215"/>
    </row>
    <row r="4112" spans="2:17" x14ac:dyDescent="0.3">
      <c r="B4112" s="102"/>
      <c r="C4112" s="210"/>
      <c r="D4112" s="102"/>
      <c r="E4112" s="210"/>
      <c r="F4112" s="102"/>
      <c r="G4112" s="210"/>
      <c r="H4112" s="102"/>
      <c r="I4112" s="210"/>
      <c r="J4112" s="102"/>
      <c r="K4112" s="210"/>
      <c r="L4112" s="102"/>
      <c r="M4112" s="210"/>
      <c r="N4112" s="102"/>
      <c r="O4112" s="210"/>
      <c r="P4112" s="102"/>
      <c r="Q4112" s="215"/>
    </row>
    <row r="4113" spans="2:17" x14ac:dyDescent="0.3">
      <c r="B4113" s="102"/>
      <c r="C4113" s="210"/>
      <c r="D4113" s="102"/>
      <c r="E4113" s="210"/>
      <c r="F4113" s="102"/>
      <c r="G4113" s="210"/>
      <c r="H4113" s="102"/>
      <c r="I4113" s="210"/>
      <c r="J4113" s="102"/>
      <c r="K4113" s="210"/>
      <c r="L4113" s="102"/>
      <c r="M4113" s="210"/>
      <c r="N4113" s="102"/>
      <c r="O4113" s="210"/>
      <c r="P4113" s="102"/>
      <c r="Q4113" s="215"/>
    </row>
    <row r="4114" spans="2:17" x14ac:dyDescent="0.3">
      <c r="B4114" s="102"/>
      <c r="C4114" s="210"/>
      <c r="D4114" s="102"/>
      <c r="E4114" s="210"/>
      <c r="F4114" s="102"/>
      <c r="G4114" s="210"/>
      <c r="H4114" s="102"/>
      <c r="I4114" s="210"/>
      <c r="J4114" s="102"/>
      <c r="K4114" s="210"/>
      <c r="L4114" s="102"/>
      <c r="M4114" s="210"/>
      <c r="N4114" s="102"/>
      <c r="O4114" s="210"/>
      <c r="P4114" s="102"/>
      <c r="Q4114" s="215"/>
    </row>
    <row r="4115" spans="2:17" x14ac:dyDescent="0.3">
      <c r="B4115" s="102"/>
      <c r="C4115" s="210"/>
      <c r="D4115" s="102"/>
      <c r="E4115" s="210"/>
      <c r="F4115" s="102"/>
      <c r="G4115" s="210"/>
      <c r="H4115" s="102"/>
      <c r="I4115" s="210"/>
      <c r="J4115" s="102"/>
      <c r="K4115" s="210"/>
      <c r="L4115" s="102"/>
      <c r="M4115" s="210"/>
      <c r="N4115" s="102"/>
      <c r="O4115" s="210"/>
      <c r="P4115" s="102"/>
      <c r="Q4115" s="215"/>
    </row>
    <row r="4116" spans="2:17" x14ac:dyDescent="0.3">
      <c r="B4116" s="102"/>
      <c r="C4116" s="210"/>
      <c r="D4116" s="102"/>
      <c r="E4116" s="210"/>
      <c r="F4116" s="102"/>
      <c r="G4116" s="210"/>
      <c r="H4116" s="102"/>
      <c r="I4116" s="210"/>
      <c r="J4116" s="102"/>
      <c r="K4116" s="210"/>
      <c r="L4116" s="102"/>
      <c r="M4116" s="210"/>
      <c r="N4116" s="102"/>
      <c r="O4116" s="210"/>
      <c r="P4116" s="102"/>
      <c r="Q4116" s="215"/>
    </row>
    <row r="4117" spans="2:17" x14ac:dyDescent="0.3">
      <c r="B4117" s="102"/>
      <c r="C4117" s="210"/>
      <c r="D4117" s="102"/>
      <c r="E4117" s="210"/>
      <c r="F4117" s="102"/>
      <c r="G4117" s="210"/>
      <c r="H4117" s="102"/>
      <c r="I4117" s="210"/>
      <c r="J4117" s="102"/>
      <c r="K4117" s="210"/>
      <c r="L4117" s="102"/>
      <c r="M4117" s="210"/>
      <c r="N4117" s="102"/>
      <c r="O4117" s="210"/>
      <c r="P4117" s="102"/>
      <c r="Q4117" s="215"/>
    </row>
    <row r="4118" spans="2:17" x14ac:dyDescent="0.3">
      <c r="B4118" s="102"/>
      <c r="C4118" s="210"/>
      <c r="D4118" s="102"/>
      <c r="E4118" s="210"/>
      <c r="F4118" s="102"/>
      <c r="G4118" s="210"/>
      <c r="H4118" s="102"/>
      <c r="I4118" s="210"/>
      <c r="J4118" s="102"/>
      <c r="K4118" s="210"/>
      <c r="L4118" s="102"/>
      <c r="M4118" s="210"/>
      <c r="N4118" s="102"/>
      <c r="O4118" s="210"/>
      <c r="P4118" s="102"/>
      <c r="Q4118" s="215"/>
    </row>
    <row r="4119" spans="2:17" x14ac:dyDescent="0.3">
      <c r="B4119" s="102"/>
      <c r="C4119" s="210"/>
      <c r="D4119" s="102"/>
      <c r="E4119" s="210"/>
      <c r="F4119" s="102"/>
      <c r="G4119" s="210"/>
      <c r="H4119" s="102"/>
      <c r="I4119" s="210"/>
      <c r="J4119" s="102"/>
      <c r="K4119" s="210"/>
      <c r="L4119" s="102"/>
      <c r="M4119" s="210"/>
      <c r="N4119" s="102"/>
      <c r="O4119" s="210"/>
      <c r="P4119" s="102"/>
      <c r="Q4119" s="215"/>
    </row>
    <row r="4120" spans="2:17" x14ac:dyDescent="0.3">
      <c r="B4120" s="102"/>
      <c r="C4120" s="210"/>
      <c r="D4120" s="102"/>
      <c r="E4120" s="210"/>
      <c r="F4120" s="102"/>
      <c r="G4120" s="210"/>
      <c r="H4120" s="102"/>
      <c r="I4120" s="210"/>
      <c r="J4120" s="102"/>
      <c r="K4120" s="210"/>
      <c r="L4120" s="102"/>
      <c r="M4120" s="210"/>
      <c r="N4120" s="102"/>
      <c r="O4120" s="210"/>
      <c r="P4120" s="102"/>
      <c r="Q4120" s="215"/>
    </row>
    <row r="4121" spans="2:17" x14ac:dyDescent="0.3">
      <c r="B4121" s="102"/>
      <c r="C4121" s="210"/>
      <c r="D4121" s="102"/>
      <c r="E4121" s="210"/>
      <c r="F4121" s="102"/>
      <c r="G4121" s="210"/>
      <c r="H4121" s="102"/>
      <c r="I4121" s="210"/>
      <c r="J4121" s="102"/>
      <c r="K4121" s="210"/>
      <c r="L4121" s="102"/>
      <c r="M4121" s="210"/>
      <c r="N4121" s="102"/>
      <c r="O4121" s="210"/>
      <c r="P4121" s="102"/>
      <c r="Q4121" s="215"/>
    </row>
    <row r="4122" spans="2:17" x14ac:dyDescent="0.3">
      <c r="B4122" s="102"/>
      <c r="C4122" s="210"/>
      <c r="D4122" s="102"/>
      <c r="E4122" s="210"/>
      <c r="F4122" s="102"/>
      <c r="G4122" s="210"/>
      <c r="H4122" s="102"/>
      <c r="I4122" s="210"/>
      <c r="J4122" s="102"/>
      <c r="K4122" s="210"/>
      <c r="L4122" s="102"/>
      <c r="M4122" s="210"/>
      <c r="N4122" s="102"/>
      <c r="O4122" s="210"/>
      <c r="P4122" s="102"/>
      <c r="Q4122" s="215"/>
    </row>
    <row r="4123" spans="2:17" x14ac:dyDescent="0.3">
      <c r="B4123" s="102"/>
      <c r="C4123" s="210"/>
      <c r="D4123" s="102"/>
      <c r="E4123" s="210"/>
      <c r="F4123" s="102"/>
      <c r="G4123" s="210"/>
      <c r="H4123" s="102"/>
      <c r="I4123" s="210"/>
      <c r="J4123" s="102"/>
      <c r="K4123" s="210"/>
      <c r="L4123" s="102"/>
      <c r="M4123" s="210"/>
      <c r="N4123" s="102"/>
      <c r="O4123" s="210"/>
      <c r="P4123" s="102"/>
      <c r="Q4123" s="215"/>
    </row>
    <row r="4124" spans="2:17" x14ac:dyDescent="0.3">
      <c r="B4124" s="102"/>
      <c r="C4124" s="210"/>
      <c r="D4124" s="102"/>
      <c r="E4124" s="210"/>
      <c r="F4124" s="102"/>
      <c r="G4124" s="210"/>
      <c r="H4124" s="102"/>
      <c r="I4124" s="210"/>
      <c r="J4124" s="102"/>
      <c r="K4124" s="210"/>
      <c r="L4124" s="102"/>
      <c r="M4124" s="210"/>
      <c r="N4124" s="102"/>
      <c r="O4124" s="210"/>
      <c r="P4124" s="102"/>
      <c r="Q4124" s="215"/>
    </row>
    <row r="4125" spans="2:17" x14ac:dyDescent="0.3">
      <c r="B4125" s="102"/>
      <c r="C4125" s="210"/>
      <c r="D4125" s="102"/>
      <c r="E4125" s="210"/>
      <c r="F4125" s="102"/>
      <c r="G4125" s="210"/>
      <c r="H4125" s="102"/>
      <c r="I4125" s="210"/>
      <c r="J4125" s="102"/>
      <c r="K4125" s="210"/>
      <c r="L4125" s="102"/>
      <c r="M4125" s="210"/>
      <c r="N4125" s="102"/>
      <c r="O4125" s="210"/>
      <c r="P4125" s="102"/>
      <c r="Q4125" s="215"/>
    </row>
    <row r="4126" spans="2:17" x14ac:dyDescent="0.3">
      <c r="B4126" s="102"/>
      <c r="C4126" s="210"/>
      <c r="D4126" s="102"/>
      <c r="E4126" s="210"/>
      <c r="F4126" s="102"/>
      <c r="G4126" s="210"/>
      <c r="H4126" s="102"/>
      <c r="I4126" s="210"/>
      <c r="J4126" s="102"/>
      <c r="K4126" s="210"/>
      <c r="L4126" s="102"/>
      <c r="M4126" s="210"/>
      <c r="N4126" s="102"/>
      <c r="O4126" s="210"/>
      <c r="P4126" s="102"/>
      <c r="Q4126" s="215"/>
    </row>
    <row r="4127" spans="2:17" x14ac:dyDescent="0.3">
      <c r="B4127" s="102"/>
      <c r="C4127" s="210"/>
      <c r="D4127" s="102"/>
      <c r="E4127" s="210"/>
      <c r="F4127" s="102"/>
      <c r="G4127" s="210"/>
      <c r="H4127" s="102"/>
      <c r="I4127" s="210"/>
      <c r="J4127" s="102"/>
      <c r="K4127" s="210"/>
      <c r="L4127" s="102"/>
      <c r="M4127" s="210"/>
      <c r="N4127" s="102"/>
      <c r="O4127" s="210"/>
      <c r="P4127" s="102"/>
      <c r="Q4127" s="215"/>
    </row>
    <row r="4128" spans="2:17" x14ac:dyDescent="0.3">
      <c r="B4128" s="102"/>
      <c r="C4128" s="210"/>
      <c r="D4128" s="102"/>
      <c r="E4128" s="210"/>
      <c r="F4128" s="102"/>
      <c r="G4128" s="210"/>
      <c r="H4128" s="102"/>
      <c r="I4128" s="210"/>
      <c r="J4128" s="102"/>
      <c r="K4128" s="210"/>
      <c r="L4128" s="102"/>
      <c r="M4128" s="210"/>
      <c r="N4128" s="102"/>
      <c r="O4128" s="210"/>
      <c r="P4128" s="102"/>
      <c r="Q4128" s="215"/>
    </row>
    <row r="4129" spans="2:17" x14ac:dyDescent="0.3">
      <c r="B4129" s="102"/>
      <c r="C4129" s="210"/>
      <c r="D4129" s="102"/>
      <c r="E4129" s="210"/>
      <c r="F4129" s="102"/>
      <c r="G4129" s="210"/>
      <c r="H4129" s="102"/>
      <c r="I4129" s="210"/>
      <c r="J4129" s="102"/>
      <c r="K4129" s="210"/>
      <c r="L4129" s="102"/>
      <c r="M4129" s="210"/>
      <c r="N4129" s="102"/>
      <c r="O4129" s="210"/>
      <c r="P4129" s="102"/>
      <c r="Q4129" s="215"/>
    </row>
    <row r="4130" spans="2:17" x14ac:dyDescent="0.3">
      <c r="B4130" s="102"/>
      <c r="C4130" s="210"/>
      <c r="D4130" s="102"/>
      <c r="E4130" s="210"/>
      <c r="F4130" s="102"/>
      <c r="G4130" s="210"/>
      <c r="H4130" s="102"/>
      <c r="I4130" s="210"/>
      <c r="J4130" s="102"/>
      <c r="K4130" s="210"/>
      <c r="L4130" s="102"/>
      <c r="M4130" s="210"/>
      <c r="N4130" s="102"/>
      <c r="O4130" s="210"/>
      <c r="P4130" s="102"/>
      <c r="Q4130" s="215"/>
    </row>
    <row r="4131" spans="2:17" x14ac:dyDescent="0.3">
      <c r="B4131" s="102"/>
      <c r="C4131" s="210"/>
      <c r="D4131" s="102"/>
      <c r="E4131" s="210"/>
      <c r="F4131" s="102"/>
      <c r="G4131" s="210"/>
      <c r="H4131" s="102"/>
      <c r="I4131" s="210"/>
      <c r="J4131" s="102"/>
      <c r="K4131" s="210"/>
      <c r="L4131" s="102"/>
      <c r="M4131" s="210"/>
      <c r="N4131" s="102"/>
      <c r="O4131" s="210"/>
      <c r="P4131" s="102"/>
      <c r="Q4131" s="215"/>
    </row>
    <row r="4132" spans="2:17" x14ac:dyDescent="0.3">
      <c r="B4132" s="102"/>
      <c r="C4132" s="210"/>
      <c r="D4132" s="102"/>
      <c r="E4132" s="210"/>
      <c r="F4132" s="102"/>
      <c r="G4132" s="210"/>
      <c r="H4132" s="102"/>
      <c r="I4132" s="210"/>
      <c r="J4132" s="102"/>
      <c r="K4132" s="210"/>
      <c r="L4132" s="102"/>
      <c r="M4132" s="210"/>
      <c r="N4132" s="102"/>
      <c r="O4132" s="210"/>
      <c r="P4132" s="102"/>
      <c r="Q4132" s="215"/>
    </row>
    <row r="4133" spans="2:17" x14ac:dyDescent="0.3">
      <c r="B4133" s="102"/>
      <c r="C4133" s="210"/>
      <c r="D4133" s="102"/>
      <c r="E4133" s="210"/>
      <c r="F4133" s="102"/>
      <c r="G4133" s="210"/>
      <c r="H4133" s="102"/>
      <c r="I4133" s="210"/>
      <c r="J4133" s="102"/>
      <c r="K4133" s="210"/>
      <c r="L4133" s="102"/>
      <c r="M4133" s="210"/>
      <c r="N4133" s="102"/>
      <c r="O4133" s="210"/>
      <c r="P4133" s="102"/>
      <c r="Q4133" s="215"/>
    </row>
    <row r="4134" spans="2:17" x14ac:dyDescent="0.3">
      <c r="B4134" s="102"/>
      <c r="C4134" s="210"/>
      <c r="D4134" s="102"/>
      <c r="E4134" s="210"/>
      <c r="F4134" s="102"/>
      <c r="G4134" s="210"/>
      <c r="H4134" s="102"/>
      <c r="I4134" s="210"/>
      <c r="J4134" s="102"/>
      <c r="K4134" s="210"/>
      <c r="L4134" s="102"/>
      <c r="M4134" s="210"/>
      <c r="N4134" s="102"/>
      <c r="O4134" s="210"/>
      <c r="P4134" s="102"/>
      <c r="Q4134" s="215"/>
    </row>
    <row r="4135" spans="2:17" x14ac:dyDescent="0.3">
      <c r="B4135" s="102"/>
      <c r="C4135" s="210"/>
      <c r="D4135" s="102"/>
      <c r="E4135" s="210"/>
      <c r="F4135" s="102"/>
      <c r="G4135" s="210"/>
      <c r="H4135" s="102"/>
      <c r="I4135" s="210"/>
      <c r="J4135" s="102"/>
      <c r="K4135" s="210"/>
      <c r="L4135" s="102"/>
      <c r="M4135" s="210"/>
      <c r="N4135" s="102"/>
      <c r="O4135" s="210"/>
      <c r="P4135" s="102"/>
      <c r="Q4135" s="215"/>
    </row>
    <row r="4136" spans="2:17" x14ac:dyDescent="0.3">
      <c r="B4136" s="102"/>
      <c r="C4136" s="210"/>
      <c r="D4136" s="102"/>
      <c r="E4136" s="210"/>
      <c r="F4136" s="102"/>
      <c r="G4136" s="210"/>
      <c r="H4136" s="102"/>
      <c r="I4136" s="210"/>
      <c r="J4136" s="102"/>
      <c r="K4136" s="210"/>
      <c r="L4136" s="102"/>
      <c r="M4136" s="210"/>
      <c r="N4136" s="102"/>
      <c r="O4136" s="210"/>
      <c r="P4136" s="102"/>
      <c r="Q4136" s="215"/>
    </row>
    <row r="4137" spans="2:17" x14ac:dyDescent="0.3">
      <c r="B4137" s="102"/>
      <c r="C4137" s="210"/>
      <c r="D4137" s="102"/>
      <c r="E4137" s="210"/>
      <c r="F4137" s="102"/>
      <c r="G4137" s="210"/>
      <c r="H4137" s="102"/>
      <c r="I4137" s="210"/>
      <c r="J4137" s="102"/>
      <c r="K4137" s="210"/>
      <c r="L4137" s="102"/>
      <c r="M4137" s="210"/>
      <c r="N4137" s="102"/>
      <c r="O4137" s="210"/>
      <c r="P4137" s="102"/>
      <c r="Q4137" s="215"/>
    </row>
    <row r="4138" spans="2:17" x14ac:dyDescent="0.3">
      <c r="B4138" s="102"/>
      <c r="C4138" s="210"/>
      <c r="D4138" s="102"/>
      <c r="E4138" s="210"/>
      <c r="F4138" s="102"/>
      <c r="G4138" s="210"/>
      <c r="H4138" s="102"/>
      <c r="I4138" s="210"/>
      <c r="J4138" s="102"/>
      <c r="K4138" s="210"/>
      <c r="L4138" s="102"/>
      <c r="M4138" s="210"/>
      <c r="N4138" s="102"/>
      <c r="O4138" s="210"/>
      <c r="P4138" s="102"/>
      <c r="Q4138" s="215"/>
    </row>
    <row r="4139" spans="2:17" x14ac:dyDescent="0.3">
      <c r="B4139" s="102"/>
      <c r="C4139" s="210"/>
      <c r="D4139" s="102"/>
      <c r="E4139" s="210"/>
      <c r="F4139" s="102"/>
      <c r="G4139" s="210"/>
      <c r="H4139" s="102"/>
      <c r="I4139" s="210"/>
      <c r="J4139" s="102"/>
      <c r="K4139" s="210"/>
      <c r="L4139" s="102"/>
      <c r="M4139" s="210"/>
      <c r="N4139" s="102"/>
      <c r="O4139" s="210"/>
      <c r="P4139" s="102"/>
      <c r="Q4139" s="215"/>
    </row>
    <row r="4140" spans="2:17" x14ac:dyDescent="0.3">
      <c r="B4140" s="102"/>
      <c r="C4140" s="210"/>
      <c r="D4140" s="102"/>
      <c r="E4140" s="210"/>
      <c r="F4140" s="102"/>
      <c r="G4140" s="210"/>
      <c r="H4140" s="102"/>
      <c r="I4140" s="210"/>
      <c r="J4140" s="102"/>
      <c r="K4140" s="210"/>
      <c r="L4140" s="102"/>
      <c r="M4140" s="210"/>
      <c r="N4140" s="102"/>
      <c r="O4140" s="210"/>
      <c r="P4140" s="102"/>
      <c r="Q4140" s="215"/>
    </row>
    <row r="4141" spans="2:17" x14ac:dyDescent="0.3">
      <c r="B4141" s="102"/>
      <c r="C4141" s="210"/>
      <c r="D4141" s="102"/>
      <c r="E4141" s="210"/>
      <c r="F4141" s="102"/>
      <c r="G4141" s="210"/>
      <c r="H4141" s="102"/>
      <c r="I4141" s="210"/>
      <c r="J4141" s="102"/>
      <c r="K4141" s="210"/>
      <c r="L4141" s="102"/>
      <c r="M4141" s="210"/>
      <c r="N4141" s="102"/>
      <c r="O4141" s="210"/>
      <c r="P4141" s="102"/>
      <c r="Q4141" s="215"/>
    </row>
    <row r="4142" spans="2:17" x14ac:dyDescent="0.3">
      <c r="B4142" s="102"/>
      <c r="C4142" s="210"/>
      <c r="D4142" s="102"/>
      <c r="E4142" s="210"/>
      <c r="F4142" s="102"/>
      <c r="G4142" s="210"/>
      <c r="H4142" s="102"/>
      <c r="I4142" s="210"/>
      <c r="J4142" s="102"/>
      <c r="K4142" s="210"/>
      <c r="L4142" s="102"/>
      <c r="M4142" s="210"/>
      <c r="N4142" s="102"/>
      <c r="O4142" s="210"/>
      <c r="P4142" s="102"/>
      <c r="Q4142" s="215"/>
    </row>
    <row r="4143" spans="2:17" x14ac:dyDescent="0.3">
      <c r="B4143" s="102"/>
      <c r="C4143" s="210"/>
      <c r="D4143" s="102"/>
      <c r="E4143" s="210"/>
      <c r="F4143" s="102"/>
      <c r="G4143" s="210"/>
      <c r="H4143" s="102"/>
      <c r="I4143" s="210"/>
      <c r="J4143" s="102"/>
      <c r="K4143" s="210"/>
      <c r="L4143" s="102"/>
      <c r="M4143" s="210"/>
      <c r="N4143" s="102"/>
      <c r="O4143" s="210"/>
      <c r="P4143" s="102"/>
      <c r="Q4143" s="215"/>
    </row>
    <row r="4144" spans="2:17" x14ac:dyDescent="0.3">
      <c r="B4144" s="102"/>
      <c r="C4144" s="210"/>
      <c r="D4144" s="102"/>
      <c r="E4144" s="210"/>
      <c r="F4144" s="102"/>
      <c r="G4144" s="210"/>
      <c r="H4144" s="102"/>
      <c r="I4144" s="210"/>
      <c r="J4144" s="102"/>
      <c r="K4144" s="210"/>
      <c r="L4144" s="102"/>
      <c r="M4144" s="210"/>
      <c r="N4144" s="102"/>
      <c r="O4144" s="210"/>
      <c r="P4144" s="102"/>
      <c r="Q4144" s="215"/>
    </row>
    <row r="4145" spans="2:17" x14ac:dyDescent="0.3">
      <c r="B4145" s="102"/>
      <c r="C4145" s="210"/>
      <c r="D4145" s="102"/>
      <c r="E4145" s="210"/>
      <c r="F4145" s="102"/>
      <c r="G4145" s="210"/>
      <c r="H4145" s="102"/>
      <c r="I4145" s="210"/>
      <c r="J4145" s="102"/>
      <c r="K4145" s="210"/>
      <c r="L4145" s="102"/>
      <c r="M4145" s="210"/>
      <c r="N4145" s="102"/>
      <c r="O4145" s="210"/>
      <c r="P4145" s="102"/>
      <c r="Q4145" s="215"/>
    </row>
    <row r="4146" spans="2:17" x14ac:dyDescent="0.3">
      <c r="B4146" s="102"/>
      <c r="C4146" s="210"/>
      <c r="D4146" s="102"/>
      <c r="E4146" s="210"/>
      <c r="F4146" s="102"/>
      <c r="G4146" s="210"/>
      <c r="H4146" s="102"/>
      <c r="I4146" s="210"/>
      <c r="J4146" s="102"/>
      <c r="K4146" s="210"/>
      <c r="L4146" s="102"/>
      <c r="M4146" s="210"/>
      <c r="N4146" s="102"/>
      <c r="O4146" s="210"/>
      <c r="P4146" s="102"/>
      <c r="Q4146" s="215"/>
    </row>
    <row r="4147" spans="2:17" x14ac:dyDescent="0.3">
      <c r="B4147" s="102"/>
      <c r="C4147" s="210"/>
      <c r="D4147" s="102"/>
      <c r="E4147" s="210"/>
      <c r="F4147" s="102"/>
      <c r="G4147" s="210"/>
      <c r="H4147" s="102"/>
      <c r="I4147" s="210"/>
      <c r="J4147" s="102"/>
      <c r="K4147" s="210"/>
      <c r="L4147" s="102"/>
      <c r="M4147" s="210"/>
      <c r="N4147" s="102"/>
      <c r="O4147" s="210"/>
      <c r="P4147" s="102"/>
      <c r="Q4147" s="215"/>
    </row>
    <row r="4148" spans="2:17" x14ac:dyDescent="0.3">
      <c r="B4148" s="102"/>
      <c r="C4148" s="210"/>
      <c r="D4148" s="102"/>
      <c r="E4148" s="210"/>
      <c r="F4148" s="102"/>
      <c r="G4148" s="210"/>
      <c r="H4148" s="102"/>
      <c r="I4148" s="210"/>
      <c r="J4148" s="102"/>
      <c r="K4148" s="210"/>
      <c r="L4148" s="102"/>
      <c r="M4148" s="210"/>
      <c r="N4148" s="102"/>
      <c r="O4148" s="210"/>
      <c r="P4148" s="102"/>
      <c r="Q4148" s="215"/>
    </row>
    <row r="4149" spans="2:17" x14ac:dyDescent="0.3">
      <c r="B4149" s="102"/>
      <c r="C4149" s="210"/>
      <c r="D4149" s="102"/>
      <c r="E4149" s="210"/>
      <c r="F4149" s="102"/>
      <c r="G4149" s="210"/>
      <c r="H4149" s="102"/>
      <c r="I4149" s="210"/>
      <c r="J4149" s="102"/>
      <c r="K4149" s="210"/>
      <c r="L4149" s="102"/>
      <c r="M4149" s="210"/>
      <c r="N4149" s="102"/>
      <c r="O4149" s="210"/>
      <c r="P4149" s="102"/>
      <c r="Q4149" s="215"/>
    </row>
    <row r="4150" spans="2:17" x14ac:dyDescent="0.3">
      <c r="B4150" s="102"/>
      <c r="C4150" s="210"/>
      <c r="D4150" s="102"/>
      <c r="E4150" s="210"/>
      <c r="F4150" s="102"/>
      <c r="G4150" s="210"/>
      <c r="H4150" s="102"/>
      <c r="I4150" s="210"/>
      <c r="J4150" s="102"/>
      <c r="K4150" s="210"/>
      <c r="L4150" s="102"/>
      <c r="M4150" s="210"/>
      <c r="N4150" s="102"/>
      <c r="O4150" s="210"/>
      <c r="P4150" s="102"/>
      <c r="Q4150" s="215"/>
    </row>
    <row r="4151" spans="2:17" x14ac:dyDescent="0.3">
      <c r="B4151" s="102"/>
      <c r="C4151" s="210"/>
      <c r="D4151" s="102"/>
      <c r="E4151" s="210"/>
      <c r="F4151" s="102"/>
      <c r="G4151" s="210"/>
      <c r="H4151" s="102"/>
      <c r="I4151" s="210"/>
      <c r="J4151" s="102"/>
      <c r="K4151" s="210"/>
      <c r="L4151" s="102"/>
      <c r="M4151" s="210"/>
      <c r="N4151" s="102"/>
      <c r="O4151" s="210"/>
      <c r="P4151" s="102"/>
      <c r="Q4151" s="215"/>
    </row>
    <row r="4152" spans="2:17" x14ac:dyDescent="0.3">
      <c r="B4152" s="102"/>
      <c r="C4152" s="210"/>
      <c r="D4152" s="102"/>
      <c r="E4152" s="210"/>
      <c r="F4152" s="102"/>
      <c r="G4152" s="210"/>
      <c r="H4152" s="102"/>
      <c r="I4152" s="210"/>
      <c r="J4152" s="102"/>
      <c r="K4152" s="210"/>
      <c r="L4152" s="102"/>
      <c r="M4152" s="210"/>
      <c r="N4152" s="102"/>
      <c r="O4152" s="210"/>
      <c r="P4152" s="102"/>
      <c r="Q4152" s="215"/>
    </row>
    <row r="4153" spans="2:17" x14ac:dyDescent="0.3">
      <c r="B4153" s="102"/>
      <c r="C4153" s="210"/>
      <c r="D4153" s="102"/>
      <c r="E4153" s="210"/>
      <c r="F4153" s="102"/>
      <c r="G4153" s="210"/>
      <c r="H4153" s="102"/>
      <c r="I4153" s="210"/>
      <c r="J4153" s="102"/>
      <c r="K4153" s="210"/>
      <c r="L4153" s="102"/>
      <c r="M4153" s="210"/>
      <c r="N4153" s="102"/>
      <c r="O4153" s="210"/>
      <c r="P4153" s="102"/>
      <c r="Q4153" s="215"/>
    </row>
    <row r="4154" spans="2:17" x14ac:dyDescent="0.3">
      <c r="B4154" s="102"/>
      <c r="C4154" s="210"/>
      <c r="D4154" s="102"/>
      <c r="E4154" s="210"/>
      <c r="F4154" s="102"/>
      <c r="G4154" s="210"/>
      <c r="H4154" s="102"/>
      <c r="I4154" s="210"/>
      <c r="J4154" s="102"/>
      <c r="K4154" s="210"/>
      <c r="L4154" s="102"/>
      <c r="M4154" s="210"/>
      <c r="N4154" s="102"/>
      <c r="O4154" s="210"/>
      <c r="P4154" s="102"/>
      <c r="Q4154" s="215"/>
    </row>
    <row r="4155" spans="2:17" x14ac:dyDescent="0.3">
      <c r="B4155" s="102"/>
      <c r="C4155" s="210"/>
      <c r="D4155" s="102"/>
      <c r="E4155" s="210"/>
      <c r="F4155" s="102"/>
      <c r="G4155" s="210"/>
      <c r="H4155" s="102"/>
      <c r="I4155" s="210"/>
      <c r="J4155" s="102"/>
      <c r="K4155" s="210"/>
      <c r="L4155" s="102"/>
      <c r="M4155" s="210"/>
      <c r="N4155" s="102"/>
      <c r="O4155" s="210"/>
      <c r="P4155" s="102"/>
      <c r="Q4155" s="215"/>
    </row>
    <row r="4156" spans="2:17" x14ac:dyDescent="0.3">
      <c r="B4156" s="102"/>
      <c r="C4156" s="210"/>
      <c r="D4156" s="102"/>
      <c r="E4156" s="210"/>
      <c r="F4156" s="102"/>
      <c r="G4156" s="210"/>
      <c r="H4156" s="102"/>
      <c r="I4156" s="210"/>
      <c r="J4156" s="102"/>
      <c r="K4156" s="210"/>
      <c r="L4156" s="102"/>
      <c r="M4156" s="210"/>
      <c r="N4156" s="102"/>
      <c r="O4156" s="210"/>
      <c r="P4156" s="102"/>
      <c r="Q4156" s="215"/>
    </row>
    <row r="4157" spans="2:17" x14ac:dyDescent="0.3">
      <c r="B4157" s="102"/>
      <c r="C4157" s="210"/>
      <c r="D4157" s="102"/>
      <c r="E4157" s="210"/>
      <c r="F4157" s="102"/>
      <c r="G4157" s="210"/>
      <c r="H4157" s="102"/>
      <c r="I4157" s="210"/>
      <c r="J4157" s="102"/>
      <c r="K4157" s="210"/>
      <c r="L4157" s="102"/>
      <c r="M4157" s="210"/>
      <c r="N4157" s="102"/>
      <c r="O4157" s="210"/>
      <c r="P4157" s="102"/>
      <c r="Q4157" s="215"/>
    </row>
    <row r="4158" spans="2:17" x14ac:dyDescent="0.3">
      <c r="B4158" s="102"/>
      <c r="C4158" s="210"/>
      <c r="D4158" s="102"/>
      <c r="E4158" s="210"/>
      <c r="F4158" s="102"/>
      <c r="G4158" s="210"/>
      <c r="H4158" s="102"/>
      <c r="I4158" s="210"/>
      <c r="J4158" s="102"/>
      <c r="K4158" s="210"/>
      <c r="L4158" s="102"/>
      <c r="M4158" s="210"/>
      <c r="N4158" s="102"/>
      <c r="O4158" s="210"/>
      <c r="P4158" s="102"/>
      <c r="Q4158" s="215"/>
    </row>
    <row r="4159" spans="2:17" x14ac:dyDescent="0.3">
      <c r="B4159" s="102"/>
      <c r="C4159" s="210"/>
      <c r="D4159" s="102"/>
      <c r="E4159" s="210"/>
      <c r="F4159" s="102"/>
      <c r="G4159" s="210"/>
      <c r="H4159" s="102"/>
      <c r="I4159" s="210"/>
      <c r="J4159" s="102"/>
      <c r="K4159" s="210"/>
      <c r="L4159" s="102"/>
      <c r="M4159" s="210"/>
      <c r="N4159" s="102"/>
      <c r="O4159" s="210"/>
      <c r="P4159" s="102"/>
      <c r="Q4159" s="215"/>
    </row>
    <row r="4160" spans="2:17" x14ac:dyDescent="0.3">
      <c r="B4160" s="102"/>
      <c r="C4160" s="210"/>
      <c r="D4160" s="102"/>
      <c r="E4160" s="210"/>
      <c r="F4160" s="102"/>
      <c r="G4160" s="210"/>
      <c r="H4160" s="102"/>
      <c r="I4160" s="210"/>
      <c r="J4160" s="102"/>
      <c r="K4160" s="210"/>
      <c r="L4160" s="102"/>
      <c r="M4160" s="210"/>
      <c r="N4160" s="102"/>
      <c r="O4160" s="210"/>
      <c r="P4160" s="102"/>
      <c r="Q4160" s="215"/>
    </row>
    <row r="4161" spans="2:17" x14ac:dyDescent="0.3">
      <c r="B4161" s="102"/>
      <c r="C4161" s="210"/>
      <c r="D4161" s="102"/>
      <c r="E4161" s="210"/>
      <c r="F4161" s="102"/>
      <c r="G4161" s="210"/>
      <c r="H4161" s="102"/>
      <c r="I4161" s="210"/>
      <c r="J4161" s="102"/>
      <c r="K4161" s="210"/>
      <c r="L4161" s="102"/>
      <c r="M4161" s="210"/>
      <c r="N4161" s="102"/>
      <c r="O4161" s="210"/>
      <c r="P4161" s="102"/>
      <c r="Q4161" s="215"/>
    </row>
    <row r="4162" spans="2:17" x14ac:dyDescent="0.3">
      <c r="B4162" s="102"/>
      <c r="C4162" s="210"/>
      <c r="D4162" s="102"/>
      <c r="E4162" s="210"/>
      <c r="F4162" s="102"/>
      <c r="G4162" s="210"/>
      <c r="H4162" s="102"/>
      <c r="I4162" s="210"/>
      <c r="J4162" s="102"/>
      <c r="K4162" s="210"/>
      <c r="L4162" s="102"/>
      <c r="M4162" s="210"/>
      <c r="N4162" s="102"/>
      <c r="O4162" s="210"/>
      <c r="P4162" s="102"/>
      <c r="Q4162" s="215"/>
    </row>
    <row r="4163" spans="2:17" x14ac:dyDescent="0.3">
      <c r="B4163" s="102"/>
      <c r="C4163" s="210"/>
      <c r="D4163" s="102"/>
      <c r="E4163" s="210"/>
      <c r="F4163" s="102"/>
      <c r="G4163" s="210"/>
      <c r="H4163" s="102"/>
      <c r="I4163" s="210"/>
      <c r="J4163" s="102"/>
      <c r="K4163" s="210"/>
      <c r="L4163" s="102"/>
      <c r="M4163" s="210"/>
      <c r="N4163" s="102"/>
      <c r="O4163" s="210"/>
      <c r="P4163" s="102"/>
      <c r="Q4163" s="215"/>
    </row>
    <row r="4164" spans="2:17" x14ac:dyDescent="0.3">
      <c r="B4164" s="102"/>
      <c r="C4164" s="210"/>
      <c r="D4164" s="102"/>
      <c r="E4164" s="210"/>
      <c r="F4164" s="102"/>
      <c r="G4164" s="210"/>
      <c r="H4164" s="102"/>
      <c r="I4164" s="210"/>
      <c r="J4164" s="102"/>
      <c r="K4164" s="210"/>
      <c r="L4164" s="102"/>
      <c r="M4164" s="210"/>
      <c r="N4164" s="102"/>
      <c r="O4164" s="210"/>
      <c r="P4164" s="102"/>
      <c r="Q4164" s="215"/>
    </row>
    <row r="4165" spans="2:17" x14ac:dyDescent="0.3">
      <c r="B4165" s="102"/>
      <c r="C4165" s="210"/>
      <c r="D4165" s="102"/>
      <c r="E4165" s="210"/>
      <c r="F4165" s="102"/>
      <c r="G4165" s="210"/>
      <c r="H4165" s="102"/>
      <c r="I4165" s="210"/>
      <c r="J4165" s="102"/>
      <c r="K4165" s="210"/>
      <c r="L4165" s="102"/>
      <c r="M4165" s="210"/>
      <c r="N4165" s="102"/>
      <c r="O4165" s="210"/>
      <c r="P4165" s="102"/>
      <c r="Q4165" s="215"/>
    </row>
    <row r="4166" spans="2:17" x14ac:dyDescent="0.3">
      <c r="B4166" s="102"/>
      <c r="C4166" s="210"/>
      <c r="D4166" s="102"/>
      <c r="E4166" s="210"/>
      <c r="F4166" s="102"/>
      <c r="G4166" s="210"/>
      <c r="H4166" s="102"/>
      <c r="I4166" s="210"/>
      <c r="J4166" s="102"/>
      <c r="K4166" s="210"/>
      <c r="L4166" s="102"/>
      <c r="M4166" s="210"/>
      <c r="N4166" s="102"/>
      <c r="O4166" s="210"/>
      <c r="P4166" s="102"/>
      <c r="Q4166" s="215"/>
    </row>
    <row r="4167" spans="2:17" x14ac:dyDescent="0.3">
      <c r="B4167" s="102"/>
      <c r="C4167" s="210"/>
      <c r="D4167" s="102"/>
      <c r="E4167" s="210"/>
      <c r="F4167" s="102"/>
      <c r="G4167" s="210"/>
      <c r="H4167" s="102"/>
      <c r="I4167" s="210"/>
      <c r="J4167" s="102"/>
      <c r="K4167" s="210"/>
      <c r="L4167" s="102"/>
      <c r="M4167" s="210"/>
      <c r="N4167" s="102"/>
      <c r="O4167" s="210"/>
      <c r="P4167" s="102"/>
      <c r="Q4167" s="215"/>
    </row>
    <row r="4168" spans="2:17" x14ac:dyDescent="0.3">
      <c r="B4168" s="102"/>
      <c r="C4168" s="210"/>
      <c r="D4168" s="102"/>
      <c r="E4168" s="210"/>
      <c r="F4168" s="102"/>
      <c r="G4168" s="210"/>
      <c r="H4168" s="102"/>
      <c r="I4168" s="210"/>
      <c r="J4168" s="102"/>
      <c r="K4168" s="210"/>
      <c r="L4168" s="102"/>
      <c r="M4168" s="210"/>
      <c r="N4168" s="102"/>
      <c r="O4168" s="210"/>
      <c r="P4168" s="102"/>
      <c r="Q4168" s="215"/>
    </row>
    <row r="4169" spans="2:17" x14ac:dyDescent="0.3">
      <c r="B4169" s="102"/>
      <c r="C4169" s="210"/>
      <c r="D4169" s="102"/>
      <c r="E4169" s="210"/>
      <c r="F4169" s="102"/>
      <c r="G4169" s="210"/>
      <c r="H4169" s="102"/>
      <c r="I4169" s="210"/>
      <c r="J4169" s="102"/>
      <c r="K4169" s="210"/>
      <c r="L4169" s="102"/>
      <c r="M4169" s="210"/>
      <c r="N4169" s="102"/>
      <c r="O4169" s="210"/>
      <c r="P4169" s="102"/>
      <c r="Q4169" s="215"/>
    </row>
    <row r="4170" spans="2:17" x14ac:dyDescent="0.3">
      <c r="B4170" s="102"/>
      <c r="C4170" s="210"/>
      <c r="D4170" s="102"/>
      <c r="E4170" s="210"/>
      <c r="F4170" s="102"/>
      <c r="G4170" s="210"/>
      <c r="H4170" s="102"/>
      <c r="I4170" s="210"/>
      <c r="J4170" s="102"/>
      <c r="K4170" s="210"/>
      <c r="L4170" s="102"/>
      <c r="M4170" s="210"/>
      <c r="N4170" s="102"/>
      <c r="O4170" s="210"/>
      <c r="P4170" s="102"/>
      <c r="Q4170" s="215"/>
    </row>
    <row r="4171" spans="2:17" x14ac:dyDescent="0.3">
      <c r="B4171" s="102"/>
      <c r="C4171" s="210"/>
      <c r="D4171" s="102"/>
      <c r="E4171" s="210"/>
      <c r="F4171" s="102"/>
      <c r="G4171" s="210"/>
      <c r="H4171" s="102"/>
      <c r="I4171" s="210"/>
      <c r="J4171" s="102"/>
      <c r="K4171" s="210"/>
      <c r="L4171" s="102"/>
      <c r="M4171" s="210"/>
      <c r="N4171" s="102"/>
      <c r="O4171" s="210"/>
      <c r="P4171" s="102"/>
      <c r="Q4171" s="215"/>
    </row>
    <row r="4172" spans="2:17" x14ac:dyDescent="0.3">
      <c r="B4172" s="102"/>
      <c r="C4172" s="210"/>
      <c r="D4172" s="102"/>
      <c r="E4172" s="210"/>
      <c r="F4172" s="102"/>
      <c r="G4172" s="210"/>
      <c r="H4172" s="102"/>
      <c r="I4172" s="210"/>
      <c r="J4172" s="102"/>
      <c r="K4172" s="210"/>
      <c r="L4172" s="102"/>
      <c r="M4172" s="210"/>
      <c r="N4172" s="102"/>
      <c r="O4172" s="210"/>
      <c r="P4172" s="102"/>
      <c r="Q4172" s="215"/>
    </row>
    <row r="4173" spans="2:17" x14ac:dyDescent="0.3">
      <c r="B4173" s="102"/>
      <c r="C4173" s="210"/>
      <c r="D4173" s="102"/>
      <c r="E4173" s="210"/>
      <c r="F4173" s="102"/>
      <c r="G4173" s="210"/>
      <c r="H4173" s="102"/>
      <c r="I4173" s="210"/>
      <c r="J4173" s="102"/>
      <c r="K4173" s="210"/>
      <c r="L4173" s="102"/>
      <c r="M4173" s="210"/>
      <c r="N4173" s="102"/>
      <c r="O4173" s="210"/>
      <c r="P4173" s="102"/>
      <c r="Q4173" s="215"/>
    </row>
    <row r="4174" spans="2:17" x14ac:dyDescent="0.3">
      <c r="B4174" s="102"/>
      <c r="C4174" s="210"/>
      <c r="D4174" s="102"/>
      <c r="E4174" s="210"/>
      <c r="F4174" s="102"/>
      <c r="G4174" s="210"/>
      <c r="H4174" s="102"/>
      <c r="I4174" s="210"/>
      <c r="J4174" s="102"/>
      <c r="K4174" s="210"/>
      <c r="L4174" s="102"/>
      <c r="M4174" s="210"/>
      <c r="N4174" s="102"/>
      <c r="O4174" s="210"/>
      <c r="P4174" s="102"/>
      <c r="Q4174" s="215"/>
    </row>
    <row r="4175" spans="2:17" x14ac:dyDescent="0.3">
      <c r="B4175" s="102"/>
      <c r="C4175" s="210"/>
      <c r="D4175" s="102"/>
      <c r="E4175" s="210"/>
      <c r="F4175" s="102"/>
      <c r="G4175" s="210"/>
      <c r="H4175" s="102"/>
      <c r="I4175" s="210"/>
      <c r="J4175" s="102"/>
      <c r="K4175" s="210"/>
      <c r="L4175" s="102"/>
      <c r="M4175" s="210"/>
      <c r="N4175" s="102"/>
      <c r="O4175" s="210"/>
      <c r="P4175" s="102"/>
      <c r="Q4175" s="215"/>
    </row>
    <row r="4176" spans="2:17" x14ac:dyDescent="0.3">
      <c r="B4176" s="102"/>
      <c r="C4176" s="210"/>
      <c r="D4176" s="102"/>
      <c r="E4176" s="210"/>
      <c r="F4176" s="102"/>
      <c r="G4176" s="210"/>
      <c r="H4176" s="102"/>
      <c r="I4176" s="210"/>
      <c r="J4176" s="102"/>
      <c r="K4176" s="210"/>
      <c r="L4176" s="102"/>
      <c r="M4176" s="210"/>
      <c r="N4176" s="102"/>
      <c r="O4176" s="210"/>
      <c r="P4176" s="102"/>
      <c r="Q4176" s="215"/>
    </row>
    <row r="4177" spans="2:17" x14ac:dyDescent="0.3">
      <c r="B4177" s="102"/>
      <c r="C4177" s="210"/>
      <c r="D4177" s="102"/>
      <c r="E4177" s="210"/>
      <c r="F4177" s="102"/>
      <c r="G4177" s="210"/>
      <c r="H4177" s="102"/>
      <c r="I4177" s="210"/>
      <c r="J4177" s="102"/>
      <c r="K4177" s="210"/>
      <c r="L4177" s="102"/>
      <c r="M4177" s="210"/>
      <c r="N4177" s="102"/>
      <c r="O4177" s="210"/>
      <c r="P4177" s="102"/>
      <c r="Q4177" s="215"/>
    </row>
    <row r="4178" spans="2:17" x14ac:dyDescent="0.3">
      <c r="B4178" s="102"/>
      <c r="C4178" s="210"/>
      <c r="D4178" s="102"/>
      <c r="E4178" s="210"/>
      <c r="F4178" s="102"/>
      <c r="G4178" s="210"/>
      <c r="H4178" s="102"/>
      <c r="I4178" s="210"/>
      <c r="J4178" s="102"/>
      <c r="K4178" s="210"/>
      <c r="L4178" s="102"/>
      <c r="M4178" s="210"/>
      <c r="N4178" s="102"/>
      <c r="O4178" s="210"/>
      <c r="P4178" s="102"/>
      <c r="Q4178" s="215"/>
    </row>
    <row r="4179" spans="2:17" x14ac:dyDescent="0.3">
      <c r="B4179" s="102"/>
      <c r="C4179" s="210"/>
      <c r="D4179" s="102"/>
      <c r="E4179" s="210"/>
      <c r="F4179" s="102"/>
      <c r="G4179" s="210"/>
      <c r="H4179" s="102"/>
      <c r="I4179" s="210"/>
      <c r="J4179" s="102"/>
      <c r="K4179" s="210"/>
      <c r="L4179" s="102"/>
      <c r="M4179" s="210"/>
      <c r="N4179" s="102"/>
      <c r="O4179" s="210"/>
      <c r="P4179" s="102"/>
      <c r="Q4179" s="215"/>
    </row>
    <row r="4180" spans="2:17" x14ac:dyDescent="0.3">
      <c r="B4180" s="102"/>
      <c r="C4180" s="210"/>
      <c r="D4180" s="102"/>
      <c r="E4180" s="210"/>
      <c r="F4180" s="102"/>
      <c r="G4180" s="210"/>
      <c r="H4180" s="102"/>
      <c r="I4180" s="210"/>
      <c r="J4180" s="102"/>
      <c r="K4180" s="210"/>
      <c r="L4180" s="102"/>
      <c r="M4180" s="210"/>
      <c r="N4180" s="102"/>
      <c r="O4180" s="210"/>
      <c r="P4180" s="102"/>
      <c r="Q4180" s="215"/>
    </row>
    <row r="4181" spans="2:17" x14ac:dyDescent="0.3">
      <c r="B4181" s="102"/>
      <c r="C4181" s="210"/>
      <c r="D4181" s="102"/>
      <c r="E4181" s="210"/>
      <c r="F4181" s="102"/>
      <c r="G4181" s="210"/>
      <c r="H4181" s="102"/>
      <c r="I4181" s="210"/>
      <c r="J4181" s="102"/>
      <c r="K4181" s="210"/>
      <c r="L4181" s="102"/>
      <c r="M4181" s="210"/>
      <c r="N4181" s="102"/>
      <c r="O4181" s="210"/>
      <c r="P4181" s="102"/>
      <c r="Q4181" s="215"/>
    </row>
    <row r="4182" spans="2:17" x14ac:dyDescent="0.3">
      <c r="B4182" s="102"/>
      <c r="C4182" s="210"/>
      <c r="D4182" s="102"/>
      <c r="E4182" s="210"/>
      <c r="F4182" s="102"/>
      <c r="G4182" s="210"/>
      <c r="H4182" s="102"/>
      <c r="I4182" s="210"/>
      <c r="J4182" s="102"/>
      <c r="K4182" s="210"/>
      <c r="L4182" s="102"/>
      <c r="M4182" s="210"/>
      <c r="N4182" s="102"/>
      <c r="O4182" s="210"/>
      <c r="P4182" s="102"/>
      <c r="Q4182" s="215"/>
    </row>
    <row r="4183" spans="2:17" x14ac:dyDescent="0.3">
      <c r="B4183" s="102"/>
      <c r="C4183" s="210"/>
      <c r="D4183" s="102"/>
      <c r="E4183" s="210"/>
      <c r="F4183" s="102"/>
      <c r="G4183" s="210"/>
      <c r="H4183" s="102"/>
      <c r="I4183" s="210"/>
      <c r="J4183" s="102"/>
      <c r="K4183" s="210"/>
      <c r="L4183" s="102"/>
      <c r="M4183" s="210"/>
      <c r="N4183" s="102"/>
      <c r="O4183" s="210"/>
      <c r="P4183" s="102"/>
      <c r="Q4183" s="215"/>
    </row>
    <row r="4184" spans="2:17" x14ac:dyDescent="0.3">
      <c r="B4184" s="102"/>
      <c r="C4184" s="210"/>
      <c r="D4184" s="102"/>
      <c r="E4184" s="210"/>
      <c r="F4184" s="102"/>
      <c r="G4184" s="210"/>
      <c r="H4184" s="102"/>
      <c r="I4184" s="210"/>
      <c r="J4184" s="102"/>
      <c r="K4184" s="210"/>
      <c r="L4184" s="102"/>
      <c r="M4184" s="210"/>
      <c r="N4184" s="102"/>
      <c r="O4184" s="210"/>
      <c r="P4184" s="102"/>
      <c r="Q4184" s="215"/>
    </row>
    <row r="4185" spans="2:17" x14ac:dyDescent="0.3">
      <c r="B4185" s="102"/>
      <c r="C4185" s="210"/>
      <c r="D4185" s="102"/>
      <c r="E4185" s="210"/>
      <c r="F4185" s="102"/>
      <c r="G4185" s="210"/>
      <c r="H4185" s="102"/>
      <c r="I4185" s="210"/>
      <c r="J4185" s="102"/>
      <c r="K4185" s="210"/>
      <c r="L4185" s="102"/>
      <c r="M4185" s="210"/>
      <c r="N4185" s="102"/>
      <c r="O4185" s="210"/>
      <c r="P4185" s="102"/>
      <c r="Q4185" s="215"/>
    </row>
    <row r="4186" spans="2:17" x14ac:dyDescent="0.3">
      <c r="B4186" s="102"/>
      <c r="C4186" s="210"/>
      <c r="D4186" s="102"/>
      <c r="E4186" s="210"/>
      <c r="F4186" s="102"/>
      <c r="G4186" s="210"/>
      <c r="H4186" s="102"/>
      <c r="I4186" s="210"/>
      <c r="J4186" s="102"/>
      <c r="K4186" s="210"/>
      <c r="L4186" s="102"/>
      <c r="M4186" s="210"/>
      <c r="N4186" s="102"/>
      <c r="O4186" s="210"/>
      <c r="P4186" s="102"/>
      <c r="Q4186" s="215"/>
    </row>
    <row r="4187" spans="2:17" x14ac:dyDescent="0.3">
      <c r="B4187" s="102"/>
      <c r="C4187" s="210"/>
      <c r="D4187" s="102"/>
      <c r="E4187" s="210"/>
      <c r="F4187" s="102"/>
      <c r="G4187" s="210"/>
      <c r="H4187" s="102"/>
      <c r="I4187" s="210"/>
      <c r="J4187" s="102"/>
      <c r="K4187" s="210"/>
      <c r="L4187" s="102"/>
      <c r="M4187" s="210"/>
      <c r="N4187" s="102"/>
      <c r="O4187" s="210"/>
      <c r="P4187" s="102"/>
      <c r="Q4187" s="215"/>
    </row>
    <row r="4188" spans="2:17" x14ac:dyDescent="0.3">
      <c r="B4188" s="102"/>
      <c r="C4188" s="210"/>
      <c r="D4188" s="102"/>
      <c r="E4188" s="210"/>
      <c r="F4188" s="102"/>
      <c r="G4188" s="210"/>
      <c r="H4188" s="102"/>
      <c r="I4188" s="210"/>
      <c r="J4188" s="102"/>
      <c r="K4188" s="210"/>
      <c r="L4188" s="102"/>
      <c r="M4188" s="210"/>
      <c r="N4188" s="102"/>
      <c r="O4188" s="210"/>
      <c r="P4188" s="102"/>
      <c r="Q4188" s="215"/>
    </row>
    <row r="4189" spans="2:17" x14ac:dyDescent="0.3">
      <c r="B4189" s="102"/>
      <c r="C4189" s="210"/>
      <c r="D4189" s="102"/>
      <c r="E4189" s="210"/>
      <c r="F4189" s="102"/>
      <c r="G4189" s="210"/>
      <c r="H4189" s="102"/>
      <c r="I4189" s="210"/>
      <c r="J4189" s="102"/>
      <c r="K4189" s="210"/>
      <c r="L4189" s="102"/>
      <c r="M4189" s="210"/>
      <c r="N4189" s="102"/>
      <c r="O4189" s="210"/>
      <c r="P4189" s="102"/>
      <c r="Q4189" s="215"/>
    </row>
    <row r="4190" spans="2:17" x14ac:dyDescent="0.3">
      <c r="B4190" s="102"/>
      <c r="C4190" s="210"/>
      <c r="D4190" s="102"/>
      <c r="E4190" s="210"/>
      <c r="F4190" s="102"/>
      <c r="G4190" s="210"/>
      <c r="H4190" s="102"/>
      <c r="I4190" s="210"/>
      <c r="J4190" s="102"/>
      <c r="K4190" s="210"/>
      <c r="L4190" s="102"/>
      <c r="M4190" s="210"/>
      <c r="N4190" s="102"/>
      <c r="O4190" s="210"/>
      <c r="P4190" s="102"/>
      <c r="Q4190" s="215"/>
    </row>
    <row r="4191" spans="2:17" x14ac:dyDescent="0.3">
      <c r="B4191" s="102"/>
      <c r="C4191" s="210"/>
      <c r="D4191" s="102"/>
      <c r="E4191" s="210"/>
      <c r="F4191" s="102"/>
      <c r="G4191" s="210"/>
      <c r="H4191" s="102"/>
      <c r="I4191" s="210"/>
      <c r="J4191" s="102"/>
      <c r="K4191" s="210"/>
      <c r="L4191" s="102"/>
      <c r="M4191" s="210"/>
      <c r="N4191" s="102"/>
      <c r="O4191" s="210"/>
      <c r="P4191" s="102"/>
      <c r="Q4191" s="215"/>
    </row>
    <row r="4192" spans="2:17" x14ac:dyDescent="0.3">
      <c r="B4192" s="102"/>
      <c r="C4192" s="210"/>
      <c r="D4192" s="102"/>
      <c r="E4192" s="210"/>
      <c r="F4192" s="102"/>
      <c r="G4192" s="210"/>
      <c r="H4192" s="102"/>
      <c r="I4192" s="210"/>
      <c r="J4192" s="102"/>
      <c r="K4192" s="210"/>
      <c r="L4192" s="102"/>
      <c r="M4192" s="210"/>
      <c r="N4192" s="102"/>
      <c r="O4192" s="210"/>
      <c r="P4192" s="102"/>
      <c r="Q4192" s="215"/>
    </row>
    <row r="4193" spans="2:17" x14ac:dyDescent="0.3">
      <c r="B4193" s="102"/>
      <c r="C4193" s="210"/>
      <c r="D4193" s="102"/>
      <c r="E4193" s="210"/>
      <c r="F4193" s="102"/>
      <c r="G4193" s="210"/>
      <c r="H4193" s="102"/>
      <c r="I4193" s="210"/>
      <c r="J4193" s="102"/>
      <c r="K4193" s="210"/>
      <c r="L4193" s="102"/>
      <c r="M4193" s="210"/>
      <c r="N4193" s="102"/>
      <c r="O4193" s="210"/>
      <c r="P4193" s="102"/>
      <c r="Q4193" s="215"/>
    </row>
    <row r="4194" spans="2:17" x14ac:dyDescent="0.3">
      <c r="B4194" s="102"/>
      <c r="C4194" s="210"/>
      <c r="D4194" s="102"/>
      <c r="E4194" s="210"/>
      <c r="F4194" s="102"/>
      <c r="G4194" s="210"/>
      <c r="H4194" s="102"/>
      <c r="I4194" s="210"/>
      <c r="J4194" s="102"/>
      <c r="K4194" s="210"/>
      <c r="L4194" s="102"/>
      <c r="M4194" s="210"/>
      <c r="N4194" s="102"/>
      <c r="O4194" s="210"/>
      <c r="P4194" s="102"/>
      <c r="Q4194" s="215"/>
    </row>
    <row r="4195" spans="2:17" x14ac:dyDescent="0.3">
      <c r="B4195" s="102"/>
      <c r="C4195" s="210"/>
      <c r="D4195" s="102"/>
      <c r="E4195" s="210"/>
      <c r="F4195" s="102"/>
      <c r="G4195" s="210"/>
      <c r="H4195" s="102"/>
      <c r="I4195" s="210"/>
      <c r="J4195" s="102"/>
      <c r="K4195" s="210"/>
      <c r="L4195" s="102"/>
      <c r="M4195" s="210"/>
      <c r="N4195" s="102"/>
      <c r="O4195" s="210"/>
      <c r="P4195" s="102"/>
      <c r="Q4195" s="215"/>
    </row>
    <row r="4196" spans="2:17" x14ac:dyDescent="0.3">
      <c r="B4196" s="102"/>
      <c r="C4196" s="210"/>
      <c r="D4196" s="102"/>
      <c r="E4196" s="210"/>
      <c r="F4196" s="102"/>
      <c r="G4196" s="210"/>
      <c r="H4196" s="102"/>
      <c r="I4196" s="210"/>
      <c r="J4196" s="102"/>
      <c r="K4196" s="210"/>
      <c r="L4196" s="102"/>
      <c r="M4196" s="210"/>
      <c r="N4196" s="102"/>
      <c r="O4196" s="210"/>
      <c r="P4196" s="102"/>
      <c r="Q4196" s="215"/>
    </row>
    <row r="4197" spans="2:17" x14ac:dyDescent="0.3">
      <c r="B4197" s="102"/>
      <c r="C4197" s="210"/>
      <c r="D4197" s="102"/>
      <c r="E4197" s="210"/>
      <c r="F4197" s="102"/>
      <c r="G4197" s="210"/>
      <c r="H4197" s="102"/>
      <c r="I4197" s="210"/>
      <c r="J4197" s="102"/>
      <c r="K4197" s="210"/>
      <c r="L4197" s="102"/>
      <c r="M4197" s="210"/>
      <c r="N4197" s="102"/>
      <c r="O4197" s="210"/>
      <c r="P4197" s="102"/>
      <c r="Q4197" s="215"/>
    </row>
    <row r="4198" spans="2:17" x14ac:dyDescent="0.3">
      <c r="B4198" s="102"/>
      <c r="C4198" s="210"/>
      <c r="D4198" s="102"/>
      <c r="E4198" s="210"/>
      <c r="F4198" s="102"/>
      <c r="G4198" s="210"/>
      <c r="H4198" s="102"/>
      <c r="I4198" s="210"/>
      <c r="J4198" s="102"/>
      <c r="K4198" s="210"/>
      <c r="L4198" s="102"/>
      <c r="M4198" s="210"/>
      <c r="N4198" s="102"/>
      <c r="O4198" s="210"/>
      <c r="P4198" s="102"/>
      <c r="Q4198" s="215"/>
    </row>
    <row r="4199" spans="2:17" x14ac:dyDescent="0.3">
      <c r="B4199" s="102"/>
      <c r="C4199" s="210"/>
      <c r="D4199" s="102"/>
      <c r="E4199" s="210"/>
      <c r="F4199" s="102"/>
      <c r="G4199" s="210"/>
      <c r="H4199" s="102"/>
      <c r="I4199" s="210"/>
      <c r="J4199" s="102"/>
      <c r="K4199" s="210"/>
      <c r="L4199" s="102"/>
      <c r="M4199" s="210"/>
      <c r="N4199" s="102"/>
      <c r="O4199" s="210"/>
      <c r="P4199" s="102"/>
      <c r="Q4199" s="215"/>
    </row>
    <row r="4200" spans="2:17" x14ac:dyDescent="0.3">
      <c r="B4200" s="102"/>
      <c r="C4200" s="210"/>
      <c r="D4200" s="102"/>
      <c r="E4200" s="210"/>
      <c r="F4200" s="102"/>
      <c r="G4200" s="210"/>
      <c r="H4200" s="102"/>
      <c r="I4200" s="210"/>
      <c r="J4200" s="102"/>
      <c r="K4200" s="210"/>
      <c r="L4200" s="102"/>
      <c r="M4200" s="210"/>
      <c r="N4200" s="102"/>
      <c r="O4200" s="210"/>
      <c r="P4200" s="102"/>
      <c r="Q4200" s="215"/>
    </row>
    <row r="4201" spans="2:17" x14ac:dyDescent="0.3">
      <c r="B4201" s="102"/>
      <c r="C4201" s="210"/>
      <c r="D4201" s="102"/>
      <c r="E4201" s="210"/>
      <c r="F4201" s="102"/>
      <c r="G4201" s="210"/>
      <c r="H4201" s="102"/>
      <c r="I4201" s="210"/>
      <c r="J4201" s="102"/>
      <c r="K4201" s="210"/>
      <c r="L4201" s="102"/>
      <c r="M4201" s="210"/>
      <c r="N4201" s="102"/>
      <c r="O4201" s="210"/>
      <c r="P4201" s="102"/>
      <c r="Q4201" s="215"/>
    </row>
    <row r="4202" spans="2:17" x14ac:dyDescent="0.3">
      <c r="B4202" s="102"/>
      <c r="C4202" s="210"/>
      <c r="D4202" s="102"/>
      <c r="E4202" s="210"/>
      <c r="F4202" s="102"/>
      <c r="G4202" s="210"/>
      <c r="H4202" s="102"/>
      <c r="I4202" s="210"/>
      <c r="J4202" s="102"/>
      <c r="K4202" s="210"/>
      <c r="L4202" s="102"/>
      <c r="M4202" s="210"/>
      <c r="N4202" s="102"/>
      <c r="O4202" s="210"/>
      <c r="P4202" s="102"/>
      <c r="Q4202" s="215"/>
    </row>
    <row r="4203" spans="2:17" x14ac:dyDescent="0.3">
      <c r="B4203" s="102"/>
      <c r="C4203" s="210"/>
      <c r="D4203" s="102"/>
      <c r="E4203" s="210"/>
      <c r="F4203" s="102"/>
      <c r="G4203" s="210"/>
      <c r="H4203" s="102"/>
      <c r="I4203" s="210"/>
      <c r="J4203" s="102"/>
      <c r="K4203" s="210"/>
      <c r="L4203" s="102"/>
      <c r="M4203" s="210"/>
      <c r="N4203" s="102"/>
      <c r="O4203" s="210"/>
      <c r="P4203" s="102"/>
      <c r="Q4203" s="215"/>
    </row>
    <row r="4204" spans="2:17" x14ac:dyDescent="0.3">
      <c r="B4204" s="102"/>
      <c r="C4204" s="210"/>
      <c r="D4204" s="102"/>
      <c r="E4204" s="210"/>
      <c r="F4204" s="102"/>
      <c r="G4204" s="210"/>
      <c r="H4204" s="102"/>
      <c r="I4204" s="210"/>
      <c r="J4204" s="102"/>
      <c r="K4204" s="210"/>
      <c r="L4204" s="102"/>
      <c r="M4204" s="210"/>
      <c r="N4204" s="102"/>
      <c r="O4204" s="210"/>
      <c r="P4204" s="102"/>
      <c r="Q4204" s="215"/>
    </row>
    <row r="4205" spans="2:17" x14ac:dyDescent="0.3">
      <c r="B4205" s="102"/>
      <c r="C4205" s="210"/>
      <c r="D4205" s="102"/>
      <c r="E4205" s="210"/>
      <c r="F4205" s="102"/>
      <c r="G4205" s="210"/>
      <c r="H4205" s="102"/>
      <c r="I4205" s="210"/>
      <c r="J4205" s="102"/>
      <c r="K4205" s="210"/>
      <c r="L4205" s="102"/>
      <c r="M4205" s="210"/>
      <c r="N4205" s="102"/>
      <c r="O4205" s="210"/>
      <c r="P4205" s="102"/>
      <c r="Q4205" s="215"/>
    </row>
    <row r="4206" spans="2:17" x14ac:dyDescent="0.3">
      <c r="B4206" s="102"/>
      <c r="C4206" s="210"/>
      <c r="D4206" s="102"/>
      <c r="E4206" s="210"/>
      <c r="F4206" s="102"/>
      <c r="G4206" s="210"/>
      <c r="H4206" s="102"/>
      <c r="I4206" s="210"/>
      <c r="J4206" s="102"/>
      <c r="K4206" s="210"/>
      <c r="L4206" s="102"/>
      <c r="M4206" s="210"/>
      <c r="N4206" s="102"/>
      <c r="O4206" s="210"/>
      <c r="P4206" s="102"/>
      <c r="Q4206" s="215"/>
    </row>
    <row r="4207" spans="2:17" x14ac:dyDescent="0.3">
      <c r="B4207" s="102"/>
      <c r="C4207" s="210"/>
      <c r="D4207" s="102"/>
      <c r="E4207" s="210"/>
      <c r="F4207" s="102"/>
      <c r="G4207" s="210"/>
      <c r="H4207" s="102"/>
      <c r="I4207" s="210"/>
      <c r="J4207" s="102"/>
      <c r="K4207" s="210"/>
      <c r="L4207" s="102"/>
      <c r="M4207" s="210"/>
      <c r="N4207" s="102"/>
      <c r="O4207" s="210"/>
      <c r="P4207" s="102"/>
      <c r="Q4207" s="215"/>
    </row>
    <row r="4208" spans="2:17" x14ac:dyDescent="0.3">
      <c r="B4208" s="102"/>
      <c r="C4208" s="210"/>
      <c r="D4208" s="102"/>
      <c r="E4208" s="210"/>
      <c r="F4208" s="102"/>
      <c r="G4208" s="210"/>
      <c r="H4208" s="102"/>
      <c r="I4208" s="210"/>
      <c r="J4208" s="102"/>
      <c r="K4208" s="210"/>
      <c r="L4208" s="102"/>
      <c r="M4208" s="210"/>
      <c r="N4208" s="102"/>
      <c r="O4208" s="210"/>
      <c r="P4208" s="102"/>
      <c r="Q4208" s="215"/>
    </row>
    <row r="4209" spans="2:17" x14ac:dyDescent="0.3">
      <c r="B4209" s="102"/>
      <c r="C4209" s="210"/>
      <c r="D4209" s="102"/>
      <c r="E4209" s="210"/>
      <c r="F4209" s="102"/>
      <c r="G4209" s="210"/>
      <c r="H4209" s="102"/>
      <c r="I4209" s="210"/>
      <c r="J4209" s="102"/>
      <c r="K4209" s="210"/>
      <c r="L4209" s="102"/>
      <c r="M4209" s="210"/>
      <c r="N4209" s="102"/>
      <c r="O4209" s="210"/>
      <c r="P4209" s="102"/>
      <c r="Q4209" s="215"/>
    </row>
    <row r="4210" spans="2:17" x14ac:dyDescent="0.3">
      <c r="B4210" s="102"/>
      <c r="C4210" s="210"/>
      <c r="D4210" s="102"/>
      <c r="E4210" s="210"/>
      <c r="F4210" s="102"/>
      <c r="G4210" s="210"/>
      <c r="H4210" s="102"/>
      <c r="I4210" s="210"/>
      <c r="J4210" s="102"/>
      <c r="K4210" s="210"/>
      <c r="L4210" s="102"/>
      <c r="M4210" s="210"/>
      <c r="N4210" s="102"/>
      <c r="O4210" s="210"/>
      <c r="P4210" s="102"/>
      <c r="Q4210" s="215"/>
    </row>
    <row r="4211" spans="2:17" x14ac:dyDescent="0.3">
      <c r="B4211" s="102"/>
      <c r="C4211" s="210"/>
      <c r="D4211" s="102"/>
      <c r="E4211" s="210"/>
      <c r="F4211" s="102"/>
      <c r="G4211" s="210"/>
      <c r="H4211" s="102"/>
      <c r="I4211" s="210"/>
      <c r="J4211" s="102"/>
      <c r="K4211" s="210"/>
      <c r="L4211" s="102"/>
      <c r="M4211" s="210"/>
      <c r="N4211" s="102"/>
      <c r="O4211" s="210"/>
      <c r="P4211" s="102"/>
      <c r="Q4211" s="215"/>
    </row>
    <row r="4212" spans="2:17" x14ac:dyDescent="0.3">
      <c r="B4212" s="102"/>
      <c r="C4212" s="210"/>
      <c r="D4212" s="102"/>
      <c r="E4212" s="210"/>
      <c r="F4212" s="102"/>
      <c r="G4212" s="210"/>
      <c r="H4212" s="102"/>
      <c r="I4212" s="210"/>
      <c r="J4212" s="102"/>
      <c r="K4212" s="210"/>
      <c r="L4212" s="102"/>
      <c r="M4212" s="210"/>
      <c r="N4212" s="102"/>
      <c r="O4212" s="210"/>
      <c r="P4212" s="102"/>
      <c r="Q4212" s="215"/>
    </row>
    <row r="4213" spans="2:17" x14ac:dyDescent="0.3">
      <c r="B4213" s="102"/>
      <c r="C4213" s="210"/>
      <c r="D4213" s="102"/>
      <c r="E4213" s="210"/>
      <c r="F4213" s="102"/>
      <c r="G4213" s="210"/>
      <c r="H4213" s="102"/>
      <c r="I4213" s="210"/>
      <c r="J4213" s="102"/>
      <c r="K4213" s="210"/>
      <c r="L4213" s="102"/>
      <c r="M4213" s="210"/>
      <c r="N4213" s="102"/>
      <c r="O4213" s="210"/>
      <c r="P4213" s="102"/>
      <c r="Q4213" s="215"/>
    </row>
    <row r="4214" spans="2:17" x14ac:dyDescent="0.3">
      <c r="B4214" s="102"/>
      <c r="C4214" s="210"/>
      <c r="D4214" s="102"/>
      <c r="E4214" s="210"/>
      <c r="F4214" s="102"/>
      <c r="G4214" s="210"/>
      <c r="H4214" s="102"/>
      <c r="I4214" s="210"/>
      <c r="J4214" s="102"/>
      <c r="K4214" s="210"/>
      <c r="L4214" s="102"/>
      <c r="M4214" s="210"/>
      <c r="N4214" s="102"/>
      <c r="O4214" s="210"/>
      <c r="P4214" s="102"/>
      <c r="Q4214" s="215"/>
    </row>
    <row r="4215" spans="2:17" x14ac:dyDescent="0.3">
      <c r="B4215" s="102"/>
      <c r="C4215" s="210"/>
      <c r="D4215" s="102"/>
      <c r="E4215" s="210"/>
      <c r="F4215" s="102"/>
      <c r="G4215" s="210"/>
      <c r="H4215" s="102"/>
      <c r="I4215" s="210"/>
      <c r="J4215" s="102"/>
      <c r="K4215" s="210"/>
      <c r="L4215" s="102"/>
      <c r="M4215" s="210"/>
      <c r="N4215" s="102"/>
      <c r="O4215" s="210"/>
      <c r="P4215" s="102"/>
      <c r="Q4215" s="215"/>
    </row>
    <row r="4216" spans="2:17" x14ac:dyDescent="0.3">
      <c r="B4216" s="102"/>
      <c r="C4216" s="210"/>
      <c r="D4216" s="102"/>
      <c r="E4216" s="210"/>
      <c r="F4216" s="102"/>
      <c r="G4216" s="210"/>
      <c r="H4216" s="102"/>
      <c r="I4216" s="210"/>
      <c r="J4216" s="102"/>
      <c r="K4216" s="210"/>
      <c r="L4216" s="102"/>
      <c r="M4216" s="210"/>
      <c r="N4216" s="102"/>
      <c r="O4216" s="210"/>
      <c r="P4216" s="102"/>
      <c r="Q4216" s="215"/>
    </row>
    <row r="4217" spans="2:17" x14ac:dyDescent="0.3">
      <c r="B4217" s="102"/>
      <c r="C4217" s="210"/>
      <c r="D4217" s="102"/>
      <c r="E4217" s="210"/>
      <c r="F4217" s="102"/>
      <c r="G4217" s="210"/>
      <c r="H4217" s="102"/>
      <c r="I4217" s="210"/>
      <c r="J4217" s="102"/>
      <c r="K4217" s="210"/>
      <c r="L4217" s="102"/>
      <c r="M4217" s="210"/>
      <c r="N4217" s="102"/>
      <c r="O4217" s="210"/>
      <c r="P4217" s="102"/>
      <c r="Q4217" s="215"/>
    </row>
    <row r="4218" spans="2:17" x14ac:dyDescent="0.3">
      <c r="B4218" s="102"/>
      <c r="C4218" s="210"/>
      <c r="D4218" s="102"/>
      <c r="E4218" s="210"/>
      <c r="F4218" s="102"/>
      <c r="G4218" s="210"/>
      <c r="H4218" s="102"/>
      <c r="I4218" s="210"/>
      <c r="J4218" s="102"/>
      <c r="K4218" s="210"/>
      <c r="L4218" s="102"/>
      <c r="M4218" s="210"/>
      <c r="N4218" s="102"/>
      <c r="O4218" s="210"/>
      <c r="P4218" s="102"/>
      <c r="Q4218" s="215"/>
    </row>
    <row r="4219" spans="2:17" x14ac:dyDescent="0.3">
      <c r="B4219" s="102"/>
      <c r="C4219" s="210"/>
      <c r="D4219" s="102"/>
      <c r="E4219" s="210"/>
      <c r="F4219" s="102"/>
      <c r="G4219" s="210"/>
      <c r="H4219" s="102"/>
      <c r="I4219" s="210"/>
      <c r="J4219" s="102"/>
      <c r="K4219" s="210"/>
      <c r="L4219" s="102"/>
      <c r="M4219" s="210"/>
      <c r="N4219" s="102"/>
      <c r="O4219" s="210"/>
      <c r="P4219" s="102"/>
      <c r="Q4219" s="215"/>
    </row>
    <row r="4220" spans="2:17" x14ac:dyDescent="0.3">
      <c r="B4220" s="102"/>
      <c r="C4220" s="210"/>
      <c r="D4220" s="102"/>
      <c r="E4220" s="210"/>
      <c r="F4220" s="102"/>
      <c r="G4220" s="210"/>
      <c r="H4220" s="102"/>
      <c r="I4220" s="210"/>
      <c r="J4220" s="102"/>
      <c r="K4220" s="210"/>
      <c r="L4220" s="102"/>
      <c r="M4220" s="210"/>
      <c r="N4220" s="102"/>
      <c r="O4220" s="210"/>
      <c r="P4220" s="102"/>
      <c r="Q4220" s="215"/>
    </row>
    <row r="4221" spans="2:17" x14ac:dyDescent="0.3">
      <c r="B4221" s="102"/>
      <c r="C4221" s="210"/>
      <c r="D4221" s="102"/>
      <c r="E4221" s="210"/>
      <c r="F4221" s="102"/>
      <c r="G4221" s="210"/>
      <c r="H4221" s="102"/>
      <c r="I4221" s="210"/>
      <c r="J4221" s="102"/>
      <c r="K4221" s="210"/>
      <c r="L4221" s="102"/>
      <c r="M4221" s="210"/>
      <c r="N4221" s="102"/>
      <c r="O4221" s="210"/>
      <c r="P4221" s="102"/>
      <c r="Q4221" s="215"/>
    </row>
    <row r="4222" spans="2:17" x14ac:dyDescent="0.3">
      <c r="B4222" s="102"/>
      <c r="C4222" s="210"/>
      <c r="D4222" s="102"/>
      <c r="E4222" s="210"/>
      <c r="F4222" s="102"/>
      <c r="G4222" s="210"/>
      <c r="H4222" s="102"/>
      <c r="I4222" s="210"/>
      <c r="J4222" s="102"/>
      <c r="K4222" s="210"/>
      <c r="L4222" s="102"/>
      <c r="M4222" s="210"/>
      <c r="N4222" s="102"/>
      <c r="O4222" s="210"/>
      <c r="P4222" s="102"/>
      <c r="Q4222" s="215"/>
    </row>
    <row r="4223" spans="2:17" x14ac:dyDescent="0.3">
      <c r="B4223" s="102"/>
      <c r="C4223" s="210"/>
      <c r="D4223" s="102"/>
      <c r="E4223" s="210"/>
      <c r="F4223" s="102"/>
      <c r="G4223" s="210"/>
      <c r="H4223" s="102"/>
      <c r="I4223" s="210"/>
      <c r="J4223" s="102"/>
      <c r="K4223" s="210"/>
      <c r="L4223" s="102"/>
      <c r="M4223" s="210"/>
      <c r="N4223" s="102"/>
      <c r="O4223" s="210"/>
      <c r="P4223" s="102"/>
      <c r="Q4223" s="215"/>
    </row>
    <row r="4224" spans="2:17" x14ac:dyDescent="0.3">
      <c r="B4224" s="102"/>
      <c r="C4224" s="210"/>
      <c r="D4224" s="102"/>
      <c r="E4224" s="210"/>
      <c r="F4224" s="102"/>
      <c r="G4224" s="210"/>
      <c r="H4224" s="102"/>
      <c r="I4224" s="210"/>
      <c r="J4224" s="102"/>
      <c r="K4224" s="210"/>
      <c r="L4224" s="102"/>
      <c r="M4224" s="210"/>
      <c r="N4224" s="102"/>
      <c r="O4224" s="210"/>
      <c r="P4224" s="102"/>
      <c r="Q4224" s="215"/>
    </row>
    <row r="4225" spans="2:17" x14ac:dyDescent="0.3">
      <c r="B4225" s="102"/>
      <c r="C4225" s="210"/>
      <c r="D4225" s="102"/>
      <c r="E4225" s="210"/>
      <c r="F4225" s="102"/>
      <c r="G4225" s="210"/>
      <c r="H4225" s="102"/>
      <c r="I4225" s="210"/>
      <c r="J4225" s="102"/>
      <c r="K4225" s="210"/>
      <c r="L4225" s="102"/>
      <c r="M4225" s="210"/>
      <c r="N4225" s="102"/>
      <c r="O4225" s="210"/>
      <c r="P4225" s="102"/>
      <c r="Q4225" s="215"/>
    </row>
    <row r="4226" spans="2:17" x14ac:dyDescent="0.3">
      <c r="B4226" s="102"/>
      <c r="C4226" s="210"/>
      <c r="D4226" s="102"/>
      <c r="E4226" s="210"/>
      <c r="F4226" s="102"/>
      <c r="G4226" s="210"/>
      <c r="H4226" s="102"/>
      <c r="I4226" s="210"/>
      <c r="J4226" s="102"/>
      <c r="K4226" s="210"/>
      <c r="L4226" s="102"/>
      <c r="M4226" s="210"/>
      <c r="N4226" s="102"/>
      <c r="O4226" s="210"/>
      <c r="P4226" s="102"/>
      <c r="Q4226" s="215"/>
    </row>
    <row r="4227" spans="2:17" x14ac:dyDescent="0.3">
      <c r="B4227" s="102"/>
      <c r="C4227" s="210"/>
      <c r="D4227" s="102"/>
      <c r="E4227" s="210"/>
      <c r="F4227" s="102"/>
      <c r="G4227" s="210"/>
      <c r="H4227" s="102"/>
      <c r="I4227" s="210"/>
      <c r="J4227" s="102"/>
      <c r="K4227" s="210"/>
      <c r="L4227" s="102"/>
      <c r="M4227" s="210"/>
      <c r="N4227" s="102"/>
      <c r="O4227" s="210"/>
      <c r="P4227" s="102"/>
      <c r="Q4227" s="215"/>
    </row>
    <row r="4228" spans="2:17" x14ac:dyDescent="0.3">
      <c r="B4228" s="102"/>
      <c r="C4228" s="210"/>
      <c r="D4228" s="102"/>
      <c r="E4228" s="210"/>
      <c r="F4228" s="102"/>
      <c r="G4228" s="210"/>
      <c r="H4228" s="102"/>
      <c r="I4228" s="210"/>
      <c r="J4228" s="102"/>
      <c r="K4228" s="210"/>
      <c r="L4228" s="102"/>
      <c r="M4228" s="210"/>
      <c r="N4228" s="102"/>
      <c r="O4228" s="210"/>
      <c r="P4228" s="102"/>
      <c r="Q4228" s="215"/>
    </row>
    <row r="4229" spans="2:17" x14ac:dyDescent="0.3">
      <c r="B4229" s="102"/>
      <c r="C4229" s="210"/>
      <c r="D4229" s="102"/>
      <c r="E4229" s="210"/>
      <c r="F4229" s="102"/>
      <c r="G4229" s="210"/>
      <c r="H4229" s="102"/>
      <c r="I4229" s="210"/>
      <c r="J4229" s="102"/>
      <c r="K4229" s="210"/>
      <c r="L4229" s="102"/>
      <c r="M4229" s="210"/>
      <c r="N4229" s="102"/>
      <c r="O4229" s="210"/>
      <c r="P4229" s="102"/>
      <c r="Q4229" s="215"/>
    </row>
    <row r="4230" spans="2:17" x14ac:dyDescent="0.3">
      <c r="B4230" s="102"/>
      <c r="C4230" s="210"/>
      <c r="D4230" s="102"/>
      <c r="E4230" s="210"/>
      <c r="F4230" s="102"/>
      <c r="G4230" s="210"/>
      <c r="H4230" s="102"/>
      <c r="I4230" s="210"/>
      <c r="J4230" s="102"/>
      <c r="K4230" s="210"/>
      <c r="L4230" s="102"/>
      <c r="M4230" s="210"/>
      <c r="N4230" s="102"/>
      <c r="O4230" s="210"/>
      <c r="P4230" s="102"/>
      <c r="Q4230" s="215"/>
    </row>
    <row r="4231" spans="2:17" x14ac:dyDescent="0.3">
      <c r="B4231" s="102"/>
      <c r="C4231" s="210"/>
      <c r="D4231" s="102"/>
      <c r="E4231" s="210"/>
      <c r="F4231" s="102"/>
      <c r="G4231" s="210"/>
      <c r="H4231" s="102"/>
      <c r="I4231" s="210"/>
      <c r="J4231" s="102"/>
      <c r="K4231" s="210"/>
      <c r="L4231" s="102"/>
      <c r="M4231" s="210"/>
      <c r="N4231" s="102"/>
      <c r="O4231" s="210"/>
      <c r="P4231" s="102"/>
      <c r="Q4231" s="215"/>
    </row>
    <row r="4232" spans="2:17" x14ac:dyDescent="0.3">
      <c r="B4232" s="102"/>
      <c r="C4232" s="210"/>
      <c r="D4232" s="102"/>
      <c r="E4232" s="210"/>
      <c r="F4232" s="102"/>
      <c r="G4232" s="210"/>
      <c r="H4232" s="102"/>
      <c r="I4232" s="210"/>
      <c r="J4232" s="102"/>
      <c r="K4232" s="210"/>
      <c r="L4232" s="102"/>
      <c r="M4232" s="210"/>
      <c r="N4232" s="102"/>
      <c r="O4232" s="210"/>
      <c r="P4232" s="102"/>
      <c r="Q4232" s="215"/>
    </row>
    <row r="4233" spans="2:17" x14ac:dyDescent="0.3">
      <c r="B4233" s="102"/>
      <c r="C4233" s="210"/>
      <c r="D4233" s="102"/>
      <c r="E4233" s="210"/>
      <c r="F4233" s="102"/>
      <c r="G4233" s="210"/>
      <c r="H4233" s="102"/>
      <c r="I4233" s="210"/>
      <c r="J4233" s="102"/>
      <c r="K4233" s="210"/>
      <c r="L4233" s="102"/>
      <c r="M4233" s="210"/>
      <c r="N4233" s="102"/>
      <c r="O4233" s="210"/>
      <c r="P4233" s="102"/>
      <c r="Q4233" s="215"/>
    </row>
    <row r="4234" spans="2:17" x14ac:dyDescent="0.3">
      <c r="B4234" s="102"/>
      <c r="C4234" s="210"/>
      <c r="D4234" s="102"/>
      <c r="E4234" s="210"/>
      <c r="F4234" s="102"/>
      <c r="G4234" s="210"/>
      <c r="H4234" s="102"/>
      <c r="I4234" s="210"/>
      <c r="J4234" s="102"/>
      <c r="K4234" s="210"/>
      <c r="L4234" s="102"/>
      <c r="M4234" s="210"/>
      <c r="N4234" s="102"/>
      <c r="O4234" s="210"/>
      <c r="P4234" s="102"/>
      <c r="Q4234" s="215"/>
    </row>
    <row r="4235" spans="2:17" x14ac:dyDescent="0.3">
      <c r="B4235" s="102"/>
      <c r="C4235" s="210"/>
      <c r="D4235" s="102"/>
      <c r="E4235" s="210"/>
      <c r="F4235" s="102"/>
      <c r="G4235" s="210"/>
      <c r="H4235" s="102"/>
      <c r="I4235" s="210"/>
      <c r="J4235" s="102"/>
      <c r="K4235" s="210"/>
      <c r="L4235" s="102"/>
      <c r="M4235" s="210"/>
      <c r="N4235" s="102"/>
      <c r="O4235" s="210"/>
      <c r="P4235" s="102"/>
      <c r="Q4235" s="215"/>
    </row>
    <row r="4236" spans="2:17" x14ac:dyDescent="0.3">
      <c r="B4236" s="102"/>
      <c r="C4236" s="210"/>
      <c r="D4236" s="102"/>
      <c r="E4236" s="210"/>
      <c r="F4236" s="102"/>
      <c r="G4236" s="210"/>
      <c r="H4236" s="102"/>
      <c r="I4236" s="210"/>
      <c r="J4236" s="102"/>
      <c r="K4236" s="210"/>
      <c r="L4236" s="102"/>
      <c r="M4236" s="210"/>
      <c r="N4236" s="102"/>
      <c r="O4236" s="210"/>
      <c r="P4236" s="102"/>
      <c r="Q4236" s="215"/>
    </row>
    <row r="4237" spans="2:17" x14ac:dyDescent="0.3">
      <c r="B4237" s="102"/>
      <c r="C4237" s="210"/>
      <c r="D4237" s="102"/>
      <c r="E4237" s="210"/>
      <c r="F4237" s="102"/>
      <c r="G4237" s="210"/>
      <c r="H4237" s="102"/>
      <c r="I4237" s="210"/>
      <c r="J4237" s="102"/>
      <c r="K4237" s="210"/>
      <c r="L4237" s="102"/>
      <c r="M4237" s="210"/>
      <c r="N4237" s="102"/>
      <c r="O4237" s="210"/>
      <c r="P4237" s="102"/>
      <c r="Q4237" s="215"/>
    </row>
    <row r="4238" spans="2:17" x14ac:dyDescent="0.3">
      <c r="B4238" s="102"/>
      <c r="C4238" s="210"/>
      <c r="D4238" s="102"/>
      <c r="E4238" s="210"/>
      <c r="F4238" s="102"/>
      <c r="G4238" s="210"/>
      <c r="H4238" s="102"/>
      <c r="I4238" s="210"/>
      <c r="J4238" s="102"/>
      <c r="K4238" s="210"/>
      <c r="L4238" s="102"/>
      <c r="M4238" s="210"/>
      <c r="N4238" s="102"/>
      <c r="O4238" s="210"/>
      <c r="P4238" s="102"/>
      <c r="Q4238" s="215"/>
    </row>
    <row r="4239" spans="2:17" x14ac:dyDescent="0.3">
      <c r="B4239" s="102"/>
      <c r="C4239" s="210"/>
      <c r="D4239" s="102"/>
      <c r="E4239" s="210"/>
      <c r="F4239" s="102"/>
      <c r="G4239" s="210"/>
      <c r="H4239" s="102"/>
      <c r="I4239" s="210"/>
      <c r="J4239" s="102"/>
      <c r="K4239" s="210"/>
      <c r="L4239" s="102"/>
      <c r="M4239" s="210"/>
      <c r="N4239" s="102"/>
      <c r="O4239" s="210"/>
      <c r="P4239" s="102"/>
      <c r="Q4239" s="215"/>
    </row>
    <row r="4240" spans="2:17" x14ac:dyDescent="0.3">
      <c r="B4240" s="102"/>
      <c r="C4240" s="210"/>
      <c r="D4240" s="102"/>
      <c r="E4240" s="210"/>
      <c r="F4240" s="102"/>
      <c r="G4240" s="210"/>
      <c r="H4240" s="102"/>
      <c r="I4240" s="210"/>
      <c r="J4240" s="102"/>
      <c r="K4240" s="210"/>
      <c r="L4240" s="102"/>
      <c r="M4240" s="210"/>
      <c r="N4240" s="102"/>
      <c r="O4240" s="210"/>
      <c r="P4240" s="102"/>
      <c r="Q4240" s="215"/>
    </row>
    <row r="4241" spans="2:17" x14ac:dyDescent="0.3">
      <c r="B4241" s="102"/>
      <c r="C4241" s="210"/>
      <c r="D4241" s="102"/>
      <c r="E4241" s="210"/>
      <c r="F4241" s="102"/>
      <c r="G4241" s="210"/>
      <c r="H4241" s="102"/>
      <c r="I4241" s="210"/>
      <c r="J4241" s="102"/>
      <c r="K4241" s="210"/>
      <c r="L4241" s="102"/>
      <c r="M4241" s="210"/>
      <c r="N4241" s="102"/>
      <c r="O4241" s="210"/>
      <c r="P4241" s="102"/>
      <c r="Q4241" s="215"/>
    </row>
    <row r="4242" spans="2:17" x14ac:dyDescent="0.3">
      <c r="B4242" s="102"/>
      <c r="C4242" s="210"/>
      <c r="D4242" s="102"/>
      <c r="E4242" s="210"/>
      <c r="F4242" s="102"/>
      <c r="G4242" s="210"/>
      <c r="H4242" s="102"/>
      <c r="I4242" s="210"/>
      <c r="J4242" s="102"/>
      <c r="K4242" s="210"/>
      <c r="L4242" s="102"/>
      <c r="M4242" s="210"/>
      <c r="N4242" s="102"/>
      <c r="O4242" s="210"/>
      <c r="P4242" s="102"/>
      <c r="Q4242" s="215"/>
    </row>
    <row r="4243" spans="2:17" x14ac:dyDescent="0.3">
      <c r="B4243" s="102"/>
      <c r="C4243" s="210"/>
      <c r="D4243" s="102"/>
      <c r="E4243" s="210"/>
      <c r="F4243" s="102"/>
      <c r="G4243" s="210"/>
      <c r="H4243" s="102"/>
      <c r="I4243" s="210"/>
      <c r="J4243" s="102"/>
      <c r="K4243" s="210"/>
      <c r="L4243" s="102"/>
      <c r="M4243" s="210"/>
      <c r="N4243" s="102"/>
      <c r="O4243" s="210"/>
      <c r="P4243" s="102"/>
      <c r="Q4243" s="215"/>
    </row>
    <row r="4244" spans="2:17" x14ac:dyDescent="0.3">
      <c r="B4244" s="102"/>
      <c r="C4244" s="210"/>
      <c r="D4244" s="102"/>
      <c r="E4244" s="210"/>
      <c r="F4244" s="102"/>
      <c r="G4244" s="210"/>
      <c r="H4244" s="102"/>
      <c r="I4244" s="210"/>
      <c r="J4244" s="102"/>
      <c r="K4244" s="210"/>
      <c r="L4244" s="102"/>
      <c r="M4244" s="210"/>
      <c r="N4244" s="102"/>
      <c r="O4244" s="210"/>
      <c r="P4244" s="102"/>
      <c r="Q4244" s="215"/>
    </row>
    <row r="4245" spans="2:17" x14ac:dyDescent="0.3">
      <c r="B4245" s="102"/>
      <c r="C4245" s="210"/>
      <c r="D4245" s="102"/>
      <c r="E4245" s="210"/>
      <c r="F4245" s="102"/>
      <c r="G4245" s="210"/>
      <c r="H4245" s="102"/>
      <c r="I4245" s="210"/>
      <c r="J4245" s="102"/>
      <c r="K4245" s="210"/>
      <c r="L4245" s="102"/>
      <c r="M4245" s="210"/>
      <c r="N4245" s="102"/>
      <c r="O4245" s="210"/>
      <c r="P4245" s="102"/>
      <c r="Q4245" s="215"/>
    </row>
    <row r="4246" spans="2:17" x14ac:dyDescent="0.3">
      <c r="B4246" s="102"/>
      <c r="C4246" s="210"/>
      <c r="D4246" s="102"/>
      <c r="E4246" s="210"/>
      <c r="F4246" s="102"/>
      <c r="G4246" s="210"/>
      <c r="H4246" s="102"/>
      <c r="I4246" s="210"/>
      <c r="J4246" s="102"/>
      <c r="K4246" s="210"/>
      <c r="L4246" s="102"/>
      <c r="M4246" s="210"/>
      <c r="N4246" s="102"/>
      <c r="O4246" s="210"/>
      <c r="P4246" s="102"/>
      <c r="Q4246" s="215"/>
    </row>
    <row r="4247" spans="2:17" x14ac:dyDescent="0.3">
      <c r="B4247" s="102"/>
      <c r="C4247" s="210"/>
      <c r="D4247" s="102"/>
      <c r="E4247" s="210"/>
      <c r="F4247" s="102"/>
      <c r="G4247" s="210"/>
      <c r="H4247" s="102"/>
      <c r="I4247" s="210"/>
      <c r="J4247" s="102"/>
      <c r="K4247" s="210"/>
      <c r="L4247" s="102"/>
      <c r="M4247" s="210"/>
      <c r="N4247" s="102"/>
      <c r="O4247" s="210"/>
      <c r="P4247" s="102"/>
      <c r="Q4247" s="215"/>
    </row>
    <row r="4248" spans="2:17" x14ac:dyDescent="0.3">
      <c r="B4248" s="102"/>
      <c r="C4248" s="210"/>
      <c r="D4248" s="102"/>
      <c r="E4248" s="210"/>
      <c r="F4248" s="102"/>
      <c r="G4248" s="210"/>
      <c r="H4248" s="102"/>
      <c r="I4248" s="210"/>
      <c r="J4248" s="102"/>
      <c r="K4248" s="210"/>
      <c r="L4248" s="102"/>
      <c r="M4248" s="210"/>
      <c r="N4248" s="102"/>
      <c r="O4248" s="210"/>
      <c r="P4248" s="102"/>
      <c r="Q4248" s="215"/>
    </row>
    <row r="4249" spans="2:17" x14ac:dyDescent="0.3">
      <c r="B4249" s="102"/>
      <c r="C4249" s="210"/>
      <c r="D4249" s="102"/>
      <c r="E4249" s="210"/>
      <c r="F4249" s="102"/>
      <c r="G4249" s="210"/>
      <c r="H4249" s="102"/>
      <c r="I4249" s="210"/>
      <c r="J4249" s="102"/>
      <c r="K4249" s="210"/>
      <c r="L4249" s="102"/>
      <c r="M4249" s="210"/>
      <c r="N4249" s="102"/>
      <c r="O4249" s="210"/>
      <c r="P4249" s="102"/>
      <c r="Q4249" s="215"/>
    </row>
    <row r="4250" spans="2:17" x14ac:dyDescent="0.3">
      <c r="B4250" s="102"/>
      <c r="C4250" s="210"/>
      <c r="D4250" s="102"/>
      <c r="E4250" s="210"/>
      <c r="F4250" s="102"/>
      <c r="G4250" s="210"/>
      <c r="H4250" s="102"/>
      <c r="I4250" s="210"/>
      <c r="J4250" s="102"/>
      <c r="K4250" s="210"/>
      <c r="L4250" s="102"/>
      <c r="M4250" s="210"/>
      <c r="N4250" s="102"/>
      <c r="O4250" s="210"/>
      <c r="P4250" s="102"/>
      <c r="Q4250" s="215"/>
    </row>
    <row r="4251" spans="2:17" x14ac:dyDescent="0.3">
      <c r="B4251" s="102"/>
      <c r="C4251" s="210"/>
      <c r="D4251" s="102"/>
      <c r="E4251" s="210"/>
      <c r="F4251" s="102"/>
      <c r="G4251" s="210"/>
      <c r="H4251" s="102"/>
      <c r="I4251" s="210"/>
      <c r="J4251" s="102"/>
      <c r="K4251" s="210"/>
      <c r="L4251" s="102"/>
      <c r="M4251" s="210"/>
      <c r="N4251" s="102"/>
      <c r="O4251" s="210"/>
      <c r="P4251" s="102"/>
      <c r="Q4251" s="215"/>
    </row>
    <row r="4252" spans="2:17" x14ac:dyDescent="0.3">
      <c r="B4252" s="102"/>
      <c r="C4252" s="210"/>
      <c r="D4252" s="102"/>
      <c r="E4252" s="210"/>
      <c r="F4252" s="102"/>
      <c r="G4252" s="210"/>
      <c r="H4252" s="102"/>
      <c r="I4252" s="210"/>
      <c r="J4252" s="102"/>
      <c r="K4252" s="210"/>
      <c r="L4252" s="102"/>
      <c r="M4252" s="210"/>
      <c r="N4252" s="102"/>
      <c r="O4252" s="210"/>
      <c r="P4252" s="102"/>
      <c r="Q4252" s="215"/>
    </row>
    <row r="4253" spans="2:17" x14ac:dyDescent="0.3">
      <c r="B4253" s="102"/>
      <c r="C4253" s="210"/>
      <c r="D4253" s="102"/>
      <c r="E4253" s="210"/>
      <c r="F4253" s="102"/>
      <c r="G4253" s="210"/>
      <c r="H4253" s="102"/>
      <c r="I4253" s="210"/>
      <c r="J4253" s="102"/>
      <c r="K4253" s="210"/>
      <c r="L4253" s="102"/>
      <c r="M4253" s="210"/>
      <c r="N4253" s="102"/>
      <c r="O4253" s="210"/>
      <c r="P4253" s="102"/>
      <c r="Q4253" s="215"/>
    </row>
    <row r="4254" spans="2:17" x14ac:dyDescent="0.3">
      <c r="B4254" s="102"/>
      <c r="C4254" s="210"/>
      <c r="D4254" s="102"/>
      <c r="E4254" s="210"/>
      <c r="F4254" s="102"/>
      <c r="G4254" s="210"/>
      <c r="H4254" s="102"/>
      <c r="I4254" s="210"/>
      <c r="J4254" s="102"/>
      <c r="K4254" s="210"/>
      <c r="L4254" s="102"/>
      <c r="M4254" s="210"/>
      <c r="N4254" s="102"/>
      <c r="O4254" s="210"/>
      <c r="P4254" s="102"/>
      <c r="Q4254" s="215"/>
    </row>
    <row r="4255" spans="2:17" x14ac:dyDescent="0.3">
      <c r="B4255" s="102"/>
      <c r="C4255" s="210"/>
      <c r="D4255" s="102"/>
      <c r="E4255" s="210"/>
      <c r="F4255" s="102"/>
      <c r="G4255" s="210"/>
      <c r="H4255" s="102"/>
      <c r="I4255" s="210"/>
      <c r="J4255" s="102"/>
      <c r="K4255" s="210"/>
      <c r="L4255" s="102"/>
      <c r="M4255" s="210"/>
      <c r="N4255" s="102"/>
      <c r="O4255" s="210"/>
      <c r="P4255" s="102"/>
      <c r="Q4255" s="215"/>
    </row>
    <row r="4256" spans="2:17" x14ac:dyDescent="0.3">
      <c r="B4256" s="102"/>
      <c r="C4256" s="210"/>
      <c r="D4256" s="102"/>
      <c r="E4256" s="210"/>
      <c r="F4256" s="102"/>
      <c r="G4256" s="210"/>
      <c r="H4256" s="102"/>
      <c r="I4256" s="210"/>
      <c r="J4256" s="102"/>
      <c r="K4256" s="210"/>
      <c r="L4256" s="102"/>
      <c r="M4256" s="210"/>
      <c r="N4256" s="102"/>
      <c r="O4256" s="210"/>
      <c r="P4256" s="102"/>
      <c r="Q4256" s="215"/>
    </row>
    <row r="4257" spans="2:17" x14ac:dyDescent="0.3">
      <c r="B4257" s="102"/>
      <c r="C4257" s="210"/>
      <c r="D4257" s="102"/>
      <c r="E4257" s="210"/>
      <c r="F4257" s="102"/>
      <c r="G4257" s="210"/>
      <c r="H4257" s="102"/>
      <c r="I4257" s="210"/>
      <c r="J4257" s="102"/>
      <c r="K4257" s="210"/>
      <c r="L4257" s="102"/>
      <c r="M4257" s="210"/>
      <c r="N4257" s="102"/>
      <c r="O4257" s="210"/>
      <c r="P4257" s="102"/>
      <c r="Q4257" s="215"/>
    </row>
    <row r="4258" spans="2:17" x14ac:dyDescent="0.3">
      <c r="B4258" s="102"/>
      <c r="C4258" s="210"/>
      <c r="D4258" s="102"/>
      <c r="E4258" s="210"/>
      <c r="F4258" s="102"/>
      <c r="G4258" s="210"/>
      <c r="H4258" s="102"/>
      <c r="I4258" s="210"/>
      <c r="J4258" s="102"/>
      <c r="K4258" s="210"/>
      <c r="L4258" s="102"/>
      <c r="M4258" s="210"/>
      <c r="N4258" s="102"/>
      <c r="O4258" s="210"/>
      <c r="P4258" s="102"/>
      <c r="Q4258" s="215"/>
    </row>
    <row r="4259" spans="2:17" x14ac:dyDescent="0.3">
      <c r="B4259" s="102"/>
      <c r="C4259" s="210"/>
      <c r="D4259" s="102"/>
      <c r="E4259" s="210"/>
      <c r="F4259" s="102"/>
      <c r="G4259" s="210"/>
      <c r="H4259" s="102"/>
      <c r="I4259" s="210"/>
      <c r="J4259" s="102"/>
      <c r="K4259" s="210"/>
      <c r="L4259" s="102"/>
      <c r="M4259" s="210"/>
      <c r="N4259" s="102"/>
      <c r="O4259" s="210"/>
      <c r="P4259" s="102"/>
      <c r="Q4259" s="215"/>
    </row>
    <row r="4260" spans="2:17" x14ac:dyDescent="0.3">
      <c r="B4260" s="102"/>
      <c r="C4260" s="210"/>
      <c r="D4260" s="102"/>
      <c r="E4260" s="210"/>
      <c r="F4260" s="102"/>
      <c r="G4260" s="210"/>
      <c r="H4260" s="102"/>
      <c r="I4260" s="210"/>
      <c r="J4260" s="102"/>
      <c r="K4260" s="210"/>
      <c r="L4260" s="102"/>
      <c r="M4260" s="210"/>
      <c r="N4260" s="102"/>
      <c r="O4260" s="210"/>
      <c r="P4260" s="102"/>
      <c r="Q4260" s="215"/>
    </row>
    <row r="4261" spans="2:17" x14ac:dyDescent="0.3">
      <c r="B4261" s="102"/>
      <c r="C4261" s="210"/>
      <c r="D4261" s="102"/>
      <c r="E4261" s="210"/>
      <c r="F4261" s="102"/>
      <c r="G4261" s="210"/>
      <c r="H4261" s="102"/>
      <c r="I4261" s="210"/>
      <c r="J4261" s="102"/>
      <c r="K4261" s="210"/>
      <c r="L4261" s="102"/>
      <c r="M4261" s="210"/>
      <c r="N4261" s="102"/>
      <c r="O4261" s="210"/>
      <c r="P4261" s="102"/>
      <c r="Q4261" s="215"/>
    </row>
    <row r="4262" spans="2:17" x14ac:dyDescent="0.3">
      <c r="B4262" s="102"/>
      <c r="C4262" s="210"/>
      <c r="D4262" s="102"/>
      <c r="E4262" s="210"/>
      <c r="F4262" s="102"/>
      <c r="G4262" s="210"/>
      <c r="H4262" s="102"/>
      <c r="I4262" s="210"/>
      <c r="J4262" s="102"/>
      <c r="K4262" s="210"/>
      <c r="L4262" s="102"/>
      <c r="M4262" s="210"/>
      <c r="N4262" s="102"/>
      <c r="O4262" s="210"/>
      <c r="P4262" s="102"/>
      <c r="Q4262" s="215"/>
    </row>
    <row r="4263" spans="2:17" x14ac:dyDescent="0.3">
      <c r="B4263" s="102"/>
      <c r="C4263" s="210"/>
      <c r="D4263" s="102"/>
      <c r="E4263" s="210"/>
      <c r="F4263" s="102"/>
      <c r="G4263" s="210"/>
      <c r="H4263" s="102"/>
      <c r="I4263" s="210"/>
      <c r="J4263" s="102"/>
      <c r="K4263" s="210"/>
      <c r="L4263" s="102"/>
      <c r="M4263" s="210"/>
      <c r="N4263" s="102"/>
      <c r="O4263" s="210"/>
      <c r="P4263" s="102"/>
      <c r="Q4263" s="215"/>
    </row>
    <row r="4264" spans="2:17" x14ac:dyDescent="0.3">
      <c r="B4264" s="102"/>
      <c r="C4264" s="210"/>
      <c r="D4264" s="102"/>
      <c r="E4264" s="210"/>
      <c r="F4264" s="102"/>
      <c r="G4264" s="210"/>
      <c r="H4264" s="102"/>
      <c r="I4264" s="210"/>
      <c r="J4264" s="102"/>
      <c r="K4264" s="210"/>
      <c r="L4264" s="102"/>
      <c r="M4264" s="210"/>
      <c r="N4264" s="102"/>
      <c r="O4264" s="210"/>
      <c r="P4264" s="102"/>
      <c r="Q4264" s="215"/>
    </row>
    <row r="4265" spans="2:17" x14ac:dyDescent="0.3">
      <c r="B4265" s="102"/>
      <c r="C4265" s="210"/>
      <c r="D4265" s="102"/>
      <c r="E4265" s="210"/>
      <c r="F4265" s="102"/>
      <c r="G4265" s="210"/>
      <c r="H4265" s="102"/>
      <c r="I4265" s="210"/>
      <c r="J4265" s="102"/>
      <c r="K4265" s="210"/>
      <c r="L4265" s="102"/>
      <c r="M4265" s="210"/>
      <c r="N4265" s="102"/>
      <c r="O4265" s="210"/>
      <c r="P4265" s="102"/>
      <c r="Q4265" s="215"/>
    </row>
    <row r="4266" spans="2:17" x14ac:dyDescent="0.3">
      <c r="B4266" s="102"/>
      <c r="C4266" s="210"/>
      <c r="D4266" s="102"/>
      <c r="E4266" s="210"/>
      <c r="F4266" s="102"/>
      <c r="G4266" s="210"/>
      <c r="H4266" s="102"/>
      <c r="I4266" s="210"/>
      <c r="J4266" s="102"/>
      <c r="K4266" s="210"/>
      <c r="L4266" s="102"/>
      <c r="M4266" s="210"/>
      <c r="N4266" s="102"/>
      <c r="O4266" s="210"/>
      <c r="P4266" s="102"/>
      <c r="Q4266" s="215"/>
    </row>
    <row r="4267" spans="2:17" x14ac:dyDescent="0.3">
      <c r="B4267" s="102"/>
      <c r="C4267" s="210"/>
      <c r="D4267" s="102"/>
      <c r="E4267" s="210"/>
      <c r="F4267" s="102"/>
      <c r="G4267" s="210"/>
      <c r="H4267" s="102"/>
      <c r="I4267" s="210"/>
      <c r="J4267" s="102"/>
      <c r="K4267" s="210"/>
      <c r="L4267" s="102"/>
      <c r="M4267" s="210"/>
      <c r="N4267" s="102"/>
      <c r="O4267" s="210"/>
      <c r="P4267" s="102"/>
      <c r="Q4267" s="215"/>
    </row>
    <row r="4268" spans="2:17" x14ac:dyDescent="0.3">
      <c r="B4268" s="102"/>
      <c r="C4268" s="210"/>
      <c r="D4268" s="102"/>
      <c r="E4268" s="210"/>
      <c r="F4268" s="102"/>
      <c r="G4268" s="210"/>
      <c r="H4268" s="102"/>
      <c r="I4268" s="210"/>
      <c r="J4268" s="102"/>
      <c r="K4268" s="210"/>
      <c r="L4268" s="102"/>
      <c r="M4268" s="210"/>
      <c r="N4268" s="102"/>
      <c r="O4268" s="210"/>
      <c r="P4268" s="102"/>
      <c r="Q4268" s="215"/>
    </row>
    <row r="4269" spans="2:17" x14ac:dyDescent="0.3">
      <c r="B4269" s="102"/>
      <c r="C4269" s="210"/>
      <c r="D4269" s="102"/>
      <c r="E4269" s="210"/>
      <c r="F4269" s="102"/>
      <c r="G4269" s="210"/>
      <c r="H4269" s="102"/>
      <c r="I4269" s="210"/>
      <c r="J4269" s="102"/>
      <c r="K4269" s="210"/>
      <c r="L4269" s="102"/>
      <c r="M4269" s="210"/>
      <c r="N4269" s="102"/>
      <c r="O4269" s="210"/>
      <c r="P4269" s="102"/>
      <c r="Q4269" s="215"/>
    </row>
    <row r="4270" spans="2:17" x14ac:dyDescent="0.3">
      <c r="B4270" s="102"/>
      <c r="C4270" s="210"/>
      <c r="D4270" s="102"/>
      <c r="E4270" s="210"/>
      <c r="F4270" s="102"/>
      <c r="G4270" s="210"/>
      <c r="H4270" s="102"/>
      <c r="I4270" s="210"/>
      <c r="J4270" s="102"/>
      <c r="K4270" s="210"/>
      <c r="L4270" s="102"/>
      <c r="M4270" s="210"/>
      <c r="N4270" s="102"/>
      <c r="O4270" s="210"/>
      <c r="P4270" s="102"/>
      <c r="Q4270" s="215"/>
    </row>
    <row r="4271" spans="2:17" x14ac:dyDescent="0.3">
      <c r="B4271" s="102"/>
      <c r="C4271" s="210"/>
      <c r="D4271" s="102"/>
      <c r="E4271" s="210"/>
      <c r="F4271" s="102"/>
      <c r="G4271" s="210"/>
      <c r="H4271" s="102"/>
      <c r="I4271" s="210"/>
      <c r="J4271" s="102"/>
      <c r="K4271" s="210"/>
      <c r="L4271" s="102"/>
      <c r="M4271" s="210"/>
      <c r="N4271" s="102"/>
      <c r="O4271" s="210"/>
      <c r="P4271" s="102"/>
      <c r="Q4271" s="215"/>
    </row>
    <row r="4272" spans="2:17" x14ac:dyDescent="0.3">
      <c r="B4272" s="102"/>
      <c r="C4272" s="210"/>
      <c r="D4272" s="102"/>
      <c r="E4272" s="210"/>
      <c r="F4272" s="102"/>
      <c r="G4272" s="210"/>
      <c r="H4272" s="102"/>
      <c r="I4272" s="210"/>
      <c r="J4272" s="102"/>
      <c r="K4272" s="210"/>
      <c r="L4272" s="102"/>
      <c r="M4272" s="210"/>
      <c r="N4272" s="102"/>
      <c r="O4272" s="210"/>
      <c r="P4272" s="102"/>
      <c r="Q4272" s="215"/>
    </row>
    <row r="4273" spans="2:17" x14ac:dyDescent="0.3">
      <c r="B4273" s="102"/>
      <c r="C4273" s="210"/>
      <c r="D4273" s="102"/>
      <c r="E4273" s="210"/>
      <c r="F4273" s="102"/>
      <c r="G4273" s="210"/>
      <c r="H4273" s="102"/>
      <c r="I4273" s="210"/>
      <c r="J4273" s="102"/>
      <c r="K4273" s="210"/>
      <c r="L4273" s="102"/>
      <c r="M4273" s="210"/>
      <c r="N4273" s="102"/>
      <c r="O4273" s="210"/>
      <c r="P4273" s="102"/>
      <c r="Q4273" s="215"/>
    </row>
    <row r="4274" spans="2:17" x14ac:dyDescent="0.3">
      <c r="B4274" s="102"/>
      <c r="C4274" s="210"/>
      <c r="D4274" s="102"/>
      <c r="E4274" s="210"/>
      <c r="F4274" s="102"/>
      <c r="G4274" s="210"/>
      <c r="H4274" s="102"/>
      <c r="I4274" s="210"/>
      <c r="J4274" s="102"/>
      <c r="K4274" s="210"/>
      <c r="L4274" s="102"/>
      <c r="M4274" s="210"/>
      <c r="N4274" s="102"/>
      <c r="O4274" s="210"/>
      <c r="P4274" s="102"/>
      <c r="Q4274" s="215"/>
    </row>
    <row r="4275" spans="2:17" x14ac:dyDescent="0.3">
      <c r="B4275" s="102"/>
      <c r="C4275" s="210"/>
      <c r="D4275" s="102"/>
      <c r="E4275" s="210"/>
      <c r="F4275" s="102"/>
      <c r="G4275" s="210"/>
      <c r="H4275" s="102"/>
      <c r="I4275" s="210"/>
      <c r="J4275" s="102"/>
      <c r="K4275" s="210"/>
      <c r="L4275" s="102"/>
      <c r="M4275" s="210"/>
      <c r="N4275" s="102"/>
      <c r="O4275" s="210"/>
      <c r="P4275" s="102"/>
      <c r="Q4275" s="215"/>
    </row>
    <row r="4276" spans="2:17" x14ac:dyDescent="0.3">
      <c r="B4276" s="102"/>
      <c r="C4276" s="210"/>
      <c r="D4276" s="102"/>
      <c r="E4276" s="210"/>
      <c r="F4276" s="102"/>
      <c r="G4276" s="210"/>
      <c r="H4276" s="102"/>
      <c r="I4276" s="210"/>
      <c r="J4276" s="102"/>
      <c r="K4276" s="210"/>
      <c r="L4276" s="102"/>
      <c r="M4276" s="210"/>
      <c r="N4276" s="102"/>
      <c r="O4276" s="210"/>
      <c r="P4276" s="102"/>
      <c r="Q4276" s="215"/>
    </row>
    <row r="4277" spans="2:17" x14ac:dyDescent="0.3">
      <c r="B4277" s="102"/>
      <c r="C4277" s="210"/>
      <c r="D4277" s="102"/>
      <c r="E4277" s="210"/>
      <c r="F4277" s="102"/>
      <c r="G4277" s="210"/>
      <c r="H4277" s="102"/>
      <c r="I4277" s="210"/>
      <c r="J4277" s="102"/>
      <c r="K4277" s="210"/>
      <c r="L4277" s="102"/>
      <c r="M4277" s="210"/>
      <c r="N4277" s="102"/>
      <c r="O4277" s="210"/>
      <c r="P4277" s="102"/>
      <c r="Q4277" s="215"/>
    </row>
    <row r="4278" spans="2:17" x14ac:dyDescent="0.3">
      <c r="B4278" s="102"/>
      <c r="C4278" s="210"/>
      <c r="D4278" s="102"/>
      <c r="E4278" s="210"/>
      <c r="F4278" s="102"/>
      <c r="G4278" s="210"/>
      <c r="H4278" s="102"/>
      <c r="I4278" s="210"/>
      <c r="J4278" s="102"/>
      <c r="K4278" s="210"/>
      <c r="L4278" s="102"/>
      <c r="M4278" s="210"/>
      <c r="N4278" s="102"/>
      <c r="O4278" s="210"/>
      <c r="P4278" s="102"/>
      <c r="Q4278" s="215"/>
    </row>
    <row r="4279" spans="2:17" x14ac:dyDescent="0.3">
      <c r="B4279" s="102"/>
      <c r="C4279" s="210"/>
      <c r="D4279" s="102"/>
      <c r="E4279" s="210"/>
      <c r="F4279" s="102"/>
      <c r="G4279" s="210"/>
      <c r="H4279" s="102"/>
      <c r="I4279" s="210"/>
      <c r="J4279" s="102"/>
      <c r="K4279" s="210"/>
      <c r="L4279" s="102"/>
      <c r="M4279" s="210"/>
      <c r="N4279" s="102"/>
      <c r="O4279" s="210"/>
      <c r="P4279" s="102"/>
      <c r="Q4279" s="215"/>
    </row>
    <row r="4280" spans="2:17" x14ac:dyDescent="0.3">
      <c r="B4280" s="102"/>
      <c r="C4280" s="210"/>
      <c r="D4280" s="102"/>
      <c r="E4280" s="210"/>
      <c r="F4280" s="102"/>
      <c r="G4280" s="210"/>
      <c r="H4280" s="102"/>
      <c r="I4280" s="210"/>
      <c r="J4280" s="102"/>
      <c r="K4280" s="210"/>
      <c r="L4280" s="102"/>
      <c r="M4280" s="210"/>
      <c r="N4280" s="102"/>
      <c r="O4280" s="210"/>
      <c r="P4280" s="102"/>
      <c r="Q4280" s="215"/>
    </row>
    <row r="4281" spans="2:17" x14ac:dyDescent="0.3">
      <c r="B4281" s="102"/>
      <c r="C4281" s="210"/>
      <c r="D4281" s="102"/>
      <c r="E4281" s="210"/>
      <c r="F4281" s="102"/>
      <c r="G4281" s="210"/>
      <c r="H4281" s="102"/>
      <c r="I4281" s="210"/>
      <c r="J4281" s="102"/>
      <c r="K4281" s="210"/>
      <c r="L4281" s="102"/>
      <c r="M4281" s="210"/>
      <c r="N4281" s="102"/>
      <c r="O4281" s="210"/>
      <c r="P4281" s="102"/>
      <c r="Q4281" s="215"/>
    </row>
    <row r="4282" spans="2:17" x14ac:dyDescent="0.3">
      <c r="B4282" s="102"/>
      <c r="C4282" s="210"/>
      <c r="D4282" s="102"/>
      <c r="E4282" s="210"/>
      <c r="F4282" s="102"/>
      <c r="G4282" s="210"/>
      <c r="H4282" s="102"/>
      <c r="I4282" s="210"/>
      <c r="J4282" s="102"/>
      <c r="K4282" s="210"/>
      <c r="L4282" s="102"/>
      <c r="M4282" s="210"/>
      <c r="N4282" s="102"/>
      <c r="O4282" s="210"/>
      <c r="P4282" s="102"/>
      <c r="Q4282" s="215"/>
    </row>
    <row r="4283" spans="2:17" x14ac:dyDescent="0.3">
      <c r="B4283" s="102"/>
      <c r="C4283" s="210"/>
      <c r="D4283" s="102"/>
      <c r="E4283" s="210"/>
      <c r="F4283" s="102"/>
      <c r="G4283" s="210"/>
      <c r="H4283" s="102"/>
      <c r="I4283" s="210"/>
      <c r="J4283" s="102"/>
      <c r="K4283" s="210"/>
      <c r="L4283" s="102"/>
      <c r="M4283" s="210"/>
      <c r="N4283" s="102"/>
      <c r="O4283" s="210"/>
      <c r="P4283" s="102"/>
      <c r="Q4283" s="215"/>
    </row>
    <row r="4284" spans="2:17" x14ac:dyDescent="0.3">
      <c r="B4284" s="102"/>
      <c r="C4284" s="210"/>
      <c r="D4284" s="102"/>
      <c r="E4284" s="210"/>
      <c r="F4284" s="102"/>
      <c r="G4284" s="210"/>
      <c r="H4284" s="102"/>
      <c r="I4284" s="210"/>
      <c r="J4284" s="102"/>
      <c r="K4284" s="210"/>
      <c r="L4284" s="102"/>
      <c r="M4284" s="210"/>
      <c r="N4284" s="102"/>
      <c r="O4284" s="210"/>
      <c r="P4284" s="102"/>
      <c r="Q4284" s="215"/>
    </row>
    <row r="4285" spans="2:17" x14ac:dyDescent="0.3">
      <c r="B4285" s="102"/>
      <c r="C4285" s="210"/>
      <c r="D4285" s="102"/>
      <c r="E4285" s="210"/>
      <c r="F4285" s="102"/>
      <c r="G4285" s="210"/>
      <c r="H4285" s="102"/>
      <c r="I4285" s="210"/>
      <c r="J4285" s="102"/>
      <c r="K4285" s="210"/>
      <c r="L4285" s="102"/>
      <c r="M4285" s="210"/>
      <c r="N4285" s="102"/>
      <c r="O4285" s="210"/>
      <c r="P4285" s="102"/>
      <c r="Q4285" s="215"/>
    </row>
    <row r="4286" spans="2:17" x14ac:dyDescent="0.3">
      <c r="B4286" s="102"/>
      <c r="C4286" s="210"/>
      <c r="D4286" s="102"/>
      <c r="E4286" s="210"/>
      <c r="F4286" s="102"/>
      <c r="G4286" s="210"/>
      <c r="H4286" s="102"/>
      <c r="I4286" s="210"/>
      <c r="J4286" s="102"/>
      <c r="K4286" s="210"/>
      <c r="L4286" s="102"/>
      <c r="M4286" s="210"/>
      <c r="N4286" s="102"/>
      <c r="O4286" s="210"/>
      <c r="P4286" s="102"/>
      <c r="Q4286" s="215"/>
    </row>
    <row r="4287" spans="2:17" x14ac:dyDescent="0.3">
      <c r="B4287" s="102"/>
      <c r="C4287" s="210"/>
      <c r="D4287" s="102"/>
      <c r="E4287" s="210"/>
      <c r="F4287" s="102"/>
      <c r="G4287" s="210"/>
      <c r="H4287" s="102"/>
      <c r="I4287" s="210"/>
      <c r="J4287" s="102"/>
      <c r="K4287" s="210"/>
      <c r="L4287" s="102"/>
      <c r="M4287" s="210"/>
      <c r="N4287" s="102"/>
      <c r="O4287" s="210"/>
      <c r="P4287" s="102"/>
      <c r="Q4287" s="215"/>
    </row>
    <row r="4288" spans="2:17" x14ac:dyDescent="0.3">
      <c r="B4288" s="102"/>
      <c r="C4288" s="210"/>
      <c r="D4288" s="102"/>
      <c r="E4288" s="210"/>
      <c r="F4288" s="102"/>
      <c r="G4288" s="210"/>
      <c r="H4288" s="102"/>
      <c r="I4288" s="210"/>
      <c r="J4288" s="102"/>
      <c r="K4288" s="210"/>
      <c r="L4288" s="102"/>
      <c r="M4288" s="210"/>
      <c r="N4288" s="102"/>
      <c r="O4288" s="210"/>
      <c r="P4288" s="102"/>
      <c r="Q4288" s="215"/>
    </row>
    <row r="4289" spans="2:17" x14ac:dyDescent="0.3">
      <c r="B4289" s="102"/>
      <c r="C4289" s="210"/>
      <c r="D4289" s="102"/>
      <c r="E4289" s="210"/>
      <c r="F4289" s="102"/>
      <c r="G4289" s="210"/>
      <c r="H4289" s="102"/>
      <c r="I4289" s="210"/>
      <c r="J4289" s="102"/>
      <c r="K4289" s="210"/>
      <c r="L4289" s="102"/>
      <c r="M4289" s="210"/>
      <c r="N4289" s="102"/>
      <c r="O4289" s="210"/>
      <c r="P4289" s="102"/>
      <c r="Q4289" s="215"/>
    </row>
    <row r="4290" spans="2:17" x14ac:dyDescent="0.3">
      <c r="B4290" s="102"/>
      <c r="C4290" s="210"/>
      <c r="D4290" s="102"/>
      <c r="E4290" s="210"/>
      <c r="F4290" s="102"/>
      <c r="G4290" s="210"/>
      <c r="H4290" s="102"/>
      <c r="I4290" s="210"/>
      <c r="J4290" s="102"/>
      <c r="K4290" s="210"/>
      <c r="L4290" s="102"/>
      <c r="M4290" s="210"/>
      <c r="N4290" s="102"/>
      <c r="O4290" s="210"/>
      <c r="P4290" s="102"/>
      <c r="Q4290" s="215"/>
    </row>
    <row r="4291" spans="2:17" x14ac:dyDescent="0.3">
      <c r="B4291" s="102"/>
      <c r="C4291" s="210"/>
      <c r="D4291" s="102"/>
      <c r="E4291" s="210"/>
      <c r="F4291" s="102"/>
      <c r="G4291" s="210"/>
      <c r="H4291" s="102"/>
      <c r="I4291" s="210"/>
      <c r="J4291" s="102"/>
      <c r="K4291" s="210"/>
      <c r="L4291" s="102"/>
      <c r="M4291" s="210"/>
      <c r="N4291" s="102"/>
      <c r="O4291" s="210"/>
      <c r="P4291" s="102"/>
      <c r="Q4291" s="215"/>
    </row>
    <row r="4292" spans="2:17" x14ac:dyDescent="0.3">
      <c r="B4292" s="102"/>
      <c r="C4292" s="210"/>
      <c r="D4292" s="102"/>
      <c r="E4292" s="210"/>
      <c r="F4292" s="102"/>
      <c r="G4292" s="210"/>
      <c r="H4292" s="102"/>
      <c r="I4292" s="210"/>
      <c r="J4292" s="102"/>
      <c r="K4292" s="210"/>
      <c r="L4292" s="102"/>
      <c r="M4292" s="210"/>
      <c r="N4292" s="102"/>
      <c r="O4292" s="210"/>
      <c r="P4292" s="102"/>
      <c r="Q4292" s="215"/>
    </row>
    <row r="4293" spans="2:17" x14ac:dyDescent="0.3">
      <c r="B4293" s="102"/>
      <c r="C4293" s="210"/>
      <c r="D4293" s="102"/>
      <c r="E4293" s="210"/>
      <c r="F4293" s="102"/>
      <c r="G4293" s="210"/>
      <c r="H4293" s="102"/>
      <c r="I4293" s="210"/>
      <c r="J4293" s="102"/>
      <c r="K4293" s="210"/>
      <c r="L4293" s="102"/>
      <c r="M4293" s="210"/>
      <c r="N4293" s="102"/>
      <c r="O4293" s="210"/>
      <c r="P4293" s="102"/>
      <c r="Q4293" s="215"/>
    </row>
    <row r="4294" spans="2:17" x14ac:dyDescent="0.3">
      <c r="B4294" s="102"/>
      <c r="C4294" s="210"/>
      <c r="D4294" s="102"/>
      <c r="E4294" s="210"/>
      <c r="F4294" s="102"/>
      <c r="G4294" s="210"/>
      <c r="H4294" s="102"/>
      <c r="I4294" s="210"/>
      <c r="J4294" s="102"/>
      <c r="K4294" s="210"/>
      <c r="L4294" s="102"/>
      <c r="M4294" s="210"/>
      <c r="N4294" s="102"/>
      <c r="O4294" s="210"/>
      <c r="P4294" s="102"/>
      <c r="Q4294" s="215"/>
    </row>
    <row r="4295" spans="2:17" x14ac:dyDescent="0.3">
      <c r="B4295" s="102"/>
      <c r="C4295" s="210"/>
      <c r="D4295" s="102"/>
      <c r="E4295" s="210"/>
      <c r="F4295" s="102"/>
      <c r="G4295" s="210"/>
      <c r="H4295" s="102"/>
      <c r="I4295" s="210"/>
      <c r="J4295" s="102"/>
      <c r="K4295" s="210"/>
      <c r="L4295" s="102"/>
      <c r="M4295" s="210"/>
      <c r="N4295" s="102"/>
      <c r="O4295" s="210"/>
      <c r="P4295" s="102"/>
      <c r="Q4295" s="215"/>
    </row>
    <row r="4296" spans="2:17" x14ac:dyDescent="0.3">
      <c r="B4296" s="102"/>
      <c r="C4296" s="210"/>
      <c r="D4296" s="102"/>
      <c r="E4296" s="210"/>
      <c r="F4296" s="102"/>
      <c r="G4296" s="210"/>
      <c r="H4296" s="102"/>
      <c r="I4296" s="210"/>
      <c r="J4296" s="102"/>
      <c r="K4296" s="210"/>
      <c r="L4296" s="102"/>
      <c r="M4296" s="210"/>
      <c r="N4296" s="102"/>
      <c r="O4296" s="210"/>
      <c r="P4296" s="102"/>
      <c r="Q4296" s="215"/>
    </row>
    <row r="4297" spans="2:17" x14ac:dyDescent="0.3">
      <c r="B4297" s="102"/>
      <c r="C4297" s="210"/>
      <c r="D4297" s="102"/>
      <c r="E4297" s="210"/>
      <c r="F4297" s="102"/>
      <c r="G4297" s="210"/>
      <c r="H4297" s="102"/>
      <c r="I4297" s="210"/>
      <c r="J4297" s="102"/>
      <c r="K4297" s="210"/>
      <c r="L4297" s="102"/>
      <c r="M4297" s="210"/>
      <c r="N4297" s="102"/>
      <c r="O4297" s="210"/>
      <c r="P4297" s="102"/>
      <c r="Q4297" s="215"/>
    </row>
    <row r="4298" spans="2:17" x14ac:dyDescent="0.3">
      <c r="B4298" s="102"/>
      <c r="C4298" s="210"/>
      <c r="D4298" s="102"/>
      <c r="E4298" s="210"/>
      <c r="F4298" s="102"/>
      <c r="G4298" s="210"/>
      <c r="H4298" s="102"/>
      <c r="I4298" s="210"/>
      <c r="J4298" s="102"/>
      <c r="K4298" s="210"/>
      <c r="L4298" s="102"/>
      <c r="M4298" s="210"/>
      <c r="N4298" s="102"/>
      <c r="O4298" s="210"/>
      <c r="P4298" s="102"/>
      <c r="Q4298" s="215"/>
    </row>
    <row r="4299" spans="2:17" x14ac:dyDescent="0.3">
      <c r="B4299" s="102"/>
      <c r="C4299" s="210"/>
      <c r="D4299" s="102"/>
      <c r="E4299" s="210"/>
      <c r="F4299" s="102"/>
      <c r="G4299" s="210"/>
      <c r="H4299" s="102"/>
      <c r="I4299" s="210"/>
      <c r="J4299" s="102"/>
      <c r="K4299" s="210"/>
      <c r="L4299" s="102"/>
      <c r="M4299" s="210"/>
      <c r="N4299" s="102"/>
      <c r="O4299" s="210"/>
      <c r="P4299" s="102"/>
      <c r="Q4299" s="215"/>
    </row>
    <row r="4300" spans="2:17" x14ac:dyDescent="0.3">
      <c r="B4300" s="102"/>
      <c r="C4300" s="210"/>
      <c r="D4300" s="102"/>
      <c r="E4300" s="210"/>
      <c r="F4300" s="102"/>
      <c r="G4300" s="210"/>
      <c r="H4300" s="102"/>
      <c r="I4300" s="210"/>
      <c r="J4300" s="102"/>
      <c r="K4300" s="210"/>
      <c r="L4300" s="102"/>
      <c r="M4300" s="210"/>
      <c r="N4300" s="102"/>
      <c r="O4300" s="210"/>
      <c r="P4300" s="102"/>
      <c r="Q4300" s="215"/>
    </row>
    <row r="4301" spans="2:17" x14ac:dyDescent="0.3">
      <c r="B4301" s="102"/>
      <c r="C4301" s="210"/>
      <c r="D4301" s="102"/>
      <c r="E4301" s="210"/>
      <c r="F4301" s="102"/>
      <c r="G4301" s="210"/>
      <c r="H4301" s="102"/>
      <c r="I4301" s="210"/>
      <c r="J4301" s="102"/>
      <c r="K4301" s="210"/>
      <c r="L4301" s="102"/>
      <c r="M4301" s="210"/>
      <c r="N4301" s="102"/>
      <c r="O4301" s="210"/>
      <c r="P4301" s="102"/>
      <c r="Q4301" s="215"/>
    </row>
    <row r="4302" spans="2:17" x14ac:dyDescent="0.3">
      <c r="B4302" s="102"/>
      <c r="C4302" s="210"/>
      <c r="D4302" s="102"/>
      <c r="E4302" s="210"/>
      <c r="F4302" s="102"/>
      <c r="G4302" s="210"/>
      <c r="H4302" s="102"/>
      <c r="I4302" s="210"/>
      <c r="J4302" s="102"/>
      <c r="K4302" s="210"/>
      <c r="L4302" s="102"/>
      <c r="M4302" s="210"/>
      <c r="N4302" s="102"/>
      <c r="O4302" s="210"/>
      <c r="P4302" s="102"/>
      <c r="Q4302" s="215"/>
    </row>
    <row r="4303" spans="2:17" x14ac:dyDescent="0.3">
      <c r="B4303" s="102"/>
      <c r="C4303" s="210"/>
      <c r="D4303" s="102"/>
      <c r="E4303" s="210"/>
      <c r="F4303" s="102"/>
      <c r="G4303" s="210"/>
      <c r="H4303" s="102"/>
      <c r="I4303" s="210"/>
      <c r="J4303" s="102"/>
      <c r="K4303" s="210"/>
      <c r="L4303" s="102"/>
      <c r="M4303" s="210"/>
      <c r="N4303" s="102"/>
      <c r="O4303" s="210"/>
      <c r="P4303" s="102"/>
      <c r="Q4303" s="215"/>
    </row>
    <row r="4304" spans="2:17" x14ac:dyDescent="0.3">
      <c r="B4304" s="102"/>
      <c r="C4304" s="210"/>
      <c r="D4304" s="102"/>
      <c r="E4304" s="210"/>
      <c r="F4304" s="102"/>
      <c r="G4304" s="210"/>
      <c r="H4304" s="102"/>
      <c r="I4304" s="210"/>
      <c r="J4304" s="102"/>
      <c r="K4304" s="210"/>
      <c r="L4304" s="102"/>
      <c r="M4304" s="210"/>
      <c r="N4304" s="102"/>
      <c r="O4304" s="210"/>
      <c r="P4304" s="102"/>
      <c r="Q4304" s="215"/>
    </row>
    <row r="4305" spans="2:17" x14ac:dyDescent="0.3">
      <c r="B4305" s="102"/>
      <c r="C4305" s="210"/>
      <c r="D4305" s="102"/>
      <c r="E4305" s="210"/>
      <c r="F4305" s="102"/>
      <c r="G4305" s="210"/>
      <c r="H4305" s="102"/>
      <c r="I4305" s="210"/>
      <c r="J4305" s="102"/>
      <c r="K4305" s="210"/>
      <c r="L4305" s="102"/>
      <c r="M4305" s="210"/>
      <c r="N4305" s="102"/>
      <c r="O4305" s="210"/>
      <c r="P4305" s="102"/>
      <c r="Q4305" s="215"/>
    </row>
    <row r="4306" spans="2:17" x14ac:dyDescent="0.3">
      <c r="B4306" s="102"/>
      <c r="C4306" s="210"/>
      <c r="D4306" s="102"/>
      <c r="E4306" s="210"/>
      <c r="F4306" s="102"/>
      <c r="G4306" s="210"/>
      <c r="H4306" s="102"/>
      <c r="I4306" s="210"/>
      <c r="J4306" s="102"/>
      <c r="K4306" s="210"/>
      <c r="L4306" s="102"/>
      <c r="M4306" s="210"/>
      <c r="N4306" s="102"/>
      <c r="O4306" s="210"/>
      <c r="P4306" s="102"/>
      <c r="Q4306" s="215"/>
    </row>
    <row r="4307" spans="2:17" x14ac:dyDescent="0.3">
      <c r="B4307" s="102"/>
      <c r="C4307" s="210"/>
      <c r="D4307" s="102"/>
      <c r="E4307" s="210"/>
      <c r="F4307" s="102"/>
      <c r="G4307" s="210"/>
      <c r="H4307" s="102"/>
      <c r="I4307" s="210"/>
      <c r="J4307" s="102"/>
      <c r="K4307" s="210"/>
      <c r="L4307" s="102"/>
      <c r="M4307" s="210"/>
      <c r="N4307" s="102"/>
      <c r="O4307" s="210"/>
      <c r="P4307" s="102"/>
      <c r="Q4307" s="215"/>
    </row>
    <row r="4308" spans="2:17" x14ac:dyDescent="0.3">
      <c r="B4308" s="102"/>
      <c r="C4308" s="210"/>
      <c r="D4308" s="102"/>
      <c r="E4308" s="210"/>
      <c r="F4308" s="102"/>
      <c r="G4308" s="210"/>
      <c r="H4308" s="102"/>
      <c r="I4308" s="210"/>
      <c r="J4308" s="102"/>
      <c r="K4308" s="210"/>
      <c r="L4308" s="102"/>
      <c r="M4308" s="210"/>
      <c r="N4308" s="102"/>
      <c r="O4308" s="210"/>
      <c r="P4308" s="102"/>
      <c r="Q4308" s="215"/>
    </row>
    <row r="4309" spans="2:17" x14ac:dyDescent="0.3">
      <c r="B4309" s="102"/>
      <c r="C4309" s="210"/>
      <c r="D4309" s="102"/>
      <c r="E4309" s="210"/>
      <c r="F4309" s="102"/>
      <c r="G4309" s="210"/>
      <c r="H4309" s="102"/>
      <c r="I4309" s="210"/>
      <c r="J4309" s="102"/>
      <c r="K4309" s="210"/>
      <c r="L4309" s="102"/>
      <c r="M4309" s="210"/>
      <c r="N4309" s="102"/>
      <c r="O4309" s="210"/>
      <c r="P4309" s="102"/>
      <c r="Q4309" s="215"/>
    </row>
    <row r="4310" spans="2:17" x14ac:dyDescent="0.3">
      <c r="B4310" s="102"/>
      <c r="C4310" s="210"/>
      <c r="D4310" s="102"/>
      <c r="E4310" s="210"/>
      <c r="F4310" s="102"/>
      <c r="G4310" s="210"/>
      <c r="H4310" s="102"/>
      <c r="I4310" s="210"/>
      <c r="J4310" s="102"/>
      <c r="K4310" s="210"/>
      <c r="L4310" s="102"/>
      <c r="M4310" s="210"/>
      <c r="N4310" s="102"/>
      <c r="O4310" s="210"/>
      <c r="P4310" s="102"/>
      <c r="Q4310" s="215"/>
    </row>
    <row r="4311" spans="2:17" x14ac:dyDescent="0.3">
      <c r="B4311" s="102"/>
      <c r="C4311" s="210"/>
      <c r="D4311" s="102"/>
      <c r="E4311" s="210"/>
      <c r="F4311" s="102"/>
      <c r="G4311" s="210"/>
      <c r="H4311" s="102"/>
      <c r="I4311" s="210"/>
      <c r="J4311" s="102"/>
      <c r="K4311" s="210"/>
      <c r="L4311" s="102"/>
      <c r="M4311" s="210"/>
      <c r="N4311" s="102"/>
      <c r="O4311" s="210"/>
      <c r="P4311" s="102"/>
      <c r="Q4311" s="215"/>
    </row>
    <row r="4312" spans="2:17" x14ac:dyDescent="0.3">
      <c r="B4312" s="102"/>
      <c r="C4312" s="210"/>
      <c r="D4312" s="102"/>
      <c r="E4312" s="210"/>
      <c r="F4312" s="102"/>
      <c r="G4312" s="210"/>
      <c r="H4312" s="102"/>
      <c r="I4312" s="210"/>
      <c r="J4312" s="102"/>
      <c r="K4312" s="210"/>
      <c r="L4312" s="102"/>
      <c r="M4312" s="210"/>
      <c r="N4312" s="102"/>
      <c r="O4312" s="210"/>
      <c r="P4312" s="102"/>
      <c r="Q4312" s="215"/>
    </row>
    <row r="4313" spans="2:17" x14ac:dyDescent="0.3">
      <c r="B4313" s="102"/>
      <c r="C4313" s="210"/>
      <c r="D4313" s="102"/>
      <c r="E4313" s="210"/>
      <c r="F4313" s="102"/>
      <c r="G4313" s="210"/>
      <c r="H4313" s="102"/>
      <c r="I4313" s="210"/>
      <c r="J4313" s="102"/>
      <c r="K4313" s="210"/>
      <c r="L4313" s="102"/>
      <c r="M4313" s="210"/>
      <c r="N4313" s="102"/>
      <c r="O4313" s="210"/>
      <c r="P4313" s="102"/>
      <c r="Q4313" s="215"/>
    </row>
    <row r="4314" spans="2:17" x14ac:dyDescent="0.3">
      <c r="B4314" s="102"/>
      <c r="C4314" s="210"/>
      <c r="D4314" s="102"/>
      <c r="E4314" s="210"/>
      <c r="F4314" s="102"/>
      <c r="G4314" s="210"/>
      <c r="H4314" s="102"/>
      <c r="I4314" s="210"/>
      <c r="J4314" s="102"/>
      <c r="K4314" s="210"/>
      <c r="L4314" s="102"/>
      <c r="M4314" s="210"/>
      <c r="N4314" s="102"/>
      <c r="O4314" s="210"/>
      <c r="P4314" s="102"/>
      <c r="Q4314" s="215"/>
    </row>
    <row r="4315" spans="2:17" x14ac:dyDescent="0.3">
      <c r="B4315" s="102"/>
      <c r="C4315" s="210"/>
      <c r="D4315" s="102"/>
      <c r="E4315" s="210"/>
      <c r="F4315" s="102"/>
      <c r="G4315" s="210"/>
      <c r="H4315" s="102"/>
      <c r="I4315" s="210"/>
      <c r="J4315" s="102"/>
      <c r="K4315" s="210"/>
      <c r="L4315" s="102"/>
      <c r="M4315" s="210"/>
      <c r="N4315" s="102"/>
      <c r="O4315" s="210"/>
      <c r="P4315" s="102"/>
      <c r="Q4315" s="215"/>
    </row>
    <row r="4316" spans="2:17" x14ac:dyDescent="0.3">
      <c r="B4316" s="102"/>
      <c r="C4316" s="210"/>
      <c r="D4316" s="102"/>
      <c r="E4316" s="210"/>
      <c r="F4316" s="102"/>
      <c r="G4316" s="210"/>
      <c r="H4316" s="102"/>
      <c r="I4316" s="210"/>
      <c r="J4316" s="102"/>
      <c r="K4316" s="210"/>
      <c r="L4316" s="102"/>
      <c r="M4316" s="210"/>
      <c r="N4316" s="102"/>
      <c r="O4316" s="210"/>
      <c r="P4316" s="102"/>
      <c r="Q4316" s="215"/>
    </row>
    <row r="4317" spans="2:17" x14ac:dyDescent="0.3">
      <c r="B4317" s="102"/>
      <c r="C4317" s="210"/>
      <c r="D4317" s="102"/>
      <c r="E4317" s="210"/>
      <c r="F4317" s="102"/>
      <c r="G4317" s="210"/>
      <c r="H4317" s="102"/>
      <c r="I4317" s="210"/>
      <c r="J4317" s="102"/>
      <c r="K4317" s="210"/>
      <c r="L4317" s="102"/>
      <c r="M4317" s="210"/>
      <c r="N4317" s="102"/>
      <c r="O4317" s="210"/>
      <c r="P4317" s="102"/>
      <c r="Q4317" s="215"/>
    </row>
    <row r="4318" spans="2:17" x14ac:dyDescent="0.3">
      <c r="B4318" s="102"/>
      <c r="C4318" s="210"/>
      <c r="D4318" s="102"/>
      <c r="E4318" s="210"/>
      <c r="F4318" s="102"/>
      <c r="G4318" s="210"/>
      <c r="H4318" s="102"/>
      <c r="I4318" s="210"/>
      <c r="J4318" s="102"/>
      <c r="K4318" s="210"/>
      <c r="L4318" s="102"/>
      <c r="M4318" s="210"/>
      <c r="N4318" s="102"/>
      <c r="O4318" s="210"/>
      <c r="P4318" s="102"/>
      <c r="Q4318" s="215"/>
    </row>
    <row r="4319" spans="2:17" x14ac:dyDescent="0.3">
      <c r="B4319" s="102"/>
      <c r="C4319" s="210"/>
      <c r="D4319" s="102"/>
      <c r="E4319" s="210"/>
      <c r="F4319" s="102"/>
      <c r="G4319" s="210"/>
      <c r="H4319" s="102"/>
      <c r="I4319" s="210"/>
      <c r="J4319" s="102"/>
      <c r="K4319" s="210"/>
      <c r="L4319" s="102"/>
      <c r="M4319" s="210"/>
      <c r="N4319" s="102"/>
      <c r="O4319" s="210"/>
      <c r="P4319" s="102"/>
      <c r="Q4319" s="215"/>
    </row>
    <row r="4320" spans="2:17" x14ac:dyDescent="0.3">
      <c r="B4320" s="102"/>
      <c r="C4320" s="210"/>
      <c r="D4320" s="102"/>
      <c r="E4320" s="210"/>
      <c r="F4320" s="102"/>
      <c r="G4320" s="210"/>
      <c r="H4320" s="102"/>
      <c r="I4320" s="210"/>
      <c r="J4320" s="102"/>
      <c r="K4320" s="210"/>
      <c r="L4320" s="102"/>
      <c r="M4320" s="210"/>
      <c r="N4320" s="102"/>
      <c r="O4320" s="210"/>
      <c r="P4320" s="102"/>
      <c r="Q4320" s="215"/>
    </row>
    <row r="4321" spans="2:17" x14ac:dyDescent="0.3">
      <c r="B4321" s="102"/>
      <c r="C4321" s="210"/>
      <c r="D4321" s="102"/>
      <c r="E4321" s="210"/>
      <c r="F4321" s="102"/>
      <c r="G4321" s="210"/>
      <c r="H4321" s="102"/>
      <c r="I4321" s="210"/>
      <c r="J4321" s="102"/>
      <c r="K4321" s="210"/>
      <c r="L4321" s="102"/>
      <c r="M4321" s="210"/>
      <c r="N4321" s="102"/>
      <c r="O4321" s="210"/>
      <c r="P4321" s="102"/>
      <c r="Q4321" s="215"/>
    </row>
    <row r="4322" spans="2:17" x14ac:dyDescent="0.3">
      <c r="B4322" s="102"/>
      <c r="C4322" s="210"/>
      <c r="D4322" s="102"/>
      <c r="E4322" s="210"/>
      <c r="F4322" s="102"/>
      <c r="G4322" s="210"/>
      <c r="H4322" s="102"/>
      <c r="I4322" s="210"/>
      <c r="J4322" s="102"/>
      <c r="K4322" s="210"/>
      <c r="L4322" s="102"/>
      <c r="M4322" s="210"/>
      <c r="N4322" s="102"/>
      <c r="O4322" s="210"/>
      <c r="P4322" s="102"/>
      <c r="Q4322" s="215"/>
    </row>
    <row r="4323" spans="2:17" x14ac:dyDescent="0.3">
      <c r="B4323" s="102"/>
      <c r="C4323" s="210"/>
      <c r="D4323" s="102"/>
      <c r="E4323" s="210"/>
      <c r="F4323" s="102"/>
      <c r="G4323" s="210"/>
      <c r="H4323" s="102"/>
      <c r="I4323" s="210"/>
      <c r="J4323" s="102"/>
      <c r="K4323" s="210"/>
      <c r="L4323" s="102"/>
      <c r="M4323" s="210"/>
      <c r="N4323" s="102"/>
      <c r="O4323" s="210"/>
      <c r="P4323" s="102"/>
      <c r="Q4323" s="215"/>
    </row>
    <row r="4324" spans="2:17" x14ac:dyDescent="0.3">
      <c r="B4324" s="102"/>
      <c r="C4324" s="210"/>
      <c r="D4324" s="102"/>
      <c r="E4324" s="210"/>
      <c r="F4324" s="102"/>
      <c r="G4324" s="210"/>
      <c r="H4324" s="102"/>
      <c r="I4324" s="210"/>
      <c r="J4324" s="102"/>
      <c r="K4324" s="210"/>
      <c r="L4324" s="102"/>
      <c r="M4324" s="210"/>
      <c r="N4324" s="102"/>
      <c r="O4324" s="210"/>
      <c r="P4324" s="102"/>
      <c r="Q4324" s="215"/>
    </row>
    <row r="4325" spans="2:17" x14ac:dyDescent="0.3">
      <c r="B4325" s="102"/>
      <c r="C4325" s="210"/>
      <c r="D4325" s="102"/>
      <c r="E4325" s="210"/>
      <c r="F4325" s="102"/>
      <c r="G4325" s="210"/>
      <c r="H4325" s="102"/>
      <c r="I4325" s="210"/>
      <c r="J4325" s="102"/>
      <c r="K4325" s="210"/>
      <c r="L4325" s="102"/>
      <c r="M4325" s="210"/>
      <c r="N4325" s="102"/>
      <c r="O4325" s="210"/>
      <c r="P4325" s="102"/>
      <c r="Q4325" s="215"/>
    </row>
    <row r="4326" spans="2:17" x14ac:dyDescent="0.3">
      <c r="B4326" s="102"/>
      <c r="C4326" s="210"/>
      <c r="D4326" s="102"/>
      <c r="E4326" s="210"/>
      <c r="F4326" s="102"/>
      <c r="G4326" s="210"/>
      <c r="H4326" s="102"/>
      <c r="I4326" s="210"/>
      <c r="J4326" s="102"/>
      <c r="K4326" s="210"/>
      <c r="L4326" s="102"/>
      <c r="M4326" s="210"/>
      <c r="N4326" s="102"/>
      <c r="O4326" s="210"/>
      <c r="P4326" s="102"/>
      <c r="Q4326" s="215"/>
    </row>
    <row r="4327" spans="2:17" x14ac:dyDescent="0.3">
      <c r="B4327" s="102"/>
      <c r="C4327" s="210"/>
      <c r="D4327" s="102"/>
      <c r="E4327" s="210"/>
      <c r="F4327" s="102"/>
      <c r="G4327" s="210"/>
      <c r="H4327" s="102"/>
      <c r="I4327" s="210"/>
      <c r="J4327" s="102"/>
      <c r="K4327" s="210"/>
      <c r="L4327" s="102"/>
      <c r="M4327" s="210"/>
      <c r="N4327" s="102"/>
      <c r="O4327" s="210"/>
      <c r="P4327" s="102"/>
      <c r="Q4327" s="215"/>
    </row>
    <row r="4328" spans="2:17" x14ac:dyDescent="0.3">
      <c r="B4328" s="102"/>
      <c r="C4328" s="210"/>
      <c r="D4328" s="102"/>
      <c r="E4328" s="210"/>
      <c r="F4328" s="102"/>
      <c r="G4328" s="210"/>
      <c r="H4328" s="102"/>
      <c r="I4328" s="210"/>
      <c r="J4328" s="102"/>
      <c r="K4328" s="210"/>
      <c r="L4328" s="102"/>
      <c r="M4328" s="210"/>
      <c r="N4328" s="102"/>
      <c r="O4328" s="210"/>
      <c r="P4328" s="102"/>
      <c r="Q4328" s="215"/>
    </row>
    <row r="4329" spans="2:17" x14ac:dyDescent="0.3">
      <c r="B4329" s="102"/>
      <c r="C4329" s="210"/>
      <c r="D4329" s="102"/>
      <c r="E4329" s="210"/>
      <c r="F4329" s="102"/>
      <c r="G4329" s="210"/>
      <c r="H4329" s="102"/>
      <c r="I4329" s="210"/>
      <c r="J4329" s="102"/>
      <c r="K4329" s="210"/>
      <c r="L4329" s="102"/>
      <c r="M4329" s="210"/>
      <c r="N4329" s="102"/>
      <c r="O4329" s="210"/>
      <c r="P4329" s="102"/>
      <c r="Q4329" s="215"/>
    </row>
    <row r="4330" spans="2:17" x14ac:dyDescent="0.3">
      <c r="B4330" s="102"/>
      <c r="C4330" s="210"/>
      <c r="D4330" s="102"/>
      <c r="E4330" s="210"/>
      <c r="F4330" s="102"/>
      <c r="G4330" s="210"/>
      <c r="H4330" s="102"/>
      <c r="I4330" s="210"/>
      <c r="J4330" s="102"/>
      <c r="K4330" s="210"/>
      <c r="L4330" s="102"/>
      <c r="M4330" s="210"/>
      <c r="N4330" s="102"/>
      <c r="O4330" s="210"/>
      <c r="P4330" s="102"/>
      <c r="Q4330" s="215"/>
    </row>
    <row r="4331" spans="2:17" x14ac:dyDescent="0.3">
      <c r="B4331" s="102"/>
      <c r="C4331" s="210"/>
      <c r="D4331" s="102"/>
      <c r="E4331" s="210"/>
      <c r="F4331" s="102"/>
      <c r="G4331" s="210"/>
      <c r="H4331" s="102"/>
      <c r="I4331" s="210"/>
      <c r="J4331" s="102"/>
      <c r="K4331" s="210"/>
      <c r="L4331" s="102"/>
      <c r="M4331" s="210"/>
      <c r="N4331" s="102"/>
      <c r="O4331" s="210"/>
      <c r="P4331" s="102"/>
      <c r="Q4331" s="215"/>
    </row>
    <row r="4332" spans="2:17" x14ac:dyDescent="0.3">
      <c r="B4332" s="102"/>
      <c r="C4332" s="210"/>
      <c r="D4332" s="102"/>
      <c r="E4332" s="210"/>
      <c r="F4332" s="102"/>
      <c r="G4332" s="210"/>
      <c r="H4332" s="102"/>
      <c r="I4332" s="210"/>
      <c r="J4332" s="102"/>
      <c r="K4332" s="210"/>
      <c r="L4332" s="102"/>
      <c r="M4332" s="210"/>
      <c r="N4332" s="102"/>
      <c r="O4332" s="210"/>
      <c r="P4332" s="102"/>
      <c r="Q4332" s="215"/>
    </row>
    <row r="4333" spans="2:17" x14ac:dyDescent="0.3">
      <c r="B4333" s="102"/>
      <c r="C4333" s="210"/>
      <c r="D4333" s="102"/>
      <c r="E4333" s="210"/>
      <c r="F4333" s="102"/>
      <c r="G4333" s="210"/>
      <c r="H4333" s="102"/>
      <c r="I4333" s="210"/>
      <c r="J4333" s="102"/>
      <c r="K4333" s="210"/>
      <c r="L4333" s="102"/>
      <c r="M4333" s="210"/>
      <c r="N4333" s="102"/>
      <c r="O4333" s="210"/>
      <c r="P4333" s="102"/>
      <c r="Q4333" s="215"/>
    </row>
    <row r="4334" spans="2:17" x14ac:dyDescent="0.3">
      <c r="B4334" s="102"/>
      <c r="C4334" s="210"/>
      <c r="D4334" s="102"/>
      <c r="E4334" s="210"/>
      <c r="F4334" s="102"/>
      <c r="G4334" s="210"/>
      <c r="H4334" s="102"/>
      <c r="I4334" s="210"/>
      <c r="J4334" s="102"/>
      <c r="K4334" s="210"/>
      <c r="L4334" s="102"/>
      <c r="M4334" s="210"/>
      <c r="N4334" s="102"/>
      <c r="O4334" s="210"/>
      <c r="P4334" s="102"/>
      <c r="Q4334" s="215"/>
    </row>
    <row r="4335" spans="2:17" x14ac:dyDescent="0.3">
      <c r="B4335" s="102"/>
      <c r="C4335" s="210"/>
      <c r="D4335" s="102"/>
      <c r="E4335" s="210"/>
      <c r="F4335" s="102"/>
      <c r="G4335" s="210"/>
      <c r="H4335" s="102"/>
      <c r="I4335" s="210"/>
      <c r="J4335" s="102"/>
      <c r="K4335" s="210"/>
      <c r="L4335" s="102"/>
      <c r="M4335" s="210"/>
      <c r="N4335" s="102"/>
      <c r="O4335" s="210"/>
      <c r="P4335" s="102"/>
      <c r="Q4335" s="215"/>
    </row>
    <row r="4336" spans="2:17" x14ac:dyDescent="0.3">
      <c r="B4336" s="102"/>
      <c r="C4336" s="210"/>
      <c r="D4336" s="102"/>
      <c r="E4336" s="210"/>
      <c r="F4336" s="102"/>
      <c r="G4336" s="210"/>
      <c r="H4336" s="102"/>
      <c r="I4336" s="210"/>
      <c r="J4336" s="102"/>
      <c r="K4336" s="210"/>
      <c r="L4336" s="102"/>
      <c r="M4336" s="210"/>
      <c r="N4336" s="102"/>
      <c r="O4336" s="210"/>
      <c r="P4336" s="102"/>
      <c r="Q4336" s="215"/>
    </row>
    <row r="4337" spans="2:17" x14ac:dyDescent="0.3">
      <c r="B4337" s="102"/>
      <c r="C4337" s="210"/>
      <c r="D4337" s="102"/>
      <c r="E4337" s="210"/>
      <c r="F4337" s="102"/>
      <c r="G4337" s="210"/>
      <c r="H4337" s="102"/>
      <c r="I4337" s="210"/>
      <c r="J4337" s="102"/>
      <c r="K4337" s="210"/>
      <c r="L4337" s="102"/>
      <c r="M4337" s="210"/>
      <c r="N4337" s="102"/>
      <c r="O4337" s="210"/>
      <c r="P4337" s="102"/>
      <c r="Q4337" s="215"/>
    </row>
    <row r="4338" spans="2:17" x14ac:dyDescent="0.3">
      <c r="B4338" s="102"/>
      <c r="C4338" s="210"/>
      <c r="D4338" s="102"/>
      <c r="E4338" s="210"/>
      <c r="F4338" s="102"/>
      <c r="G4338" s="210"/>
      <c r="H4338" s="102"/>
      <c r="I4338" s="210"/>
      <c r="J4338" s="102"/>
      <c r="K4338" s="210"/>
      <c r="L4338" s="102"/>
      <c r="M4338" s="210"/>
      <c r="N4338" s="102"/>
      <c r="O4338" s="210"/>
      <c r="P4338" s="102"/>
      <c r="Q4338" s="215"/>
    </row>
    <row r="4339" spans="2:17" x14ac:dyDescent="0.3">
      <c r="B4339" s="102"/>
      <c r="C4339" s="210"/>
      <c r="D4339" s="102"/>
      <c r="E4339" s="210"/>
      <c r="F4339" s="102"/>
      <c r="G4339" s="210"/>
      <c r="H4339" s="102"/>
      <c r="I4339" s="210"/>
      <c r="J4339" s="102"/>
      <c r="K4339" s="210"/>
      <c r="L4339" s="102"/>
      <c r="M4339" s="210"/>
      <c r="N4339" s="102"/>
      <c r="O4339" s="210"/>
      <c r="P4339" s="102"/>
      <c r="Q4339" s="215"/>
    </row>
    <row r="4340" spans="2:17" x14ac:dyDescent="0.3">
      <c r="B4340" s="102"/>
      <c r="C4340" s="210"/>
      <c r="D4340" s="102"/>
      <c r="E4340" s="210"/>
      <c r="F4340" s="102"/>
      <c r="G4340" s="210"/>
      <c r="H4340" s="102"/>
      <c r="I4340" s="210"/>
      <c r="J4340" s="102"/>
      <c r="K4340" s="210"/>
      <c r="L4340" s="102"/>
      <c r="M4340" s="210"/>
      <c r="N4340" s="102"/>
      <c r="O4340" s="210"/>
      <c r="P4340" s="102"/>
      <c r="Q4340" s="215"/>
    </row>
    <row r="4341" spans="2:17" x14ac:dyDescent="0.3">
      <c r="B4341" s="102"/>
      <c r="C4341" s="210"/>
      <c r="D4341" s="102"/>
      <c r="E4341" s="210"/>
      <c r="F4341" s="102"/>
      <c r="G4341" s="210"/>
      <c r="H4341" s="102"/>
      <c r="I4341" s="210"/>
      <c r="J4341" s="102"/>
      <c r="K4341" s="210"/>
      <c r="L4341" s="102"/>
      <c r="M4341" s="210"/>
      <c r="N4341" s="102"/>
      <c r="O4341" s="210"/>
      <c r="P4341" s="102"/>
      <c r="Q4341" s="215"/>
    </row>
    <row r="4342" spans="2:17" x14ac:dyDescent="0.3">
      <c r="B4342" s="102"/>
      <c r="C4342" s="210"/>
      <c r="D4342" s="102"/>
      <c r="E4342" s="210"/>
      <c r="F4342" s="102"/>
      <c r="G4342" s="210"/>
      <c r="H4342" s="102"/>
      <c r="I4342" s="210"/>
      <c r="J4342" s="102"/>
      <c r="K4342" s="210"/>
      <c r="L4342" s="102"/>
      <c r="M4342" s="210"/>
      <c r="N4342" s="102"/>
      <c r="O4342" s="210"/>
      <c r="P4342" s="102"/>
      <c r="Q4342" s="215"/>
    </row>
    <row r="4343" spans="2:17" x14ac:dyDescent="0.3">
      <c r="B4343" s="102"/>
      <c r="C4343" s="210"/>
      <c r="D4343" s="102"/>
      <c r="E4343" s="210"/>
      <c r="F4343" s="102"/>
      <c r="G4343" s="210"/>
      <c r="H4343" s="102"/>
      <c r="I4343" s="210"/>
      <c r="J4343" s="102"/>
      <c r="K4343" s="210"/>
      <c r="L4343" s="102"/>
      <c r="M4343" s="210"/>
      <c r="N4343" s="102"/>
      <c r="O4343" s="210"/>
      <c r="P4343" s="102"/>
      <c r="Q4343" s="215"/>
    </row>
    <row r="4344" spans="2:17" x14ac:dyDescent="0.3">
      <c r="B4344" s="102"/>
      <c r="C4344" s="210"/>
      <c r="D4344" s="102"/>
      <c r="E4344" s="210"/>
      <c r="F4344" s="102"/>
      <c r="G4344" s="210"/>
      <c r="H4344" s="102"/>
      <c r="I4344" s="210"/>
      <c r="J4344" s="102"/>
      <c r="K4344" s="210"/>
      <c r="L4344" s="102"/>
      <c r="M4344" s="210"/>
      <c r="N4344" s="102"/>
      <c r="O4344" s="210"/>
      <c r="P4344" s="102"/>
      <c r="Q4344" s="215"/>
    </row>
    <row r="4345" spans="2:17" x14ac:dyDescent="0.3">
      <c r="B4345" s="102"/>
      <c r="C4345" s="210"/>
      <c r="D4345" s="102"/>
      <c r="E4345" s="210"/>
      <c r="F4345" s="102"/>
      <c r="G4345" s="210"/>
      <c r="H4345" s="102"/>
      <c r="I4345" s="210"/>
      <c r="J4345" s="102"/>
      <c r="K4345" s="210"/>
      <c r="L4345" s="102"/>
      <c r="M4345" s="210"/>
      <c r="N4345" s="102"/>
      <c r="O4345" s="210"/>
      <c r="P4345" s="102"/>
      <c r="Q4345" s="215"/>
    </row>
    <row r="4346" spans="2:17" x14ac:dyDescent="0.3">
      <c r="B4346" s="102"/>
      <c r="C4346" s="210"/>
      <c r="D4346" s="102"/>
      <c r="E4346" s="210"/>
      <c r="F4346" s="102"/>
      <c r="G4346" s="210"/>
      <c r="H4346" s="102"/>
      <c r="I4346" s="210"/>
      <c r="J4346" s="102"/>
      <c r="K4346" s="210"/>
      <c r="L4346" s="102"/>
      <c r="M4346" s="210"/>
      <c r="N4346" s="102"/>
      <c r="O4346" s="210"/>
      <c r="P4346" s="102"/>
      <c r="Q4346" s="215"/>
    </row>
    <row r="4347" spans="2:17" x14ac:dyDescent="0.3">
      <c r="B4347" s="102"/>
      <c r="C4347" s="210"/>
      <c r="D4347" s="102"/>
      <c r="E4347" s="210"/>
      <c r="F4347" s="102"/>
      <c r="G4347" s="210"/>
      <c r="H4347" s="102"/>
      <c r="I4347" s="210"/>
      <c r="J4347" s="102"/>
      <c r="K4347" s="210"/>
      <c r="L4347" s="102"/>
      <c r="M4347" s="210"/>
      <c r="N4347" s="102"/>
      <c r="O4347" s="210"/>
      <c r="P4347" s="102"/>
      <c r="Q4347" s="215"/>
    </row>
    <row r="4348" spans="2:17" x14ac:dyDescent="0.3">
      <c r="B4348" s="102"/>
      <c r="C4348" s="210"/>
      <c r="D4348" s="102"/>
      <c r="E4348" s="210"/>
      <c r="F4348" s="102"/>
      <c r="G4348" s="210"/>
      <c r="H4348" s="102"/>
      <c r="I4348" s="210"/>
      <c r="J4348" s="102"/>
      <c r="K4348" s="210"/>
      <c r="L4348" s="102"/>
      <c r="M4348" s="210"/>
      <c r="N4348" s="102"/>
      <c r="O4348" s="210"/>
      <c r="P4348" s="102"/>
      <c r="Q4348" s="215"/>
    </row>
    <row r="4349" spans="2:17" x14ac:dyDescent="0.3">
      <c r="B4349" s="102"/>
      <c r="C4349" s="210"/>
      <c r="D4349" s="102"/>
      <c r="E4349" s="210"/>
      <c r="F4349" s="102"/>
      <c r="G4349" s="210"/>
      <c r="H4349" s="102"/>
      <c r="I4349" s="210"/>
      <c r="J4349" s="102"/>
      <c r="K4349" s="210"/>
      <c r="L4349" s="102"/>
      <c r="M4349" s="210"/>
      <c r="N4349" s="102"/>
      <c r="O4349" s="210"/>
      <c r="P4349" s="102"/>
      <c r="Q4349" s="215"/>
    </row>
    <row r="4350" spans="2:17" x14ac:dyDescent="0.3">
      <c r="B4350" s="102"/>
      <c r="C4350" s="210"/>
      <c r="D4350" s="102"/>
      <c r="E4350" s="210"/>
      <c r="F4350" s="102"/>
      <c r="G4350" s="210"/>
      <c r="H4350" s="102"/>
      <c r="I4350" s="210"/>
      <c r="J4350" s="102"/>
      <c r="K4350" s="210"/>
      <c r="L4350" s="102"/>
      <c r="M4350" s="210"/>
      <c r="N4350" s="102"/>
      <c r="O4350" s="210"/>
      <c r="P4350" s="102"/>
      <c r="Q4350" s="215"/>
    </row>
    <row r="4351" spans="2:17" x14ac:dyDescent="0.3">
      <c r="B4351" s="102"/>
      <c r="C4351" s="210"/>
      <c r="D4351" s="102"/>
      <c r="E4351" s="210"/>
      <c r="F4351" s="102"/>
      <c r="G4351" s="210"/>
      <c r="H4351" s="102"/>
      <c r="I4351" s="210"/>
      <c r="J4351" s="102"/>
      <c r="K4351" s="210"/>
      <c r="L4351" s="102"/>
      <c r="M4351" s="210"/>
      <c r="N4351" s="102"/>
      <c r="O4351" s="210"/>
      <c r="P4351" s="102"/>
      <c r="Q4351" s="215"/>
    </row>
    <row r="4352" spans="2:17" x14ac:dyDescent="0.3">
      <c r="B4352" s="102"/>
      <c r="C4352" s="210"/>
      <c r="D4352" s="102"/>
      <c r="E4352" s="210"/>
      <c r="F4352" s="102"/>
      <c r="G4352" s="210"/>
      <c r="H4352" s="102"/>
      <c r="I4352" s="210"/>
      <c r="J4352" s="102"/>
      <c r="K4352" s="210"/>
      <c r="L4352" s="102"/>
      <c r="M4352" s="210"/>
      <c r="N4352" s="102"/>
      <c r="O4352" s="210"/>
      <c r="P4352" s="102"/>
      <c r="Q4352" s="215"/>
    </row>
    <row r="4353" spans="2:17" x14ac:dyDescent="0.3">
      <c r="B4353" s="102"/>
      <c r="C4353" s="210"/>
      <c r="D4353" s="102"/>
      <c r="E4353" s="210"/>
      <c r="F4353" s="102"/>
      <c r="G4353" s="210"/>
      <c r="H4353" s="102"/>
      <c r="I4353" s="210"/>
      <c r="J4353" s="102"/>
      <c r="K4353" s="210"/>
      <c r="L4353" s="102"/>
      <c r="M4353" s="210"/>
      <c r="N4353" s="102"/>
      <c r="O4353" s="210"/>
      <c r="P4353" s="102"/>
      <c r="Q4353" s="215"/>
    </row>
    <row r="4354" spans="2:17" x14ac:dyDescent="0.3">
      <c r="B4354" s="102"/>
      <c r="C4354" s="210"/>
      <c r="D4354" s="102"/>
      <c r="E4354" s="210"/>
      <c r="F4354" s="102"/>
      <c r="G4354" s="210"/>
      <c r="H4354" s="102"/>
      <c r="I4354" s="210"/>
      <c r="J4354" s="102"/>
      <c r="K4354" s="210"/>
      <c r="L4354" s="102"/>
      <c r="M4354" s="210"/>
      <c r="N4354" s="102"/>
      <c r="O4354" s="210"/>
      <c r="P4354" s="102"/>
      <c r="Q4354" s="215"/>
    </row>
    <row r="4355" spans="2:17" x14ac:dyDescent="0.3">
      <c r="B4355" s="102"/>
      <c r="C4355" s="210"/>
      <c r="D4355" s="102"/>
      <c r="E4355" s="210"/>
      <c r="F4355" s="102"/>
      <c r="G4355" s="210"/>
      <c r="H4355" s="102"/>
      <c r="I4355" s="210"/>
      <c r="J4355" s="102"/>
      <c r="K4355" s="210"/>
      <c r="L4355" s="102"/>
      <c r="M4355" s="210"/>
      <c r="N4355" s="102"/>
      <c r="O4355" s="210"/>
      <c r="P4355" s="102"/>
      <c r="Q4355" s="215"/>
    </row>
    <row r="4356" spans="2:17" x14ac:dyDescent="0.3">
      <c r="B4356" s="102"/>
      <c r="C4356" s="210"/>
      <c r="D4356" s="102"/>
      <c r="E4356" s="210"/>
      <c r="F4356" s="102"/>
      <c r="G4356" s="210"/>
      <c r="H4356" s="102"/>
      <c r="I4356" s="210"/>
      <c r="J4356" s="102"/>
      <c r="K4356" s="210"/>
      <c r="L4356" s="102"/>
      <c r="M4356" s="210"/>
      <c r="N4356" s="102"/>
      <c r="O4356" s="210"/>
      <c r="P4356" s="102"/>
      <c r="Q4356" s="215"/>
    </row>
    <row r="4357" spans="2:17" x14ac:dyDescent="0.3">
      <c r="B4357" s="102"/>
      <c r="C4357" s="210"/>
      <c r="D4357" s="102"/>
      <c r="E4357" s="210"/>
      <c r="F4357" s="102"/>
      <c r="G4357" s="210"/>
      <c r="H4357" s="102"/>
      <c r="I4357" s="210"/>
      <c r="J4357" s="102"/>
      <c r="K4357" s="210"/>
      <c r="L4357" s="102"/>
      <c r="M4357" s="210"/>
      <c r="N4357" s="102"/>
      <c r="O4357" s="210"/>
      <c r="P4357" s="102"/>
      <c r="Q4357" s="215"/>
    </row>
    <row r="4358" spans="2:17" x14ac:dyDescent="0.3">
      <c r="B4358" s="102"/>
      <c r="C4358" s="210"/>
      <c r="D4358" s="102"/>
      <c r="E4358" s="210"/>
      <c r="F4358" s="102"/>
      <c r="G4358" s="210"/>
      <c r="H4358" s="102"/>
      <c r="I4358" s="210"/>
      <c r="J4358" s="102"/>
      <c r="K4358" s="210"/>
      <c r="L4358" s="102"/>
      <c r="M4358" s="210"/>
      <c r="N4358" s="102"/>
      <c r="O4358" s="210"/>
      <c r="P4358" s="102"/>
      <c r="Q4358" s="215"/>
    </row>
    <row r="4359" spans="2:17" x14ac:dyDescent="0.3">
      <c r="B4359" s="102"/>
      <c r="C4359" s="210"/>
      <c r="D4359" s="102"/>
      <c r="E4359" s="210"/>
      <c r="F4359" s="102"/>
      <c r="G4359" s="210"/>
      <c r="H4359" s="102"/>
      <c r="I4359" s="210"/>
      <c r="J4359" s="102"/>
      <c r="K4359" s="210"/>
      <c r="L4359" s="102"/>
      <c r="M4359" s="210"/>
      <c r="N4359" s="102"/>
      <c r="O4359" s="210"/>
      <c r="P4359" s="102"/>
      <c r="Q4359" s="215"/>
    </row>
    <row r="4360" spans="2:17" x14ac:dyDescent="0.3">
      <c r="B4360" s="102"/>
      <c r="C4360" s="210"/>
      <c r="D4360" s="102"/>
      <c r="E4360" s="210"/>
      <c r="F4360" s="102"/>
      <c r="G4360" s="210"/>
      <c r="H4360" s="102"/>
      <c r="I4360" s="210"/>
      <c r="J4360" s="102"/>
      <c r="K4360" s="210"/>
      <c r="L4360" s="102"/>
      <c r="M4360" s="210"/>
      <c r="N4360" s="102"/>
      <c r="O4360" s="210"/>
      <c r="P4360" s="102"/>
      <c r="Q4360" s="215"/>
    </row>
    <row r="4361" spans="2:17" x14ac:dyDescent="0.3">
      <c r="B4361" s="102"/>
      <c r="C4361" s="210"/>
      <c r="D4361" s="102"/>
      <c r="E4361" s="210"/>
      <c r="F4361" s="102"/>
      <c r="G4361" s="210"/>
      <c r="H4361" s="102"/>
      <c r="I4361" s="210"/>
      <c r="J4361" s="102"/>
      <c r="K4361" s="210"/>
      <c r="L4361" s="102"/>
      <c r="M4361" s="210"/>
      <c r="N4361" s="102"/>
      <c r="O4361" s="210"/>
      <c r="P4361" s="102"/>
      <c r="Q4361" s="215"/>
    </row>
    <row r="4362" spans="2:17" x14ac:dyDescent="0.3">
      <c r="B4362" s="102"/>
      <c r="C4362" s="210"/>
      <c r="D4362" s="102"/>
      <c r="E4362" s="210"/>
      <c r="F4362" s="102"/>
      <c r="G4362" s="210"/>
      <c r="H4362" s="102"/>
      <c r="I4362" s="210"/>
      <c r="J4362" s="102"/>
      <c r="K4362" s="210"/>
      <c r="L4362" s="102"/>
      <c r="M4362" s="210"/>
      <c r="N4362" s="102"/>
      <c r="O4362" s="210"/>
      <c r="P4362" s="102"/>
      <c r="Q4362" s="215"/>
    </row>
    <row r="4363" spans="2:17" x14ac:dyDescent="0.3">
      <c r="B4363" s="102"/>
      <c r="C4363" s="210"/>
      <c r="D4363" s="102"/>
      <c r="E4363" s="210"/>
      <c r="F4363" s="102"/>
      <c r="G4363" s="210"/>
      <c r="H4363" s="102"/>
      <c r="I4363" s="210"/>
      <c r="J4363" s="102"/>
      <c r="K4363" s="210"/>
      <c r="L4363" s="102"/>
      <c r="M4363" s="210"/>
      <c r="N4363" s="102"/>
      <c r="O4363" s="210"/>
      <c r="P4363" s="102"/>
      <c r="Q4363" s="215"/>
    </row>
    <row r="4364" spans="2:17" x14ac:dyDescent="0.3">
      <c r="B4364" s="102"/>
      <c r="C4364" s="210"/>
      <c r="D4364" s="102"/>
      <c r="E4364" s="210"/>
      <c r="F4364" s="102"/>
      <c r="G4364" s="210"/>
      <c r="H4364" s="102"/>
      <c r="I4364" s="210"/>
      <c r="J4364" s="102"/>
      <c r="K4364" s="210"/>
      <c r="L4364" s="102"/>
      <c r="M4364" s="210"/>
      <c r="N4364" s="102"/>
      <c r="O4364" s="210"/>
      <c r="P4364" s="102"/>
      <c r="Q4364" s="215"/>
    </row>
    <row r="4365" spans="2:17" x14ac:dyDescent="0.3">
      <c r="B4365" s="102"/>
      <c r="C4365" s="210"/>
      <c r="D4365" s="102"/>
      <c r="E4365" s="210"/>
      <c r="F4365" s="102"/>
      <c r="G4365" s="210"/>
      <c r="H4365" s="102"/>
      <c r="I4365" s="210"/>
      <c r="J4365" s="102"/>
      <c r="K4365" s="210"/>
      <c r="L4365" s="102"/>
      <c r="M4365" s="210"/>
      <c r="N4365" s="102"/>
      <c r="O4365" s="210"/>
      <c r="P4365" s="102"/>
      <c r="Q4365" s="215"/>
    </row>
    <row r="4366" spans="2:17" x14ac:dyDescent="0.3">
      <c r="B4366" s="102"/>
      <c r="C4366" s="210"/>
      <c r="D4366" s="102"/>
      <c r="E4366" s="210"/>
      <c r="F4366" s="102"/>
      <c r="G4366" s="210"/>
      <c r="H4366" s="102"/>
      <c r="I4366" s="210"/>
      <c r="J4366" s="102"/>
      <c r="K4366" s="210"/>
      <c r="L4366" s="102"/>
      <c r="M4366" s="210"/>
      <c r="N4366" s="102"/>
      <c r="O4366" s="210"/>
      <c r="P4366" s="102"/>
      <c r="Q4366" s="215"/>
    </row>
    <row r="4367" spans="2:17" x14ac:dyDescent="0.3">
      <c r="B4367" s="102"/>
      <c r="C4367" s="210"/>
      <c r="D4367" s="102"/>
      <c r="E4367" s="210"/>
      <c r="F4367" s="102"/>
      <c r="G4367" s="210"/>
      <c r="H4367" s="102"/>
      <c r="I4367" s="210"/>
      <c r="J4367" s="102"/>
      <c r="K4367" s="210"/>
      <c r="L4367" s="102"/>
      <c r="M4367" s="210"/>
      <c r="N4367" s="102"/>
      <c r="O4367" s="210"/>
      <c r="P4367" s="102"/>
      <c r="Q4367" s="215"/>
    </row>
    <row r="4368" spans="2:17" x14ac:dyDescent="0.3">
      <c r="B4368" s="102"/>
      <c r="C4368" s="210"/>
      <c r="D4368" s="102"/>
      <c r="E4368" s="210"/>
      <c r="F4368" s="102"/>
      <c r="G4368" s="210"/>
      <c r="H4368" s="102"/>
      <c r="I4368" s="210"/>
      <c r="J4368" s="102"/>
      <c r="K4368" s="210"/>
      <c r="L4368" s="102"/>
      <c r="M4368" s="210"/>
      <c r="N4368" s="102"/>
      <c r="O4368" s="210"/>
      <c r="P4368" s="102"/>
      <c r="Q4368" s="215"/>
    </row>
    <row r="4369" spans="2:17" x14ac:dyDescent="0.3">
      <c r="B4369" s="102"/>
      <c r="C4369" s="210"/>
      <c r="D4369" s="102"/>
      <c r="E4369" s="210"/>
      <c r="F4369" s="102"/>
      <c r="G4369" s="210"/>
      <c r="H4369" s="102"/>
      <c r="I4369" s="210"/>
      <c r="J4369" s="102"/>
      <c r="K4369" s="210"/>
      <c r="L4369" s="102"/>
      <c r="M4369" s="210"/>
      <c r="N4369" s="102"/>
      <c r="O4369" s="210"/>
      <c r="P4369" s="102"/>
      <c r="Q4369" s="215"/>
    </row>
    <row r="4370" spans="2:17" x14ac:dyDescent="0.3">
      <c r="B4370" s="102"/>
      <c r="C4370" s="210"/>
      <c r="D4370" s="102"/>
      <c r="E4370" s="210"/>
      <c r="F4370" s="102"/>
      <c r="G4370" s="210"/>
      <c r="H4370" s="102"/>
      <c r="I4370" s="210"/>
      <c r="J4370" s="102"/>
      <c r="K4370" s="210"/>
      <c r="L4370" s="102"/>
      <c r="M4370" s="210"/>
      <c r="N4370" s="102"/>
      <c r="O4370" s="210"/>
      <c r="P4370" s="102"/>
      <c r="Q4370" s="215"/>
    </row>
    <row r="4371" spans="2:17" x14ac:dyDescent="0.3">
      <c r="B4371" s="102"/>
      <c r="C4371" s="210"/>
      <c r="D4371" s="102"/>
      <c r="E4371" s="210"/>
      <c r="F4371" s="102"/>
      <c r="G4371" s="210"/>
      <c r="H4371" s="102"/>
      <c r="I4371" s="210"/>
      <c r="J4371" s="102"/>
      <c r="K4371" s="210"/>
      <c r="L4371" s="102"/>
      <c r="M4371" s="210"/>
      <c r="N4371" s="102"/>
      <c r="O4371" s="210"/>
      <c r="P4371" s="102"/>
      <c r="Q4371" s="215"/>
    </row>
    <row r="4372" spans="2:17" x14ac:dyDescent="0.3">
      <c r="B4372" s="102"/>
      <c r="C4372" s="210"/>
      <c r="D4372" s="102"/>
      <c r="E4372" s="210"/>
      <c r="F4372" s="102"/>
      <c r="G4372" s="210"/>
      <c r="H4372" s="102"/>
      <c r="I4372" s="210"/>
      <c r="J4372" s="102"/>
      <c r="K4372" s="210"/>
      <c r="L4372" s="102"/>
      <c r="M4372" s="210"/>
      <c r="N4372" s="102"/>
      <c r="O4372" s="210"/>
      <c r="P4372" s="102"/>
      <c r="Q4372" s="215"/>
    </row>
    <row r="4373" spans="2:17" x14ac:dyDescent="0.3">
      <c r="B4373" s="102"/>
      <c r="C4373" s="210"/>
      <c r="D4373" s="102"/>
      <c r="E4373" s="210"/>
      <c r="F4373" s="102"/>
      <c r="G4373" s="210"/>
      <c r="H4373" s="102"/>
      <c r="I4373" s="210"/>
      <c r="J4373" s="102"/>
      <c r="K4373" s="210"/>
      <c r="L4373" s="102"/>
      <c r="M4373" s="210"/>
      <c r="N4373" s="102"/>
      <c r="O4373" s="210"/>
      <c r="P4373" s="102"/>
      <c r="Q4373" s="215"/>
    </row>
    <row r="4374" spans="2:17" x14ac:dyDescent="0.3">
      <c r="B4374" s="102"/>
      <c r="C4374" s="210"/>
      <c r="D4374" s="102"/>
      <c r="E4374" s="210"/>
      <c r="F4374" s="102"/>
      <c r="G4374" s="210"/>
      <c r="H4374" s="102"/>
      <c r="I4374" s="210"/>
      <c r="J4374" s="102"/>
      <c r="K4374" s="210"/>
      <c r="L4374" s="102"/>
      <c r="M4374" s="210"/>
      <c r="N4374" s="102"/>
      <c r="O4374" s="210"/>
      <c r="P4374" s="102"/>
      <c r="Q4374" s="215"/>
    </row>
    <row r="4375" spans="2:17" x14ac:dyDescent="0.3">
      <c r="B4375" s="102"/>
      <c r="C4375" s="210"/>
      <c r="D4375" s="102"/>
      <c r="E4375" s="210"/>
      <c r="F4375" s="102"/>
      <c r="G4375" s="210"/>
      <c r="H4375" s="102"/>
      <c r="I4375" s="210"/>
      <c r="J4375" s="102"/>
      <c r="K4375" s="210"/>
      <c r="L4375" s="102"/>
      <c r="M4375" s="210"/>
      <c r="N4375" s="102"/>
      <c r="O4375" s="210"/>
      <c r="P4375" s="102"/>
      <c r="Q4375" s="215"/>
    </row>
    <row r="4376" spans="2:17" x14ac:dyDescent="0.3">
      <c r="B4376" s="102"/>
      <c r="C4376" s="210"/>
      <c r="D4376" s="102"/>
      <c r="E4376" s="210"/>
      <c r="F4376" s="102"/>
      <c r="G4376" s="210"/>
      <c r="H4376" s="102"/>
      <c r="I4376" s="210"/>
      <c r="J4376" s="102"/>
      <c r="K4376" s="210"/>
      <c r="L4376" s="102"/>
      <c r="M4376" s="210"/>
      <c r="N4376" s="102"/>
      <c r="O4376" s="210"/>
      <c r="P4376" s="102"/>
      <c r="Q4376" s="215"/>
    </row>
    <row r="4377" spans="2:17" x14ac:dyDescent="0.3">
      <c r="B4377" s="102"/>
      <c r="C4377" s="210"/>
      <c r="D4377" s="102"/>
      <c r="E4377" s="210"/>
      <c r="F4377" s="102"/>
      <c r="G4377" s="210"/>
      <c r="H4377" s="102"/>
      <c r="I4377" s="210"/>
      <c r="J4377" s="102"/>
      <c r="K4377" s="210"/>
      <c r="L4377" s="102"/>
      <c r="M4377" s="210"/>
      <c r="N4377" s="102"/>
      <c r="O4377" s="210"/>
      <c r="P4377" s="102"/>
      <c r="Q4377" s="215"/>
    </row>
    <row r="4378" spans="2:17" x14ac:dyDescent="0.3">
      <c r="B4378" s="102"/>
      <c r="C4378" s="210"/>
      <c r="D4378" s="102"/>
      <c r="E4378" s="210"/>
      <c r="F4378" s="102"/>
      <c r="G4378" s="210"/>
      <c r="H4378" s="102"/>
      <c r="I4378" s="210"/>
      <c r="J4378" s="102"/>
      <c r="K4378" s="210"/>
      <c r="L4378" s="102"/>
      <c r="M4378" s="210"/>
      <c r="N4378" s="102"/>
      <c r="O4378" s="210"/>
      <c r="P4378" s="102"/>
      <c r="Q4378" s="215"/>
    </row>
    <row r="4379" spans="2:17" x14ac:dyDescent="0.3">
      <c r="B4379" s="102"/>
      <c r="C4379" s="210"/>
      <c r="D4379" s="102"/>
      <c r="E4379" s="210"/>
      <c r="F4379" s="102"/>
      <c r="G4379" s="210"/>
      <c r="H4379" s="102"/>
      <c r="I4379" s="210"/>
      <c r="J4379" s="102"/>
      <c r="K4379" s="210"/>
      <c r="L4379" s="102"/>
      <c r="M4379" s="210"/>
      <c r="N4379" s="102"/>
      <c r="O4379" s="210"/>
      <c r="P4379" s="102"/>
      <c r="Q4379" s="215"/>
    </row>
    <row r="4380" spans="2:17" x14ac:dyDescent="0.3">
      <c r="B4380" s="102"/>
      <c r="C4380" s="210"/>
      <c r="D4380" s="102"/>
      <c r="E4380" s="210"/>
      <c r="F4380" s="102"/>
      <c r="G4380" s="210"/>
      <c r="H4380" s="102"/>
      <c r="I4380" s="210"/>
      <c r="J4380" s="102"/>
      <c r="K4380" s="210"/>
      <c r="L4380" s="102"/>
      <c r="M4380" s="210"/>
      <c r="N4380" s="102"/>
      <c r="O4380" s="210"/>
      <c r="P4380" s="102"/>
      <c r="Q4380" s="215"/>
    </row>
    <row r="4381" spans="2:17" x14ac:dyDescent="0.3">
      <c r="B4381" s="102"/>
      <c r="C4381" s="210"/>
      <c r="D4381" s="102"/>
      <c r="E4381" s="210"/>
      <c r="F4381" s="102"/>
      <c r="G4381" s="210"/>
      <c r="H4381" s="102"/>
      <c r="I4381" s="210"/>
      <c r="J4381" s="102"/>
      <c r="K4381" s="210"/>
      <c r="L4381" s="102"/>
      <c r="M4381" s="210"/>
      <c r="N4381" s="102"/>
      <c r="O4381" s="210"/>
      <c r="P4381" s="102"/>
      <c r="Q4381" s="215"/>
    </row>
    <row r="4382" spans="2:17" x14ac:dyDescent="0.3">
      <c r="B4382" s="102"/>
      <c r="C4382" s="210"/>
      <c r="D4382" s="102"/>
      <c r="E4382" s="210"/>
      <c r="F4382" s="102"/>
      <c r="G4382" s="210"/>
      <c r="H4382" s="102"/>
      <c r="I4382" s="210"/>
      <c r="J4382" s="102"/>
      <c r="K4382" s="210"/>
      <c r="L4382" s="102"/>
      <c r="M4382" s="210"/>
      <c r="N4382" s="102"/>
      <c r="O4382" s="210"/>
      <c r="P4382" s="102"/>
      <c r="Q4382" s="215"/>
    </row>
    <row r="4383" spans="2:17" x14ac:dyDescent="0.3">
      <c r="B4383" s="102"/>
      <c r="C4383" s="210"/>
      <c r="D4383" s="102"/>
      <c r="E4383" s="210"/>
      <c r="F4383" s="102"/>
      <c r="G4383" s="210"/>
      <c r="H4383" s="102"/>
      <c r="I4383" s="210"/>
      <c r="J4383" s="102"/>
      <c r="K4383" s="210"/>
      <c r="L4383" s="102"/>
      <c r="M4383" s="210"/>
      <c r="N4383" s="102"/>
      <c r="O4383" s="210"/>
      <c r="P4383" s="102"/>
      <c r="Q4383" s="215"/>
    </row>
    <row r="4384" spans="2:17" x14ac:dyDescent="0.3">
      <c r="B4384" s="102"/>
      <c r="C4384" s="210"/>
      <c r="D4384" s="102"/>
      <c r="E4384" s="210"/>
      <c r="F4384" s="102"/>
      <c r="G4384" s="210"/>
      <c r="H4384" s="102"/>
      <c r="I4384" s="210"/>
      <c r="J4384" s="102"/>
      <c r="K4384" s="210"/>
      <c r="L4384" s="102"/>
      <c r="M4384" s="210"/>
      <c r="N4384" s="102"/>
      <c r="O4384" s="210"/>
      <c r="P4384" s="102"/>
      <c r="Q4384" s="215"/>
    </row>
    <row r="4385" spans="2:17" x14ac:dyDescent="0.3">
      <c r="B4385" s="102"/>
      <c r="C4385" s="210"/>
      <c r="D4385" s="102"/>
      <c r="E4385" s="210"/>
      <c r="F4385" s="102"/>
      <c r="G4385" s="210"/>
      <c r="H4385" s="102"/>
      <c r="I4385" s="210"/>
      <c r="J4385" s="102"/>
      <c r="K4385" s="210"/>
      <c r="L4385" s="102"/>
      <c r="M4385" s="210"/>
      <c r="N4385" s="102"/>
      <c r="O4385" s="210"/>
      <c r="P4385" s="102"/>
      <c r="Q4385" s="215"/>
    </row>
    <row r="4386" spans="2:17" x14ac:dyDescent="0.3">
      <c r="B4386" s="102"/>
      <c r="C4386" s="210"/>
      <c r="D4386" s="102"/>
      <c r="E4386" s="210"/>
      <c r="F4386" s="102"/>
      <c r="G4386" s="210"/>
      <c r="H4386" s="102"/>
      <c r="I4386" s="210"/>
      <c r="J4386" s="102"/>
      <c r="K4386" s="210"/>
      <c r="L4386" s="102"/>
      <c r="M4386" s="210"/>
      <c r="N4386" s="102"/>
      <c r="O4386" s="210"/>
      <c r="P4386" s="102"/>
      <c r="Q4386" s="215"/>
    </row>
    <row r="4387" spans="2:17" x14ac:dyDescent="0.3">
      <c r="B4387" s="102"/>
      <c r="C4387" s="210"/>
      <c r="D4387" s="102"/>
      <c r="E4387" s="210"/>
      <c r="F4387" s="102"/>
      <c r="G4387" s="210"/>
      <c r="H4387" s="102"/>
      <c r="I4387" s="210"/>
      <c r="J4387" s="102"/>
      <c r="K4387" s="210"/>
      <c r="L4387" s="102"/>
      <c r="M4387" s="210"/>
      <c r="N4387" s="102"/>
      <c r="O4387" s="210"/>
      <c r="P4387" s="102"/>
      <c r="Q4387" s="215"/>
    </row>
    <row r="4388" spans="2:17" x14ac:dyDescent="0.3">
      <c r="B4388" s="102"/>
      <c r="C4388" s="210"/>
      <c r="D4388" s="102"/>
      <c r="E4388" s="210"/>
      <c r="F4388" s="102"/>
      <c r="G4388" s="210"/>
      <c r="H4388" s="102"/>
      <c r="I4388" s="210"/>
      <c r="J4388" s="102"/>
      <c r="K4388" s="210"/>
      <c r="L4388" s="102"/>
      <c r="M4388" s="210"/>
      <c r="N4388" s="102"/>
      <c r="O4388" s="210"/>
      <c r="P4388" s="102"/>
      <c r="Q4388" s="215"/>
    </row>
    <row r="4389" spans="2:17" x14ac:dyDescent="0.3">
      <c r="B4389" s="102"/>
      <c r="C4389" s="210"/>
      <c r="D4389" s="102"/>
      <c r="E4389" s="210"/>
      <c r="F4389" s="102"/>
      <c r="G4389" s="210"/>
      <c r="H4389" s="102"/>
      <c r="I4389" s="210"/>
      <c r="J4389" s="102"/>
      <c r="K4389" s="210"/>
      <c r="L4389" s="102"/>
      <c r="M4389" s="210"/>
      <c r="N4389" s="102"/>
      <c r="O4389" s="210"/>
      <c r="P4389" s="102"/>
      <c r="Q4389" s="215"/>
    </row>
    <row r="4390" spans="2:17" x14ac:dyDescent="0.3">
      <c r="B4390" s="102"/>
      <c r="C4390" s="210"/>
      <c r="D4390" s="102"/>
      <c r="E4390" s="210"/>
      <c r="F4390" s="102"/>
      <c r="G4390" s="210"/>
      <c r="H4390" s="102"/>
      <c r="I4390" s="210"/>
      <c r="J4390" s="102"/>
      <c r="K4390" s="210"/>
      <c r="L4390" s="102"/>
      <c r="M4390" s="210"/>
      <c r="N4390" s="102"/>
      <c r="O4390" s="210"/>
      <c r="P4390" s="102"/>
      <c r="Q4390" s="215"/>
    </row>
    <row r="4391" spans="2:17" x14ac:dyDescent="0.3">
      <c r="B4391" s="102"/>
      <c r="C4391" s="210"/>
      <c r="D4391" s="102"/>
      <c r="E4391" s="210"/>
      <c r="F4391" s="102"/>
      <c r="G4391" s="210"/>
      <c r="H4391" s="102"/>
      <c r="I4391" s="210"/>
      <c r="J4391" s="102"/>
      <c r="K4391" s="210"/>
      <c r="L4391" s="102"/>
      <c r="M4391" s="210"/>
      <c r="N4391" s="102"/>
      <c r="O4391" s="210"/>
      <c r="P4391" s="102"/>
      <c r="Q4391" s="215"/>
    </row>
    <row r="4392" spans="2:17" x14ac:dyDescent="0.3">
      <c r="B4392" s="102"/>
      <c r="C4392" s="210"/>
      <c r="D4392" s="102"/>
      <c r="E4392" s="210"/>
      <c r="F4392" s="102"/>
      <c r="G4392" s="210"/>
      <c r="H4392" s="102"/>
      <c r="I4392" s="210"/>
      <c r="J4392" s="102"/>
      <c r="K4392" s="210"/>
      <c r="L4392" s="102"/>
      <c r="M4392" s="210"/>
      <c r="N4392" s="102"/>
      <c r="O4392" s="210"/>
      <c r="P4392" s="102"/>
      <c r="Q4392" s="215"/>
    </row>
    <row r="4393" spans="2:17" x14ac:dyDescent="0.3">
      <c r="B4393" s="102"/>
      <c r="C4393" s="210"/>
      <c r="D4393" s="102"/>
      <c r="E4393" s="210"/>
      <c r="F4393" s="102"/>
      <c r="G4393" s="210"/>
      <c r="H4393" s="102"/>
      <c r="I4393" s="210"/>
      <c r="J4393" s="102"/>
      <c r="K4393" s="210"/>
      <c r="L4393" s="102"/>
      <c r="M4393" s="210"/>
      <c r="N4393" s="102"/>
      <c r="O4393" s="210"/>
      <c r="P4393" s="102"/>
      <c r="Q4393" s="215"/>
    </row>
    <row r="4394" spans="2:17" x14ac:dyDescent="0.3">
      <c r="B4394" s="102"/>
      <c r="C4394" s="210"/>
      <c r="D4394" s="102"/>
      <c r="E4394" s="210"/>
      <c r="F4394" s="102"/>
      <c r="G4394" s="210"/>
      <c r="H4394" s="102"/>
      <c r="I4394" s="210"/>
      <c r="J4394" s="102"/>
      <c r="K4394" s="210"/>
      <c r="L4394" s="102"/>
      <c r="M4394" s="210"/>
      <c r="N4394" s="102"/>
      <c r="O4394" s="210"/>
      <c r="P4394" s="102"/>
      <c r="Q4394" s="215"/>
    </row>
    <row r="4395" spans="2:17" x14ac:dyDescent="0.3">
      <c r="B4395" s="102"/>
      <c r="C4395" s="210"/>
      <c r="D4395" s="102"/>
      <c r="E4395" s="210"/>
      <c r="F4395" s="102"/>
      <c r="G4395" s="210"/>
      <c r="H4395" s="102"/>
      <c r="I4395" s="210"/>
      <c r="J4395" s="102"/>
      <c r="K4395" s="210"/>
      <c r="L4395" s="102"/>
      <c r="M4395" s="210"/>
      <c r="N4395" s="102"/>
      <c r="O4395" s="210"/>
      <c r="P4395" s="102"/>
      <c r="Q4395" s="215"/>
    </row>
    <row r="4396" spans="2:17" x14ac:dyDescent="0.3">
      <c r="B4396" s="102"/>
      <c r="C4396" s="210"/>
      <c r="D4396" s="102"/>
      <c r="E4396" s="210"/>
      <c r="F4396" s="102"/>
      <c r="G4396" s="210"/>
      <c r="H4396" s="102"/>
      <c r="I4396" s="210"/>
      <c r="J4396" s="102"/>
      <c r="K4396" s="210"/>
      <c r="L4396" s="102"/>
      <c r="M4396" s="210"/>
      <c r="N4396" s="102"/>
      <c r="O4396" s="210"/>
      <c r="P4396" s="102"/>
      <c r="Q4396" s="215"/>
    </row>
    <row r="4397" spans="2:17" x14ac:dyDescent="0.3">
      <c r="B4397" s="102"/>
      <c r="C4397" s="210"/>
      <c r="D4397" s="102"/>
      <c r="E4397" s="210"/>
      <c r="F4397" s="102"/>
      <c r="G4397" s="210"/>
      <c r="H4397" s="102"/>
      <c r="I4397" s="210"/>
      <c r="J4397" s="102"/>
      <c r="K4397" s="210"/>
      <c r="L4397" s="102"/>
      <c r="M4397" s="210"/>
      <c r="N4397" s="102"/>
      <c r="O4397" s="210"/>
      <c r="P4397" s="102"/>
      <c r="Q4397" s="215"/>
    </row>
    <row r="4398" spans="2:17" x14ac:dyDescent="0.3">
      <c r="B4398" s="102"/>
      <c r="C4398" s="210"/>
      <c r="D4398" s="102"/>
      <c r="E4398" s="210"/>
      <c r="F4398" s="102"/>
      <c r="G4398" s="210"/>
      <c r="H4398" s="102"/>
      <c r="I4398" s="210"/>
      <c r="J4398" s="102"/>
      <c r="K4398" s="210"/>
      <c r="L4398" s="102"/>
      <c r="M4398" s="210"/>
      <c r="N4398" s="102"/>
      <c r="O4398" s="210"/>
      <c r="P4398" s="102"/>
      <c r="Q4398" s="215"/>
    </row>
    <row r="4399" spans="2:17" x14ac:dyDescent="0.3">
      <c r="B4399" s="102"/>
      <c r="C4399" s="210"/>
      <c r="D4399" s="102"/>
      <c r="E4399" s="210"/>
      <c r="F4399" s="102"/>
      <c r="G4399" s="210"/>
      <c r="H4399" s="102"/>
      <c r="I4399" s="210"/>
      <c r="J4399" s="102"/>
      <c r="K4399" s="210"/>
      <c r="L4399" s="102"/>
      <c r="M4399" s="210"/>
      <c r="N4399" s="102"/>
      <c r="O4399" s="210"/>
      <c r="P4399" s="102"/>
      <c r="Q4399" s="215"/>
    </row>
    <row r="4400" spans="2:17" x14ac:dyDescent="0.3">
      <c r="B4400" s="102"/>
      <c r="C4400" s="210"/>
      <c r="D4400" s="102"/>
      <c r="E4400" s="210"/>
      <c r="F4400" s="102"/>
      <c r="G4400" s="210"/>
      <c r="H4400" s="102"/>
      <c r="I4400" s="210"/>
      <c r="J4400" s="102"/>
      <c r="K4400" s="210"/>
      <c r="L4400" s="102"/>
      <c r="M4400" s="210"/>
      <c r="N4400" s="102"/>
      <c r="O4400" s="210"/>
      <c r="P4400" s="102"/>
      <c r="Q4400" s="215"/>
    </row>
    <row r="4401" spans="2:17" x14ac:dyDescent="0.3">
      <c r="B4401" s="102"/>
      <c r="C4401" s="210"/>
      <c r="D4401" s="102"/>
      <c r="E4401" s="210"/>
      <c r="F4401" s="102"/>
      <c r="G4401" s="210"/>
      <c r="H4401" s="102"/>
      <c r="I4401" s="210"/>
      <c r="J4401" s="102"/>
      <c r="K4401" s="210"/>
      <c r="L4401" s="102"/>
      <c r="M4401" s="210"/>
      <c r="N4401" s="102"/>
      <c r="O4401" s="210"/>
      <c r="P4401" s="102"/>
      <c r="Q4401" s="215"/>
    </row>
    <row r="4402" spans="2:17" x14ac:dyDescent="0.3">
      <c r="B4402" s="102"/>
      <c r="C4402" s="210"/>
      <c r="D4402" s="102"/>
      <c r="E4402" s="210"/>
      <c r="F4402" s="102"/>
      <c r="G4402" s="210"/>
      <c r="H4402" s="102"/>
      <c r="I4402" s="210"/>
      <c r="J4402" s="102"/>
      <c r="K4402" s="210"/>
      <c r="L4402" s="102"/>
      <c r="M4402" s="210"/>
      <c r="N4402" s="102"/>
      <c r="O4402" s="210"/>
      <c r="P4402" s="102"/>
      <c r="Q4402" s="215"/>
    </row>
    <row r="4403" spans="2:17" x14ac:dyDescent="0.3">
      <c r="B4403" s="102"/>
      <c r="C4403" s="210"/>
      <c r="D4403" s="102"/>
      <c r="E4403" s="210"/>
      <c r="F4403" s="102"/>
      <c r="G4403" s="210"/>
      <c r="H4403" s="102"/>
      <c r="I4403" s="210"/>
      <c r="J4403" s="102"/>
      <c r="K4403" s="210"/>
      <c r="L4403" s="102"/>
      <c r="M4403" s="210"/>
      <c r="N4403" s="102"/>
      <c r="O4403" s="210"/>
      <c r="P4403" s="102"/>
      <c r="Q4403" s="215"/>
    </row>
    <row r="4404" spans="2:17" x14ac:dyDescent="0.3">
      <c r="B4404" s="102"/>
      <c r="C4404" s="210"/>
      <c r="D4404" s="102"/>
      <c r="E4404" s="210"/>
      <c r="F4404" s="102"/>
      <c r="G4404" s="210"/>
      <c r="H4404" s="102"/>
      <c r="I4404" s="210"/>
      <c r="J4404" s="102"/>
      <c r="K4404" s="210"/>
      <c r="L4404" s="102"/>
      <c r="M4404" s="210"/>
      <c r="N4404" s="102"/>
      <c r="O4404" s="210"/>
      <c r="P4404" s="102"/>
      <c r="Q4404" s="215"/>
    </row>
    <row r="4405" spans="2:17" x14ac:dyDescent="0.3">
      <c r="B4405" s="102"/>
      <c r="C4405" s="210"/>
      <c r="D4405" s="102"/>
      <c r="E4405" s="210"/>
      <c r="F4405" s="102"/>
      <c r="G4405" s="210"/>
      <c r="H4405" s="102"/>
      <c r="I4405" s="210"/>
      <c r="J4405" s="102"/>
      <c r="K4405" s="210"/>
      <c r="L4405" s="102"/>
      <c r="M4405" s="210"/>
      <c r="N4405" s="102"/>
      <c r="O4405" s="210"/>
      <c r="P4405" s="102"/>
      <c r="Q4405" s="215"/>
    </row>
    <row r="4406" spans="2:17" x14ac:dyDescent="0.3">
      <c r="B4406" s="102"/>
      <c r="C4406" s="210"/>
      <c r="D4406" s="102"/>
      <c r="E4406" s="210"/>
      <c r="F4406" s="102"/>
      <c r="G4406" s="210"/>
      <c r="H4406" s="102"/>
      <c r="I4406" s="210"/>
      <c r="J4406" s="102"/>
      <c r="K4406" s="210"/>
      <c r="L4406" s="102"/>
      <c r="M4406" s="210"/>
      <c r="N4406" s="102"/>
      <c r="O4406" s="210"/>
      <c r="P4406" s="102"/>
      <c r="Q4406" s="215"/>
    </row>
    <row r="4407" spans="2:17" x14ac:dyDescent="0.3">
      <c r="B4407" s="102"/>
      <c r="C4407" s="210"/>
      <c r="D4407" s="102"/>
      <c r="E4407" s="210"/>
      <c r="F4407" s="102"/>
      <c r="G4407" s="210"/>
      <c r="H4407" s="102"/>
      <c r="I4407" s="210"/>
      <c r="J4407" s="102"/>
      <c r="K4407" s="210"/>
      <c r="L4407" s="102"/>
      <c r="M4407" s="210"/>
      <c r="N4407" s="102"/>
      <c r="O4407" s="210"/>
      <c r="P4407" s="102"/>
      <c r="Q4407" s="215"/>
    </row>
    <row r="4408" spans="2:17" x14ac:dyDescent="0.3">
      <c r="B4408" s="102"/>
      <c r="C4408" s="210"/>
      <c r="D4408" s="102"/>
      <c r="E4408" s="210"/>
      <c r="F4408" s="102"/>
      <c r="G4408" s="210"/>
      <c r="H4408" s="102"/>
      <c r="I4408" s="210"/>
      <c r="J4408" s="102"/>
      <c r="K4408" s="210"/>
      <c r="L4408" s="102"/>
      <c r="M4408" s="210"/>
      <c r="N4408" s="102"/>
      <c r="O4408" s="210"/>
      <c r="P4408" s="102"/>
      <c r="Q4408" s="215"/>
    </row>
    <row r="4409" spans="2:17" x14ac:dyDescent="0.3">
      <c r="B4409" s="102"/>
      <c r="C4409" s="210"/>
      <c r="D4409" s="102"/>
      <c r="E4409" s="210"/>
      <c r="F4409" s="102"/>
      <c r="G4409" s="210"/>
      <c r="H4409" s="102"/>
      <c r="I4409" s="210"/>
      <c r="J4409" s="102"/>
      <c r="K4409" s="210"/>
      <c r="L4409" s="102"/>
      <c r="M4409" s="210"/>
      <c r="N4409" s="102"/>
      <c r="O4409" s="210"/>
      <c r="P4409" s="102"/>
      <c r="Q4409" s="215"/>
    </row>
    <row r="4410" spans="2:17" x14ac:dyDescent="0.3">
      <c r="B4410" s="102"/>
      <c r="C4410" s="210"/>
      <c r="D4410" s="102"/>
      <c r="E4410" s="210"/>
      <c r="F4410" s="102"/>
      <c r="G4410" s="210"/>
      <c r="H4410" s="102"/>
      <c r="I4410" s="210"/>
      <c r="J4410" s="102"/>
      <c r="K4410" s="210"/>
      <c r="L4410" s="102"/>
      <c r="M4410" s="210"/>
      <c r="N4410" s="102"/>
      <c r="O4410" s="210"/>
      <c r="P4410" s="102"/>
      <c r="Q4410" s="215"/>
    </row>
    <row r="4411" spans="2:17" x14ac:dyDescent="0.3">
      <c r="B4411" s="102"/>
      <c r="C4411" s="210"/>
      <c r="D4411" s="102"/>
      <c r="E4411" s="210"/>
      <c r="F4411" s="102"/>
      <c r="G4411" s="210"/>
      <c r="H4411" s="102"/>
      <c r="I4411" s="210"/>
      <c r="J4411" s="102"/>
      <c r="K4411" s="210"/>
      <c r="L4411" s="102"/>
      <c r="M4411" s="210"/>
      <c r="N4411" s="102"/>
      <c r="O4411" s="210"/>
      <c r="P4411" s="102"/>
      <c r="Q4411" s="215"/>
    </row>
    <row r="4412" spans="2:17" x14ac:dyDescent="0.3">
      <c r="B4412" s="102"/>
      <c r="C4412" s="210"/>
      <c r="D4412" s="102"/>
      <c r="E4412" s="210"/>
      <c r="F4412" s="102"/>
      <c r="G4412" s="210"/>
      <c r="H4412" s="102"/>
      <c r="I4412" s="210"/>
      <c r="J4412" s="102"/>
      <c r="K4412" s="210"/>
      <c r="L4412" s="102"/>
      <c r="M4412" s="210"/>
      <c r="N4412" s="102"/>
      <c r="O4412" s="210"/>
      <c r="P4412" s="102"/>
      <c r="Q4412" s="215"/>
    </row>
    <row r="4413" spans="2:17" x14ac:dyDescent="0.3">
      <c r="B4413" s="102"/>
      <c r="C4413" s="210"/>
      <c r="D4413" s="102"/>
      <c r="E4413" s="210"/>
      <c r="F4413" s="102"/>
      <c r="G4413" s="210"/>
      <c r="H4413" s="102"/>
      <c r="I4413" s="210"/>
      <c r="J4413" s="102"/>
      <c r="K4413" s="210"/>
      <c r="L4413" s="102"/>
      <c r="M4413" s="210"/>
      <c r="N4413" s="102"/>
      <c r="O4413" s="210"/>
      <c r="P4413" s="102"/>
      <c r="Q4413" s="215"/>
    </row>
    <row r="4414" spans="2:17" x14ac:dyDescent="0.3">
      <c r="B4414" s="102"/>
      <c r="C4414" s="210"/>
      <c r="D4414" s="102"/>
      <c r="E4414" s="210"/>
      <c r="F4414" s="102"/>
      <c r="G4414" s="210"/>
      <c r="H4414" s="102"/>
      <c r="I4414" s="210"/>
      <c r="J4414" s="102"/>
      <c r="K4414" s="210"/>
      <c r="L4414" s="102"/>
      <c r="M4414" s="210"/>
      <c r="N4414" s="102"/>
      <c r="O4414" s="210"/>
      <c r="P4414" s="102"/>
      <c r="Q4414" s="215"/>
    </row>
    <row r="4415" spans="2:17" x14ac:dyDescent="0.3">
      <c r="B4415" s="102"/>
      <c r="C4415" s="210"/>
      <c r="D4415" s="102"/>
      <c r="E4415" s="210"/>
      <c r="F4415" s="102"/>
      <c r="G4415" s="210"/>
      <c r="H4415" s="102"/>
      <c r="I4415" s="210"/>
      <c r="J4415" s="102"/>
      <c r="K4415" s="210"/>
      <c r="L4415" s="102"/>
      <c r="M4415" s="210"/>
      <c r="N4415" s="102"/>
      <c r="O4415" s="210"/>
      <c r="P4415" s="102"/>
      <c r="Q4415" s="215"/>
    </row>
    <row r="4416" spans="2:17" x14ac:dyDescent="0.3">
      <c r="B4416" s="102"/>
      <c r="C4416" s="210"/>
      <c r="D4416" s="102"/>
      <c r="E4416" s="210"/>
      <c r="F4416" s="102"/>
      <c r="G4416" s="210"/>
      <c r="H4416" s="102"/>
      <c r="I4416" s="210"/>
      <c r="J4416" s="102"/>
      <c r="K4416" s="210"/>
      <c r="L4416" s="102"/>
      <c r="M4416" s="210"/>
      <c r="N4416" s="102"/>
      <c r="O4416" s="210"/>
      <c r="P4416" s="102"/>
      <c r="Q4416" s="215"/>
    </row>
    <row r="4417" spans="2:17" x14ac:dyDescent="0.3">
      <c r="B4417" s="102"/>
      <c r="C4417" s="210"/>
      <c r="D4417" s="102"/>
      <c r="E4417" s="210"/>
      <c r="F4417" s="102"/>
      <c r="G4417" s="210"/>
      <c r="H4417" s="102"/>
      <c r="I4417" s="210"/>
      <c r="J4417" s="102"/>
      <c r="K4417" s="210"/>
      <c r="L4417" s="102"/>
      <c r="M4417" s="210"/>
      <c r="N4417" s="102"/>
      <c r="O4417" s="210"/>
      <c r="P4417" s="102"/>
      <c r="Q4417" s="215"/>
    </row>
    <row r="4418" spans="2:17" x14ac:dyDescent="0.3">
      <c r="B4418" s="102"/>
      <c r="C4418" s="210"/>
      <c r="D4418" s="102"/>
      <c r="E4418" s="210"/>
      <c r="F4418" s="102"/>
      <c r="G4418" s="210"/>
      <c r="H4418" s="102"/>
      <c r="I4418" s="210"/>
      <c r="J4418" s="102"/>
      <c r="K4418" s="210"/>
      <c r="L4418" s="102"/>
      <c r="M4418" s="210"/>
      <c r="N4418" s="102"/>
      <c r="O4418" s="210"/>
      <c r="P4418" s="102"/>
      <c r="Q4418" s="215"/>
    </row>
    <row r="4419" spans="2:17" x14ac:dyDescent="0.3">
      <c r="B4419" s="102"/>
      <c r="C4419" s="210"/>
      <c r="D4419" s="102"/>
      <c r="E4419" s="210"/>
      <c r="F4419" s="102"/>
      <c r="G4419" s="210"/>
      <c r="H4419" s="102"/>
      <c r="I4419" s="210"/>
      <c r="J4419" s="102"/>
      <c r="K4419" s="210"/>
      <c r="L4419" s="102"/>
      <c r="M4419" s="210"/>
      <c r="N4419" s="102"/>
      <c r="O4419" s="210"/>
      <c r="P4419" s="102"/>
      <c r="Q4419" s="215"/>
    </row>
    <row r="4420" spans="2:17" x14ac:dyDescent="0.3">
      <c r="B4420" s="102"/>
      <c r="C4420" s="210"/>
      <c r="D4420" s="102"/>
      <c r="E4420" s="210"/>
      <c r="F4420" s="102"/>
      <c r="G4420" s="210"/>
      <c r="H4420" s="102"/>
      <c r="I4420" s="210"/>
      <c r="J4420" s="102"/>
      <c r="K4420" s="210"/>
      <c r="L4420" s="102"/>
      <c r="M4420" s="210"/>
      <c r="N4420" s="102"/>
      <c r="O4420" s="210"/>
      <c r="P4420" s="102"/>
      <c r="Q4420" s="215"/>
    </row>
    <row r="4421" spans="2:17" x14ac:dyDescent="0.3">
      <c r="B4421" s="102"/>
      <c r="C4421" s="210"/>
      <c r="D4421" s="102"/>
      <c r="E4421" s="210"/>
      <c r="F4421" s="102"/>
      <c r="G4421" s="210"/>
      <c r="H4421" s="102"/>
      <c r="I4421" s="210"/>
      <c r="J4421" s="102"/>
      <c r="K4421" s="210"/>
      <c r="L4421" s="102"/>
      <c r="M4421" s="210"/>
      <c r="N4421" s="102"/>
      <c r="O4421" s="210"/>
      <c r="P4421" s="102"/>
      <c r="Q4421" s="215"/>
    </row>
    <row r="4422" spans="2:17" x14ac:dyDescent="0.3">
      <c r="B4422" s="102"/>
      <c r="C4422" s="210"/>
      <c r="D4422" s="102"/>
      <c r="E4422" s="210"/>
      <c r="F4422" s="102"/>
      <c r="G4422" s="210"/>
      <c r="H4422" s="102"/>
      <c r="I4422" s="210"/>
      <c r="J4422" s="102"/>
      <c r="K4422" s="210"/>
      <c r="L4422" s="102"/>
      <c r="M4422" s="210"/>
      <c r="N4422" s="102"/>
      <c r="O4422" s="210"/>
      <c r="P4422" s="102"/>
      <c r="Q4422" s="215"/>
    </row>
    <row r="4423" spans="2:17" x14ac:dyDescent="0.3">
      <c r="B4423" s="102"/>
      <c r="C4423" s="210"/>
      <c r="D4423" s="102"/>
      <c r="E4423" s="210"/>
      <c r="F4423" s="102"/>
      <c r="G4423" s="210"/>
      <c r="H4423" s="102"/>
      <c r="I4423" s="210"/>
      <c r="J4423" s="102"/>
      <c r="K4423" s="210"/>
      <c r="L4423" s="102"/>
      <c r="M4423" s="210"/>
      <c r="N4423" s="102"/>
      <c r="O4423" s="210"/>
      <c r="P4423" s="102"/>
      <c r="Q4423" s="215"/>
    </row>
    <row r="4424" spans="2:17" x14ac:dyDescent="0.3">
      <c r="B4424" s="102"/>
      <c r="C4424" s="210"/>
      <c r="D4424" s="102"/>
      <c r="E4424" s="210"/>
      <c r="F4424" s="102"/>
      <c r="G4424" s="210"/>
      <c r="H4424" s="102"/>
      <c r="I4424" s="210"/>
      <c r="J4424" s="102"/>
      <c r="K4424" s="210"/>
      <c r="L4424" s="102"/>
      <c r="M4424" s="210"/>
      <c r="N4424" s="102"/>
      <c r="O4424" s="210"/>
      <c r="P4424" s="102"/>
      <c r="Q4424" s="215"/>
    </row>
    <row r="4425" spans="2:17" x14ac:dyDescent="0.3">
      <c r="B4425" s="102"/>
      <c r="C4425" s="210"/>
      <c r="D4425" s="102"/>
      <c r="E4425" s="210"/>
      <c r="F4425" s="102"/>
      <c r="G4425" s="210"/>
      <c r="H4425" s="102"/>
      <c r="I4425" s="210"/>
      <c r="J4425" s="102"/>
      <c r="K4425" s="210"/>
      <c r="L4425" s="102"/>
      <c r="M4425" s="210"/>
      <c r="N4425" s="102"/>
      <c r="O4425" s="210"/>
      <c r="P4425" s="102"/>
      <c r="Q4425" s="215"/>
    </row>
    <row r="4426" spans="2:17" x14ac:dyDescent="0.3">
      <c r="B4426" s="102"/>
      <c r="C4426" s="210"/>
      <c r="D4426" s="102"/>
      <c r="E4426" s="210"/>
      <c r="F4426" s="102"/>
      <c r="G4426" s="210"/>
      <c r="H4426" s="102"/>
      <c r="I4426" s="210"/>
      <c r="J4426" s="102"/>
      <c r="K4426" s="210"/>
      <c r="L4426" s="102"/>
      <c r="M4426" s="210"/>
      <c r="N4426" s="102"/>
      <c r="O4426" s="210"/>
      <c r="P4426" s="102"/>
      <c r="Q4426" s="215"/>
    </row>
    <row r="4427" spans="2:17" x14ac:dyDescent="0.3">
      <c r="B4427" s="102"/>
      <c r="C4427" s="210"/>
      <c r="D4427" s="102"/>
      <c r="E4427" s="210"/>
      <c r="F4427" s="102"/>
      <c r="G4427" s="210"/>
      <c r="H4427" s="102"/>
      <c r="I4427" s="210"/>
      <c r="J4427" s="102"/>
      <c r="K4427" s="210"/>
      <c r="L4427" s="102"/>
      <c r="M4427" s="210"/>
      <c r="N4427" s="102"/>
      <c r="O4427" s="210"/>
      <c r="P4427" s="102"/>
      <c r="Q4427" s="215"/>
    </row>
    <row r="4428" spans="2:17" x14ac:dyDescent="0.3">
      <c r="B4428" s="102"/>
      <c r="C4428" s="210"/>
      <c r="D4428" s="102"/>
      <c r="E4428" s="210"/>
      <c r="F4428" s="102"/>
      <c r="G4428" s="210"/>
      <c r="H4428" s="102"/>
      <c r="I4428" s="210"/>
      <c r="J4428" s="102"/>
      <c r="K4428" s="210"/>
      <c r="L4428" s="102"/>
      <c r="M4428" s="210"/>
      <c r="N4428" s="102"/>
      <c r="O4428" s="210"/>
      <c r="P4428" s="102"/>
      <c r="Q4428" s="215"/>
    </row>
    <row r="4429" spans="2:17" x14ac:dyDescent="0.3">
      <c r="B4429" s="102"/>
      <c r="C4429" s="210"/>
      <c r="D4429" s="102"/>
      <c r="E4429" s="210"/>
      <c r="F4429" s="102"/>
      <c r="G4429" s="210"/>
      <c r="H4429" s="102"/>
      <c r="I4429" s="210"/>
      <c r="J4429" s="102"/>
      <c r="K4429" s="210"/>
      <c r="L4429" s="102"/>
      <c r="M4429" s="210"/>
      <c r="N4429" s="102"/>
      <c r="O4429" s="210"/>
      <c r="P4429" s="102"/>
      <c r="Q4429" s="215"/>
    </row>
    <row r="4430" spans="2:17" x14ac:dyDescent="0.3">
      <c r="B4430" s="102"/>
      <c r="C4430" s="210"/>
      <c r="D4430" s="102"/>
      <c r="E4430" s="210"/>
      <c r="F4430" s="102"/>
      <c r="G4430" s="210"/>
      <c r="H4430" s="102"/>
      <c r="I4430" s="210"/>
      <c r="J4430" s="102"/>
      <c r="K4430" s="210"/>
      <c r="L4430" s="102"/>
      <c r="M4430" s="210"/>
      <c r="N4430" s="102"/>
      <c r="O4430" s="210"/>
      <c r="P4430" s="102"/>
      <c r="Q4430" s="215"/>
    </row>
    <row r="4431" spans="2:17" x14ac:dyDescent="0.3">
      <c r="B4431" s="102"/>
      <c r="C4431" s="210"/>
      <c r="D4431" s="102"/>
      <c r="E4431" s="210"/>
      <c r="F4431" s="102"/>
      <c r="G4431" s="210"/>
      <c r="H4431" s="102"/>
      <c r="I4431" s="210"/>
      <c r="J4431" s="102"/>
      <c r="K4431" s="210"/>
      <c r="L4431" s="102"/>
      <c r="M4431" s="210"/>
      <c r="N4431" s="102"/>
      <c r="O4431" s="210"/>
      <c r="P4431" s="102"/>
      <c r="Q4431" s="215"/>
    </row>
    <row r="4432" spans="2:17" x14ac:dyDescent="0.3">
      <c r="B4432" s="102"/>
      <c r="C4432" s="210"/>
      <c r="D4432" s="102"/>
      <c r="E4432" s="210"/>
      <c r="F4432" s="102"/>
      <c r="G4432" s="210"/>
      <c r="H4432" s="102"/>
      <c r="I4432" s="210"/>
      <c r="J4432" s="102"/>
      <c r="K4432" s="210"/>
      <c r="L4432" s="102"/>
      <c r="M4432" s="210"/>
      <c r="N4432" s="102"/>
      <c r="O4432" s="210"/>
      <c r="P4432" s="102"/>
      <c r="Q4432" s="215"/>
    </row>
    <row r="4433" spans="2:17" x14ac:dyDescent="0.3">
      <c r="B4433" s="102"/>
      <c r="C4433" s="210"/>
      <c r="D4433" s="102"/>
      <c r="E4433" s="210"/>
      <c r="F4433" s="102"/>
      <c r="G4433" s="210"/>
      <c r="H4433" s="102"/>
      <c r="I4433" s="210"/>
      <c r="J4433" s="102"/>
      <c r="K4433" s="210"/>
      <c r="L4433" s="102"/>
      <c r="M4433" s="210"/>
      <c r="N4433" s="102"/>
      <c r="O4433" s="210"/>
      <c r="P4433" s="102"/>
      <c r="Q4433" s="215"/>
    </row>
    <row r="4434" spans="2:17" x14ac:dyDescent="0.3">
      <c r="B4434" s="102"/>
      <c r="C4434" s="210"/>
      <c r="D4434" s="102"/>
      <c r="E4434" s="210"/>
      <c r="F4434" s="102"/>
      <c r="G4434" s="210"/>
      <c r="H4434" s="102"/>
      <c r="I4434" s="210"/>
      <c r="J4434" s="102"/>
      <c r="K4434" s="210"/>
      <c r="L4434" s="102"/>
      <c r="M4434" s="210"/>
      <c r="N4434" s="102"/>
      <c r="O4434" s="210"/>
      <c r="P4434" s="102"/>
      <c r="Q4434" s="215"/>
    </row>
    <row r="4435" spans="2:17" x14ac:dyDescent="0.3">
      <c r="B4435" s="102"/>
      <c r="C4435" s="210"/>
      <c r="D4435" s="102"/>
      <c r="E4435" s="210"/>
      <c r="F4435" s="102"/>
      <c r="G4435" s="210"/>
      <c r="H4435" s="102"/>
      <c r="I4435" s="210"/>
      <c r="J4435" s="102"/>
      <c r="K4435" s="210"/>
      <c r="L4435" s="102"/>
      <c r="M4435" s="210"/>
      <c r="N4435" s="102"/>
      <c r="O4435" s="210"/>
      <c r="P4435" s="102"/>
      <c r="Q4435" s="215"/>
    </row>
    <row r="4436" spans="2:17" x14ac:dyDescent="0.3">
      <c r="B4436" s="102"/>
      <c r="C4436" s="210"/>
      <c r="D4436" s="102"/>
      <c r="E4436" s="210"/>
      <c r="F4436" s="102"/>
      <c r="G4436" s="210"/>
      <c r="H4436" s="102"/>
      <c r="I4436" s="210"/>
      <c r="J4436" s="102"/>
      <c r="K4436" s="210"/>
      <c r="L4436" s="102"/>
      <c r="M4436" s="210"/>
      <c r="N4436" s="102"/>
      <c r="O4436" s="210"/>
      <c r="P4436" s="102"/>
      <c r="Q4436" s="215"/>
    </row>
    <row r="4437" spans="2:17" x14ac:dyDescent="0.3">
      <c r="B4437" s="102"/>
      <c r="C4437" s="210"/>
      <c r="D4437" s="102"/>
      <c r="E4437" s="210"/>
      <c r="F4437" s="102"/>
      <c r="G4437" s="210"/>
      <c r="H4437" s="102"/>
      <c r="I4437" s="210"/>
      <c r="J4437" s="102"/>
      <c r="K4437" s="210"/>
      <c r="L4437" s="102"/>
      <c r="M4437" s="210"/>
      <c r="N4437" s="102"/>
      <c r="O4437" s="210"/>
      <c r="P4437" s="102"/>
      <c r="Q4437" s="215"/>
    </row>
    <row r="4438" spans="2:17" x14ac:dyDescent="0.3">
      <c r="B4438" s="102"/>
      <c r="C4438" s="210"/>
      <c r="D4438" s="102"/>
      <c r="E4438" s="210"/>
      <c r="F4438" s="102"/>
      <c r="G4438" s="210"/>
      <c r="H4438" s="102"/>
      <c r="I4438" s="210"/>
      <c r="J4438" s="102"/>
      <c r="K4438" s="210"/>
      <c r="L4438" s="102"/>
      <c r="M4438" s="210"/>
      <c r="N4438" s="102"/>
      <c r="O4438" s="210"/>
      <c r="P4438" s="102"/>
      <c r="Q4438" s="215"/>
    </row>
    <row r="4439" spans="2:17" x14ac:dyDescent="0.3">
      <c r="B4439" s="102"/>
      <c r="C4439" s="210"/>
      <c r="D4439" s="102"/>
      <c r="E4439" s="210"/>
      <c r="F4439" s="102"/>
      <c r="G4439" s="210"/>
      <c r="H4439" s="102"/>
      <c r="I4439" s="210"/>
      <c r="J4439" s="102"/>
      <c r="K4439" s="210"/>
      <c r="L4439" s="102"/>
      <c r="M4439" s="210"/>
      <c r="N4439" s="102"/>
      <c r="O4439" s="210"/>
      <c r="P4439" s="102"/>
      <c r="Q4439" s="215"/>
    </row>
    <row r="4440" spans="2:17" x14ac:dyDescent="0.3">
      <c r="B4440" s="102"/>
      <c r="C4440" s="210"/>
      <c r="D4440" s="102"/>
      <c r="E4440" s="210"/>
      <c r="F4440" s="102"/>
      <c r="G4440" s="210"/>
      <c r="H4440" s="102"/>
      <c r="I4440" s="210"/>
      <c r="J4440" s="102"/>
      <c r="K4440" s="210"/>
      <c r="L4440" s="102"/>
      <c r="M4440" s="210"/>
      <c r="N4440" s="102"/>
      <c r="O4440" s="210"/>
      <c r="P4440" s="102"/>
      <c r="Q4440" s="215"/>
    </row>
    <row r="4441" spans="2:17" x14ac:dyDescent="0.3">
      <c r="B4441" s="102"/>
      <c r="C4441" s="210"/>
      <c r="D4441" s="102"/>
      <c r="E4441" s="210"/>
      <c r="F4441" s="102"/>
      <c r="G4441" s="210"/>
      <c r="H4441" s="102"/>
      <c r="I4441" s="210"/>
      <c r="J4441" s="102"/>
      <c r="K4441" s="210"/>
      <c r="L4441" s="102"/>
      <c r="M4441" s="210"/>
      <c r="N4441" s="102"/>
      <c r="O4441" s="210"/>
      <c r="P4441" s="102"/>
      <c r="Q4441" s="215"/>
    </row>
    <row r="4442" spans="2:17" x14ac:dyDescent="0.3">
      <c r="B4442" s="102"/>
      <c r="C4442" s="210"/>
      <c r="D4442" s="102"/>
      <c r="E4442" s="210"/>
      <c r="F4442" s="102"/>
      <c r="G4442" s="210"/>
      <c r="H4442" s="102"/>
      <c r="I4442" s="210"/>
      <c r="J4442" s="102"/>
      <c r="K4442" s="210"/>
      <c r="L4442" s="102"/>
      <c r="M4442" s="210"/>
      <c r="N4442" s="102"/>
      <c r="O4442" s="210"/>
      <c r="P4442" s="102"/>
      <c r="Q4442" s="215"/>
    </row>
    <row r="4443" spans="2:17" x14ac:dyDescent="0.3">
      <c r="B4443" s="102"/>
      <c r="C4443" s="210"/>
      <c r="D4443" s="102"/>
      <c r="E4443" s="210"/>
      <c r="F4443" s="102"/>
      <c r="G4443" s="210"/>
      <c r="H4443" s="102"/>
      <c r="I4443" s="210"/>
      <c r="J4443" s="102"/>
      <c r="K4443" s="210"/>
      <c r="L4443" s="102"/>
      <c r="M4443" s="210"/>
      <c r="N4443" s="102"/>
      <c r="O4443" s="210"/>
      <c r="P4443" s="102"/>
      <c r="Q4443" s="215"/>
    </row>
    <row r="4444" spans="2:17" x14ac:dyDescent="0.3">
      <c r="B4444" s="102"/>
      <c r="C4444" s="210"/>
      <c r="D4444" s="102"/>
      <c r="E4444" s="210"/>
      <c r="F4444" s="102"/>
      <c r="G4444" s="210"/>
      <c r="H4444" s="102"/>
      <c r="I4444" s="210"/>
      <c r="J4444" s="102"/>
      <c r="K4444" s="210"/>
      <c r="L4444" s="102"/>
      <c r="M4444" s="210"/>
      <c r="N4444" s="102"/>
      <c r="O4444" s="210"/>
      <c r="P4444" s="102"/>
      <c r="Q4444" s="215"/>
    </row>
    <row r="4445" spans="2:17" x14ac:dyDescent="0.3">
      <c r="B4445" s="102"/>
      <c r="C4445" s="210"/>
      <c r="D4445" s="102"/>
      <c r="E4445" s="210"/>
      <c r="F4445" s="102"/>
      <c r="G4445" s="210"/>
      <c r="H4445" s="102"/>
      <c r="I4445" s="210"/>
      <c r="J4445" s="102"/>
      <c r="K4445" s="210"/>
      <c r="L4445" s="102"/>
      <c r="M4445" s="210"/>
      <c r="N4445" s="102"/>
      <c r="O4445" s="210"/>
      <c r="P4445" s="102"/>
      <c r="Q4445" s="215"/>
    </row>
    <row r="4446" spans="2:17" x14ac:dyDescent="0.3">
      <c r="B4446" s="102"/>
      <c r="C4446" s="210"/>
      <c r="D4446" s="102"/>
      <c r="E4446" s="210"/>
      <c r="F4446" s="102"/>
      <c r="G4446" s="210"/>
      <c r="H4446" s="102"/>
      <c r="I4446" s="210"/>
      <c r="J4446" s="102"/>
      <c r="K4446" s="210"/>
      <c r="L4446" s="102"/>
      <c r="M4446" s="210"/>
      <c r="N4446" s="102"/>
      <c r="O4446" s="210"/>
      <c r="P4446" s="102"/>
      <c r="Q4446" s="215"/>
    </row>
    <row r="4447" spans="2:17" x14ac:dyDescent="0.3">
      <c r="B4447" s="102"/>
      <c r="C4447" s="210"/>
      <c r="D4447" s="102"/>
      <c r="E4447" s="210"/>
      <c r="F4447" s="102"/>
      <c r="G4447" s="210"/>
      <c r="H4447" s="102"/>
      <c r="I4447" s="210"/>
      <c r="J4447" s="102"/>
      <c r="K4447" s="210"/>
      <c r="L4447" s="102"/>
      <c r="M4447" s="210"/>
      <c r="N4447" s="102"/>
      <c r="O4447" s="210"/>
      <c r="P4447" s="102"/>
      <c r="Q4447" s="215"/>
    </row>
    <row r="4448" spans="2:17" x14ac:dyDescent="0.3">
      <c r="B4448" s="102"/>
      <c r="C4448" s="210"/>
      <c r="D4448" s="102"/>
      <c r="E4448" s="210"/>
      <c r="F4448" s="102"/>
      <c r="G4448" s="210"/>
      <c r="H4448" s="102"/>
      <c r="I4448" s="210"/>
      <c r="J4448" s="102"/>
      <c r="K4448" s="210"/>
      <c r="L4448" s="102"/>
      <c r="M4448" s="210"/>
      <c r="N4448" s="102"/>
      <c r="O4448" s="210"/>
      <c r="P4448" s="102"/>
      <c r="Q4448" s="215"/>
    </row>
    <row r="4449" spans="2:17" x14ac:dyDescent="0.3">
      <c r="B4449" s="102"/>
      <c r="C4449" s="210"/>
      <c r="D4449" s="102"/>
      <c r="E4449" s="210"/>
      <c r="F4449" s="102"/>
      <c r="G4449" s="210"/>
      <c r="H4449" s="102"/>
      <c r="I4449" s="210"/>
      <c r="J4449" s="102"/>
      <c r="K4449" s="210"/>
      <c r="L4449" s="102"/>
      <c r="M4449" s="210"/>
      <c r="N4449" s="102"/>
      <c r="O4449" s="210"/>
      <c r="P4449" s="102"/>
      <c r="Q4449" s="215"/>
    </row>
    <row r="4450" spans="2:17" x14ac:dyDescent="0.3">
      <c r="B4450" s="102"/>
      <c r="C4450" s="210"/>
      <c r="D4450" s="102"/>
      <c r="E4450" s="210"/>
      <c r="F4450" s="102"/>
      <c r="G4450" s="210"/>
      <c r="H4450" s="102"/>
      <c r="I4450" s="210"/>
      <c r="J4450" s="102"/>
      <c r="K4450" s="210"/>
      <c r="L4450" s="102"/>
      <c r="M4450" s="210"/>
      <c r="N4450" s="102"/>
      <c r="O4450" s="210"/>
      <c r="P4450" s="102"/>
      <c r="Q4450" s="215"/>
    </row>
    <row r="4451" spans="2:17" x14ac:dyDescent="0.3">
      <c r="B4451" s="102"/>
      <c r="C4451" s="210"/>
      <c r="D4451" s="102"/>
      <c r="E4451" s="210"/>
      <c r="F4451" s="102"/>
      <c r="G4451" s="210"/>
      <c r="H4451" s="102"/>
      <c r="I4451" s="210"/>
      <c r="J4451" s="102"/>
      <c r="K4451" s="210"/>
      <c r="L4451" s="102"/>
      <c r="M4451" s="210"/>
      <c r="N4451" s="102"/>
      <c r="O4451" s="210"/>
      <c r="P4451" s="102"/>
      <c r="Q4451" s="215"/>
    </row>
    <row r="4452" spans="2:17" x14ac:dyDescent="0.3">
      <c r="B4452" s="102"/>
      <c r="C4452" s="210"/>
      <c r="D4452" s="102"/>
      <c r="E4452" s="210"/>
      <c r="F4452" s="102"/>
      <c r="G4452" s="210"/>
      <c r="H4452" s="102"/>
      <c r="I4452" s="210"/>
      <c r="J4452" s="102"/>
      <c r="K4452" s="210"/>
      <c r="L4452" s="102"/>
      <c r="M4452" s="210"/>
      <c r="N4452" s="102"/>
      <c r="O4452" s="210"/>
      <c r="P4452" s="102"/>
      <c r="Q4452" s="215"/>
    </row>
    <row r="4453" spans="2:17" x14ac:dyDescent="0.3">
      <c r="B4453" s="102"/>
      <c r="C4453" s="210"/>
      <c r="D4453" s="102"/>
      <c r="E4453" s="210"/>
      <c r="F4453" s="102"/>
      <c r="G4453" s="210"/>
      <c r="H4453" s="102"/>
      <c r="I4453" s="210"/>
      <c r="J4453" s="102"/>
      <c r="K4453" s="210"/>
      <c r="L4453" s="102"/>
      <c r="M4453" s="210"/>
      <c r="N4453" s="102"/>
      <c r="O4453" s="210"/>
      <c r="P4453" s="102"/>
      <c r="Q4453" s="215"/>
    </row>
    <row r="4454" spans="2:17" x14ac:dyDescent="0.3">
      <c r="B4454" s="102"/>
      <c r="C4454" s="210"/>
      <c r="D4454" s="102"/>
      <c r="E4454" s="210"/>
      <c r="F4454" s="102"/>
      <c r="G4454" s="210"/>
      <c r="H4454" s="102"/>
      <c r="I4454" s="210"/>
      <c r="J4454" s="102"/>
      <c r="K4454" s="210"/>
      <c r="L4454" s="102"/>
      <c r="M4454" s="210"/>
      <c r="N4454" s="102"/>
      <c r="O4454" s="210"/>
      <c r="P4454" s="102"/>
      <c r="Q4454" s="215"/>
    </row>
    <row r="4455" spans="2:17" x14ac:dyDescent="0.3">
      <c r="B4455" s="102"/>
      <c r="C4455" s="210"/>
      <c r="D4455" s="102"/>
      <c r="E4455" s="210"/>
      <c r="F4455" s="102"/>
      <c r="G4455" s="210"/>
      <c r="H4455" s="102"/>
      <c r="I4455" s="210"/>
      <c r="J4455" s="102"/>
      <c r="K4455" s="210"/>
      <c r="L4455" s="102"/>
      <c r="M4455" s="210"/>
      <c r="N4455" s="102"/>
      <c r="O4455" s="210"/>
      <c r="P4455" s="102"/>
      <c r="Q4455" s="215"/>
    </row>
    <row r="4456" spans="2:17" x14ac:dyDescent="0.3">
      <c r="B4456" s="102"/>
      <c r="C4456" s="210"/>
      <c r="D4456" s="102"/>
      <c r="E4456" s="210"/>
      <c r="F4456" s="102"/>
      <c r="G4456" s="210"/>
      <c r="H4456" s="102"/>
      <c r="I4456" s="210"/>
      <c r="J4456" s="102"/>
      <c r="K4456" s="210"/>
      <c r="L4456" s="102"/>
      <c r="M4456" s="210"/>
      <c r="N4456" s="102"/>
      <c r="O4456" s="210"/>
      <c r="P4456" s="102"/>
      <c r="Q4456" s="215"/>
    </row>
    <row r="4457" spans="2:17" x14ac:dyDescent="0.3">
      <c r="B4457" s="102"/>
      <c r="C4457" s="210"/>
      <c r="D4457" s="102"/>
      <c r="E4457" s="210"/>
      <c r="F4457" s="102"/>
      <c r="G4457" s="210"/>
      <c r="H4457" s="102"/>
      <c r="I4457" s="210"/>
      <c r="J4457" s="102"/>
      <c r="K4457" s="210"/>
      <c r="L4457" s="102"/>
      <c r="M4457" s="210"/>
      <c r="N4457" s="102"/>
      <c r="O4457" s="210"/>
      <c r="P4457" s="102"/>
      <c r="Q4457" s="215"/>
    </row>
    <row r="4458" spans="2:17" x14ac:dyDescent="0.3">
      <c r="B4458" s="102"/>
      <c r="C4458" s="210"/>
      <c r="D4458" s="102"/>
      <c r="E4458" s="210"/>
      <c r="F4458" s="102"/>
      <c r="G4458" s="210"/>
      <c r="H4458" s="102"/>
      <c r="I4458" s="210"/>
      <c r="J4458" s="102"/>
      <c r="K4458" s="210"/>
      <c r="L4458" s="102"/>
      <c r="M4458" s="210"/>
      <c r="N4458" s="102"/>
      <c r="O4458" s="210"/>
      <c r="P4458" s="102"/>
      <c r="Q4458" s="215"/>
    </row>
    <row r="4459" spans="2:17" x14ac:dyDescent="0.3">
      <c r="B4459" s="102"/>
      <c r="C4459" s="210"/>
      <c r="D4459" s="102"/>
      <c r="E4459" s="210"/>
      <c r="F4459" s="102"/>
      <c r="G4459" s="210"/>
      <c r="H4459" s="102"/>
      <c r="I4459" s="210"/>
      <c r="J4459" s="102"/>
      <c r="K4459" s="210"/>
      <c r="L4459" s="102"/>
      <c r="M4459" s="210"/>
      <c r="N4459" s="102"/>
      <c r="O4459" s="210"/>
      <c r="P4459" s="102"/>
      <c r="Q4459" s="215"/>
    </row>
    <row r="4460" spans="2:17" x14ac:dyDescent="0.3">
      <c r="B4460" s="102"/>
      <c r="C4460" s="210"/>
      <c r="D4460" s="102"/>
      <c r="E4460" s="210"/>
      <c r="F4460" s="102"/>
      <c r="G4460" s="210"/>
      <c r="H4460" s="102"/>
      <c r="I4460" s="210"/>
      <c r="J4460" s="102"/>
      <c r="K4460" s="210"/>
      <c r="L4460" s="102"/>
      <c r="M4460" s="210"/>
      <c r="N4460" s="102"/>
      <c r="O4460" s="210"/>
      <c r="P4460" s="102"/>
      <c r="Q4460" s="215"/>
    </row>
    <row r="4461" spans="2:17" x14ac:dyDescent="0.3">
      <c r="B4461" s="102"/>
      <c r="C4461" s="210"/>
      <c r="D4461" s="102"/>
      <c r="E4461" s="210"/>
      <c r="F4461" s="102"/>
      <c r="G4461" s="210"/>
      <c r="H4461" s="102"/>
      <c r="I4461" s="210"/>
      <c r="J4461" s="102"/>
      <c r="K4461" s="210"/>
      <c r="L4461" s="102"/>
      <c r="M4461" s="210"/>
      <c r="N4461" s="102"/>
      <c r="O4461" s="210"/>
      <c r="P4461" s="102"/>
      <c r="Q4461" s="215"/>
    </row>
    <row r="4462" spans="2:17" x14ac:dyDescent="0.3">
      <c r="B4462" s="102"/>
      <c r="C4462" s="210"/>
      <c r="D4462" s="102"/>
      <c r="E4462" s="210"/>
      <c r="F4462" s="102"/>
      <c r="G4462" s="210"/>
      <c r="H4462" s="102"/>
      <c r="I4462" s="210"/>
      <c r="J4462" s="102"/>
      <c r="K4462" s="210"/>
      <c r="L4462" s="102"/>
      <c r="M4462" s="210"/>
      <c r="N4462" s="102"/>
      <c r="O4462" s="210"/>
      <c r="P4462" s="102"/>
      <c r="Q4462" s="215"/>
    </row>
    <row r="4463" spans="2:17" x14ac:dyDescent="0.3">
      <c r="B4463" s="102"/>
      <c r="C4463" s="210"/>
      <c r="D4463" s="102"/>
      <c r="E4463" s="210"/>
      <c r="F4463" s="102"/>
      <c r="G4463" s="210"/>
      <c r="H4463" s="102"/>
      <c r="I4463" s="210"/>
      <c r="J4463" s="102"/>
      <c r="K4463" s="210"/>
      <c r="L4463" s="102"/>
      <c r="M4463" s="210"/>
      <c r="N4463" s="102"/>
      <c r="O4463" s="210"/>
      <c r="P4463" s="102"/>
      <c r="Q4463" s="215"/>
    </row>
    <row r="4464" spans="2:17" x14ac:dyDescent="0.3">
      <c r="B4464" s="102"/>
      <c r="C4464" s="210"/>
      <c r="D4464" s="102"/>
      <c r="E4464" s="210"/>
      <c r="F4464" s="102"/>
      <c r="G4464" s="210"/>
      <c r="H4464" s="102"/>
      <c r="I4464" s="210"/>
      <c r="J4464" s="102"/>
      <c r="K4464" s="210"/>
      <c r="L4464" s="102"/>
      <c r="M4464" s="210"/>
      <c r="N4464" s="102"/>
      <c r="O4464" s="210"/>
      <c r="P4464" s="102"/>
      <c r="Q4464" s="215"/>
    </row>
    <row r="4465" spans="2:17" x14ac:dyDescent="0.3">
      <c r="B4465" s="102"/>
      <c r="C4465" s="210"/>
      <c r="D4465" s="102"/>
      <c r="E4465" s="210"/>
      <c r="F4465" s="102"/>
      <c r="G4465" s="210"/>
      <c r="H4465" s="102"/>
      <c r="I4465" s="210"/>
      <c r="J4465" s="102"/>
      <c r="K4465" s="210"/>
      <c r="L4465" s="102"/>
      <c r="M4465" s="210"/>
      <c r="N4465" s="102"/>
      <c r="O4465" s="210"/>
      <c r="P4465" s="102"/>
      <c r="Q4465" s="215"/>
    </row>
    <row r="4466" spans="2:17" x14ac:dyDescent="0.3">
      <c r="B4466" s="102"/>
      <c r="C4466" s="210"/>
      <c r="D4466" s="102"/>
      <c r="E4466" s="210"/>
      <c r="F4466" s="102"/>
      <c r="G4466" s="210"/>
      <c r="H4466" s="102"/>
      <c r="I4466" s="210"/>
      <c r="J4466" s="102"/>
      <c r="K4466" s="210"/>
      <c r="L4466" s="102"/>
      <c r="M4466" s="210"/>
      <c r="N4466" s="102"/>
      <c r="O4466" s="210"/>
      <c r="P4466" s="102"/>
      <c r="Q4466" s="215"/>
    </row>
    <row r="4467" spans="2:17" x14ac:dyDescent="0.3">
      <c r="B4467" s="102"/>
      <c r="C4467" s="210"/>
      <c r="D4467" s="102"/>
      <c r="E4467" s="210"/>
      <c r="F4467" s="102"/>
      <c r="G4467" s="210"/>
      <c r="H4467" s="102"/>
      <c r="I4467" s="210"/>
      <c r="J4467" s="102"/>
      <c r="K4467" s="210"/>
      <c r="L4467" s="102"/>
      <c r="M4467" s="210"/>
      <c r="N4467" s="102"/>
      <c r="O4467" s="210"/>
      <c r="P4467" s="102"/>
      <c r="Q4467" s="215"/>
    </row>
    <row r="4468" spans="2:17" x14ac:dyDescent="0.3">
      <c r="B4468" s="102"/>
      <c r="C4468" s="210"/>
      <c r="D4468" s="102"/>
      <c r="E4468" s="210"/>
      <c r="F4468" s="102"/>
      <c r="G4468" s="210"/>
      <c r="H4468" s="102"/>
      <c r="I4468" s="210"/>
      <c r="J4468" s="102"/>
      <c r="K4468" s="210"/>
      <c r="L4468" s="102"/>
      <c r="M4468" s="210"/>
      <c r="N4468" s="102"/>
      <c r="O4468" s="210"/>
      <c r="P4468" s="102"/>
      <c r="Q4468" s="215"/>
    </row>
    <row r="4469" spans="2:17" x14ac:dyDescent="0.3">
      <c r="B4469" s="102"/>
      <c r="C4469" s="210"/>
      <c r="D4469" s="102"/>
      <c r="E4469" s="210"/>
      <c r="F4469" s="102"/>
      <c r="G4469" s="210"/>
      <c r="H4469" s="102"/>
      <c r="I4469" s="210"/>
      <c r="J4469" s="102"/>
      <c r="K4469" s="210"/>
      <c r="L4469" s="102"/>
      <c r="M4469" s="210"/>
      <c r="N4469" s="102"/>
      <c r="O4469" s="210"/>
      <c r="P4469" s="102"/>
      <c r="Q4469" s="215"/>
    </row>
    <row r="4470" spans="2:17" x14ac:dyDescent="0.3">
      <c r="B4470" s="102"/>
      <c r="C4470" s="210"/>
      <c r="D4470" s="102"/>
      <c r="E4470" s="210"/>
      <c r="F4470" s="102"/>
      <c r="G4470" s="210"/>
      <c r="H4470" s="102"/>
      <c r="I4470" s="210"/>
      <c r="J4470" s="102"/>
      <c r="K4470" s="210"/>
      <c r="L4470" s="102"/>
      <c r="M4470" s="210"/>
      <c r="N4470" s="102"/>
      <c r="O4470" s="210"/>
      <c r="P4470" s="102"/>
      <c r="Q4470" s="215"/>
    </row>
    <row r="4471" spans="2:17" x14ac:dyDescent="0.3">
      <c r="B4471" s="102"/>
      <c r="C4471" s="210"/>
      <c r="D4471" s="102"/>
      <c r="E4471" s="210"/>
      <c r="F4471" s="102"/>
      <c r="G4471" s="210"/>
      <c r="H4471" s="102"/>
      <c r="I4471" s="210"/>
      <c r="J4471" s="102"/>
      <c r="K4471" s="210"/>
      <c r="L4471" s="102"/>
      <c r="M4471" s="210"/>
      <c r="N4471" s="102"/>
      <c r="O4471" s="210"/>
      <c r="P4471" s="102"/>
      <c r="Q4471" s="215"/>
    </row>
    <row r="4472" spans="2:17" x14ac:dyDescent="0.3">
      <c r="B4472" s="102"/>
      <c r="C4472" s="210"/>
      <c r="D4472" s="102"/>
      <c r="E4472" s="210"/>
      <c r="F4472" s="102"/>
      <c r="G4472" s="210"/>
      <c r="H4472" s="102"/>
      <c r="I4472" s="210"/>
      <c r="J4472" s="102"/>
      <c r="K4472" s="210"/>
      <c r="L4472" s="102"/>
      <c r="M4472" s="210"/>
      <c r="N4472" s="102"/>
      <c r="O4472" s="210"/>
      <c r="P4472" s="102"/>
      <c r="Q4472" s="215"/>
    </row>
    <row r="4473" spans="2:17" x14ac:dyDescent="0.3">
      <c r="B4473" s="102"/>
      <c r="C4473" s="210"/>
      <c r="D4473" s="102"/>
      <c r="E4473" s="210"/>
      <c r="F4473" s="102"/>
      <c r="G4473" s="210"/>
      <c r="H4473" s="102"/>
      <c r="I4473" s="210"/>
      <c r="J4473" s="102"/>
      <c r="K4473" s="210"/>
      <c r="L4473" s="102"/>
      <c r="M4473" s="210"/>
      <c r="N4473" s="102"/>
      <c r="O4473" s="210"/>
      <c r="P4473" s="102"/>
      <c r="Q4473" s="215"/>
    </row>
    <row r="4474" spans="2:17" x14ac:dyDescent="0.3">
      <c r="B4474" s="102"/>
      <c r="C4474" s="210"/>
      <c r="D4474" s="102"/>
      <c r="E4474" s="210"/>
      <c r="F4474" s="102"/>
      <c r="G4474" s="210"/>
      <c r="H4474" s="102"/>
      <c r="I4474" s="210"/>
      <c r="J4474" s="102"/>
      <c r="K4474" s="210"/>
      <c r="L4474" s="102"/>
      <c r="M4474" s="210"/>
      <c r="N4474" s="102"/>
      <c r="O4474" s="210"/>
      <c r="P4474" s="102"/>
      <c r="Q4474" s="215"/>
    </row>
    <row r="4475" spans="2:17" x14ac:dyDescent="0.3">
      <c r="B4475" s="102"/>
      <c r="C4475" s="210"/>
      <c r="D4475" s="102"/>
      <c r="E4475" s="210"/>
      <c r="F4475" s="102"/>
      <c r="G4475" s="210"/>
      <c r="H4475" s="102"/>
      <c r="I4475" s="210"/>
      <c r="J4475" s="102"/>
      <c r="K4475" s="210"/>
      <c r="L4475" s="102"/>
      <c r="M4475" s="210"/>
      <c r="N4475" s="102"/>
      <c r="O4475" s="210"/>
      <c r="P4475" s="102"/>
      <c r="Q4475" s="215"/>
    </row>
    <row r="4476" spans="2:17" x14ac:dyDescent="0.3">
      <c r="B4476" s="102"/>
      <c r="C4476" s="210"/>
      <c r="D4476" s="102"/>
      <c r="E4476" s="210"/>
      <c r="F4476" s="102"/>
      <c r="G4476" s="210"/>
      <c r="H4476" s="102"/>
      <c r="I4476" s="210"/>
      <c r="J4476" s="102"/>
      <c r="K4476" s="210"/>
      <c r="L4476" s="102"/>
      <c r="M4476" s="210"/>
      <c r="N4476" s="102"/>
      <c r="O4476" s="210"/>
      <c r="P4476" s="102"/>
      <c r="Q4476" s="215"/>
    </row>
    <row r="4477" spans="2:17" x14ac:dyDescent="0.3">
      <c r="B4477" s="102"/>
      <c r="C4477" s="210"/>
      <c r="D4477" s="102"/>
      <c r="E4477" s="210"/>
      <c r="F4477" s="102"/>
      <c r="G4477" s="210"/>
      <c r="H4477" s="102"/>
      <c r="I4477" s="210"/>
      <c r="J4477" s="102"/>
      <c r="K4477" s="210"/>
      <c r="L4477" s="102"/>
      <c r="M4477" s="210"/>
      <c r="N4477" s="102"/>
      <c r="O4477" s="210"/>
      <c r="P4477" s="102"/>
      <c r="Q4477" s="215"/>
    </row>
    <row r="4478" spans="2:17" x14ac:dyDescent="0.3">
      <c r="B4478" s="102"/>
      <c r="C4478" s="210"/>
      <c r="D4478" s="102"/>
      <c r="E4478" s="210"/>
      <c r="F4478" s="102"/>
      <c r="G4478" s="210"/>
      <c r="H4478" s="102"/>
      <c r="I4478" s="210"/>
      <c r="J4478" s="102"/>
      <c r="K4478" s="210"/>
      <c r="L4478" s="102"/>
      <c r="M4478" s="210"/>
      <c r="N4478" s="102"/>
      <c r="O4478" s="210"/>
      <c r="P4478" s="102"/>
      <c r="Q4478" s="215"/>
    </row>
    <row r="4479" spans="2:17" x14ac:dyDescent="0.3">
      <c r="B4479" s="102"/>
      <c r="C4479" s="210"/>
      <c r="D4479" s="102"/>
      <c r="E4479" s="210"/>
      <c r="F4479" s="102"/>
      <c r="G4479" s="210"/>
      <c r="H4479" s="102"/>
      <c r="I4479" s="210"/>
      <c r="J4479" s="102"/>
      <c r="K4479" s="210"/>
      <c r="L4479" s="102"/>
      <c r="M4479" s="210"/>
      <c r="N4479" s="102"/>
      <c r="O4479" s="210"/>
      <c r="P4479" s="102"/>
      <c r="Q4479" s="215"/>
    </row>
    <row r="4480" spans="2:17" x14ac:dyDescent="0.3">
      <c r="B4480" s="102"/>
      <c r="C4480" s="210"/>
      <c r="D4480" s="102"/>
      <c r="E4480" s="210"/>
      <c r="F4480" s="102"/>
      <c r="G4480" s="210"/>
      <c r="H4480" s="102"/>
      <c r="I4480" s="210"/>
      <c r="J4480" s="102"/>
      <c r="K4480" s="210"/>
      <c r="L4480" s="102"/>
      <c r="M4480" s="210"/>
      <c r="N4480" s="102"/>
      <c r="O4480" s="210"/>
      <c r="P4480" s="102"/>
      <c r="Q4480" s="215"/>
    </row>
    <row r="4481" spans="2:17" x14ac:dyDescent="0.3">
      <c r="B4481" s="102"/>
      <c r="C4481" s="210"/>
      <c r="D4481" s="102"/>
      <c r="E4481" s="210"/>
      <c r="F4481" s="102"/>
      <c r="G4481" s="210"/>
      <c r="H4481" s="102"/>
      <c r="I4481" s="210"/>
      <c r="J4481" s="102"/>
      <c r="K4481" s="210"/>
      <c r="L4481" s="102"/>
      <c r="M4481" s="210"/>
      <c r="N4481" s="102"/>
      <c r="O4481" s="210"/>
      <c r="P4481" s="102"/>
      <c r="Q4481" s="215"/>
    </row>
    <row r="4482" spans="2:17" x14ac:dyDescent="0.3">
      <c r="B4482" s="102"/>
      <c r="C4482" s="210"/>
      <c r="D4482" s="102"/>
      <c r="E4482" s="210"/>
      <c r="F4482" s="102"/>
      <c r="G4482" s="210"/>
      <c r="H4482" s="102"/>
      <c r="I4482" s="210"/>
      <c r="J4482" s="102"/>
      <c r="K4482" s="210"/>
      <c r="L4482" s="102"/>
      <c r="M4482" s="210"/>
      <c r="N4482" s="102"/>
      <c r="O4482" s="210"/>
      <c r="P4482" s="102"/>
      <c r="Q4482" s="215"/>
    </row>
    <row r="4483" spans="2:17" x14ac:dyDescent="0.3">
      <c r="B4483" s="102"/>
      <c r="C4483" s="210"/>
      <c r="D4483" s="102"/>
      <c r="E4483" s="210"/>
      <c r="F4483" s="102"/>
      <c r="G4483" s="210"/>
      <c r="H4483" s="102"/>
      <c r="I4483" s="210"/>
      <c r="J4483" s="102"/>
      <c r="K4483" s="210"/>
      <c r="L4483" s="102"/>
      <c r="M4483" s="210"/>
      <c r="N4483" s="102"/>
      <c r="O4483" s="210"/>
      <c r="P4483" s="102"/>
      <c r="Q4483" s="215"/>
    </row>
    <row r="4484" spans="2:17" x14ac:dyDescent="0.3">
      <c r="B4484" s="102"/>
      <c r="C4484" s="210"/>
      <c r="D4484" s="102"/>
      <c r="E4484" s="210"/>
      <c r="F4484" s="102"/>
      <c r="G4484" s="210"/>
      <c r="H4484" s="102"/>
      <c r="I4484" s="210"/>
      <c r="J4484" s="102"/>
      <c r="K4484" s="210"/>
      <c r="L4484" s="102"/>
      <c r="M4484" s="210"/>
      <c r="N4484" s="102"/>
      <c r="O4484" s="210"/>
      <c r="P4484" s="102"/>
      <c r="Q4484" s="215"/>
    </row>
    <row r="4485" spans="2:17" x14ac:dyDescent="0.3">
      <c r="B4485" s="102"/>
      <c r="C4485" s="210"/>
      <c r="D4485" s="102"/>
      <c r="E4485" s="210"/>
      <c r="F4485" s="102"/>
      <c r="G4485" s="210"/>
      <c r="H4485" s="102"/>
      <c r="I4485" s="210"/>
      <c r="J4485" s="102"/>
      <c r="K4485" s="210"/>
      <c r="L4485" s="102"/>
      <c r="M4485" s="210"/>
      <c r="N4485" s="102"/>
      <c r="O4485" s="210"/>
      <c r="P4485" s="102"/>
      <c r="Q4485" s="215"/>
    </row>
    <row r="4486" spans="2:17" x14ac:dyDescent="0.3">
      <c r="B4486" s="102"/>
      <c r="C4486" s="210"/>
      <c r="D4486" s="102"/>
      <c r="E4486" s="210"/>
      <c r="F4486" s="102"/>
      <c r="G4486" s="210"/>
      <c r="H4486" s="102"/>
      <c r="I4486" s="210"/>
      <c r="J4486" s="102"/>
      <c r="K4486" s="210"/>
      <c r="L4486" s="102"/>
      <c r="M4486" s="210"/>
      <c r="N4486" s="102"/>
      <c r="O4486" s="210"/>
      <c r="P4486" s="102"/>
      <c r="Q4486" s="215"/>
    </row>
    <row r="4487" spans="2:17" x14ac:dyDescent="0.3">
      <c r="B4487" s="102"/>
      <c r="C4487" s="210"/>
      <c r="D4487" s="102"/>
      <c r="E4487" s="210"/>
      <c r="F4487" s="102"/>
      <c r="G4487" s="210"/>
      <c r="H4487" s="102"/>
      <c r="I4487" s="210"/>
      <c r="J4487" s="102"/>
      <c r="K4487" s="210"/>
      <c r="L4487" s="102"/>
      <c r="M4487" s="210"/>
      <c r="N4487" s="102"/>
      <c r="O4487" s="210"/>
      <c r="P4487" s="102"/>
      <c r="Q4487" s="215"/>
    </row>
    <row r="4488" spans="2:17" x14ac:dyDescent="0.3">
      <c r="B4488" s="102"/>
      <c r="C4488" s="210"/>
      <c r="D4488" s="102"/>
      <c r="E4488" s="210"/>
      <c r="F4488" s="102"/>
      <c r="G4488" s="210"/>
      <c r="H4488" s="102"/>
      <c r="I4488" s="210"/>
      <c r="J4488" s="102"/>
      <c r="K4488" s="210"/>
      <c r="L4488" s="102"/>
      <c r="M4488" s="210"/>
      <c r="N4488" s="102"/>
      <c r="O4488" s="210"/>
      <c r="P4488" s="102"/>
      <c r="Q4488" s="215"/>
    </row>
    <row r="4489" spans="2:17" x14ac:dyDescent="0.3">
      <c r="B4489" s="102"/>
      <c r="C4489" s="210"/>
      <c r="D4489" s="102"/>
      <c r="E4489" s="210"/>
      <c r="F4489" s="102"/>
      <c r="G4489" s="210"/>
      <c r="H4489" s="102"/>
      <c r="I4489" s="210"/>
      <c r="J4489" s="102"/>
      <c r="K4489" s="210"/>
      <c r="L4489" s="102"/>
      <c r="M4489" s="210"/>
      <c r="N4489" s="102"/>
      <c r="O4489" s="210"/>
      <c r="P4489" s="102"/>
      <c r="Q4489" s="215"/>
    </row>
    <row r="4490" spans="2:17" x14ac:dyDescent="0.3">
      <c r="B4490" s="102"/>
      <c r="C4490" s="210"/>
      <c r="D4490" s="102"/>
      <c r="E4490" s="210"/>
      <c r="F4490" s="102"/>
      <c r="G4490" s="210"/>
      <c r="H4490" s="102"/>
      <c r="I4490" s="210"/>
      <c r="J4490" s="102"/>
      <c r="K4490" s="210"/>
      <c r="L4490" s="102"/>
      <c r="M4490" s="210"/>
      <c r="N4490" s="102"/>
      <c r="O4490" s="210"/>
      <c r="P4490" s="102"/>
      <c r="Q4490" s="215"/>
    </row>
    <row r="4491" spans="2:17" x14ac:dyDescent="0.3">
      <c r="B4491" s="102"/>
      <c r="C4491" s="210"/>
      <c r="D4491" s="102"/>
      <c r="E4491" s="210"/>
      <c r="F4491" s="102"/>
      <c r="G4491" s="210"/>
      <c r="H4491" s="102"/>
      <c r="I4491" s="210"/>
      <c r="J4491" s="102"/>
      <c r="K4491" s="210"/>
      <c r="L4491" s="102"/>
      <c r="M4491" s="210"/>
      <c r="N4491" s="102"/>
      <c r="O4491" s="210"/>
      <c r="P4491" s="102"/>
      <c r="Q4491" s="215"/>
    </row>
    <row r="4492" spans="2:17" x14ac:dyDescent="0.3">
      <c r="B4492" s="102"/>
      <c r="C4492" s="210"/>
      <c r="D4492" s="102"/>
      <c r="E4492" s="210"/>
      <c r="F4492" s="102"/>
      <c r="G4492" s="210"/>
      <c r="H4492" s="102"/>
      <c r="I4492" s="210"/>
      <c r="J4492" s="102"/>
      <c r="K4492" s="210"/>
      <c r="L4492" s="102"/>
      <c r="M4492" s="210"/>
      <c r="N4492" s="102"/>
      <c r="O4492" s="210"/>
      <c r="P4492" s="102"/>
      <c r="Q4492" s="215"/>
    </row>
    <row r="4493" spans="2:17" x14ac:dyDescent="0.3">
      <c r="B4493" s="102"/>
      <c r="C4493" s="210"/>
      <c r="D4493" s="102"/>
      <c r="E4493" s="210"/>
      <c r="F4493" s="102"/>
      <c r="G4493" s="210"/>
      <c r="H4493" s="102"/>
      <c r="I4493" s="210"/>
      <c r="J4493" s="102"/>
      <c r="K4493" s="210"/>
      <c r="L4493" s="102"/>
      <c r="M4493" s="210"/>
      <c r="N4493" s="102"/>
      <c r="O4493" s="210"/>
      <c r="P4493" s="102"/>
      <c r="Q4493" s="215"/>
    </row>
    <row r="4494" spans="2:17" x14ac:dyDescent="0.3">
      <c r="B4494" s="102"/>
      <c r="C4494" s="210"/>
      <c r="D4494" s="102"/>
      <c r="E4494" s="210"/>
      <c r="F4494" s="102"/>
      <c r="G4494" s="210"/>
      <c r="H4494" s="102"/>
      <c r="I4494" s="210"/>
      <c r="J4494" s="102"/>
      <c r="K4494" s="210"/>
      <c r="L4494" s="102"/>
      <c r="M4494" s="210"/>
      <c r="N4494" s="102"/>
      <c r="O4494" s="210"/>
      <c r="P4494" s="102"/>
      <c r="Q4494" s="215"/>
    </row>
    <row r="4495" spans="2:17" x14ac:dyDescent="0.3">
      <c r="B4495" s="102"/>
      <c r="C4495" s="210"/>
      <c r="D4495" s="102"/>
      <c r="E4495" s="210"/>
      <c r="F4495" s="102"/>
      <c r="G4495" s="210"/>
      <c r="H4495" s="102"/>
      <c r="I4495" s="210"/>
      <c r="J4495" s="102"/>
      <c r="K4495" s="210"/>
      <c r="L4495" s="102"/>
      <c r="M4495" s="210"/>
      <c r="N4495" s="102"/>
      <c r="O4495" s="210"/>
      <c r="P4495" s="102"/>
      <c r="Q4495" s="215"/>
    </row>
    <row r="4496" spans="2:17" x14ac:dyDescent="0.3">
      <c r="B4496" s="102"/>
      <c r="C4496" s="210"/>
      <c r="D4496" s="102"/>
      <c r="E4496" s="210"/>
      <c r="F4496" s="102"/>
      <c r="G4496" s="210"/>
      <c r="H4496" s="102"/>
      <c r="I4496" s="210"/>
      <c r="J4496" s="102"/>
      <c r="K4496" s="210"/>
      <c r="L4496" s="102"/>
      <c r="M4496" s="210"/>
      <c r="N4496" s="102"/>
      <c r="O4496" s="210"/>
      <c r="P4496" s="102"/>
      <c r="Q4496" s="215"/>
    </row>
    <row r="4497" spans="2:17" x14ac:dyDescent="0.3">
      <c r="B4497" s="102"/>
      <c r="C4497" s="210"/>
      <c r="D4497" s="102"/>
      <c r="E4497" s="210"/>
      <c r="F4497" s="102"/>
      <c r="G4497" s="210"/>
      <c r="H4497" s="102"/>
      <c r="I4497" s="210"/>
      <c r="J4497" s="102"/>
      <c r="K4497" s="210"/>
      <c r="L4497" s="102"/>
      <c r="M4497" s="210"/>
      <c r="N4497" s="102"/>
      <c r="O4497" s="210"/>
      <c r="P4497" s="102"/>
      <c r="Q4497" s="215"/>
    </row>
    <row r="4498" spans="2:17" x14ac:dyDescent="0.3">
      <c r="B4498" s="102"/>
      <c r="C4498" s="210"/>
      <c r="D4498" s="102"/>
      <c r="E4498" s="210"/>
      <c r="F4498" s="102"/>
      <c r="G4498" s="210"/>
      <c r="H4498" s="102"/>
      <c r="I4498" s="210"/>
      <c r="J4498" s="102"/>
      <c r="K4498" s="210"/>
      <c r="L4498" s="102"/>
      <c r="M4498" s="210"/>
      <c r="N4498" s="102"/>
      <c r="O4498" s="210"/>
      <c r="P4498" s="102"/>
      <c r="Q4498" s="215"/>
    </row>
    <row r="4499" spans="2:17" x14ac:dyDescent="0.3">
      <c r="B4499" s="102"/>
      <c r="C4499" s="210"/>
      <c r="D4499" s="102"/>
      <c r="E4499" s="210"/>
      <c r="F4499" s="102"/>
      <c r="G4499" s="210"/>
      <c r="H4499" s="102"/>
      <c r="I4499" s="210"/>
      <c r="J4499" s="102"/>
      <c r="K4499" s="210"/>
      <c r="L4499" s="102"/>
      <c r="M4499" s="210"/>
      <c r="N4499" s="102"/>
      <c r="O4499" s="210"/>
      <c r="P4499" s="102"/>
      <c r="Q4499" s="215"/>
    </row>
    <row r="4500" spans="2:17" x14ac:dyDescent="0.3">
      <c r="B4500" s="102"/>
      <c r="C4500" s="210"/>
      <c r="D4500" s="102"/>
      <c r="E4500" s="210"/>
      <c r="F4500" s="102"/>
      <c r="G4500" s="210"/>
      <c r="H4500" s="102"/>
      <c r="I4500" s="210"/>
      <c r="J4500" s="102"/>
      <c r="K4500" s="210"/>
      <c r="L4500" s="102"/>
      <c r="M4500" s="210"/>
      <c r="N4500" s="102"/>
      <c r="O4500" s="210"/>
      <c r="P4500" s="102"/>
      <c r="Q4500" s="215"/>
    </row>
    <row r="4501" spans="2:17" x14ac:dyDescent="0.3">
      <c r="B4501" s="102"/>
      <c r="C4501" s="210"/>
      <c r="D4501" s="102"/>
      <c r="E4501" s="210"/>
      <c r="F4501" s="102"/>
      <c r="G4501" s="210"/>
      <c r="H4501" s="102"/>
      <c r="I4501" s="210"/>
      <c r="J4501" s="102"/>
      <c r="K4501" s="210"/>
      <c r="L4501" s="102"/>
      <c r="M4501" s="210"/>
      <c r="N4501" s="102"/>
      <c r="O4501" s="210"/>
      <c r="P4501" s="102"/>
      <c r="Q4501" s="215"/>
    </row>
    <row r="4502" spans="2:17" x14ac:dyDescent="0.3">
      <c r="B4502" s="102"/>
      <c r="C4502" s="210"/>
      <c r="D4502" s="102"/>
      <c r="E4502" s="210"/>
      <c r="F4502" s="102"/>
      <c r="G4502" s="210"/>
      <c r="H4502" s="102"/>
      <c r="I4502" s="210"/>
      <c r="J4502" s="102"/>
      <c r="K4502" s="210"/>
      <c r="L4502" s="102"/>
      <c r="M4502" s="210"/>
      <c r="N4502" s="102"/>
      <c r="O4502" s="210"/>
      <c r="P4502" s="102"/>
      <c r="Q4502" s="215"/>
    </row>
    <row r="4503" spans="2:17" x14ac:dyDescent="0.3">
      <c r="B4503" s="102"/>
      <c r="C4503" s="210"/>
      <c r="D4503" s="102"/>
      <c r="E4503" s="210"/>
      <c r="F4503" s="102"/>
      <c r="G4503" s="210"/>
      <c r="H4503" s="102"/>
      <c r="I4503" s="210"/>
      <c r="J4503" s="102"/>
      <c r="K4503" s="210"/>
      <c r="L4503" s="102"/>
      <c r="M4503" s="210"/>
      <c r="N4503" s="102"/>
      <c r="O4503" s="210"/>
      <c r="P4503" s="102"/>
      <c r="Q4503" s="215"/>
    </row>
    <row r="4504" spans="2:17" x14ac:dyDescent="0.3">
      <c r="B4504" s="102"/>
      <c r="C4504" s="210"/>
      <c r="D4504" s="102"/>
      <c r="E4504" s="210"/>
      <c r="F4504" s="102"/>
      <c r="G4504" s="210"/>
      <c r="H4504" s="102"/>
      <c r="I4504" s="210"/>
      <c r="J4504" s="102"/>
      <c r="K4504" s="210"/>
      <c r="L4504" s="102"/>
      <c r="M4504" s="210"/>
      <c r="N4504" s="102"/>
      <c r="O4504" s="210"/>
      <c r="P4504" s="102"/>
      <c r="Q4504" s="215"/>
    </row>
    <row r="4505" spans="2:17" x14ac:dyDescent="0.3">
      <c r="B4505" s="102"/>
      <c r="C4505" s="210"/>
      <c r="D4505" s="102"/>
      <c r="E4505" s="210"/>
      <c r="F4505" s="102"/>
      <c r="G4505" s="210"/>
      <c r="H4505" s="102"/>
      <c r="I4505" s="210"/>
      <c r="J4505" s="102"/>
      <c r="K4505" s="210"/>
      <c r="L4505" s="102"/>
      <c r="M4505" s="210"/>
      <c r="N4505" s="102"/>
      <c r="O4505" s="210"/>
      <c r="P4505" s="102"/>
      <c r="Q4505" s="215"/>
    </row>
    <row r="4506" spans="2:17" x14ac:dyDescent="0.3">
      <c r="B4506" s="102"/>
      <c r="C4506" s="210"/>
      <c r="D4506" s="102"/>
      <c r="E4506" s="210"/>
      <c r="F4506" s="102"/>
      <c r="G4506" s="210"/>
      <c r="H4506" s="102"/>
      <c r="I4506" s="210"/>
      <c r="J4506" s="102"/>
      <c r="K4506" s="210"/>
      <c r="L4506" s="102"/>
      <c r="M4506" s="210"/>
      <c r="N4506" s="102"/>
      <c r="O4506" s="210"/>
      <c r="P4506" s="102"/>
      <c r="Q4506" s="215"/>
    </row>
    <row r="4507" spans="2:17" x14ac:dyDescent="0.3">
      <c r="B4507" s="102"/>
      <c r="C4507" s="210"/>
      <c r="D4507" s="102"/>
      <c r="E4507" s="210"/>
      <c r="F4507" s="102"/>
      <c r="G4507" s="210"/>
      <c r="H4507" s="102"/>
      <c r="I4507" s="210"/>
      <c r="J4507" s="102"/>
      <c r="K4507" s="210"/>
      <c r="L4507" s="102"/>
      <c r="M4507" s="210"/>
      <c r="N4507" s="102"/>
      <c r="O4507" s="210"/>
      <c r="P4507" s="102"/>
      <c r="Q4507" s="215"/>
    </row>
    <row r="4508" spans="2:17" x14ac:dyDescent="0.3">
      <c r="B4508" s="102"/>
      <c r="C4508" s="210"/>
      <c r="D4508" s="102"/>
      <c r="E4508" s="210"/>
      <c r="F4508" s="102"/>
      <c r="G4508" s="210"/>
      <c r="H4508" s="102"/>
      <c r="I4508" s="210"/>
      <c r="J4508" s="102"/>
      <c r="K4508" s="210"/>
      <c r="L4508" s="102"/>
      <c r="M4508" s="210"/>
      <c r="N4508" s="102"/>
      <c r="O4508" s="210"/>
      <c r="P4508" s="102"/>
      <c r="Q4508" s="215"/>
    </row>
    <row r="4509" spans="2:17" x14ac:dyDescent="0.3">
      <c r="B4509" s="102"/>
      <c r="C4509" s="210"/>
      <c r="D4509" s="102"/>
      <c r="E4509" s="210"/>
      <c r="F4509" s="102"/>
      <c r="G4509" s="210"/>
      <c r="H4509" s="102"/>
      <c r="I4509" s="210"/>
      <c r="J4509" s="102"/>
      <c r="K4509" s="210"/>
      <c r="L4509" s="102"/>
      <c r="M4509" s="210"/>
      <c r="N4509" s="102"/>
      <c r="O4509" s="210"/>
      <c r="P4509" s="102"/>
      <c r="Q4509" s="215"/>
    </row>
    <row r="4510" spans="2:17" x14ac:dyDescent="0.3">
      <c r="B4510" s="102"/>
      <c r="C4510" s="210"/>
      <c r="D4510" s="102"/>
      <c r="E4510" s="210"/>
      <c r="F4510" s="102"/>
      <c r="G4510" s="210"/>
      <c r="H4510" s="102"/>
      <c r="I4510" s="210"/>
      <c r="J4510" s="102"/>
      <c r="K4510" s="210"/>
      <c r="L4510" s="102"/>
      <c r="M4510" s="210"/>
      <c r="N4510" s="102"/>
      <c r="O4510" s="210"/>
      <c r="P4510" s="102"/>
      <c r="Q4510" s="215"/>
    </row>
    <row r="4511" spans="2:17" x14ac:dyDescent="0.3">
      <c r="B4511" s="102"/>
      <c r="C4511" s="210"/>
      <c r="D4511" s="102"/>
      <c r="E4511" s="210"/>
      <c r="F4511" s="102"/>
      <c r="G4511" s="210"/>
      <c r="H4511" s="102"/>
      <c r="I4511" s="210"/>
      <c r="J4511" s="102"/>
      <c r="K4511" s="210"/>
      <c r="L4511" s="102"/>
      <c r="M4511" s="210"/>
      <c r="N4511" s="102"/>
      <c r="O4511" s="210"/>
      <c r="P4511" s="102"/>
      <c r="Q4511" s="215"/>
    </row>
    <row r="4512" spans="2:17" x14ac:dyDescent="0.3">
      <c r="B4512" s="102"/>
      <c r="C4512" s="210"/>
      <c r="D4512" s="102"/>
      <c r="E4512" s="210"/>
      <c r="F4512" s="102"/>
      <c r="G4512" s="210"/>
      <c r="H4512" s="102"/>
      <c r="I4512" s="210"/>
      <c r="J4512" s="102"/>
      <c r="K4512" s="210"/>
      <c r="L4512" s="102"/>
      <c r="M4512" s="210"/>
      <c r="N4512" s="102"/>
      <c r="O4512" s="210"/>
      <c r="P4512" s="102"/>
      <c r="Q4512" s="215"/>
    </row>
    <row r="4513" spans="2:17" x14ac:dyDescent="0.3">
      <c r="B4513" s="102"/>
      <c r="C4513" s="210"/>
      <c r="D4513" s="102"/>
      <c r="E4513" s="210"/>
      <c r="F4513" s="102"/>
      <c r="G4513" s="210"/>
      <c r="H4513" s="102"/>
      <c r="I4513" s="210"/>
      <c r="J4513" s="102"/>
      <c r="K4513" s="210"/>
      <c r="L4513" s="102"/>
      <c r="M4513" s="210"/>
      <c r="N4513" s="102"/>
      <c r="O4513" s="210"/>
      <c r="P4513" s="102"/>
      <c r="Q4513" s="215"/>
    </row>
    <row r="4514" spans="2:17" x14ac:dyDescent="0.3">
      <c r="B4514" s="102"/>
      <c r="C4514" s="210"/>
      <c r="D4514" s="102"/>
      <c r="E4514" s="210"/>
      <c r="F4514" s="102"/>
      <c r="G4514" s="210"/>
      <c r="H4514" s="102"/>
      <c r="I4514" s="210"/>
      <c r="J4514" s="102"/>
      <c r="K4514" s="210"/>
      <c r="L4514" s="102"/>
      <c r="M4514" s="210"/>
      <c r="N4514" s="102"/>
      <c r="O4514" s="210"/>
      <c r="P4514" s="102"/>
      <c r="Q4514" s="215"/>
    </row>
    <row r="4515" spans="2:17" x14ac:dyDescent="0.3">
      <c r="B4515" s="102"/>
      <c r="C4515" s="210"/>
      <c r="D4515" s="102"/>
      <c r="E4515" s="210"/>
      <c r="F4515" s="102"/>
      <c r="G4515" s="210"/>
      <c r="H4515" s="102"/>
      <c r="I4515" s="210"/>
      <c r="J4515" s="102"/>
      <c r="K4515" s="210"/>
      <c r="L4515" s="102"/>
      <c r="M4515" s="210"/>
      <c r="N4515" s="102"/>
      <c r="O4515" s="210"/>
      <c r="P4515" s="102"/>
      <c r="Q4515" s="215"/>
    </row>
    <row r="4516" spans="2:17" x14ac:dyDescent="0.3">
      <c r="B4516" s="102"/>
      <c r="C4516" s="210"/>
      <c r="D4516" s="102"/>
      <c r="E4516" s="210"/>
      <c r="F4516" s="102"/>
      <c r="G4516" s="210"/>
      <c r="H4516" s="102"/>
      <c r="I4516" s="210"/>
      <c r="J4516" s="102"/>
      <c r="K4516" s="210"/>
      <c r="L4516" s="102"/>
      <c r="M4516" s="210"/>
      <c r="N4516" s="102"/>
      <c r="O4516" s="210"/>
      <c r="P4516" s="102"/>
      <c r="Q4516" s="215"/>
    </row>
    <row r="4517" spans="2:17" x14ac:dyDescent="0.3">
      <c r="B4517" s="102"/>
      <c r="C4517" s="210"/>
      <c r="D4517" s="102"/>
      <c r="E4517" s="210"/>
      <c r="F4517" s="102"/>
      <c r="G4517" s="210"/>
      <c r="H4517" s="102"/>
      <c r="I4517" s="210"/>
      <c r="J4517" s="102"/>
      <c r="K4517" s="210"/>
      <c r="L4517" s="102"/>
      <c r="M4517" s="210"/>
      <c r="N4517" s="102"/>
      <c r="O4517" s="210"/>
      <c r="P4517" s="102"/>
      <c r="Q4517" s="215"/>
    </row>
    <row r="4518" spans="2:17" x14ac:dyDescent="0.3">
      <c r="B4518" s="102"/>
      <c r="C4518" s="210"/>
      <c r="D4518" s="102"/>
      <c r="E4518" s="210"/>
      <c r="F4518" s="102"/>
      <c r="G4518" s="210"/>
      <c r="H4518" s="102"/>
      <c r="I4518" s="210"/>
      <c r="J4518" s="102"/>
      <c r="K4518" s="210"/>
      <c r="L4518" s="102"/>
      <c r="M4518" s="210"/>
      <c r="N4518" s="102"/>
      <c r="O4518" s="210"/>
      <c r="P4518" s="102"/>
      <c r="Q4518" s="215"/>
    </row>
    <row r="4519" spans="2:17" x14ac:dyDescent="0.3">
      <c r="B4519" s="102"/>
      <c r="C4519" s="210"/>
      <c r="D4519" s="102"/>
      <c r="E4519" s="210"/>
      <c r="F4519" s="102"/>
      <c r="G4519" s="210"/>
      <c r="H4519" s="102"/>
      <c r="I4519" s="210"/>
      <c r="J4519" s="102"/>
      <c r="K4519" s="210"/>
      <c r="L4519" s="102"/>
      <c r="M4519" s="210"/>
      <c r="N4519" s="102"/>
      <c r="O4519" s="210"/>
      <c r="P4519" s="102"/>
      <c r="Q4519" s="215"/>
    </row>
    <row r="4520" spans="2:17" x14ac:dyDescent="0.3">
      <c r="B4520" s="102"/>
      <c r="C4520" s="210"/>
      <c r="D4520" s="102"/>
      <c r="E4520" s="210"/>
      <c r="F4520" s="102"/>
      <c r="G4520" s="210"/>
      <c r="H4520" s="102"/>
      <c r="I4520" s="210"/>
      <c r="J4520" s="102"/>
      <c r="K4520" s="210"/>
      <c r="L4520" s="102"/>
      <c r="M4520" s="210"/>
      <c r="N4520" s="102"/>
      <c r="O4520" s="210"/>
      <c r="P4520" s="102"/>
      <c r="Q4520" s="215"/>
    </row>
    <row r="4521" spans="2:17" x14ac:dyDescent="0.3">
      <c r="B4521" s="102"/>
      <c r="C4521" s="210"/>
      <c r="D4521" s="102"/>
      <c r="E4521" s="210"/>
      <c r="F4521" s="102"/>
      <c r="G4521" s="210"/>
      <c r="H4521" s="102"/>
      <c r="I4521" s="210"/>
      <c r="J4521" s="102"/>
      <c r="K4521" s="210"/>
      <c r="L4521" s="102"/>
      <c r="M4521" s="210"/>
      <c r="N4521" s="102"/>
      <c r="O4521" s="210"/>
      <c r="P4521" s="102"/>
      <c r="Q4521" s="215"/>
    </row>
    <row r="4522" spans="2:17" x14ac:dyDescent="0.3">
      <c r="B4522" s="102"/>
      <c r="C4522" s="210"/>
      <c r="D4522" s="102"/>
      <c r="E4522" s="210"/>
      <c r="F4522" s="102"/>
      <c r="G4522" s="210"/>
      <c r="H4522" s="102"/>
      <c r="I4522" s="210"/>
      <c r="J4522" s="102"/>
      <c r="K4522" s="210"/>
      <c r="L4522" s="102"/>
      <c r="M4522" s="210"/>
      <c r="N4522" s="102"/>
      <c r="O4522" s="210"/>
      <c r="P4522" s="102"/>
      <c r="Q4522" s="215"/>
    </row>
    <row r="4523" spans="2:17" x14ac:dyDescent="0.3">
      <c r="B4523" s="102"/>
      <c r="C4523" s="210"/>
      <c r="D4523" s="102"/>
      <c r="E4523" s="210"/>
      <c r="F4523" s="102"/>
      <c r="G4523" s="210"/>
      <c r="H4523" s="102"/>
      <c r="I4523" s="210"/>
      <c r="J4523" s="102"/>
      <c r="K4523" s="210"/>
      <c r="L4523" s="102"/>
      <c r="M4523" s="210"/>
      <c r="N4523" s="102"/>
      <c r="O4523" s="210"/>
      <c r="P4523" s="102"/>
      <c r="Q4523" s="215"/>
    </row>
    <row r="4524" spans="2:17" x14ac:dyDescent="0.3">
      <c r="B4524" s="102"/>
      <c r="C4524" s="210"/>
      <c r="D4524" s="102"/>
      <c r="E4524" s="210"/>
      <c r="F4524" s="102"/>
      <c r="G4524" s="210"/>
      <c r="H4524" s="102"/>
      <c r="I4524" s="210"/>
      <c r="J4524" s="102"/>
      <c r="K4524" s="210"/>
      <c r="L4524" s="102"/>
      <c r="M4524" s="210"/>
      <c r="N4524" s="102"/>
      <c r="O4524" s="210"/>
      <c r="P4524" s="102"/>
      <c r="Q4524" s="215"/>
    </row>
    <row r="4525" spans="2:17" x14ac:dyDescent="0.3">
      <c r="B4525" s="102"/>
      <c r="C4525" s="210"/>
      <c r="D4525" s="102"/>
      <c r="E4525" s="210"/>
      <c r="F4525" s="102"/>
      <c r="G4525" s="210"/>
      <c r="H4525" s="102"/>
      <c r="I4525" s="210"/>
      <c r="J4525" s="102"/>
      <c r="K4525" s="210"/>
      <c r="L4525" s="102"/>
      <c r="M4525" s="210"/>
      <c r="N4525" s="102"/>
      <c r="O4525" s="210"/>
      <c r="P4525" s="102"/>
      <c r="Q4525" s="215"/>
    </row>
    <row r="4526" spans="2:17" x14ac:dyDescent="0.3">
      <c r="B4526" s="102"/>
      <c r="C4526" s="210"/>
      <c r="D4526" s="102"/>
      <c r="E4526" s="210"/>
      <c r="F4526" s="102"/>
      <c r="G4526" s="210"/>
      <c r="H4526" s="102"/>
      <c r="I4526" s="210"/>
      <c r="J4526" s="102"/>
      <c r="K4526" s="210"/>
      <c r="L4526" s="102"/>
      <c r="M4526" s="210"/>
      <c r="N4526" s="102"/>
      <c r="O4526" s="210"/>
      <c r="P4526" s="102"/>
      <c r="Q4526" s="215"/>
    </row>
    <row r="4527" spans="2:17" x14ac:dyDescent="0.3">
      <c r="B4527" s="102"/>
      <c r="C4527" s="210"/>
      <c r="D4527" s="102"/>
      <c r="E4527" s="210"/>
      <c r="F4527" s="102"/>
      <c r="G4527" s="210"/>
      <c r="H4527" s="102"/>
      <c r="I4527" s="210"/>
      <c r="J4527" s="102"/>
      <c r="K4527" s="210"/>
      <c r="L4527" s="102"/>
      <c r="M4527" s="210"/>
      <c r="N4527" s="102"/>
      <c r="O4527" s="210"/>
      <c r="P4527" s="102"/>
      <c r="Q4527" s="215"/>
    </row>
    <row r="4528" spans="2:17" x14ac:dyDescent="0.3">
      <c r="B4528" s="102"/>
      <c r="C4528" s="210"/>
      <c r="D4528" s="102"/>
      <c r="E4528" s="210"/>
      <c r="F4528" s="102"/>
      <c r="G4528" s="210"/>
      <c r="H4528" s="102"/>
      <c r="I4528" s="210"/>
      <c r="J4528" s="102"/>
      <c r="K4528" s="210"/>
      <c r="L4528" s="102"/>
      <c r="M4528" s="210"/>
      <c r="N4528" s="102"/>
      <c r="O4528" s="210"/>
      <c r="P4528" s="102"/>
      <c r="Q4528" s="215"/>
    </row>
    <row r="4529" spans="2:17" x14ac:dyDescent="0.3">
      <c r="B4529" s="102"/>
      <c r="C4529" s="210"/>
      <c r="D4529" s="102"/>
      <c r="E4529" s="210"/>
      <c r="F4529" s="102"/>
      <c r="G4529" s="210"/>
      <c r="H4529" s="102"/>
      <c r="I4529" s="210"/>
      <c r="J4529" s="102"/>
      <c r="K4529" s="210"/>
      <c r="L4529" s="102"/>
      <c r="M4529" s="210"/>
      <c r="N4529" s="102"/>
      <c r="O4529" s="210"/>
      <c r="P4529" s="102"/>
      <c r="Q4529" s="215"/>
    </row>
    <row r="4530" spans="2:17" x14ac:dyDescent="0.3">
      <c r="B4530" s="102"/>
      <c r="C4530" s="210"/>
      <c r="D4530" s="102"/>
      <c r="E4530" s="210"/>
      <c r="F4530" s="102"/>
      <c r="G4530" s="210"/>
      <c r="H4530" s="102"/>
      <c r="I4530" s="210"/>
      <c r="J4530" s="102"/>
      <c r="K4530" s="210"/>
      <c r="L4530" s="102"/>
      <c r="M4530" s="210"/>
      <c r="N4530" s="102"/>
      <c r="O4530" s="210"/>
      <c r="P4530" s="102"/>
      <c r="Q4530" s="215"/>
    </row>
    <row r="4531" spans="2:17" x14ac:dyDescent="0.3">
      <c r="B4531" s="102"/>
      <c r="C4531" s="210"/>
      <c r="D4531" s="102"/>
      <c r="E4531" s="210"/>
      <c r="F4531" s="102"/>
      <c r="G4531" s="210"/>
      <c r="H4531" s="102"/>
      <c r="I4531" s="210"/>
      <c r="J4531" s="102"/>
      <c r="K4531" s="210"/>
      <c r="L4531" s="102"/>
      <c r="M4531" s="210"/>
      <c r="N4531" s="102"/>
      <c r="O4531" s="210"/>
      <c r="P4531" s="102"/>
      <c r="Q4531" s="215"/>
    </row>
    <row r="4532" spans="2:17" x14ac:dyDescent="0.3">
      <c r="B4532" s="102"/>
      <c r="C4532" s="210"/>
      <c r="D4532" s="102"/>
      <c r="E4532" s="210"/>
      <c r="F4532" s="102"/>
      <c r="G4532" s="210"/>
      <c r="H4532" s="102"/>
      <c r="I4532" s="210"/>
      <c r="J4532" s="102"/>
      <c r="K4532" s="210"/>
      <c r="L4532" s="102"/>
      <c r="M4532" s="210"/>
      <c r="N4532" s="102"/>
      <c r="O4532" s="210"/>
      <c r="P4532" s="102"/>
      <c r="Q4532" s="215"/>
    </row>
    <row r="4533" spans="2:17" x14ac:dyDescent="0.3">
      <c r="B4533" s="102"/>
      <c r="C4533" s="210"/>
      <c r="D4533" s="102"/>
      <c r="E4533" s="210"/>
      <c r="F4533" s="102"/>
      <c r="G4533" s="210"/>
      <c r="H4533" s="102"/>
      <c r="I4533" s="210"/>
      <c r="J4533" s="102"/>
      <c r="K4533" s="210"/>
      <c r="L4533" s="102"/>
      <c r="M4533" s="210"/>
      <c r="N4533" s="102"/>
      <c r="O4533" s="210"/>
      <c r="P4533" s="102"/>
      <c r="Q4533" s="215"/>
    </row>
    <row r="4534" spans="2:17" x14ac:dyDescent="0.3">
      <c r="B4534" s="102"/>
      <c r="C4534" s="210"/>
      <c r="D4534" s="102"/>
      <c r="E4534" s="210"/>
      <c r="F4534" s="102"/>
      <c r="G4534" s="210"/>
      <c r="H4534" s="102"/>
      <c r="I4534" s="210"/>
      <c r="J4534" s="102"/>
      <c r="K4534" s="210"/>
      <c r="L4534" s="102"/>
      <c r="M4534" s="210"/>
      <c r="N4534" s="102"/>
      <c r="O4534" s="210"/>
      <c r="P4534" s="102"/>
      <c r="Q4534" s="215"/>
    </row>
    <row r="4535" spans="2:17" x14ac:dyDescent="0.3">
      <c r="B4535" s="102"/>
      <c r="C4535" s="210"/>
      <c r="D4535" s="102"/>
      <c r="E4535" s="210"/>
      <c r="F4535" s="102"/>
      <c r="G4535" s="210"/>
      <c r="H4535" s="102"/>
      <c r="I4535" s="210"/>
      <c r="J4535" s="102"/>
      <c r="K4535" s="210"/>
      <c r="L4535" s="102"/>
      <c r="M4535" s="210"/>
      <c r="N4535" s="102"/>
      <c r="O4535" s="210"/>
      <c r="P4535" s="102"/>
      <c r="Q4535" s="215"/>
    </row>
    <row r="4536" spans="2:17" x14ac:dyDescent="0.3">
      <c r="B4536" s="102"/>
      <c r="C4536" s="210"/>
      <c r="D4536" s="102"/>
      <c r="E4536" s="210"/>
      <c r="F4536" s="102"/>
      <c r="G4536" s="210"/>
      <c r="H4536" s="102"/>
      <c r="I4536" s="210"/>
      <c r="J4536" s="102"/>
      <c r="K4536" s="210"/>
      <c r="L4536" s="102"/>
      <c r="M4536" s="210"/>
      <c r="N4536" s="102"/>
      <c r="O4536" s="210"/>
      <c r="P4536" s="102"/>
      <c r="Q4536" s="215"/>
    </row>
    <row r="4537" spans="2:17" x14ac:dyDescent="0.3">
      <c r="B4537" s="102"/>
      <c r="C4537" s="210"/>
      <c r="D4537" s="102"/>
      <c r="E4537" s="210"/>
      <c r="F4537" s="102"/>
      <c r="G4537" s="210"/>
      <c r="H4537" s="102"/>
      <c r="I4537" s="210"/>
      <c r="J4537" s="102"/>
      <c r="K4537" s="210"/>
      <c r="L4537" s="102"/>
      <c r="M4537" s="210"/>
      <c r="N4537" s="102"/>
      <c r="O4537" s="210"/>
      <c r="P4537" s="102"/>
      <c r="Q4537" s="215"/>
    </row>
    <row r="4538" spans="2:17" x14ac:dyDescent="0.3">
      <c r="B4538" s="102"/>
      <c r="C4538" s="210"/>
      <c r="D4538" s="102"/>
      <c r="E4538" s="210"/>
      <c r="F4538" s="102"/>
      <c r="G4538" s="210"/>
      <c r="H4538" s="102"/>
      <c r="I4538" s="210"/>
      <c r="J4538" s="102"/>
      <c r="K4538" s="210"/>
      <c r="L4538" s="102"/>
      <c r="M4538" s="210"/>
      <c r="N4538" s="102"/>
      <c r="O4538" s="210"/>
      <c r="P4538" s="102"/>
      <c r="Q4538" s="215"/>
    </row>
    <row r="4539" spans="2:17" x14ac:dyDescent="0.3">
      <c r="B4539" s="102"/>
      <c r="C4539" s="210"/>
      <c r="D4539" s="102"/>
      <c r="E4539" s="210"/>
      <c r="F4539" s="102"/>
      <c r="G4539" s="210"/>
      <c r="H4539" s="102"/>
      <c r="I4539" s="210"/>
      <c r="J4539" s="102"/>
      <c r="K4539" s="210"/>
      <c r="L4539" s="102"/>
      <c r="M4539" s="210"/>
      <c r="N4539" s="102"/>
      <c r="O4539" s="210"/>
      <c r="P4539" s="102"/>
      <c r="Q4539" s="215"/>
    </row>
    <row r="4540" spans="2:17" x14ac:dyDescent="0.3">
      <c r="B4540" s="102"/>
      <c r="C4540" s="210"/>
      <c r="D4540" s="102"/>
      <c r="E4540" s="210"/>
      <c r="F4540" s="102"/>
      <c r="G4540" s="210"/>
      <c r="H4540" s="102"/>
      <c r="I4540" s="210"/>
      <c r="J4540" s="102"/>
      <c r="K4540" s="210"/>
      <c r="L4540" s="102"/>
      <c r="M4540" s="210"/>
      <c r="N4540" s="102"/>
      <c r="O4540" s="210"/>
      <c r="P4540" s="102"/>
      <c r="Q4540" s="215"/>
    </row>
    <row r="4541" spans="2:17" x14ac:dyDescent="0.3">
      <c r="B4541" s="102"/>
      <c r="C4541" s="210"/>
      <c r="D4541" s="102"/>
      <c r="E4541" s="210"/>
      <c r="F4541" s="102"/>
      <c r="G4541" s="210"/>
      <c r="H4541" s="102"/>
      <c r="I4541" s="210"/>
      <c r="J4541" s="102"/>
      <c r="K4541" s="210"/>
      <c r="L4541" s="102"/>
      <c r="M4541" s="210"/>
      <c r="N4541" s="102"/>
      <c r="O4541" s="210"/>
      <c r="P4541" s="102"/>
      <c r="Q4541" s="215"/>
    </row>
    <row r="4542" spans="2:17" x14ac:dyDescent="0.3">
      <c r="B4542" s="102"/>
      <c r="C4542" s="210"/>
      <c r="D4542" s="102"/>
      <c r="E4542" s="210"/>
      <c r="F4542" s="102"/>
      <c r="G4542" s="210"/>
      <c r="H4542" s="102"/>
      <c r="I4542" s="210"/>
      <c r="J4542" s="102"/>
      <c r="K4542" s="210"/>
      <c r="L4542" s="102"/>
      <c r="M4542" s="210"/>
      <c r="N4542" s="102"/>
      <c r="O4542" s="210"/>
      <c r="P4542" s="102"/>
      <c r="Q4542" s="215"/>
    </row>
    <row r="4543" spans="2:17" x14ac:dyDescent="0.3">
      <c r="B4543" s="102"/>
      <c r="C4543" s="210"/>
      <c r="D4543" s="102"/>
      <c r="E4543" s="210"/>
      <c r="F4543" s="102"/>
      <c r="G4543" s="210"/>
      <c r="H4543" s="102"/>
      <c r="I4543" s="210"/>
      <c r="J4543" s="102"/>
      <c r="K4543" s="210"/>
      <c r="L4543" s="102"/>
      <c r="M4543" s="210"/>
      <c r="N4543" s="102"/>
      <c r="O4543" s="210"/>
      <c r="P4543" s="102"/>
      <c r="Q4543" s="215"/>
    </row>
    <row r="4544" spans="2:17" x14ac:dyDescent="0.3">
      <c r="B4544" s="102"/>
      <c r="C4544" s="210"/>
      <c r="D4544" s="102"/>
      <c r="E4544" s="210"/>
      <c r="F4544" s="102"/>
      <c r="G4544" s="210"/>
      <c r="H4544" s="102"/>
      <c r="I4544" s="210"/>
      <c r="J4544" s="102"/>
      <c r="K4544" s="210"/>
      <c r="L4544" s="102"/>
      <c r="M4544" s="210"/>
      <c r="N4544" s="102"/>
      <c r="O4544" s="210"/>
      <c r="P4544" s="102"/>
      <c r="Q4544" s="215"/>
    </row>
    <row r="4545" spans="2:17" x14ac:dyDescent="0.3">
      <c r="B4545" s="102"/>
      <c r="C4545" s="210"/>
      <c r="D4545" s="102"/>
      <c r="E4545" s="210"/>
      <c r="F4545" s="102"/>
      <c r="G4545" s="210"/>
      <c r="H4545" s="102"/>
      <c r="I4545" s="210"/>
      <c r="J4545" s="102"/>
      <c r="K4545" s="210"/>
      <c r="L4545" s="102"/>
      <c r="M4545" s="210"/>
      <c r="N4545" s="102"/>
      <c r="O4545" s="210"/>
      <c r="P4545" s="102"/>
      <c r="Q4545" s="215"/>
    </row>
    <row r="4546" spans="2:17" x14ac:dyDescent="0.3">
      <c r="B4546" s="102"/>
      <c r="C4546" s="210"/>
      <c r="D4546" s="102"/>
      <c r="E4546" s="210"/>
      <c r="F4546" s="102"/>
      <c r="G4546" s="210"/>
      <c r="H4546" s="102"/>
      <c r="I4546" s="210"/>
      <c r="J4546" s="102"/>
      <c r="K4546" s="210"/>
      <c r="L4546" s="102"/>
      <c r="M4546" s="210"/>
      <c r="N4546" s="102"/>
      <c r="O4546" s="210"/>
      <c r="P4546" s="102"/>
      <c r="Q4546" s="215"/>
    </row>
    <row r="4547" spans="2:17" x14ac:dyDescent="0.3">
      <c r="B4547" s="102"/>
      <c r="C4547" s="210"/>
      <c r="D4547" s="102"/>
      <c r="E4547" s="210"/>
      <c r="F4547" s="102"/>
      <c r="G4547" s="210"/>
      <c r="H4547" s="102"/>
      <c r="I4547" s="210"/>
      <c r="J4547" s="102"/>
      <c r="K4547" s="210"/>
      <c r="L4547" s="102"/>
      <c r="M4547" s="210"/>
      <c r="N4547" s="102"/>
      <c r="O4547" s="210"/>
      <c r="P4547" s="102"/>
      <c r="Q4547" s="215"/>
    </row>
    <row r="4548" spans="2:17" x14ac:dyDescent="0.3">
      <c r="B4548" s="102"/>
      <c r="C4548" s="210"/>
      <c r="D4548" s="102"/>
      <c r="E4548" s="210"/>
      <c r="F4548" s="102"/>
      <c r="G4548" s="210"/>
      <c r="H4548" s="102"/>
      <c r="I4548" s="210"/>
      <c r="J4548" s="102"/>
      <c r="K4548" s="210"/>
      <c r="L4548" s="102"/>
      <c r="M4548" s="210"/>
      <c r="N4548" s="102"/>
      <c r="O4548" s="210"/>
      <c r="P4548" s="102"/>
      <c r="Q4548" s="215"/>
    </row>
    <row r="4549" spans="2:17" x14ac:dyDescent="0.3">
      <c r="B4549" s="102"/>
      <c r="C4549" s="210"/>
      <c r="D4549" s="102"/>
      <c r="E4549" s="210"/>
      <c r="F4549" s="102"/>
      <c r="G4549" s="210"/>
      <c r="H4549" s="102"/>
      <c r="I4549" s="210"/>
      <c r="J4549" s="102"/>
      <c r="K4549" s="210"/>
      <c r="L4549" s="102"/>
      <c r="M4549" s="210"/>
      <c r="N4549" s="102"/>
      <c r="O4549" s="210"/>
      <c r="P4549" s="102"/>
      <c r="Q4549" s="215"/>
    </row>
    <row r="4550" spans="2:17" x14ac:dyDescent="0.3">
      <c r="B4550" s="102"/>
      <c r="C4550" s="210"/>
      <c r="D4550" s="102"/>
      <c r="E4550" s="210"/>
      <c r="F4550" s="102"/>
      <c r="G4550" s="210"/>
      <c r="H4550" s="102"/>
      <c r="I4550" s="210"/>
      <c r="J4550" s="102"/>
      <c r="K4550" s="210"/>
      <c r="L4550" s="102"/>
      <c r="M4550" s="210"/>
      <c r="N4550" s="102"/>
      <c r="O4550" s="210"/>
      <c r="P4550" s="102"/>
      <c r="Q4550" s="215"/>
    </row>
    <row r="4551" spans="2:17" x14ac:dyDescent="0.3">
      <c r="B4551" s="102"/>
      <c r="C4551" s="210"/>
      <c r="D4551" s="102"/>
      <c r="E4551" s="210"/>
      <c r="F4551" s="102"/>
      <c r="G4551" s="210"/>
      <c r="H4551" s="102"/>
      <c r="I4551" s="210"/>
      <c r="J4551" s="102"/>
      <c r="K4551" s="210"/>
      <c r="L4551" s="102"/>
      <c r="M4551" s="210"/>
      <c r="N4551" s="102"/>
      <c r="O4551" s="210"/>
      <c r="P4551" s="102"/>
      <c r="Q4551" s="215"/>
    </row>
    <row r="4552" spans="2:17" x14ac:dyDescent="0.3">
      <c r="B4552" s="102"/>
      <c r="C4552" s="210"/>
      <c r="D4552" s="102"/>
      <c r="E4552" s="210"/>
      <c r="F4552" s="102"/>
      <c r="G4552" s="210"/>
      <c r="H4552" s="102"/>
      <c r="I4552" s="210"/>
      <c r="J4552" s="102"/>
      <c r="K4552" s="210"/>
      <c r="L4552" s="102"/>
      <c r="M4552" s="210"/>
      <c r="N4552" s="102"/>
      <c r="O4552" s="210"/>
      <c r="P4552" s="102"/>
      <c r="Q4552" s="215"/>
    </row>
    <row r="4553" spans="2:17" x14ac:dyDescent="0.3">
      <c r="B4553" s="102"/>
      <c r="C4553" s="210"/>
      <c r="D4553" s="102"/>
      <c r="E4553" s="210"/>
      <c r="F4553" s="102"/>
      <c r="G4553" s="210"/>
      <c r="H4553" s="102"/>
      <c r="I4553" s="210"/>
      <c r="J4553" s="102"/>
      <c r="K4553" s="210"/>
      <c r="L4553" s="102"/>
      <c r="M4553" s="210"/>
      <c r="N4553" s="102"/>
      <c r="O4553" s="210"/>
      <c r="P4553" s="102"/>
      <c r="Q4553" s="215"/>
    </row>
    <row r="4554" spans="2:17" x14ac:dyDescent="0.3">
      <c r="B4554" s="102"/>
      <c r="C4554" s="210"/>
      <c r="D4554" s="102"/>
      <c r="E4554" s="210"/>
      <c r="F4554" s="102"/>
      <c r="G4554" s="210"/>
      <c r="H4554" s="102"/>
      <c r="I4554" s="210"/>
      <c r="J4554" s="102"/>
      <c r="K4554" s="210"/>
      <c r="L4554" s="102"/>
      <c r="M4554" s="210"/>
      <c r="N4554" s="102"/>
      <c r="O4554" s="210"/>
      <c r="P4554" s="102"/>
      <c r="Q4554" s="215"/>
    </row>
    <row r="4555" spans="2:17" x14ac:dyDescent="0.3">
      <c r="B4555" s="102"/>
      <c r="C4555" s="210"/>
      <c r="D4555" s="102"/>
      <c r="E4555" s="210"/>
      <c r="F4555" s="102"/>
      <c r="G4555" s="210"/>
      <c r="H4555" s="102"/>
      <c r="I4555" s="210"/>
      <c r="J4555" s="102"/>
      <c r="K4555" s="210"/>
      <c r="L4555" s="102"/>
      <c r="M4555" s="210"/>
      <c r="N4555" s="102"/>
      <c r="O4555" s="210"/>
      <c r="P4555" s="102"/>
      <c r="Q4555" s="215"/>
    </row>
    <row r="4556" spans="2:17" x14ac:dyDescent="0.3">
      <c r="B4556" s="102"/>
      <c r="C4556" s="210"/>
      <c r="D4556" s="102"/>
      <c r="E4556" s="210"/>
      <c r="F4556" s="102"/>
      <c r="G4556" s="210"/>
      <c r="H4556" s="102"/>
      <c r="I4556" s="210"/>
      <c r="J4556" s="102"/>
      <c r="K4556" s="210"/>
      <c r="L4556" s="102"/>
      <c r="M4556" s="210"/>
      <c r="N4556" s="102"/>
      <c r="O4556" s="210"/>
      <c r="P4556" s="102"/>
      <c r="Q4556" s="215"/>
    </row>
    <row r="4557" spans="2:17" x14ac:dyDescent="0.3">
      <c r="B4557" s="102"/>
      <c r="C4557" s="210"/>
      <c r="D4557" s="102"/>
      <c r="E4557" s="210"/>
      <c r="F4557" s="102"/>
      <c r="G4557" s="210"/>
      <c r="H4557" s="102"/>
      <c r="I4557" s="210"/>
      <c r="J4557" s="102"/>
      <c r="K4557" s="210"/>
      <c r="L4557" s="102"/>
      <c r="M4557" s="210"/>
      <c r="N4557" s="102"/>
      <c r="O4557" s="210"/>
      <c r="P4557" s="102"/>
      <c r="Q4557" s="215"/>
    </row>
    <row r="4558" spans="2:17" x14ac:dyDescent="0.3">
      <c r="B4558" s="102"/>
      <c r="C4558" s="210"/>
      <c r="D4558" s="102"/>
      <c r="E4558" s="210"/>
      <c r="F4558" s="102"/>
      <c r="G4558" s="210"/>
      <c r="H4558" s="102"/>
      <c r="I4558" s="210"/>
      <c r="J4558" s="102"/>
      <c r="K4558" s="210"/>
      <c r="L4558" s="102"/>
      <c r="M4558" s="210"/>
      <c r="N4558" s="102"/>
      <c r="O4558" s="210"/>
      <c r="P4558" s="102"/>
      <c r="Q4558" s="215"/>
    </row>
    <row r="4559" spans="2:17" x14ac:dyDescent="0.3">
      <c r="B4559" s="102"/>
      <c r="C4559" s="210"/>
      <c r="D4559" s="102"/>
      <c r="E4559" s="210"/>
      <c r="F4559" s="102"/>
      <c r="G4559" s="210"/>
      <c r="H4559" s="102"/>
      <c r="I4559" s="210"/>
      <c r="J4559" s="102"/>
      <c r="K4559" s="210"/>
      <c r="L4559" s="102"/>
      <c r="M4559" s="210"/>
      <c r="N4559" s="102"/>
      <c r="O4559" s="210"/>
      <c r="P4559" s="102"/>
      <c r="Q4559" s="215"/>
    </row>
    <row r="4560" spans="2:17" x14ac:dyDescent="0.3">
      <c r="B4560" s="102"/>
      <c r="C4560" s="210"/>
      <c r="D4560" s="102"/>
      <c r="E4560" s="210"/>
      <c r="F4560" s="102"/>
      <c r="G4560" s="210"/>
      <c r="H4560" s="102"/>
      <c r="I4560" s="210"/>
      <c r="J4560" s="102"/>
      <c r="K4560" s="210"/>
      <c r="L4560" s="102"/>
      <c r="M4560" s="210"/>
      <c r="N4560" s="102"/>
      <c r="O4560" s="210"/>
      <c r="P4560" s="102"/>
      <c r="Q4560" s="215"/>
    </row>
    <row r="4561" spans="2:17" x14ac:dyDescent="0.3">
      <c r="B4561" s="102"/>
      <c r="C4561" s="210"/>
      <c r="D4561" s="102"/>
      <c r="E4561" s="210"/>
      <c r="F4561" s="102"/>
      <c r="G4561" s="210"/>
      <c r="H4561" s="102"/>
      <c r="I4561" s="210"/>
      <c r="J4561" s="102"/>
      <c r="K4561" s="210"/>
      <c r="L4561" s="102"/>
      <c r="M4561" s="210"/>
      <c r="N4561" s="102"/>
      <c r="O4561" s="210"/>
      <c r="P4561" s="102"/>
      <c r="Q4561" s="215"/>
    </row>
    <row r="4562" spans="2:17" x14ac:dyDescent="0.3">
      <c r="B4562" s="102"/>
      <c r="C4562" s="210"/>
      <c r="D4562" s="102"/>
      <c r="E4562" s="210"/>
      <c r="F4562" s="102"/>
      <c r="G4562" s="210"/>
      <c r="H4562" s="102"/>
      <c r="I4562" s="210"/>
      <c r="J4562" s="102"/>
      <c r="K4562" s="210"/>
      <c r="L4562" s="102"/>
      <c r="M4562" s="210"/>
      <c r="N4562" s="102"/>
      <c r="O4562" s="210"/>
      <c r="P4562" s="102"/>
      <c r="Q4562" s="215"/>
    </row>
    <row r="4563" spans="2:17" x14ac:dyDescent="0.3">
      <c r="B4563" s="102"/>
      <c r="C4563" s="210"/>
      <c r="D4563" s="102"/>
      <c r="E4563" s="210"/>
      <c r="F4563" s="102"/>
      <c r="G4563" s="210"/>
      <c r="H4563" s="102"/>
      <c r="I4563" s="210"/>
      <c r="J4563" s="102"/>
      <c r="K4563" s="210"/>
      <c r="L4563" s="102"/>
      <c r="M4563" s="210"/>
      <c r="N4563" s="102"/>
      <c r="O4563" s="210"/>
      <c r="P4563" s="102"/>
      <c r="Q4563" s="215"/>
    </row>
    <row r="4564" spans="2:17" x14ac:dyDescent="0.3">
      <c r="B4564" s="102"/>
      <c r="C4564" s="210"/>
      <c r="D4564" s="102"/>
      <c r="E4564" s="210"/>
      <c r="F4564" s="102"/>
      <c r="G4564" s="210"/>
      <c r="H4564" s="102"/>
      <c r="I4564" s="210"/>
      <c r="J4564" s="102"/>
      <c r="K4564" s="210"/>
      <c r="L4564" s="102"/>
      <c r="M4564" s="210"/>
      <c r="N4564" s="102"/>
      <c r="O4564" s="210"/>
      <c r="P4564" s="102"/>
      <c r="Q4564" s="215"/>
    </row>
    <row r="4565" spans="2:17" x14ac:dyDescent="0.3">
      <c r="B4565" s="102"/>
      <c r="C4565" s="210"/>
      <c r="D4565" s="102"/>
      <c r="E4565" s="210"/>
      <c r="F4565" s="102"/>
      <c r="G4565" s="210"/>
      <c r="H4565" s="102"/>
      <c r="I4565" s="210"/>
      <c r="J4565" s="102"/>
      <c r="K4565" s="210"/>
      <c r="L4565" s="102"/>
      <c r="M4565" s="210"/>
      <c r="N4565" s="102"/>
      <c r="O4565" s="210"/>
      <c r="P4565" s="102"/>
      <c r="Q4565" s="215"/>
    </row>
    <row r="4566" spans="2:17" x14ac:dyDescent="0.3">
      <c r="B4566" s="102"/>
      <c r="C4566" s="210"/>
      <c r="D4566" s="102"/>
      <c r="E4566" s="210"/>
      <c r="F4566" s="102"/>
      <c r="G4566" s="210"/>
      <c r="H4566" s="102"/>
      <c r="I4566" s="210"/>
      <c r="J4566" s="102"/>
      <c r="K4566" s="210"/>
      <c r="L4566" s="102"/>
      <c r="M4566" s="210"/>
      <c r="N4566" s="102"/>
      <c r="O4566" s="210"/>
      <c r="P4566" s="102"/>
      <c r="Q4566" s="215"/>
    </row>
    <row r="4567" spans="2:17" x14ac:dyDescent="0.3">
      <c r="B4567" s="102"/>
      <c r="C4567" s="210"/>
      <c r="D4567" s="102"/>
      <c r="E4567" s="210"/>
      <c r="F4567" s="102"/>
      <c r="G4567" s="210"/>
      <c r="H4567" s="102"/>
      <c r="I4567" s="210"/>
      <c r="J4567" s="102"/>
      <c r="K4567" s="210"/>
      <c r="L4567" s="102"/>
      <c r="M4567" s="210"/>
      <c r="N4567" s="102"/>
      <c r="O4567" s="210"/>
      <c r="P4567" s="102"/>
      <c r="Q4567" s="215"/>
    </row>
    <row r="4568" spans="2:17" x14ac:dyDescent="0.3">
      <c r="B4568" s="102"/>
      <c r="C4568" s="210"/>
      <c r="D4568" s="102"/>
      <c r="E4568" s="210"/>
      <c r="F4568" s="102"/>
      <c r="G4568" s="210"/>
      <c r="H4568" s="102"/>
      <c r="I4568" s="210"/>
      <c r="J4568" s="102"/>
      <c r="K4568" s="210"/>
      <c r="L4568" s="102"/>
      <c r="M4568" s="210"/>
      <c r="N4568" s="102"/>
      <c r="O4568" s="210"/>
      <c r="P4568" s="102"/>
      <c r="Q4568" s="215"/>
    </row>
    <row r="4569" spans="2:17" x14ac:dyDescent="0.3">
      <c r="B4569" s="102"/>
      <c r="C4569" s="210"/>
      <c r="D4569" s="102"/>
      <c r="E4569" s="210"/>
      <c r="F4569" s="102"/>
      <c r="G4569" s="210"/>
      <c r="H4569" s="102"/>
      <c r="I4569" s="210"/>
      <c r="J4569" s="102"/>
      <c r="K4569" s="210"/>
      <c r="L4569" s="102"/>
      <c r="M4569" s="210"/>
      <c r="N4569" s="102"/>
      <c r="O4569" s="210"/>
      <c r="P4569" s="102"/>
      <c r="Q4569" s="215"/>
    </row>
    <row r="4570" spans="2:17" x14ac:dyDescent="0.3">
      <c r="B4570" s="102"/>
      <c r="C4570" s="210"/>
      <c r="D4570" s="102"/>
      <c r="E4570" s="210"/>
      <c r="F4570" s="102"/>
      <c r="G4570" s="210"/>
      <c r="H4570" s="102"/>
      <c r="I4570" s="210"/>
      <c r="J4570" s="102"/>
      <c r="K4570" s="210"/>
      <c r="L4570" s="102"/>
      <c r="M4570" s="210"/>
      <c r="N4570" s="102"/>
      <c r="O4570" s="210"/>
      <c r="P4570" s="102"/>
      <c r="Q4570" s="215"/>
    </row>
    <row r="4571" spans="2:17" x14ac:dyDescent="0.3">
      <c r="B4571" s="102"/>
      <c r="C4571" s="210"/>
      <c r="D4571" s="102"/>
      <c r="E4571" s="210"/>
      <c r="F4571" s="102"/>
      <c r="G4571" s="210"/>
      <c r="H4571" s="102"/>
      <c r="I4571" s="210"/>
      <c r="J4571" s="102"/>
      <c r="K4571" s="210"/>
      <c r="L4571" s="102"/>
      <c r="M4571" s="210"/>
      <c r="N4571" s="102"/>
      <c r="O4571" s="210"/>
      <c r="P4571" s="102"/>
      <c r="Q4571" s="215"/>
    </row>
    <row r="4572" spans="2:17" x14ac:dyDescent="0.3">
      <c r="B4572" s="102"/>
      <c r="C4572" s="210"/>
      <c r="D4572" s="102"/>
      <c r="E4572" s="210"/>
      <c r="F4572" s="102"/>
      <c r="G4572" s="210"/>
      <c r="H4572" s="102"/>
      <c r="I4572" s="210"/>
      <c r="J4572" s="102"/>
      <c r="K4572" s="210"/>
      <c r="L4572" s="102"/>
      <c r="M4572" s="210"/>
      <c r="N4572" s="102"/>
      <c r="O4572" s="210"/>
      <c r="P4572" s="102"/>
      <c r="Q4572" s="215"/>
    </row>
    <row r="4573" spans="2:17" x14ac:dyDescent="0.3">
      <c r="B4573" s="102"/>
      <c r="C4573" s="210"/>
      <c r="D4573" s="102"/>
      <c r="E4573" s="210"/>
      <c r="F4573" s="102"/>
      <c r="G4573" s="210"/>
      <c r="H4573" s="102"/>
      <c r="I4573" s="210"/>
      <c r="J4573" s="102"/>
      <c r="K4573" s="210"/>
      <c r="L4573" s="102"/>
      <c r="M4573" s="210"/>
      <c r="N4573" s="102"/>
      <c r="O4573" s="210"/>
      <c r="P4573" s="102"/>
      <c r="Q4573" s="215"/>
    </row>
    <row r="4574" spans="2:17" x14ac:dyDescent="0.3">
      <c r="B4574" s="102"/>
      <c r="C4574" s="210"/>
      <c r="D4574" s="102"/>
      <c r="E4574" s="210"/>
      <c r="F4574" s="102"/>
      <c r="G4574" s="210"/>
      <c r="H4574" s="102"/>
      <c r="I4574" s="210"/>
      <c r="J4574" s="102"/>
      <c r="K4574" s="210"/>
      <c r="L4574" s="102"/>
      <c r="M4574" s="210"/>
      <c r="N4574" s="102"/>
      <c r="O4574" s="210"/>
      <c r="P4574" s="102"/>
      <c r="Q4574" s="215"/>
    </row>
    <row r="4575" spans="2:17" x14ac:dyDescent="0.3">
      <c r="B4575" s="102"/>
      <c r="C4575" s="210"/>
      <c r="D4575" s="102"/>
      <c r="E4575" s="210"/>
      <c r="F4575" s="102"/>
      <c r="G4575" s="210"/>
      <c r="H4575" s="102"/>
      <c r="I4575" s="210"/>
      <c r="J4575" s="102"/>
      <c r="K4575" s="210"/>
      <c r="L4575" s="102"/>
      <c r="M4575" s="210"/>
      <c r="N4575" s="102"/>
      <c r="O4575" s="210"/>
      <c r="P4575" s="102"/>
      <c r="Q4575" s="215"/>
    </row>
    <row r="4576" spans="2:17" x14ac:dyDescent="0.3">
      <c r="B4576" s="102"/>
      <c r="C4576" s="210"/>
      <c r="D4576" s="102"/>
      <c r="E4576" s="210"/>
      <c r="F4576" s="102"/>
      <c r="G4576" s="210"/>
      <c r="H4576" s="102"/>
      <c r="I4576" s="210"/>
      <c r="J4576" s="102"/>
      <c r="K4576" s="210"/>
      <c r="L4576" s="102"/>
      <c r="M4576" s="210"/>
      <c r="N4576" s="102"/>
      <c r="O4576" s="210"/>
      <c r="P4576" s="102"/>
      <c r="Q4576" s="215"/>
    </row>
    <row r="4577" spans="2:17" x14ac:dyDescent="0.3">
      <c r="B4577" s="102"/>
      <c r="C4577" s="210"/>
      <c r="D4577" s="102"/>
      <c r="E4577" s="210"/>
      <c r="F4577" s="102"/>
      <c r="G4577" s="210"/>
      <c r="H4577" s="102"/>
      <c r="I4577" s="210"/>
      <c r="J4577" s="102"/>
      <c r="K4577" s="210"/>
      <c r="L4577" s="102"/>
      <c r="M4577" s="210"/>
      <c r="N4577" s="102"/>
      <c r="O4577" s="210"/>
      <c r="P4577" s="102"/>
      <c r="Q4577" s="215"/>
    </row>
    <row r="4578" spans="2:17" x14ac:dyDescent="0.3">
      <c r="B4578" s="102"/>
      <c r="C4578" s="210"/>
      <c r="D4578" s="102"/>
      <c r="E4578" s="210"/>
      <c r="F4578" s="102"/>
      <c r="G4578" s="210"/>
      <c r="H4578" s="102"/>
      <c r="I4578" s="210"/>
      <c r="J4578" s="102"/>
      <c r="K4578" s="210"/>
      <c r="L4578" s="102"/>
      <c r="M4578" s="210"/>
      <c r="N4578" s="102"/>
      <c r="O4578" s="210"/>
      <c r="P4578" s="102"/>
      <c r="Q4578" s="215"/>
    </row>
    <row r="4579" spans="2:17" x14ac:dyDescent="0.3">
      <c r="B4579" s="102"/>
      <c r="C4579" s="210"/>
      <c r="D4579" s="102"/>
      <c r="E4579" s="210"/>
      <c r="F4579" s="102"/>
      <c r="G4579" s="210"/>
      <c r="H4579" s="102"/>
      <c r="I4579" s="210"/>
      <c r="J4579" s="102"/>
      <c r="K4579" s="210"/>
      <c r="L4579" s="102"/>
      <c r="M4579" s="210"/>
      <c r="N4579" s="102"/>
      <c r="O4579" s="210"/>
      <c r="P4579" s="102"/>
      <c r="Q4579" s="215"/>
    </row>
    <row r="4580" spans="2:17" x14ac:dyDescent="0.3">
      <c r="B4580" s="102"/>
      <c r="C4580" s="210"/>
      <c r="D4580" s="102"/>
      <c r="E4580" s="210"/>
      <c r="F4580" s="102"/>
      <c r="G4580" s="210"/>
      <c r="H4580" s="102"/>
      <c r="I4580" s="210"/>
      <c r="J4580" s="102"/>
      <c r="K4580" s="210"/>
      <c r="L4580" s="102"/>
      <c r="M4580" s="210"/>
      <c r="N4580" s="102"/>
      <c r="O4580" s="210"/>
      <c r="P4580" s="102"/>
      <c r="Q4580" s="215"/>
    </row>
    <row r="4581" spans="2:17" x14ac:dyDescent="0.3">
      <c r="B4581" s="102"/>
      <c r="C4581" s="210"/>
      <c r="D4581" s="102"/>
      <c r="E4581" s="210"/>
      <c r="F4581" s="102"/>
      <c r="G4581" s="210"/>
      <c r="H4581" s="102"/>
      <c r="I4581" s="210"/>
      <c r="J4581" s="102"/>
      <c r="K4581" s="210"/>
      <c r="L4581" s="102"/>
      <c r="M4581" s="210"/>
      <c r="N4581" s="102"/>
      <c r="O4581" s="210"/>
      <c r="P4581" s="102"/>
      <c r="Q4581" s="215"/>
    </row>
    <row r="4582" spans="2:17" x14ac:dyDescent="0.3">
      <c r="B4582" s="102"/>
      <c r="C4582" s="210"/>
      <c r="D4582" s="102"/>
      <c r="E4582" s="210"/>
      <c r="F4582" s="102"/>
      <c r="G4582" s="210"/>
      <c r="H4582" s="102"/>
      <c r="I4582" s="210"/>
      <c r="J4582" s="102"/>
      <c r="K4582" s="210"/>
      <c r="L4582" s="102"/>
      <c r="M4582" s="210"/>
      <c r="N4582" s="102"/>
      <c r="O4582" s="210"/>
      <c r="P4582" s="102"/>
      <c r="Q4582" s="215"/>
    </row>
    <row r="4583" spans="2:17" x14ac:dyDescent="0.3">
      <c r="B4583" s="102"/>
      <c r="C4583" s="210"/>
      <c r="D4583" s="102"/>
      <c r="E4583" s="210"/>
      <c r="F4583" s="102"/>
      <c r="G4583" s="210"/>
      <c r="H4583" s="102"/>
      <c r="I4583" s="210"/>
      <c r="J4583" s="102"/>
      <c r="K4583" s="210"/>
      <c r="L4583" s="102"/>
      <c r="M4583" s="210"/>
      <c r="N4583" s="102"/>
      <c r="O4583" s="210"/>
      <c r="P4583" s="102"/>
      <c r="Q4583" s="215"/>
    </row>
    <row r="4584" spans="2:17" x14ac:dyDescent="0.3">
      <c r="B4584" s="102"/>
      <c r="C4584" s="210"/>
      <c r="D4584" s="102"/>
      <c r="E4584" s="210"/>
      <c r="F4584" s="102"/>
      <c r="G4584" s="210"/>
      <c r="H4584" s="102"/>
      <c r="I4584" s="210"/>
      <c r="J4584" s="102"/>
      <c r="K4584" s="210"/>
      <c r="L4584" s="102"/>
      <c r="M4584" s="210"/>
      <c r="N4584" s="102"/>
      <c r="O4584" s="210"/>
      <c r="P4584" s="102"/>
      <c r="Q4584" s="215"/>
    </row>
    <row r="4585" spans="2:17" x14ac:dyDescent="0.3">
      <c r="B4585" s="102"/>
      <c r="C4585" s="210"/>
      <c r="D4585" s="102"/>
      <c r="E4585" s="210"/>
      <c r="F4585" s="102"/>
      <c r="G4585" s="210"/>
      <c r="H4585" s="102"/>
      <c r="I4585" s="210"/>
      <c r="J4585" s="102"/>
      <c r="K4585" s="210"/>
      <c r="L4585" s="102"/>
      <c r="M4585" s="210"/>
      <c r="N4585" s="102"/>
      <c r="O4585" s="210"/>
      <c r="P4585" s="102"/>
      <c r="Q4585" s="215"/>
    </row>
    <row r="4586" spans="2:17" x14ac:dyDescent="0.3">
      <c r="B4586" s="102"/>
      <c r="C4586" s="210"/>
      <c r="D4586" s="102"/>
      <c r="E4586" s="210"/>
      <c r="F4586" s="102"/>
      <c r="G4586" s="210"/>
      <c r="H4586" s="102"/>
      <c r="I4586" s="210"/>
      <c r="J4586" s="102"/>
      <c r="K4586" s="210"/>
      <c r="L4586" s="102"/>
      <c r="M4586" s="210"/>
      <c r="N4586" s="102"/>
      <c r="O4586" s="210"/>
      <c r="P4586" s="102"/>
      <c r="Q4586" s="215"/>
    </row>
    <row r="4587" spans="2:17" x14ac:dyDescent="0.3">
      <c r="B4587" s="102"/>
      <c r="C4587" s="210"/>
      <c r="D4587" s="102"/>
      <c r="E4587" s="210"/>
      <c r="F4587" s="102"/>
      <c r="G4587" s="210"/>
      <c r="H4587" s="102"/>
      <c r="I4587" s="210"/>
      <c r="J4587" s="102"/>
      <c r="K4587" s="210"/>
      <c r="L4587" s="102"/>
      <c r="M4587" s="210"/>
      <c r="N4587" s="102"/>
      <c r="O4587" s="210"/>
      <c r="P4587" s="102"/>
      <c r="Q4587" s="215"/>
    </row>
    <row r="4588" spans="2:17" x14ac:dyDescent="0.3">
      <c r="B4588" s="102"/>
      <c r="C4588" s="210"/>
      <c r="D4588" s="102"/>
      <c r="E4588" s="210"/>
      <c r="F4588" s="102"/>
      <c r="G4588" s="210"/>
      <c r="H4588" s="102"/>
      <c r="I4588" s="210"/>
      <c r="J4588" s="102"/>
      <c r="K4588" s="210"/>
      <c r="L4588" s="102"/>
      <c r="M4588" s="210"/>
      <c r="N4588" s="102"/>
      <c r="O4588" s="210"/>
      <c r="P4588" s="102"/>
      <c r="Q4588" s="215"/>
    </row>
    <row r="4589" spans="2:17" x14ac:dyDescent="0.3">
      <c r="B4589" s="102"/>
      <c r="C4589" s="210"/>
      <c r="D4589" s="102"/>
      <c r="E4589" s="210"/>
      <c r="F4589" s="102"/>
      <c r="G4589" s="210"/>
      <c r="H4589" s="102"/>
      <c r="I4589" s="210"/>
      <c r="J4589" s="102"/>
      <c r="K4589" s="210"/>
      <c r="L4589" s="102"/>
      <c r="M4589" s="210"/>
      <c r="N4589" s="102"/>
      <c r="O4589" s="210"/>
      <c r="P4589" s="102"/>
      <c r="Q4589" s="215"/>
    </row>
    <row r="4590" spans="2:17" x14ac:dyDescent="0.3">
      <c r="B4590" s="102"/>
      <c r="C4590" s="210"/>
      <c r="D4590" s="102"/>
      <c r="E4590" s="210"/>
      <c r="F4590" s="102"/>
      <c r="G4590" s="210"/>
      <c r="H4590" s="102"/>
      <c r="I4590" s="210"/>
      <c r="J4590" s="102"/>
      <c r="K4590" s="210"/>
      <c r="L4590" s="102"/>
      <c r="M4590" s="210"/>
      <c r="N4590" s="102"/>
      <c r="O4590" s="210"/>
      <c r="P4590" s="102"/>
      <c r="Q4590" s="215"/>
    </row>
    <row r="4591" spans="2:17" x14ac:dyDescent="0.3">
      <c r="B4591" s="102"/>
      <c r="C4591" s="210"/>
      <c r="D4591" s="102"/>
      <c r="E4591" s="210"/>
      <c r="F4591" s="102"/>
      <c r="G4591" s="210"/>
      <c r="H4591" s="102"/>
      <c r="I4591" s="210"/>
      <c r="J4591" s="102"/>
      <c r="K4591" s="210"/>
      <c r="L4591" s="102"/>
      <c r="M4591" s="210"/>
      <c r="N4591" s="102"/>
      <c r="O4591" s="210"/>
      <c r="P4591" s="102"/>
      <c r="Q4591" s="215"/>
    </row>
    <row r="4592" spans="2:17" x14ac:dyDescent="0.3">
      <c r="B4592" s="102"/>
      <c r="C4592" s="210"/>
      <c r="D4592" s="102"/>
      <c r="E4592" s="210"/>
      <c r="F4592" s="102"/>
      <c r="G4592" s="210"/>
      <c r="H4592" s="102"/>
      <c r="I4592" s="210"/>
      <c r="J4592" s="102"/>
      <c r="K4592" s="210"/>
      <c r="L4592" s="102"/>
      <c r="M4592" s="210"/>
      <c r="N4592" s="102"/>
      <c r="O4592" s="210"/>
      <c r="P4592" s="102"/>
      <c r="Q4592" s="215"/>
    </row>
    <row r="4593" spans="2:17" x14ac:dyDescent="0.3">
      <c r="B4593" s="102"/>
      <c r="C4593" s="210"/>
      <c r="D4593" s="102"/>
      <c r="E4593" s="210"/>
      <c r="F4593" s="102"/>
      <c r="G4593" s="210"/>
      <c r="H4593" s="102"/>
      <c r="I4593" s="210"/>
      <c r="J4593" s="102"/>
      <c r="K4593" s="210"/>
      <c r="L4593" s="102"/>
      <c r="M4593" s="210"/>
      <c r="N4593" s="102"/>
      <c r="O4593" s="210"/>
      <c r="P4593" s="102"/>
      <c r="Q4593" s="215"/>
    </row>
    <row r="4594" spans="2:17" x14ac:dyDescent="0.3">
      <c r="B4594" s="102"/>
      <c r="C4594" s="210"/>
      <c r="D4594" s="102"/>
      <c r="E4594" s="210"/>
      <c r="F4594" s="102"/>
      <c r="G4594" s="210"/>
      <c r="H4594" s="102"/>
      <c r="I4594" s="210"/>
      <c r="J4594" s="102"/>
      <c r="K4594" s="210"/>
      <c r="L4594" s="102"/>
      <c r="M4594" s="210"/>
      <c r="N4594" s="102"/>
      <c r="O4594" s="210"/>
      <c r="P4594" s="102"/>
      <c r="Q4594" s="215"/>
    </row>
    <row r="4595" spans="2:17" x14ac:dyDescent="0.3">
      <c r="B4595" s="102"/>
      <c r="C4595" s="210"/>
      <c r="D4595" s="102"/>
      <c r="E4595" s="210"/>
      <c r="F4595" s="102"/>
      <c r="G4595" s="210"/>
      <c r="H4595" s="102"/>
      <c r="I4595" s="210"/>
      <c r="J4595" s="102"/>
      <c r="K4595" s="210"/>
      <c r="L4595" s="102"/>
      <c r="M4595" s="210"/>
      <c r="N4595" s="102"/>
      <c r="O4595" s="210"/>
      <c r="P4595" s="102"/>
      <c r="Q4595" s="215"/>
    </row>
    <row r="4596" spans="2:17" x14ac:dyDescent="0.3">
      <c r="B4596" s="102"/>
      <c r="C4596" s="210"/>
      <c r="D4596" s="102"/>
      <c r="E4596" s="210"/>
      <c r="F4596" s="102"/>
      <c r="G4596" s="210"/>
      <c r="H4596" s="102"/>
      <c r="I4596" s="210"/>
      <c r="J4596" s="102"/>
      <c r="K4596" s="210"/>
      <c r="L4596" s="102"/>
      <c r="M4596" s="210"/>
      <c r="N4596" s="102"/>
      <c r="O4596" s="210"/>
      <c r="P4596" s="102"/>
      <c r="Q4596" s="215"/>
    </row>
    <row r="4597" spans="2:17" x14ac:dyDescent="0.3">
      <c r="B4597" s="102"/>
      <c r="C4597" s="210"/>
      <c r="D4597" s="102"/>
      <c r="E4597" s="210"/>
      <c r="F4597" s="102"/>
      <c r="G4597" s="210"/>
      <c r="H4597" s="102"/>
      <c r="I4597" s="210"/>
      <c r="J4597" s="102"/>
      <c r="K4597" s="210"/>
      <c r="L4597" s="102"/>
      <c r="M4597" s="210"/>
      <c r="N4597" s="102"/>
      <c r="O4597" s="210"/>
      <c r="P4597" s="102"/>
      <c r="Q4597" s="215"/>
    </row>
    <row r="4598" spans="2:17" x14ac:dyDescent="0.3">
      <c r="B4598" s="102"/>
      <c r="C4598" s="210"/>
      <c r="D4598" s="102"/>
      <c r="E4598" s="210"/>
      <c r="F4598" s="102"/>
      <c r="G4598" s="210"/>
      <c r="H4598" s="102"/>
      <c r="I4598" s="210"/>
      <c r="J4598" s="102"/>
      <c r="K4598" s="210"/>
      <c r="L4598" s="102"/>
      <c r="M4598" s="210"/>
      <c r="N4598" s="102"/>
      <c r="O4598" s="210"/>
      <c r="P4598" s="102"/>
      <c r="Q4598" s="215"/>
    </row>
    <row r="4599" spans="2:17" x14ac:dyDescent="0.3">
      <c r="B4599" s="102"/>
      <c r="C4599" s="210"/>
      <c r="D4599" s="102"/>
      <c r="E4599" s="210"/>
      <c r="F4599" s="102"/>
      <c r="G4599" s="210"/>
      <c r="H4599" s="102"/>
      <c r="I4599" s="210"/>
      <c r="J4599" s="102"/>
      <c r="K4599" s="210"/>
      <c r="L4599" s="102"/>
      <c r="M4599" s="210"/>
      <c r="N4599" s="102"/>
      <c r="O4599" s="210"/>
      <c r="P4599" s="102"/>
      <c r="Q4599" s="215"/>
    </row>
    <row r="4600" spans="2:17" x14ac:dyDescent="0.3">
      <c r="B4600" s="102"/>
      <c r="C4600" s="210"/>
      <c r="D4600" s="102"/>
      <c r="E4600" s="210"/>
      <c r="F4600" s="102"/>
      <c r="G4600" s="210"/>
      <c r="H4600" s="102"/>
      <c r="I4600" s="210"/>
      <c r="J4600" s="102"/>
      <c r="K4600" s="210"/>
      <c r="L4600" s="102"/>
      <c r="M4600" s="210"/>
      <c r="N4600" s="102"/>
      <c r="O4600" s="210"/>
      <c r="P4600" s="102"/>
      <c r="Q4600" s="215"/>
    </row>
    <row r="4601" spans="2:17" x14ac:dyDescent="0.3">
      <c r="B4601" s="102"/>
      <c r="C4601" s="210"/>
      <c r="D4601" s="102"/>
      <c r="E4601" s="210"/>
      <c r="F4601" s="102"/>
      <c r="G4601" s="210"/>
      <c r="H4601" s="102"/>
      <c r="I4601" s="210"/>
      <c r="J4601" s="102"/>
      <c r="K4601" s="210"/>
      <c r="L4601" s="102"/>
      <c r="M4601" s="210"/>
      <c r="N4601" s="102"/>
      <c r="O4601" s="210"/>
      <c r="P4601" s="102"/>
      <c r="Q4601" s="215"/>
    </row>
    <row r="4602" spans="2:17" x14ac:dyDescent="0.3">
      <c r="B4602" s="102"/>
      <c r="C4602" s="210"/>
      <c r="D4602" s="102"/>
      <c r="E4602" s="210"/>
      <c r="F4602" s="102"/>
      <c r="G4602" s="210"/>
      <c r="H4602" s="102"/>
      <c r="I4602" s="210"/>
      <c r="J4602" s="102"/>
      <c r="K4602" s="210"/>
      <c r="L4602" s="102"/>
      <c r="M4602" s="210"/>
      <c r="N4602" s="102"/>
      <c r="O4602" s="210"/>
      <c r="P4602" s="102"/>
      <c r="Q4602" s="215"/>
    </row>
    <row r="4603" spans="2:17" x14ac:dyDescent="0.3">
      <c r="B4603" s="102"/>
      <c r="C4603" s="210"/>
      <c r="D4603" s="102"/>
      <c r="E4603" s="210"/>
      <c r="F4603" s="102"/>
      <c r="G4603" s="210"/>
      <c r="H4603" s="102"/>
      <c r="I4603" s="210"/>
      <c r="J4603" s="102"/>
      <c r="K4603" s="210"/>
      <c r="L4603" s="102"/>
      <c r="M4603" s="210"/>
      <c r="N4603" s="102"/>
      <c r="O4603" s="210"/>
      <c r="P4603" s="102"/>
      <c r="Q4603" s="215"/>
    </row>
    <row r="4604" spans="2:17" x14ac:dyDescent="0.3">
      <c r="B4604" s="102"/>
      <c r="C4604" s="210"/>
      <c r="D4604" s="102"/>
      <c r="E4604" s="210"/>
      <c r="F4604" s="102"/>
      <c r="G4604" s="210"/>
      <c r="H4604" s="102"/>
      <c r="I4604" s="210"/>
      <c r="J4604" s="102"/>
      <c r="K4604" s="210"/>
      <c r="L4604" s="102"/>
      <c r="M4604" s="210"/>
      <c r="N4604" s="102"/>
      <c r="O4604" s="210"/>
      <c r="P4604" s="102"/>
      <c r="Q4604" s="215"/>
    </row>
    <row r="4605" spans="2:17" x14ac:dyDescent="0.3">
      <c r="B4605" s="102"/>
      <c r="C4605" s="210"/>
      <c r="D4605" s="102"/>
      <c r="E4605" s="210"/>
      <c r="F4605" s="102"/>
      <c r="G4605" s="210"/>
      <c r="H4605" s="102"/>
      <c r="I4605" s="210"/>
      <c r="J4605" s="102"/>
      <c r="K4605" s="210"/>
      <c r="L4605" s="102"/>
      <c r="M4605" s="210"/>
      <c r="N4605" s="102"/>
      <c r="O4605" s="210"/>
      <c r="P4605" s="102"/>
      <c r="Q4605" s="215"/>
    </row>
    <row r="4606" spans="2:17" x14ac:dyDescent="0.3">
      <c r="B4606" s="102"/>
      <c r="C4606" s="210"/>
      <c r="D4606" s="102"/>
      <c r="E4606" s="210"/>
      <c r="F4606" s="102"/>
      <c r="G4606" s="210"/>
      <c r="H4606" s="102"/>
      <c r="I4606" s="210"/>
      <c r="J4606" s="102"/>
      <c r="K4606" s="210"/>
      <c r="L4606" s="102"/>
      <c r="M4606" s="210"/>
      <c r="N4606" s="102"/>
      <c r="O4606" s="210"/>
      <c r="P4606" s="102"/>
      <c r="Q4606" s="215"/>
    </row>
    <row r="4607" spans="2:17" x14ac:dyDescent="0.3">
      <c r="B4607" s="102"/>
      <c r="C4607" s="210"/>
      <c r="D4607" s="102"/>
      <c r="E4607" s="210"/>
      <c r="F4607" s="102"/>
      <c r="G4607" s="210"/>
      <c r="H4607" s="102"/>
      <c r="I4607" s="210"/>
      <c r="J4607" s="102"/>
      <c r="K4607" s="210"/>
      <c r="L4607" s="102"/>
      <c r="M4607" s="210"/>
      <c r="N4607" s="102"/>
      <c r="O4607" s="210"/>
      <c r="P4607" s="102"/>
      <c r="Q4607" s="215"/>
    </row>
    <row r="4608" spans="2:17" x14ac:dyDescent="0.3">
      <c r="B4608" s="102"/>
      <c r="C4608" s="210"/>
      <c r="D4608" s="102"/>
      <c r="E4608" s="210"/>
      <c r="F4608" s="102"/>
      <c r="G4608" s="210"/>
      <c r="H4608" s="102"/>
      <c r="I4608" s="210"/>
      <c r="J4608" s="102"/>
      <c r="K4608" s="210"/>
      <c r="L4608" s="102"/>
      <c r="M4608" s="210"/>
      <c r="N4608" s="102"/>
      <c r="O4608" s="210"/>
      <c r="P4608" s="102"/>
      <c r="Q4608" s="215"/>
    </row>
    <row r="4609" spans="2:17" x14ac:dyDescent="0.3">
      <c r="B4609" s="102"/>
      <c r="C4609" s="210"/>
      <c r="D4609" s="102"/>
      <c r="E4609" s="210"/>
      <c r="F4609" s="102"/>
      <c r="G4609" s="210"/>
      <c r="H4609" s="102"/>
      <c r="I4609" s="210"/>
      <c r="J4609" s="102"/>
      <c r="K4609" s="210"/>
      <c r="L4609" s="102"/>
      <c r="M4609" s="210"/>
      <c r="N4609" s="102"/>
      <c r="O4609" s="210"/>
      <c r="P4609" s="102"/>
      <c r="Q4609" s="215"/>
    </row>
    <row r="4610" spans="2:17" x14ac:dyDescent="0.3">
      <c r="B4610" s="102"/>
      <c r="C4610" s="210"/>
      <c r="D4610" s="102"/>
      <c r="E4610" s="210"/>
      <c r="F4610" s="102"/>
      <c r="G4610" s="210"/>
      <c r="H4610" s="102"/>
      <c r="I4610" s="210"/>
      <c r="J4610" s="102"/>
      <c r="K4610" s="210"/>
      <c r="L4610" s="102"/>
      <c r="M4610" s="210"/>
      <c r="N4610" s="102"/>
      <c r="O4610" s="210"/>
      <c r="P4610" s="102"/>
      <c r="Q4610" s="215"/>
    </row>
    <row r="4611" spans="2:17" x14ac:dyDescent="0.3">
      <c r="B4611" s="102"/>
      <c r="C4611" s="210"/>
      <c r="D4611" s="102"/>
      <c r="E4611" s="210"/>
      <c r="F4611" s="102"/>
      <c r="G4611" s="210"/>
      <c r="H4611" s="102"/>
      <c r="I4611" s="210"/>
      <c r="J4611" s="102"/>
      <c r="K4611" s="210"/>
      <c r="L4611" s="102"/>
      <c r="M4611" s="210"/>
      <c r="N4611" s="102"/>
      <c r="O4611" s="210"/>
      <c r="P4611" s="102"/>
      <c r="Q4611" s="215"/>
    </row>
    <row r="4612" spans="2:17" x14ac:dyDescent="0.3">
      <c r="B4612" s="102"/>
      <c r="C4612" s="210"/>
      <c r="D4612" s="102"/>
      <c r="E4612" s="210"/>
      <c r="F4612" s="102"/>
      <c r="G4612" s="210"/>
      <c r="H4612" s="102"/>
      <c r="I4612" s="210"/>
      <c r="J4612" s="102"/>
      <c r="K4612" s="210"/>
      <c r="L4612" s="102"/>
      <c r="M4612" s="210"/>
      <c r="N4612" s="102"/>
      <c r="O4612" s="210"/>
      <c r="P4612" s="102"/>
      <c r="Q4612" s="215"/>
    </row>
    <row r="4613" spans="2:17" x14ac:dyDescent="0.3">
      <c r="B4613" s="102"/>
      <c r="C4613" s="210"/>
      <c r="D4613" s="102"/>
      <c r="E4613" s="210"/>
      <c r="F4613" s="102"/>
      <c r="G4613" s="210"/>
      <c r="H4613" s="102"/>
      <c r="I4613" s="210"/>
      <c r="J4613" s="102"/>
      <c r="K4613" s="210"/>
      <c r="L4613" s="102"/>
      <c r="M4613" s="210"/>
      <c r="N4613" s="102"/>
      <c r="O4613" s="210"/>
      <c r="P4613" s="102"/>
      <c r="Q4613" s="215"/>
    </row>
    <row r="4614" spans="2:17" x14ac:dyDescent="0.3">
      <c r="B4614" s="102"/>
      <c r="C4614" s="210"/>
      <c r="D4614" s="102"/>
      <c r="E4614" s="210"/>
      <c r="F4614" s="102"/>
      <c r="G4614" s="210"/>
      <c r="H4614" s="102"/>
      <c r="I4614" s="210"/>
      <c r="J4614" s="102"/>
      <c r="K4614" s="210"/>
      <c r="L4614" s="102"/>
      <c r="M4614" s="210"/>
      <c r="N4614" s="102"/>
      <c r="O4614" s="210"/>
      <c r="P4614" s="102"/>
      <c r="Q4614" s="215"/>
    </row>
    <row r="4615" spans="2:17" x14ac:dyDescent="0.3">
      <c r="B4615" s="102"/>
      <c r="C4615" s="210"/>
      <c r="D4615" s="102"/>
      <c r="E4615" s="210"/>
      <c r="F4615" s="102"/>
      <c r="G4615" s="210"/>
      <c r="H4615" s="102"/>
      <c r="I4615" s="210"/>
      <c r="J4615" s="102"/>
      <c r="K4615" s="210"/>
      <c r="L4615" s="102"/>
      <c r="M4615" s="210"/>
      <c r="N4615" s="102"/>
      <c r="O4615" s="210"/>
      <c r="P4615" s="102"/>
      <c r="Q4615" s="215"/>
    </row>
    <row r="4616" spans="2:17" x14ac:dyDescent="0.3">
      <c r="B4616" s="102"/>
      <c r="C4616" s="210"/>
      <c r="D4616" s="102"/>
      <c r="E4616" s="210"/>
      <c r="F4616" s="102"/>
      <c r="G4616" s="210"/>
      <c r="H4616" s="102"/>
      <c r="I4616" s="210"/>
      <c r="J4616" s="102"/>
      <c r="K4616" s="210"/>
      <c r="L4616" s="102"/>
      <c r="M4616" s="210"/>
      <c r="N4616" s="102"/>
      <c r="O4616" s="210"/>
      <c r="P4616" s="102"/>
      <c r="Q4616" s="215"/>
    </row>
    <row r="4617" spans="2:17" x14ac:dyDescent="0.3">
      <c r="B4617" s="102"/>
      <c r="C4617" s="210"/>
      <c r="D4617" s="102"/>
      <c r="E4617" s="210"/>
      <c r="F4617" s="102"/>
      <c r="G4617" s="210"/>
      <c r="H4617" s="102"/>
      <c r="I4617" s="210"/>
      <c r="J4617" s="102"/>
      <c r="K4617" s="210"/>
      <c r="L4617" s="102"/>
      <c r="M4617" s="210"/>
      <c r="N4617" s="102"/>
      <c r="O4617" s="210"/>
      <c r="P4617" s="102"/>
      <c r="Q4617" s="215"/>
    </row>
    <row r="4618" spans="2:17" x14ac:dyDescent="0.3">
      <c r="B4618" s="102"/>
      <c r="C4618" s="210"/>
      <c r="D4618" s="102"/>
      <c r="E4618" s="210"/>
      <c r="F4618" s="102"/>
      <c r="G4618" s="210"/>
      <c r="H4618" s="102"/>
      <c r="I4618" s="210"/>
      <c r="J4618" s="102"/>
      <c r="K4618" s="210"/>
      <c r="L4618" s="102"/>
      <c r="M4618" s="210"/>
      <c r="N4618" s="102"/>
      <c r="O4618" s="210"/>
      <c r="P4618" s="102"/>
      <c r="Q4618" s="215"/>
    </row>
    <row r="4619" spans="2:17" x14ac:dyDescent="0.3">
      <c r="B4619" s="102"/>
      <c r="C4619" s="210"/>
      <c r="D4619" s="102"/>
      <c r="E4619" s="210"/>
      <c r="F4619" s="102"/>
      <c r="G4619" s="210"/>
      <c r="H4619" s="102"/>
      <c r="I4619" s="210"/>
      <c r="J4619" s="102"/>
      <c r="K4619" s="210"/>
      <c r="L4619" s="102"/>
      <c r="M4619" s="210"/>
      <c r="N4619" s="102"/>
      <c r="O4619" s="210"/>
      <c r="P4619" s="102"/>
      <c r="Q4619" s="215"/>
    </row>
    <row r="4620" spans="2:17" x14ac:dyDescent="0.3">
      <c r="B4620" s="102"/>
      <c r="C4620" s="210"/>
      <c r="D4620" s="102"/>
      <c r="E4620" s="210"/>
      <c r="F4620" s="102"/>
      <c r="G4620" s="210"/>
      <c r="H4620" s="102"/>
      <c r="I4620" s="210"/>
      <c r="J4620" s="102"/>
      <c r="K4620" s="210"/>
      <c r="L4620" s="102"/>
      <c r="M4620" s="210"/>
      <c r="N4620" s="102"/>
      <c r="O4620" s="210"/>
      <c r="P4620" s="102"/>
      <c r="Q4620" s="215"/>
    </row>
    <row r="4621" spans="2:17" x14ac:dyDescent="0.3">
      <c r="B4621" s="102"/>
      <c r="C4621" s="210"/>
      <c r="D4621" s="102"/>
      <c r="E4621" s="210"/>
      <c r="F4621" s="102"/>
      <c r="G4621" s="210"/>
      <c r="H4621" s="102"/>
      <c r="I4621" s="210"/>
      <c r="J4621" s="102"/>
      <c r="K4621" s="210"/>
      <c r="L4621" s="102"/>
      <c r="M4621" s="210"/>
      <c r="N4621" s="102"/>
      <c r="O4621" s="210"/>
      <c r="P4621" s="102"/>
      <c r="Q4621" s="215"/>
    </row>
    <row r="4622" spans="2:17" x14ac:dyDescent="0.3">
      <c r="B4622" s="102"/>
      <c r="C4622" s="210"/>
      <c r="D4622" s="102"/>
      <c r="E4622" s="210"/>
      <c r="F4622" s="102"/>
      <c r="G4622" s="210"/>
      <c r="H4622" s="102"/>
      <c r="I4622" s="210"/>
      <c r="J4622" s="102"/>
      <c r="K4622" s="210"/>
      <c r="L4622" s="102"/>
      <c r="M4622" s="210"/>
      <c r="N4622" s="102"/>
      <c r="O4622" s="210"/>
      <c r="P4622" s="102"/>
      <c r="Q4622" s="215"/>
    </row>
    <row r="4623" spans="2:17" x14ac:dyDescent="0.3">
      <c r="B4623" s="102"/>
      <c r="C4623" s="210"/>
      <c r="D4623" s="102"/>
      <c r="E4623" s="210"/>
      <c r="F4623" s="102"/>
      <c r="G4623" s="210"/>
      <c r="H4623" s="102"/>
      <c r="I4623" s="210"/>
      <c r="J4623" s="102"/>
      <c r="K4623" s="210"/>
      <c r="L4623" s="102"/>
      <c r="M4623" s="210"/>
      <c r="N4623" s="102"/>
      <c r="O4623" s="210"/>
      <c r="P4623" s="102"/>
      <c r="Q4623" s="215"/>
    </row>
    <row r="4624" spans="2:17" x14ac:dyDescent="0.3">
      <c r="B4624" s="102"/>
      <c r="C4624" s="210"/>
      <c r="D4624" s="102"/>
      <c r="E4624" s="210"/>
      <c r="F4624" s="102"/>
      <c r="G4624" s="210"/>
      <c r="H4624" s="102"/>
      <c r="I4624" s="210"/>
      <c r="J4624" s="102"/>
      <c r="K4624" s="210"/>
      <c r="L4624" s="102"/>
      <c r="M4624" s="210"/>
      <c r="N4624" s="102"/>
      <c r="O4624" s="210"/>
      <c r="P4624" s="102"/>
      <c r="Q4624" s="215"/>
    </row>
    <row r="4625" spans="2:17" x14ac:dyDescent="0.3">
      <c r="B4625" s="102"/>
      <c r="C4625" s="210"/>
      <c r="D4625" s="102"/>
      <c r="E4625" s="210"/>
      <c r="F4625" s="102"/>
      <c r="G4625" s="210"/>
      <c r="H4625" s="102"/>
      <c r="I4625" s="210"/>
      <c r="J4625" s="102"/>
      <c r="K4625" s="210"/>
      <c r="L4625" s="102"/>
      <c r="M4625" s="210"/>
      <c r="N4625" s="102"/>
      <c r="O4625" s="210"/>
      <c r="P4625" s="102"/>
      <c r="Q4625" s="215"/>
    </row>
    <row r="4626" spans="2:17" x14ac:dyDescent="0.3">
      <c r="B4626" s="102"/>
      <c r="C4626" s="210"/>
      <c r="D4626" s="102"/>
      <c r="E4626" s="210"/>
      <c r="F4626" s="102"/>
      <c r="G4626" s="210"/>
      <c r="H4626" s="102"/>
      <c r="I4626" s="210"/>
      <c r="J4626" s="102"/>
      <c r="K4626" s="210"/>
      <c r="L4626" s="102"/>
      <c r="M4626" s="210"/>
      <c r="N4626" s="102"/>
      <c r="O4626" s="210"/>
      <c r="P4626" s="102"/>
      <c r="Q4626" s="215"/>
    </row>
    <row r="4627" spans="2:17" x14ac:dyDescent="0.3">
      <c r="B4627" s="102"/>
      <c r="C4627" s="210"/>
      <c r="D4627" s="102"/>
      <c r="E4627" s="210"/>
      <c r="F4627" s="102"/>
      <c r="G4627" s="210"/>
      <c r="H4627" s="102"/>
      <c r="I4627" s="210"/>
      <c r="J4627" s="102"/>
      <c r="K4627" s="210"/>
      <c r="L4627" s="102"/>
      <c r="M4627" s="210"/>
      <c r="N4627" s="102"/>
      <c r="O4627" s="210"/>
      <c r="P4627" s="102"/>
      <c r="Q4627" s="215"/>
    </row>
    <row r="4628" spans="2:17" x14ac:dyDescent="0.3">
      <c r="B4628" s="102"/>
      <c r="C4628" s="210"/>
      <c r="D4628" s="102"/>
      <c r="E4628" s="210"/>
      <c r="F4628" s="102"/>
      <c r="G4628" s="210"/>
      <c r="H4628" s="102"/>
      <c r="I4628" s="210"/>
      <c r="J4628" s="102"/>
      <c r="K4628" s="210"/>
      <c r="L4628" s="102"/>
      <c r="M4628" s="210"/>
      <c r="N4628" s="102"/>
      <c r="O4628" s="210"/>
      <c r="P4628" s="102"/>
      <c r="Q4628" s="215"/>
    </row>
    <row r="4629" spans="2:17" x14ac:dyDescent="0.3">
      <c r="B4629" s="102"/>
      <c r="C4629" s="210"/>
      <c r="D4629" s="102"/>
      <c r="E4629" s="210"/>
      <c r="F4629" s="102"/>
      <c r="G4629" s="210"/>
      <c r="H4629" s="102"/>
      <c r="I4629" s="210"/>
      <c r="J4629" s="102"/>
      <c r="K4629" s="210"/>
      <c r="L4629" s="102"/>
      <c r="M4629" s="210"/>
      <c r="N4629" s="102"/>
      <c r="O4629" s="210"/>
      <c r="P4629" s="102"/>
      <c r="Q4629" s="215"/>
    </row>
    <row r="4630" spans="2:17" x14ac:dyDescent="0.3">
      <c r="B4630" s="102"/>
      <c r="C4630" s="210"/>
      <c r="D4630" s="102"/>
      <c r="E4630" s="210"/>
      <c r="F4630" s="102"/>
      <c r="G4630" s="210"/>
      <c r="H4630" s="102"/>
      <c r="I4630" s="210"/>
      <c r="J4630" s="102"/>
      <c r="K4630" s="210"/>
      <c r="L4630" s="102"/>
      <c r="M4630" s="210"/>
      <c r="N4630" s="102"/>
      <c r="O4630" s="210"/>
      <c r="P4630" s="102"/>
      <c r="Q4630" s="215"/>
    </row>
    <row r="4631" spans="2:17" x14ac:dyDescent="0.3">
      <c r="B4631" s="102"/>
      <c r="C4631" s="210"/>
      <c r="D4631" s="102"/>
      <c r="E4631" s="210"/>
      <c r="F4631" s="102"/>
      <c r="G4631" s="210"/>
      <c r="H4631" s="102"/>
      <c r="I4631" s="210"/>
      <c r="J4631" s="102"/>
      <c r="K4631" s="210"/>
      <c r="L4631" s="102"/>
      <c r="M4631" s="210"/>
      <c r="N4631" s="102"/>
      <c r="O4631" s="210"/>
      <c r="P4631" s="102"/>
      <c r="Q4631" s="215"/>
    </row>
    <row r="4632" spans="2:17" x14ac:dyDescent="0.3">
      <c r="B4632" s="102"/>
      <c r="C4632" s="210"/>
      <c r="D4632" s="102"/>
      <c r="E4632" s="210"/>
      <c r="F4632" s="102"/>
      <c r="G4632" s="210"/>
      <c r="H4632" s="102"/>
      <c r="I4632" s="210"/>
      <c r="J4632" s="102"/>
      <c r="K4632" s="210"/>
      <c r="L4632" s="102"/>
      <c r="M4632" s="210"/>
      <c r="N4632" s="102"/>
      <c r="O4632" s="210"/>
      <c r="P4632" s="102"/>
      <c r="Q4632" s="215"/>
    </row>
    <row r="4633" spans="2:17" x14ac:dyDescent="0.3">
      <c r="B4633" s="102"/>
      <c r="C4633" s="210"/>
      <c r="D4633" s="102"/>
      <c r="E4633" s="210"/>
      <c r="F4633" s="102"/>
      <c r="G4633" s="210"/>
      <c r="H4633" s="102"/>
      <c r="I4633" s="210"/>
      <c r="J4633" s="102"/>
      <c r="K4633" s="210"/>
      <c r="L4633" s="102"/>
      <c r="M4633" s="210"/>
      <c r="N4633" s="102"/>
      <c r="O4633" s="210"/>
      <c r="P4633" s="102"/>
      <c r="Q4633" s="215"/>
    </row>
    <row r="4634" spans="2:17" x14ac:dyDescent="0.3">
      <c r="B4634" s="102"/>
      <c r="C4634" s="210"/>
      <c r="D4634" s="102"/>
      <c r="E4634" s="210"/>
      <c r="F4634" s="102"/>
      <c r="G4634" s="210"/>
      <c r="H4634" s="102"/>
      <c r="I4634" s="210"/>
      <c r="J4634" s="102"/>
      <c r="K4634" s="210"/>
      <c r="L4634" s="102"/>
      <c r="M4634" s="210"/>
      <c r="N4634" s="102"/>
      <c r="O4634" s="210"/>
      <c r="P4634" s="102"/>
      <c r="Q4634" s="215"/>
    </row>
    <row r="4635" spans="2:17" x14ac:dyDescent="0.3">
      <c r="B4635" s="102"/>
      <c r="C4635" s="210"/>
      <c r="D4635" s="102"/>
      <c r="E4635" s="210"/>
      <c r="F4635" s="102"/>
      <c r="G4635" s="210"/>
      <c r="H4635" s="102"/>
      <c r="I4635" s="210"/>
      <c r="J4635" s="102"/>
      <c r="K4635" s="210"/>
      <c r="L4635" s="102"/>
      <c r="M4635" s="210"/>
      <c r="N4635" s="102"/>
      <c r="O4635" s="210"/>
      <c r="P4635" s="102"/>
      <c r="Q4635" s="215"/>
    </row>
    <row r="4636" spans="2:17" x14ac:dyDescent="0.3">
      <c r="B4636" s="102"/>
      <c r="C4636" s="210"/>
      <c r="D4636" s="102"/>
      <c r="E4636" s="210"/>
      <c r="F4636" s="102"/>
      <c r="G4636" s="210"/>
      <c r="H4636" s="102"/>
      <c r="I4636" s="210"/>
      <c r="J4636" s="102"/>
      <c r="K4636" s="210"/>
      <c r="L4636" s="102"/>
      <c r="M4636" s="210"/>
      <c r="N4636" s="102"/>
      <c r="O4636" s="210"/>
      <c r="P4636" s="102"/>
      <c r="Q4636" s="215"/>
    </row>
    <row r="4637" spans="2:17" x14ac:dyDescent="0.3">
      <c r="B4637" s="102"/>
      <c r="C4637" s="210"/>
      <c r="D4637" s="102"/>
      <c r="E4637" s="210"/>
      <c r="F4637" s="102"/>
      <c r="G4637" s="210"/>
      <c r="H4637" s="102"/>
      <c r="I4637" s="210"/>
      <c r="J4637" s="102"/>
      <c r="K4637" s="210"/>
      <c r="L4637" s="102"/>
      <c r="M4637" s="210"/>
      <c r="N4637" s="102"/>
      <c r="O4637" s="210"/>
      <c r="P4637" s="102"/>
      <c r="Q4637" s="215"/>
    </row>
    <row r="4638" spans="2:17" x14ac:dyDescent="0.3">
      <c r="B4638" s="102"/>
      <c r="C4638" s="210"/>
      <c r="D4638" s="102"/>
      <c r="E4638" s="210"/>
      <c r="F4638" s="102"/>
      <c r="G4638" s="210"/>
      <c r="H4638" s="102"/>
      <c r="I4638" s="210"/>
      <c r="J4638" s="102"/>
      <c r="K4638" s="210"/>
      <c r="L4638" s="102"/>
      <c r="M4638" s="210"/>
      <c r="N4638" s="102"/>
      <c r="O4638" s="210"/>
      <c r="P4638" s="102"/>
      <c r="Q4638" s="215"/>
    </row>
    <row r="4639" spans="2:17" x14ac:dyDescent="0.3">
      <c r="B4639" s="102"/>
      <c r="C4639" s="210"/>
      <c r="D4639" s="102"/>
      <c r="E4639" s="210"/>
      <c r="F4639" s="102"/>
      <c r="G4639" s="210"/>
      <c r="H4639" s="102"/>
      <c r="I4639" s="210"/>
      <c r="J4639" s="102"/>
      <c r="K4639" s="210"/>
      <c r="L4639" s="102"/>
      <c r="M4639" s="210"/>
      <c r="N4639" s="102"/>
      <c r="O4639" s="210"/>
      <c r="P4639" s="102"/>
      <c r="Q4639" s="215"/>
    </row>
    <row r="4640" spans="2:17" x14ac:dyDescent="0.3">
      <c r="B4640" s="102"/>
      <c r="C4640" s="210"/>
      <c r="D4640" s="102"/>
      <c r="E4640" s="210"/>
      <c r="F4640" s="102"/>
      <c r="G4640" s="210"/>
      <c r="H4640" s="102"/>
      <c r="I4640" s="210"/>
      <c r="J4640" s="102"/>
      <c r="K4640" s="210"/>
      <c r="L4640" s="102"/>
      <c r="M4640" s="210"/>
      <c r="N4640" s="102"/>
      <c r="O4640" s="210"/>
      <c r="P4640" s="102"/>
      <c r="Q4640" s="215"/>
    </row>
    <row r="4641" spans="2:17" x14ac:dyDescent="0.3">
      <c r="B4641" s="102"/>
      <c r="C4641" s="210"/>
      <c r="D4641" s="102"/>
      <c r="E4641" s="210"/>
      <c r="F4641" s="102"/>
      <c r="G4641" s="210"/>
      <c r="H4641" s="102"/>
      <c r="I4641" s="210"/>
      <c r="J4641" s="102"/>
      <c r="K4641" s="210"/>
      <c r="L4641" s="102"/>
      <c r="M4641" s="210"/>
      <c r="N4641" s="102"/>
      <c r="O4641" s="210"/>
      <c r="P4641" s="102"/>
      <c r="Q4641" s="215"/>
    </row>
    <row r="4642" spans="2:17" x14ac:dyDescent="0.3">
      <c r="B4642" s="102"/>
      <c r="C4642" s="210"/>
      <c r="D4642" s="102"/>
      <c r="E4642" s="210"/>
      <c r="F4642" s="102"/>
      <c r="G4642" s="210"/>
      <c r="H4642" s="102"/>
      <c r="I4642" s="210"/>
      <c r="J4642" s="102"/>
      <c r="K4642" s="210"/>
      <c r="L4642" s="102"/>
      <c r="M4642" s="210"/>
      <c r="N4642" s="102"/>
      <c r="O4642" s="210"/>
      <c r="P4642" s="102"/>
      <c r="Q4642" s="215"/>
    </row>
    <row r="4643" spans="2:17" x14ac:dyDescent="0.3">
      <c r="B4643" s="102"/>
      <c r="C4643" s="210"/>
      <c r="D4643" s="102"/>
      <c r="E4643" s="210"/>
      <c r="F4643" s="102"/>
      <c r="G4643" s="210"/>
      <c r="H4643" s="102"/>
      <c r="I4643" s="210"/>
      <c r="J4643" s="102"/>
      <c r="K4643" s="210"/>
      <c r="L4643" s="102"/>
      <c r="M4643" s="210"/>
      <c r="N4643" s="102"/>
      <c r="O4643" s="210"/>
      <c r="P4643" s="102"/>
      <c r="Q4643" s="215"/>
    </row>
    <row r="4644" spans="2:17" x14ac:dyDescent="0.3">
      <c r="B4644" s="102"/>
      <c r="C4644" s="210"/>
      <c r="D4644" s="102"/>
      <c r="E4644" s="210"/>
      <c r="F4644" s="102"/>
      <c r="G4644" s="210"/>
      <c r="H4644" s="102"/>
      <c r="I4644" s="210"/>
      <c r="J4644" s="102"/>
      <c r="K4644" s="210"/>
      <c r="L4644" s="102"/>
      <c r="M4644" s="210"/>
      <c r="N4644" s="102"/>
      <c r="O4644" s="210"/>
      <c r="P4644" s="102"/>
      <c r="Q4644" s="215"/>
    </row>
    <row r="4645" spans="2:17" x14ac:dyDescent="0.3">
      <c r="B4645" s="102"/>
      <c r="C4645" s="210"/>
      <c r="D4645" s="102"/>
      <c r="E4645" s="210"/>
      <c r="F4645" s="102"/>
      <c r="G4645" s="210"/>
      <c r="H4645" s="102"/>
      <c r="I4645" s="210"/>
      <c r="J4645" s="102"/>
      <c r="K4645" s="210"/>
      <c r="L4645" s="102"/>
      <c r="M4645" s="210"/>
      <c r="N4645" s="102"/>
      <c r="O4645" s="210"/>
      <c r="P4645" s="102"/>
      <c r="Q4645" s="215"/>
    </row>
    <row r="4646" spans="2:17" x14ac:dyDescent="0.3">
      <c r="B4646" s="102"/>
      <c r="C4646" s="210"/>
      <c r="D4646" s="102"/>
      <c r="E4646" s="210"/>
      <c r="F4646" s="102"/>
      <c r="G4646" s="210"/>
      <c r="H4646" s="102"/>
      <c r="I4646" s="210"/>
      <c r="J4646" s="102"/>
      <c r="K4646" s="210"/>
      <c r="L4646" s="102"/>
      <c r="M4646" s="210"/>
      <c r="N4646" s="102"/>
      <c r="O4646" s="210"/>
      <c r="P4646" s="102"/>
      <c r="Q4646" s="215"/>
    </row>
    <row r="4647" spans="2:17" x14ac:dyDescent="0.3">
      <c r="B4647" s="102"/>
      <c r="C4647" s="210"/>
      <c r="D4647" s="102"/>
      <c r="E4647" s="210"/>
      <c r="F4647" s="102"/>
      <c r="G4647" s="210"/>
      <c r="H4647" s="102"/>
      <c r="I4647" s="210"/>
      <c r="J4647" s="102"/>
      <c r="K4647" s="210"/>
      <c r="L4647" s="102"/>
      <c r="M4647" s="210"/>
      <c r="N4647" s="102"/>
      <c r="O4647" s="210"/>
      <c r="P4647" s="102"/>
      <c r="Q4647" s="215"/>
    </row>
    <row r="4648" spans="2:17" x14ac:dyDescent="0.3">
      <c r="B4648" s="102"/>
      <c r="C4648" s="210"/>
      <c r="D4648" s="102"/>
      <c r="E4648" s="210"/>
      <c r="F4648" s="102"/>
      <c r="G4648" s="210"/>
      <c r="H4648" s="102"/>
      <c r="I4648" s="210"/>
      <c r="J4648" s="102"/>
      <c r="K4648" s="210"/>
      <c r="L4648" s="102"/>
      <c r="M4648" s="210"/>
      <c r="N4648" s="102"/>
      <c r="O4648" s="210"/>
      <c r="P4648" s="102"/>
      <c r="Q4648" s="215"/>
    </row>
    <row r="4649" spans="2:17" x14ac:dyDescent="0.3">
      <c r="B4649" s="102"/>
      <c r="C4649" s="210"/>
      <c r="D4649" s="102"/>
      <c r="E4649" s="210"/>
      <c r="F4649" s="102"/>
      <c r="G4649" s="210"/>
      <c r="H4649" s="102"/>
      <c r="I4649" s="210"/>
      <c r="J4649" s="102"/>
      <c r="K4649" s="210"/>
      <c r="L4649" s="102"/>
      <c r="M4649" s="210"/>
      <c r="N4649" s="102"/>
      <c r="O4649" s="210"/>
      <c r="P4649" s="102"/>
      <c r="Q4649" s="215"/>
    </row>
    <row r="4650" spans="2:17" x14ac:dyDescent="0.3">
      <c r="B4650" s="102"/>
      <c r="C4650" s="210"/>
      <c r="D4650" s="102"/>
      <c r="E4650" s="210"/>
      <c r="F4650" s="102"/>
      <c r="G4650" s="210"/>
      <c r="H4650" s="102"/>
      <c r="I4650" s="210"/>
      <c r="J4650" s="102"/>
      <c r="K4650" s="210"/>
      <c r="L4650" s="102"/>
      <c r="M4650" s="210"/>
      <c r="N4650" s="102"/>
      <c r="O4650" s="210"/>
      <c r="P4650" s="102"/>
      <c r="Q4650" s="215"/>
    </row>
    <row r="4651" spans="2:17" x14ac:dyDescent="0.3">
      <c r="B4651" s="102"/>
      <c r="C4651" s="210"/>
      <c r="D4651" s="102"/>
      <c r="E4651" s="210"/>
      <c r="F4651" s="102"/>
      <c r="G4651" s="210"/>
      <c r="H4651" s="102"/>
      <c r="I4651" s="210"/>
      <c r="J4651" s="102"/>
      <c r="K4651" s="210"/>
      <c r="L4651" s="102"/>
      <c r="M4651" s="210"/>
      <c r="N4651" s="102"/>
      <c r="O4651" s="210"/>
      <c r="P4651" s="102"/>
      <c r="Q4651" s="215"/>
    </row>
    <row r="4652" spans="2:17" x14ac:dyDescent="0.3">
      <c r="B4652" s="102"/>
      <c r="C4652" s="210"/>
      <c r="D4652" s="102"/>
      <c r="E4652" s="210"/>
      <c r="F4652" s="102"/>
      <c r="G4652" s="210"/>
      <c r="H4652" s="102"/>
      <c r="I4652" s="210"/>
      <c r="J4652" s="102"/>
      <c r="K4652" s="210"/>
      <c r="L4652" s="102"/>
      <c r="M4652" s="210"/>
      <c r="N4652" s="102"/>
      <c r="O4652" s="210"/>
      <c r="P4652" s="102"/>
      <c r="Q4652" s="215"/>
    </row>
    <row r="4653" spans="2:17" x14ac:dyDescent="0.3">
      <c r="B4653" s="102"/>
      <c r="C4653" s="210"/>
      <c r="D4653" s="102"/>
      <c r="E4653" s="210"/>
      <c r="F4653" s="102"/>
      <c r="G4653" s="210"/>
      <c r="H4653" s="102"/>
      <c r="I4653" s="210"/>
      <c r="J4653" s="102"/>
      <c r="K4653" s="210"/>
      <c r="L4653" s="102"/>
      <c r="M4653" s="210"/>
      <c r="N4653" s="102"/>
      <c r="O4653" s="210"/>
      <c r="P4653" s="102"/>
      <c r="Q4653" s="215"/>
    </row>
    <row r="4654" spans="2:17" x14ac:dyDescent="0.3">
      <c r="B4654" s="102"/>
      <c r="C4654" s="210"/>
      <c r="D4654" s="102"/>
      <c r="E4654" s="210"/>
      <c r="F4654" s="102"/>
      <c r="G4654" s="210"/>
      <c r="H4654" s="102"/>
      <c r="I4654" s="210"/>
      <c r="J4654" s="102"/>
      <c r="K4654" s="210"/>
      <c r="L4654" s="102"/>
      <c r="M4654" s="210"/>
      <c r="N4654" s="102"/>
      <c r="O4654" s="210"/>
      <c r="P4654" s="102"/>
      <c r="Q4654" s="215"/>
    </row>
    <row r="4655" spans="2:17" x14ac:dyDescent="0.3">
      <c r="B4655" s="102"/>
      <c r="C4655" s="210"/>
      <c r="D4655" s="102"/>
      <c r="E4655" s="210"/>
      <c r="F4655" s="102"/>
      <c r="G4655" s="210"/>
      <c r="H4655" s="102"/>
      <c r="I4655" s="210"/>
      <c r="J4655" s="102"/>
      <c r="K4655" s="210"/>
      <c r="L4655" s="102"/>
      <c r="M4655" s="210"/>
      <c r="N4655" s="102"/>
      <c r="O4655" s="210"/>
      <c r="P4655" s="102"/>
      <c r="Q4655" s="215"/>
    </row>
    <row r="4656" spans="2:17" x14ac:dyDescent="0.3">
      <c r="B4656" s="102"/>
      <c r="C4656" s="210"/>
      <c r="D4656" s="102"/>
      <c r="E4656" s="210"/>
      <c r="F4656" s="102"/>
      <c r="G4656" s="210"/>
      <c r="H4656" s="102"/>
      <c r="I4656" s="210"/>
      <c r="J4656" s="102"/>
      <c r="K4656" s="210"/>
      <c r="L4656" s="102"/>
      <c r="M4656" s="210"/>
      <c r="N4656" s="102"/>
      <c r="O4656" s="210"/>
      <c r="P4656" s="102"/>
      <c r="Q4656" s="215"/>
    </row>
    <row r="4657" spans="2:17" x14ac:dyDescent="0.3">
      <c r="B4657" s="102"/>
      <c r="C4657" s="210"/>
      <c r="D4657" s="102"/>
      <c r="E4657" s="210"/>
      <c r="F4657" s="102"/>
      <c r="G4657" s="210"/>
      <c r="H4657" s="102"/>
      <c r="I4657" s="210"/>
      <c r="J4657" s="102"/>
      <c r="K4657" s="210"/>
      <c r="L4657" s="102"/>
      <c r="M4657" s="210"/>
      <c r="N4657" s="102"/>
      <c r="O4657" s="210"/>
      <c r="P4657" s="102"/>
      <c r="Q4657" s="215"/>
    </row>
    <row r="4658" spans="2:17" x14ac:dyDescent="0.3">
      <c r="B4658" s="102"/>
      <c r="C4658" s="210"/>
      <c r="D4658" s="102"/>
      <c r="E4658" s="210"/>
      <c r="F4658" s="102"/>
      <c r="G4658" s="210"/>
      <c r="H4658" s="102"/>
      <c r="I4658" s="210"/>
      <c r="J4658" s="102"/>
      <c r="K4658" s="210"/>
      <c r="L4658" s="102"/>
      <c r="M4658" s="210"/>
      <c r="N4658" s="102"/>
      <c r="O4658" s="210"/>
      <c r="P4658" s="102"/>
      <c r="Q4658" s="215"/>
    </row>
    <row r="4659" spans="2:17" x14ac:dyDescent="0.3">
      <c r="B4659" s="102"/>
      <c r="C4659" s="210"/>
      <c r="D4659" s="102"/>
      <c r="E4659" s="210"/>
      <c r="F4659" s="102"/>
      <c r="G4659" s="210"/>
      <c r="H4659" s="102"/>
      <c r="I4659" s="210"/>
      <c r="J4659" s="102"/>
      <c r="K4659" s="210"/>
      <c r="L4659" s="102"/>
      <c r="M4659" s="210"/>
      <c r="N4659" s="102"/>
      <c r="O4659" s="210"/>
      <c r="P4659" s="102"/>
      <c r="Q4659" s="215"/>
    </row>
    <row r="4660" spans="2:17" x14ac:dyDescent="0.3">
      <c r="B4660" s="102"/>
      <c r="C4660" s="210"/>
      <c r="D4660" s="102"/>
      <c r="E4660" s="210"/>
      <c r="F4660" s="102"/>
      <c r="G4660" s="210"/>
      <c r="H4660" s="102"/>
      <c r="I4660" s="210"/>
      <c r="J4660" s="102"/>
      <c r="K4660" s="210"/>
      <c r="L4660" s="102"/>
      <c r="M4660" s="210"/>
      <c r="N4660" s="102"/>
      <c r="O4660" s="210"/>
      <c r="P4660" s="102"/>
      <c r="Q4660" s="215"/>
    </row>
    <row r="4661" spans="2:17" x14ac:dyDescent="0.3">
      <c r="B4661" s="102"/>
      <c r="C4661" s="210"/>
      <c r="D4661" s="102"/>
      <c r="E4661" s="210"/>
      <c r="F4661" s="102"/>
      <c r="G4661" s="210"/>
      <c r="H4661" s="102"/>
      <c r="I4661" s="210"/>
      <c r="J4661" s="102"/>
      <c r="K4661" s="210"/>
      <c r="L4661" s="102"/>
      <c r="M4661" s="210"/>
      <c r="N4661" s="102"/>
      <c r="O4661" s="210"/>
      <c r="P4661" s="102"/>
      <c r="Q4661" s="215"/>
    </row>
    <row r="4662" spans="2:17" x14ac:dyDescent="0.3">
      <c r="B4662" s="102"/>
      <c r="C4662" s="210"/>
      <c r="D4662" s="102"/>
      <c r="E4662" s="210"/>
      <c r="F4662" s="102"/>
      <c r="G4662" s="210"/>
      <c r="H4662" s="102"/>
      <c r="I4662" s="210"/>
      <c r="J4662" s="102"/>
      <c r="K4662" s="210"/>
      <c r="L4662" s="102"/>
      <c r="M4662" s="210"/>
      <c r="N4662" s="102"/>
      <c r="O4662" s="210"/>
      <c r="P4662" s="102"/>
      <c r="Q4662" s="215"/>
    </row>
    <row r="4663" spans="2:17" x14ac:dyDescent="0.3">
      <c r="B4663" s="102"/>
      <c r="C4663" s="210"/>
      <c r="D4663" s="102"/>
      <c r="E4663" s="210"/>
      <c r="F4663" s="102"/>
      <c r="G4663" s="210"/>
      <c r="H4663" s="102"/>
      <c r="I4663" s="210"/>
      <c r="J4663" s="102"/>
      <c r="K4663" s="210"/>
      <c r="L4663" s="102"/>
      <c r="M4663" s="210"/>
      <c r="N4663" s="102"/>
      <c r="O4663" s="210"/>
      <c r="P4663" s="102"/>
      <c r="Q4663" s="215"/>
    </row>
    <row r="4664" spans="2:17" x14ac:dyDescent="0.3">
      <c r="B4664" s="102"/>
      <c r="C4664" s="210"/>
      <c r="D4664" s="102"/>
      <c r="E4664" s="210"/>
      <c r="F4664" s="102"/>
      <c r="G4664" s="210"/>
      <c r="H4664" s="102"/>
      <c r="I4664" s="210"/>
      <c r="J4664" s="102"/>
      <c r="K4664" s="210"/>
      <c r="L4664" s="102"/>
      <c r="M4664" s="210"/>
      <c r="N4664" s="102"/>
      <c r="O4664" s="210"/>
      <c r="P4664" s="102"/>
      <c r="Q4664" s="215"/>
    </row>
    <row r="4665" spans="2:17" x14ac:dyDescent="0.3">
      <c r="B4665" s="102"/>
      <c r="C4665" s="210"/>
      <c r="D4665" s="102"/>
      <c r="E4665" s="210"/>
      <c r="F4665" s="102"/>
      <c r="G4665" s="210"/>
      <c r="H4665" s="102"/>
      <c r="I4665" s="210"/>
      <c r="J4665" s="102"/>
      <c r="K4665" s="210"/>
      <c r="L4665" s="102"/>
      <c r="M4665" s="210"/>
      <c r="N4665" s="102"/>
      <c r="O4665" s="210"/>
      <c r="P4665" s="102"/>
      <c r="Q4665" s="215"/>
    </row>
    <row r="4666" spans="2:17" x14ac:dyDescent="0.3">
      <c r="B4666" s="102"/>
      <c r="C4666" s="210"/>
      <c r="D4666" s="102"/>
      <c r="E4666" s="210"/>
      <c r="F4666" s="102"/>
      <c r="G4666" s="210"/>
      <c r="H4666" s="102"/>
      <c r="I4666" s="210"/>
      <c r="J4666" s="102"/>
      <c r="K4666" s="210"/>
      <c r="L4666" s="102"/>
      <c r="M4666" s="210"/>
      <c r="N4666" s="102"/>
      <c r="O4666" s="210"/>
      <c r="P4666" s="102"/>
      <c r="Q4666" s="215"/>
    </row>
    <row r="4667" spans="2:17" x14ac:dyDescent="0.3">
      <c r="B4667" s="102"/>
      <c r="C4667" s="210"/>
      <c r="D4667" s="102"/>
      <c r="E4667" s="210"/>
      <c r="F4667" s="102"/>
      <c r="G4667" s="210"/>
      <c r="H4667" s="102"/>
      <c r="I4667" s="210"/>
      <c r="J4667" s="102"/>
      <c r="K4667" s="210"/>
      <c r="L4667" s="102"/>
      <c r="M4667" s="210"/>
      <c r="N4667" s="102"/>
      <c r="O4667" s="210"/>
      <c r="P4667" s="102"/>
      <c r="Q4667" s="215"/>
    </row>
    <row r="4668" spans="2:17" x14ac:dyDescent="0.3">
      <c r="B4668" s="102"/>
      <c r="C4668" s="210"/>
      <c r="D4668" s="102"/>
      <c r="E4668" s="210"/>
      <c r="F4668" s="102"/>
      <c r="G4668" s="210"/>
      <c r="H4668" s="102"/>
      <c r="I4668" s="210"/>
      <c r="J4668" s="102"/>
      <c r="K4668" s="210"/>
      <c r="L4668" s="102"/>
      <c r="M4668" s="210"/>
      <c r="N4668" s="102"/>
      <c r="O4668" s="210"/>
      <c r="P4668" s="102"/>
      <c r="Q4668" s="215"/>
    </row>
    <row r="4669" spans="2:17" x14ac:dyDescent="0.3">
      <c r="B4669" s="102"/>
      <c r="C4669" s="210"/>
      <c r="D4669" s="102"/>
      <c r="E4669" s="210"/>
      <c r="F4669" s="102"/>
      <c r="G4669" s="210"/>
      <c r="H4669" s="102"/>
      <c r="I4669" s="210"/>
      <c r="J4669" s="102"/>
      <c r="K4669" s="210"/>
      <c r="L4669" s="102"/>
      <c r="M4669" s="210"/>
      <c r="N4669" s="102"/>
      <c r="O4669" s="210"/>
      <c r="P4669" s="102"/>
      <c r="Q4669" s="215"/>
    </row>
    <row r="4670" spans="2:17" x14ac:dyDescent="0.3">
      <c r="B4670" s="102"/>
      <c r="C4670" s="210"/>
      <c r="D4670" s="102"/>
      <c r="E4670" s="210"/>
      <c r="F4670" s="102"/>
      <c r="G4670" s="210"/>
      <c r="H4670" s="102"/>
      <c r="I4670" s="210"/>
      <c r="J4670" s="102"/>
      <c r="K4670" s="210"/>
      <c r="L4670" s="102"/>
      <c r="M4670" s="210"/>
      <c r="N4670" s="102"/>
      <c r="O4670" s="210"/>
      <c r="P4670" s="102"/>
      <c r="Q4670" s="215"/>
    </row>
    <row r="4671" spans="2:17" x14ac:dyDescent="0.3">
      <c r="B4671" s="102"/>
      <c r="C4671" s="210"/>
      <c r="D4671" s="102"/>
      <c r="E4671" s="210"/>
      <c r="F4671" s="102"/>
      <c r="G4671" s="210"/>
      <c r="H4671" s="102"/>
      <c r="I4671" s="210"/>
      <c r="J4671" s="102"/>
      <c r="K4671" s="210"/>
      <c r="L4671" s="102"/>
      <c r="M4671" s="210"/>
      <c r="N4671" s="102"/>
      <c r="O4671" s="210"/>
      <c r="P4671" s="102"/>
      <c r="Q4671" s="215"/>
    </row>
    <row r="4672" spans="2:17" x14ac:dyDescent="0.3">
      <c r="B4672" s="102"/>
      <c r="C4672" s="210"/>
      <c r="D4672" s="102"/>
      <c r="E4672" s="210"/>
      <c r="F4672" s="102"/>
      <c r="G4672" s="210"/>
      <c r="H4672" s="102"/>
      <c r="I4672" s="210"/>
      <c r="J4672" s="102"/>
      <c r="K4672" s="210"/>
      <c r="L4672" s="102"/>
      <c r="M4672" s="210"/>
      <c r="N4672" s="102"/>
      <c r="O4672" s="210"/>
      <c r="P4672" s="102"/>
      <c r="Q4672" s="215"/>
    </row>
    <row r="4673" spans="2:17" x14ac:dyDescent="0.3">
      <c r="B4673" s="102"/>
      <c r="C4673" s="210"/>
      <c r="D4673" s="102"/>
      <c r="E4673" s="210"/>
      <c r="F4673" s="102"/>
      <c r="G4673" s="210"/>
      <c r="H4673" s="102"/>
      <c r="I4673" s="210"/>
      <c r="J4673" s="102"/>
      <c r="K4673" s="210"/>
      <c r="L4673" s="102"/>
      <c r="M4673" s="210"/>
      <c r="N4673" s="102"/>
      <c r="O4673" s="210"/>
      <c r="P4673" s="102"/>
      <c r="Q4673" s="215"/>
    </row>
    <row r="4674" spans="2:17" x14ac:dyDescent="0.3">
      <c r="B4674" s="102"/>
      <c r="C4674" s="210"/>
      <c r="D4674" s="102"/>
      <c r="E4674" s="210"/>
      <c r="F4674" s="102"/>
      <c r="G4674" s="210"/>
      <c r="H4674" s="102"/>
      <c r="I4674" s="210"/>
      <c r="J4674" s="102"/>
      <c r="K4674" s="210"/>
      <c r="L4674" s="102"/>
      <c r="M4674" s="210"/>
      <c r="N4674" s="102"/>
      <c r="O4674" s="210"/>
      <c r="P4674" s="102"/>
      <c r="Q4674" s="215"/>
    </row>
    <row r="4675" spans="2:17" x14ac:dyDescent="0.3">
      <c r="B4675" s="102"/>
      <c r="C4675" s="210"/>
      <c r="D4675" s="102"/>
      <c r="E4675" s="210"/>
      <c r="F4675" s="102"/>
      <c r="G4675" s="210"/>
      <c r="H4675" s="102"/>
      <c r="I4675" s="210"/>
      <c r="J4675" s="102"/>
      <c r="K4675" s="210"/>
      <c r="L4675" s="102"/>
      <c r="M4675" s="210"/>
      <c r="N4675" s="102"/>
      <c r="O4675" s="210"/>
      <c r="P4675" s="102"/>
      <c r="Q4675" s="215"/>
    </row>
    <row r="4676" spans="2:17" x14ac:dyDescent="0.3">
      <c r="B4676" s="102"/>
      <c r="C4676" s="210"/>
      <c r="D4676" s="102"/>
      <c r="E4676" s="210"/>
      <c r="F4676" s="102"/>
      <c r="G4676" s="210"/>
      <c r="H4676" s="102"/>
      <c r="I4676" s="210"/>
      <c r="J4676" s="102"/>
      <c r="K4676" s="210"/>
      <c r="L4676" s="102"/>
      <c r="M4676" s="210"/>
      <c r="N4676" s="102"/>
      <c r="O4676" s="210"/>
      <c r="P4676" s="102"/>
      <c r="Q4676" s="215"/>
    </row>
    <row r="4677" spans="2:17" x14ac:dyDescent="0.3">
      <c r="B4677" s="102"/>
      <c r="C4677" s="210"/>
      <c r="D4677" s="102"/>
      <c r="E4677" s="210"/>
      <c r="F4677" s="102"/>
      <c r="G4677" s="210"/>
      <c r="H4677" s="102"/>
      <c r="I4677" s="210"/>
      <c r="J4677" s="102"/>
      <c r="K4677" s="210"/>
      <c r="L4677" s="102"/>
      <c r="M4677" s="210"/>
      <c r="N4677" s="102"/>
      <c r="O4677" s="210"/>
      <c r="P4677" s="102"/>
      <c r="Q4677" s="215"/>
    </row>
    <row r="4678" spans="2:17" x14ac:dyDescent="0.3">
      <c r="B4678" s="102"/>
      <c r="C4678" s="210"/>
      <c r="D4678" s="102"/>
      <c r="E4678" s="210"/>
      <c r="F4678" s="102"/>
      <c r="G4678" s="210"/>
      <c r="H4678" s="102"/>
      <c r="I4678" s="210"/>
      <c r="J4678" s="102"/>
      <c r="K4678" s="210"/>
      <c r="L4678" s="102"/>
      <c r="M4678" s="210"/>
      <c r="N4678" s="102"/>
      <c r="O4678" s="210"/>
      <c r="P4678" s="102"/>
      <c r="Q4678" s="215"/>
    </row>
    <row r="4679" spans="2:17" x14ac:dyDescent="0.3">
      <c r="B4679" s="102"/>
      <c r="C4679" s="210"/>
      <c r="D4679" s="102"/>
      <c r="E4679" s="210"/>
      <c r="F4679" s="102"/>
      <c r="G4679" s="210"/>
      <c r="H4679" s="102"/>
      <c r="I4679" s="210"/>
      <c r="J4679" s="102"/>
      <c r="K4679" s="210"/>
      <c r="L4679" s="102"/>
      <c r="M4679" s="210"/>
      <c r="N4679" s="102"/>
      <c r="O4679" s="210"/>
      <c r="P4679" s="102"/>
      <c r="Q4679" s="215"/>
    </row>
    <row r="4680" spans="2:17" x14ac:dyDescent="0.3">
      <c r="B4680" s="102"/>
      <c r="C4680" s="210"/>
      <c r="D4680" s="102"/>
      <c r="E4680" s="210"/>
      <c r="F4680" s="102"/>
      <c r="G4680" s="210"/>
      <c r="H4680" s="102"/>
      <c r="I4680" s="210"/>
      <c r="J4680" s="102"/>
      <c r="K4680" s="210"/>
      <c r="L4680" s="102"/>
      <c r="M4680" s="210"/>
      <c r="N4680" s="102"/>
      <c r="O4680" s="210"/>
      <c r="P4680" s="102"/>
      <c r="Q4680" s="215"/>
    </row>
    <row r="4681" spans="2:17" x14ac:dyDescent="0.3">
      <c r="B4681" s="102"/>
      <c r="C4681" s="210"/>
      <c r="D4681" s="102"/>
      <c r="E4681" s="210"/>
      <c r="F4681" s="102"/>
      <c r="G4681" s="210"/>
      <c r="H4681" s="102"/>
      <c r="I4681" s="210"/>
      <c r="J4681" s="102"/>
      <c r="K4681" s="210"/>
      <c r="L4681" s="102"/>
      <c r="M4681" s="210"/>
      <c r="N4681" s="102"/>
      <c r="O4681" s="210"/>
      <c r="P4681" s="102"/>
      <c r="Q4681" s="215"/>
    </row>
    <row r="4682" spans="2:17" x14ac:dyDescent="0.3">
      <c r="B4682" s="102"/>
      <c r="C4682" s="210"/>
      <c r="D4682" s="102"/>
      <c r="E4682" s="210"/>
      <c r="F4682" s="102"/>
      <c r="G4682" s="210"/>
      <c r="H4682" s="102"/>
      <c r="I4682" s="210"/>
      <c r="J4682" s="102"/>
      <c r="K4682" s="210"/>
      <c r="L4682" s="102"/>
      <c r="M4682" s="210"/>
      <c r="N4682" s="102"/>
      <c r="O4682" s="210"/>
      <c r="P4682" s="102"/>
      <c r="Q4682" s="215"/>
    </row>
    <row r="4683" spans="2:17" x14ac:dyDescent="0.3">
      <c r="B4683" s="102"/>
      <c r="C4683" s="210"/>
      <c r="D4683" s="102"/>
      <c r="E4683" s="210"/>
      <c r="F4683" s="102"/>
      <c r="G4683" s="210"/>
      <c r="H4683" s="102"/>
      <c r="I4683" s="210"/>
      <c r="J4683" s="102"/>
      <c r="K4683" s="210"/>
      <c r="L4683" s="102"/>
      <c r="M4683" s="210"/>
      <c r="N4683" s="102"/>
      <c r="O4683" s="210"/>
      <c r="P4683" s="102"/>
      <c r="Q4683" s="215"/>
    </row>
    <row r="4684" spans="2:17" x14ac:dyDescent="0.3">
      <c r="B4684" s="102"/>
      <c r="C4684" s="210"/>
      <c r="D4684" s="102"/>
      <c r="E4684" s="210"/>
      <c r="F4684" s="102"/>
      <c r="G4684" s="210"/>
      <c r="H4684" s="102"/>
      <c r="I4684" s="210"/>
      <c r="J4684" s="102"/>
      <c r="K4684" s="210"/>
      <c r="L4684" s="102"/>
      <c r="M4684" s="210"/>
      <c r="N4684" s="102"/>
      <c r="O4684" s="210"/>
      <c r="P4684" s="102"/>
      <c r="Q4684" s="215"/>
    </row>
    <row r="4685" spans="2:17" x14ac:dyDescent="0.3">
      <c r="B4685" s="102"/>
      <c r="C4685" s="210"/>
      <c r="D4685" s="102"/>
      <c r="E4685" s="210"/>
      <c r="F4685" s="102"/>
      <c r="G4685" s="210"/>
      <c r="H4685" s="102"/>
      <c r="I4685" s="210"/>
      <c r="J4685" s="102"/>
      <c r="K4685" s="210"/>
      <c r="L4685" s="102"/>
      <c r="M4685" s="210"/>
      <c r="N4685" s="102"/>
      <c r="O4685" s="210"/>
      <c r="P4685" s="102"/>
      <c r="Q4685" s="215"/>
    </row>
    <row r="4686" spans="2:17" x14ac:dyDescent="0.3">
      <c r="B4686" s="102"/>
      <c r="C4686" s="210"/>
      <c r="D4686" s="102"/>
      <c r="E4686" s="210"/>
      <c r="F4686" s="102"/>
      <c r="G4686" s="210"/>
      <c r="H4686" s="102"/>
      <c r="I4686" s="210"/>
      <c r="J4686" s="102"/>
      <c r="K4686" s="210"/>
      <c r="L4686" s="102"/>
      <c r="M4686" s="210"/>
      <c r="N4686" s="102"/>
      <c r="O4686" s="210"/>
      <c r="P4686" s="102"/>
      <c r="Q4686" s="215"/>
    </row>
    <row r="4687" spans="2:17" x14ac:dyDescent="0.3">
      <c r="B4687" s="102"/>
      <c r="C4687" s="210"/>
      <c r="D4687" s="102"/>
      <c r="E4687" s="210"/>
      <c r="F4687" s="102"/>
      <c r="G4687" s="210"/>
      <c r="H4687" s="102"/>
      <c r="I4687" s="210"/>
      <c r="J4687" s="102"/>
      <c r="K4687" s="210"/>
      <c r="L4687" s="102"/>
      <c r="M4687" s="210"/>
      <c r="N4687" s="102"/>
      <c r="O4687" s="210"/>
      <c r="P4687" s="102"/>
      <c r="Q4687" s="215"/>
    </row>
    <row r="4688" spans="2:17" x14ac:dyDescent="0.3">
      <c r="B4688" s="102"/>
      <c r="C4688" s="210"/>
      <c r="D4688" s="102"/>
      <c r="E4688" s="210"/>
      <c r="F4688" s="102"/>
      <c r="G4688" s="210"/>
      <c r="H4688" s="102"/>
      <c r="I4688" s="210"/>
      <c r="J4688" s="102"/>
      <c r="K4688" s="210"/>
      <c r="L4688" s="102"/>
      <c r="M4688" s="210"/>
      <c r="N4688" s="102"/>
      <c r="O4688" s="210"/>
      <c r="P4688" s="102"/>
      <c r="Q4688" s="215"/>
    </row>
    <row r="4689" spans="2:17" x14ac:dyDescent="0.3">
      <c r="B4689" s="102"/>
      <c r="C4689" s="210"/>
      <c r="D4689" s="102"/>
      <c r="E4689" s="210"/>
      <c r="F4689" s="102"/>
      <c r="G4689" s="210"/>
      <c r="H4689" s="102"/>
      <c r="I4689" s="210"/>
      <c r="J4689" s="102"/>
      <c r="K4689" s="210"/>
      <c r="L4689" s="102"/>
      <c r="M4689" s="210"/>
      <c r="N4689" s="102"/>
      <c r="O4689" s="210"/>
      <c r="P4689" s="102"/>
      <c r="Q4689" s="215"/>
    </row>
    <row r="4690" spans="2:17" x14ac:dyDescent="0.3">
      <c r="B4690" s="102"/>
      <c r="C4690" s="210"/>
      <c r="D4690" s="102"/>
      <c r="E4690" s="210"/>
      <c r="F4690" s="102"/>
      <c r="G4690" s="210"/>
      <c r="H4690" s="102"/>
      <c r="I4690" s="210"/>
      <c r="J4690" s="102"/>
      <c r="K4690" s="210"/>
      <c r="L4690" s="102"/>
      <c r="M4690" s="210"/>
      <c r="N4690" s="102"/>
      <c r="O4690" s="210"/>
      <c r="P4690" s="102"/>
      <c r="Q4690" s="215"/>
    </row>
    <row r="4691" spans="2:17" x14ac:dyDescent="0.3">
      <c r="B4691" s="102"/>
      <c r="C4691" s="210"/>
      <c r="D4691" s="102"/>
      <c r="E4691" s="210"/>
      <c r="F4691" s="102"/>
      <c r="G4691" s="210"/>
      <c r="H4691" s="102"/>
      <c r="I4691" s="210"/>
      <c r="J4691" s="102"/>
      <c r="K4691" s="210"/>
      <c r="L4691" s="102"/>
      <c r="M4691" s="210"/>
      <c r="N4691" s="102"/>
      <c r="O4691" s="210"/>
      <c r="P4691" s="102"/>
      <c r="Q4691" s="215"/>
    </row>
    <row r="4692" spans="2:17" x14ac:dyDescent="0.3">
      <c r="B4692" s="102"/>
      <c r="C4692" s="210"/>
      <c r="D4692" s="102"/>
      <c r="E4692" s="210"/>
      <c r="F4692" s="102"/>
      <c r="G4692" s="210"/>
      <c r="H4692" s="102"/>
      <c r="I4692" s="210"/>
      <c r="J4692" s="102"/>
      <c r="K4692" s="210"/>
      <c r="L4692" s="102"/>
      <c r="M4692" s="210"/>
      <c r="N4692" s="102"/>
      <c r="O4692" s="210"/>
      <c r="P4692" s="102"/>
      <c r="Q4692" s="215"/>
    </row>
    <row r="4693" spans="2:17" x14ac:dyDescent="0.3">
      <c r="B4693" s="102"/>
      <c r="C4693" s="210"/>
      <c r="D4693" s="102"/>
      <c r="E4693" s="210"/>
      <c r="F4693" s="102"/>
      <c r="G4693" s="210"/>
      <c r="H4693" s="102"/>
      <c r="I4693" s="210"/>
      <c r="J4693" s="102"/>
      <c r="K4693" s="210"/>
      <c r="L4693" s="102"/>
      <c r="M4693" s="210"/>
      <c r="N4693" s="102"/>
      <c r="O4693" s="210"/>
      <c r="P4693" s="102"/>
      <c r="Q4693" s="215"/>
    </row>
    <row r="4694" spans="2:17" x14ac:dyDescent="0.3">
      <c r="B4694" s="102"/>
      <c r="C4694" s="210"/>
      <c r="D4694" s="102"/>
      <c r="E4694" s="210"/>
      <c r="F4694" s="102"/>
      <c r="G4694" s="210"/>
      <c r="H4694" s="102"/>
      <c r="I4694" s="210"/>
      <c r="J4694" s="102"/>
      <c r="K4694" s="210"/>
      <c r="L4694" s="102"/>
      <c r="M4694" s="210"/>
      <c r="N4694" s="102"/>
      <c r="O4694" s="210"/>
      <c r="P4694" s="102"/>
      <c r="Q4694" s="215"/>
    </row>
    <row r="4695" spans="2:17" x14ac:dyDescent="0.3">
      <c r="B4695" s="102"/>
      <c r="C4695" s="210"/>
      <c r="D4695" s="102"/>
      <c r="E4695" s="210"/>
      <c r="F4695" s="102"/>
      <c r="G4695" s="210"/>
      <c r="H4695" s="102"/>
      <c r="I4695" s="210"/>
      <c r="J4695" s="102"/>
      <c r="K4695" s="210"/>
      <c r="L4695" s="102"/>
      <c r="M4695" s="210"/>
      <c r="N4695" s="102"/>
      <c r="O4695" s="210"/>
      <c r="P4695" s="102"/>
      <c r="Q4695" s="215"/>
    </row>
    <row r="4696" spans="2:17" x14ac:dyDescent="0.3">
      <c r="B4696" s="102"/>
      <c r="C4696" s="210"/>
      <c r="D4696" s="102"/>
      <c r="E4696" s="210"/>
      <c r="F4696" s="102"/>
      <c r="G4696" s="210"/>
      <c r="H4696" s="102"/>
      <c r="I4696" s="210"/>
      <c r="J4696" s="102"/>
      <c r="K4696" s="210"/>
      <c r="L4696" s="102"/>
      <c r="M4696" s="210"/>
      <c r="N4696" s="102"/>
      <c r="O4696" s="210"/>
      <c r="P4696" s="102"/>
      <c r="Q4696" s="215"/>
    </row>
    <row r="4697" spans="2:17" x14ac:dyDescent="0.3">
      <c r="B4697" s="102"/>
      <c r="C4697" s="210"/>
      <c r="D4697" s="102"/>
      <c r="E4697" s="210"/>
      <c r="F4697" s="102"/>
      <c r="G4697" s="210"/>
      <c r="H4697" s="102"/>
      <c r="I4697" s="210"/>
      <c r="J4697" s="102"/>
      <c r="K4697" s="210"/>
      <c r="L4697" s="102"/>
      <c r="M4697" s="210"/>
      <c r="N4697" s="102"/>
      <c r="O4697" s="210"/>
      <c r="P4697" s="102"/>
      <c r="Q4697" s="215"/>
    </row>
    <row r="4698" spans="2:17" x14ac:dyDescent="0.3">
      <c r="B4698" s="102"/>
      <c r="C4698" s="210"/>
      <c r="D4698" s="102"/>
      <c r="E4698" s="210"/>
      <c r="F4698" s="102"/>
      <c r="G4698" s="210"/>
      <c r="H4698" s="102"/>
      <c r="I4698" s="210"/>
      <c r="J4698" s="102"/>
      <c r="K4698" s="210"/>
      <c r="L4698" s="102"/>
      <c r="M4698" s="210"/>
      <c r="N4698" s="102"/>
      <c r="O4698" s="210"/>
      <c r="P4698" s="102"/>
      <c r="Q4698" s="215"/>
    </row>
    <row r="4699" spans="2:17" x14ac:dyDescent="0.3">
      <c r="B4699" s="102"/>
      <c r="C4699" s="210"/>
      <c r="D4699" s="102"/>
      <c r="E4699" s="210"/>
      <c r="F4699" s="102"/>
      <c r="G4699" s="210"/>
      <c r="H4699" s="102"/>
      <c r="I4699" s="210"/>
      <c r="J4699" s="102"/>
      <c r="K4699" s="210"/>
      <c r="L4699" s="102"/>
      <c r="M4699" s="210"/>
      <c r="N4699" s="102"/>
      <c r="O4699" s="210"/>
      <c r="P4699" s="102"/>
      <c r="Q4699" s="215"/>
    </row>
    <row r="4700" spans="2:17" x14ac:dyDescent="0.3">
      <c r="B4700" s="102"/>
      <c r="C4700" s="210"/>
      <c r="D4700" s="102"/>
      <c r="E4700" s="210"/>
      <c r="F4700" s="102"/>
      <c r="G4700" s="210"/>
      <c r="H4700" s="102"/>
      <c r="I4700" s="210"/>
      <c r="J4700" s="102"/>
      <c r="K4700" s="210"/>
      <c r="L4700" s="102"/>
      <c r="M4700" s="210"/>
      <c r="N4700" s="102"/>
      <c r="O4700" s="210"/>
      <c r="P4700" s="102"/>
      <c r="Q4700" s="215"/>
    </row>
    <row r="4701" spans="2:17" x14ac:dyDescent="0.3">
      <c r="B4701" s="102"/>
      <c r="C4701" s="210"/>
      <c r="D4701" s="102"/>
      <c r="E4701" s="210"/>
      <c r="F4701" s="102"/>
      <c r="G4701" s="210"/>
      <c r="H4701" s="102"/>
      <c r="I4701" s="210"/>
      <c r="J4701" s="102"/>
      <c r="K4701" s="210"/>
      <c r="L4701" s="102"/>
      <c r="M4701" s="210"/>
      <c r="N4701" s="102"/>
      <c r="O4701" s="210"/>
      <c r="P4701" s="102"/>
      <c r="Q4701" s="215"/>
    </row>
    <row r="4702" spans="2:17" x14ac:dyDescent="0.3">
      <c r="B4702" s="102"/>
      <c r="C4702" s="210"/>
      <c r="D4702" s="102"/>
      <c r="E4702" s="210"/>
      <c r="F4702" s="102"/>
      <c r="G4702" s="210"/>
      <c r="H4702" s="102"/>
      <c r="I4702" s="210"/>
      <c r="J4702" s="102"/>
      <c r="K4702" s="210"/>
      <c r="L4702" s="102"/>
      <c r="M4702" s="210"/>
      <c r="N4702" s="102"/>
      <c r="O4702" s="210"/>
      <c r="P4702" s="102"/>
      <c r="Q4702" s="215"/>
    </row>
    <row r="4703" spans="2:17" x14ac:dyDescent="0.3">
      <c r="B4703" s="102"/>
      <c r="C4703" s="210"/>
      <c r="D4703" s="102"/>
      <c r="E4703" s="210"/>
      <c r="F4703" s="102"/>
      <c r="G4703" s="210"/>
      <c r="H4703" s="102"/>
      <c r="I4703" s="210"/>
      <c r="J4703" s="102"/>
      <c r="K4703" s="210"/>
      <c r="L4703" s="102"/>
      <c r="M4703" s="210"/>
      <c r="N4703" s="102"/>
      <c r="O4703" s="210"/>
      <c r="P4703" s="102"/>
      <c r="Q4703" s="215"/>
    </row>
    <row r="4704" spans="2:17" x14ac:dyDescent="0.3">
      <c r="B4704" s="102"/>
      <c r="C4704" s="210"/>
      <c r="D4704" s="102"/>
      <c r="E4704" s="210"/>
      <c r="F4704" s="102"/>
      <c r="G4704" s="210"/>
      <c r="H4704" s="102"/>
      <c r="I4704" s="210"/>
      <c r="J4704" s="102"/>
      <c r="K4704" s="210"/>
      <c r="L4704" s="102"/>
      <c r="M4704" s="210"/>
      <c r="N4704" s="102"/>
      <c r="O4704" s="210"/>
      <c r="P4704" s="102"/>
      <c r="Q4704" s="215"/>
    </row>
    <row r="4705" spans="2:17" x14ac:dyDescent="0.3">
      <c r="B4705" s="102"/>
      <c r="C4705" s="210"/>
      <c r="D4705" s="102"/>
      <c r="E4705" s="210"/>
      <c r="F4705" s="102"/>
      <c r="G4705" s="210"/>
      <c r="H4705" s="102"/>
      <c r="I4705" s="210"/>
      <c r="J4705" s="102"/>
      <c r="K4705" s="210"/>
      <c r="L4705" s="102"/>
      <c r="M4705" s="210"/>
      <c r="N4705" s="102"/>
      <c r="O4705" s="210"/>
      <c r="P4705" s="102"/>
      <c r="Q4705" s="215"/>
    </row>
    <row r="4706" spans="2:17" x14ac:dyDescent="0.3">
      <c r="B4706" s="102"/>
      <c r="C4706" s="210"/>
      <c r="D4706" s="102"/>
      <c r="E4706" s="210"/>
      <c r="F4706" s="102"/>
      <c r="G4706" s="210"/>
      <c r="H4706" s="102"/>
      <c r="I4706" s="210"/>
      <c r="J4706" s="102"/>
      <c r="K4706" s="210"/>
      <c r="L4706" s="102"/>
      <c r="M4706" s="210"/>
      <c r="N4706" s="102"/>
      <c r="O4706" s="210"/>
      <c r="P4706" s="102"/>
      <c r="Q4706" s="215"/>
    </row>
    <row r="4707" spans="2:17" x14ac:dyDescent="0.3">
      <c r="B4707" s="102"/>
      <c r="C4707" s="210"/>
      <c r="D4707" s="102"/>
      <c r="E4707" s="210"/>
      <c r="F4707" s="102"/>
      <c r="G4707" s="210"/>
      <c r="H4707" s="102"/>
      <c r="I4707" s="210"/>
      <c r="J4707" s="102"/>
      <c r="K4707" s="210"/>
      <c r="L4707" s="102"/>
      <c r="M4707" s="210"/>
      <c r="N4707" s="102"/>
      <c r="O4707" s="210"/>
      <c r="P4707" s="102"/>
      <c r="Q4707" s="215"/>
    </row>
    <row r="4708" spans="2:17" x14ac:dyDescent="0.3">
      <c r="B4708" s="102"/>
      <c r="C4708" s="210"/>
      <c r="D4708" s="102"/>
      <c r="E4708" s="210"/>
      <c r="F4708" s="102"/>
      <c r="G4708" s="210"/>
      <c r="H4708" s="102"/>
      <c r="I4708" s="210"/>
      <c r="J4708" s="102"/>
      <c r="K4708" s="210"/>
      <c r="L4708" s="102"/>
      <c r="M4708" s="210"/>
      <c r="N4708" s="102"/>
      <c r="O4708" s="210"/>
      <c r="P4708" s="102"/>
      <c r="Q4708" s="215"/>
    </row>
    <row r="4709" spans="2:17" x14ac:dyDescent="0.3">
      <c r="B4709" s="102"/>
      <c r="C4709" s="210"/>
      <c r="D4709" s="102"/>
      <c r="E4709" s="210"/>
      <c r="F4709" s="102"/>
      <c r="G4709" s="210"/>
      <c r="H4709" s="102"/>
      <c r="I4709" s="210"/>
      <c r="J4709" s="102"/>
      <c r="K4709" s="210"/>
      <c r="L4709" s="102"/>
      <c r="M4709" s="210"/>
      <c r="N4709" s="102"/>
      <c r="O4709" s="210"/>
      <c r="P4709" s="102"/>
      <c r="Q4709" s="215"/>
    </row>
    <row r="4710" spans="2:17" x14ac:dyDescent="0.3">
      <c r="B4710" s="102"/>
      <c r="C4710" s="210"/>
      <c r="D4710" s="102"/>
      <c r="E4710" s="210"/>
      <c r="F4710" s="102"/>
      <c r="G4710" s="210"/>
      <c r="H4710" s="102"/>
      <c r="I4710" s="210"/>
      <c r="J4710" s="102"/>
      <c r="K4710" s="210"/>
      <c r="L4710" s="102"/>
      <c r="M4710" s="210"/>
      <c r="N4710" s="102"/>
      <c r="O4710" s="210"/>
      <c r="P4710" s="102"/>
      <c r="Q4710" s="215"/>
    </row>
    <row r="4711" spans="2:17" x14ac:dyDescent="0.3">
      <c r="B4711" s="102"/>
      <c r="C4711" s="210"/>
      <c r="D4711" s="102"/>
      <c r="E4711" s="210"/>
      <c r="F4711" s="102"/>
      <c r="G4711" s="210"/>
      <c r="H4711" s="102"/>
      <c r="I4711" s="210"/>
      <c r="J4711" s="102"/>
      <c r="K4711" s="210"/>
      <c r="L4711" s="102"/>
      <c r="M4711" s="210"/>
      <c r="N4711" s="102"/>
      <c r="O4711" s="210"/>
      <c r="P4711" s="102"/>
      <c r="Q4711" s="215"/>
    </row>
    <row r="4712" spans="2:17" x14ac:dyDescent="0.3">
      <c r="B4712" s="102"/>
      <c r="C4712" s="210"/>
      <c r="D4712" s="102"/>
      <c r="E4712" s="210"/>
      <c r="F4712" s="102"/>
      <c r="G4712" s="210"/>
      <c r="H4712" s="102"/>
      <c r="I4712" s="210"/>
      <c r="J4712" s="102"/>
      <c r="K4712" s="210"/>
      <c r="L4712" s="102"/>
      <c r="M4712" s="210"/>
      <c r="N4712" s="102"/>
      <c r="O4712" s="210"/>
      <c r="P4712" s="102"/>
      <c r="Q4712" s="215"/>
    </row>
    <row r="4713" spans="2:17" x14ac:dyDescent="0.3">
      <c r="B4713" s="102"/>
      <c r="C4713" s="210"/>
      <c r="D4713" s="102"/>
      <c r="E4713" s="210"/>
      <c r="F4713" s="102"/>
      <c r="G4713" s="210"/>
      <c r="H4713" s="102"/>
      <c r="I4713" s="210"/>
      <c r="J4713" s="102"/>
      <c r="K4713" s="210"/>
      <c r="L4713" s="102"/>
      <c r="M4713" s="210"/>
      <c r="N4713" s="102"/>
      <c r="O4713" s="210"/>
      <c r="P4713" s="102"/>
      <c r="Q4713" s="215"/>
    </row>
    <row r="4714" spans="2:17" x14ac:dyDescent="0.3">
      <c r="B4714" s="102"/>
      <c r="C4714" s="210"/>
      <c r="D4714" s="102"/>
      <c r="E4714" s="210"/>
      <c r="F4714" s="102"/>
      <c r="G4714" s="210"/>
      <c r="H4714" s="102"/>
      <c r="I4714" s="210"/>
      <c r="J4714" s="102"/>
      <c r="K4714" s="210"/>
      <c r="L4714" s="102"/>
      <c r="M4714" s="210"/>
      <c r="N4714" s="102"/>
      <c r="O4714" s="210"/>
      <c r="P4714" s="102"/>
      <c r="Q4714" s="215"/>
    </row>
    <row r="4715" spans="2:17" x14ac:dyDescent="0.3">
      <c r="B4715" s="102"/>
      <c r="C4715" s="210"/>
      <c r="D4715" s="102"/>
      <c r="E4715" s="210"/>
      <c r="F4715" s="102"/>
      <c r="G4715" s="210"/>
      <c r="H4715" s="102"/>
      <c r="I4715" s="210"/>
      <c r="J4715" s="102"/>
      <c r="K4715" s="210"/>
      <c r="L4715" s="102"/>
      <c r="M4715" s="210"/>
      <c r="N4715" s="102"/>
      <c r="O4715" s="210"/>
      <c r="P4715" s="102"/>
      <c r="Q4715" s="215"/>
    </row>
    <row r="4716" spans="2:17" x14ac:dyDescent="0.3">
      <c r="B4716" s="102"/>
      <c r="C4716" s="210"/>
      <c r="D4716" s="102"/>
      <c r="E4716" s="210"/>
      <c r="F4716" s="102"/>
      <c r="G4716" s="210"/>
      <c r="H4716" s="102"/>
      <c r="I4716" s="210"/>
      <c r="J4716" s="102"/>
      <c r="K4716" s="210"/>
      <c r="L4716" s="102"/>
      <c r="M4716" s="210"/>
      <c r="N4716" s="102"/>
      <c r="O4716" s="210"/>
      <c r="P4716" s="102"/>
      <c r="Q4716" s="215"/>
    </row>
    <row r="4717" spans="2:17" x14ac:dyDescent="0.3">
      <c r="B4717" s="102"/>
      <c r="C4717" s="210"/>
      <c r="D4717" s="102"/>
      <c r="E4717" s="210"/>
      <c r="F4717" s="102"/>
      <c r="G4717" s="210"/>
      <c r="H4717" s="102"/>
      <c r="I4717" s="210"/>
      <c r="J4717" s="102"/>
      <c r="K4717" s="210"/>
      <c r="L4717" s="102"/>
      <c r="M4717" s="210"/>
      <c r="N4717" s="102"/>
      <c r="O4717" s="210"/>
      <c r="P4717" s="102"/>
      <c r="Q4717" s="215"/>
    </row>
    <row r="4718" spans="2:17" x14ac:dyDescent="0.3">
      <c r="B4718" s="102"/>
      <c r="C4718" s="210"/>
      <c r="D4718" s="102"/>
      <c r="E4718" s="210"/>
      <c r="F4718" s="102"/>
      <c r="G4718" s="210"/>
      <c r="H4718" s="102"/>
      <c r="I4718" s="210"/>
      <c r="J4718" s="102"/>
      <c r="K4718" s="210"/>
      <c r="L4718" s="102"/>
      <c r="M4718" s="210"/>
      <c r="N4718" s="102"/>
      <c r="O4718" s="210"/>
      <c r="P4718" s="102"/>
      <c r="Q4718" s="215"/>
    </row>
    <row r="4719" spans="2:17" x14ac:dyDescent="0.3">
      <c r="B4719" s="102"/>
      <c r="C4719" s="210"/>
      <c r="D4719" s="102"/>
      <c r="E4719" s="210"/>
      <c r="F4719" s="102"/>
      <c r="G4719" s="210"/>
      <c r="H4719" s="102"/>
      <c r="I4719" s="210"/>
      <c r="J4719" s="102"/>
      <c r="K4719" s="210"/>
      <c r="L4719" s="102"/>
      <c r="M4719" s="210"/>
      <c r="N4719" s="102"/>
      <c r="O4719" s="210"/>
      <c r="P4719" s="102"/>
      <c r="Q4719" s="215"/>
    </row>
    <row r="4720" spans="2:17" x14ac:dyDescent="0.3">
      <c r="B4720" s="102"/>
      <c r="C4720" s="210"/>
      <c r="D4720" s="102"/>
      <c r="E4720" s="210"/>
      <c r="F4720" s="102"/>
      <c r="G4720" s="210"/>
      <c r="H4720" s="102"/>
      <c r="I4720" s="210"/>
      <c r="J4720" s="102"/>
      <c r="K4720" s="210"/>
      <c r="L4720" s="102"/>
      <c r="M4720" s="210"/>
      <c r="N4720" s="102"/>
      <c r="O4720" s="210"/>
      <c r="P4720" s="102"/>
      <c r="Q4720" s="215"/>
    </row>
    <row r="4721" spans="2:17" x14ac:dyDescent="0.3">
      <c r="B4721" s="102"/>
      <c r="C4721" s="210"/>
      <c r="D4721" s="102"/>
      <c r="E4721" s="210"/>
      <c r="F4721" s="102"/>
      <c r="G4721" s="210"/>
      <c r="H4721" s="102"/>
      <c r="I4721" s="210"/>
      <c r="J4721" s="102"/>
      <c r="K4721" s="210"/>
      <c r="L4721" s="102"/>
      <c r="M4721" s="210"/>
      <c r="N4721" s="102"/>
      <c r="O4721" s="210"/>
      <c r="P4721" s="102"/>
      <c r="Q4721" s="215"/>
    </row>
    <row r="4722" spans="2:17" x14ac:dyDescent="0.3">
      <c r="B4722" s="102"/>
      <c r="C4722" s="210"/>
      <c r="D4722" s="102"/>
      <c r="E4722" s="210"/>
      <c r="F4722" s="102"/>
      <c r="G4722" s="210"/>
      <c r="H4722" s="102"/>
      <c r="I4722" s="210"/>
      <c r="J4722" s="102"/>
      <c r="K4722" s="210"/>
      <c r="L4722" s="102"/>
      <c r="M4722" s="210"/>
      <c r="N4722" s="102"/>
      <c r="O4722" s="210"/>
      <c r="P4722" s="102"/>
      <c r="Q4722" s="215"/>
    </row>
    <row r="4723" spans="2:17" x14ac:dyDescent="0.3">
      <c r="B4723" s="102"/>
      <c r="C4723" s="210"/>
      <c r="D4723" s="102"/>
      <c r="E4723" s="210"/>
      <c r="F4723" s="102"/>
      <c r="G4723" s="210"/>
      <c r="H4723" s="102"/>
      <c r="I4723" s="210"/>
      <c r="J4723" s="102"/>
      <c r="K4723" s="210"/>
      <c r="L4723" s="102"/>
      <c r="M4723" s="210"/>
      <c r="N4723" s="102"/>
      <c r="O4723" s="210"/>
      <c r="P4723" s="102"/>
      <c r="Q4723" s="215"/>
    </row>
    <row r="4724" spans="2:17" x14ac:dyDescent="0.3">
      <c r="B4724" s="102"/>
      <c r="C4724" s="210"/>
      <c r="D4724" s="102"/>
      <c r="E4724" s="210"/>
      <c r="F4724" s="102"/>
      <c r="G4724" s="210"/>
      <c r="H4724" s="102"/>
      <c r="I4724" s="210"/>
      <c r="J4724" s="102"/>
      <c r="K4724" s="210"/>
      <c r="L4724" s="102"/>
      <c r="M4724" s="210"/>
      <c r="N4724" s="102"/>
      <c r="O4724" s="210"/>
      <c r="P4724" s="102"/>
      <c r="Q4724" s="215"/>
    </row>
    <row r="4725" spans="2:17" x14ac:dyDescent="0.3">
      <c r="B4725" s="102"/>
      <c r="C4725" s="210"/>
      <c r="D4725" s="102"/>
      <c r="E4725" s="210"/>
      <c r="F4725" s="102"/>
      <c r="G4725" s="210"/>
      <c r="H4725" s="102"/>
      <c r="I4725" s="210"/>
      <c r="J4725" s="102"/>
      <c r="K4725" s="210"/>
      <c r="L4725" s="102"/>
      <c r="M4725" s="210"/>
      <c r="N4725" s="102"/>
      <c r="O4725" s="210"/>
      <c r="P4725" s="102"/>
      <c r="Q4725" s="215"/>
    </row>
    <row r="4726" spans="2:17" x14ac:dyDescent="0.3">
      <c r="B4726" s="102"/>
      <c r="C4726" s="210"/>
      <c r="D4726" s="102"/>
      <c r="E4726" s="210"/>
      <c r="F4726" s="102"/>
      <c r="G4726" s="210"/>
      <c r="H4726" s="102"/>
      <c r="I4726" s="210"/>
      <c r="J4726" s="102"/>
      <c r="K4726" s="210"/>
      <c r="L4726" s="102"/>
      <c r="M4726" s="210"/>
      <c r="N4726" s="102"/>
      <c r="O4726" s="210"/>
      <c r="P4726" s="102"/>
      <c r="Q4726" s="215"/>
    </row>
    <row r="4727" spans="2:17" x14ac:dyDescent="0.3">
      <c r="B4727" s="102"/>
      <c r="C4727" s="210"/>
      <c r="D4727" s="102"/>
      <c r="E4727" s="210"/>
      <c r="F4727" s="102"/>
      <c r="G4727" s="210"/>
      <c r="H4727" s="102"/>
      <c r="I4727" s="210"/>
      <c r="J4727" s="102"/>
      <c r="K4727" s="210"/>
      <c r="L4727" s="102"/>
      <c r="M4727" s="210"/>
      <c r="N4727" s="102"/>
      <c r="O4727" s="210"/>
      <c r="P4727" s="102"/>
      <c r="Q4727" s="215"/>
    </row>
    <row r="4728" spans="2:17" x14ac:dyDescent="0.3">
      <c r="B4728" s="102"/>
      <c r="C4728" s="210"/>
      <c r="D4728" s="102"/>
      <c r="E4728" s="210"/>
      <c r="F4728" s="102"/>
      <c r="G4728" s="210"/>
      <c r="H4728" s="102"/>
      <c r="I4728" s="210"/>
      <c r="J4728" s="102"/>
      <c r="K4728" s="210"/>
      <c r="L4728" s="102"/>
      <c r="M4728" s="210"/>
      <c r="N4728" s="102"/>
      <c r="O4728" s="210"/>
      <c r="P4728" s="102"/>
      <c r="Q4728" s="215"/>
    </row>
    <row r="4729" spans="2:17" x14ac:dyDescent="0.3">
      <c r="B4729" s="102"/>
      <c r="C4729" s="210"/>
      <c r="D4729" s="102"/>
      <c r="E4729" s="210"/>
      <c r="F4729" s="102"/>
      <c r="G4729" s="210"/>
      <c r="H4729" s="102"/>
      <c r="I4729" s="210"/>
      <c r="J4729" s="102"/>
      <c r="K4729" s="210"/>
      <c r="L4729" s="102"/>
      <c r="M4729" s="210"/>
      <c r="N4729" s="102"/>
      <c r="O4729" s="210"/>
      <c r="P4729" s="102"/>
      <c r="Q4729" s="215"/>
    </row>
    <row r="4730" spans="2:17" x14ac:dyDescent="0.3">
      <c r="B4730" s="102"/>
      <c r="C4730" s="210"/>
      <c r="D4730" s="102"/>
      <c r="E4730" s="210"/>
      <c r="F4730" s="102"/>
      <c r="G4730" s="210"/>
      <c r="H4730" s="102"/>
      <c r="I4730" s="210"/>
      <c r="J4730" s="102"/>
      <c r="K4730" s="210"/>
      <c r="L4730" s="102"/>
      <c r="M4730" s="210"/>
      <c r="N4730" s="102"/>
      <c r="O4730" s="210"/>
      <c r="P4730" s="102"/>
      <c r="Q4730" s="215"/>
    </row>
    <row r="4731" spans="2:17" x14ac:dyDescent="0.3">
      <c r="B4731" s="102"/>
      <c r="C4731" s="210"/>
      <c r="D4731" s="102"/>
      <c r="E4731" s="210"/>
      <c r="F4731" s="102"/>
      <c r="G4731" s="210"/>
      <c r="H4731" s="102"/>
      <c r="I4731" s="210"/>
      <c r="J4731" s="102"/>
      <c r="K4731" s="210"/>
      <c r="L4731" s="102"/>
      <c r="M4731" s="210"/>
      <c r="N4731" s="102"/>
      <c r="O4731" s="210"/>
      <c r="P4731" s="102"/>
      <c r="Q4731" s="215"/>
    </row>
    <row r="4732" spans="2:17" x14ac:dyDescent="0.3">
      <c r="B4732" s="102"/>
      <c r="C4732" s="210"/>
      <c r="D4732" s="102"/>
      <c r="E4732" s="210"/>
      <c r="F4732" s="102"/>
      <c r="G4732" s="210"/>
      <c r="H4732" s="102"/>
      <c r="I4732" s="210"/>
      <c r="J4732" s="102"/>
      <c r="K4732" s="210"/>
      <c r="L4732" s="102"/>
      <c r="M4732" s="210"/>
      <c r="N4732" s="102"/>
      <c r="O4732" s="210"/>
      <c r="P4732" s="102"/>
      <c r="Q4732" s="215"/>
    </row>
    <row r="4733" spans="2:17" x14ac:dyDescent="0.3">
      <c r="B4733" s="102"/>
      <c r="C4733" s="210"/>
      <c r="D4733" s="102"/>
      <c r="E4733" s="210"/>
      <c r="F4733" s="102"/>
      <c r="G4733" s="210"/>
      <c r="H4733" s="102"/>
      <c r="I4733" s="210"/>
      <c r="J4733" s="102"/>
      <c r="K4733" s="210"/>
      <c r="L4733" s="102"/>
      <c r="M4733" s="210"/>
      <c r="N4733" s="102"/>
      <c r="O4733" s="210"/>
      <c r="P4733" s="102"/>
      <c r="Q4733" s="215"/>
    </row>
    <row r="4734" spans="2:17" x14ac:dyDescent="0.3">
      <c r="B4734" s="102"/>
      <c r="C4734" s="210"/>
      <c r="D4734" s="102"/>
      <c r="E4734" s="210"/>
      <c r="F4734" s="102"/>
      <c r="G4734" s="210"/>
      <c r="H4734" s="102"/>
      <c r="I4734" s="210"/>
      <c r="J4734" s="102"/>
      <c r="K4734" s="210"/>
      <c r="L4734" s="102"/>
      <c r="M4734" s="210"/>
      <c r="N4734" s="102"/>
      <c r="O4734" s="210"/>
      <c r="P4734" s="102"/>
      <c r="Q4734" s="215"/>
    </row>
    <row r="4735" spans="2:17" x14ac:dyDescent="0.3">
      <c r="B4735" s="102"/>
      <c r="C4735" s="210"/>
      <c r="D4735" s="102"/>
      <c r="E4735" s="210"/>
      <c r="F4735" s="102"/>
      <c r="G4735" s="210"/>
      <c r="H4735" s="102"/>
      <c r="I4735" s="210"/>
      <c r="J4735" s="102"/>
      <c r="K4735" s="210"/>
      <c r="L4735" s="102"/>
      <c r="M4735" s="210"/>
      <c r="N4735" s="102"/>
      <c r="O4735" s="210"/>
      <c r="P4735" s="102"/>
      <c r="Q4735" s="215"/>
    </row>
    <row r="4736" spans="2:17" x14ac:dyDescent="0.3">
      <c r="B4736" s="102"/>
      <c r="C4736" s="210"/>
      <c r="D4736" s="102"/>
      <c r="E4736" s="210"/>
      <c r="F4736" s="102"/>
      <c r="G4736" s="210"/>
      <c r="H4736" s="102"/>
      <c r="I4736" s="210"/>
      <c r="J4736" s="102"/>
      <c r="K4736" s="210"/>
      <c r="L4736" s="102"/>
      <c r="M4736" s="210"/>
      <c r="N4736" s="102"/>
      <c r="O4736" s="210"/>
      <c r="P4736" s="102"/>
      <c r="Q4736" s="215"/>
    </row>
    <row r="4737" spans="2:17" x14ac:dyDescent="0.3">
      <c r="B4737" s="102"/>
      <c r="C4737" s="210"/>
      <c r="D4737" s="102"/>
      <c r="E4737" s="210"/>
      <c r="F4737" s="102"/>
      <c r="G4737" s="210"/>
      <c r="H4737" s="102"/>
      <c r="I4737" s="210"/>
      <c r="J4737" s="102"/>
      <c r="K4737" s="210"/>
      <c r="L4737" s="102"/>
      <c r="M4737" s="210"/>
      <c r="N4737" s="102"/>
      <c r="O4737" s="210"/>
      <c r="P4737" s="102"/>
      <c r="Q4737" s="215"/>
    </row>
    <row r="4738" spans="2:17" x14ac:dyDescent="0.3">
      <c r="B4738" s="102"/>
      <c r="C4738" s="210"/>
      <c r="D4738" s="102"/>
      <c r="E4738" s="210"/>
      <c r="F4738" s="102"/>
      <c r="G4738" s="210"/>
      <c r="H4738" s="102"/>
      <c r="I4738" s="210"/>
      <c r="J4738" s="102"/>
      <c r="K4738" s="210"/>
      <c r="L4738" s="102"/>
      <c r="M4738" s="210"/>
      <c r="N4738" s="102"/>
      <c r="O4738" s="210"/>
      <c r="P4738" s="102"/>
      <c r="Q4738" s="215"/>
    </row>
    <row r="4739" spans="2:17" x14ac:dyDescent="0.3">
      <c r="B4739" s="102"/>
      <c r="C4739" s="210"/>
      <c r="D4739" s="102"/>
      <c r="E4739" s="210"/>
      <c r="F4739" s="102"/>
      <c r="G4739" s="210"/>
      <c r="H4739" s="102"/>
      <c r="I4739" s="210"/>
      <c r="J4739" s="102"/>
      <c r="K4739" s="210"/>
      <c r="L4739" s="102"/>
      <c r="M4739" s="210"/>
      <c r="N4739" s="102"/>
      <c r="O4739" s="210"/>
      <c r="P4739" s="102"/>
      <c r="Q4739" s="215"/>
    </row>
    <row r="4740" spans="2:17" x14ac:dyDescent="0.3">
      <c r="B4740" s="102"/>
      <c r="C4740" s="210"/>
      <c r="D4740" s="102"/>
      <c r="E4740" s="210"/>
      <c r="F4740" s="102"/>
      <c r="G4740" s="210"/>
      <c r="H4740" s="102"/>
      <c r="I4740" s="210"/>
      <c r="J4740" s="102"/>
      <c r="K4740" s="210"/>
      <c r="L4740" s="102"/>
      <c r="M4740" s="210"/>
      <c r="N4740" s="102"/>
      <c r="O4740" s="210"/>
      <c r="P4740" s="102"/>
      <c r="Q4740" s="215"/>
    </row>
    <row r="4741" spans="2:17" x14ac:dyDescent="0.3">
      <c r="B4741" s="102"/>
      <c r="C4741" s="210"/>
      <c r="D4741" s="102"/>
      <c r="E4741" s="210"/>
      <c r="F4741" s="102"/>
      <c r="G4741" s="210"/>
      <c r="H4741" s="102"/>
      <c r="I4741" s="210"/>
      <c r="J4741" s="102"/>
      <c r="K4741" s="210"/>
      <c r="L4741" s="102"/>
      <c r="M4741" s="210"/>
      <c r="N4741" s="102"/>
      <c r="O4741" s="210"/>
      <c r="P4741" s="102"/>
      <c r="Q4741" s="215"/>
    </row>
    <row r="4742" spans="2:17" x14ac:dyDescent="0.3">
      <c r="B4742" s="102"/>
      <c r="C4742" s="210"/>
      <c r="D4742" s="102"/>
      <c r="E4742" s="210"/>
      <c r="F4742" s="102"/>
      <c r="G4742" s="210"/>
      <c r="H4742" s="102"/>
      <c r="I4742" s="210"/>
      <c r="J4742" s="102"/>
      <c r="K4742" s="210"/>
      <c r="L4742" s="102"/>
      <c r="M4742" s="210"/>
      <c r="N4742" s="102"/>
      <c r="O4742" s="210"/>
      <c r="P4742" s="102"/>
      <c r="Q4742" s="215"/>
    </row>
    <row r="4743" spans="2:17" x14ac:dyDescent="0.3">
      <c r="B4743" s="102"/>
      <c r="C4743" s="210"/>
      <c r="D4743" s="102"/>
      <c r="E4743" s="210"/>
      <c r="F4743" s="102"/>
      <c r="G4743" s="210"/>
      <c r="H4743" s="102"/>
      <c r="I4743" s="210"/>
      <c r="J4743" s="102"/>
      <c r="K4743" s="210"/>
      <c r="L4743" s="102"/>
      <c r="M4743" s="210"/>
      <c r="N4743" s="102"/>
      <c r="O4743" s="210"/>
      <c r="P4743" s="102"/>
      <c r="Q4743" s="215"/>
    </row>
    <row r="4744" spans="2:17" x14ac:dyDescent="0.3">
      <c r="B4744" s="102"/>
      <c r="C4744" s="210"/>
      <c r="D4744" s="102"/>
      <c r="E4744" s="210"/>
      <c r="F4744" s="102"/>
      <c r="G4744" s="210"/>
      <c r="H4744" s="102"/>
      <c r="I4744" s="210"/>
      <c r="J4744" s="102"/>
      <c r="K4744" s="210"/>
      <c r="L4744" s="102"/>
      <c r="M4744" s="210"/>
      <c r="N4744" s="102"/>
      <c r="O4744" s="210"/>
      <c r="P4744" s="102"/>
      <c r="Q4744" s="215"/>
    </row>
    <row r="4745" spans="2:17" x14ac:dyDescent="0.3">
      <c r="B4745" s="102"/>
      <c r="C4745" s="210"/>
      <c r="D4745" s="102"/>
      <c r="E4745" s="210"/>
      <c r="F4745" s="102"/>
      <c r="G4745" s="210"/>
      <c r="H4745" s="102"/>
      <c r="I4745" s="210"/>
      <c r="J4745" s="102"/>
      <c r="K4745" s="210"/>
      <c r="L4745" s="102"/>
      <c r="M4745" s="210"/>
      <c r="N4745" s="102"/>
      <c r="O4745" s="210"/>
      <c r="P4745" s="102"/>
      <c r="Q4745" s="215"/>
    </row>
    <row r="4746" spans="2:17" x14ac:dyDescent="0.3">
      <c r="B4746" s="102"/>
      <c r="C4746" s="210"/>
      <c r="D4746" s="102"/>
      <c r="E4746" s="210"/>
      <c r="F4746" s="102"/>
      <c r="G4746" s="210"/>
      <c r="H4746" s="102"/>
      <c r="I4746" s="210"/>
      <c r="J4746" s="102"/>
      <c r="K4746" s="210"/>
      <c r="L4746" s="102"/>
      <c r="M4746" s="210"/>
      <c r="N4746" s="102"/>
      <c r="O4746" s="210"/>
      <c r="P4746" s="102"/>
      <c r="Q4746" s="215"/>
    </row>
    <row r="4747" spans="2:17" x14ac:dyDescent="0.3">
      <c r="B4747" s="102"/>
      <c r="C4747" s="210"/>
      <c r="D4747" s="102"/>
      <c r="E4747" s="210"/>
      <c r="F4747" s="102"/>
      <c r="G4747" s="210"/>
      <c r="H4747" s="102"/>
      <c r="I4747" s="210"/>
      <c r="J4747" s="102"/>
      <c r="K4747" s="210"/>
      <c r="L4747" s="102"/>
      <c r="M4747" s="210"/>
      <c r="N4747" s="102"/>
      <c r="O4747" s="210"/>
      <c r="P4747" s="102"/>
      <c r="Q4747" s="215"/>
    </row>
    <row r="4748" spans="2:17" x14ac:dyDescent="0.3">
      <c r="B4748" s="102"/>
      <c r="C4748" s="210"/>
      <c r="D4748" s="102"/>
      <c r="E4748" s="210"/>
      <c r="F4748" s="102"/>
      <c r="G4748" s="210"/>
      <c r="H4748" s="102"/>
      <c r="I4748" s="210"/>
      <c r="J4748" s="102"/>
      <c r="K4748" s="210"/>
      <c r="L4748" s="102"/>
      <c r="M4748" s="210"/>
      <c r="N4748" s="102"/>
      <c r="O4748" s="210"/>
      <c r="P4748" s="102"/>
      <c r="Q4748" s="215"/>
    </row>
    <row r="4749" spans="2:17" x14ac:dyDescent="0.3">
      <c r="B4749" s="102"/>
      <c r="C4749" s="210"/>
      <c r="D4749" s="102"/>
      <c r="E4749" s="210"/>
      <c r="F4749" s="102"/>
      <c r="G4749" s="210"/>
      <c r="H4749" s="102"/>
      <c r="I4749" s="210"/>
      <c r="J4749" s="102"/>
      <c r="K4749" s="210"/>
      <c r="L4749" s="102"/>
      <c r="M4749" s="210"/>
      <c r="N4749" s="102"/>
      <c r="O4749" s="210"/>
      <c r="P4749" s="102"/>
      <c r="Q4749" s="215"/>
    </row>
    <row r="4750" spans="2:17" x14ac:dyDescent="0.3">
      <c r="B4750" s="102"/>
      <c r="C4750" s="210"/>
      <c r="D4750" s="102"/>
      <c r="E4750" s="210"/>
      <c r="F4750" s="102"/>
      <c r="G4750" s="210"/>
      <c r="H4750" s="102"/>
      <c r="I4750" s="210"/>
      <c r="J4750" s="102"/>
      <c r="K4750" s="210"/>
      <c r="L4750" s="102"/>
      <c r="M4750" s="210"/>
      <c r="N4750" s="102"/>
      <c r="O4750" s="210"/>
      <c r="P4750" s="102"/>
      <c r="Q4750" s="215"/>
    </row>
    <row r="4751" spans="2:17" x14ac:dyDescent="0.3">
      <c r="B4751" s="102"/>
      <c r="C4751" s="210"/>
      <c r="D4751" s="102"/>
      <c r="E4751" s="210"/>
      <c r="F4751" s="102"/>
      <c r="G4751" s="210"/>
      <c r="H4751" s="102"/>
      <c r="I4751" s="210"/>
      <c r="J4751" s="102"/>
      <c r="K4751" s="210"/>
      <c r="L4751" s="102"/>
      <c r="M4751" s="210"/>
      <c r="N4751" s="102"/>
      <c r="O4751" s="210"/>
      <c r="P4751" s="102"/>
      <c r="Q4751" s="215"/>
    </row>
    <row r="4752" spans="2:17" x14ac:dyDescent="0.3">
      <c r="B4752" s="102"/>
      <c r="C4752" s="210"/>
      <c r="D4752" s="102"/>
      <c r="E4752" s="210"/>
      <c r="F4752" s="102"/>
      <c r="G4752" s="210"/>
      <c r="H4752" s="102"/>
      <c r="I4752" s="210"/>
      <c r="J4752" s="102"/>
      <c r="K4752" s="210"/>
      <c r="L4752" s="102"/>
      <c r="M4752" s="210"/>
      <c r="N4752" s="102"/>
      <c r="O4752" s="210"/>
      <c r="P4752" s="102"/>
      <c r="Q4752" s="215"/>
    </row>
    <row r="4753" spans="2:17" x14ac:dyDescent="0.3">
      <c r="B4753" s="102"/>
      <c r="C4753" s="210"/>
      <c r="D4753" s="102"/>
      <c r="E4753" s="210"/>
      <c r="F4753" s="102"/>
      <c r="G4753" s="210"/>
      <c r="H4753" s="102"/>
      <c r="I4753" s="210"/>
      <c r="J4753" s="102"/>
      <c r="K4753" s="210"/>
      <c r="L4753" s="102"/>
      <c r="M4753" s="210"/>
      <c r="N4753" s="102"/>
      <c r="O4753" s="210"/>
      <c r="P4753" s="102"/>
      <c r="Q4753" s="215"/>
    </row>
    <row r="4754" spans="2:17" x14ac:dyDescent="0.3">
      <c r="B4754" s="102"/>
      <c r="C4754" s="210"/>
      <c r="D4754" s="102"/>
      <c r="E4754" s="210"/>
      <c r="F4754" s="102"/>
      <c r="G4754" s="210"/>
      <c r="H4754" s="102"/>
      <c r="I4754" s="210"/>
      <c r="J4754" s="102"/>
      <c r="K4754" s="210"/>
      <c r="L4754" s="102"/>
      <c r="M4754" s="210"/>
      <c r="N4754" s="102"/>
      <c r="O4754" s="210"/>
      <c r="P4754" s="102"/>
      <c r="Q4754" s="215"/>
    </row>
    <row r="4755" spans="2:17" x14ac:dyDescent="0.3">
      <c r="B4755" s="102"/>
      <c r="C4755" s="210"/>
      <c r="D4755" s="102"/>
      <c r="E4755" s="210"/>
      <c r="F4755" s="102"/>
      <c r="G4755" s="210"/>
      <c r="H4755" s="102"/>
      <c r="I4755" s="210"/>
      <c r="J4755" s="102"/>
      <c r="K4755" s="210"/>
      <c r="L4755" s="102"/>
      <c r="M4755" s="210"/>
      <c r="N4755" s="102"/>
      <c r="O4755" s="210"/>
      <c r="P4755" s="102"/>
      <c r="Q4755" s="215"/>
    </row>
    <row r="4756" spans="2:17" x14ac:dyDescent="0.3">
      <c r="B4756" s="102"/>
      <c r="C4756" s="210"/>
      <c r="D4756" s="102"/>
      <c r="E4756" s="210"/>
      <c r="F4756" s="102"/>
      <c r="G4756" s="210"/>
      <c r="H4756" s="102"/>
      <c r="I4756" s="210"/>
      <c r="J4756" s="102"/>
      <c r="K4756" s="210"/>
      <c r="L4756" s="102"/>
      <c r="M4756" s="210"/>
      <c r="N4756" s="102"/>
      <c r="O4756" s="210"/>
      <c r="P4756" s="102"/>
      <c r="Q4756" s="215"/>
    </row>
    <row r="4757" spans="2:17" x14ac:dyDescent="0.3">
      <c r="B4757" s="102"/>
      <c r="C4757" s="210"/>
      <c r="D4757" s="102"/>
      <c r="E4757" s="210"/>
      <c r="F4757" s="102"/>
      <c r="G4757" s="210"/>
      <c r="H4757" s="102"/>
      <c r="I4757" s="210"/>
      <c r="J4757" s="102"/>
      <c r="K4757" s="210"/>
      <c r="L4757" s="102"/>
      <c r="M4757" s="210"/>
      <c r="N4757" s="102"/>
      <c r="O4757" s="210"/>
      <c r="P4757" s="102"/>
      <c r="Q4757" s="215"/>
    </row>
    <row r="4758" spans="2:17" x14ac:dyDescent="0.3">
      <c r="B4758" s="102"/>
      <c r="C4758" s="210"/>
      <c r="D4758" s="102"/>
      <c r="E4758" s="210"/>
      <c r="F4758" s="102"/>
      <c r="G4758" s="210"/>
      <c r="H4758" s="102"/>
      <c r="I4758" s="210"/>
      <c r="J4758" s="102"/>
      <c r="K4758" s="210"/>
      <c r="L4758" s="102"/>
      <c r="M4758" s="210"/>
      <c r="N4758" s="102"/>
      <c r="O4758" s="210"/>
      <c r="P4758" s="102"/>
      <c r="Q4758" s="215"/>
    </row>
    <row r="4759" spans="2:17" x14ac:dyDescent="0.3">
      <c r="B4759" s="102"/>
      <c r="C4759" s="210"/>
      <c r="D4759" s="102"/>
      <c r="E4759" s="210"/>
      <c r="F4759" s="102"/>
      <c r="G4759" s="210"/>
      <c r="H4759" s="102"/>
      <c r="I4759" s="210"/>
      <c r="J4759" s="102"/>
      <c r="K4759" s="210"/>
      <c r="L4759" s="102"/>
      <c r="M4759" s="210"/>
      <c r="N4759" s="102"/>
      <c r="O4759" s="210"/>
      <c r="P4759" s="102"/>
      <c r="Q4759" s="215"/>
    </row>
    <row r="4760" spans="2:17" x14ac:dyDescent="0.3">
      <c r="B4760" s="102"/>
      <c r="C4760" s="210"/>
      <c r="D4760" s="102"/>
      <c r="E4760" s="210"/>
      <c r="F4760" s="102"/>
      <c r="G4760" s="210"/>
      <c r="H4760" s="102"/>
      <c r="I4760" s="210"/>
      <c r="J4760" s="102"/>
      <c r="K4760" s="210"/>
      <c r="L4760" s="102"/>
      <c r="M4760" s="210"/>
      <c r="N4760" s="102"/>
      <c r="O4760" s="210"/>
      <c r="P4760" s="102"/>
      <c r="Q4760" s="215"/>
    </row>
    <row r="4761" spans="2:17" x14ac:dyDescent="0.3">
      <c r="B4761" s="102"/>
      <c r="C4761" s="210"/>
      <c r="D4761" s="102"/>
      <c r="E4761" s="210"/>
      <c r="F4761" s="102"/>
      <c r="G4761" s="210"/>
      <c r="H4761" s="102"/>
      <c r="I4761" s="210"/>
      <c r="J4761" s="102"/>
      <c r="K4761" s="210"/>
      <c r="L4761" s="102"/>
      <c r="M4761" s="210"/>
      <c r="N4761" s="102"/>
      <c r="O4761" s="210"/>
      <c r="P4761" s="102"/>
      <c r="Q4761" s="215"/>
    </row>
    <row r="4762" spans="2:17" x14ac:dyDescent="0.3">
      <c r="B4762" s="102"/>
      <c r="C4762" s="210"/>
      <c r="D4762" s="102"/>
      <c r="E4762" s="210"/>
      <c r="F4762" s="102"/>
      <c r="G4762" s="210"/>
      <c r="H4762" s="102"/>
      <c r="I4762" s="210"/>
      <c r="J4762" s="102"/>
      <c r="K4762" s="210"/>
      <c r="L4762" s="102"/>
      <c r="M4762" s="210"/>
      <c r="N4762" s="102"/>
      <c r="O4762" s="210"/>
      <c r="P4762" s="102"/>
      <c r="Q4762" s="215"/>
    </row>
    <row r="4763" spans="2:17" x14ac:dyDescent="0.3">
      <c r="B4763" s="102"/>
      <c r="C4763" s="210"/>
      <c r="D4763" s="102"/>
      <c r="E4763" s="210"/>
      <c r="F4763" s="102"/>
      <c r="G4763" s="210"/>
      <c r="H4763" s="102"/>
      <c r="I4763" s="210"/>
      <c r="J4763" s="102"/>
      <c r="K4763" s="210"/>
      <c r="L4763" s="102"/>
      <c r="M4763" s="210"/>
      <c r="N4763" s="102"/>
      <c r="O4763" s="210"/>
      <c r="P4763" s="102"/>
      <c r="Q4763" s="215"/>
    </row>
    <row r="4764" spans="2:17" x14ac:dyDescent="0.3">
      <c r="B4764" s="102"/>
      <c r="C4764" s="210"/>
      <c r="D4764" s="102"/>
      <c r="E4764" s="210"/>
      <c r="F4764" s="102"/>
      <c r="G4764" s="210"/>
      <c r="H4764" s="102"/>
      <c r="I4764" s="210"/>
      <c r="J4764" s="102"/>
      <c r="K4764" s="210"/>
      <c r="L4764" s="102"/>
      <c r="M4764" s="210"/>
      <c r="N4764" s="102"/>
      <c r="O4764" s="210"/>
      <c r="P4764" s="102"/>
      <c r="Q4764" s="215"/>
    </row>
    <row r="4765" spans="2:17" x14ac:dyDescent="0.3">
      <c r="B4765" s="102"/>
      <c r="C4765" s="210"/>
      <c r="D4765" s="102"/>
      <c r="E4765" s="210"/>
      <c r="F4765" s="102"/>
      <c r="G4765" s="210"/>
      <c r="H4765" s="102"/>
      <c r="I4765" s="210"/>
      <c r="J4765" s="102"/>
      <c r="K4765" s="210"/>
      <c r="L4765" s="102"/>
      <c r="M4765" s="210"/>
      <c r="N4765" s="102"/>
      <c r="O4765" s="210"/>
      <c r="P4765" s="102"/>
      <c r="Q4765" s="215"/>
    </row>
    <row r="4766" spans="2:17" x14ac:dyDescent="0.3">
      <c r="B4766" s="102"/>
      <c r="C4766" s="210"/>
      <c r="D4766" s="102"/>
      <c r="E4766" s="210"/>
      <c r="F4766" s="102"/>
      <c r="G4766" s="210"/>
      <c r="H4766" s="102"/>
      <c r="I4766" s="210"/>
      <c r="J4766" s="102"/>
      <c r="K4766" s="210"/>
      <c r="L4766" s="102"/>
      <c r="M4766" s="210"/>
      <c r="N4766" s="102"/>
      <c r="O4766" s="210"/>
      <c r="P4766" s="102"/>
      <c r="Q4766" s="215"/>
    </row>
    <row r="4767" spans="2:17" x14ac:dyDescent="0.3">
      <c r="B4767" s="102"/>
      <c r="C4767" s="210"/>
      <c r="D4767" s="102"/>
      <c r="E4767" s="210"/>
      <c r="F4767" s="102"/>
      <c r="G4767" s="210"/>
      <c r="H4767" s="102"/>
      <c r="I4767" s="210"/>
      <c r="J4767" s="102"/>
      <c r="K4767" s="210"/>
      <c r="L4767" s="102"/>
      <c r="M4767" s="210"/>
      <c r="N4767" s="102"/>
      <c r="O4767" s="210"/>
      <c r="P4767" s="102"/>
      <c r="Q4767" s="215"/>
    </row>
    <row r="4768" spans="2:17" x14ac:dyDescent="0.3">
      <c r="B4768" s="102"/>
      <c r="C4768" s="210"/>
      <c r="D4768" s="102"/>
      <c r="E4768" s="210"/>
      <c r="F4768" s="102"/>
      <c r="G4768" s="210"/>
      <c r="H4768" s="102"/>
      <c r="I4768" s="210"/>
      <c r="J4768" s="102"/>
      <c r="K4768" s="210"/>
      <c r="L4768" s="102"/>
      <c r="M4768" s="210"/>
      <c r="N4768" s="102"/>
      <c r="O4768" s="210"/>
      <c r="P4768" s="102"/>
      <c r="Q4768" s="215"/>
    </row>
    <row r="4769" spans="2:17" x14ac:dyDescent="0.3">
      <c r="B4769" s="102"/>
      <c r="C4769" s="210"/>
      <c r="D4769" s="102"/>
      <c r="E4769" s="210"/>
      <c r="F4769" s="102"/>
      <c r="G4769" s="210"/>
      <c r="H4769" s="102"/>
      <c r="I4769" s="210"/>
      <c r="J4769" s="102"/>
      <c r="K4769" s="210"/>
      <c r="L4769" s="102"/>
      <c r="M4769" s="210"/>
      <c r="N4769" s="102"/>
      <c r="O4769" s="210"/>
      <c r="P4769" s="102"/>
      <c r="Q4769" s="215"/>
    </row>
    <row r="4770" spans="2:17" x14ac:dyDescent="0.3">
      <c r="B4770" s="102"/>
      <c r="C4770" s="210"/>
      <c r="D4770" s="102"/>
      <c r="E4770" s="210"/>
      <c r="F4770" s="102"/>
      <c r="G4770" s="210"/>
      <c r="H4770" s="102"/>
      <c r="I4770" s="210"/>
      <c r="J4770" s="102"/>
      <c r="K4770" s="210"/>
      <c r="L4770" s="102"/>
      <c r="M4770" s="210"/>
      <c r="N4770" s="102"/>
      <c r="O4770" s="210"/>
      <c r="P4770" s="102"/>
      <c r="Q4770" s="215"/>
    </row>
    <row r="4771" spans="2:17" x14ac:dyDescent="0.3">
      <c r="B4771" s="102"/>
      <c r="C4771" s="210"/>
      <c r="D4771" s="102"/>
      <c r="E4771" s="210"/>
      <c r="F4771" s="102"/>
      <c r="G4771" s="210"/>
      <c r="H4771" s="102"/>
      <c r="I4771" s="210"/>
      <c r="J4771" s="102"/>
      <c r="K4771" s="210"/>
      <c r="L4771" s="102"/>
      <c r="M4771" s="210"/>
      <c r="N4771" s="102"/>
      <c r="O4771" s="210"/>
      <c r="P4771" s="102"/>
      <c r="Q4771" s="215"/>
    </row>
    <row r="4772" spans="2:17" x14ac:dyDescent="0.3">
      <c r="B4772" s="102"/>
      <c r="C4772" s="210"/>
      <c r="D4772" s="102"/>
      <c r="E4772" s="210"/>
      <c r="F4772" s="102"/>
      <c r="G4772" s="210"/>
      <c r="H4772" s="102"/>
      <c r="I4772" s="210"/>
      <c r="J4772" s="102"/>
      <c r="K4772" s="210"/>
      <c r="L4772" s="102"/>
      <c r="M4772" s="210"/>
      <c r="N4772" s="102"/>
      <c r="O4772" s="210"/>
      <c r="P4772" s="102"/>
      <c r="Q4772" s="215"/>
    </row>
    <row r="4773" spans="2:17" x14ac:dyDescent="0.3">
      <c r="B4773" s="102"/>
      <c r="C4773" s="210"/>
      <c r="D4773" s="102"/>
      <c r="E4773" s="210"/>
      <c r="F4773" s="102"/>
      <c r="G4773" s="210"/>
      <c r="H4773" s="102"/>
      <c r="I4773" s="210"/>
      <c r="J4773" s="102"/>
      <c r="K4773" s="210"/>
      <c r="L4773" s="102"/>
      <c r="M4773" s="210"/>
      <c r="N4773" s="102"/>
      <c r="O4773" s="210"/>
      <c r="P4773" s="102"/>
      <c r="Q4773" s="215"/>
    </row>
    <row r="4774" spans="2:17" x14ac:dyDescent="0.3">
      <c r="B4774" s="102"/>
      <c r="C4774" s="210"/>
      <c r="D4774" s="102"/>
      <c r="E4774" s="210"/>
      <c r="F4774" s="102"/>
      <c r="G4774" s="210"/>
      <c r="H4774" s="102"/>
      <c r="I4774" s="210"/>
      <c r="J4774" s="102"/>
      <c r="K4774" s="210"/>
      <c r="L4774" s="102"/>
      <c r="M4774" s="210"/>
      <c r="N4774" s="102"/>
      <c r="O4774" s="210"/>
      <c r="P4774" s="102"/>
      <c r="Q4774" s="215"/>
    </row>
    <row r="4775" spans="2:17" x14ac:dyDescent="0.3">
      <c r="B4775" s="102"/>
      <c r="C4775" s="210"/>
      <c r="D4775" s="102"/>
      <c r="E4775" s="210"/>
      <c r="F4775" s="102"/>
      <c r="G4775" s="210"/>
      <c r="H4775" s="102"/>
      <c r="I4775" s="210"/>
      <c r="J4775" s="102"/>
      <c r="K4775" s="210"/>
      <c r="L4775" s="102"/>
      <c r="M4775" s="210"/>
      <c r="N4775" s="102"/>
      <c r="O4775" s="210"/>
      <c r="P4775" s="102"/>
      <c r="Q4775" s="215"/>
    </row>
    <row r="4776" spans="2:17" x14ac:dyDescent="0.3">
      <c r="B4776" s="102"/>
      <c r="C4776" s="210"/>
      <c r="D4776" s="102"/>
      <c r="E4776" s="210"/>
      <c r="F4776" s="102"/>
      <c r="G4776" s="210"/>
      <c r="H4776" s="102"/>
      <c r="I4776" s="210"/>
      <c r="J4776" s="102"/>
      <c r="K4776" s="210"/>
      <c r="L4776" s="102"/>
      <c r="M4776" s="210"/>
      <c r="N4776" s="102"/>
      <c r="O4776" s="210"/>
      <c r="P4776" s="102"/>
      <c r="Q4776" s="215"/>
    </row>
    <row r="4777" spans="2:17" x14ac:dyDescent="0.3">
      <c r="B4777" s="102"/>
      <c r="C4777" s="210"/>
      <c r="D4777" s="102"/>
      <c r="E4777" s="210"/>
      <c r="F4777" s="102"/>
      <c r="G4777" s="210"/>
      <c r="H4777" s="102"/>
      <c r="I4777" s="210"/>
      <c r="J4777" s="102"/>
      <c r="K4777" s="210"/>
      <c r="L4777" s="102"/>
      <c r="M4777" s="210"/>
      <c r="N4777" s="102"/>
      <c r="O4777" s="210"/>
      <c r="P4777" s="102"/>
      <c r="Q4777" s="215"/>
    </row>
    <row r="4778" spans="2:17" x14ac:dyDescent="0.3">
      <c r="B4778" s="102"/>
      <c r="C4778" s="210"/>
      <c r="D4778" s="102"/>
      <c r="E4778" s="210"/>
      <c r="F4778" s="102"/>
      <c r="G4778" s="210"/>
      <c r="H4778" s="102"/>
      <c r="I4778" s="210"/>
      <c r="J4778" s="102"/>
      <c r="K4778" s="210"/>
      <c r="L4778" s="102"/>
      <c r="M4778" s="210"/>
      <c r="N4778" s="102"/>
      <c r="O4778" s="210"/>
      <c r="P4778" s="102"/>
      <c r="Q4778" s="215"/>
    </row>
    <row r="4779" spans="2:17" x14ac:dyDescent="0.3">
      <c r="B4779" s="102"/>
      <c r="C4779" s="210"/>
      <c r="D4779" s="102"/>
      <c r="E4779" s="210"/>
      <c r="F4779" s="102"/>
      <c r="G4779" s="210"/>
      <c r="H4779" s="102"/>
      <c r="I4779" s="210"/>
      <c r="J4779" s="102"/>
      <c r="K4779" s="210"/>
      <c r="L4779" s="102"/>
      <c r="M4779" s="210"/>
      <c r="N4779" s="102"/>
      <c r="O4779" s="210"/>
      <c r="P4779" s="102"/>
      <c r="Q4779" s="215"/>
    </row>
    <row r="4780" spans="2:17" x14ac:dyDescent="0.3">
      <c r="B4780" s="102"/>
      <c r="C4780" s="210"/>
      <c r="D4780" s="102"/>
      <c r="E4780" s="210"/>
      <c r="F4780" s="102"/>
      <c r="G4780" s="210"/>
      <c r="H4780" s="102"/>
      <c r="I4780" s="210"/>
      <c r="J4780" s="102"/>
      <c r="K4780" s="210"/>
      <c r="L4780" s="102"/>
      <c r="M4780" s="210"/>
      <c r="N4780" s="102"/>
      <c r="O4780" s="210"/>
      <c r="P4780" s="102"/>
      <c r="Q4780" s="215"/>
    </row>
    <row r="4781" spans="2:17" x14ac:dyDescent="0.3">
      <c r="B4781" s="102"/>
      <c r="C4781" s="210"/>
      <c r="D4781" s="102"/>
      <c r="E4781" s="210"/>
      <c r="F4781" s="102"/>
      <c r="G4781" s="210"/>
      <c r="H4781" s="102"/>
      <c r="I4781" s="210"/>
      <c r="J4781" s="102"/>
      <c r="K4781" s="210"/>
      <c r="L4781" s="102"/>
      <c r="M4781" s="210"/>
      <c r="N4781" s="102"/>
      <c r="O4781" s="210"/>
      <c r="P4781" s="102"/>
      <c r="Q4781" s="215"/>
    </row>
    <row r="4782" spans="2:17" x14ac:dyDescent="0.3">
      <c r="B4782" s="102"/>
      <c r="C4782" s="210"/>
      <c r="D4782" s="102"/>
      <c r="E4782" s="210"/>
      <c r="F4782" s="102"/>
      <c r="G4782" s="210"/>
      <c r="H4782" s="102"/>
      <c r="I4782" s="210"/>
      <c r="J4782" s="102"/>
      <c r="K4782" s="210"/>
      <c r="L4782" s="102"/>
      <c r="M4782" s="210"/>
      <c r="N4782" s="102"/>
      <c r="O4782" s="210"/>
      <c r="P4782" s="102"/>
      <c r="Q4782" s="215"/>
    </row>
    <row r="4783" spans="2:17" x14ac:dyDescent="0.3">
      <c r="B4783" s="102"/>
      <c r="C4783" s="210"/>
      <c r="D4783" s="102"/>
      <c r="E4783" s="210"/>
      <c r="F4783" s="102"/>
      <c r="G4783" s="210"/>
      <c r="H4783" s="102"/>
      <c r="I4783" s="210"/>
      <c r="J4783" s="102"/>
      <c r="K4783" s="210"/>
      <c r="L4783" s="102"/>
      <c r="M4783" s="210"/>
      <c r="N4783" s="102"/>
      <c r="O4783" s="210"/>
      <c r="P4783" s="102"/>
      <c r="Q4783" s="215"/>
    </row>
    <row r="4784" spans="2:17" x14ac:dyDescent="0.3">
      <c r="B4784" s="102"/>
      <c r="C4784" s="210"/>
      <c r="D4784" s="102"/>
      <c r="E4784" s="210"/>
      <c r="F4784" s="102"/>
      <c r="G4784" s="210"/>
      <c r="H4784" s="102"/>
      <c r="I4784" s="210"/>
      <c r="J4784" s="102"/>
      <c r="K4784" s="210"/>
      <c r="L4784" s="102"/>
      <c r="M4784" s="210"/>
      <c r="N4784" s="102"/>
      <c r="O4784" s="210"/>
      <c r="P4784" s="102"/>
      <c r="Q4784" s="215"/>
    </row>
    <row r="4785" spans="2:17" x14ac:dyDescent="0.3">
      <c r="B4785" s="102"/>
      <c r="C4785" s="210"/>
      <c r="D4785" s="102"/>
      <c r="E4785" s="210"/>
      <c r="F4785" s="102"/>
      <c r="G4785" s="210"/>
      <c r="H4785" s="102"/>
      <c r="I4785" s="210"/>
      <c r="J4785" s="102"/>
      <c r="K4785" s="210"/>
      <c r="L4785" s="102"/>
      <c r="M4785" s="210"/>
      <c r="N4785" s="102"/>
      <c r="O4785" s="210"/>
      <c r="P4785" s="102"/>
      <c r="Q4785" s="215"/>
    </row>
    <row r="4786" spans="2:17" x14ac:dyDescent="0.3">
      <c r="B4786" s="102"/>
      <c r="C4786" s="210"/>
      <c r="D4786" s="102"/>
      <c r="E4786" s="210"/>
      <c r="F4786" s="102"/>
      <c r="G4786" s="210"/>
      <c r="H4786" s="102"/>
      <c r="I4786" s="210"/>
      <c r="J4786" s="102"/>
      <c r="K4786" s="210"/>
      <c r="L4786" s="102"/>
      <c r="M4786" s="210"/>
      <c r="N4786" s="102"/>
      <c r="O4786" s="210"/>
      <c r="P4786" s="102"/>
      <c r="Q4786" s="215"/>
    </row>
    <row r="4787" spans="2:17" x14ac:dyDescent="0.3">
      <c r="B4787" s="102"/>
      <c r="C4787" s="210"/>
      <c r="D4787" s="102"/>
      <c r="E4787" s="210"/>
      <c r="F4787" s="102"/>
      <c r="G4787" s="210"/>
      <c r="H4787" s="102"/>
      <c r="I4787" s="210"/>
      <c r="J4787" s="102"/>
      <c r="K4787" s="210"/>
      <c r="L4787" s="102"/>
      <c r="M4787" s="210"/>
      <c r="N4787" s="102"/>
      <c r="O4787" s="210"/>
      <c r="P4787" s="102"/>
      <c r="Q4787" s="215"/>
    </row>
    <row r="4788" spans="2:17" x14ac:dyDescent="0.3">
      <c r="B4788" s="102"/>
      <c r="C4788" s="210"/>
      <c r="D4788" s="102"/>
      <c r="E4788" s="210"/>
      <c r="F4788" s="102"/>
      <c r="G4788" s="210"/>
      <c r="H4788" s="102"/>
      <c r="I4788" s="210"/>
      <c r="J4788" s="102"/>
      <c r="K4788" s="210"/>
      <c r="L4788" s="102"/>
      <c r="M4788" s="210"/>
      <c r="N4788" s="102"/>
      <c r="O4788" s="210"/>
      <c r="P4788" s="102"/>
      <c r="Q4788" s="215"/>
    </row>
    <row r="4789" spans="2:17" x14ac:dyDescent="0.3">
      <c r="B4789" s="102"/>
      <c r="C4789" s="210"/>
      <c r="D4789" s="102"/>
      <c r="E4789" s="210"/>
      <c r="F4789" s="102"/>
      <c r="G4789" s="210"/>
      <c r="H4789" s="102"/>
      <c r="I4789" s="210"/>
      <c r="J4789" s="102"/>
      <c r="K4789" s="210"/>
      <c r="L4789" s="102"/>
      <c r="M4789" s="210"/>
      <c r="N4789" s="102"/>
      <c r="O4789" s="210"/>
      <c r="P4789" s="102"/>
      <c r="Q4789" s="215"/>
    </row>
    <row r="4790" spans="2:17" x14ac:dyDescent="0.3">
      <c r="B4790" s="102"/>
      <c r="C4790" s="210"/>
      <c r="D4790" s="102"/>
      <c r="E4790" s="210"/>
      <c r="F4790" s="102"/>
      <c r="G4790" s="210"/>
      <c r="H4790" s="102"/>
      <c r="I4790" s="210"/>
      <c r="J4790" s="102"/>
      <c r="K4790" s="210"/>
      <c r="L4790" s="102"/>
      <c r="M4790" s="210"/>
      <c r="N4790" s="102"/>
      <c r="O4790" s="210"/>
      <c r="P4790" s="102"/>
      <c r="Q4790" s="215"/>
    </row>
    <row r="4791" spans="2:17" x14ac:dyDescent="0.3">
      <c r="B4791" s="102"/>
      <c r="C4791" s="210"/>
      <c r="D4791" s="102"/>
      <c r="E4791" s="210"/>
      <c r="F4791" s="102"/>
      <c r="G4791" s="210"/>
      <c r="H4791" s="102"/>
      <c r="I4791" s="210"/>
      <c r="J4791" s="102"/>
      <c r="K4791" s="210"/>
      <c r="L4791" s="102"/>
      <c r="M4791" s="210"/>
      <c r="N4791" s="102"/>
      <c r="O4791" s="210"/>
      <c r="P4791" s="102"/>
      <c r="Q4791" s="215"/>
    </row>
    <row r="4792" spans="2:17" x14ac:dyDescent="0.3">
      <c r="B4792" s="102"/>
      <c r="C4792" s="210"/>
      <c r="D4792" s="102"/>
      <c r="E4792" s="210"/>
      <c r="F4792" s="102"/>
      <c r="G4792" s="210"/>
      <c r="H4792" s="102"/>
      <c r="I4792" s="210"/>
      <c r="J4792" s="102"/>
      <c r="K4792" s="210"/>
      <c r="L4792" s="102"/>
      <c r="M4792" s="210"/>
      <c r="N4792" s="102"/>
      <c r="O4792" s="210"/>
      <c r="P4792" s="102"/>
      <c r="Q4792" s="215"/>
    </row>
    <row r="4793" spans="2:17" x14ac:dyDescent="0.3">
      <c r="B4793" s="102"/>
      <c r="C4793" s="210"/>
      <c r="D4793" s="102"/>
      <c r="E4793" s="210"/>
      <c r="F4793" s="102"/>
      <c r="G4793" s="210"/>
      <c r="H4793" s="102"/>
      <c r="I4793" s="210"/>
      <c r="J4793" s="102"/>
      <c r="K4793" s="210"/>
      <c r="L4793" s="102"/>
      <c r="M4793" s="210"/>
      <c r="N4793" s="102"/>
      <c r="O4793" s="210"/>
      <c r="P4793" s="102"/>
      <c r="Q4793" s="215"/>
    </row>
    <row r="4794" spans="2:17" x14ac:dyDescent="0.3">
      <c r="B4794" s="102"/>
      <c r="C4794" s="210"/>
      <c r="D4794" s="102"/>
      <c r="E4794" s="210"/>
      <c r="F4794" s="102"/>
      <c r="G4794" s="210"/>
      <c r="H4794" s="102"/>
      <c r="I4794" s="210"/>
      <c r="J4794" s="102"/>
      <c r="K4794" s="210"/>
      <c r="L4794" s="102"/>
      <c r="M4794" s="210"/>
      <c r="N4794" s="102"/>
      <c r="O4794" s="210"/>
      <c r="P4794" s="102"/>
      <c r="Q4794" s="215"/>
    </row>
    <row r="4795" spans="2:17" x14ac:dyDescent="0.3">
      <c r="B4795" s="102"/>
      <c r="C4795" s="210"/>
      <c r="D4795" s="102"/>
      <c r="E4795" s="210"/>
      <c r="F4795" s="102"/>
      <c r="G4795" s="210"/>
      <c r="H4795" s="102"/>
      <c r="I4795" s="210"/>
      <c r="J4795" s="102"/>
      <c r="K4795" s="210"/>
      <c r="L4795" s="102"/>
      <c r="M4795" s="210"/>
      <c r="N4795" s="102"/>
      <c r="O4795" s="210"/>
      <c r="P4795" s="102"/>
      <c r="Q4795" s="215"/>
    </row>
    <row r="4796" spans="2:17" x14ac:dyDescent="0.3">
      <c r="B4796" s="102"/>
      <c r="C4796" s="210"/>
      <c r="D4796" s="102"/>
      <c r="E4796" s="210"/>
      <c r="F4796" s="102"/>
      <c r="G4796" s="210"/>
      <c r="H4796" s="102"/>
      <c r="I4796" s="210"/>
      <c r="J4796" s="102"/>
      <c r="K4796" s="210"/>
      <c r="L4796" s="102"/>
      <c r="M4796" s="210"/>
      <c r="N4796" s="102"/>
      <c r="O4796" s="210"/>
      <c r="P4796" s="102"/>
      <c r="Q4796" s="215"/>
    </row>
    <row r="4797" spans="2:17" x14ac:dyDescent="0.3">
      <c r="B4797" s="102"/>
      <c r="C4797" s="210"/>
      <c r="D4797" s="102"/>
      <c r="E4797" s="210"/>
      <c r="F4797" s="102"/>
      <c r="G4797" s="210"/>
      <c r="H4797" s="102"/>
      <c r="I4797" s="210"/>
      <c r="J4797" s="102"/>
      <c r="K4797" s="210"/>
      <c r="L4797" s="102"/>
      <c r="M4797" s="210"/>
      <c r="N4797" s="102"/>
      <c r="O4797" s="210"/>
      <c r="P4797" s="102"/>
      <c r="Q4797" s="215"/>
    </row>
    <row r="4798" spans="2:17" x14ac:dyDescent="0.3">
      <c r="B4798" s="102"/>
      <c r="C4798" s="210"/>
      <c r="D4798" s="102"/>
      <c r="E4798" s="210"/>
      <c r="F4798" s="102"/>
      <c r="G4798" s="210"/>
      <c r="H4798" s="102"/>
      <c r="I4798" s="210"/>
      <c r="J4798" s="102"/>
      <c r="K4798" s="210"/>
      <c r="L4798" s="102"/>
      <c r="M4798" s="210"/>
      <c r="N4798" s="102"/>
      <c r="O4798" s="210"/>
      <c r="P4798" s="102"/>
      <c r="Q4798" s="215"/>
    </row>
    <row r="4799" spans="2:17" x14ac:dyDescent="0.3">
      <c r="B4799" s="102"/>
      <c r="C4799" s="210"/>
      <c r="D4799" s="102"/>
      <c r="E4799" s="210"/>
      <c r="F4799" s="102"/>
      <c r="G4799" s="210"/>
      <c r="H4799" s="102"/>
      <c r="I4799" s="210"/>
      <c r="J4799" s="102"/>
      <c r="K4799" s="210"/>
      <c r="L4799" s="102"/>
      <c r="M4799" s="210"/>
      <c r="N4799" s="102"/>
      <c r="O4799" s="210"/>
      <c r="P4799" s="102"/>
      <c r="Q4799" s="215"/>
    </row>
    <row r="4800" spans="2:17" x14ac:dyDescent="0.3">
      <c r="B4800" s="102"/>
      <c r="C4800" s="210"/>
      <c r="D4800" s="102"/>
      <c r="E4800" s="210"/>
      <c r="F4800" s="102"/>
      <c r="G4800" s="210"/>
      <c r="H4800" s="102"/>
      <c r="I4800" s="210"/>
      <c r="J4800" s="102"/>
      <c r="K4800" s="210"/>
      <c r="L4800" s="102"/>
      <c r="M4800" s="210"/>
      <c r="N4800" s="102"/>
      <c r="O4800" s="210"/>
      <c r="P4800" s="102"/>
      <c r="Q4800" s="215"/>
    </row>
    <row r="4801" spans="2:17" x14ac:dyDescent="0.3">
      <c r="B4801" s="102"/>
      <c r="C4801" s="210"/>
      <c r="D4801" s="102"/>
      <c r="E4801" s="210"/>
      <c r="F4801" s="102"/>
      <c r="G4801" s="210"/>
      <c r="H4801" s="102"/>
      <c r="I4801" s="210"/>
      <c r="J4801" s="102"/>
      <c r="K4801" s="210"/>
      <c r="L4801" s="102"/>
      <c r="M4801" s="210"/>
      <c r="N4801" s="102"/>
      <c r="O4801" s="210"/>
      <c r="P4801" s="102"/>
      <c r="Q4801" s="215"/>
    </row>
    <row r="4802" spans="2:17" x14ac:dyDescent="0.3">
      <c r="B4802" s="102"/>
      <c r="C4802" s="210"/>
      <c r="D4802" s="102"/>
      <c r="E4802" s="210"/>
      <c r="F4802" s="102"/>
      <c r="G4802" s="210"/>
      <c r="H4802" s="102"/>
      <c r="I4802" s="210"/>
      <c r="J4802" s="102"/>
      <c r="K4802" s="210"/>
      <c r="L4802" s="102"/>
      <c r="M4802" s="210"/>
      <c r="N4802" s="102"/>
      <c r="O4802" s="210"/>
      <c r="P4802" s="102"/>
      <c r="Q4802" s="215"/>
    </row>
    <row r="4803" spans="2:17" x14ac:dyDescent="0.3">
      <c r="B4803" s="102"/>
      <c r="C4803" s="210"/>
      <c r="D4803" s="102"/>
      <c r="E4803" s="210"/>
      <c r="F4803" s="102"/>
      <c r="G4803" s="210"/>
      <c r="H4803" s="102"/>
      <c r="I4803" s="210"/>
      <c r="J4803" s="102"/>
      <c r="K4803" s="210"/>
      <c r="L4803" s="102"/>
      <c r="M4803" s="210"/>
      <c r="N4803" s="102"/>
      <c r="O4803" s="210"/>
      <c r="P4803" s="102"/>
      <c r="Q4803" s="215"/>
    </row>
    <row r="4804" spans="2:17" x14ac:dyDescent="0.3">
      <c r="B4804" s="102"/>
      <c r="C4804" s="210"/>
      <c r="D4804" s="102"/>
      <c r="E4804" s="210"/>
      <c r="F4804" s="102"/>
      <c r="G4804" s="210"/>
      <c r="H4804" s="102"/>
      <c r="I4804" s="210"/>
      <c r="J4804" s="102"/>
      <c r="K4804" s="210"/>
      <c r="L4804" s="102"/>
      <c r="M4804" s="210"/>
      <c r="N4804" s="102"/>
      <c r="O4804" s="210"/>
      <c r="P4804" s="102"/>
      <c r="Q4804" s="215"/>
    </row>
    <row r="4805" spans="2:17" x14ac:dyDescent="0.3">
      <c r="B4805" s="102"/>
      <c r="C4805" s="210"/>
      <c r="D4805" s="102"/>
      <c r="E4805" s="210"/>
      <c r="F4805" s="102"/>
      <c r="G4805" s="210"/>
      <c r="H4805" s="102"/>
      <c r="I4805" s="210"/>
      <c r="J4805" s="102"/>
      <c r="K4805" s="210"/>
      <c r="L4805" s="102"/>
      <c r="M4805" s="210"/>
      <c r="N4805" s="102"/>
      <c r="O4805" s="210"/>
      <c r="P4805" s="102"/>
      <c r="Q4805" s="215"/>
    </row>
    <row r="4806" spans="2:17" x14ac:dyDescent="0.3">
      <c r="B4806" s="102"/>
      <c r="C4806" s="210"/>
      <c r="D4806" s="102"/>
      <c r="E4806" s="210"/>
      <c r="F4806" s="102"/>
      <c r="G4806" s="210"/>
      <c r="H4806" s="102"/>
      <c r="I4806" s="210"/>
      <c r="J4806" s="102"/>
      <c r="K4806" s="210"/>
      <c r="L4806" s="102"/>
      <c r="M4806" s="210"/>
      <c r="N4806" s="102"/>
      <c r="O4806" s="210"/>
      <c r="P4806" s="102"/>
      <c r="Q4806" s="215"/>
    </row>
    <row r="4807" spans="2:17" x14ac:dyDescent="0.3">
      <c r="B4807" s="102"/>
      <c r="C4807" s="210"/>
      <c r="D4807" s="102"/>
      <c r="E4807" s="210"/>
      <c r="F4807" s="102"/>
      <c r="G4807" s="210"/>
      <c r="H4807" s="102"/>
      <c r="I4807" s="210"/>
      <c r="J4807" s="102"/>
      <c r="K4807" s="210"/>
      <c r="L4807" s="102"/>
      <c r="M4807" s="210"/>
      <c r="N4807" s="102"/>
      <c r="O4807" s="210"/>
      <c r="P4807" s="102"/>
      <c r="Q4807" s="215"/>
    </row>
    <row r="4808" spans="2:17" x14ac:dyDescent="0.3">
      <c r="B4808" s="102"/>
      <c r="C4808" s="210"/>
      <c r="D4808" s="102"/>
      <c r="E4808" s="210"/>
      <c r="F4808" s="102"/>
      <c r="G4808" s="210"/>
      <c r="H4808" s="102"/>
      <c r="I4808" s="210"/>
      <c r="J4808" s="102"/>
      <c r="K4808" s="210"/>
      <c r="L4808" s="102"/>
      <c r="M4808" s="210"/>
      <c r="N4808" s="102"/>
      <c r="O4808" s="210"/>
      <c r="P4808" s="102"/>
      <c r="Q4808" s="215"/>
    </row>
    <row r="4809" spans="2:17" x14ac:dyDescent="0.3">
      <c r="B4809" s="102"/>
      <c r="C4809" s="210"/>
      <c r="D4809" s="102"/>
      <c r="E4809" s="210"/>
      <c r="F4809" s="102"/>
      <c r="G4809" s="210"/>
      <c r="H4809" s="102"/>
      <c r="I4809" s="210"/>
      <c r="J4809" s="102"/>
      <c r="K4809" s="210"/>
      <c r="L4809" s="102"/>
      <c r="M4809" s="210"/>
      <c r="N4809" s="102"/>
      <c r="O4809" s="210"/>
      <c r="P4809" s="102"/>
      <c r="Q4809" s="215"/>
    </row>
    <row r="4810" spans="2:17" x14ac:dyDescent="0.3">
      <c r="B4810" s="102"/>
      <c r="C4810" s="210"/>
      <c r="D4810" s="102"/>
      <c r="E4810" s="210"/>
      <c r="F4810" s="102"/>
      <c r="G4810" s="210"/>
      <c r="H4810" s="102"/>
      <c r="I4810" s="210"/>
      <c r="J4810" s="102"/>
      <c r="K4810" s="210"/>
      <c r="L4810" s="102"/>
      <c r="M4810" s="210"/>
      <c r="N4810" s="102"/>
      <c r="O4810" s="210"/>
      <c r="P4810" s="102"/>
      <c r="Q4810" s="215"/>
    </row>
    <row r="4811" spans="2:17" x14ac:dyDescent="0.3">
      <c r="B4811" s="102"/>
      <c r="C4811" s="210"/>
      <c r="D4811" s="102"/>
      <c r="E4811" s="210"/>
      <c r="F4811" s="102"/>
      <c r="G4811" s="210"/>
      <c r="H4811" s="102"/>
      <c r="I4811" s="210"/>
      <c r="J4811" s="102"/>
      <c r="K4811" s="210"/>
      <c r="L4811" s="102"/>
      <c r="M4811" s="210"/>
      <c r="N4811" s="102"/>
      <c r="O4811" s="210"/>
      <c r="P4811" s="102"/>
      <c r="Q4811" s="215"/>
    </row>
    <row r="4812" spans="2:17" x14ac:dyDescent="0.3">
      <c r="B4812" s="102"/>
      <c r="C4812" s="210"/>
      <c r="D4812" s="102"/>
      <c r="E4812" s="210"/>
      <c r="F4812" s="102"/>
      <c r="G4812" s="210"/>
      <c r="H4812" s="102"/>
      <c r="I4812" s="210"/>
      <c r="J4812" s="102"/>
      <c r="K4812" s="210"/>
      <c r="L4812" s="102"/>
      <c r="M4812" s="210"/>
      <c r="N4812" s="102"/>
      <c r="O4812" s="210"/>
      <c r="P4812" s="102"/>
      <c r="Q4812" s="215"/>
    </row>
    <row r="4813" spans="2:17" x14ac:dyDescent="0.3">
      <c r="B4813" s="102"/>
      <c r="C4813" s="210"/>
      <c r="D4813" s="102"/>
      <c r="E4813" s="210"/>
      <c r="F4813" s="102"/>
      <c r="G4813" s="210"/>
      <c r="H4813" s="102"/>
      <c r="I4813" s="210"/>
      <c r="J4813" s="102"/>
      <c r="K4813" s="210"/>
      <c r="L4813" s="102"/>
      <c r="M4813" s="210"/>
      <c r="N4813" s="102"/>
      <c r="O4813" s="210"/>
      <c r="P4813" s="102"/>
      <c r="Q4813" s="215"/>
    </row>
    <row r="4814" spans="2:17" x14ac:dyDescent="0.3">
      <c r="B4814" s="102"/>
      <c r="C4814" s="210"/>
      <c r="D4814" s="102"/>
      <c r="E4814" s="210"/>
      <c r="F4814" s="102"/>
      <c r="G4814" s="210"/>
      <c r="H4814" s="102"/>
      <c r="I4814" s="210"/>
      <c r="J4814" s="102"/>
      <c r="K4814" s="210"/>
      <c r="L4814" s="102"/>
      <c r="M4814" s="210"/>
      <c r="N4814" s="102"/>
      <c r="O4814" s="210"/>
      <c r="P4814" s="102"/>
      <c r="Q4814" s="215"/>
    </row>
    <row r="4815" spans="2:17" x14ac:dyDescent="0.3">
      <c r="B4815" s="102"/>
      <c r="C4815" s="210"/>
      <c r="D4815" s="102"/>
      <c r="E4815" s="210"/>
      <c r="F4815" s="102"/>
      <c r="G4815" s="210"/>
      <c r="H4815" s="102"/>
      <c r="I4815" s="210"/>
      <c r="J4815" s="102"/>
      <c r="K4815" s="210"/>
      <c r="L4815" s="102"/>
      <c r="M4815" s="210"/>
      <c r="N4815" s="102"/>
      <c r="O4815" s="210"/>
      <c r="P4815" s="102"/>
      <c r="Q4815" s="215"/>
    </row>
    <row r="4816" spans="2:17" x14ac:dyDescent="0.3">
      <c r="B4816" s="102"/>
      <c r="C4816" s="210"/>
      <c r="D4816" s="102"/>
      <c r="E4816" s="210"/>
      <c r="F4816" s="102"/>
      <c r="G4816" s="210"/>
      <c r="H4816" s="102"/>
      <c r="I4816" s="210"/>
      <c r="J4816" s="102"/>
      <c r="K4816" s="210"/>
      <c r="L4816" s="102"/>
      <c r="M4816" s="210"/>
      <c r="N4816" s="102"/>
      <c r="O4816" s="210"/>
      <c r="P4816" s="102"/>
      <c r="Q4816" s="215"/>
    </row>
    <row r="4817" spans="2:17" x14ac:dyDescent="0.3">
      <c r="B4817" s="102"/>
      <c r="C4817" s="210"/>
      <c r="D4817" s="102"/>
      <c r="E4817" s="210"/>
      <c r="F4817" s="102"/>
      <c r="G4817" s="210"/>
      <c r="H4817" s="102"/>
      <c r="I4817" s="210"/>
      <c r="J4817" s="102"/>
      <c r="K4817" s="210"/>
      <c r="L4817" s="102"/>
      <c r="M4817" s="210"/>
      <c r="N4817" s="102"/>
      <c r="O4817" s="210"/>
      <c r="P4817" s="102"/>
      <c r="Q4817" s="215"/>
    </row>
    <row r="4818" spans="2:17" x14ac:dyDescent="0.3">
      <c r="B4818" s="102"/>
      <c r="C4818" s="210"/>
      <c r="D4818" s="102"/>
      <c r="E4818" s="210"/>
      <c r="F4818" s="102"/>
      <c r="G4818" s="210"/>
      <c r="H4818" s="102"/>
      <c r="I4818" s="210"/>
      <c r="J4818" s="102"/>
      <c r="K4818" s="210"/>
      <c r="L4818" s="102"/>
      <c r="M4818" s="210"/>
      <c r="N4818" s="102"/>
      <c r="O4818" s="210"/>
      <c r="P4818" s="102"/>
      <c r="Q4818" s="215"/>
    </row>
    <row r="4819" spans="2:17" x14ac:dyDescent="0.3">
      <c r="B4819" s="102"/>
      <c r="C4819" s="210"/>
      <c r="D4819" s="102"/>
      <c r="E4819" s="210"/>
      <c r="F4819" s="102"/>
      <c r="G4819" s="210"/>
      <c r="H4819" s="102"/>
      <c r="I4819" s="210"/>
      <c r="J4819" s="102"/>
      <c r="K4819" s="210"/>
      <c r="L4819" s="102"/>
      <c r="M4819" s="210"/>
      <c r="N4819" s="102"/>
      <c r="O4819" s="210"/>
      <c r="P4819" s="102"/>
      <c r="Q4819" s="215"/>
    </row>
    <row r="4820" spans="2:17" x14ac:dyDescent="0.3">
      <c r="B4820" s="102"/>
      <c r="C4820" s="210"/>
      <c r="D4820" s="102"/>
      <c r="E4820" s="210"/>
      <c r="F4820" s="102"/>
      <c r="G4820" s="210"/>
      <c r="H4820" s="102"/>
      <c r="I4820" s="210"/>
      <c r="J4820" s="102"/>
      <c r="K4820" s="210"/>
      <c r="L4820" s="102"/>
      <c r="M4820" s="210"/>
      <c r="N4820" s="102"/>
      <c r="O4820" s="210"/>
      <c r="P4820" s="102"/>
      <c r="Q4820" s="215"/>
    </row>
    <row r="4821" spans="2:17" x14ac:dyDescent="0.3">
      <c r="B4821" s="102"/>
      <c r="C4821" s="210"/>
      <c r="D4821" s="102"/>
      <c r="E4821" s="210"/>
      <c r="F4821" s="102"/>
      <c r="G4821" s="210"/>
      <c r="H4821" s="102"/>
      <c r="I4821" s="210"/>
      <c r="J4821" s="102"/>
      <c r="K4821" s="210"/>
      <c r="L4821" s="102"/>
      <c r="M4821" s="210"/>
      <c r="N4821" s="102"/>
      <c r="O4821" s="210"/>
      <c r="P4821" s="102"/>
      <c r="Q4821" s="215"/>
    </row>
    <row r="4822" spans="2:17" x14ac:dyDescent="0.3">
      <c r="B4822" s="102"/>
      <c r="C4822" s="210"/>
      <c r="D4822" s="102"/>
      <c r="E4822" s="210"/>
      <c r="F4822" s="102"/>
      <c r="G4822" s="210"/>
      <c r="H4822" s="102"/>
      <c r="I4822" s="210"/>
      <c r="J4822" s="102"/>
      <c r="K4822" s="210"/>
      <c r="L4822" s="102"/>
      <c r="M4822" s="210"/>
      <c r="N4822" s="102"/>
      <c r="O4822" s="210"/>
      <c r="P4822" s="102"/>
      <c r="Q4822" s="215"/>
    </row>
    <row r="4823" spans="2:17" x14ac:dyDescent="0.3">
      <c r="B4823" s="102"/>
      <c r="C4823" s="210"/>
      <c r="D4823" s="102"/>
      <c r="E4823" s="210"/>
      <c r="F4823" s="102"/>
      <c r="G4823" s="210"/>
      <c r="H4823" s="102"/>
      <c r="I4823" s="210"/>
      <c r="J4823" s="102"/>
      <c r="K4823" s="210"/>
      <c r="L4823" s="102"/>
      <c r="M4823" s="210"/>
      <c r="N4823" s="102"/>
      <c r="O4823" s="210"/>
      <c r="P4823" s="102"/>
      <c r="Q4823" s="215"/>
    </row>
    <row r="4824" spans="2:17" x14ac:dyDescent="0.3">
      <c r="B4824" s="102"/>
      <c r="C4824" s="210"/>
      <c r="D4824" s="102"/>
      <c r="E4824" s="210"/>
      <c r="F4824" s="102"/>
      <c r="G4824" s="210"/>
      <c r="H4824" s="102"/>
      <c r="I4824" s="210"/>
      <c r="J4824" s="102"/>
      <c r="K4824" s="210"/>
      <c r="L4824" s="102"/>
      <c r="M4824" s="210"/>
      <c r="N4824" s="102"/>
      <c r="O4824" s="210"/>
      <c r="P4824" s="102"/>
      <c r="Q4824" s="215"/>
    </row>
    <row r="4825" spans="2:17" x14ac:dyDescent="0.3">
      <c r="B4825" s="102"/>
      <c r="C4825" s="210"/>
      <c r="D4825" s="102"/>
      <c r="E4825" s="210"/>
      <c r="F4825" s="102"/>
      <c r="G4825" s="210"/>
      <c r="H4825" s="102"/>
      <c r="I4825" s="210"/>
      <c r="J4825" s="102"/>
      <c r="K4825" s="210"/>
      <c r="L4825" s="102"/>
      <c r="M4825" s="210"/>
      <c r="N4825" s="102"/>
      <c r="O4825" s="210"/>
      <c r="P4825" s="102"/>
      <c r="Q4825" s="215"/>
    </row>
    <row r="4826" spans="2:17" x14ac:dyDescent="0.3">
      <c r="B4826" s="102"/>
      <c r="C4826" s="210"/>
      <c r="D4826" s="102"/>
      <c r="E4826" s="210"/>
      <c r="F4826" s="102"/>
      <c r="G4826" s="210"/>
      <c r="H4826" s="102"/>
      <c r="I4826" s="210"/>
      <c r="J4826" s="102"/>
      <c r="K4826" s="210"/>
      <c r="L4826" s="102"/>
      <c r="M4826" s="210"/>
      <c r="N4826" s="102"/>
      <c r="O4826" s="210"/>
      <c r="P4826" s="102"/>
      <c r="Q4826" s="215"/>
    </row>
    <row r="4827" spans="2:17" x14ac:dyDescent="0.3">
      <c r="B4827" s="102"/>
      <c r="C4827" s="210"/>
      <c r="D4827" s="102"/>
      <c r="E4827" s="210"/>
      <c r="F4827" s="102"/>
      <c r="G4827" s="210"/>
      <c r="H4827" s="102"/>
      <c r="I4827" s="210"/>
      <c r="J4827" s="102"/>
      <c r="K4827" s="210"/>
      <c r="L4827" s="102"/>
      <c r="M4827" s="210"/>
      <c r="N4827" s="102"/>
      <c r="O4827" s="210"/>
      <c r="P4827" s="102"/>
      <c r="Q4827" s="215"/>
    </row>
    <row r="4828" spans="2:17" x14ac:dyDescent="0.3">
      <c r="B4828" s="102"/>
      <c r="C4828" s="210"/>
      <c r="D4828" s="102"/>
      <c r="E4828" s="210"/>
      <c r="F4828" s="102"/>
      <c r="G4828" s="210"/>
      <c r="H4828" s="102"/>
      <c r="I4828" s="210"/>
      <c r="J4828" s="102"/>
      <c r="K4828" s="210"/>
      <c r="L4828" s="102"/>
      <c r="M4828" s="210"/>
      <c r="N4828" s="102"/>
      <c r="O4828" s="210"/>
      <c r="P4828" s="102"/>
      <c r="Q4828" s="215"/>
    </row>
    <row r="4829" spans="2:17" x14ac:dyDescent="0.3">
      <c r="B4829" s="102"/>
      <c r="C4829" s="210"/>
      <c r="D4829" s="102"/>
      <c r="E4829" s="210"/>
      <c r="F4829" s="102"/>
      <c r="G4829" s="210"/>
      <c r="H4829" s="102"/>
      <c r="I4829" s="210"/>
      <c r="J4829" s="102"/>
      <c r="K4829" s="210"/>
      <c r="L4829" s="102"/>
      <c r="M4829" s="210"/>
      <c r="N4829" s="102"/>
      <c r="O4829" s="210"/>
      <c r="P4829" s="102"/>
      <c r="Q4829" s="215"/>
    </row>
    <row r="4830" spans="2:17" x14ac:dyDescent="0.3">
      <c r="B4830" s="102"/>
      <c r="C4830" s="210"/>
      <c r="D4830" s="102"/>
      <c r="E4830" s="210"/>
      <c r="F4830" s="102"/>
      <c r="G4830" s="210"/>
      <c r="H4830" s="102"/>
      <c r="I4830" s="210"/>
      <c r="J4830" s="102"/>
      <c r="K4830" s="210"/>
      <c r="L4830" s="102"/>
      <c r="M4830" s="210"/>
      <c r="N4830" s="102"/>
      <c r="O4830" s="210"/>
      <c r="P4830" s="102"/>
      <c r="Q4830" s="215"/>
    </row>
    <row r="4831" spans="2:17" x14ac:dyDescent="0.3">
      <c r="B4831" s="102"/>
      <c r="C4831" s="210"/>
      <c r="D4831" s="102"/>
      <c r="E4831" s="210"/>
      <c r="F4831" s="102"/>
      <c r="G4831" s="210"/>
      <c r="H4831" s="102"/>
      <c r="I4831" s="210"/>
      <c r="J4831" s="102"/>
      <c r="K4831" s="210"/>
      <c r="L4831" s="102"/>
      <c r="M4831" s="210"/>
      <c r="N4831" s="102"/>
      <c r="O4831" s="210"/>
      <c r="P4831" s="102"/>
      <c r="Q4831" s="215"/>
    </row>
    <row r="4832" spans="2:17" x14ac:dyDescent="0.3">
      <c r="B4832" s="102"/>
      <c r="C4832" s="210"/>
      <c r="D4832" s="102"/>
      <c r="E4832" s="210"/>
      <c r="F4832" s="102"/>
      <c r="G4832" s="210"/>
      <c r="H4832" s="102"/>
      <c r="I4832" s="210"/>
      <c r="J4832" s="102"/>
      <c r="K4832" s="210"/>
      <c r="L4832" s="102"/>
      <c r="M4832" s="210"/>
      <c r="N4832" s="102"/>
      <c r="O4832" s="210"/>
      <c r="P4832" s="102"/>
      <c r="Q4832" s="215"/>
    </row>
    <row r="4833" spans="2:17" x14ac:dyDescent="0.3">
      <c r="B4833" s="102"/>
      <c r="C4833" s="210"/>
      <c r="D4833" s="102"/>
      <c r="E4833" s="210"/>
      <c r="F4833" s="102"/>
      <c r="G4833" s="210"/>
      <c r="H4833" s="102"/>
      <c r="I4833" s="210"/>
      <c r="J4833" s="102"/>
      <c r="K4833" s="210"/>
      <c r="L4833" s="102"/>
      <c r="M4833" s="210"/>
      <c r="N4833" s="102"/>
      <c r="O4833" s="210"/>
      <c r="P4833" s="102"/>
      <c r="Q4833" s="215"/>
    </row>
    <row r="4834" spans="2:17" x14ac:dyDescent="0.3">
      <c r="B4834" s="102"/>
      <c r="C4834" s="210"/>
      <c r="D4834" s="102"/>
      <c r="E4834" s="210"/>
      <c r="F4834" s="102"/>
      <c r="G4834" s="210"/>
      <c r="H4834" s="102"/>
      <c r="I4834" s="210"/>
      <c r="J4834" s="102"/>
      <c r="K4834" s="210"/>
      <c r="L4834" s="102"/>
      <c r="M4834" s="210"/>
      <c r="N4834" s="102"/>
      <c r="O4834" s="210"/>
      <c r="P4834" s="102"/>
      <c r="Q4834" s="215"/>
    </row>
    <row r="4835" spans="2:17" x14ac:dyDescent="0.3">
      <c r="B4835" s="102"/>
      <c r="C4835" s="210"/>
      <c r="D4835" s="102"/>
      <c r="E4835" s="210"/>
      <c r="F4835" s="102"/>
      <c r="G4835" s="210"/>
      <c r="H4835" s="102"/>
      <c r="I4835" s="210"/>
      <c r="J4835" s="102"/>
      <c r="K4835" s="210"/>
      <c r="L4835" s="102"/>
      <c r="M4835" s="210"/>
      <c r="N4835" s="102"/>
      <c r="O4835" s="210"/>
      <c r="P4835" s="102"/>
      <c r="Q4835" s="215"/>
    </row>
    <row r="4836" spans="2:17" x14ac:dyDescent="0.3">
      <c r="B4836" s="102"/>
      <c r="C4836" s="210"/>
      <c r="D4836" s="102"/>
      <c r="E4836" s="210"/>
      <c r="F4836" s="102"/>
      <c r="G4836" s="210"/>
      <c r="H4836" s="102"/>
      <c r="I4836" s="210"/>
      <c r="J4836" s="102"/>
      <c r="K4836" s="210"/>
      <c r="L4836" s="102"/>
      <c r="M4836" s="210"/>
      <c r="N4836" s="102"/>
      <c r="O4836" s="210"/>
      <c r="P4836" s="102"/>
      <c r="Q4836" s="215"/>
    </row>
    <row r="4837" spans="2:17" x14ac:dyDescent="0.3">
      <c r="B4837" s="102"/>
      <c r="C4837" s="210"/>
      <c r="D4837" s="102"/>
      <c r="E4837" s="210"/>
      <c r="F4837" s="102"/>
      <c r="G4837" s="210"/>
      <c r="H4837" s="102"/>
      <c r="I4837" s="210"/>
      <c r="J4837" s="102"/>
      <c r="K4837" s="210"/>
      <c r="L4837" s="102"/>
      <c r="M4837" s="210"/>
      <c r="N4837" s="102"/>
      <c r="O4837" s="210"/>
      <c r="P4837" s="102"/>
      <c r="Q4837" s="215"/>
    </row>
    <row r="4838" spans="2:17" x14ac:dyDescent="0.3">
      <c r="B4838" s="102"/>
      <c r="C4838" s="210"/>
      <c r="D4838" s="102"/>
      <c r="E4838" s="210"/>
      <c r="F4838" s="102"/>
      <c r="G4838" s="210"/>
      <c r="H4838" s="102"/>
      <c r="I4838" s="210"/>
      <c r="J4838" s="102"/>
      <c r="K4838" s="210"/>
      <c r="L4838" s="102"/>
      <c r="M4838" s="210"/>
      <c r="N4838" s="102"/>
      <c r="O4838" s="210"/>
      <c r="P4838" s="102"/>
      <c r="Q4838" s="215"/>
    </row>
    <row r="4839" spans="2:17" x14ac:dyDescent="0.3">
      <c r="B4839" s="102"/>
      <c r="C4839" s="210"/>
      <c r="D4839" s="102"/>
      <c r="E4839" s="210"/>
      <c r="F4839" s="102"/>
      <c r="G4839" s="210"/>
      <c r="H4839" s="102"/>
      <c r="I4839" s="210"/>
      <c r="J4839" s="102"/>
      <c r="K4839" s="210"/>
      <c r="L4839" s="102"/>
      <c r="M4839" s="210"/>
      <c r="N4839" s="102"/>
      <c r="O4839" s="210"/>
      <c r="P4839" s="102"/>
      <c r="Q4839" s="215"/>
    </row>
    <row r="4840" spans="2:17" x14ac:dyDescent="0.3">
      <c r="B4840" s="102"/>
      <c r="C4840" s="210"/>
      <c r="D4840" s="102"/>
      <c r="E4840" s="210"/>
      <c r="F4840" s="102"/>
      <c r="G4840" s="210"/>
      <c r="H4840" s="102"/>
      <c r="I4840" s="210"/>
      <c r="J4840" s="102"/>
      <c r="K4840" s="210"/>
      <c r="L4840" s="102"/>
      <c r="M4840" s="210"/>
      <c r="N4840" s="102"/>
      <c r="O4840" s="210"/>
      <c r="P4840" s="102"/>
      <c r="Q4840" s="215"/>
    </row>
    <row r="4841" spans="2:17" x14ac:dyDescent="0.3">
      <c r="B4841" s="102"/>
      <c r="C4841" s="210"/>
      <c r="D4841" s="102"/>
      <c r="E4841" s="210"/>
      <c r="F4841" s="102"/>
      <c r="G4841" s="210"/>
      <c r="H4841" s="102"/>
      <c r="I4841" s="210"/>
      <c r="J4841" s="102"/>
      <c r="K4841" s="210"/>
      <c r="L4841" s="102"/>
      <c r="M4841" s="210"/>
      <c r="N4841" s="102"/>
      <c r="O4841" s="210"/>
      <c r="P4841" s="102"/>
      <c r="Q4841" s="215"/>
    </row>
    <row r="4842" spans="2:17" x14ac:dyDescent="0.3">
      <c r="B4842" s="102"/>
      <c r="C4842" s="210"/>
      <c r="D4842" s="102"/>
      <c r="E4842" s="210"/>
      <c r="F4842" s="102"/>
      <c r="G4842" s="210"/>
      <c r="H4842" s="102"/>
      <c r="I4842" s="210"/>
      <c r="J4842" s="102"/>
      <c r="K4842" s="210"/>
      <c r="L4842" s="102"/>
      <c r="M4842" s="210"/>
      <c r="N4842" s="102"/>
      <c r="O4842" s="210"/>
      <c r="P4842" s="102"/>
      <c r="Q4842" s="215"/>
    </row>
    <row r="4843" spans="2:17" x14ac:dyDescent="0.3">
      <c r="B4843" s="102"/>
      <c r="C4843" s="210"/>
      <c r="D4843" s="102"/>
      <c r="E4843" s="210"/>
      <c r="F4843" s="102"/>
      <c r="G4843" s="210"/>
      <c r="H4843" s="102"/>
      <c r="I4843" s="210"/>
      <c r="J4843" s="102"/>
      <c r="K4843" s="210"/>
      <c r="L4843" s="102"/>
      <c r="M4843" s="210"/>
      <c r="N4843" s="102"/>
      <c r="O4843" s="210"/>
      <c r="P4843" s="102"/>
      <c r="Q4843" s="215"/>
    </row>
    <row r="4844" spans="2:17" x14ac:dyDescent="0.3">
      <c r="B4844" s="102"/>
      <c r="C4844" s="210"/>
      <c r="D4844" s="102"/>
      <c r="E4844" s="210"/>
      <c r="F4844" s="102"/>
      <c r="G4844" s="210"/>
      <c r="H4844" s="102"/>
      <c r="I4844" s="210"/>
      <c r="J4844" s="102"/>
      <c r="K4844" s="210"/>
      <c r="L4844" s="102"/>
      <c r="M4844" s="210"/>
      <c r="N4844" s="102"/>
      <c r="O4844" s="210"/>
      <c r="P4844" s="102"/>
      <c r="Q4844" s="215"/>
    </row>
    <row r="4845" spans="2:17" x14ac:dyDescent="0.3">
      <c r="B4845" s="102"/>
      <c r="C4845" s="210"/>
      <c r="D4845" s="102"/>
      <c r="E4845" s="210"/>
      <c r="F4845" s="102"/>
      <c r="G4845" s="210"/>
      <c r="H4845" s="102"/>
      <c r="I4845" s="210"/>
      <c r="J4845" s="102"/>
      <c r="K4845" s="210"/>
      <c r="L4845" s="102"/>
      <c r="M4845" s="210"/>
      <c r="N4845" s="102"/>
      <c r="O4845" s="210"/>
      <c r="P4845" s="102"/>
      <c r="Q4845" s="215"/>
    </row>
    <row r="4846" spans="2:17" x14ac:dyDescent="0.3">
      <c r="B4846" s="102"/>
      <c r="C4846" s="210"/>
      <c r="D4846" s="102"/>
      <c r="E4846" s="210"/>
      <c r="F4846" s="102"/>
      <c r="G4846" s="210"/>
      <c r="H4846" s="102"/>
      <c r="I4846" s="210"/>
      <c r="J4846" s="102"/>
      <c r="K4846" s="210"/>
      <c r="L4846" s="102"/>
      <c r="M4846" s="210"/>
      <c r="N4846" s="102"/>
      <c r="O4846" s="210"/>
      <c r="P4846" s="102"/>
      <c r="Q4846" s="215"/>
    </row>
    <row r="4847" spans="2:17" x14ac:dyDescent="0.3">
      <c r="B4847" s="102"/>
      <c r="C4847" s="210"/>
      <c r="D4847" s="102"/>
      <c r="E4847" s="210"/>
      <c r="F4847" s="102"/>
      <c r="G4847" s="210"/>
      <c r="H4847" s="102"/>
      <c r="I4847" s="210"/>
      <c r="J4847" s="102"/>
      <c r="K4847" s="210"/>
      <c r="L4847" s="102"/>
      <c r="M4847" s="210"/>
      <c r="N4847" s="102"/>
      <c r="O4847" s="210"/>
      <c r="P4847" s="102"/>
      <c r="Q4847" s="215"/>
    </row>
    <row r="4848" spans="2:17" x14ac:dyDescent="0.3">
      <c r="B4848" s="102"/>
      <c r="C4848" s="210"/>
      <c r="D4848" s="102"/>
      <c r="E4848" s="210"/>
      <c r="F4848" s="102"/>
      <c r="G4848" s="210"/>
      <c r="H4848" s="102"/>
      <c r="I4848" s="210"/>
      <c r="J4848" s="102"/>
      <c r="K4848" s="210"/>
      <c r="L4848" s="102"/>
      <c r="M4848" s="210"/>
      <c r="N4848" s="102"/>
      <c r="O4848" s="210"/>
      <c r="P4848" s="102"/>
      <c r="Q4848" s="215"/>
    </row>
    <row r="4849" spans="2:17" x14ac:dyDescent="0.3">
      <c r="B4849" s="102"/>
      <c r="C4849" s="210"/>
      <c r="D4849" s="102"/>
      <c r="E4849" s="210"/>
      <c r="F4849" s="102"/>
      <c r="G4849" s="210"/>
      <c r="H4849" s="102"/>
      <c r="I4849" s="210"/>
      <c r="J4849" s="102"/>
      <c r="K4849" s="210"/>
      <c r="L4849" s="102"/>
      <c r="M4849" s="210"/>
      <c r="N4849" s="102"/>
      <c r="O4849" s="210"/>
      <c r="P4849" s="102"/>
      <c r="Q4849" s="215"/>
    </row>
    <row r="4850" spans="2:17" x14ac:dyDescent="0.3">
      <c r="B4850" s="102"/>
      <c r="C4850" s="210"/>
      <c r="D4850" s="102"/>
      <c r="E4850" s="210"/>
      <c r="F4850" s="102"/>
      <c r="G4850" s="210"/>
      <c r="H4850" s="102"/>
      <c r="I4850" s="210"/>
      <c r="J4850" s="102"/>
      <c r="K4850" s="210"/>
      <c r="L4850" s="102"/>
      <c r="M4850" s="210"/>
      <c r="N4850" s="102"/>
      <c r="O4850" s="210"/>
      <c r="P4850" s="102"/>
      <c r="Q4850" s="215"/>
    </row>
    <row r="4851" spans="2:17" x14ac:dyDescent="0.3">
      <c r="B4851" s="102"/>
      <c r="C4851" s="210"/>
      <c r="D4851" s="102"/>
      <c r="E4851" s="210"/>
      <c r="F4851" s="102"/>
      <c r="G4851" s="210"/>
      <c r="H4851" s="102"/>
      <c r="I4851" s="210"/>
      <c r="J4851" s="102"/>
      <c r="K4851" s="210"/>
      <c r="L4851" s="102"/>
      <c r="M4851" s="210"/>
      <c r="N4851" s="102"/>
      <c r="O4851" s="210"/>
      <c r="P4851" s="102"/>
      <c r="Q4851" s="215"/>
    </row>
    <row r="4852" spans="2:17" x14ac:dyDescent="0.3">
      <c r="B4852" s="102"/>
      <c r="C4852" s="210"/>
      <c r="D4852" s="102"/>
      <c r="E4852" s="210"/>
      <c r="F4852" s="102"/>
      <c r="G4852" s="210"/>
      <c r="H4852" s="102"/>
      <c r="I4852" s="210"/>
      <c r="J4852" s="102"/>
      <c r="K4852" s="210"/>
      <c r="L4852" s="102"/>
      <c r="M4852" s="210"/>
      <c r="N4852" s="102"/>
      <c r="O4852" s="210"/>
      <c r="P4852" s="102"/>
      <c r="Q4852" s="215"/>
    </row>
    <row r="4853" spans="2:17" x14ac:dyDescent="0.3">
      <c r="B4853" s="102"/>
      <c r="C4853" s="210"/>
      <c r="D4853" s="102"/>
      <c r="E4853" s="210"/>
      <c r="F4853" s="102"/>
      <c r="G4853" s="210"/>
      <c r="H4853" s="102"/>
      <c r="I4853" s="210"/>
      <c r="J4853" s="102"/>
      <c r="K4853" s="210"/>
      <c r="L4853" s="102"/>
      <c r="M4853" s="210"/>
      <c r="N4853" s="102"/>
      <c r="O4853" s="210"/>
      <c r="P4853" s="102"/>
      <c r="Q4853" s="215"/>
    </row>
    <row r="4854" spans="2:17" x14ac:dyDescent="0.3">
      <c r="B4854" s="102"/>
      <c r="C4854" s="210"/>
      <c r="D4854" s="102"/>
      <c r="E4854" s="210"/>
      <c r="F4854" s="102"/>
      <c r="G4854" s="210"/>
      <c r="H4854" s="102"/>
      <c r="I4854" s="210"/>
      <c r="J4854" s="102"/>
      <c r="K4854" s="210"/>
      <c r="L4854" s="102"/>
      <c r="M4854" s="210"/>
      <c r="N4854" s="102"/>
      <c r="O4854" s="210"/>
      <c r="P4854" s="102"/>
      <c r="Q4854" s="215"/>
    </row>
    <row r="4855" spans="2:17" x14ac:dyDescent="0.3">
      <c r="B4855" s="102"/>
      <c r="C4855" s="210"/>
      <c r="D4855" s="102"/>
      <c r="E4855" s="210"/>
      <c r="F4855" s="102"/>
      <c r="G4855" s="210"/>
      <c r="H4855" s="102"/>
      <c r="I4855" s="210"/>
      <c r="J4855" s="102"/>
      <c r="K4855" s="210"/>
      <c r="L4855" s="102"/>
      <c r="M4855" s="210"/>
      <c r="N4855" s="102"/>
      <c r="O4855" s="210"/>
      <c r="P4855" s="102"/>
      <c r="Q4855" s="215"/>
    </row>
    <row r="4856" spans="2:17" x14ac:dyDescent="0.3">
      <c r="B4856" s="102"/>
      <c r="C4856" s="210"/>
      <c r="D4856" s="102"/>
      <c r="E4856" s="210"/>
      <c r="F4856" s="102"/>
      <c r="G4856" s="210"/>
      <c r="H4856" s="102"/>
      <c r="I4856" s="210"/>
      <c r="J4856" s="102"/>
      <c r="K4856" s="210"/>
      <c r="L4856" s="102"/>
      <c r="M4856" s="210"/>
      <c r="N4856" s="102"/>
      <c r="O4856" s="210"/>
      <c r="P4856" s="102"/>
      <c r="Q4856" s="215"/>
    </row>
    <row r="4857" spans="2:17" x14ac:dyDescent="0.3">
      <c r="B4857" s="102"/>
      <c r="C4857" s="210"/>
      <c r="D4857" s="102"/>
      <c r="E4857" s="210"/>
      <c r="F4857" s="102"/>
      <c r="G4857" s="210"/>
      <c r="H4857" s="102"/>
      <c r="I4857" s="210"/>
      <c r="J4857" s="102"/>
      <c r="K4857" s="210"/>
      <c r="L4857" s="102"/>
      <c r="M4857" s="210"/>
      <c r="N4857" s="102"/>
      <c r="O4857" s="210"/>
      <c r="P4857" s="102"/>
      <c r="Q4857" s="215"/>
    </row>
    <row r="4858" spans="2:17" x14ac:dyDescent="0.3">
      <c r="B4858" s="102"/>
      <c r="C4858" s="210"/>
      <c r="D4858" s="102"/>
      <c r="E4858" s="210"/>
      <c r="F4858" s="102"/>
      <c r="G4858" s="210"/>
      <c r="H4858" s="102"/>
      <c r="I4858" s="210"/>
      <c r="J4858" s="102"/>
      <c r="K4858" s="210"/>
      <c r="L4858" s="102"/>
      <c r="M4858" s="210"/>
      <c r="N4858" s="102"/>
      <c r="O4858" s="210"/>
      <c r="P4858" s="102"/>
      <c r="Q4858" s="215"/>
    </row>
    <row r="4859" spans="2:17" x14ac:dyDescent="0.3">
      <c r="B4859" s="102"/>
      <c r="C4859" s="210"/>
      <c r="D4859" s="102"/>
      <c r="E4859" s="210"/>
      <c r="F4859" s="102"/>
      <c r="G4859" s="210"/>
      <c r="H4859" s="102"/>
      <c r="I4859" s="210"/>
      <c r="J4859" s="102"/>
      <c r="K4859" s="210"/>
      <c r="L4859" s="102"/>
      <c r="M4859" s="210"/>
      <c r="N4859" s="102"/>
      <c r="O4859" s="210"/>
      <c r="P4859" s="102"/>
      <c r="Q4859" s="215"/>
    </row>
    <row r="4860" spans="2:17" x14ac:dyDescent="0.3">
      <c r="B4860" s="102"/>
      <c r="C4860" s="210"/>
      <c r="D4860" s="102"/>
      <c r="E4860" s="210"/>
      <c r="F4860" s="102"/>
      <c r="G4860" s="210"/>
      <c r="H4860" s="102"/>
      <c r="I4860" s="210"/>
      <c r="J4860" s="102"/>
      <c r="K4860" s="210"/>
      <c r="L4860" s="102"/>
      <c r="M4860" s="210"/>
      <c r="N4860" s="102"/>
      <c r="O4860" s="210"/>
      <c r="P4860" s="102"/>
      <c r="Q4860" s="215"/>
    </row>
    <row r="4861" spans="2:17" x14ac:dyDescent="0.3">
      <c r="B4861" s="102"/>
      <c r="C4861" s="210"/>
      <c r="D4861" s="102"/>
      <c r="E4861" s="210"/>
      <c r="F4861" s="102"/>
      <c r="G4861" s="210"/>
      <c r="H4861" s="102"/>
      <c r="I4861" s="210"/>
      <c r="J4861" s="102"/>
      <c r="K4861" s="210"/>
      <c r="L4861" s="102"/>
      <c r="M4861" s="210"/>
      <c r="N4861" s="102"/>
      <c r="O4861" s="210"/>
      <c r="P4861" s="102"/>
      <c r="Q4861" s="215"/>
    </row>
    <row r="4862" spans="2:17" x14ac:dyDescent="0.3">
      <c r="B4862" s="102"/>
      <c r="C4862" s="210"/>
      <c r="D4862" s="102"/>
      <c r="E4862" s="210"/>
      <c r="F4862" s="102"/>
      <c r="G4862" s="210"/>
      <c r="H4862" s="102"/>
      <c r="I4862" s="210"/>
      <c r="J4862" s="102"/>
      <c r="K4862" s="210"/>
      <c r="L4862" s="102"/>
      <c r="M4862" s="210"/>
      <c r="N4862" s="102"/>
      <c r="O4862" s="210"/>
      <c r="P4862" s="102"/>
      <c r="Q4862" s="215"/>
    </row>
    <row r="4863" spans="2:17" x14ac:dyDescent="0.3">
      <c r="B4863" s="102"/>
      <c r="C4863" s="210"/>
      <c r="D4863" s="102"/>
      <c r="E4863" s="210"/>
      <c r="F4863" s="102"/>
      <c r="G4863" s="210"/>
      <c r="H4863" s="102"/>
      <c r="I4863" s="210"/>
      <c r="J4863" s="102"/>
      <c r="K4863" s="210"/>
      <c r="L4863" s="102"/>
      <c r="M4863" s="210"/>
      <c r="N4863" s="102"/>
      <c r="O4863" s="210"/>
      <c r="P4863" s="102"/>
      <c r="Q4863" s="215"/>
    </row>
    <row r="4864" spans="2:17" x14ac:dyDescent="0.3">
      <c r="B4864" s="102"/>
      <c r="C4864" s="210"/>
      <c r="D4864" s="102"/>
      <c r="E4864" s="210"/>
      <c r="F4864" s="102"/>
      <c r="G4864" s="210"/>
      <c r="H4864" s="102"/>
      <c r="I4864" s="210"/>
      <c r="J4864" s="102"/>
      <c r="K4864" s="210"/>
      <c r="L4864" s="102"/>
      <c r="M4864" s="210"/>
      <c r="N4864" s="102"/>
      <c r="O4864" s="210"/>
      <c r="P4864" s="102"/>
      <c r="Q4864" s="215"/>
    </row>
    <row r="4865" spans="2:17" x14ac:dyDescent="0.3">
      <c r="B4865" s="102"/>
      <c r="C4865" s="210"/>
      <c r="D4865" s="102"/>
      <c r="E4865" s="210"/>
      <c r="F4865" s="102"/>
      <c r="G4865" s="210"/>
      <c r="H4865" s="102"/>
      <c r="I4865" s="210"/>
      <c r="J4865" s="102"/>
      <c r="K4865" s="210"/>
      <c r="L4865" s="102"/>
      <c r="M4865" s="210"/>
      <c r="N4865" s="102"/>
      <c r="O4865" s="210"/>
      <c r="P4865" s="102"/>
      <c r="Q4865" s="215"/>
    </row>
    <row r="4866" spans="2:17" x14ac:dyDescent="0.3">
      <c r="B4866" s="102"/>
      <c r="C4866" s="210"/>
      <c r="D4866" s="102"/>
      <c r="E4866" s="210"/>
      <c r="F4866" s="102"/>
      <c r="G4866" s="210"/>
      <c r="H4866" s="102"/>
      <c r="I4866" s="210"/>
      <c r="J4866" s="102"/>
      <c r="K4866" s="210"/>
      <c r="L4866" s="102"/>
      <c r="M4866" s="210"/>
      <c r="N4866" s="102"/>
      <c r="O4866" s="210"/>
      <c r="P4866" s="102"/>
      <c r="Q4866" s="215"/>
    </row>
    <row r="4867" spans="2:17" x14ac:dyDescent="0.3">
      <c r="B4867" s="102"/>
      <c r="C4867" s="210"/>
      <c r="D4867" s="102"/>
      <c r="E4867" s="210"/>
      <c r="F4867" s="102"/>
      <c r="G4867" s="210"/>
      <c r="H4867" s="102"/>
      <c r="I4867" s="210"/>
      <c r="J4867" s="102"/>
      <c r="K4867" s="210"/>
      <c r="L4867" s="102"/>
      <c r="M4867" s="210"/>
      <c r="N4867" s="102"/>
      <c r="O4867" s="210"/>
      <c r="P4867" s="102"/>
      <c r="Q4867" s="215"/>
    </row>
    <row r="4868" spans="2:17" x14ac:dyDescent="0.3">
      <c r="B4868" s="102"/>
      <c r="C4868" s="210"/>
      <c r="D4868" s="102"/>
      <c r="E4868" s="210"/>
      <c r="F4868" s="102"/>
      <c r="G4868" s="210"/>
      <c r="H4868" s="102"/>
      <c r="I4868" s="210"/>
      <c r="J4868" s="102"/>
      <c r="K4868" s="210"/>
      <c r="L4868" s="102"/>
      <c r="M4868" s="210"/>
      <c r="N4868" s="102"/>
      <c r="O4868" s="210"/>
      <c r="P4868" s="102"/>
      <c r="Q4868" s="215"/>
    </row>
    <row r="4869" spans="2:17" x14ac:dyDescent="0.3">
      <c r="B4869" s="102"/>
      <c r="C4869" s="210"/>
      <c r="D4869" s="102"/>
      <c r="E4869" s="210"/>
      <c r="F4869" s="102"/>
      <c r="G4869" s="210"/>
      <c r="H4869" s="102"/>
      <c r="I4869" s="210"/>
      <c r="J4869" s="102"/>
      <c r="K4869" s="210"/>
      <c r="L4869" s="102"/>
      <c r="M4869" s="210"/>
      <c r="N4869" s="102"/>
      <c r="O4869" s="210"/>
      <c r="P4869" s="102"/>
      <c r="Q4869" s="215"/>
    </row>
    <row r="4870" spans="2:17" x14ac:dyDescent="0.3">
      <c r="B4870" s="102"/>
      <c r="C4870" s="210"/>
      <c r="D4870" s="102"/>
      <c r="E4870" s="210"/>
      <c r="F4870" s="102"/>
      <c r="G4870" s="210"/>
      <c r="H4870" s="102"/>
      <c r="I4870" s="210"/>
      <c r="J4870" s="102"/>
      <c r="K4870" s="210"/>
      <c r="L4870" s="102"/>
      <c r="M4870" s="210"/>
      <c r="N4870" s="102"/>
      <c r="O4870" s="210"/>
      <c r="P4870" s="102"/>
      <c r="Q4870" s="215"/>
    </row>
    <row r="4871" spans="2:17" x14ac:dyDescent="0.3">
      <c r="B4871" s="102"/>
      <c r="C4871" s="210"/>
      <c r="D4871" s="102"/>
      <c r="E4871" s="210"/>
      <c r="F4871" s="102"/>
      <c r="G4871" s="210"/>
      <c r="H4871" s="102"/>
      <c r="I4871" s="210"/>
      <c r="J4871" s="102"/>
      <c r="K4871" s="210"/>
      <c r="L4871" s="102"/>
      <c r="M4871" s="210"/>
      <c r="N4871" s="102"/>
      <c r="O4871" s="210"/>
      <c r="P4871" s="102"/>
      <c r="Q4871" s="215"/>
    </row>
    <row r="4872" spans="2:17" x14ac:dyDescent="0.3">
      <c r="B4872" s="102"/>
      <c r="C4872" s="210"/>
      <c r="D4872" s="102"/>
      <c r="E4872" s="210"/>
      <c r="F4872" s="102"/>
      <c r="G4872" s="210"/>
      <c r="H4872" s="102"/>
      <c r="I4872" s="210"/>
      <c r="J4872" s="102"/>
      <c r="K4872" s="210"/>
      <c r="L4872" s="102"/>
      <c r="M4872" s="210"/>
      <c r="N4872" s="102"/>
      <c r="O4872" s="210"/>
      <c r="P4872" s="102"/>
      <c r="Q4872" s="215"/>
    </row>
    <row r="4873" spans="2:17" x14ac:dyDescent="0.3">
      <c r="B4873" s="102"/>
      <c r="C4873" s="210"/>
      <c r="D4873" s="102"/>
      <c r="E4873" s="210"/>
      <c r="F4873" s="102"/>
      <c r="G4873" s="210"/>
      <c r="H4873" s="102"/>
      <c r="I4873" s="210"/>
      <c r="J4873" s="102"/>
      <c r="K4873" s="210"/>
      <c r="L4873" s="102"/>
      <c r="M4873" s="210"/>
      <c r="N4873" s="102"/>
      <c r="O4873" s="210"/>
      <c r="P4873" s="102"/>
      <c r="Q4873" s="215"/>
    </row>
    <row r="4874" spans="2:17" x14ac:dyDescent="0.3">
      <c r="B4874" s="102"/>
      <c r="C4874" s="210"/>
      <c r="D4874" s="102"/>
      <c r="E4874" s="210"/>
      <c r="F4874" s="102"/>
      <c r="G4874" s="210"/>
      <c r="H4874" s="102"/>
      <c r="I4874" s="210"/>
      <c r="J4874" s="102"/>
      <c r="K4874" s="210"/>
      <c r="L4874" s="102"/>
      <c r="M4874" s="210"/>
      <c r="N4874" s="102"/>
      <c r="O4874" s="210"/>
      <c r="P4874" s="102"/>
      <c r="Q4874" s="215"/>
    </row>
    <row r="4875" spans="2:17" x14ac:dyDescent="0.3">
      <c r="B4875" s="102"/>
      <c r="C4875" s="210"/>
      <c r="D4875" s="102"/>
      <c r="E4875" s="210"/>
      <c r="F4875" s="102"/>
      <c r="G4875" s="210"/>
      <c r="H4875" s="102"/>
      <c r="I4875" s="210"/>
      <c r="J4875" s="102"/>
      <c r="K4875" s="210"/>
      <c r="L4875" s="102"/>
      <c r="M4875" s="210"/>
      <c r="N4875" s="102"/>
      <c r="O4875" s="210"/>
      <c r="P4875" s="102"/>
      <c r="Q4875" s="215"/>
    </row>
    <row r="4876" spans="2:17" x14ac:dyDescent="0.3">
      <c r="B4876" s="102"/>
      <c r="C4876" s="210"/>
      <c r="D4876" s="102"/>
      <c r="E4876" s="210"/>
      <c r="F4876" s="102"/>
      <c r="G4876" s="210"/>
      <c r="H4876" s="102"/>
      <c r="I4876" s="210"/>
      <c r="J4876" s="102"/>
      <c r="K4876" s="210"/>
      <c r="L4876" s="102"/>
      <c r="M4876" s="210"/>
      <c r="N4876" s="102"/>
      <c r="O4876" s="210"/>
      <c r="P4876" s="102"/>
      <c r="Q4876" s="215"/>
    </row>
    <row r="4877" spans="2:17" x14ac:dyDescent="0.3">
      <c r="B4877" s="102"/>
      <c r="C4877" s="210"/>
      <c r="D4877" s="102"/>
      <c r="E4877" s="210"/>
      <c r="F4877" s="102"/>
      <c r="G4877" s="210"/>
      <c r="H4877" s="102"/>
      <c r="I4877" s="210"/>
      <c r="J4877" s="102"/>
      <c r="K4877" s="210"/>
      <c r="L4877" s="102"/>
      <c r="M4877" s="210"/>
      <c r="N4877" s="102"/>
      <c r="O4877" s="210"/>
      <c r="P4877" s="102"/>
      <c r="Q4877" s="215"/>
    </row>
    <row r="4878" spans="2:17" x14ac:dyDescent="0.3">
      <c r="B4878" s="102"/>
      <c r="C4878" s="210"/>
      <c r="D4878" s="102"/>
      <c r="E4878" s="210"/>
      <c r="F4878" s="102"/>
      <c r="G4878" s="210"/>
      <c r="H4878" s="102"/>
      <c r="I4878" s="210"/>
      <c r="J4878" s="102"/>
      <c r="K4878" s="210"/>
      <c r="L4878" s="102"/>
      <c r="M4878" s="210"/>
      <c r="N4878" s="102"/>
      <c r="O4878" s="210"/>
      <c r="P4878" s="102"/>
      <c r="Q4878" s="215"/>
    </row>
    <row r="4879" spans="2:17" x14ac:dyDescent="0.3">
      <c r="B4879" s="102"/>
      <c r="C4879" s="210"/>
      <c r="D4879" s="102"/>
      <c r="E4879" s="210"/>
      <c r="F4879" s="102"/>
      <c r="G4879" s="210"/>
      <c r="H4879" s="102"/>
      <c r="I4879" s="210"/>
      <c r="J4879" s="102"/>
      <c r="K4879" s="210"/>
      <c r="L4879" s="102"/>
      <c r="M4879" s="210"/>
      <c r="N4879" s="102"/>
      <c r="O4879" s="210"/>
      <c r="P4879" s="102"/>
      <c r="Q4879" s="215"/>
    </row>
    <row r="4880" spans="2:17" x14ac:dyDescent="0.3">
      <c r="B4880" s="102"/>
      <c r="C4880" s="210"/>
      <c r="D4880" s="102"/>
      <c r="E4880" s="210"/>
      <c r="F4880" s="102"/>
      <c r="G4880" s="210"/>
      <c r="H4880" s="102"/>
      <c r="I4880" s="210"/>
      <c r="J4880" s="102"/>
      <c r="K4880" s="210"/>
      <c r="L4880" s="102"/>
      <c r="M4880" s="210"/>
      <c r="N4880" s="102"/>
      <c r="O4880" s="210"/>
      <c r="P4880" s="102"/>
      <c r="Q4880" s="215"/>
    </row>
    <row r="4881" spans="2:17" x14ac:dyDescent="0.3">
      <c r="B4881" s="102"/>
      <c r="C4881" s="210"/>
      <c r="D4881" s="102"/>
      <c r="E4881" s="210"/>
      <c r="F4881" s="102"/>
      <c r="G4881" s="210"/>
      <c r="H4881" s="102"/>
      <c r="I4881" s="210"/>
      <c r="J4881" s="102"/>
      <c r="K4881" s="210"/>
      <c r="L4881" s="102"/>
      <c r="M4881" s="210"/>
      <c r="N4881" s="102"/>
      <c r="O4881" s="210"/>
      <c r="P4881" s="102"/>
      <c r="Q4881" s="215"/>
    </row>
    <row r="4882" spans="2:17" x14ac:dyDescent="0.3">
      <c r="B4882" s="102"/>
      <c r="C4882" s="210"/>
      <c r="D4882" s="102"/>
      <c r="E4882" s="210"/>
      <c r="F4882" s="102"/>
      <c r="G4882" s="210"/>
      <c r="H4882" s="102"/>
      <c r="I4882" s="210"/>
      <c r="J4882" s="102"/>
      <c r="K4882" s="210"/>
      <c r="L4882" s="102"/>
      <c r="M4882" s="210"/>
      <c r="N4882" s="102"/>
      <c r="O4882" s="210"/>
      <c r="P4882" s="102"/>
      <c r="Q4882" s="215"/>
    </row>
    <row r="4883" spans="2:17" x14ac:dyDescent="0.3">
      <c r="B4883" s="102"/>
      <c r="C4883" s="210"/>
      <c r="D4883" s="102"/>
      <c r="E4883" s="210"/>
      <c r="F4883" s="102"/>
      <c r="G4883" s="210"/>
      <c r="H4883" s="102"/>
      <c r="I4883" s="210"/>
      <c r="J4883" s="102"/>
      <c r="K4883" s="210"/>
      <c r="L4883" s="102"/>
      <c r="M4883" s="210"/>
      <c r="N4883" s="102"/>
      <c r="O4883" s="210"/>
      <c r="P4883" s="102"/>
      <c r="Q4883" s="215"/>
    </row>
    <row r="4884" spans="2:17" x14ac:dyDescent="0.3">
      <c r="B4884" s="102"/>
      <c r="C4884" s="210"/>
      <c r="D4884" s="102"/>
      <c r="E4884" s="210"/>
      <c r="F4884" s="102"/>
      <c r="G4884" s="210"/>
      <c r="H4884" s="102"/>
      <c r="I4884" s="210"/>
      <c r="J4884" s="102"/>
      <c r="K4884" s="210"/>
      <c r="L4884" s="102"/>
      <c r="M4884" s="210"/>
      <c r="N4884" s="102"/>
      <c r="O4884" s="210"/>
      <c r="P4884" s="102"/>
      <c r="Q4884" s="215"/>
    </row>
    <row r="4885" spans="2:17" x14ac:dyDescent="0.3">
      <c r="B4885" s="102"/>
      <c r="C4885" s="210"/>
      <c r="D4885" s="102"/>
      <c r="E4885" s="210"/>
      <c r="F4885" s="102"/>
      <c r="G4885" s="210"/>
      <c r="H4885" s="102"/>
      <c r="I4885" s="210"/>
      <c r="J4885" s="102"/>
      <c r="K4885" s="210"/>
      <c r="L4885" s="102"/>
      <c r="M4885" s="210"/>
      <c r="N4885" s="102"/>
      <c r="O4885" s="210"/>
      <c r="P4885" s="102"/>
      <c r="Q4885" s="215"/>
    </row>
    <row r="4886" spans="2:17" x14ac:dyDescent="0.3">
      <c r="B4886" s="102"/>
      <c r="C4886" s="210"/>
      <c r="D4886" s="102"/>
      <c r="E4886" s="210"/>
      <c r="F4886" s="102"/>
      <c r="G4886" s="210"/>
      <c r="H4886" s="102"/>
      <c r="I4886" s="210"/>
      <c r="J4886" s="102"/>
      <c r="K4886" s="210"/>
      <c r="L4886" s="102"/>
      <c r="M4886" s="210"/>
      <c r="N4886" s="102"/>
      <c r="O4886" s="210"/>
      <c r="P4886" s="102"/>
      <c r="Q4886" s="215"/>
    </row>
    <row r="4887" spans="2:17" x14ac:dyDescent="0.3">
      <c r="B4887" s="102"/>
      <c r="C4887" s="210"/>
      <c r="D4887" s="102"/>
      <c r="E4887" s="210"/>
      <c r="F4887" s="102"/>
      <c r="G4887" s="210"/>
      <c r="H4887" s="102"/>
      <c r="I4887" s="210"/>
      <c r="J4887" s="102"/>
      <c r="K4887" s="210"/>
      <c r="L4887" s="102"/>
      <c r="M4887" s="210"/>
      <c r="N4887" s="102"/>
      <c r="O4887" s="210"/>
      <c r="P4887" s="102"/>
      <c r="Q4887" s="215"/>
    </row>
    <row r="4888" spans="2:17" x14ac:dyDescent="0.3">
      <c r="B4888" s="102"/>
      <c r="C4888" s="210"/>
      <c r="D4888" s="102"/>
      <c r="E4888" s="210"/>
      <c r="F4888" s="102"/>
      <c r="G4888" s="210"/>
      <c r="H4888" s="102"/>
      <c r="I4888" s="210"/>
      <c r="J4888" s="102"/>
      <c r="K4888" s="210"/>
      <c r="L4888" s="102"/>
      <c r="M4888" s="210"/>
      <c r="N4888" s="102"/>
      <c r="O4888" s="210"/>
      <c r="P4888" s="102"/>
      <c r="Q4888" s="215"/>
    </row>
    <row r="4889" spans="2:17" x14ac:dyDescent="0.3">
      <c r="B4889" s="102"/>
      <c r="C4889" s="210"/>
      <c r="D4889" s="102"/>
      <c r="E4889" s="210"/>
      <c r="F4889" s="102"/>
      <c r="G4889" s="210"/>
      <c r="H4889" s="102"/>
      <c r="I4889" s="210"/>
      <c r="J4889" s="102"/>
      <c r="K4889" s="210"/>
      <c r="L4889" s="102"/>
      <c r="M4889" s="210"/>
      <c r="N4889" s="102"/>
      <c r="O4889" s="210"/>
      <c r="P4889" s="102"/>
      <c r="Q4889" s="215"/>
    </row>
    <row r="4890" spans="2:17" x14ac:dyDescent="0.3">
      <c r="B4890" s="102"/>
      <c r="C4890" s="210"/>
      <c r="D4890" s="102"/>
      <c r="E4890" s="210"/>
      <c r="F4890" s="102"/>
      <c r="G4890" s="210"/>
      <c r="H4890" s="102"/>
      <c r="I4890" s="210"/>
      <c r="J4890" s="102"/>
      <c r="K4890" s="210"/>
      <c r="L4890" s="102"/>
      <c r="M4890" s="210"/>
      <c r="N4890" s="102"/>
      <c r="O4890" s="210"/>
      <c r="P4890" s="102"/>
      <c r="Q4890" s="215"/>
    </row>
    <row r="4891" spans="2:17" x14ac:dyDescent="0.3">
      <c r="B4891" s="102"/>
      <c r="C4891" s="210"/>
      <c r="D4891" s="102"/>
      <c r="E4891" s="210"/>
      <c r="F4891" s="102"/>
      <c r="G4891" s="210"/>
      <c r="H4891" s="102"/>
      <c r="I4891" s="210"/>
      <c r="J4891" s="102"/>
      <c r="K4891" s="210"/>
      <c r="L4891" s="102"/>
      <c r="M4891" s="210"/>
      <c r="N4891" s="102"/>
      <c r="O4891" s="210"/>
      <c r="P4891" s="102"/>
      <c r="Q4891" s="215"/>
    </row>
    <row r="4892" spans="2:17" x14ac:dyDescent="0.3">
      <c r="B4892" s="102"/>
      <c r="C4892" s="210"/>
      <c r="D4892" s="102"/>
      <c r="E4892" s="210"/>
      <c r="F4892" s="102"/>
      <c r="G4892" s="210"/>
      <c r="H4892" s="102"/>
      <c r="I4892" s="210"/>
      <c r="J4892" s="102"/>
      <c r="K4892" s="210"/>
      <c r="L4892" s="102"/>
      <c r="M4892" s="210"/>
      <c r="N4892" s="102"/>
      <c r="O4892" s="210"/>
      <c r="P4892" s="102"/>
      <c r="Q4892" s="215"/>
    </row>
    <row r="4893" spans="2:17" x14ac:dyDescent="0.3">
      <c r="B4893" s="102"/>
      <c r="C4893" s="210"/>
      <c r="D4893" s="102"/>
      <c r="E4893" s="210"/>
      <c r="F4893" s="102"/>
      <c r="G4893" s="210"/>
      <c r="H4893" s="102"/>
      <c r="I4893" s="210"/>
      <c r="J4893" s="102"/>
      <c r="K4893" s="210"/>
      <c r="L4893" s="102"/>
      <c r="M4893" s="210"/>
      <c r="N4893" s="102"/>
      <c r="O4893" s="210"/>
      <c r="P4893" s="102"/>
      <c r="Q4893" s="215"/>
    </row>
    <row r="4894" spans="2:17" x14ac:dyDescent="0.3">
      <c r="B4894" s="102"/>
      <c r="C4894" s="210"/>
      <c r="D4894" s="102"/>
      <c r="E4894" s="210"/>
      <c r="F4894" s="102"/>
      <c r="G4894" s="210"/>
      <c r="H4894" s="102"/>
      <c r="I4894" s="210"/>
      <c r="J4894" s="102"/>
      <c r="K4894" s="210"/>
      <c r="L4894" s="102"/>
      <c r="M4894" s="210"/>
      <c r="N4894" s="102"/>
      <c r="O4894" s="210"/>
      <c r="P4894" s="102"/>
      <c r="Q4894" s="215"/>
    </row>
    <row r="4895" spans="2:17" x14ac:dyDescent="0.3">
      <c r="B4895" s="102"/>
      <c r="C4895" s="210"/>
      <c r="D4895" s="102"/>
      <c r="E4895" s="210"/>
      <c r="F4895" s="102"/>
      <c r="G4895" s="210"/>
      <c r="H4895" s="102"/>
      <c r="I4895" s="210"/>
      <c r="J4895" s="102"/>
      <c r="K4895" s="210"/>
      <c r="L4895" s="102"/>
      <c r="M4895" s="210"/>
      <c r="N4895" s="102"/>
      <c r="O4895" s="210"/>
      <c r="P4895" s="102"/>
      <c r="Q4895" s="215"/>
    </row>
    <row r="4896" spans="2:17" x14ac:dyDescent="0.3">
      <c r="B4896" s="102"/>
      <c r="C4896" s="210"/>
      <c r="D4896" s="102"/>
      <c r="E4896" s="210"/>
      <c r="F4896" s="102"/>
      <c r="G4896" s="210"/>
      <c r="H4896" s="102"/>
      <c r="I4896" s="210"/>
      <c r="J4896" s="102"/>
      <c r="K4896" s="210"/>
      <c r="L4896" s="102"/>
      <c r="M4896" s="210"/>
      <c r="N4896" s="102"/>
      <c r="O4896" s="210"/>
      <c r="P4896" s="102"/>
      <c r="Q4896" s="215"/>
    </row>
    <row r="4897" spans="2:17" x14ac:dyDescent="0.3">
      <c r="B4897" s="102"/>
      <c r="C4897" s="210"/>
      <c r="D4897" s="102"/>
      <c r="E4897" s="210"/>
      <c r="F4897" s="102"/>
      <c r="G4897" s="210"/>
      <c r="H4897" s="102"/>
      <c r="I4897" s="210"/>
      <c r="J4897" s="102"/>
      <c r="K4897" s="210"/>
      <c r="L4897" s="102"/>
      <c r="M4897" s="210"/>
      <c r="N4897" s="102"/>
      <c r="O4897" s="210"/>
      <c r="P4897" s="102"/>
      <c r="Q4897" s="215"/>
    </row>
    <row r="4898" spans="2:17" x14ac:dyDescent="0.3">
      <c r="B4898" s="102"/>
      <c r="C4898" s="210"/>
      <c r="D4898" s="102"/>
      <c r="E4898" s="210"/>
      <c r="F4898" s="102"/>
      <c r="G4898" s="210"/>
      <c r="H4898" s="102"/>
      <c r="I4898" s="210"/>
      <c r="J4898" s="102"/>
      <c r="K4898" s="210"/>
      <c r="L4898" s="102"/>
      <c r="M4898" s="210"/>
      <c r="N4898" s="102"/>
      <c r="O4898" s="210"/>
      <c r="P4898" s="102"/>
      <c r="Q4898" s="215"/>
    </row>
    <row r="4899" spans="2:17" x14ac:dyDescent="0.3">
      <c r="B4899" s="102"/>
      <c r="C4899" s="210"/>
      <c r="D4899" s="102"/>
      <c r="E4899" s="210"/>
      <c r="F4899" s="102"/>
      <c r="G4899" s="210"/>
      <c r="H4899" s="102"/>
      <c r="I4899" s="210"/>
      <c r="J4899" s="102"/>
      <c r="K4899" s="210"/>
      <c r="L4899" s="102"/>
      <c r="M4899" s="210"/>
      <c r="N4899" s="102"/>
      <c r="O4899" s="210"/>
      <c r="P4899" s="102"/>
      <c r="Q4899" s="215"/>
    </row>
    <row r="4900" spans="2:17" x14ac:dyDescent="0.3">
      <c r="B4900" s="102"/>
      <c r="C4900" s="210"/>
      <c r="D4900" s="102"/>
      <c r="E4900" s="210"/>
      <c r="F4900" s="102"/>
      <c r="G4900" s="210"/>
      <c r="H4900" s="102"/>
      <c r="I4900" s="210"/>
      <c r="J4900" s="102"/>
      <c r="K4900" s="210"/>
      <c r="L4900" s="102"/>
      <c r="M4900" s="210"/>
      <c r="N4900" s="102"/>
      <c r="O4900" s="210"/>
      <c r="P4900" s="102"/>
      <c r="Q4900" s="215"/>
    </row>
    <row r="4901" spans="2:17" x14ac:dyDescent="0.3">
      <c r="B4901" s="102"/>
      <c r="C4901" s="210"/>
      <c r="D4901" s="102"/>
      <c r="E4901" s="210"/>
      <c r="F4901" s="102"/>
      <c r="G4901" s="210"/>
      <c r="H4901" s="102"/>
      <c r="I4901" s="210"/>
      <c r="J4901" s="102"/>
      <c r="K4901" s="210"/>
      <c r="L4901" s="102"/>
      <c r="M4901" s="210"/>
      <c r="N4901" s="102"/>
      <c r="O4901" s="210"/>
      <c r="P4901" s="102"/>
      <c r="Q4901" s="215"/>
    </row>
    <row r="4902" spans="2:17" x14ac:dyDescent="0.3">
      <c r="B4902" s="102"/>
      <c r="C4902" s="210"/>
      <c r="D4902" s="102"/>
      <c r="E4902" s="210"/>
      <c r="F4902" s="102"/>
      <c r="G4902" s="210"/>
      <c r="H4902" s="102"/>
      <c r="I4902" s="210"/>
      <c r="J4902" s="102"/>
      <c r="K4902" s="210"/>
      <c r="L4902" s="102"/>
      <c r="M4902" s="210"/>
      <c r="N4902" s="102"/>
      <c r="O4902" s="210"/>
      <c r="P4902" s="102"/>
      <c r="Q4902" s="215"/>
    </row>
    <row r="4903" spans="2:17" x14ac:dyDescent="0.3">
      <c r="B4903" s="102"/>
      <c r="C4903" s="210"/>
      <c r="D4903" s="102"/>
      <c r="E4903" s="210"/>
      <c r="F4903" s="102"/>
      <c r="G4903" s="210"/>
      <c r="H4903" s="102"/>
      <c r="I4903" s="210"/>
      <c r="J4903" s="102"/>
      <c r="K4903" s="210"/>
      <c r="L4903" s="102"/>
      <c r="M4903" s="210"/>
      <c r="N4903" s="102"/>
      <c r="O4903" s="210"/>
      <c r="P4903" s="102"/>
      <c r="Q4903" s="215"/>
    </row>
    <row r="4904" spans="2:17" x14ac:dyDescent="0.3">
      <c r="B4904" s="102"/>
      <c r="C4904" s="210"/>
      <c r="D4904" s="102"/>
      <c r="E4904" s="210"/>
      <c r="F4904" s="102"/>
      <c r="G4904" s="210"/>
      <c r="H4904" s="102"/>
      <c r="I4904" s="210"/>
      <c r="J4904" s="102"/>
      <c r="K4904" s="210"/>
      <c r="L4904" s="102"/>
      <c r="M4904" s="210"/>
      <c r="N4904" s="102"/>
      <c r="O4904" s="210"/>
      <c r="P4904" s="102"/>
      <c r="Q4904" s="215"/>
    </row>
    <row r="4905" spans="2:17" x14ac:dyDescent="0.3">
      <c r="B4905" s="102"/>
      <c r="C4905" s="210"/>
      <c r="D4905" s="102"/>
      <c r="E4905" s="210"/>
      <c r="F4905" s="102"/>
      <c r="G4905" s="210"/>
      <c r="H4905" s="102"/>
      <c r="I4905" s="210"/>
      <c r="J4905" s="102"/>
      <c r="K4905" s="210"/>
      <c r="L4905" s="102"/>
      <c r="M4905" s="210"/>
      <c r="N4905" s="102"/>
      <c r="O4905" s="210"/>
      <c r="P4905" s="102"/>
      <c r="Q4905" s="215"/>
    </row>
    <row r="4906" spans="2:17" x14ac:dyDescent="0.3">
      <c r="B4906" s="102"/>
      <c r="C4906" s="210"/>
      <c r="D4906" s="102"/>
      <c r="E4906" s="210"/>
      <c r="F4906" s="102"/>
      <c r="G4906" s="210"/>
      <c r="H4906" s="102"/>
      <c r="I4906" s="210"/>
      <c r="J4906" s="102"/>
      <c r="K4906" s="210"/>
      <c r="L4906" s="102"/>
      <c r="M4906" s="210"/>
      <c r="N4906" s="102"/>
      <c r="O4906" s="210"/>
      <c r="P4906" s="102"/>
      <c r="Q4906" s="215"/>
    </row>
    <row r="4907" spans="2:17" x14ac:dyDescent="0.3">
      <c r="B4907" s="102"/>
      <c r="C4907" s="210"/>
      <c r="D4907" s="102"/>
      <c r="E4907" s="210"/>
      <c r="F4907" s="102"/>
      <c r="G4907" s="210"/>
      <c r="H4907" s="102"/>
      <c r="I4907" s="210"/>
      <c r="J4907" s="102"/>
      <c r="K4907" s="210"/>
      <c r="L4907" s="102"/>
      <c r="M4907" s="210"/>
      <c r="N4907" s="102"/>
      <c r="O4907" s="210"/>
      <c r="P4907" s="102"/>
      <c r="Q4907" s="215"/>
    </row>
    <row r="4908" spans="2:17" x14ac:dyDescent="0.3">
      <c r="B4908" s="102"/>
      <c r="C4908" s="210"/>
      <c r="D4908" s="102"/>
      <c r="E4908" s="210"/>
      <c r="F4908" s="102"/>
      <c r="G4908" s="210"/>
      <c r="H4908" s="102"/>
      <c r="I4908" s="210"/>
      <c r="J4908" s="102"/>
      <c r="K4908" s="210"/>
      <c r="L4908" s="102"/>
      <c r="M4908" s="210"/>
      <c r="N4908" s="102"/>
      <c r="O4908" s="210"/>
      <c r="P4908" s="102"/>
      <c r="Q4908" s="215"/>
    </row>
    <row r="4909" spans="2:17" x14ac:dyDescent="0.3">
      <c r="B4909" s="102"/>
      <c r="C4909" s="210"/>
      <c r="D4909" s="102"/>
      <c r="E4909" s="210"/>
      <c r="F4909" s="102"/>
      <c r="G4909" s="210"/>
      <c r="H4909" s="102"/>
      <c r="I4909" s="210"/>
      <c r="J4909" s="102"/>
      <c r="K4909" s="210"/>
      <c r="L4909" s="102"/>
      <c r="M4909" s="210"/>
      <c r="N4909" s="102"/>
      <c r="O4909" s="210"/>
      <c r="P4909" s="102"/>
      <c r="Q4909" s="215"/>
    </row>
    <row r="4910" spans="2:17" x14ac:dyDescent="0.3">
      <c r="B4910" s="102"/>
      <c r="C4910" s="210"/>
      <c r="D4910" s="102"/>
      <c r="E4910" s="210"/>
      <c r="F4910" s="102"/>
      <c r="G4910" s="210"/>
      <c r="H4910" s="102"/>
      <c r="I4910" s="210"/>
      <c r="J4910" s="102"/>
      <c r="K4910" s="210"/>
      <c r="L4910" s="102"/>
      <c r="M4910" s="210"/>
      <c r="N4910" s="102"/>
      <c r="O4910" s="210"/>
      <c r="P4910" s="102"/>
      <c r="Q4910" s="215"/>
    </row>
    <row r="4911" spans="2:17" x14ac:dyDescent="0.3">
      <c r="B4911" s="102"/>
      <c r="C4911" s="210"/>
      <c r="D4911" s="102"/>
      <c r="E4911" s="210"/>
      <c r="F4911" s="102"/>
      <c r="G4911" s="210"/>
      <c r="H4911" s="102"/>
      <c r="I4911" s="210"/>
      <c r="J4911" s="102"/>
      <c r="K4911" s="210"/>
      <c r="L4911" s="102"/>
      <c r="M4911" s="210"/>
      <c r="N4911" s="102"/>
      <c r="O4911" s="210"/>
      <c r="P4911" s="102"/>
      <c r="Q4911" s="215"/>
    </row>
    <row r="4912" spans="2:17" x14ac:dyDescent="0.3">
      <c r="B4912" s="102"/>
      <c r="C4912" s="210"/>
      <c r="D4912" s="102"/>
      <c r="E4912" s="210"/>
      <c r="F4912" s="102"/>
      <c r="G4912" s="210"/>
      <c r="H4912" s="102"/>
      <c r="I4912" s="210"/>
      <c r="J4912" s="102"/>
      <c r="K4912" s="210"/>
      <c r="L4912" s="102"/>
      <c r="M4912" s="210"/>
      <c r="N4912" s="102"/>
      <c r="O4912" s="210"/>
      <c r="P4912" s="102"/>
      <c r="Q4912" s="215"/>
    </row>
    <row r="4913" spans="2:17" x14ac:dyDescent="0.3">
      <c r="B4913" s="102"/>
      <c r="C4913" s="210"/>
      <c r="D4913" s="102"/>
      <c r="E4913" s="210"/>
      <c r="F4913" s="102"/>
      <c r="G4913" s="210"/>
      <c r="H4913" s="102"/>
      <c r="I4913" s="210"/>
      <c r="J4913" s="102"/>
      <c r="K4913" s="210"/>
      <c r="L4913" s="102"/>
      <c r="M4913" s="210"/>
      <c r="N4913" s="102"/>
      <c r="O4913" s="210"/>
      <c r="P4913" s="102"/>
      <c r="Q4913" s="215"/>
    </row>
    <row r="4914" spans="2:17" x14ac:dyDescent="0.3">
      <c r="B4914" s="102"/>
      <c r="C4914" s="210"/>
      <c r="D4914" s="102"/>
      <c r="E4914" s="210"/>
      <c r="F4914" s="102"/>
      <c r="G4914" s="210"/>
      <c r="H4914" s="102"/>
      <c r="I4914" s="210"/>
      <c r="J4914" s="102"/>
      <c r="K4914" s="210"/>
      <c r="L4914" s="102"/>
      <c r="M4914" s="210"/>
      <c r="N4914" s="102"/>
      <c r="O4914" s="210"/>
      <c r="P4914" s="102"/>
      <c r="Q4914" s="215"/>
    </row>
    <row r="4915" spans="2:17" x14ac:dyDescent="0.3">
      <c r="B4915" s="102"/>
      <c r="C4915" s="210"/>
      <c r="D4915" s="102"/>
      <c r="E4915" s="210"/>
      <c r="F4915" s="102"/>
      <c r="G4915" s="210"/>
      <c r="H4915" s="102"/>
      <c r="I4915" s="210"/>
      <c r="J4915" s="102"/>
      <c r="K4915" s="210"/>
      <c r="L4915" s="102"/>
      <c r="M4915" s="210"/>
      <c r="N4915" s="102"/>
      <c r="O4915" s="210"/>
      <c r="P4915" s="102"/>
      <c r="Q4915" s="215"/>
    </row>
    <row r="4916" spans="2:17" x14ac:dyDescent="0.3">
      <c r="B4916" s="102"/>
      <c r="C4916" s="210"/>
      <c r="D4916" s="102"/>
      <c r="E4916" s="210"/>
      <c r="F4916" s="102"/>
      <c r="G4916" s="210"/>
      <c r="H4916" s="102"/>
      <c r="I4916" s="210"/>
      <c r="J4916" s="102"/>
      <c r="K4916" s="210"/>
      <c r="L4916" s="102"/>
      <c r="M4916" s="210"/>
      <c r="N4916" s="102"/>
      <c r="O4916" s="210"/>
      <c r="P4916" s="102"/>
      <c r="Q4916" s="215"/>
    </row>
    <row r="4917" spans="2:17" x14ac:dyDescent="0.3">
      <c r="B4917" s="102"/>
      <c r="C4917" s="210"/>
      <c r="D4917" s="102"/>
      <c r="E4917" s="210"/>
      <c r="F4917" s="102"/>
      <c r="G4917" s="210"/>
      <c r="H4917" s="102"/>
      <c r="I4917" s="210"/>
      <c r="J4917" s="102"/>
      <c r="K4917" s="210"/>
      <c r="L4917" s="102"/>
      <c r="M4917" s="210"/>
      <c r="N4917" s="102"/>
      <c r="O4917" s="210"/>
      <c r="P4917" s="102"/>
      <c r="Q4917" s="215"/>
    </row>
    <row r="4918" spans="2:17" x14ac:dyDescent="0.3">
      <c r="B4918" s="102"/>
      <c r="C4918" s="210"/>
      <c r="D4918" s="102"/>
      <c r="E4918" s="210"/>
      <c r="F4918" s="102"/>
      <c r="G4918" s="210"/>
      <c r="H4918" s="102"/>
      <c r="I4918" s="210"/>
      <c r="J4918" s="102"/>
      <c r="K4918" s="210"/>
      <c r="L4918" s="102"/>
      <c r="M4918" s="210"/>
      <c r="N4918" s="102"/>
      <c r="O4918" s="210"/>
      <c r="P4918" s="102"/>
      <c r="Q4918" s="215"/>
    </row>
    <row r="4919" spans="2:17" x14ac:dyDescent="0.3">
      <c r="B4919" s="102"/>
      <c r="C4919" s="210"/>
      <c r="D4919" s="102"/>
      <c r="E4919" s="210"/>
      <c r="F4919" s="102"/>
      <c r="G4919" s="210"/>
      <c r="H4919" s="102"/>
      <c r="I4919" s="210"/>
      <c r="J4919" s="102"/>
      <c r="K4919" s="210"/>
      <c r="L4919" s="102"/>
      <c r="M4919" s="210"/>
      <c r="N4919" s="102"/>
      <c r="O4919" s="210"/>
      <c r="P4919" s="102"/>
      <c r="Q4919" s="215"/>
    </row>
    <row r="4920" spans="2:17" x14ac:dyDescent="0.3">
      <c r="B4920" s="102"/>
      <c r="C4920" s="210"/>
      <c r="D4920" s="102"/>
      <c r="E4920" s="210"/>
      <c r="F4920" s="102"/>
      <c r="G4920" s="210"/>
      <c r="H4920" s="102"/>
      <c r="I4920" s="210"/>
      <c r="J4920" s="102"/>
      <c r="K4920" s="210"/>
      <c r="L4920" s="102"/>
      <c r="M4920" s="210"/>
      <c r="N4920" s="102"/>
      <c r="O4920" s="210"/>
      <c r="P4920" s="102"/>
      <c r="Q4920" s="215"/>
    </row>
    <row r="4921" spans="2:17" x14ac:dyDescent="0.3">
      <c r="B4921" s="102"/>
      <c r="C4921" s="210"/>
      <c r="D4921" s="102"/>
      <c r="E4921" s="210"/>
      <c r="F4921" s="102"/>
      <c r="G4921" s="210"/>
      <c r="H4921" s="102"/>
      <c r="I4921" s="210"/>
      <c r="J4921" s="102"/>
      <c r="K4921" s="210"/>
      <c r="L4921" s="102"/>
      <c r="M4921" s="210"/>
      <c r="N4921" s="102"/>
      <c r="O4921" s="210"/>
      <c r="P4921" s="102"/>
      <c r="Q4921" s="215"/>
    </row>
    <row r="4922" spans="2:17" x14ac:dyDescent="0.3">
      <c r="B4922" s="102"/>
      <c r="C4922" s="210"/>
      <c r="D4922" s="102"/>
      <c r="E4922" s="210"/>
      <c r="F4922" s="102"/>
      <c r="G4922" s="210"/>
      <c r="H4922" s="102"/>
      <c r="I4922" s="210"/>
      <c r="J4922" s="102"/>
      <c r="K4922" s="210"/>
      <c r="L4922" s="102"/>
      <c r="M4922" s="210"/>
      <c r="N4922" s="102"/>
      <c r="O4922" s="210"/>
      <c r="P4922" s="102"/>
      <c r="Q4922" s="215"/>
    </row>
    <row r="4923" spans="2:17" x14ac:dyDescent="0.3">
      <c r="B4923" s="102"/>
      <c r="C4923" s="210"/>
      <c r="D4923" s="102"/>
      <c r="E4923" s="210"/>
      <c r="F4923" s="102"/>
      <c r="G4923" s="210"/>
      <c r="H4923" s="102"/>
      <c r="I4923" s="210"/>
      <c r="J4923" s="102"/>
      <c r="K4923" s="210"/>
      <c r="L4923" s="102"/>
      <c r="M4923" s="210"/>
      <c r="N4923" s="102"/>
      <c r="O4923" s="210"/>
      <c r="P4923" s="102"/>
      <c r="Q4923" s="215"/>
    </row>
    <row r="4924" spans="2:17" x14ac:dyDescent="0.3">
      <c r="B4924" s="102"/>
      <c r="C4924" s="210"/>
      <c r="D4924" s="102"/>
      <c r="E4924" s="210"/>
      <c r="F4924" s="102"/>
      <c r="G4924" s="210"/>
      <c r="H4924" s="102"/>
      <c r="I4924" s="210"/>
      <c r="J4924" s="102"/>
      <c r="K4924" s="210"/>
      <c r="L4924" s="102"/>
      <c r="M4924" s="210"/>
      <c r="N4924" s="102"/>
      <c r="O4924" s="210"/>
      <c r="P4924" s="102"/>
      <c r="Q4924" s="215"/>
    </row>
    <row r="4925" spans="2:17" x14ac:dyDescent="0.3">
      <c r="B4925" s="102"/>
      <c r="C4925" s="210"/>
      <c r="D4925" s="102"/>
      <c r="E4925" s="210"/>
      <c r="F4925" s="102"/>
      <c r="G4925" s="210"/>
      <c r="H4925" s="102"/>
      <c r="I4925" s="210"/>
      <c r="J4925" s="102"/>
      <c r="K4925" s="210"/>
      <c r="L4925" s="102"/>
      <c r="M4925" s="210"/>
      <c r="N4925" s="102"/>
      <c r="O4925" s="210"/>
      <c r="P4925" s="102"/>
      <c r="Q4925" s="215"/>
    </row>
    <row r="4926" spans="2:17" x14ac:dyDescent="0.3">
      <c r="B4926" s="102"/>
      <c r="C4926" s="210"/>
      <c r="D4926" s="102"/>
      <c r="E4926" s="210"/>
      <c r="F4926" s="102"/>
      <c r="G4926" s="210"/>
      <c r="H4926" s="102"/>
      <c r="I4926" s="210"/>
      <c r="J4926" s="102"/>
      <c r="K4926" s="210"/>
      <c r="L4926" s="102"/>
      <c r="M4926" s="210"/>
      <c r="N4926" s="102"/>
      <c r="O4926" s="210"/>
      <c r="P4926" s="102"/>
      <c r="Q4926" s="215"/>
    </row>
    <row r="4927" spans="2:17" x14ac:dyDescent="0.3">
      <c r="B4927" s="102"/>
      <c r="C4927" s="210"/>
      <c r="D4927" s="102"/>
      <c r="E4927" s="210"/>
      <c r="F4927" s="102"/>
      <c r="G4927" s="210"/>
      <c r="H4927" s="102"/>
      <c r="I4927" s="210"/>
      <c r="J4927" s="102"/>
      <c r="K4927" s="210"/>
      <c r="L4927" s="102"/>
      <c r="M4927" s="210"/>
      <c r="N4927" s="102"/>
      <c r="O4927" s="210"/>
      <c r="P4927" s="102"/>
      <c r="Q4927" s="215"/>
    </row>
    <row r="4928" spans="2:17" x14ac:dyDescent="0.3">
      <c r="B4928" s="102"/>
      <c r="C4928" s="210"/>
      <c r="D4928" s="102"/>
      <c r="E4928" s="210"/>
      <c r="F4928" s="102"/>
      <c r="G4928" s="210"/>
      <c r="H4928" s="102"/>
      <c r="I4928" s="210"/>
      <c r="J4928" s="102"/>
      <c r="K4928" s="210"/>
      <c r="L4928" s="102"/>
      <c r="M4928" s="210"/>
      <c r="N4928" s="102"/>
      <c r="O4928" s="210"/>
      <c r="P4928" s="102"/>
      <c r="Q4928" s="215"/>
    </row>
    <row r="4929" spans="2:17" x14ac:dyDescent="0.3">
      <c r="B4929" s="102"/>
      <c r="C4929" s="210"/>
      <c r="D4929" s="102"/>
      <c r="E4929" s="210"/>
      <c r="F4929" s="102"/>
      <c r="G4929" s="210"/>
      <c r="H4929" s="102"/>
      <c r="I4929" s="210"/>
      <c r="J4929" s="102"/>
      <c r="K4929" s="210"/>
      <c r="L4929" s="102"/>
      <c r="M4929" s="210"/>
      <c r="N4929" s="102"/>
      <c r="O4929" s="210"/>
      <c r="P4929" s="102"/>
      <c r="Q4929" s="215"/>
    </row>
    <row r="4930" spans="2:17" x14ac:dyDescent="0.3">
      <c r="B4930" s="102"/>
      <c r="C4930" s="210"/>
      <c r="D4930" s="102"/>
      <c r="E4930" s="210"/>
      <c r="F4930" s="102"/>
      <c r="G4930" s="210"/>
      <c r="H4930" s="102"/>
      <c r="I4930" s="210"/>
      <c r="J4930" s="102"/>
      <c r="K4930" s="210"/>
      <c r="L4930" s="102"/>
      <c r="M4930" s="210"/>
      <c r="N4930" s="102"/>
      <c r="O4930" s="210"/>
      <c r="P4930" s="102"/>
      <c r="Q4930" s="215"/>
    </row>
    <row r="4931" spans="2:17" x14ac:dyDescent="0.3">
      <c r="B4931" s="102"/>
      <c r="C4931" s="210"/>
      <c r="D4931" s="102"/>
      <c r="E4931" s="210"/>
      <c r="F4931" s="102"/>
      <c r="G4931" s="210"/>
      <c r="H4931" s="102"/>
      <c r="I4931" s="210"/>
      <c r="J4931" s="102"/>
      <c r="K4931" s="210"/>
      <c r="L4931" s="102"/>
      <c r="M4931" s="210"/>
      <c r="N4931" s="102"/>
      <c r="O4931" s="210"/>
      <c r="P4931" s="102"/>
      <c r="Q4931" s="215"/>
    </row>
    <row r="4932" spans="2:17" x14ac:dyDescent="0.3">
      <c r="B4932" s="102"/>
      <c r="C4932" s="210"/>
      <c r="D4932" s="102"/>
      <c r="E4932" s="210"/>
      <c r="F4932" s="102"/>
      <c r="G4932" s="210"/>
      <c r="H4932" s="102"/>
      <c r="I4932" s="210"/>
      <c r="J4932" s="102"/>
      <c r="K4932" s="210"/>
      <c r="L4932" s="102"/>
      <c r="M4932" s="210"/>
      <c r="N4932" s="102"/>
      <c r="O4932" s="210"/>
      <c r="P4932" s="102"/>
      <c r="Q4932" s="215"/>
    </row>
    <row r="4933" spans="2:17" x14ac:dyDescent="0.3">
      <c r="B4933" s="102"/>
      <c r="C4933" s="210"/>
      <c r="D4933" s="102"/>
      <c r="E4933" s="210"/>
      <c r="F4933" s="102"/>
      <c r="G4933" s="210"/>
      <c r="H4933" s="102"/>
      <c r="I4933" s="210"/>
      <c r="J4933" s="102"/>
      <c r="K4933" s="210"/>
      <c r="L4933" s="102"/>
      <c r="M4933" s="210"/>
      <c r="N4933" s="102"/>
      <c r="O4933" s="210"/>
      <c r="P4933" s="102"/>
      <c r="Q4933" s="215"/>
    </row>
    <row r="4934" spans="2:17" x14ac:dyDescent="0.3">
      <c r="B4934" s="102"/>
      <c r="C4934" s="210"/>
      <c r="D4934" s="102"/>
      <c r="E4934" s="210"/>
      <c r="F4934" s="102"/>
      <c r="G4934" s="210"/>
      <c r="H4934" s="102"/>
      <c r="I4934" s="210"/>
      <c r="J4934" s="102"/>
      <c r="K4934" s="210"/>
      <c r="L4934" s="102"/>
      <c r="M4934" s="210"/>
      <c r="N4934" s="102"/>
      <c r="O4934" s="210"/>
      <c r="P4934" s="102"/>
      <c r="Q4934" s="215"/>
    </row>
    <row r="4935" spans="2:17" x14ac:dyDescent="0.3">
      <c r="B4935" s="102"/>
      <c r="C4935" s="210"/>
      <c r="D4935" s="102"/>
      <c r="E4935" s="210"/>
      <c r="F4935" s="102"/>
      <c r="G4935" s="210"/>
      <c r="H4935" s="102"/>
      <c r="I4935" s="210"/>
      <c r="J4935" s="102"/>
      <c r="K4935" s="210"/>
      <c r="L4935" s="102"/>
      <c r="M4935" s="210"/>
      <c r="N4935" s="102"/>
      <c r="O4935" s="210"/>
      <c r="P4935" s="102"/>
      <c r="Q4935" s="215"/>
    </row>
    <row r="4936" spans="2:17" x14ac:dyDescent="0.3">
      <c r="B4936" s="102"/>
      <c r="C4936" s="210"/>
      <c r="D4936" s="102"/>
      <c r="E4936" s="210"/>
      <c r="F4936" s="102"/>
      <c r="G4936" s="210"/>
      <c r="H4936" s="102"/>
      <c r="I4936" s="210"/>
      <c r="J4936" s="102"/>
      <c r="K4936" s="210"/>
      <c r="L4936" s="102"/>
      <c r="M4936" s="210"/>
      <c r="N4936" s="102"/>
      <c r="O4936" s="210"/>
      <c r="P4936" s="102"/>
      <c r="Q4936" s="215"/>
    </row>
    <row r="4937" spans="2:17" x14ac:dyDescent="0.3">
      <c r="B4937" s="102"/>
      <c r="C4937" s="210"/>
      <c r="D4937" s="102"/>
      <c r="E4937" s="210"/>
      <c r="F4937" s="102"/>
      <c r="G4937" s="210"/>
      <c r="H4937" s="102"/>
      <c r="I4937" s="210"/>
      <c r="J4937" s="102"/>
      <c r="K4937" s="210"/>
      <c r="L4937" s="102"/>
      <c r="M4937" s="210"/>
      <c r="N4937" s="102"/>
      <c r="O4937" s="210"/>
      <c r="P4937" s="102"/>
      <c r="Q4937" s="215"/>
    </row>
    <row r="4938" spans="2:17" x14ac:dyDescent="0.3">
      <c r="B4938" s="102"/>
      <c r="C4938" s="210"/>
      <c r="D4938" s="102"/>
      <c r="E4938" s="210"/>
      <c r="F4938" s="102"/>
      <c r="G4938" s="210"/>
      <c r="H4938" s="102"/>
      <c r="I4938" s="210"/>
      <c r="J4938" s="102"/>
      <c r="K4938" s="210"/>
      <c r="L4938" s="102"/>
      <c r="M4938" s="210"/>
      <c r="N4938" s="102"/>
      <c r="O4938" s="210"/>
      <c r="P4938" s="102"/>
      <c r="Q4938" s="215"/>
    </row>
    <row r="4939" spans="2:17" x14ac:dyDescent="0.3">
      <c r="B4939" s="102"/>
      <c r="C4939" s="210"/>
      <c r="D4939" s="102"/>
      <c r="E4939" s="210"/>
      <c r="F4939" s="102"/>
      <c r="G4939" s="210"/>
      <c r="H4939" s="102"/>
      <c r="I4939" s="210"/>
      <c r="J4939" s="102"/>
      <c r="K4939" s="210"/>
      <c r="L4939" s="102"/>
      <c r="M4939" s="210"/>
      <c r="N4939" s="102"/>
      <c r="O4939" s="210"/>
      <c r="P4939" s="102"/>
      <c r="Q4939" s="215"/>
    </row>
    <row r="4940" spans="2:17" x14ac:dyDescent="0.3">
      <c r="B4940" s="102"/>
      <c r="C4940" s="210"/>
      <c r="D4940" s="102"/>
      <c r="E4940" s="210"/>
      <c r="F4940" s="102"/>
      <c r="G4940" s="210"/>
      <c r="H4940" s="102"/>
      <c r="I4940" s="210"/>
      <c r="J4940" s="102"/>
      <c r="K4940" s="210"/>
      <c r="L4940" s="102"/>
      <c r="M4940" s="210"/>
      <c r="N4940" s="102"/>
      <c r="O4940" s="210"/>
      <c r="P4940" s="102"/>
      <c r="Q4940" s="215"/>
    </row>
    <row r="4941" spans="2:17" x14ac:dyDescent="0.3">
      <c r="B4941" s="102"/>
      <c r="C4941" s="210"/>
      <c r="D4941" s="102"/>
      <c r="E4941" s="210"/>
      <c r="F4941" s="102"/>
      <c r="G4941" s="210"/>
      <c r="H4941" s="102"/>
      <c r="I4941" s="210"/>
      <c r="J4941" s="102"/>
      <c r="K4941" s="210"/>
      <c r="L4941" s="102"/>
      <c r="M4941" s="210"/>
      <c r="N4941" s="102"/>
      <c r="O4941" s="210"/>
      <c r="P4941" s="102"/>
      <c r="Q4941" s="215"/>
    </row>
    <row r="4942" spans="2:17" x14ac:dyDescent="0.3">
      <c r="B4942" s="102"/>
      <c r="C4942" s="210"/>
      <c r="D4942" s="102"/>
      <c r="E4942" s="210"/>
      <c r="F4942" s="102"/>
      <c r="G4942" s="210"/>
      <c r="H4942" s="102"/>
      <c r="I4942" s="210"/>
      <c r="J4942" s="102"/>
      <c r="K4942" s="210"/>
      <c r="L4942" s="102"/>
      <c r="M4942" s="210"/>
      <c r="N4942" s="102"/>
      <c r="O4942" s="210"/>
      <c r="P4942" s="102"/>
      <c r="Q4942" s="215"/>
    </row>
    <row r="4943" spans="2:17" x14ac:dyDescent="0.3">
      <c r="B4943" s="102"/>
      <c r="C4943" s="210"/>
      <c r="D4943" s="102"/>
      <c r="E4943" s="210"/>
      <c r="F4943" s="102"/>
      <c r="G4943" s="210"/>
      <c r="H4943" s="102"/>
      <c r="I4943" s="210"/>
      <c r="J4943" s="102"/>
      <c r="K4943" s="210"/>
      <c r="L4943" s="102"/>
      <c r="M4943" s="210"/>
      <c r="N4943" s="102"/>
      <c r="O4943" s="210"/>
      <c r="P4943" s="102"/>
      <c r="Q4943" s="215"/>
    </row>
    <row r="4944" spans="2:17" x14ac:dyDescent="0.3">
      <c r="B4944" s="102"/>
      <c r="C4944" s="210"/>
      <c r="D4944" s="102"/>
      <c r="E4944" s="210"/>
      <c r="F4944" s="102"/>
      <c r="G4944" s="210"/>
      <c r="H4944" s="102"/>
      <c r="I4944" s="210"/>
      <c r="J4944" s="102"/>
      <c r="K4944" s="210"/>
      <c r="L4944" s="102"/>
      <c r="M4944" s="210"/>
      <c r="N4944" s="102"/>
      <c r="O4944" s="210"/>
      <c r="P4944" s="102"/>
      <c r="Q4944" s="215"/>
    </row>
    <row r="4945" spans="2:17" x14ac:dyDescent="0.3">
      <c r="B4945" s="102"/>
      <c r="C4945" s="210"/>
      <c r="D4945" s="102"/>
      <c r="E4945" s="210"/>
      <c r="F4945" s="102"/>
      <c r="G4945" s="210"/>
      <c r="H4945" s="102"/>
      <c r="I4945" s="210"/>
      <c r="J4945" s="102"/>
      <c r="K4945" s="210"/>
      <c r="L4945" s="102"/>
      <c r="M4945" s="210"/>
      <c r="N4945" s="102"/>
      <c r="O4945" s="210"/>
      <c r="P4945" s="102"/>
      <c r="Q4945" s="215"/>
    </row>
    <row r="4946" spans="2:17" x14ac:dyDescent="0.3">
      <c r="B4946" s="102"/>
      <c r="C4946" s="210"/>
      <c r="D4946" s="102"/>
      <c r="E4946" s="210"/>
      <c r="F4946" s="102"/>
      <c r="G4946" s="210"/>
      <c r="H4946" s="102"/>
      <c r="I4946" s="210"/>
      <c r="J4946" s="102"/>
      <c r="K4946" s="210"/>
      <c r="L4946" s="102"/>
      <c r="M4946" s="210"/>
      <c r="N4946" s="102"/>
      <c r="O4946" s="210"/>
      <c r="P4946" s="102"/>
      <c r="Q4946" s="215"/>
    </row>
    <row r="4947" spans="2:17" x14ac:dyDescent="0.3">
      <c r="B4947" s="102"/>
      <c r="C4947" s="210"/>
      <c r="D4947" s="102"/>
      <c r="E4947" s="210"/>
      <c r="F4947" s="102"/>
      <c r="G4947" s="210"/>
      <c r="H4947" s="102"/>
      <c r="I4947" s="210"/>
      <c r="J4947" s="102"/>
      <c r="K4947" s="210"/>
      <c r="L4947" s="102"/>
      <c r="M4947" s="210"/>
      <c r="N4947" s="102"/>
      <c r="O4947" s="210"/>
      <c r="P4947" s="102"/>
      <c r="Q4947" s="215"/>
    </row>
    <row r="4948" spans="2:17" x14ac:dyDescent="0.3">
      <c r="B4948" s="102"/>
      <c r="C4948" s="210"/>
      <c r="D4948" s="102"/>
      <c r="E4948" s="210"/>
      <c r="F4948" s="102"/>
      <c r="G4948" s="210"/>
      <c r="H4948" s="102"/>
      <c r="I4948" s="210"/>
      <c r="J4948" s="102"/>
      <c r="K4948" s="210"/>
      <c r="L4948" s="102"/>
      <c r="M4948" s="210"/>
      <c r="N4948" s="102"/>
      <c r="O4948" s="210"/>
      <c r="P4948" s="102"/>
      <c r="Q4948" s="215"/>
    </row>
    <row r="4949" spans="2:17" x14ac:dyDescent="0.3">
      <c r="B4949" s="102"/>
      <c r="C4949" s="210"/>
      <c r="D4949" s="102"/>
      <c r="E4949" s="210"/>
      <c r="F4949" s="102"/>
      <c r="G4949" s="210"/>
      <c r="H4949" s="102"/>
      <c r="I4949" s="210"/>
      <c r="J4949" s="102"/>
      <c r="K4949" s="210"/>
      <c r="L4949" s="102"/>
      <c r="M4949" s="210"/>
      <c r="N4949" s="102"/>
      <c r="O4949" s="210"/>
      <c r="P4949" s="102"/>
      <c r="Q4949" s="215"/>
    </row>
    <row r="4950" spans="2:17" x14ac:dyDescent="0.3">
      <c r="B4950" s="102"/>
      <c r="C4950" s="210"/>
      <c r="D4950" s="102"/>
      <c r="E4950" s="210"/>
      <c r="F4950" s="102"/>
      <c r="G4950" s="210"/>
      <c r="H4950" s="102"/>
      <c r="I4950" s="210"/>
      <c r="J4950" s="102"/>
      <c r="K4950" s="210"/>
      <c r="L4950" s="102"/>
      <c r="M4950" s="210"/>
      <c r="N4950" s="102"/>
      <c r="O4950" s="210"/>
      <c r="P4950" s="102"/>
      <c r="Q4950" s="215"/>
    </row>
    <row r="4951" spans="2:17" x14ac:dyDescent="0.3">
      <c r="B4951" s="102"/>
      <c r="C4951" s="210"/>
      <c r="D4951" s="102"/>
      <c r="E4951" s="210"/>
      <c r="F4951" s="102"/>
      <c r="G4951" s="210"/>
      <c r="H4951" s="102"/>
      <c r="I4951" s="210"/>
      <c r="J4951" s="102"/>
      <c r="K4951" s="210"/>
      <c r="L4951" s="102"/>
      <c r="M4951" s="210"/>
      <c r="N4951" s="102"/>
      <c r="O4951" s="210"/>
      <c r="P4951" s="102"/>
      <c r="Q4951" s="215"/>
    </row>
    <row r="4952" spans="2:17" x14ac:dyDescent="0.3">
      <c r="B4952" s="102"/>
      <c r="C4952" s="210"/>
      <c r="D4952" s="102"/>
      <c r="E4952" s="210"/>
      <c r="F4952" s="102"/>
      <c r="G4952" s="210"/>
      <c r="H4952" s="102"/>
      <c r="I4952" s="210"/>
      <c r="J4952" s="102"/>
      <c r="K4952" s="210"/>
      <c r="L4952" s="102"/>
      <c r="M4952" s="210"/>
      <c r="N4952" s="102"/>
      <c r="O4952" s="210"/>
      <c r="P4952" s="102"/>
      <c r="Q4952" s="215"/>
    </row>
    <row r="4953" spans="2:17" x14ac:dyDescent="0.3">
      <c r="B4953" s="102"/>
      <c r="C4953" s="210"/>
      <c r="D4953" s="102"/>
      <c r="E4953" s="210"/>
      <c r="F4953" s="102"/>
      <c r="G4953" s="210"/>
      <c r="H4953" s="102"/>
      <c r="I4953" s="210"/>
      <c r="J4953" s="102"/>
      <c r="K4953" s="210"/>
      <c r="L4953" s="102"/>
      <c r="M4953" s="210"/>
      <c r="N4953" s="102"/>
      <c r="O4953" s="210"/>
      <c r="P4953" s="102"/>
      <c r="Q4953" s="215"/>
    </row>
    <row r="4954" spans="2:17" x14ac:dyDescent="0.3">
      <c r="B4954" s="102"/>
      <c r="C4954" s="210"/>
      <c r="D4954" s="102"/>
      <c r="E4954" s="210"/>
      <c r="F4954" s="102"/>
      <c r="G4954" s="210"/>
      <c r="H4954" s="102"/>
      <c r="I4954" s="210"/>
      <c r="J4954" s="102"/>
      <c r="K4954" s="210"/>
      <c r="L4954" s="102"/>
      <c r="M4954" s="210"/>
      <c r="N4954" s="102"/>
      <c r="O4954" s="210"/>
      <c r="P4954" s="102"/>
      <c r="Q4954" s="215"/>
    </row>
    <row r="4955" spans="2:17" x14ac:dyDescent="0.3">
      <c r="B4955" s="102"/>
      <c r="C4955" s="210"/>
      <c r="D4955" s="102"/>
      <c r="E4955" s="210"/>
      <c r="F4955" s="102"/>
      <c r="G4955" s="210"/>
      <c r="H4955" s="102"/>
      <c r="I4955" s="210"/>
      <c r="J4955" s="102"/>
      <c r="K4955" s="210"/>
      <c r="L4955" s="102"/>
      <c r="M4955" s="210"/>
      <c r="N4955" s="102"/>
      <c r="O4955" s="210"/>
      <c r="P4955" s="102"/>
      <c r="Q4955" s="215"/>
    </row>
    <row r="4956" spans="2:17" x14ac:dyDescent="0.3">
      <c r="B4956" s="102"/>
      <c r="C4956" s="210"/>
      <c r="D4956" s="102"/>
      <c r="E4956" s="210"/>
      <c r="F4956" s="102"/>
      <c r="G4956" s="210"/>
      <c r="H4956" s="102"/>
      <c r="I4956" s="210"/>
      <c r="J4956" s="102"/>
      <c r="K4956" s="210"/>
      <c r="L4956" s="102"/>
      <c r="M4956" s="210"/>
      <c r="N4956" s="102"/>
      <c r="O4956" s="210"/>
      <c r="P4956" s="102"/>
      <c r="Q4956" s="215"/>
    </row>
    <row r="4957" spans="2:17" x14ac:dyDescent="0.3">
      <c r="B4957" s="102"/>
      <c r="C4957" s="210"/>
      <c r="D4957" s="102"/>
      <c r="E4957" s="210"/>
      <c r="F4957" s="102"/>
      <c r="G4957" s="210"/>
      <c r="H4957" s="102"/>
      <c r="I4957" s="210"/>
      <c r="J4957" s="102"/>
      <c r="K4957" s="210"/>
      <c r="L4957" s="102"/>
      <c r="M4957" s="210"/>
      <c r="N4957" s="102"/>
      <c r="O4957" s="210"/>
      <c r="P4957" s="102"/>
      <c r="Q4957" s="215"/>
    </row>
    <row r="4958" spans="2:17" x14ac:dyDescent="0.3">
      <c r="B4958" s="102"/>
      <c r="C4958" s="210"/>
      <c r="D4958" s="102"/>
      <c r="E4958" s="210"/>
      <c r="F4958" s="102"/>
      <c r="G4958" s="210"/>
      <c r="H4958" s="102"/>
      <c r="I4958" s="210"/>
      <c r="J4958" s="102"/>
      <c r="K4958" s="210"/>
      <c r="L4958" s="102"/>
      <c r="M4958" s="210"/>
      <c r="N4958" s="102"/>
      <c r="O4958" s="210"/>
      <c r="P4958" s="102"/>
      <c r="Q4958" s="215"/>
    </row>
    <row r="4959" spans="2:17" x14ac:dyDescent="0.3">
      <c r="B4959" s="102"/>
      <c r="C4959" s="210"/>
      <c r="D4959" s="102"/>
      <c r="E4959" s="210"/>
      <c r="F4959" s="102"/>
      <c r="G4959" s="210"/>
      <c r="H4959" s="102"/>
      <c r="I4959" s="210"/>
      <c r="J4959" s="102"/>
      <c r="K4959" s="210"/>
      <c r="L4959" s="102"/>
      <c r="M4959" s="210"/>
      <c r="N4959" s="102"/>
      <c r="O4959" s="210"/>
      <c r="P4959" s="102"/>
      <c r="Q4959" s="215"/>
    </row>
    <row r="4960" spans="2:17" x14ac:dyDescent="0.3">
      <c r="B4960" s="102"/>
      <c r="C4960" s="210"/>
      <c r="D4960" s="102"/>
      <c r="E4960" s="210"/>
      <c r="F4960" s="102"/>
      <c r="G4960" s="210"/>
      <c r="H4960" s="102"/>
      <c r="I4960" s="210"/>
      <c r="J4960" s="102"/>
      <c r="K4960" s="210"/>
      <c r="L4960" s="102"/>
      <c r="M4960" s="210"/>
      <c r="N4960" s="102"/>
      <c r="O4960" s="210"/>
      <c r="P4960" s="102"/>
      <c r="Q4960" s="215"/>
    </row>
    <row r="4961" spans="2:17" x14ac:dyDescent="0.3">
      <c r="B4961" s="102"/>
      <c r="C4961" s="210"/>
      <c r="D4961" s="102"/>
      <c r="E4961" s="210"/>
      <c r="F4961" s="102"/>
      <c r="G4961" s="210"/>
      <c r="H4961" s="102"/>
      <c r="I4961" s="210"/>
      <c r="J4961" s="102"/>
      <c r="K4961" s="210"/>
      <c r="L4961" s="102"/>
      <c r="M4961" s="210"/>
      <c r="N4961" s="102"/>
      <c r="O4961" s="210"/>
      <c r="P4961" s="102"/>
      <c r="Q4961" s="215"/>
    </row>
    <row r="4962" spans="2:17" x14ac:dyDescent="0.3">
      <c r="B4962" s="102"/>
      <c r="C4962" s="210"/>
      <c r="D4962" s="102"/>
      <c r="E4962" s="210"/>
      <c r="F4962" s="102"/>
      <c r="G4962" s="210"/>
      <c r="H4962" s="102"/>
      <c r="I4962" s="210"/>
      <c r="J4962" s="102"/>
      <c r="K4962" s="210"/>
      <c r="L4962" s="102"/>
      <c r="M4962" s="210"/>
      <c r="N4962" s="102"/>
      <c r="O4962" s="210"/>
      <c r="P4962" s="102"/>
      <c r="Q4962" s="215"/>
    </row>
    <row r="4963" spans="2:17" x14ac:dyDescent="0.3">
      <c r="B4963" s="102"/>
      <c r="C4963" s="210"/>
      <c r="D4963" s="102"/>
      <c r="E4963" s="210"/>
      <c r="F4963" s="102"/>
      <c r="G4963" s="210"/>
      <c r="H4963" s="102"/>
      <c r="I4963" s="210"/>
      <c r="J4963" s="102"/>
      <c r="K4963" s="210"/>
      <c r="L4963" s="102"/>
      <c r="M4963" s="210"/>
      <c r="N4963" s="102"/>
      <c r="O4963" s="210"/>
      <c r="P4963" s="102"/>
      <c r="Q4963" s="215"/>
    </row>
    <row r="4964" spans="2:17" x14ac:dyDescent="0.3">
      <c r="B4964" s="102"/>
      <c r="C4964" s="210"/>
      <c r="D4964" s="102"/>
      <c r="E4964" s="210"/>
      <c r="F4964" s="102"/>
      <c r="G4964" s="210"/>
      <c r="H4964" s="102"/>
      <c r="I4964" s="210"/>
      <c r="J4964" s="102"/>
      <c r="K4964" s="210"/>
      <c r="L4964" s="102"/>
      <c r="M4964" s="210"/>
      <c r="N4964" s="102"/>
      <c r="O4964" s="210"/>
      <c r="P4964" s="102"/>
      <c r="Q4964" s="215"/>
    </row>
    <row r="4965" spans="2:17" x14ac:dyDescent="0.3">
      <c r="B4965" s="102"/>
      <c r="C4965" s="210"/>
      <c r="D4965" s="102"/>
      <c r="E4965" s="210"/>
      <c r="F4965" s="102"/>
      <c r="G4965" s="210"/>
      <c r="H4965" s="102"/>
      <c r="I4965" s="210"/>
      <c r="J4965" s="102"/>
      <c r="K4965" s="210"/>
      <c r="L4965" s="102"/>
      <c r="M4965" s="210"/>
      <c r="N4965" s="102"/>
      <c r="O4965" s="210"/>
      <c r="P4965" s="102"/>
      <c r="Q4965" s="215"/>
    </row>
    <row r="4966" spans="2:17" x14ac:dyDescent="0.3">
      <c r="B4966" s="102"/>
      <c r="C4966" s="210"/>
      <c r="D4966" s="102"/>
      <c r="E4966" s="210"/>
      <c r="F4966" s="102"/>
      <c r="G4966" s="210"/>
      <c r="H4966" s="102"/>
      <c r="I4966" s="210"/>
      <c r="J4966" s="102"/>
      <c r="K4966" s="210"/>
      <c r="L4966" s="102"/>
      <c r="M4966" s="210"/>
      <c r="N4966" s="102"/>
      <c r="O4966" s="210"/>
      <c r="P4966" s="102"/>
      <c r="Q4966" s="215"/>
    </row>
    <row r="4967" spans="2:17" x14ac:dyDescent="0.3">
      <c r="B4967" s="102"/>
      <c r="C4967" s="210"/>
      <c r="D4967" s="102"/>
      <c r="E4967" s="210"/>
      <c r="F4967" s="102"/>
      <c r="G4967" s="210"/>
      <c r="H4967" s="102"/>
      <c r="I4967" s="210"/>
      <c r="J4967" s="102"/>
      <c r="K4967" s="210"/>
      <c r="L4967" s="102"/>
      <c r="M4967" s="210"/>
      <c r="N4967" s="102"/>
      <c r="O4967" s="210"/>
      <c r="P4967" s="102"/>
      <c r="Q4967" s="215"/>
    </row>
    <row r="4968" spans="2:17" x14ac:dyDescent="0.3">
      <c r="B4968" s="102"/>
      <c r="C4968" s="210"/>
      <c r="D4968" s="102"/>
      <c r="E4968" s="210"/>
      <c r="F4968" s="102"/>
      <c r="G4968" s="210"/>
      <c r="H4968" s="102"/>
      <c r="I4968" s="210"/>
      <c r="J4968" s="102"/>
      <c r="K4968" s="210"/>
      <c r="L4968" s="102"/>
      <c r="M4968" s="210"/>
      <c r="N4968" s="102"/>
      <c r="O4968" s="210"/>
      <c r="P4968" s="102"/>
      <c r="Q4968" s="215"/>
    </row>
    <row r="4969" spans="2:17" x14ac:dyDescent="0.3">
      <c r="B4969" s="102"/>
      <c r="C4969" s="210"/>
      <c r="D4969" s="102"/>
      <c r="E4969" s="210"/>
      <c r="F4969" s="102"/>
      <c r="G4969" s="210"/>
      <c r="H4969" s="102"/>
      <c r="I4969" s="210"/>
      <c r="J4969" s="102"/>
      <c r="K4969" s="210"/>
      <c r="L4969" s="102"/>
      <c r="M4969" s="210"/>
      <c r="N4969" s="102"/>
      <c r="O4969" s="210"/>
      <c r="P4969" s="102"/>
      <c r="Q4969" s="215"/>
    </row>
    <row r="4970" spans="2:17" x14ac:dyDescent="0.3">
      <c r="B4970" s="102"/>
      <c r="C4970" s="210"/>
      <c r="D4970" s="102"/>
      <c r="E4970" s="210"/>
      <c r="F4970" s="102"/>
      <c r="G4970" s="210"/>
      <c r="H4970" s="102"/>
      <c r="I4970" s="210"/>
      <c r="J4970" s="102"/>
      <c r="K4970" s="210"/>
      <c r="L4970" s="102"/>
      <c r="M4970" s="210"/>
      <c r="N4970" s="102"/>
      <c r="O4970" s="210"/>
      <c r="P4970" s="102"/>
      <c r="Q4970" s="215"/>
    </row>
    <row r="4971" spans="2:17" x14ac:dyDescent="0.3">
      <c r="B4971" s="102"/>
      <c r="C4971" s="210"/>
      <c r="D4971" s="102"/>
      <c r="E4971" s="210"/>
      <c r="F4971" s="102"/>
      <c r="G4971" s="210"/>
      <c r="H4971" s="102"/>
      <c r="I4971" s="210"/>
      <c r="J4971" s="102"/>
      <c r="K4971" s="210"/>
      <c r="L4971" s="102"/>
      <c r="M4971" s="210"/>
      <c r="N4971" s="102"/>
      <c r="O4971" s="210"/>
      <c r="P4971" s="102"/>
      <c r="Q4971" s="215"/>
    </row>
    <row r="4972" spans="2:17" x14ac:dyDescent="0.3">
      <c r="B4972" s="102"/>
      <c r="C4972" s="210"/>
      <c r="D4972" s="102"/>
      <c r="E4972" s="210"/>
      <c r="F4972" s="102"/>
      <c r="G4972" s="210"/>
      <c r="H4972" s="102"/>
      <c r="I4972" s="210"/>
      <c r="J4972" s="102"/>
      <c r="K4972" s="210"/>
      <c r="L4972" s="102"/>
      <c r="M4972" s="210"/>
      <c r="N4972" s="102"/>
      <c r="O4972" s="210"/>
      <c r="P4972" s="102"/>
      <c r="Q4972" s="215"/>
    </row>
    <row r="4973" spans="2:17" x14ac:dyDescent="0.3">
      <c r="B4973" s="102"/>
      <c r="C4973" s="210"/>
      <c r="D4973" s="102"/>
      <c r="E4973" s="210"/>
      <c r="F4973" s="102"/>
      <c r="G4973" s="210"/>
      <c r="H4973" s="102"/>
      <c r="I4973" s="210"/>
      <c r="J4973" s="102"/>
      <c r="K4973" s="210"/>
      <c r="L4973" s="102"/>
      <c r="M4973" s="210"/>
      <c r="N4973" s="102"/>
      <c r="O4973" s="210"/>
      <c r="P4973" s="102"/>
      <c r="Q4973" s="215"/>
    </row>
    <row r="4974" spans="2:17" x14ac:dyDescent="0.3">
      <c r="B4974" s="102"/>
      <c r="C4974" s="210"/>
      <c r="D4974" s="102"/>
      <c r="E4974" s="210"/>
      <c r="F4974" s="102"/>
      <c r="G4974" s="210"/>
      <c r="H4974" s="102"/>
      <c r="I4974" s="210"/>
      <c r="J4974" s="102"/>
      <c r="K4974" s="210"/>
      <c r="L4974" s="102"/>
      <c r="M4974" s="210"/>
      <c r="N4974" s="102"/>
      <c r="O4974" s="210"/>
      <c r="P4974" s="102"/>
      <c r="Q4974" s="215"/>
    </row>
    <row r="4975" spans="2:17" x14ac:dyDescent="0.3">
      <c r="B4975" s="102"/>
      <c r="C4975" s="210"/>
      <c r="D4975" s="102"/>
      <c r="E4975" s="210"/>
      <c r="F4975" s="102"/>
      <c r="G4975" s="210"/>
      <c r="H4975" s="102"/>
      <c r="I4975" s="210"/>
      <c r="J4975" s="102"/>
      <c r="K4975" s="210"/>
      <c r="L4975" s="102"/>
      <c r="M4975" s="210"/>
      <c r="N4975" s="102"/>
      <c r="O4975" s="210"/>
      <c r="P4975" s="102"/>
      <c r="Q4975" s="215"/>
    </row>
    <row r="4976" spans="2:17" x14ac:dyDescent="0.3">
      <c r="B4976" s="102"/>
      <c r="C4976" s="210"/>
      <c r="D4976" s="102"/>
      <c r="E4976" s="210"/>
      <c r="F4976" s="102"/>
      <c r="G4976" s="210"/>
      <c r="H4976" s="102"/>
      <c r="I4976" s="210"/>
      <c r="J4976" s="102"/>
      <c r="K4976" s="210"/>
      <c r="L4976" s="102"/>
      <c r="M4976" s="210"/>
      <c r="N4976" s="102"/>
      <c r="O4976" s="210"/>
      <c r="P4976" s="102"/>
      <c r="Q4976" s="215"/>
    </row>
    <row r="4977" spans="2:17" x14ac:dyDescent="0.3">
      <c r="B4977" s="102"/>
      <c r="C4977" s="210"/>
      <c r="D4977" s="102"/>
      <c r="E4977" s="210"/>
      <c r="F4977" s="102"/>
      <c r="G4977" s="210"/>
      <c r="H4977" s="102"/>
      <c r="I4977" s="210"/>
      <c r="J4977" s="102"/>
      <c r="K4977" s="210"/>
      <c r="L4977" s="102"/>
      <c r="M4977" s="210"/>
      <c r="N4977" s="102"/>
      <c r="O4977" s="210"/>
      <c r="P4977" s="102"/>
      <c r="Q4977" s="215"/>
    </row>
    <row r="4978" spans="2:17" x14ac:dyDescent="0.3">
      <c r="B4978" s="102"/>
      <c r="C4978" s="210"/>
      <c r="D4978" s="102"/>
      <c r="E4978" s="210"/>
      <c r="F4978" s="102"/>
      <c r="G4978" s="210"/>
      <c r="H4978" s="102"/>
      <c r="I4978" s="210"/>
      <c r="J4978" s="102"/>
      <c r="K4978" s="210"/>
      <c r="L4978" s="102"/>
      <c r="M4978" s="210"/>
      <c r="N4978" s="102"/>
      <c r="O4978" s="210"/>
      <c r="P4978" s="102"/>
      <c r="Q4978" s="215"/>
    </row>
    <row r="4979" spans="2:17" x14ac:dyDescent="0.3">
      <c r="B4979" s="102"/>
      <c r="C4979" s="210"/>
      <c r="D4979" s="102"/>
      <c r="E4979" s="210"/>
      <c r="F4979" s="102"/>
      <c r="G4979" s="210"/>
      <c r="H4979" s="102"/>
      <c r="I4979" s="210"/>
      <c r="J4979" s="102"/>
      <c r="K4979" s="210"/>
      <c r="L4979" s="102"/>
      <c r="M4979" s="210"/>
      <c r="N4979" s="102"/>
      <c r="O4979" s="210"/>
      <c r="P4979" s="102"/>
      <c r="Q4979" s="215"/>
    </row>
    <row r="4980" spans="2:17" x14ac:dyDescent="0.3">
      <c r="B4980" s="102"/>
      <c r="C4980" s="210"/>
      <c r="D4980" s="102"/>
      <c r="E4980" s="210"/>
      <c r="F4980" s="102"/>
      <c r="G4980" s="210"/>
      <c r="H4980" s="102"/>
      <c r="I4980" s="210"/>
      <c r="J4980" s="102"/>
      <c r="K4980" s="210"/>
      <c r="L4980" s="102"/>
      <c r="M4980" s="210"/>
      <c r="N4980" s="102"/>
      <c r="O4980" s="210"/>
      <c r="P4980" s="102"/>
      <c r="Q4980" s="215"/>
    </row>
    <row r="4981" spans="2:17" x14ac:dyDescent="0.3">
      <c r="B4981" s="102"/>
      <c r="C4981" s="210"/>
      <c r="D4981" s="102"/>
      <c r="E4981" s="210"/>
      <c r="F4981" s="102"/>
      <c r="G4981" s="210"/>
      <c r="H4981" s="102"/>
      <c r="I4981" s="210"/>
      <c r="J4981" s="102"/>
      <c r="K4981" s="210"/>
      <c r="L4981" s="102"/>
      <c r="M4981" s="210"/>
      <c r="N4981" s="102"/>
      <c r="O4981" s="210"/>
      <c r="P4981" s="102"/>
      <c r="Q4981" s="215"/>
    </row>
    <row r="4982" spans="2:17" x14ac:dyDescent="0.3">
      <c r="B4982" s="102"/>
      <c r="C4982" s="210"/>
      <c r="D4982" s="102"/>
      <c r="E4982" s="210"/>
      <c r="F4982" s="102"/>
      <c r="G4982" s="210"/>
      <c r="H4982" s="102"/>
      <c r="I4982" s="210"/>
      <c r="J4982" s="102"/>
      <c r="K4982" s="210"/>
      <c r="L4982" s="102"/>
      <c r="M4982" s="210"/>
      <c r="N4982" s="102"/>
      <c r="O4982" s="210"/>
      <c r="P4982" s="102"/>
      <c r="Q4982" s="215"/>
    </row>
    <row r="4983" spans="2:17" x14ac:dyDescent="0.3">
      <c r="B4983" s="102"/>
      <c r="C4983" s="210"/>
      <c r="D4983" s="102"/>
      <c r="E4983" s="210"/>
      <c r="F4983" s="102"/>
      <c r="G4983" s="210"/>
      <c r="H4983" s="102"/>
      <c r="I4983" s="210"/>
      <c r="J4983" s="102"/>
      <c r="K4983" s="210"/>
      <c r="L4983" s="102"/>
      <c r="M4983" s="210"/>
      <c r="N4983" s="102"/>
      <c r="O4983" s="210"/>
      <c r="P4983" s="102"/>
      <c r="Q4983" s="215"/>
    </row>
    <row r="4984" spans="2:17" x14ac:dyDescent="0.3">
      <c r="B4984" s="102"/>
      <c r="C4984" s="210"/>
      <c r="D4984" s="102"/>
      <c r="E4984" s="210"/>
      <c r="F4984" s="102"/>
      <c r="G4984" s="210"/>
      <c r="H4984" s="102"/>
      <c r="I4984" s="210"/>
      <c r="J4984" s="102"/>
      <c r="K4984" s="210"/>
      <c r="L4984" s="102"/>
      <c r="M4984" s="210"/>
      <c r="N4984" s="102"/>
      <c r="O4984" s="210"/>
      <c r="P4984" s="102"/>
      <c r="Q4984" s="215"/>
    </row>
    <row r="4985" spans="2:17" x14ac:dyDescent="0.3">
      <c r="B4985" s="102"/>
      <c r="C4985" s="210"/>
      <c r="D4985" s="102"/>
      <c r="E4985" s="210"/>
      <c r="F4985" s="102"/>
      <c r="G4985" s="210"/>
      <c r="H4985" s="102"/>
      <c r="I4985" s="210"/>
      <c r="J4985" s="102"/>
      <c r="K4985" s="210"/>
      <c r="L4985" s="102"/>
      <c r="M4985" s="210"/>
      <c r="N4985" s="102"/>
      <c r="O4985" s="210"/>
      <c r="P4985" s="102"/>
      <c r="Q4985" s="215"/>
    </row>
    <row r="4986" spans="2:17" x14ac:dyDescent="0.3">
      <c r="B4986" s="102"/>
      <c r="C4986" s="210"/>
      <c r="D4986" s="102"/>
      <c r="E4986" s="210"/>
      <c r="F4986" s="102"/>
      <c r="G4986" s="210"/>
      <c r="H4986" s="102"/>
      <c r="I4986" s="210"/>
      <c r="J4986" s="102"/>
      <c r="K4986" s="210"/>
      <c r="L4986" s="102"/>
      <c r="M4986" s="210"/>
      <c r="N4986" s="102"/>
      <c r="O4986" s="210"/>
      <c r="P4986" s="102"/>
      <c r="Q4986" s="215"/>
    </row>
    <row r="4987" spans="2:17" x14ac:dyDescent="0.3">
      <c r="B4987" s="102"/>
      <c r="C4987" s="210"/>
      <c r="D4987" s="102"/>
      <c r="E4987" s="210"/>
      <c r="F4987" s="102"/>
      <c r="G4987" s="210"/>
      <c r="H4987" s="102"/>
      <c r="I4987" s="210"/>
      <c r="J4987" s="102"/>
      <c r="K4987" s="210"/>
      <c r="L4987" s="102"/>
      <c r="M4987" s="210"/>
      <c r="N4987" s="102"/>
      <c r="O4987" s="210"/>
      <c r="P4987" s="102"/>
      <c r="Q4987" s="215"/>
    </row>
    <row r="4988" spans="2:17" x14ac:dyDescent="0.3">
      <c r="B4988" s="102"/>
      <c r="C4988" s="210"/>
      <c r="D4988" s="102"/>
      <c r="E4988" s="210"/>
      <c r="F4988" s="102"/>
      <c r="G4988" s="210"/>
      <c r="H4988" s="102"/>
      <c r="I4988" s="210"/>
      <c r="J4988" s="102"/>
      <c r="K4988" s="210"/>
      <c r="L4988" s="102"/>
      <c r="M4988" s="210"/>
      <c r="N4988" s="102"/>
      <c r="O4988" s="210"/>
      <c r="P4988" s="102"/>
      <c r="Q4988" s="215"/>
    </row>
    <row r="4989" spans="2:17" x14ac:dyDescent="0.3">
      <c r="B4989" s="102"/>
      <c r="C4989" s="210"/>
      <c r="D4989" s="102"/>
      <c r="E4989" s="210"/>
      <c r="F4989" s="102"/>
      <c r="G4989" s="210"/>
      <c r="H4989" s="102"/>
      <c r="I4989" s="210"/>
      <c r="J4989" s="102"/>
      <c r="K4989" s="210"/>
      <c r="L4989" s="102"/>
      <c r="M4989" s="210"/>
      <c r="N4989" s="102"/>
      <c r="O4989" s="210"/>
      <c r="P4989" s="102"/>
      <c r="Q4989" s="215"/>
    </row>
    <row r="4990" spans="2:17" x14ac:dyDescent="0.3">
      <c r="B4990" s="102"/>
      <c r="C4990" s="210"/>
      <c r="D4990" s="102"/>
      <c r="E4990" s="210"/>
      <c r="F4990" s="102"/>
      <c r="G4990" s="210"/>
      <c r="H4990" s="102"/>
      <c r="I4990" s="210"/>
      <c r="J4990" s="102"/>
      <c r="K4990" s="210"/>
      <c r="L4990" s="102"/>
      <c r="M4990" s="210"/>
      <c r="N4990" s="102"/>
      <c r="O4990" s="210"/>
      <c r="P4990" s="102"/>
      <c r="Q4990" s="215"/>
    </row>
    <row r="4991" spans="2:17" x14ac:dyDescent="0.3">
      <c r="B4991" s="102"/>
      <c r="C4991" s="210"/>
      <c r="D4991" s="102"/>
      <c r="E4991" s="210"/>
      <c r="F4991" s="102"/>
      <c r="G4991" s="210"/>
      <c r="H4991" s="102"/>
      <c r="I4991" s="210"/>
      <c r="J4991" s="102"/>
      <c r="K4991" s="210"/>
      <c r="L4991" s="102"/>
      <c r="M4991" s="210"/>
      <c r="N4991" s="102"/>
      <c r="O4991" s="210"/>
      <c r="P4991" s="102"/>
      <c r="Q4991" s="215"/>
    </row>
    <row r="4992" spans="2:17" x14ac:dyDescent="0.3">
      <c r="B4992" s="102"/>
      <c r="C4992" s="210"/>
      <c r="D4992" s="102"/>
      <c r="E4992" s="210"/>
      <c r="F4992" s="102"/>
      <c r="G4992" s="210"/>
      <c r="H4992" s="102"/>
      <c r="I4992" s="210"/>
      <c r="J4992" s="102"/>
      <c r="K4992" s="210"/>
      <c r="L4992" s="102"/>
      <c r="M4992" s="210"/>
      <c r="N4992" s="102"/>
      <c r="O4992" s="210"/>
      <c r="P4992" s="102"/>
      <c r="Q4992" s="215"/>
    </row>
    <row r="4993" spans="2:17" x14ac:dyDescent="0.3">
      <c r="B4993" s="102"/>
      <c r="C4993" s="210"/>
      <c r="D4993" s="102"/>
      <c r="E4993" s="210"/>
      <c r="F4993" s="102"/>
      <c r="G4993" s="210"/>
      <c r="H4993" s="102"/>
      <c r="I4993" s="210"/>
      <c r="J4993" s="102"/>
      <c r="K4993" s="210"/>
      <c r="L4993" s="102"/>
      <c r="M4993" s="210"/>
      <c r="N4993" s="102"/>
      <c r="O4993" s="210"/>
      <c r="P4993" s="102"/>
      <c r="Q4993" s="215"/>
    </row>
    <row r="4994" spans="2:17" x14ac:dyDescent="0.3">
      <c r="B4994" s="102"/>
      <c r="C4994" s="210"/>
      <c r="D4994" s="102"/>
      <c r="E4994" s="210"/>
      <c r="F4994" s="102"/>
      <c r="G4994" s="210"/>
      <c r="H4994" s="102"/>
      <c r="I4994" s="210"/>
      <c r="J4994" s="102"/>
      <c r="K4994" s="210"/>
      <c r="L4994" s="102"/>
      <c r="M4994" s="210"/>
      <c r="N4994" s="102"/>
      <c r="O4994" s="210"/>
      <c r="P4994" s="102"/>
      <c r="Q4994" s="215"/>
    </row>
    <row r="4995" spans="2:17" x14ac:dyDescent="0.3">
      <c r="B4995" s="102"/>
      <c r="C4995" s="210"/>
      <c r="D4995" s="102"/>
      <c r="E4995" s="210"/>
      <c r="F4995" s="102"/>
      <c r="G4995" s="210"/>
      <c r="H4995" s="102"/>
      <c r="I4995" s="210"/>
      <c r="J4995" s="102"/>
      <c r="K4995" s="210"/>
      <c r="L4995" s="102"/>
      <c r="M4995" s="210"/>
      <c r="N4995" s="102"/>
      <c r="O4995" s="210"/>
      <c r="P4995" s="102"/>
      <c r="Q4995" s="215"/>
    </row>
    <row r="4996" spans="2:17" x14ac:dyDescent="0.3">
      <c r="B4996" s="102"/>
      <c r="C4996" s="210"/>
      <c r="D4996" s="102"/>
      <c r="E4996" s="210"/>
      <c r="F4996" s="102"/>
      <c r="G4996" s="210"/>
      <c r="H4996" s="102"/>
      <c r="I4996" s="210"/>
      <c r="J4996" s="102"/>
      <c r="K4996" s="210"/>
      <c r="L4996" s="102"/>
      <c r="M4996" s="210"/>
      <c r="N4996" s="102"/>
      <c r="O4996" s="210"/>
      <c r="P4996" s="102"/>
      <c r="Q4996" s="215"/>
    </row>
    <row r="4997" spans="2:17" x14ac:dyDescent="0.3">
      <c r="B4997" s="102"/>
      <c r="C4997" s="210"/>
      <c r="D4997" s="102"/>
      <c r="E4997" s="210"/>
      <c r="F4997" s="102"/>
      <c r="G4997" s="210"/>
      <c r="H4997" s="102"/>
      <c r="I4997" s="210"/>
      <c r="J4997" s="102"/>
      <c r="K4997" s="210"/>
      <c r="L4997" s="102"/>
      <c r="M4997" s="210"/>
      <c r="N4997" s="102"/>
      <c r="O4997" s="210"/>
      <c r="P4997" s="102"/>
      <c r="Q4997" s="215"/>
    </row>
    <row r="4998" spans="2:17" x14ac:dyDescent="0.3">
      <c r="B4998" s="102"/>
      <c r="C4998" s="210"/>
      <c r="D4998" s="102"/>
      <c r="E4998" s="210"/>
      <c r="F4998" s="102"/>
      <c r="G4998" s="210"/>
      <c r="H4998" s="102"/>
      <c r="I4998" s="210"/>
      <c r="J4998" s="102"/>
      <c r="K4998" s="210"/>
      <c r="L4998" s="102"/>
      <c r="M4998" s="210"/>
      <c r="N4998" s="102"/>
      <c r="O4998" s="210"/>
      <c r="P4998" s="102"/>
      <c r="Q4998" s="215"/>
    </row>
    <row r="4999" spans="2:17" x14ac:dyDescent="0.3">
      <c r="B4999" s="102"/>
      <c r="C4999" s="210"/>
      <c r="D4999" s="102"/>
      <c r="E4999" s="210"/>
      <c r="F4999" s="102"/>
      <c r="G4999" s="210"/>
      <c r="H4999" s="102"/>
      <c r="I4999" s="210"/>
      <c r="J4999" s="102"/>
      <c r="K4999" s="210"/>
      <c r="L4999" s="102"/>
      <c r="M4999" s="210"/>
      <c r="N4999" s="102"/>
      <c r="O4999" s="210"/>
      <c r="P4999" s="102"/>
      <c r="Q4999" s="215"/>
    </row>
    <row r="5000" spans="2:17" x14ac:dyDescent="0.3">
      <c r="B5000" s="102"/>
      <c r="C5000" s="210"/>
      <c r="D5000" s="102"/>
      <c r="E5000" s="210"/>
      <c r="F5000" s="102"/>
      <c r="G5000" s="210"/>
      <c r="H5000" s="102"/>
      <c r="I5000" s="210"/>
      <c r="J5000" s="102"/>
      <c r="K5000" s="210"/>
      <c r="L5000" s="102"/>
      <c r="M5000" s="210"/>
      <c r="N5000" s="102"/>
      <c r="O5000" s="210"/>
      <c r="P5000" s="102"/>
      <c r="Q5000" s="215"/>
    </row>
    <row r="5001" spans="2:17" x14ac:dyDescent="0.3">
      <c r="B5001" s="102"/>
      <c r="C5001" s="210"/>
      <c r="D5001" s="102"/>
      <c r="E5001" s="210"/>
      <c r="F5001" s="102"/>
      <c r="G5001" s="210"/>
      <c r="H5001" s="102"/>
      <c r="I5001" s="210"/>
      <c r="J5001" s="102"/>
      <c r="K5001" s="210"/>
      <c r="L5001" s="102"/>
      <c r="M5001" s="210"/>
      <c r="N5001" s="102"/>
      <c r="O5001" s="210"/>
      <c r="P5001" s="102"/>
      <c r="Q5001" s="215"/>
    </row>
    <row r="5002" spans="2:17" x14ac:dyDescent="0.3">
      <c r="B5002" s="102"/>
      <c r="C5002" s="210"/>
      <c r="D5002" s="102"/>
      <c r="E5002" s="210"/>
      <c r="F5002" s="102"/>
      <c r="G5002" s="210"/>
      <c r="H5002" s="102"/>
      <c r="I5002" s="210"/>
      <c r="J5002" s="102"/>
      <c r="K5002" s="210"/>
      <c r="L5002" s="102"/>
      <c r="M5002" s="210"/>
      <c r="N5002" s="102"/>
      <c r="O5002" s="210"/>
      <c r="P5002" s="102"/>
      <c r="Q5002" s="215"/>
    </row>
    <row r="5003" spans="2:17" x14ac:dyDescent="0.3">
      <c r="B5003" s="102"/>
      <c r="C5003" s="210"/>
      <c r="D5003" s="102"/>
      <c r="E5003" s="210"/>
      <c r="F5003" s="102"/>
      <c r="G5003" s="210"/>
      <c r="H5003" s="102"/>
      <c r="I5003" s="210"/>
      <c r="J5003" s="102"/>
      <c r="K5003" s="210"/>
      <c r="L5003" s="102"/>
      <c r="M5003" s="210"/>
      <c r="N5003" s="102"/>
      <c r="O5003" s="210"/>
      <c r="P5003" s="102"/>
      <c r="Q5003" s="215"/>
    </row>
    <row r="5004" spans="2:17" x14ac:dyDescent="0.3">
      <c r="B5004" s="102"/>
      <c r="C5004" s="210"/>
      <c r="D5004" s="102"/>
      <c r="E5004" s="210"/>
      <c r="F5004" s="102"/>
      <c r="G5004" s="210"/>
      <c r="H5004" s="102"/>
      <c r="I5004" s="210"/>
      <c r="J5004" s="102"/>
      <c r="K5004" s="210"/>
      <c r="L5004" s="102"/>
      <c r="M5004" s="210"/>
      <c r="N5004" s="102"/>
      <c r="O5004" s="210"/>
      <c r="P5004" s="102"/>
      <c r="Q5004" s="215"/>
    </row>
    <row r="5005" spans="2:17" x14ac:dyDescent="0.3">
      <c r="B5005" s="102"/>
      <c r="C5005" s="210"/>
      <c r="D5005" s="102"/>
      <c r="E5005" s="210"/>
      <c r="F5005" s="102"/>
      <c r="G5005" s="210"/>
      <c r="H5005" s="102"/>
      <c r="I5005" s="210"/>
      <c r="J5005" s="102"/>
      <c r="K5005" s="210"/>
      <c r="L5005" s="102"/>
      <c r="M5005" s="210"/>
      <c r="N5005" s="102"/>
      <c r="O5005" s="210"/>
      <c r="P5005" s="102"/>
      <c r="Q5005" s="215"/>
    </row>
    <row r="5006" spans="2:17" x14ac:dyDescent="0.3">
      <c r="B5006" s="102"/>
      <c r="C5006" s="210"/>
      <c r="D5006" s="102"/>
      <c r="E5006" s="210"/>
      <c r="F5006" s="102"/>
      <c r="G5006" s="210"/>
      <c r="H5006" s="102"/>
      <c r="I5006" s="210"/>
      <c r="J5006" s="102"/>
      <c r="K5006" s="210"/>
      <c r="L5006" s="102"/>
      <c r="M5006" s="210"/>
      <c r="N5006" s="102"/>
      <c r="O5006" s="210"/>
      <c r="P5006" s="102"/>
      <c r="Q5006" s="215"/>
    </row>
    <row r="5007" spans="2:17" x14ac:dyDescent="0.3">
      <c r="B5007" s="102"/>
      <c r="C5007" s="210"/>
      <c r="D5007" s="102"/>
      <c r="E5007" s="210"/>
      <c r="F5007" s="102"/>
      <c r="G5007" s="210"/>
      <c r="H5007" s="102"/>
      <c r="I5007" s="210"/>
      <c r="J5007" s="102"/>
      <c r="K5007" s="210"/>
      <c r="L5007" s="102"/>
      <c r="M5007" s="210"/>
      <c r="N5007" s="102"/>
      <c r="O5007" s="210"/>
      <c r="P5007" s="102"/>
      <c r="Q5007" s="215"/>
    </row>
    <row r="5008" spans="2:17" x14ac:dyDescent="0.3">
      <c r="B5008" s="102"/>
      <c r="C5008" s="210"/>
      <c r="D5008" s="102"/>
      <c r="E5008" s="210"/>
      <c r="F5008" s="102"/>
      <c r="G5008" s="210"/>
      <c r="H5008" s="102"/>
      <c r="I5008" s="210"/>
      <c r="J5008" s="102"/>
      <c r="K5008" s="210"/>
      <c r="L5008" s="102"/>
      <c r="M5008" s="210"/>
      <c r="N5008" s="102"/>
      <c r="O5008" s="210"/>
      <c r="P5008" s="102"/>
      <c r="Q5008" s="215"/>
    </row>
    <row r="5009" spans="2:17" x14ac:dyDescent="0.3">
      <c r="B5009" s="102"/>
      <c r="C5009" s="210"/>
      <c r="D5009" s="102"/>
      <c r="E5009" s="210"/>
      <c r="F5009" s="102"/>
      <c r="G5009" s="210"/>
      <c r="H5009" s="102"/>
      <c r="I5009" s="210"/>
      <c r="J5009" s="102"/>
      <c r="K5009" s="210"/>
      <c r="L5009" s="102"/>
      <c r="M5009" s="210"/>
      <c r="N5009" s="102"/>
      <c r="O5009" s="210"/>
      <c r="P5009" s="102"/>
      <c r="Q5009" s="215"/>
    </row>
    <row r="5010" spans="2:17" x14ac:dyDescent="0.3">
      <c r="B5010" s="102"/>
      <c r="C5010" s="210"/>
      <c r="D5010" s="102"/>
      <c r="E5010" s="210"/>
      <c r="F5010" s="102"/>
      <c r="G5010" s="210"/>
      <c r="H5010" s="102"/>
      <c r="I5010" s="210"/>
      <c r="J5010" s="102"/>
      <c r="K5010" s="210"/>
      <c r="L5010" s="102"/>
      <c r="M5010" s="210"/>
      <c r="N5010" s="102"/>
      <c r="O5010" s="210"/>
      <c r="P5010" s="102"/>
      <c r="Q5010" s="215"/>
    </row>
    <row r="5011" spans="2:17" x14ac:dyDescent="0.3">
      <c r="B5011" s="102"/>
      <c r="C5011" s="210"/>
      <c r="D5011" s="102"/>
      <c r="E5011" s="210"/>
      <c r="F5011" s="102"/>
      <c r="G5011" s="210"/>
      <c r="H5011" s="102"/>
      <c r="I5011" s="210"/>
      <c r="J5011" s="102"/>
      <c r="K5011" s="210"/>
      <c r="L5011" s="102"/>
      <c r="M5011" s="210"/>
      <c r="N5011" s="102"/>
      <c r="O5011" s="210"/>
      <c r="P5011" s="102"/>
      <c r="Q5011" s="215"/>
    </row>
    <row r="5012" spans="2:17" x14ac:dyDescent="0.3">
      <c r="B5012" s="102"/>
      <c r="C5012" s="210"/>
      <c r="D5012" s="102"/>
      <c r="E5012" s="210"/>
      <c r="F5012" s="102"/>
      <c r="G5012" s="210"/>
      <c r="H5012" s="102"/>
      <c r="I5012" s="210"/>
      <c r="J5012" s="102"/>
      <c r="K5012" s="210"/>
      <c r="L5012" s="102"/>
      <c r="M5012" s="210"/>
      <c r="N5012" s="102"/>
      <c r="O5012" s="210"/>
      <c r="P5012" s="102"/>
      <c r="Q5012" s="215"/>
    </row>
    <row r="5013" spans="2:17" x14ac:dyDescent="0.3">
      <c r="B5013" s="102"/>
      <c r="C5013" s="210"/>
      <c r="D5013" s="102"/>
      <c r="E5013" s="210"/>
      <c r="F5013" s="102"/>
      <c r="G5013" s="210"/>
      <c r="H5013" s="102"/>
      <c r="I5013" s="210"/>
      <c r="J5013" s="102"/>
      <c r="K5013" s="210"/>
      <c r="L5013" s="102"/>
      <c r="M5013" s="210"/>
      <c r="N5013" s="102"/>
      <c r="O5013" s="210"/>
      <c r="P5013" s="102"/>
      <c r="Q5013" s="215"/>
    </row>
    <row r="5014" spans="2:17" x14ac:dyDescent="0.3">
      <c r="B5014" s="102"/>
      <c r="C5014" s="210"/>
      <c r="D5014" s="102"/>
      <c r="E5014" s="210"/>
      <c r="F5014" s="102"/>
      <c r="G5014" s="210"/>
      <c r="H5014" s="102"/>
      <c r="I5014" s="210"/>
      <c r="J5014" s="102"/>
      <c r="K5014" s="210"/>
      <c r="L5014" s="102"/>
      <c r="M5014" s="210"/>
      <c r="N5014" s="102"/>
      <c r="O5014" s="210"/>
      <c r="P5014" s="102"/>
      <c r="Q5014" s="215"/>
    </row>
    <row r="5015" spans="2:17" x14ac:dyDescent="0.3">
      <c r="B5015" s="102"/>
      <c r="C5015" s="210"/>
      <c r="D5015" s="102"/>
      <c r="E5015" s="210"/>
      <c r="F5015" s="102"/>
      <c r="G5015" s="210"/>
      <c r="H5015" s="102"/>
      <c r="I5015" s="210"/>
      <c r="J5015" s="102"/>
      <c r="K5015" s="210"/>
      <c r="L5015" s="102"/>
      <c r="M5015" s="210"/>
      <c r="N5015" s="102"/>
      <c r="O5015" s="210"/>
      <c r="P5015" s="102"/>
      <c r="Q5015" s="215"/>
    </row>
    <row r="5016" spans="2:17" x14ac:dyDescent="0.3">
      <c r="B5016" s="102"/>
      <c r="C5016" s="210"/>
      <c r="D5016" s="102"/>
      <c r="E5016" s="210"/>
      <c r="F5016" s="102"/>
      <c r="G5016" s="210"/>
      <c r="H5016" s="102"/>
      <c r="I5016" s="210"/>
      <c r="J5016" s="102"/>
      <c r="K5016" s="210"/>
      <c r="L5016" s="102"/>
      <c r="M5016" s="210"/>
      <c r="N5016" s="102"/>
      <c r="O5016" s="210"/>
      <c r="P5016" s="102"/>
      <c r="Q5016" s="215"/>
    </row>
    <row r="5017" spans="2:17" x14ac:dyDescent="0.3">
      <c r="B5017" s="102"/>
      <c r="C5017" s="210"/>
      <c r="D5017" s="102"/>
      <c r="E5017" s="210"/>
      <c r="F5017" s="102"/>
      <c r="G5017" s="210"/>
      <c r="H5017" s="102"/>
      <c r="I5017" s="210"/>
      <c r="J5017" s="102"/>
      <c r="K5017" s="210"/>
      <c r="L5017" s="102"/>
      <c r="M5017" s="210"/>
      <c r="N5017" s="102"/>
      <c r="O5017" s="210"/>
      <c r="P5017" s="102"/>
      <c r="Q5017" s="215"/>
    </row>
    <row r="5018" spans="2:17" x14ac:dyDescent="0.3">
      <c r="B5018" s="102"/>
      <c r="C5018" s="210"/>
      <c r="D5018" s="102"/>
      <c r="E5018" s="210"/>
      <c r="F5018" s="102"/>
      <c r="G5018" s="210"/>
      <c r="H5018" s="102"/>
      <c r="I5018" s="210"/>
      <c r="J5018" s="102"/>
      <c r="K5018" s="210"/>
      <c r="L5018" s="102"/>
      <c r="M5018" s="210"/>
      <c r="N5018" s="102"/>
      <c r="O5018" s="210"/>
      <c r="P5018" s="102"/>
      <c r="Q5018" s="215"/>
    </row>
    <row r="5019" spans="2:17" x14ac:dyDescent="0.3">
      <c r="B5019" s="102"/>
      <c r="C5019" s="210"/>
      <c r="D5019" s="102"/>
      <c r="E5019" s="210"/>
      <c r="F5019" s="102"/>
      <c r="G5019" s="210"/>
      <c r="H5019" s="102"/>
      <c r="I5019" s="210"/>
      <c r="J5019" s="102"/>
      <c r="K5019" s="210"/>
      <c r="L5019" s="102"/>
      <c r="M5019" s="210"/>
      <c r="N5019" s="102"/>
      <c r="O5019" s="210"/>
      <c r="P5019" s="102"/>
      <c r="Q5019" s="215"/>
    </row>
    <row r="5020" spans="2:17" x14ac:dyDescent="0.3">
      <c r="B5020" s="102"/>
      <c r="C5020" s="210"/>
      <c r="D5020" s="102"/>
      <c r="E5020" s="210"/>
      <c r="F5020" s="102"/>
      <c r="G5020" s="210"/>
      <c r="H5020" s="102"/>
      <c r="I5020" s="210"/>
      <c r="J5020" s="102"/>
      <c r="K5020" s="210"/>
      <c r="L5020" s="102"/>
      <c r="M5020" s="210"/>
      <c r="N5020" s="102"/>
      <c r="O5020" s="210"/>
      <c r="P5020" s="102"/>
      <c r="Q5020" s="215"/>
    </row>
    <row r="5021" spans="2:17" x14ac:dyDescent="0.3">
      <c r="B5021" s="102"/>
      <c r="C5021" s="210"/>
      <c r="D5021" s="102"/>
      <c r="E5021" s="210"/>
      <c r="F5021" s="102"/>
      <c r="G5021" s="210"/>
      <c r="H5021" s="102"/>
      <c r="I5021" s="210"/>
      <c r="J5021" s="102"/>
      <c r="K5021" s="210"/>
      <c r="L5021" s="102"/>
      <c r="M5021" s="210"/>
      <c r="N5021" s="102"/>
      <c r="O5021" s="210"/>
      <c r="P5021" s="102"/>
      <c r="Q5021" s="215"/>
    </row>
    <row r="5022" spans="2:17" x14ac:dyDescent="0.3">
      <c r="B5022" s="102"/>
      <c r="C5022" s="210"/>
      <c r="D5022" s="102"/>
      <c r="E5022" s="210"/>
      <c r="F5022" s="102"/>
      <c r="G5022" s="210"/>
      <c r="H5022" s="102"/>
      <c r="I5022" s="210"/>
      <c r="J5022" s="102"/>
      <c r="K5022" s="210"/>
      <c r="L5022" s="102"/>
      <c r="M5022" s="210"/>
      <c r="N5022" s="102"/>
      <c r="O5022" s="210"/>
      <c r="P5022" s="102"/>
      <c r="Q5022" s="215"/>
    </row>
    <row r="5023" spans="2:17" x14ac:dyDescent="0.3">
      <c r="B5023" s="102"/>
      <c r="C5023" s="210"/>
      <c r="D5023" s="102"/>
      <c r="E5023" s="210"/>
      <c r="F5023" s="102"/>
      <c r="G5023" s="210"/>
      <c r="H5023" s="102"/>
      <c r="I5023" s="210"/>
      <c r="J5023" s="102"/>
      <c r="K5023" s="210"/>
      <c r="L5023" s="102"/>
      <c r="M5023" s="210"/>
      <c r="N5023" s="102"/>
      <c r="O5023" s="210"/>
      <c r="P5023" s="102"/>
      <c r="Q5023" s="215"/>
    </row>
    <row r="5024" spans="2:17" x14ac:dyDescent="0.3">
      <c r="B5024" s="102"/>
      <c r="C5024" s="210"/>
      <c r="D5024" s="102"/>
      <c r="E5024" s="210"/>
      <c r="F5024" s="102"/>
      <c r="G5024" s="210"/>
      <c r="H5024" s="102"/>
      <c r="I5024" s="210"/>
      <c r="J5024" s="102"/>
      <c r="K5024" s="210"/>
      <c r="L5024" s="102"/>
      <c r="M5024" s="210"/>
      <c r="N5024" s="102"/>
      <c r="O5024" s="210"/>
      <c r="P5024" s="102"/>
      <c r="Q5024" s="215"/>
    </row>
    <row r="5025" spans="2:17" x14ac:dyDescent="0.3">
      <c r="B5025" s="102"/>
      <c r="C5025" s="210"/>
      <c r="D5025" s="102"/>
      <c r="E5025" s="210"/>
      <c r="F5025" s="102"/>
      <c r="G5025" s="210"/>
      <c r="H5025" s="102"/>
      <c r="I5025" s="210"/>
      <c r="J5025" s="102"/>
      <c r="K5025" s="210"/>
      <c r="L5025" s="102"/>
      <c r="M5025" s="210"/>
      <c r="N5025" s="102"/>
      <c r="O5025" s="210"/>
      <c r="P5025" s="102"/>
      <c r="Q5025" s="215"/>
    </row>
    <row r="5026" spans="2:17" x14ac:dyDescent="0.3">
      <c r="B5026" s="102"/>
      <c r="C5026" s="210"/>
      <c r="D5026" s="102"/>
      <c r="E5026" s="210"/>
      <c r="F5026" s="102"/>
      <c r="G5026" s="210"/>
      <c r="H5026" s="102"/>
      <c r="I5026" s="210"/>
      <c r="J5026" s="102"/>
      <c r="K5026" s="210"/>
      <c r="L5026" s="102"/>
      <c r="M5026" s="210"/>
      <c r="N5026" s="102"/>
      <c r="O5026" s="210"/>
      <c r="P5026" s="102"/>
      <c r="Q5026" s="215"/>
    </row>
    <row r="5027" spans="2:17" x14ac:dyDescent="0.3">
      <c r="B5027" s="102"/>
      <c r="C5027" s="210"/>
      <c r="D5027" s="102"/>
      <c r="E5027" s="210"/>
      <c r="F5027" s="102"/>
      <c r="G5027" s="210"/>
      <c r="H5027" s="102"/>
      <c r="I5027" s="210"/>
      <c r="J5027" s="102"/>
      <c r="K5027" s="210"/>
      <c r="L5027" s="102"/>
      <c r="M5027" s="210"/>
      <c r="N5027" s="102"/>
      <c r="O5027" s="210"/>
      <c r="P5027" s="102"/>
      <c r="Q5027" s="215"/>
    </row>
    <row r="5028" spans="2:17" x14ac:dyDescent="0.3">
      <c r="B5028" s="102"/>
      <c r="C5028" s="210"/>
      <c r="D5028" s="102"/>
      <c r="E5028" s="210"/>
      <c r="F5028" s="102"/>
      <c r="G5028" s="210"/>
      <c r="H5028" s="102"/>
      <c r="I5028" s="210"/>
      <c r="J5028" s="102"/>
      <c r="K5028" s="210"/>
      <c r="L5028" s="102"/>
      <c r="M5028" s="210"/>
      <c r="N5028" s="102"/>
      <c r="O5028" s="210"/>
      <c r="P5028" s="102"/>
      <c r="Q5028" s="215"/>
    </row>
    <row r="5029" spans="2:17" x14ac:dyDescent="0.3">
      <c r="B5029" s="102"/>
      <c r="C5029" s="210"/>
      <c r="D5029" s="102"/>
      <c r="E5029" s="210"/>
      <c r="F5029" s="102"/>
      <c r="G5029" s="210"/>
      <c r="H5029" s="102"/>
      <c r="I5029" s="210"/>
      <c r="J5029" s="102"/>
      <c r="K5029" s="210"/>
      <c r="L5029" s="102"/>
      <c r="M5029" s="210"/>
      <c r="N5029" s="102"/>
      <c r="O5029" s="210"/>
      <c r="P5029" s="102"/>
      <c r="Q5029" s="215"/>
    </row>
    <row r="5030" spans="2:17" x14ac:dyDescent="0.3">
      <c r="B5030" s="102"/>
      <c r="C5030" s="210"/>
      <c r="D5030" s="102"/>
      <c r="E5030" s="210"/>
      <c r="F5030" s="102"/>
      <c r="G5030" s="210"/>
      <c r="H5030" s="102"/>
      <c r="I5030" s="210"/>
      <c r="J5030" s="102"/>
      <c r="K5030" s="210"/>
      <c r="L5030" s="102"/>
      <c r="M5030" s="210"/>
      <c r="N5030" s="102"/>
      <c r="O5030" s="210"/>
      <c r="P5030" s="102"/>
      <c r="Q5030" s="215"/>
    </row>
    <row r="5031" spans="2:17" x14ac:dyDescent="0.3">
      <c r="B5031" s="102"/>
      <c r="C5031" s="210"/>
      <c r="D5031" s="102"/>
      <c r="E5031" s="210"/>
      <c r="F5031" s="102"/>
      <c r="G5031" s="210"/>
      <c r="H5031" s="102"/>
      <c r="I5031" s="210"/>
      <c r="J5031" s="102"/>
      <c r="K5031" s="210"/>
      <c r="L5031" s="102"/>
      <c r="M5031" s="210"/>
      <c r="N5031" s="102"/>
      <c r="O5031" s="210"/>
      <c r="P5031" s="102"/>
      <c r="Q5031" s="215"/>
    </row>
    <row r="5032" spans="2:17" x14ac:dyDescent="0.3">
      <c r="B5032" s="102"/>
      <c r="C5032" s="210"/>
      <c r="D5032" s="102"/>
      <c r="E5032" s="210"/>
      <c r="F5032" s="102"/>
      <c r="G5032" s="210"/>
      <c r="H5032" s="102"/>
      <c r="I5032" s="210"/>
      <c r="J5032" s="102"/>
      <c r="K5032" s="210"/>
      <c r="L5032" s="102"/>
      <c r="M5032" s="210"/>
      <c r="N5032" s="102"/>
      <c r="O5032" s="210"/>
      <c r="P5032" s="102"/>
      <c r="Q5032" s="215"/>
    </row>
    <row r="5033" spans="2:17" x14ac:dyDescent="0.3">
      <c r="B5033" s="102"/>
      <c r="C5033" s="210"/>
      <c r="D5033" s="102"/>
      <c r="E5033" s="210"/>
      <c r="F5033" s="102"/>
      <c r="G5033" s="210"/>
      <c r="H5033" s="102"/>
      <c r="I5033" s="210"/>
      <c r="J5033" s="102"/>
      <c r="K5033" s="210"/>
      <c r="L5033" s="102"/>
      <c r="M5033" s="210"/>
      <c r="N5033" s="102"/>
      <c r="O5033" s="210"/>
      <c r="P5033" s="102"/>
      <c r="Q5033" s="215"/>
    </row>
    <row r="5034" spans="2:17" x14ac:dyDescent="0.3">
      <c r="B5034" s="102"/>
      <c r="C5034" s="210"/>
      <c r="D5034" s="102"/>
      <c r="E5034" s="210"/>
      <c r="F5034" s="102"/>
      <c r="G5034" s="210"/>
      <c r="H5034" s="102"/>
      <c r="I5034" s="210"/>
      <c r="J5034" s="102"/>
      <c r="K5034" s="210"/>
      <c r="L5034" s="102"/>
      <c r="M5034" s="210"/>
      <c r="N5034" s="102"/>
      <c r="O5034" s="210"/>
      <c r="P5034" s="102"/>
      <c r="Q5034" s="215"/>
    </row>
    <row r="5035" spans="2:17" x14ac:dyDescent="0.3">
      <c r="B5035" s="102"/>
      <c r="C5035" s="210"/>
      <c r="D5035" s="102"/>
      <c r="E5035" s="210"/>
      <c r="F5035" s="102"/>
      <c r="G5035" s="210"/>
      <c r="H5035" s="102"/>
      <c r="I5035" s="210"/>
      <c r="J5035" s="102"/>
      <c r="K5035" s="210"/>
      <c r="L5035" s="102"/>
      <c r="M5035" s="210"/>
      <c r="N5035" s="102"/>
      <c r="O5035" s="210"/>
      <c r="P5035" s="102"/>
      <c r="Q5035" s="215"/>
    </row>
    <row r="5036" spans="2:17" x14ac:dyDescent="0.3">
      <c r="B5036" s="102"/>
      <c r="C5036" s="210"/>
      <c r="D5036" s="102"/>
      <c r="E5036" s="210"/>
      <c r="F5036" s="102"/>
      <c r="G5036" s="210"/>
      <c r="H5036" s="102"/>
      <c r="I5036" s="210"/>
      <c r="J5036" s="102"/>
      <c r="K5036" s="210"/>
      <c r="L5036" s="102"/>
      <c r="M5036" s="210"/>
      <c r="N5036" s="102"/>
      <c r="O5036" s="210"/>
      <c r="P5036" s="102"/>
      <c r="Q5036" s="215"/>
    </row>
    <row r="5037" spans="2:17" x14ac:dyDescent="0.3">
      <c r="B5037" s="102"/>
      <c r="C5037" s="210"/>
      <c r="D5037" s="102"/>
      <c r="E5037" s="210"/>
      <c r="F5037" s="102"/>
      <c r="G5037" s="210"/>
      <c r="H5037" s="102"/>
      <c r="I5037" s="210"/>
      <c r="J5037" s="102"/>
      <c r="K5037" s="210"/>
      <c r="L5037" s="102"/>
      <c r="M5037" s="210"/>
      <c r="N5037" s="102"/>
      <c r="O5037" s="210"/>
      <c r="P5037" s="102"/>
      <c r="Q5037" s="215"/>
    </row>
    <row r="5038" spans="2:17" x14ac:dyDescent="0.3">
      <c r="B5038" s="102"/>
      <c r="C5038" s="210"/>
      <c r="D5038" s="102"/>
      <c r="E5038" s="210"/>
      <c r="F5038" s="102"/>
      <c r="G5038" s="210"/>
      <c r="H5038" s="102"/>
      <c r="I5038" s="210"/>
      <c r="J5038" s="102"/>
      <c r="K5038" s="210"/>
      <c r="L5038" s="102"/>
      <c r="M5038" s="210"/>
      <c r="N5038" s="102"/>
      <c r="O5038" s="210"/>
      <c r="P5038" s="102"/>
      <c r="Q5038" s="215"/>
    </row>
    <row r="5039" spans="2:17" x14ac:dyDescent="0.3">
      <c r="B5039" s="102"/>
      <c r="C5039" s="210"/>
      <c r="D5039" s="102"/>
      <c r="E5039" s="210"/>
      <c r="F5039" s="102"/>
      <c r="G5039" s="210"/>
      <c r="H5039" s="102"/>
      <c r="I5039" s="210"/>
      <c r="J5039" s="102"/>
      <c r="K5039" s="210"/>
      <c r="L5039" s="102"/>
      <c r="M5039" s="210"/>
      <c r="N5039" s="102"/>
      <c r="O5039" s="210"/>
      <c r="P5039" s="102"/>
      <c r="Q5039" s="215"/>
    </row>
    <row r="5040" spans="2:17" x14ac:dyDescent="0.3">
      <c r="B5040" s="102"/>
      <c r="C5040" s="210"/>
      <c r="D5040" s="102"/>
      <c r="E5040" s="210"/>
      <c r="F5040" s="102"/>
      <c r="G5040" s="210"/>
      <c r="H5040" s="102"/>
      <c r="I5040" s="210"/>
      <c r="J5040" s="102"/>
      <c r="K5040" s="210"/>
      <c r="L5040" s="102"/>
      <c r="M5040" s="210"/>
      <c r="N5040" s="102"/>
      <c r="O5040" s="210"/>
      <c r="P5040" s="102"/>
      <c r="Q5040" s="215"/>
    </row>
    <row r="5041" spans="2:17" x14ac:dyDescent="0.3">
      <c r="B5041" s="102"/>
      <c r="C5041" s="210"/>
      <c r="D5041" s="102"/>
      <c r="E5041" s="210"/>
      <c r="F5041" s="102"/>
      <c r="G5041" s="210"/>
      <c r="H5041" s="102"/>
      <c r="I5041" s="210"/>
      <c r="J5041" s="102"/>
      <c r="K5041" s="210"/>
      <c r="L5041" s="102"/>
      <c r="M5041" s="210"/>
      <c r="N5041" s="102"/>
      <c r="O5041" s="210"/>
      <c r="P5041" s="102"/>
      <c r="Q5041" s="215"/>
    </row>
    <row r="5042" spans="2:17" x14ac:dyDescent="0.3">
      <c r="B5042" s="102"/>
      <c r="C5042" s="210"/>
      <c r="D5042" s="102"/>
      <c r="E5042" s="210"/>
      <c r="F5042" s="102"/>
      <c r="G5042" s="210"/>
      <c r="H5042" s="102"/>
      <c r="I5042" s="210"/>
      <c r="J5042" s="102"/>
      <c r="K5042" s="210"/>
      <c r="L5042" s="102"/>
      <c r="M5042" s="210"/>
      <c r="N5042" s="102"/>
      <c r="O5042" s="210"/>
      <c r="P5042" s="102"/>
      <c r="Q5042" s="215"/>
    </row>
    <row r="5043" spans="2:17" x14ac:dyDescent="0.3">
      <c r="B5043" s="102"/>
      <c r="C5043" s="210"/>
      <c r="D5043" s="102"/>
      <c r="E5043" s="210"/>
      <c r="F5043" s="102"/>
      <c r="G5043" s="210"/>
      <c r="H5043" s="102"/>
      <c r="I5043" s="210"/>
      <c r="J5043" s="102"/>
      <c r="K5043" s="210"/>
      <c r="L5043" s="102"/>
      <c r="M5043" s="210"/>
      <c r="N5043" s="102"/>
      <c r="O5043" s="210"/>
      <c r="P5043" s="102"/>
      <c r="Q5043" s="215"/>
    </row>
    <row r="5044" spans="2:17" x14ac:dyDescent="0.3">
      <c r="B5044" s="102"/>
      <c r="C5044" s="210"/>
      <c r="D5044" s="102"/>
      <c r="E5044" s="210"/>
      <c r="F5044" s="102"/>
      <c r="G5044" s="210"/>
      <c r="H5044" s="102"/>
      <c r="I5044" s="210"/>
      <c r="J5044" s="102"/>
      <c r="K5044" s="210"/>
      <c r="L5044" s="102"/>
      <c r="M5044" s="210"/>
      <c r="N5044" s="102"/>
      <c r="O5044" s="210"/>
      <c r="P5044" s="102"/>
      <c r="Q5044" s="215"/>
    </row>
    <row r="5045" spans="2:17" x14ac:dyDescent="0.3">
      <c r="B5045" s="102"/>
      <c r="C5045" s="210"/>
      <c r="D5045" s="102"/>
      <c r="E5045" s="210"/>
      <c r="F5045" s="102"/>
      <c r="G5045" s="210"/>
      <c r="H5045" s="102"/>
      <c r="I5045" s="210"/>
      <c r="J5045" s="102"/>
      <c r="K5045" s="210"/>
      <c r="L5045" s="102"/>
      <c r="M5045" s="210"/>
      <c r="N5045" s="102"/>
      <c r="O5045" s="210"/>
      <c r="P5045" s="102"/>
      <c r="Q5045" s="215"/>
    </row>
    <row r="5046" spans="2:17" x14ac:dyDescent="0.3">
      <c r="B5046" s="102"/>
      <c r="C5046" s="210"/>
      <c r="D5046" s="102"/>
      <c r="E5046" s="210"/>
      <c r="F5046" s="102"/>
      <c r="G5046" s="210"/>
      <c r="H5046" s="102"/>
      <c r="I5046" s="210"/>
      <c r="J5046" s="102"/>
      <c r="K5046" s="210"/>
      <c r="L5046" s="102"/>
      <c r="M5046" s="210"/>
      <c r="N5046" s="102"/>
      <c r="O5046" s="210"/>
      <c r="P5046" s="102"/>
      <c r="Q5046" s="215"/>
    </row>
    <row r="5047" spans="2:17" x14ac:dyDescent="0.3">
      <c r="B5047" s="102"/>
      <c r="C5047" s="210"/>
      <c r="D5047" s="102"/>
      <c r="E5047" s="210"/>
      <c r="F5047" s="102"/>
      <c r="G5047" s="210"/>
      <c r="H5047" s="102"/>
      <c r="I5047" s="210"/>
      <c r="J5047" s="102"/>
      <c r="K5047" s="210"/>
      <c r="L5047" s="102"/>
      <c r="M5047" s="210"/>
      <c r="N5047" s="102"/>
      <c r="O5047" s="210"/>
      <c r="P5047" s="102"/>
      <c r="Q5047" s="215"/>
    </row>
    <row r="5048" spans="2:17" x14ac:dyDescent="0.3">
      <c r="B5048" s="102"/>
      <c r="C5048" s="210"/>
      <c r="D5048" s="102"/>
      <c r="E5048" s="210"/>
      <c r="F5048" s="102"/>
      <c r="G5048" s="210"/>
      <c r="H5048" s="102"/>
      <c r="I5048" s="210"/>
      <c r="J5048" s="102"/>
      <c r="K5048" s="210"/>
      <c r="L5048" s="102"/>
      <c r="M5048" s="210"/>
      <c r="N5048" s="102"/>
      <c r="O5048" s="210"/>
      <c r="P5048" s="102"/>
      <c r="Q5048" s="215"/>
    </row>
    <row r="5049" spans="2:17" x14ac:dyDescent="0.3">
      <c r="B5049" s="102"/>
      <c r="C5049" s="210"/>
      <c r="D5049" s="102"/>
      <c r="E5049" s="210"/>
      <c r="F5049" s="102"/>
      <c r="G5049" s="210"/>
      <c r="H5049" s="102"/>
      <c r="I5049" s="210"/>
      <c r="J5049" s="102"/>
      <c r="K5049" s="210"/>
      <c r="L5049" s="102"/>
      <c r="M5049" s="210"/>
      <c r="N5049" s="102"/>
      <c r="O5049" s="210"/>
      <c r="P5049" s="102"/>
      <c r="Q5049" s="215"/>
    </row>
    <row r="5050" spans="2:17" x14ac:dyDescent="0.3">
      <c r="B5050" s="102"/>
      <c r="C5050" s="210"/>
      <c r="D5050" s="102"/>
      <c r="E5050" s="210"/>
      <c r="F5050" s="102"/>
      <c r="G5050" s="210"/>
      <c r="H5050" s="102"/>
      <c r="I5050" s="210"/>
      <c r="J5050" s="102"/>
      <c r="K5050" s="210"/>
      <c r="L5050" s="102"/>
      <c r="M5050" s="210"/>
      <c r="N5050" s="102"/>
      <c r="O5050" s="210"/>
      <c r="P5050" s="102"/>
      <c r="Q5050" s="215"/>
    </row>
    <row r="5051" spans="2:17" x14ac:dyDescent="0.3">
      <c r="B5051" s="102"/>
      <c r="C5051" s="210"/>
      <c r="D5051" s="102"/>
      <c r="E5051" s="210"/>
      <c r="F5051" s="102"/>
      <c r="G5051" s="210"/>
      <c r="H5051" s="102"/>
      <c r="I5051" s="210"/>
      <c r="J5051" s="102"/>
      <c r="K5051" s="210"/>
      <c r="L5051" s="102"/>
      <c r="M5051" s="210"/>
      <c r="N5051" s="102"/>
      <c r="O5051" s="210"/>
      <c r="P5051" s="102"/>
      <c r="Q5051" s="215"/>
    </row>
    <row r="5052" spans="2:17" x14ac:dyDescent="0.3">
      <c r="B5052" s="102"/>
      <c r="C5052" s="210"/>
      <c r="D5052" s="102"/>
      <c r="E5052" s="210"/>
      <c r="F5052" s="102"/>
      <c r="G5052" s="210"/>
      <c r="H5052" s="102"/>
      <c r="I5052" s="210"/>
      <c r="J5052" s="102"/>
      <c r="K5052" s="210"/>
      <c r="L5052" s="102"/>
      <c r="M5052" s="210"/>
      <c r="N5052" s="102"/>
      <c r="O5052" s="210"/>
      <c r="P5052" s="102"/>
      <c r="Q5052" s="215"/>
    </row>
    <row r="5053" spans="2:17" x14ac:dyDescent="0.3">
      <c r="B5053" s="102"/>
      <c r="C5053" s="210"/>
      <c r="D5053" s="102"/>
      <c r="E5053" s="210"/>
      <c r="F5053" s="102"/>
      <c r="G5053" s="210"/>
      <c r="H5053" s="102"/>
      <c r="I5053" s="210"/>
      <c r="J5053" s="102"/>
      <c r="K5053" s="210"/>
      <c r="L5053" s="102"/>
      <c r="M5053" s="210"/>
      <c r="N5053" s="102"/>
      <c r="O5053" s="210"/>
      <c r="P5053" s="102"/>
      <c r="Q5053" s="215"/>
    </row>
    <row r="5054" spans="2:17" x14ac:dyDescent="0.3">
      <c r="B5054" s="102"/>
      <c r="C5054" s="210"/>
      <c r="D5054" s="102"/>
      <c r="E5054" s="210"/>
      <c r="F5054" s="102"/>
      <c r="G5054" s="210"/>
      <c r="H5054" s="102"/>
      <c r="I5054" s="210"/>
      <c r="J5054" s="102"/>
      <c r="K5054" s="210"/>
      <c r="L5054" s="102"/>
      <c r="M5054" s="210"/>
      <c r="N5054" s="102"/>
      <c r="O5054" s="210"/>
      <c r="P5054" s="102"/>
      <c r="Q5054" s="215"/>
    </row>
    <row r="5055" spans="2:17" x14ac:dyDescent="0.3">
      <c r="B5055" s="102"/>
      <c r="C5055" s="210"/>
      <c r="D5055" s="102"/>
      <c r="E5055" s="210"/>
      <c r="F5055" s="102"/>
      <c r="G5055" s="210"/>
      <c r="H5055" s="102"/>
      <c r="I5055" s="210"/>
      <c r="J5055" s="102"/>
      <c r="K5055" s="210"/>
      <c r="L5055" s="102"/>
      <c r="M5055" s="210"/>
      <c r="N5055" s="102"/>
      <c r="O5055" s="210"/>
      <c r="P5055" s="102"/>
      <c r="Q5055" s="215"/>
    </row>
    <row r="5056" spans="2:17" x14ac:dyDescent="0.3">
      <c r="B5056" s="102"/>
      <c r="C5056" s="210"/>
      <c r="D5056" s="102"/>
      <c r="E5056" s="210"/>
      <c r="F5056" s="102"/>
      <c r="G5056" s="210"/>
      <c r="H5056" s="102"/>
      <c r="I5056" s="210"/>
      <c r="J5056" s="102"/>
      <c r="K5056" s="210"/>
      <c r="L5056" s="102"/>
      <c r="M5056" s="210"/>
      <c r="N5056" s="102"/>
      <c r="O5056" s="210"/>
      <c r="P5056" s="102"/>
      <c r="Q5056" s="215"/>
    </row>
    <row r="5057" spans="2:17" x14ac:dyDescent="0.3">
      <c r="B5057" s="102"/>
      <c r="C5057" s="210"/>
      <c r="D5057" s="102"/>
      <c r="E5057" s="210"/>
      <c r="F5057" s="102"/>
      <c r="G5057" s="210"/>
      <c r="H5057" s="102"/>
      <c r="I5057" s="210"/>
      <c r="J5057" s="102"/>
      <c r="K5057" s="210"/>
      <c r="L5057" s="102"/>
      <c r="M5057" s="210"/>
      <c r="N5057" s="102"/>
      <c r="O5057" s="210"/>
      <c r="P5057" s="102"/>
      <c r="Q5057" s="215"/>
    </row>
    <row r="5058" spans="2:17" x14ac:dyDescent="0.3">
      <c r="B5058" s="102"/>
      <c r="C5058" s="210"/>
      <c r="D5058" s="102"/>
      <c r="E5058" s="210"/>
      <c r="F5058" s="102"/>
      <c r="G5058" s="210"/>
      <c r="H5058" s="102"/>
      <c r="I5058" s="210"/>
      <c r="J5058" s="102"/>
      <c r="K5058" s="210"/>
      <c r="L5058" s="102"/>
      <c r="M5058" s="210"/>
      <c r="N5058" s="102"/>
      <c r="O5058" s="210"/>
      <c r="P5058" s="102"/>
      <c r="Q5058" s="215"/>
    </row>
    <row r="5059" spans="2:17" x14ac:dyDescent="0.3">
      <c r="B5059" s="102"/>
      <c r="C5059" s="210"/>
      <c r="D5059" s="102"/>
      <c r="E5059" s="210"/>
      <c r="F5059" s="102"/>
      <c r="G5059" s="210"/>
      <c r="H5059" s="102"/>
      <c r="I5059" s="210"/>
      <c r="J5059" s="102"/>
      <c r="K5059" s="210"/>
      <c r="L5059" s="102"/>
      <c r="M5059" s="210"/>
      <c r="N5059" s="102"/>
      <c r="O5059" s="210"/>
      <c r="P5059" s="102"/>
      <c r="Q5059" s="215"/>
    </row>
    <row r="5060" spans="2:17" x14ac:dyDescent="0.3">
      <c r="B5060" s="102"/>
      <c r="C5060" s="210"/>
      <c r="D5060" s="102"/>
      <c r="E5060" s="210"/>
      <c r="F5060" s="102"/>
      <c r="G5060" s="210"/>
      <c r="H5060" s="102"/>
      <c r="I5060" s="210"/>
      <c r="J5060" s="102"/>
      <c r="K5060" s="210"/>
      <c r="L5060" s="102"/>
      <c r="M5060" s="210"/>
      <c r="N5060" s="102"/>
      <c r="O5060" s="210"/>
      <c r="P5060" s="102"/>
      <c r="Q5060" s="215"/>
    </row>
    <row r="5061" spans="2:17" x14ac:dyDescent="0.3">
      <c r="B5061" s="102"/>
      <c r="C5061" s="210"/>
      <c r="D5061" s="102"/>
      <c r="E5061" s="210"/>
      <c r="F5061" s="102"/>
      <c r="G5061" s="210"/>
      <c r="H5061" s="102"/>
      <c r="I5061" s="210"/>
      <c r="J5061" s="102"/>
      <c r="K5061" s="210"/>
      <c r="L5061" s="102"/>
      <c r="M5061" s="210"/>
      <c r="N5061" s="102"/>
      <c r="O5061" s="210"/>
      <c r="P5061" s="102"/>
      <c r="Q5061" s="215"/>
    </row>
    <row r="5062" spans="2:17" x14ac:dyDescent="0.3">
      <c r="B5062" s="102"/>
      <c r="C5062" s="210"/>
      <c r="D5062" s="102"/>
      <c r="E5062" s="210"/>
      <c r="F5062" s="102"/>
      <c r="G5062" s="210"/>
      <c r="H5062" s="102"/>
      <c r="I5062" s="210"/>
      <c r="J5062" s="102"/>
      <c r="K5062" s="210"/>
      <c r="L5062" s="102"/>
      <c r="M5062" s="210"/>
      <c r="N5062" s="102"/>
      <c r="O5062" s="210"/>
      <c r="P5062" s="102"/>
      <c r="Q5062" s="215"/>
    </row>
    <row r="5063" spans="2:17" x14ac:dyDescent="0.3">
      <c r="B5063" s="102"/>
      <c r="C5063" s="210"/>
      <c r="D5063" s="102"/>
      <c r="E5063" s="210"/>
      <c r="F5063" s="102"/>
      <c r="G5063" s="210"/>
      <c r="H5063" s="102"/>
      <c r="I5063" s="210"/>
      <c r="J5063" s="102"/>
      <c r="K5063" s="210"/>
      <c r="L5063" s="102"/>
      <c r="M5063" s="210"/>
      <c r="N5063" s="102"/>
      <c r="O5063" s="210"/>
      <c r="P5063" s="102"/>
      <c r="Q5063" s="215"/>
    </row>
    <row r="5064" spans="2:17" x14ac:dyDescent="0.3">
      <c r="B5064" s="102"/>
      <c r="C5064" s="210"/>
      <c r="D5064" s="102"/>
      <c r="E5064" s="210"/>
      <c r="F5064" s="102"/>
      <c r="G5064" s="210"/>
      <c r="H5064" s="102"/>
      <c r="I5064" s="210"/>
      <c r="J5064" s="102"/>
      <c r="K5064" s="210"/>
      <c r="L5064" s="102"/>
      <c r="M5064" s="210"/>
      <c r="N5064" s="102"/>
      <c r="O5064" s="210"/>
      <c r="P5064" s="102"/>
      <c r="Q5064" s="215"/>
    </row>
    <row r="5065" spans="2:17" x14ac:dyDescent="0.3">
      <c r="B5065" s="102"/>
      <c r="C5065" s="210"/>
      <c r="D5065" s="102"/>
      <c r="E5065" s="210"/>
      <c r="F5065" s="102"/>
      <c r="G5065" s="210"/>
      <c r="H5065" s="102"/>
      <c r="I5065" s="210"/>
      <c r="J5065" s="102"/>
      <c r="K5065" s="210"/>
      <c r="L5065" s="102"/>
      <c r="M5065" s="210"/>
      <c r="N5065" s="102"/>
      <c r="O5065" s="210"/>
      <c r="P5065" s="102"/>
      <c r="Q5065" s="215"/>
    </row>
    <row r="5066" spans="2:17" x14ac:dyDescent="0.3">
      <c r="B5066" s="102"/>
      <c r="C5066" s="210"/>
      <c r="D5066" s="102"/>
      <c r="E5066" s="210"/>
      <c r="F5066" s="102"/>
      <c r="G5066" s="210"/>
      <c r="H5066" s="102"/>
      <c r="I5066" s="210"/>
      <c r="J5066" s="102"/>
      <c r="K5066" s="210"/>
      <c r="L5066" s="102"/>
      <c r="M5066" s="210"/>
      <c r="N5066" s="102"/>
      <c r="O5066" s="210"/>
      <c r="P5066" s="102"/>
      <c r="Q5066" s="215"/>
    </row>
    <row r="5067" spans="2:17" x14ac:dyDescent="0.3">
      <c r="B5067" s="102"/>
      <c r="C5067" s="210"/>
      <c r="D5067" s="102"/>
      <c r="E5067" s="210"/>
      <c r="F5067" s="102"/>
      <c r="G5067" s="210"/>
      <c r="H5067" s="102"/>
      <c r="I5067" s="210"/>
      <c r="J5067" s="102"/>
      <c r="K5067" s="210"/>
      <c r="L5067" s="102"/>
      <c r="M5067" s="210"/>
      <c r="N5067" s="102"/>
      <c r="O5067" s="210"/>
      <c r="P5067" s="102"/>
      <c r="Q5067" s="215"/>
    </row>
    <row r="5068" spans="2:17" x14ac:dyDescent="0.3">
      <c r="B5068" s="102"/>
      <c r="C5068" s="210"/>
      <c r="D5068" s="102"/>
      <c r="E5068" s="210"/>
      <c r="F5068" s="102"/>
      <c r="G5068" s="210"/>
      <c r="H5068" s="102"/>
      <c r="I5068" s="210"/>
      <c r="J5068" s="102"/>
      <c r="K5068" s="210"/>
      <c r="L5068" s="102"/>
      <c r="M5068" s="210"/>
      <c r="N5068" s="102"/>
      <c r="O5068" s="210"/>
      <c r="P5068" s="102"/>
      <c r="Q5068" s="215"/>
    </row>
    <row r="5069" spans="2:17" x14ac:dyDescent="0.3">
      <c r="B5069" s="102"/>
      <c r="C5069" s="210"/>
      <c r="D5069" s="102"/>
      <c r="E5069" s="210"/>
      <c r="F5069" s="102"/>
      <c r="G5069" s="210"/>
      <c r="H5069" s="102"/>
      <c r="I5069" s="210"/>
      <c r="J5069" s="102"/>
      <c r="K5069" s="210"/>
      <c r="L5069" s="102"/>
      <c r="M5069" s="210"/>
      <c r="N5069" s="102"/>
      <c r="O5069" s="210"/>
      <c r="P5069" s="102"/>
      <c r="Q5069" s="215"/>
    </row>
    <row r="5070" spans="2:17" x14ac:dyDescent="0.3">
      <c r="B5070" s="102"/>
      <c r="C5070" s="210"/>
      <c r="D5070" s="102"/>
      <c r="E5070" s="210"/>
      <c r="F5070" s="102"/>
      <c r="G5070" s="210"/>
      <c r="H5070" s="102"/>
      <c r="I5070" s="210"/>
      <c r="J5070" s="102"/>
      <c r="K5070" s="210"/>
      <c r="L5070" s="102"/>
      <c r="M5070" s="210"/>
      <c r="N5070" s="102"/>
      <c r="O5070" s="210"/>
      <c r="P5070" s="102"/>
      <c r="Q5070" s="215"/>
    </row>
    <row r="5071" spans="2:17" x14ac:dyDescent="0.3">
      <c r="B5071" s="102"/>
      <c r="C5071" s="210"/>
      <c r="D5071" s="102"/>
      <c r="E5071" s="210"/>
      <c r="F5071" s="102"/>
      <c r="G5071" s="210"/>
      <c r="H5071" s="102"/>
      <c r="I5071" s="210"/>
      <c r="J5071" s="102"/>
      <c r="K5071" s="210"/>
      <c r="L5071" s="102"/>
      <c r="M5071" s="210"/>
      <c r="N5071" s="102"/>
      <c r="O5071" s="210"/>
      <c r="P5071" s="102"/>
      <c r="Q5071" s="215"/>
    </row>
    <row r="5072" spans="2:17" x14ac:dyDescent="0.3">
      <c r="B5072" s="102"/>
      <c r="C5072" s="210"/>
      <c r="D5072" s="102"/>
      <c r="E5072" s="210"/>
      <c r="F5072" s="102"/>
      <c r="G5072" s="210"/>
      <c r="H5072" s="102"/>
      <c r="I5072" s="210"/>
      <c r="J5072" s="102"/>
      <c r="K5072" s="210"/>
      <c r="L5072" s="102"/>
      <c r="M5072" s="210"/>
      <c r="N5072" s="102"/>
      <c r="O5072" s="210"/>
      <c r="P5072" s="102"/>
      <c r="Q5072" s="215"/>
    </row>
    <row r="5073" spans="2:17" x14ac:dyDescent="0.3">
      <c r="B5073" s="102"/>
      <c r="C5073" s="210"/>
      <c r="D5073" s="102"/>
      <c r="E5073" s="210"/>
      <c r="F5073" s="102"/>
      <c r="G5073" s="210"/>
      <c r="H5073" s="102"/>
      <c r="I5073" s="210"/>
      <c r="J5073" s="102"/>
      <c r="K5073" s="210"/>
      <c r="L5073" s="102"/>
      <c r="M5073" s="210"/>
      <c r="N5073" s="102"/>
      <c r="O5073" s="210"/>
      <c r="P5073" s="102"/>
      <c r="Q5073" s="215"/>
    </row>
    <row r="5074" spans="2:17" x14ac:dyDescent="0.3">
      <c r="B5074" s="102"/>
      <c r="C5074" s="210"/>
      <c r="D5074" s="102"/>
      <c r="E5074" s="210"/>
      <c r="F5074" s="102"/>
      <c r="G5074" s="210"/>
      <c r="H5074" s="102"/>
      <c r="I5074" s="210"/>
      <c r="J5074" s="102"/>
      <c r="K5074" s="210"/>
      <c r="L5074" s="102"/>
      <c r="M5074" s="210"/>
      <c r="N5074" s="102"/>
      <c r="O5074" s="210"/>
      <c r="P5074" s="102"/>
      <c r="Q5074" s="215"/>
    </row>
    <row r="5075" spans="2:17" x14ac:dyDescent="0.3">
      <c r="B5075" s="102"/>
      <c r="C5075" s="210"/>
      <c r="D5075" s="102"/>
      <c r="E5075" s="210"/>
      <c r="F5075" s="102"/>
      <c r="G5075" s="210"/>
      <c r="H5075" s="102"/>
      <c r="I5075" s="210"/>
      <c r="J5075" s="102"/>
      <c r="K5075" s="210"/>
      <c r="L5075" s="102"/>
      <c r="M5075" s="210"/>
      <c r="N5075" s="102"/>
      <c r="O5075" s="210"/>
      <c r="P5075" s="102"/>
      <c r="Q5075" s="215"/>
    </row>
    <row r="5076" spans="2:17" x14ac:dyDescent="0.3">
      <c r="B5076" s="102"/>
      <c r="C5076" s="210"/>
      <c r="D5076" s="102"/>
      <c r="E5076" s="210"/>
      <c r="F5076" s="102"/>
      <c r="G5076" s="210"/>
      <c r="H5076" s="102"/>
      <c r="I5076" s="210"/>
      <c r="J5076" s="102"/>
      <c r="K5076" s="210"/>
      <c r="L5076" s="102"/>
      <c r="M5076" s="210"/>
      <c r="N5076" s="102"/>
      <c r="O5076" s="210"/>
      <c r="P5076" s="102"/>
      <c r="Q5076" s="215"/>
    </row>
    <row r="5077" spans="2:17" x14ac:dyDescent="0.3">
      <c r="B5077" s="102"/>
      <c r="C5077" s="210"/>
      <c r="D5077" s="102"/>
      <c r="E5077" s="210"/>
      <c r="F5077" s="102"/>
      <c r="G5077" s="210"/>
      <c r="H5077" s="102"/>
      <c r="I5077" s="210"/>
      <c r="J5077" s="102"/>
      <c r="K5077" s="210"/>
      <c r="L5077" s="102"/>
      <c r="M5077" s="210"/>
      <c r="N5077" s="102"/>
      <c r="O5077" s="210"/>
      <c r="P5077" s="102"/>
      <c r="Q5077" s="215"/>
    </row>
    <row r="5078" spans="2:17" x14ac:dyDescent="0.3">
      <c r="B5078" s="102"/>
      <c r="C5078" s="210"/>
      <c r="D5078" s="102"/>
      <c r="E5078" s="210"/>
      <c r="F5078" s="102"/>
      <c r="G5078" s="210"/>
      <c r="H5078" s="102"/>
      <c r="I5078" s="210"/>
      <c r="J5078" s="102"/>
      <c r="K5078" s="210"/>
      <c r="L5078" s="102"/>
      <c r="M5078" s="210"/>
      <c r="N5078" s="102"/>
      <c r="O5078" s="210"/>
      <c r="P5078" s="102"/>
      <c r="Q5078" s="215"/>
    </row>
    <row r="5079" spans="2:17" x14ac:dyDescent="0.3">
      <c r="B5079" s="102"/>
      <c r="C5079" s="210"/>
      <c r="D5079" s="102"/>
      <c r="E5079" s="210"/>
      <c r="F5079" s="102"/>
      <c r="G5079" s="210"/>
      <c r="H5079" s="102"/>
      <c r="I5079" s="210"/>
      <c r="J5079" s="102"/>
      <c r="K5079" s="210"/>
      <c r="L5079" s="102"/>
      <c r="M5079" s="210"/>
      <c r="N5079" s="102"/>
      <c r="O5079" s="210"/>
      <c r="P5079" s="102"/>
      <c r="Q5079" s="215"/>
    </row>
    <row r="5080" spans="2:17" x14ac:dyDescent="0.3">
      <c r="B5080" s="102"/>
      <c r="C5080" s="210"/>
      <c r="D5080" s="102"/>
      <c r="E5080" s="210"/>
      <c r="F5080" s="102"/>
      <c r="G5080" s="210"/>
      <c r="H5080" s="102"/>
      <c r="I5080" s="210"/>
      <c r="J5080" s="102"/>
      <c r="K5080" s="210"/>
      <c r="L5080" s="102"/>
      <c r="M5080" s="210"/>
      <c r="N5080" s="102"/>
      <c r="O5080" s="210"/>
      <c r="P5080" s="102"/>
      <c r="Q5080" s="215"/>
    </row>
    <row r="5081" spans="2:17" x14ac:dyDescent="0.3">
      <c r="B5081" s="102"/>
      <c r="C5081" s="210"/>
      <c r="D5081" s="102"/>
      <c r="E5081" s="210"/>
      <c r="F5081" s="102"/>
      <c r="G5081" s="210"/>
      <c r="H5081" s="102"/>
      <c r="I5081" s="210"/>
      <c r="J5081" s="102"/>
      <c r="K5081" s="210"/>
      <c r="L5081" s="102"/>
      <c r="M5081" s="210"/>
      <c r="N5081" s="102"/>
      <c r="O5081" s="210"/>
      <c r="P5081" s="102"/>
      <c r="Q5081" s="215"/>
    </row>
    <row r="5082" spans="2:17" x14ac:dyDescent="0.3">
      <c r="B5082" s="102"/>
      <c r="C5082" s="210"/>
      <c r="D5082" s="102"/>
      <c r="E5082" s="210"/>
      <c r="F5082" s="102"/>
      <c r="G5082" s="210"/>
      <c r="H5082" s="102"/>
      <c r="I5082" s="210"/>
      <c r="J5082" s="102"/>
      <c r="K5082" s="210"/>
      <c r="L5082" s="102"/>
      <c r="M5082" s="210"/>
      <c r="N5082" s="102"/>
      <c r="O5082" s="210"/>
      <c r="P5082" s="102"/>
      <c r="Q5082" s="215"/>
    </row>
    <row r="5083" spans="2:17" x14ac:dyDescent="0.3">
      <c r="B5083" s="102"/>
      <c r="C5083" s="210"/>
      <c r="D5083" s="102"/>
      <c r="E5083" s="210"/>
      <c r="F5083" s="102"/>
      <c r="G5083" s="210"/>
      <c r="H5083" s="102"/>
      <c r="I5083" s="210"/>
      <c r="J5083" s="102"/>
      <c r="K5083" s="210"/>
      <c r="L5083" s="102"/>
      <c r="M5083" s="210"/>
      <c r="N5083" s="102"/>
      <c r="O5083" s="210"/>
      <c r="P5083" s="102"/>
      <c r="Q5083" s="215"/>
    </row>
    <row r="5084" spans="2:17" x14ac:dyDescent="0.3">
      <c r="B5084" s="102"/>
      <c r="C5084" s="210"/>
      <c r="D5084" s="102"/>
      <c r="E5084" s="210"/>
      <c r="F5084" s="102"/>
      <c r="G5084" s="210"/>
      <c r="H5084" s="102"/>
      <c r="I5084" s="210"/>
      <c r="J5084" s="102"/>
      <c r="K5084" s="210"/>
      <c r="L5084" s="102"/>
      <c r="M5084" s="210"/>
      <c r="N5084" s="102"/>
      <c r="O5084" s="210"/>
      <c r="P5084" s="102"/>
      <c r="Q5084" s="215"/>
    </row>
    <row r="5085" spans="2:17" x14ac:dyDescent="0.3">
      <c r="B5085" s="102"/>
      <c r="C5085" s="210"/>
      <c r="D5085" s="102"/>
      <c r="E5085" s="210"/>
      <c r="F5085" s="102"/>
      <c r="G5085" s="210"/>
      <c r="H5085" s="102"/>
      <c r="I5085" s="210"/>
      <c r="J5085" s="102"/>
      <c r="K5085" s="210"/>
      <c r="L5085" s="102"/>
      <c r="M5085" s="210"/>
      <c r="N5085" s="102"/>
      <c r="O5085" s="210"/>
      <c r="P5085" s="102"/>
      <c r="Q5085" s="215"/>
    </row>
    <row r="5086" spans="2:17" x14ac:dyDescent="0.3">
      <c r="B5086" s="102"/>
      <c r="C5086" s="210"/>
      <c r="D5086" s="102"/>
      <c r="E5086" s="210"/>
      <c r="F5086" s="102"/>
      <c r="G5086" s="210"/>
      <c r="H5086" s="102"/>
      <c r="I5086" s="210"/>
      <c r="J5086" s="102"/>
      <c r="K5086" s="210"/>
      <c r="L5086" s="102"/>
      <c r="M5086" s="210"/>
      <c r="N5086" s="102"/>
      <c r="O5086" s="210"/>
      <c r="P5086" s="102"/>
      <c r="Q5086" s="215"/>
    </row>
    <row r="5087" spans="2:17" x14ac:dyDescent="0.3">
      <c r="B5087" s="102"/>
      <c r="C5087" s="210"/>
      <c r="D5087" s="102"/>
      <c r="E5087" s="210"/>
      <c r="F5087" s="102"/>
      <c r="G5087" s="210"/>
      <c r="H5087" s="102"/>
      <c r="I5087" s="210"/>
      <c r="J5087" s="102"/>
      <c r="K5087" s="210"/>
      <c r="L5087" s="102"/>
      <c r="M5087" s="210"/>
      <c r="N5087" s="102"/>
      <c r="O5087" s="210"/>
      <c r="P5087" s="102"/>
      <c r="Q5087" s="215"/>
    </row>
    <row r="5088" spans="2:17" x14ac:dyDescent="0.3">
      <c r="B5088" s="102"/>
      <c r="C5088" s="210"/>
      <c r="D5088" s="102"/>
      <c r="E5088" s="210"/>
      <c r="F5088" s="102"/>
      <c r="G5088" s="210"/>
      <c r="H5088" s="102"/>
      <c r="I5088" s="210"/>
      <c r="J5088" s="102"/>
      <c r="K5088" s="210"/>
      <c r="L5088" s="102"/>
      <c r="M5088" s="210"/>
      <c r="N5088" s="102"/>
      <c r="O5088" s="210"/>
      <c r="P5088" s="102"/>
      <c r="Q5088" s="215"/>
    </row>
    <row r="5089" spans="2:17" x14ac:dyDescent="0.3">
      <c r="B5089" s="102"/>
      <c r="C5089" s="210"/>
      <c r="D5089" s="102"/>
      <c r="E5089" s="210"/>
      <c r="F5089" s="102"/>
      <c r="G5089" s="210"/>
      <c r="H5089" s="102"/>
      <c r="I5089" s="210"/>
      <c r="J5089" s="102"/>
      <c r="K5089" s="210"/>
      <c r="L5089" s="102"/>
      <c r="M5089" s="210"/>
      <c r="N5089" s="102"/>
      <c r="O5089" s="210"/>
      <c r="P5089" s="102"/>
      <c r="Q5089" s="215"/>
    </row>
    <row r="5090" spans="2:17" x14ac:dyDescent="0.3">
      <c r="B5090" s="102"/>
      <c r="C5090" s="210"/>
      <c r="D5090" s="102"/>
      <c r="E5090" s="210"/>
      <c r="F5090" s="102"/>
      <c r="G5090" s="210"/>
      <c r="H5090" s="102"/>
      <c r="I5090" s="210"/>
      <c r="J5090" s="102"/>
      <c r="K5090" s="210"/>
      <c r="L5090" s="102"/>
      <c r="M5090" s="210"/>
      <c r="N5090" s="102"/>
      <c r="O5090" s="210"/>
      <c r="P5090" s="102"/>
      <c r="Q5090" s="215"/>
    </row>
    <row r="5091" spans="2:17" x14ac:dyDescent="0.3">
      <c r="B5091" s="102"/>
      <c r="C5091" s="210"/>
      <c r="D5091" s="102"/>
      <c r="E5091" s="210"/>
      <c r="F5091" s="102"/>
      <c r="G5091" s="210"/>
      <c r="H5091" s="102"/>
      <c r="I5091" s="210"/>
      <c r="J5091" s="102"/>
      <c r="K5091" s="210"/>
      <c r="L5091" s="102"/>
      <c r="M5091" s="210"/>
      <c r="N5091" s="102"/>
      <c r="O5091" s="210"/>
      <c r="P5091" s="102"/>
      <c r="Q5091" s="215"/>
    </row>
    <row r="5092" spans="2:17" x14ac:dyDescent="0.3">
      <c r="B5092" s="102"/>
      <c r="C5092" s="210"/>
      <c r="D5092" s="102"/>
      <c r="E5092" s="210"/>
      <c r="F5092" s="102"/>
      <c r="G5092" s="210"/>
      <c r="H5092" s="102"/>
      <c r="I5092" s="210"/>
      <c r="J5092" s="102"/>
      <c r="K5092" s="210"/>
      <c r="L5092" s="102"/>
      <c r="M5092" s="210"/>
      <c r="N5092" s="102"/>
      <c r="O5092" s="210"/>
      <c r="P5092" s="102"/>
      <c r="Q5092" s="215"/>
    </row>
    <row r="5093" spans="2:17" x14ac:dyDescent="0.3">
      <c r="B5093" s="102"/>
      <c r="C5093" s="210"/>
      <c r="D5093" s="102"/>
      <c r="E5093" s="210"/>
      <c r="F5093" s="102"/>
      <c r="G5093" s="210"/>
      <c r="H5093" s="102"/>
      <c r="I5093" s="210"/>
      <c r="J5093" s="102"/>
      <c r="K5093" s="210"/>
      <c r="L5093" s="102"/>
      <c r="M5093" s="210"/>
      <c r="N5093" s="102"/>
      <c r="O5093" s="210"/>
      <c r="P5093" s="102"/>
      <c r="Q5093" s="215"/>
    </row>
    <row r="5094" spans="2:17" x14ac:dyDescent="0.3">
      <c r="B5094" s="102"/>
      <c r="C5094" s="210"/>
      <c r="D5094" s="102"/>
      <c r="E5094" s="210"/>
      <c r="F5094" s="102"/>
      <c r="G5094" s="210"/>
      <c r="H5094" s="102"/>
      <c r="I5094" s="210"/>
      <c r="J5094" s="102"/>
      <c r="K5094" s="210"/>
      <c r="L5094" s="102"/>
      <c r="M5094" s="210"/>
      <c r="N5094" s="102"/>
      <c r="O5094" s="210"/>
      <c r="P5094" s="102"/>
      <c r="Q5094" s="215"/>
    </row>
    <row r="5095" spans="2:17" x14ac:dyDescent="0.3">
      <c r="B5095" s="102"/>
      <c r="C5095" s="210"/>
      <c r="D5095" s="102"/>
      <c r="E5095" s="210"/>
      <c r="F5095" s="102"/>
      <c r="G5095" s="210"/>
      <c r="H5095" s="102"/>
      <c r="I5095" s="210"/>
      <c r="J5095" s="102"/>
      <c r="K5095" s="210"/>
      <c r="L5095" s="102"/>
      <c r="M5095" s="210"/>
      <c r="N5095" s="102"/>
      <c r="O5095" s="210"/>
      <c r="P5095" s="102"/>
      <c r="Q5095" s="215"/>
    </row>
    <row r="5096" spans="2:17" x14ac:dyDescent="0.3">
      <c r="B5096" s="102"/>
      <c r="C5096" s="210"/>
      <c r="D5096" s="102"/>
      <c r="E5096" s="210"/>
      <c r="F5096" s="102"/>
      <c r="G5096" s="210"/>
      <c r="H5096" s="102"/>
      <c r="I5096" s="210"/>
      <c r="J5096" s="102"/>
      <c r="K5096" s="210"/>
      <c r="L5096" s="102"/>
      <c r="M5096" s="210"/>
      <c r="N5096" s="102"/>
      <c r="O5096" s="210"/>
      <c r="P5096" s="102"/>
      <c r="Q5096" s="215"/>
    </row>
    <row r="5097" spans="2:17" x14ac:dyDescent="0.3">
      <c r="B5097" s="102"/>
      <c r="C5097" s="210"/>
      <c r="D5097" s="102"/>
      <c r="E5097" s="210"/>
      <c r="F5097" s="102"/>
      <c r="G5097" s="210"/>
      <c r="H5097" s="102"/>
      <c r="I5097" s="210"/>
      <c r="J5097" s="102"/>
      <c r="K5097" s="210"/>
      <c r="L5097" s="102"/>
      <c r="M5097" s="210"/>
      <c r="N5097" s="102"/>
      <c r="O5097" s="210"/>
      <c r="P5097" s="102"/>
      <c r="Q5097" s="215"/>
    </row>
    <row r="5098" spans="2:17" x14ac:dyDescent="0.3">
      <c r="B5098" s="102"/>
      <c r="C5098" s="210"/>
      <c r="D5098" s="102"/>
      <c r="E5098" s="210"/>
      <c r="F5098" s="102"/>
      <c r="G5098" s="210"/>
      <c r="H5098" s="102"/>
      <c r="I5098" s="210"/>
      <c r="J5098" s="102"/>
      <c r="K5098" s="210"/>
      <c r="L5098" s="102"/>
      <c r="M5098" s="210"/>
      <c r="N5098" s="102"/>
      <c r="O5098" s="210"/>
      <c r="P5098" s="102"/>
      <c r="Q5098" s="215"/>
    </row>
    <row r="5099" spans="2:17" x14ac:dyDescent="0.3">
      <c r="B5099" s="102"/>
      <c r="C5099" s="210"/>
      <c r="D5099" s="102"/>
      <c r="E5099" s="210"/>
      <c r="F5099" s="102"/>
      <c r="G5099" s="210"/>
      <c r="H5099" s="102"/>
      <c r="I5099" s="210"/>
      <c r="J5099" s="102"/>
      <c r="K5099" s="210"/>
      <c r="L5099" s="102"/>
      <c r="M5099" s="210"/>
      <c r="N5099" s="102"/>
      <c r="O5099" s="210"/>
      <c r="P5099" s="102"/>
      <c r="Q5099" s="215"/>
    </row>
    <row r="5100" spans="2:17" x14ac:dyDescent="0.3">
      <c r="B5100" s="102"/>
      <c r="C5100" s="210"/>
      <c r="D5100" s="102"/>
      <c r="E5100" s="210"/>
      <c r="F5100" s="102"/>
      <c r="G5100" s="210"/>
      <c r="H5100" s="102"/>
      <c r="I5100" s="210"/>
      <c r="J5100" s="102"/>
      <c r="K5100" s="210"/>
      <c r="L5100" s="102"/>
      <c r="M5100" s="210"/>
      <c r="N5100" s="102"/>
      <c r="O5100" s="210"/>
      <c r="P5100" s="102"/>
      <c r="Q5100" s="215"/>
    </row>
    <row r="5101" spans="2:17" x14ac:dyDescent="0.3">
      <c r="B5101" s="102"/>
      <c r="C5101" s="210"/>
      <c r="D5101" s="102"/>
      <c r="E5101" s="210"/>
      <c r="F5101" s="102"/>
      <c r="G5101" s="210"/>
      <c r="H5101" s="102"/>
      <c r="I5101" s="210"/>
      <c r="J5101" s="102"/>
      <c r="K5101" s="210"/>
      <c r="L5101" s="102"/>
      <c r="M5101" s="210"/>
      <c r="N5101" s="102"/>
      <c r="O5101" s="210"/>
      <c r="P5101" s="102"/>
      <c r="Q5101" s="215"/>
    </row>
    <row r="5102" spans="2:17" x14ac:dyDescent="0.3">
      <c r="B5102" s="102"/>
      <c r="C5102" s="210"/>
      <c r="D5102" s="102"/>
      <c r="E5102" s="210"/>
      <c r="F5102" s="102"/>
      <c r="G5102" s="210"/>
      <c r="H5102" s="102"/>
      <c r="I5102" s="210"/>
      <c r="J5102" s="102"/>
      <c r="K5102" s="210"/>
      <c r="L5102" s="102"/>
      <c r="M5102" s="210"/>
      <c r="N5102" s="102"/>
      <c r="O5102" s="210"/>
      <c r="P5102" s="102"/>
      <c r="Q5102" s="215"/>
    </row>
    <row r="5103" spans="2:17" x14ac:dyDescent="0.3">
      <c r="B5103" s="102"/>
      <c r="C5103" s="210"/>
      <c r="D5103" s="102"/>
      <c r="E5103" s="210"/>
      <c r="F5103" s="102"/>
      <c r="G5103" s="210"/>
      <c r="H5103" s="102"/>
      <c r="I5103" s="210"/>
      <c r="J5103" s="102"/>
      <c r="K5103" s="210"/>
      <c r="L5103" s="102"/>
      <c r="M5103" s="210"/>
      <c r="N5103" s="102"/>
      <c r="O5103" s="210"/>
      <c r="P5103" s="102"/>
      <c r="Q5103" s="215"/>
    </row>
    <row r="5104" spans="2:17" x14ac:dyDescent="0.3">
      <c r="B5104" s="102"/>
      <c r="C5104" s="210"/>
      <c r="D5104" s="102"/>
      <c r="E5104" s="210"/>
      <c r="F5104" s="102"/>
      <c r="G5104" s="210"/>
      <c r="H5104" s="102"/>
      <c r="I5104" s="210"/>
      <c r="J5104" s="102"/>
      <c r="K5104" s="210"/>
      <c r="L5104" s="102"/>
      <c r="M5104" s="210"/>
      <c r="N5104" s="102"/>
      <c r="O5104" s="210"/>
      <c r="P5104" s="102"/>
      <c r="Q5104" s="215"/>
    </row>
    <row r="5105" spans="2:17" x14ac:dyDescent="0.3">
      <c r="B5105" s="102"/>
      <c r="C5105" s="210"/>
      <c r="D5105" s="102"/>
      <c r="E5105" s="210"/>
      <c r="F5105" s="102"/>
      <c r="G5105" s="210"/>
      <c r="H5105" s="102"/>
      <c r="I5105" s="210"/>
      <c r="J5105" s="102"/>
      <c r="K5105" s="210"/>
      <c r="L5105" s="102"/>
      <c r="M5105" s="210"/>
      <c r="N5105" s="102"/>
      <c r="O5105" s="210"/>
      <c r="P5105" s="102"/>
      <c r="Q5105" s="215"/>
    </row>
    <row r="5106" spans="2:17" x14ac:dyDescent="0.3">
      <c r="B5106" s="102"/>
      <c r="C5106" s="210"/>
      <c r="D5106" s="102"/>
      <c r="E5106" s="210"/>
      <c r="F5106" s="102"/>
      <c r="G5106" s="210"/>
      <c r="H5106" s="102"/>
      <c r="I5106" s="210"/>
      <c r="J5106" s="102"/>
      <c r="K5106" s="210"/>
      <c r="L5106" s="102"/>
      <c r="M5106" s="210"/>
      <c r="N5106" s="102"/>
      <c r="O5106" s="210"/>
      <c r="P5106" s="102"/>
      <c r="Q5106" s="215"/>
    </row>
    <row r="5107" spans="2:17" x14ac:dyDescent="0.3">
      <c r="B5107" s="102"/>
      <c r="C5107" s="210"/>
      <c r="D5107" s="102"/>
      <c r="E5107" s="210"/>
      <c r="F5107" s="102"/>
      <c r="G5107" s="210"/>
      <c r="H5107" s="102"/>
      <c r="I5107" s="210"/>
      <c r="J5107" s="102"/>
      <c r="K5107" s="210"/>
      <c r="L5107" s="102"/>
      <c r="M5107" s="210"/>
      <c r="N5107" s="102"/>
      <c r="O5107" s="210"/>
      <c r="P5107" s="102"/>
      <c r="Q5107" s="215"/>
    </row>
    <row r="5108" spans="2:17" x14ac:dyDescent="0.3">
      <c r="B5108" s="102"/>
      <c r="C5108" s="210"/>
      <c r="D5108" s="102"/>
      <c r="E5108" s="210"/>
      <c r="F5108" s="102"/>
      <c r="G5108" s="210"/>
      <c r="H5108" s="102"/>
      <c r="I5108" s="210"/>
      <c r="J5108" s="102"/>
      <c r="K5108" s="210"/>
      <c r="L5108" s="102"/>
      <c r="M5108" s="210"/>
      <c r="N5108" s="102"/>
      <c r="O5108" s="210"/>
      <c r="P5108" s="102"/>
      <c r="Q5108" s="215"/>
    </row>
    <row r="5109" spans="2:17" x14ac:dyDescent="0.3">
      <c r="B5109" s="102"/>
      <c r="C5109" s="210"/>
      <c r="D5109" s="102"/>
      <c r="E5109" s="210"/>
      <c r="F5109" s="102"/>
      <c r="G5109" s="210"/>
      <c r="H5109" s="102"/>
      <c r="I5109" s="210"/>
      <c r="J5109" s="102"/>
      <c r="K5109" s="210"/>
      <c r="L5109" s="102"/>
      <c r="M5109" s="210"/>
      <c r="N5109" s="102"/>
      <c r="O5109" s="210"/>
      <c r="P5109" s="102"/>
      <c r="Q5109" s="215"/>
    </row>
    <row r="5110" spans="2:17" x14ac:dyDescent="0.3">
      <c r="B5110" s="102"/>
      <c r="C5110" s="210"/>
      <c r="D5110" s="102"/>
      <c r="E5110" s="210"/>
      <c r="F5110" s="102"/>
      <c r="G5110" s="210"/>
      <c r="H5110" s="102"/>
      <c r="I5110" s="210"/>
      <c r="J5110" s="102"/>
      <c r="K5110" s="210"/>
      <c r="L5110" s="102"/>
      <c r="M5110" s="210"/>
      <c r="N5110" s="102"/>
      <c r="O5110" s="210"/>
      <c r="P5110" s="102"/>
      <c r="Q5110" s="215"/>
    </row>
    <row r="5111" spans="2:17" x14ac:dyDescent="0.3">
      <c r="B5111" s="102"/>
      <c r="C5111" s="210"/>
      <c r="D5111" s="102"/>
      <c r="E5111" s="210"/>
      <c r="F5111" s="102"/>
      <c r="G5111" s="210"/>
      <c r="H5111" s="102"/>
      <c r="I5111" s="210"/>
      <c r="J5111" s="102"/>
      <c r="K5111" s="210"/>
      <c r="L5111" s="102"/>
      <c r="M5111" s="210"/>
      <c r="N5111" s="102"/>
      <c r="O5111" s="210"/>
      <c r="P5111" s="102"/>
      <c r="Q5111" s="215"/>
    </row>
    <row r="5112" spans="2:17" x14ac:dyDescent="0.3">
      <c r="B5112" s="102"/>
      <c r="C5112" s="210"/>
      <c r="D5112" s="102"/>
      <c r="E5112" s="210"/>
      <c r="F5112" s="102"/>
      <c r="G5112" s="210"/>
      <c r="H5112" s="102"/>
      <c r="I5112" s="210"/>
      <c r="J5112" s="102"/>
      <c r="K5112" s="210"/>
      <c r="L5112" s="102"/>
      <c r="M5112" s="210"/>
      <c r="N5112" s="102"/>
      <c r="O5112" s="210"/>
      <c r="P5112" s="102"/>
      <c r="Q5112" s="215"/>
    </row>
    <row r="5113" spans="2:17" x14ac:dyDescent="0.3">
      <c r="B5113" s="102"/>
      <c r="C5113" s="210"/>
      <c r="D5113" s="102"/>
      <c r="E5113" s="210"/>
      <c r="F5113" s="102"/>
      <c r="G5113" s="210"/>
      <c r="H5113" s="102"/>
      <c r="I5113" s="210"/>
      <c r="J5113" s="102"/>
      <c r="K5113" s="210"/>
      <c r="L5113" s="102"/>
      <c r="M5113" s="210"/>
      <c r="N5113" s="102"/>
      <c r="O5113" s="210"/>
      <c r="P5113" s="102"/>
      <c r="Q5113" s="215"/>
    </row>
    <row r="5114" spans="2:17" x14ac:dyDescent="0.3">
      <c r="B5114" s="102"/>
      <c r="C5114" s="210"/>
      <c r="D5114" s="102"/>
      <c r="E5114" s="210"/>
      <c r="F5114" s="102"/>
      <c r="G5114" s="210"/>
      <c r="H5114" s="102"/>
      <c r="I5114" s="210"/>
      <c r="J5114" s="102"/>
      <c r="K5114" s="210"/>
      <c r="L5114" s="102"/>
      <c r="M5114" s="210"/>
      <c r="N5114" s="102"/>
      <c r="O5114" s="210"/>
      <c r="P5114" s="102"/>
      <c r="Q5114" s="215"/>
    </row>
    <row r="5115" spans="2:17" x14ac:dyDescent="0.3">
      <c r="B5115" s="102"/>
      <c r="C5115" s="210"/>
      <c r="D5115" s="102"/>
      <c r="E5115" s="210"/>
      <c r="F5115" s="102"/>
      <c r="G5115" s="210"/>
      <c r="H5115" s="102"/>
      <c r="I5115" s="210"/>
      <c r="J5115" s="102"/>
      <c r="K5115" s="210"/>
      <c r="L5115" s="102"/>
      <c r="M5115" s="210"/>
      <c r="N5115" s="102"/>
      <c r="O5115" s="210"/>
      <c r="P5115" s="102"/>
      <c r="Q5115" s="215"/>
    </row>
    <row r="5116" spans="2:17" x14ac:dyDescent="0.3">
      <c r="B5116" s="102"/>
      <c r="C5116" s="210"/>
      <c r="D5116" s="102"/>
      <c r="E5116" s="210"/>
      <c r="F5116" s="102"/>
      <c r="G5116" s="210"/>
      <c r="H5116" s="102"/>
      <c r="I5116" s="210"/>
      <c r="J5116" s="102"/>
      <c r="K5116" s="210"/>
      <c r="L5116" s="102"/>
      <c r="M5116" s="210"/>
      <c r="N5116" s="102"/>
      <c r="O5116" s="210"/>
      <c r="P5116" s="102"/>
      <c r="Q5116" s="215"/>
    </row>
    <row r="5117" spans="2:17" x14ac:dyDescent="0.3">
      <c r="B5117" s="102"/>
      <c r="C5117" s="210"/>
      <c r="D5117" s="102"/>
      <c r="E5117" s="210"/>
      <c r="F5117" s="102"/>
      <c r="G5117" s="210"/>
      <c r="H5117" s="102"/>
      <c r="I5117" s="210"/>
      <c r="J5117" s="102"/>
      <c r="K5117" s="210"/>
      <c r="L5117" s="102"/>
      <c r="M5117" s="210"/>
      <c r="N5117" s="102"/>
      <c r="O5117" s="210"/>
      <c r="P5117" s="102"/>
      <c r="Q5117" s="215"/>
    </row>
    <row r="5118" spans="2:17" x14ac:dyDescent="0.3">
      <c r="B5118" s="102"/>
      <c r="C5118" s="210"/>
      <c r="D5118" s="102"/>
      <c r="E5118" s="210"/>
      <c r="F5118" s="102"/>
      <c r="G5118" s="210"/>
      <c r="H5118" s="102"/>
      <c r="I5118" s="210"/>
      <c r="J5118" s="102"/>
      <c r="K5118" s="210"/>
      <c r="L5118" s="102"/>
      <c r="M5118" s="210"/>
      <c r="N5118" s="102"/>
      <c r="O5118" s="210"/>
      <c r="P5118" s="102"/>
      <c r="Q5118" s="215"/>
    </row>
    <row r="5119" spans="2:17" x14ac:dyDescent="0.3">
      <c r="B5119" s="102"/>
      <c r="C5119" s="210"/>
      <c r="D5119" s="102"/>
      <c r="E5119" s="210"/>
      <c r="F5119" s="102"/>
      <c r="G5119" s="210"/>
      <c r="H5119" s="102"/>
      <c r="I5119" s="210"/>
      <c r="J5119" s="102"/>
      <c r="K5119" s="210"/>
      <c r="L5119" s="102"/>
      <c r="M5119" s="210"/>
      <c r="N5119" s="102"/>
      <c r="O5119" s="210"/>
      <c r="P5119" s="102"/>
      <c r="Q5119" s="215"/>
    </row>
    <row r="5120" spans="2:17" x14ac:dyDescent="0.3">
      <c r="B5120" s="102"/>
      <c r="C5120" s="210"/>
      <c r="D5120" s="102"/>
      <c r="E5120" s="210"/>
      <c r="F5120" s="102"/>
      <c r="G5120" s="210"/>
      <c r="H5120" s="102"/>
      <c r="I5120" s="210"/>
      <c r="J5120" s="102"/>
      <c r="K5120" s="210"/>
      <c r="L5120" s="102"/>
      <c r="M5120" s="210"/>
      <c r="N5120" s="102"/>
      <c r="O5120" s="210"/>
      <c r="P5120" s="102"/>
      <c r="Q5120" s="215"/>
    </row>
    <row r="5121" spans="2:17" x14ac:dyDescent="0.3">
      <c r="B5121" s="102"/>
      <c r="C5121" s="210"/>
      <c r="D5121" s="102"/>
      <c r="E5121" s="210"/>
      <c r="F5121" s="102"/>
      <c r="G5121" s="210"/>
      <c r="H5121" s="102"/>
      <c r="I5121" s="210"/>
      <c r="J5121" s="102"/>
      <c r="K5121" s="210"/>
      <c r="L5121" s="102"/>
      <c r="M5121" s="210"/>
      <c r="N5121" s="102"/>
      <c r="O5121" s="210"/>
      <c r="P5121" s="102"/>
      <c r="Q5121" s="215"/>
    </row>
    <row r="5122" spans="2:17" x14ac:dyDescent="0.3">
      <c r="B5122" s="102"/>
      <c r="C5122" s="210"/>
      <c r="D5122" s="102"/>
      <c r="E5122" s="210"/>
      <c r="F5122" s="102"/>
      <c r="G5122" s="210"/>
      <c r="H5122" s="102"/>
      <c r="I5122" s="210"/>
      <c r="J5122" s="102"/>
      <c r="K5122" s="210"/>
      <c r="L5122" s="102"/>
      <c r="M5122" s="210"/>
      <c r="N5122" s="102"/>
      <c r="O5122" s="210"/>
      <c r="P5122" s="102"/>
      <c r="Q5122" s="215"/>
    </row>
    <row r="5123" spans="2:17" x14ac:dyDescent="0.3">
      <c r="B5123" s="102"/>
      <c r="C5123" s="210"/>
      <c r="D5123" s="102"/>
      <c r="E5123" s="210"/>
      <c r="F5123" s="102"/>
      <c r="G5123" s="210"/>
      <c r="H5123" s="102"/>
      <c r="I5123" s="210"/>
      <c r="J5123" s="102"/>
      <c r="K5123" s="210"/>
      <c r="L5123" s="102"/>
      <c r="M5123" s="210"/>
      <c r="N5123" s="102"/>
      <c r="O5123" s="210"/>
      <c r="P5123" s="102"/>
      <c r="Q5123" s="215"/>
    </row>
    <row r="5124" spans="2:17" x14ac:dyDescent="0.3">
      <c r="B5124" s="102"/>
      <c r="C5124" s="210"/>
      <c r="D5124" s="102"/>
      <c r="E5124" s="210"/>
      <c r="F5124" s="102"/>
      <c r="G5124" s="210"/>
      <c r="H5124" s="102"/>
      <c r="I5124" s="210"/>
      <c r="J5124" s="102"/>
      <c r="K5124" s="210"/>
      <c r="L5124" s="102"/>
      <c r="M5124" s="210"/>
      <c r="N5124" s="102"/>
      <c r="O5124" s="210"/>
      <c r="P5124" s="102"/>
      <c r="Q5124" s="215"/>
    </row>
    <row r="5125" spans="2:17" x14ac:dyDescent="0.3">
      <c r="B5125" s="102"/>
      <c r="C5125" s="210"/>
      <c r="D5125" s="102"/>
      <c r="E5125" s="210"/>
      <c r="F5125" s="102"/>
      <c r="G5125" s="210"/>
      <c r="H5125" s="102"/>
      <c r="I5125" s="210"/>
      <c r="J5125" s="102"/>
      <c r="K5125" s="210"/>
      <c r="L5125" s="102"/>
      <c r="M5125" s="210"/>
      <c r="N5125" s="102"/>
      <c r="O5125" s="210"/>
      <c r="P5125" s="102"/>
      <c r="Q5125" s="215"/>
    </row>
    <row r="5126" spans="2:17" x14ac:dyDescent="0.3">
      <c r="B5126" s="102"/>
      <c r="C5126" s="210"/>
      <c r="D5126" s="102"/>
      <c r="E5126" s="210"/>
      <c r="F5126" s="102"/>
      <c r="G5126" s="210"/>
      <c r="H5126" s="102"/>
      <c r="I5126" s="210"/>
      <c r="J5126" s="102"/>
      <c r="K5126" s="210"/>
      <c r="L5126" s="102"/>
      <c r="M5126" s="210"/>
      <c r="N5126" s="102"/>
      <c r="O5126" s="210"/>
      <c r="P5126" s="102"/>
      <c r="Q5126" s="215"/>
    </row>
    <row r="5127" spans="2:17" x14ac:dyDescent="0.3">
      <c r="B5127" s="102"/>
      <c r="C5127" s="210"/>
      <c r="D5127" s="102"/>
      <c r="E5127" s="210"/>
      <c r="F5127" s="102"/>
      <c r="G5127" s="210"/>
      <c r="H5127" s="102"/>
      <c r="I5127" s="210"/>
      <c r="J5127" s="102"/>
      <c r="K5127" s="210"/>
      <c r="L5127" s="102"/>
      <c r="M5127" s="210"/>
      <c r="N5127" s="102"/>
      <c r="O5127" s="210"/>
      <c r="P5127" s="102"/>
      <c r="Q5127" s="215"/>
    </row>
    <row r="5128" spans="2:17" x14ac:dyDescent="0.3">
      <c r="B5128" s="102"/>
      <c r="C5128" s="210"/>
      <c r="D5128" s="102"/>
      <c r="E5128" s="210"/>
      <c r="F5128" s="102"/>
      <c r="G5128" s="210"/>
      <c r="H5128" s="102"/>
      <c r="I5128" s="210"/>
      <c r="J5128" s="102"/>
      <c r="K5128" s="210"/>
      <c r="L5128" s="102"/>
      <c r="M5128" s="210"/>
      <c r="N5128" s="102"/>
      <c r="O5128" s="210"/>
      <c r="P5128" s="102"/>
      <c r="Q5128" s="215"/>
    </row>
    <row r="5129" spans="2:17" x14ac:dyDescent="0.3">
      <c r="B5129" s="102"/>
      <c r="C5129" s="210"/>
      <c r="D5129" s="102"/>
      <c r="E5129" s="210"/>
      <c r="F5129" s="102"/>
      <c r="G5129" s="210"/>
      <c r="H5129" s="102"/>
      <c r="I5129" s="210"/>
      <c r="J5129" s="102"/>
      <c r="K5129" s="210"/>
      <c r="L5129" s="102"/>
      <c r="M5129" s="210"/>
      <c r="N5129" s="102"/>
      <c r="O5129" s="210"/>
      <c r="P5129" s="102"/>
      <c r="Q5129" s="215"/>
    </row>
    <row r="5130" spans="2:17" x14ac:dyDescent="0.3">
      <c r="B5130" s="102"/>
      <c r="C5130" s="210"/>
      <c r="D5130" s="102"/>
      <c r="E5130" s="210"/>
      <c r="F5130" s="102"/>
      <c r="G5130" s="210"/>
      <c r="H5130" s="102"/>
      <c r="I5130" s="210"/>
      <c r="J5130" s="102"/>
      <c r="K5130" s="210"/>
      <c r="L5130" s="102"/>
      <c r="M5130" s="210"/>
      <c r="N5130" s="102"/>
      <c r="O5130" s="210"/>
      <c r="P5130" s="102"/>
      <c r="Q5130" s="215"/>
    </row>
    <row r="5131" spans="2:17" x14ac:dyDescent="0.3">
      <c r="B5131" s="102"/>
      <c r="C5131" s="210"/>
      <c r="D5131" s="102"/>
      <c r="E5131" s="210"/>
      <c r="F5131" s="102"/>
      <c r="G5131" s="210"/>
      <c r="H5131" s="102"/>
      <c r="I5131" s="210"/>
      <c r="J5131" s="102"/>
      <c r="K5131" s="210"/>
      <c r="L5131" s="102"/>
      <c r="M5131" s="210"/>
      <c r="N5131" s="102"/>
      <c r="O5131" s="210"/>
      <c r="P5131" s="102"/>
      <c r="Q5131" s="215"/>
    </row>
    <row r="5132" spans="2:17" x14ac:dyDescent="0.3">
      <c r="B5132" s="102"/>
      <c r="C5132" s="210"/>
      <c r="D5132" s="102"/>
      <c r="E5132" s="210"/>
      <c r="F5132" s="102"/>
      <c r="G5132" s="210"/>
      <c r="H5132" s="102"/>
      <c r="I5132" s="210"/>
      <c r="J5132" s="102"/>
      <c r="K5132" s="210"/>
      <c r="L5132" s="102"/>
      <c r="M5132" s="210"/>
      <c r="N5132" s="102"/>
      <c r="O5132" s="210"/>
      <c r="P5132" s="102"/>
      <c r="Q5132" s="215"/>
    </row>
    <row r="5133" spans="2:17" x14ac:dyDescent="0.3">
      <c r="B5133" s="102"/>
      <c r="C5133" s="210"/>
      <c r="D5133" s="102"/>
      <c r="E5133" s="210"/>
      <c r="F5133" s="102"/>
      <c r="G5133" s="210"/>
      <c r="H5133" s="102"/>
      <c r="I5133" s="210"/>
      <c r="J5133" s="102"/>
      <c r="K5133" s="210"/>
      <c r="L5133" s="102"/>
      <c r="M5133" s="210"/>
      <c r="N5133" s="102"/>
      <c r="O5133" s="210"/>
      <c r="P5133" s="102"/>
      <c r="Q5133" s="215"/>
    </row>
    <row r="5134" spans="2:17" x14ac:dyDescent="0.3">
      <c r="B5134" s="102"/>
      <c r="C5134" s="210"/>
      <c r="D5134" s="102"/>
      <c r="E5134" s="210"/>
      <c r="F5134" s="102"/>
      <c r="G5134" s="210"/>
      <c r="H5134" s="102"/>
      <c r="I5134" s="210"/>
      <c r="J5134" s="102"/>
      <c r="K5134" s="210"/>
      <c r="L5134" s="102"/>
      <c r="M5134" s="210"/>
      <c r="N5134" s="102"/>
      <c r="O5134" s="210"/>
      <c r="P5134" s="102"/>
      <c r="Q5134" s="215"/>
    </row>
    <row r="5135" spans="2:17" x14ac:dyDescent="0.3">
      <c r="B5135" s="102"/>
      <c r="C5135" s="210"/>
      <c r="D5135" s="102"/>
      <c r="E5135" s="210"/>
      <c r="F5135" s="102"/>
      <c r="G5135" s="210"/>
      <c r="H5135" s="102"/>
      <c r="I5135" s="210"/>
      <c r="J5135" s="102"/>
      <c r="K5135" s="210"/>
      <c r="L5135" s="102"/>
      <c r="M5135" s="210"/>
      <c r="N5135" s="102"/>
      <c r="O5135" s="210"/>
      <c r="P5135" s="102"/>
      <c r="Q5135" s="215"/>
    </row>
    <row r="5136" spans="2:17" x14ac:dyDescent="0.3">
      <c r="B5136" s="102"/>
      <c r="C5136" s="210"/>
      <c r="D5136" s="102"/>
      <c r="E5136" s="210"/>
      <c r="F5136" s="102"/>
      <c r="G5136" s="210"/>
      <c r="H5136" s="102"/>
      <c r="I5136" s="210"/>
      <c r="J5136" s="102"/>
      <c r="K5136" s="210"/>
      <c r="L5136" s="102"/>
      <c r="M5136" s="210"/>
      <c r="N5136" s="102"/>
      <c r="O5136" s="210"/>
      <c r="P5136" s="102"/>
      <c r="Q5136" s="215"/>
    </row>
    <row r="5137" spans="2:17" x14ac:dyDescent="0.3">
      <c r="B5137" s="102"/>
      <c r="C5137" s="210"/>
      <c r="D5137" s="102"/>
      <c r="E5137" s="210"/>
      <c r="F5137" s="102"/>
      <c r="G5137" s="210"/>
      <c r="H5137" s="102"/>
      <c r="I5137" s="210"/>
      <c r="J5137" s="102"/>
      <c r="K5137" s="210"/>
      <c r="L5137" s="102"/>
      <c r="M5137" s="210"/>
      <c r="N5137" s="102"/>
      <c r="O5137" s="210"/>
      <c r="P5137" s="102"/>
      <c r="Q5137" s="215"/>
    </row>
    <row r="5138" spans="2:17" x14ac:dyDescent="0.3">
      <c r="B5138" s="102"/>
      <c r="C5138" s="210"/>
      <c r="D5138" s="102"/>
      <c r="E5138" s="210"/>
      <c r="F5138" s="102"/>
      <c r="G5138" s="210"/>
      <c r="H5138" s="102"/>
      <c r="I5138" s="210"/>
      <c r="J5138" s="102"/>
      <c r="K5138" s="210"/>
      <c r="L5138" s="102"/>
      <c r="M5138" s="210"/>
      <c r="N5138" s="102"/>
      <c r="O5138" s="210"/>
      <c r="P5138" s="102"/>
      <c r="Q5138" s="215"/>
    </row>
    <row r="5139" spans="2:17" x14ac:dyDescent="0.3">
      <c r="B5139" s="102"/>
      <c r="C5139" s="210"/>
      <c r="D5139" s="102"/>
      <c r="E5139" s="210"/>
      <c r="F5139" s="102"/>
      <c r="G5139" s="210"/>
      <c r="H5139" s="102"/>
      <c r="I5139" s="210"/>
      <c r="J5139" s="102"/>
      <c r="K5139" s="210"/>
      <c r="L5139" s="102"/>
      <c r="M5139" s="210"/>
      <c r="N5139" s="102"/>
      <c r="O5139" s="210"/>
      <c r="P5139" s="102"/>
      <c r="Q5139" s="215"/>
    </row>
    <row r="5140" spans="2:17" x14ac:dyDescent="0.3">
      <c r="B5140" s="102"/>
      <c r="C5140" s="210"/>
      <c r="D5140" s="102"/>
      <c r="E5140" s="210"/>
      <c r="F5140" s="102"/>
      <c r="G5140" s="210"/>
      <c r="H5140" s="102"/>
      <c r="I5140" s="210"/>
      <c r="J5140" s="102"/>
      <c r="K5140" s="210"/>
      <c r="L5140" s="102"/>
      <c r="M5140" s="210"/>
      <c r="N5140" s="102"/>
      <c r="O5140" s="210"/>
      <c r="P5140" s="102"/>
      <c r="Q5140" s="215"/>
    </row>
    <row r="5141" spans="2:17" x14ac:dyDescent="0.3">
      <c r="B5141" s="102"/>
      <c r="C5141" s="210"/>
      <c r="D5141" s="102"/>
      <c r="E5141" s="210"/>
      <c r="F5141" s="102"/>
      <c r="G5141" s="210"/>
      <c r="H5141" s="102"/>
      <c r="I5141" s="210"/>
      <c r="J5141" s="102"/>
      <c r="K5141" s="210"/>
      <c r="L5141" s="102"/>
      <c r="M5141" s="210"/>
      <c r="N5141" s="102"/>
      <c r="O5141" s="210"/>
      <c r="P5141" s="102"/>
      <c r="Q5141" s="215"/>
    </row>
    <row r="5142" spans="2:17" x14ac:dyDescent="0.3">
      <c r="B5142" s="102"/>
      <c r="C5142" s="210"/>
      <c r="D5142" s="102"/>
      <c r="E5142" s="210"/>
      <c r="F5142" s="102"/>
      <c r="G5142" s="210"/>
      <c r="H5142" s="102"/>
      <c r="I5142" s="210"/>
      <c r="J5142" s="102"/>
      <c r="K5142" s="210"/>
      <c r="L5142" s="102"/>
      <c r="M5142" s="210"/>
      <c r="N5142" s="102"/>
      <c r="O5142" s="210"/>
      <c r="P5142" s="102"/>
      <c r="Q5142" s="215"/>
    </row>
    <row r="5143" spans="2:17" x14ac:dyDescent="0.3">
      <c r="B5143" s="102"/>
      <c r="C5143" s="210"/>
      <c r="D5143" s="102"/>
      <c r="E5143" s="210"/>
      <c r="F5143" s="102"/>
      <c r="G5143" s="210"/>
      <c r="H5143" s="102"/>
      <c r="I5143" s="210"/>
      <c r="J5143" s="102"/>
      <c r="K5143" s="210"/>
      <c r="L5143" s="102"/>
      <c r="M5143" s="210"/>
      <c r="N5143" s="102"/>
      <c r="O5143" s="210"/>
      <c r="P5143" s="102"/>
      <c r="Q5143" s="215"/>
    </row>
    <row r="5144" spans="2:17" x14ac:dyDescent="0.3">
      <c r="B5144" s="102"/>
      <c r="C5144" s="210"/>
      <c r="D5144" s="102"/>
      <c r="E5144" s="210"/>
      <c r="F5144" s="102"/>
      <c r="G5144" s="210"/>
      <c r="H5144" s="102"/>
      <c r="I5144" s="210"/>
      <c r="J5144" s="102"/>
      <c r="K5144" s="210"/>
      <c r="L5144" s="102"/>
      <c r="M5144" s="210"/>
      <c r="N5144" s="102"/>
      <c r="O5144" s="210"/>
      <c r="P5144" s="102"/>
      <c r="Q5144" s="215"/>
    </row>
    <row r="5145" spans="2:17" x14ac:dyDescent="0.3">
      <c r="B5145" s="102"/>
      <c r="C5145" s="210"/>
      <c r="D5145" s="102"/>
      <c r="E5145" s="210"/>
      <c r="F5145" s="102"/>
      <c r="G5145" s="210"/>
      <c r="H5145" s="102"/>
      <c r="I5145" s="210"/>
      <c r="J5145" s="102"/>
      <c r="K5145" s="210"/>
      <c r="L5145" s="102"/>
      <c r="M5145" s="210"/>
      <c r="N5145" s="102"/>
      <c r="O5145" s="210"/>
      <c r="P5145" s="102"/>
      <c r="Q5145" s="215"/>
    </row>
    <row r="5146" spans="2:17" x14ac:dyDescent="0.3">
      <c r="B5146" s="102"/>
      <c r="C5146" s="210"/>
      <c r="D5146" s="102"/>
      <c r="E5146" s="210"/>
      <c r="F5146" s="102"/>
      <c r="G5146" s="210"/>
      <c r="H5146" s="102"/>
      <c r="I5146" s="210"/>
      <c r="J5146" s="102"/>
      <c r="K5146" s="210"/>
      <c r="L5146" s="102"/>
      <c r="M5146" s="210"/>
      <c r="N5146" s="102"/>
      <c r="O5146" s="210"/>
      <c r="P5146" s="102"/>
      <c r="Q5146" s="215"/>
    </row>
    <row r="5147" spans="2:17" x14ac:dyDescent="0.3">
      <c r="B5147" s="102"/>
      <c r="C5147" s="210"/>
      <c r="D5147" s="102"/>
      <c r="E5147" s="210"/>
      <c r="F5147" s="102"/>
      <c r="G5147" s="210"/>
      <c r="H5147" s="102"/>
      <c r="I5147" s="210"/>
      <c r="J5147" s="102"/>
      <c r="K5147" s="210"/>
      <c r="L5147" s="102"/>
      <c r="M5147" s="210"/>
      <c r="N5147" s="102"/>
      <c r="O5147" s="210"/>
      <c r="P5147" s="102"/>
      <c r="Q5147" s="215"/>
    </row>
    <row r="5148" spans="2:17" x14ac:dyDescent="0.3">
      <c r="B5148" s="102"/>
      <c r="C5148" s="210"/>
      <c r="D5148" s="102"/>
      <c r="E5148" s="210"/>
      <c r="F5148" s="102"/>
      <c r="G5148" s="210"/>
      <c r="H5148" s="102"/>
      <c r="I5148" s="210"/>
      <c r="J5148" s="102"/>
      <c r="K5148" s="210"/>
      <c r="L5148" s="102"/>
      <c r="M5148" s="210"/>
      <c r="N5148" s="102"/>
      <c r="O5148" s="210"/>
      <c r="P5148" s="102"/>
      <c r="Q5148" s="215"/>
    </row>
    <row r="5149" spans="2:17" x14ac:dyDescent="0.3">
      <c r="B5149" s="102"/>
      <c r="C5149" s="210"/>
      <c r="D5149" s="102"/>
      <c r="E5149" s="210"/>
      <c r="F5149" s="102"/>
      <c r="G5149" s="210"/>
      <c r="H5149" s="102"/>
      <c r="I5149" s="210"/>
      <c r="J5149" s="102"/>
      <c r="K5149" s="210"/>
      <c r="L5149" s="102"/>
      <c r="M5149" s="210"/>
      <c r="N5149" s="102"/>
      <c r="O5149" s="210"/>
      <c r="P5149" s="102"/>
      <c r="Q5149" s="215"/>
    </row>
    <row r="5150" spans="2:17" x14ac:dyDescent="0.3">
      <c r="B5150" s="102"/>
      <c r="C5150" s="210"/>
      <c r="D5150" s="102"/>
      <c r="E5150" s="210"/>
      <c r="F5150" s="102"/>
      <c r="G5150" s="210"/>
      <c r="H5150" s="102"/>
      <c r="I5150" s="210"/>
      <c r="J5150" s="102"/>
      <c r="K5150" s="210"/>
      <c r="L5150" s="102"/>
      <c r="M5150" s="210"/>
      <c r="N5150" s="102"/>
      <c r="O5150" s="210"/>
      <c r="P5150" s="102"/>
      <c r="Q5150" s="215"/>
    </row>
    <row r="5151" spans="2:17" x14ac:dyDescent="0.3">
      <c r="B5151" s="102"/>
      <c r="C5151" s="210"/>
      <c r="D5151" s="102"/>
      <c r="E5151" s="210"/>
      <c r="F5151" s="102"/>
      <c r="G5151" s="210"/>
      <c r="H5151" s="102"/>
      <c r="I5151" s="210"/>
      <c r="J5151" s="102"/>
      <c r="K5151" s="210"/>
      <c r="L5151" s="102"/>
      <c r="M5151" s="210"/>
      <c r="N5151" s="102"/>
      <c r="O5151" s="210"/>
      <c r="P5151" s="102"/>
      <c r="Q5151" s="215"/>
    </row>
    <row r="5152" spans="2:17" x14ac:dyDescent="0.3">
      <c r="B5152" s="102"/>
      <c r="C5152" s="210"/>
      <c r="D5152" s="102"/>
      <c r="E5152" s="210"/>
      <c r="F5152" s="102"/>
      <c r="G5152" s="210"/>
      <c r="H5152" s="102"/>
      <c r="I5152" s="210"/>
      <c r="J5152" s="102"/>
      <c r="K5152" s="210"/>
      <c r="L5152" s="102"/>
      <c r="M5152" s="210"/>
      <c r="N5152" s="102"/>
      <c r="O5152" s="210"/>
      <c r="P5152" s="102"/>
      <c r="Q5152" s="215"/>
    </row>
    <row r="5153" spans="2:17" x14ac:dyDescent="0.3">
      <c r="B5153" s="102"/>
      <c r="C5153" s="210"/>
      <c r="D5153" s="102"/>
      <c r="E5153" s="210"/>
      <c r="F5153" s="102"/>
      <c r="G5153" s="210"/>
      <c r="H5153" s="102"/>
      <c r="I5153" s="210"/>
      <c r="J5153" s="102"/>
      <c r="K5153" s="210"/>
      <c r="L5153" s="102"/>
      <c r="M5153" s="210"/>
      <c r="N5153" s="102"/>
      <c r="O5153" s="210"/>
      <c r="P5153" s="102"/>
      <c r="Q5153" s="215"/>
    </row>
    <row r="5154" spans="2:17" x14ac:dyDescent="0.3">
      <c r="B5154" s="102"/>
      <c r="C5154" s="210"/>
      <c r="D5154" s="102"/>
      <c r="E5154" s="210"/>
      <c r="F5154" s="102"/>
      <c r="G5154" s="210"/>
      <c r="H5154" s="102"/>
      <c r="I5154" s="210"/>
      <c r="J5154" s="102"/>
      <c r="K5154" s="210"/>
      <c r="L5154" s="102"/>
      <c r="M5154" s="210"/>
      <c r="N5154" s="102"/>
      <c r="O5154" s="210"/>
      <c r="P5154" s="102"/>
      <c r="Q5154" s="215"/>
    </row>
    <row r="5155" spans="2:17" x14ac:dyDescent="0.3">
      <c r="B5155" s="102"/>
      <c r="C5155" s="210"/>
      <c r="D5155" s="102"/>
      <c r="E5155" s="210"/>
      <c r="F5155" s="102"/>
      <c r="G5155" s="210"/>
      <c r="H5155" s="102"/>
      <c r="I5155" s="210"/>
      <c r="J5155" s="102"/>
      <c r="K5155" s="210"/>
      <c r="L5155" s="102"/>
      <c r="M5155" s="210"/>
      <c r="N5155" s="102"/>
      <c r="O5155" s="210"/>
      <c r="P5155" s="102"/>
      <c r="Q5155" s="215"/>
    </row>
    <row r="5156" spans="2:17" x14ac:dyDescent="0.3">
      <c r="B5156" s="102"/>
      <c r="C5156" s="210"/>
      <c r="D5156" s="102"/>
      <c r="E5156" s="210"/>
      <c r="F5156" s="102"/>
      <c r="G5156" s="210"/>
      <c r="H5156" s="102"/>
      <c r="I5156" s="210"/>
      <c r="J5156" s="102"/>
      <c r="K5156" s="210"/>
      <c r="L5156" s="102"/>
      <c r="M5156" s="210"/>
      <c r="N5156" s="102"/>
      <c r="O5156" s="210"/>
      <c r="P5156" s="102"/>
      <c r="Q5156" s="215"/>
    </row>
    <row r="5157" spans="2:17" x14ac:dyDescent="0.3">
      <c r="B5157" s="102"/>
      <c r="C5157" s="210"/>
      <c r="D5157" s="102"/>
      <c r="E5157" s="210"/>
      <c r="F5157" s="102"/>
      <c r="G5157" s="210"/>
      <c r="H5157" s="102"/>
      <c r="I5157" s="210"/>
      <c r="J5157" s="102"/>
      <c r="K5157" s="210"/>
      <c r="L5157" s="102"/>
      <c r="M5157" s="210"/>
      <c r="N5157" s="102"/>
      <c r="O5157" s="210"/>
      <c r="P5157" s="102"/>
      <c r="Q5157" s="215"/>
    </row>
    <row r="5158" spans="2:17" x14ac:dyDescent="0.3">
      <c r="B5158" s="102"/>
      <c r="C5158" s="210"/>
      <c r="D5158" s="102"/>
      <c r="E5158" s="210"/>
      <c r="F5158" s="102"/>
      <c r="G5158" s="210"/>
      <c r="H5158" s="102"/>
      <c r="I5158" s="210"/>
      <c r="J5158" s="102"/>
      <c r="K5158" s="210"/>
      <c r="L5158" s="102"/>
      <c r="M5158" s="210"/>
      <c r="N5158" s="102"/>
      <c r="O5158" s="210"/>
      <c r="P5158" s="102"/>
      <c r="Q5158" s="215"/>
    </row>
    <row r="5159" spans="2:17" x14ac:dyDescent="0.3">
      <c r="B5159" s="102"/>
      <c r="C5159" s="210"/>
      <c r="D5159" s="102"/>
      <c r="E5159" s="210"/>
      <c r="F5159" s="102"/>
      <c r="G5159" s="210"/>
      <c r="H5159" s="102"/>
      <c r="I5159" s="210"/>
      <c r="J5159" s="102"/>
      <c r="K5159" s="210"/>
      <c r="L5159" s="102"/>
      <c r="M5159" s="210"/>
      <c r="N5159" s="102"/>
      <c r="O5159" s="210"/>
      <c r="P5159" s="102"/>
      <c r="Q5159" s="215"/>
    </row>
    <row r="5160" spans="2:17" x14ac:dyDescent="0.3">
      <c r="B5160" s="102"/>
      <c r="C5160" s="210"/>
      <c r="D5160" s="102"/>
      <c r="E5160" s="210"/>
      <c r="F5160" s="102"/>
      <c r="G5160" s="210"/>
      <c r="H5160" s="102"/>
      <c r="I5160" s="210"/>
      <c r="J5160" s="102"/>
      <c r="K5160" s="210"/>
      <c r="L5160" s="102"/>
      <c r="M5160" s="210"/>
      <c r="N5160" s="102"/>
      <c r="O5160" s="210"/>
      <c r="P5160" s="102"/>
      <c r="Q5160" s="215"/>
    </row>
    <row r="5161" spans="2:17" x14ac:dyDescent="0.3">
      <c r="B5161" s="102"/>
      <c r="C5161" s="210"/>
      <c r="D5161" s="102"/>
      <c r="E5161" s="210"/>
      <c r="F5161" s="102"/>
      <c r="G5161" s="210"/>
      <c r="H5161" s="102"/>
      <c r="I5161" s="210"/>
      <c r="J5161" s="102"/>
      <c r="K5161" s="210"/>
      <c r="L5161" s="102"/>
      <c r="M5161" s="210"/>
      <c r="N5161" s="102"/>
      <c r="O5161" s="210"/>
      <c r="P5161" s="102"/>
      <c r="Q5161" s="215"/>
    </row>
    <row r="5162" spans="2:17" x14ac:dyDescent="0.3">
      <c r="B5162" s="102"/>
      <c r="C5162" s="210"/>
      <c r="D5162" s="102"/>
      <c r="E5162" s="210"/>
      <c r="F5162" s="102"/>
      <c r="G5162" s="210"/>
      <c r="H5162" s="102"/>
      <c r="I5162" s="210"/>
      <c r="J5162" s="102"/>
      <c r="K5162" s="210"/>
      <c r="L5162" s="102"/>
      <c r="M5162" s="210"/>
      <c r="N5162" s="102"/>
      <c r="O5162" s="210"/>
      <c r="P5162" s="102"/>
      <c r="Q5162" s="215"/>
    </row>
    <row r="5163" spans="2:17" x14ac:dyDescent="0.3">
      <c r="B5163" s="102"/>
      <c r="C5163" s="210"/>
      <c r="D5163" s="102"/>
      <c r="E5163" s="210"/>
      <c r="F5163" s="102"/>
      <c r="G5163" s="210"/>
      <c r="H5163" s="102"/>
      <c r="I5163" s="210"/>
      <c r="J5163" s="102"/>
      <c r="K5163" s="210"/>
      <c r="L5163" s="102"/>
      <c r="M5163" s="210"/>
      <c r="N5163" s="102"/>
      <c r="O5163" s="210"/>
      <c r="P5163" s="102"/>
      <c r="Q5163" s="215"/>
    </row>
    <row r="5164" spans="2:17" x14ac:dyDescent="0.3">
      <c r="B5164" s="102"/>
      <c r="C5164" s="210"/>
      <c r="D5164" s="102"/>
      <c r="E5164" s="210"/>
      <c r="F5164" s="102"/>
      <c r="G5164" s="210"/>
      <c r="H5164" s="102"/>
      <c r="I5164" s="210"/>
      <c r="J5164" s="102"/>
      <c r="K5164" s="210"/>
      <c r="L5164" s="102"/>
      <c r="M5164" s="210"/>
      <c r="N5164" s="102"/>
      <c r="O5164" s="210"/>
      <c r="P5164" s="102"/>
      <c r="Q5164" s="215"/>
    </row>
    <row r="5165" spans="2:17" x14ac:dyDescent="0.3">
      <c r="B5165" s="102"/>
      <c r="C5165" s="210"/>
      <c r="D5165" s="102"/>
      <c r="E5165" s="210"/>
      <c r="F5165" s="102"/>
      <c r="G5165" s="210"/>
      <c r="H5165" s="102"/>
      <c r="I5165" s="210"/>
      <c r="J5165" s="102"/>
      <c r="K5165" s="210"/>
      <c r="L5165" s="102"/>
      <c r="M5165" s="210"/>
      <c r="N5165" s="102"/>
      <c r="O5165" s="210"/>
      <c r="P5165" s="102"/>
      <c r="Q5165" s="215"/>
    </row>
    <row r="5166" spans="2:17" x14ac:dyDescent="0.3">
      <c r="B5166" s="102"/>
      <c r="C5166" s="210"/>
      <c r="D5166" s="102"/>
      <c r="E5166" s="210"/>
      <c r="F5166" s="102"/>
      <c r="G5166" s="210"/>
      <c r="H5166" s="102"/>
      <c r="I5166" s="210"/>
      <c r="J5166" s="102"/>
      <c r="K5166" s="210"/>
      <c r="L5166" s="102"/>
      <c r="M5166" s="210"/>
      <c r="N5166" s="102"/>
      <c r="O5166" s="210"/>
      <c r="P5166" s="102"/>
      <c r="Q5166" s="215"/>
    </row>
    <row r="5167" spans="2:17" x14ac:dyDescent="0.3">
      <c r="B5167" s="102"/>
      <c r="C5167" s="210"/>
      <c r="D5167" s="102"/>
      <c r="E5167" s="210"/>
      <c r="F5167" s="102"/>
      <c r="G5167" s="210"/>
      <c r="H5167" s="102"/>
      <c r="I5167" s="210"/>
      <c r="J5167" s="102"/>
      <c r="K5167" s="210"/>
      <c r="L5167" s="102"/>
      <c r="M5167" s="210"/>
      <c r="N5167" s="102"/>
      <c r="O5167" s="210"/>
      <c r="P5167" s="102"/>
      <c r="Q5167" s="215"/>
    </row>
    <row r="5168" spans="2:17" x14ac:dyDescent="0.3">
      <c r="B5168" s="102"/>
      <c r="C5168" s="210"/>
      <c r="D5168" s="102"/>
      <c r="E5168" s="210"/>
      <c r="F5168" s="102"/>
      <c r="G5168" s="210"/>
      <c r="H5168" s="102"/>
      <c r="I5168" s="210"/>
      <c r="J5168" s="102"/>
      <c r="K5168" s="210"/>
      <c r="L5168" s="102"/>
      <c r="M5168" s="210"/>
      <c r="N5168" s="102"/>
      <c r="O5168" s="210"/>
      <c r="P5168" s="102"/>
      <c r="Q5168" s="215"/>
    </row>
    <row r="5169" spans="2:17" x14ac:dyDescent="0.3">
      <c r="B5169" s="102"/>
      <c r="C5169" s="210"/>
      <c r="D5169" s="102"/>
      <c r="E5169" s="210"/>
      <c r="F5169" s="102"/>
      <c r="G5169" s="210"/>
      <c r="H5169" s="102"/>
      <c r="I5169" s="210"/>
      <c r="J5169" s="102"/>
      <c r="K5169" s="210"/>
      <c r="L5169" s="102"/>
      <c r="M5169" s="210"/>
      <c r="N5169" s="102"/>
      <c r="O5169" s="210"/>
      <c r="P5169" s="102"/>
      <c r="Q5169" s="215"/>
    </row>
    <row r="5170" spans="2:17" x14ac:dyDescent="0.3">
      <c r="B5170" s="102"/>
      <c r="C5170" s="210"/>
      <c r="D5170" s="102"/>
      <c r="E5170" s="210"/>
      <c r="F5170" s="102"/>
      <c r="G5170" s="210"/>
      <c r="H5170" s="102"/>
      <c r="I5170" s="210"/>
      <c r="J5170" s="102"/>
      <c r="K5170" s="210"/>
      <c r="L5170" s="102"/>
      <c r="M5170" s="210"/>
      <c r="N5170" s="102"/>
      <c r="O5170" s="210"/>
      <c r="P5170" s="102"/>
      <c r="Q5170" s="215"/>
    </row>
    <row r="5171" spans="2:17" x14ac:dyDescent="0.3">
      <c r="B5171" s="102"/>
      <c r="C5171" s="210"/>
      <c r="D5171" s="102"/>
      <c r="E5171" s="210"/>
      <c r="F5171" s="102"/>
      <c r="G5171" s="210"/>
      <c r="H5171" s="102"/>
      <c r="I5171" s="210"/>
      <c r="J5171" s="102"/>
      <c r="K5171" s="210"/>
      <c r="L5171" s="102"/>
      <c r="M5171" s="210"/>
      <c r="N5171" s="102"/>
      <c r="O5171" s="210"/>
      <c r="P5171" s="102"/>
      <c r="Q5171" s="215"/>
    </row>
    <row r="5172" spans="2:17" x14ac:dyDescent="0.3">
      <c r="B5172" s="102"/>
      <c r="C5172" s="210"/>
      <c r="D5172" s="102"/>
      <c r="E5172" s="210"/>
      <c r="F5172" s="102"/>
      <c r="G5172" s="210"/>
      <c r="H5172" s="102"/>
      <c r="I5172" s="210"/>
      <c r="J5172" s="102"/>
      <c r="K5172" s="210"/>
      <c r="L5172" s="102"/>
      <c r="M5172" s="210"/>
      <c r="N5172" s="102"/>
      <c r="O5172" s="210"/>
      <c r="P5172" s="102"/>
      <c r="Q5172" s="215"/>
    </row>
    <row r="5173" spans="2:17" x14ac:dyDescent="0.3">
      <c r="B5173" s="102"/>
      <c r="C5173" s="210"/>
      <c r="D5173" s="102"/>
      <c r="E5173" s="210"/>
      <c r="F5173" s="102"/>
      <c r="G5173" s="210"/>
      <c r="H5173" s="102"/>
      <c r="I5173" s="210"/>
      <c r="J5173" s="102"/>
      <c r="K5173" s="210"/>
      <c r="L5173" s="102"/>
      <c r="M5173" s="210"/>
      <c r="N5173" s="102"/>
      <c r="O5173" s="210"/>
      <c r="P5173" s="102"/>
      <c r="Q5173" s="215"/>
    </row>
    <row r="5174" spans="2:17" x14ac:dyDescent="0.3">
      <c r="B5174" s="102"/>
      <c r="C5174" s="210"/>
      <c r="D5174" s="102"/>
      <c r="E5174" s="210"/>
      <c r="F5174" s="102"/>
      <c r="G5174" s="210"/>
      <c r="H5174" s="102"/>
      <c r="I5174" s="210"/>
      <c r="J5174" s="102"/>
      <c r="K5174" s="210"/>
      <c r="L5174" s="102"/>
      <c r="M5174" s="210"/>
      <c r="N5174" s="102"/>
      <c r="O5174" s="210"/>
      <c r="P5174" s="102"/>
      <c r="Q5174" s="215"/>
    </row>
    <row r="5175" spans="2:17" x14ac:dyDescent="0.3">
      <c r="B5175" s="102"/>
      <c r="C5175" s="210"/>
      <c r="D5175" s="102"/>
      <c r="E5175" s="210"/>
      <c r="F5175" s="102"/>
      <c r="G5175" s="210"/>
      <c r="H5175" s="102"/>
      <c r="I5175" s="210"/>
      <c r="J5175" s="102"/>
      <c r="K5175" s="210"/>
      <c r="L5175" s="102"/>
      <c r="M5175" s="210"/>
      <c r="N5175" s="102"/>
      <c r="O5175" s="210"/>
      <c r="P5175" s="102"/>
      <c r="Q5175" s="215"/>
    </row>
    <row r="5176" spans="2:17" x14ac:dyDescent="0.3">
      <c r="B5176" s="102"/>
      <c r="C5176" s="210"/>
      <c r="D5176" s="102"/>
      <c r="E5176" s="210"/>
      <c r="F5176" s="102"/>
      <c r="G5176" s="210"/>
      <c r="H5176" s="102"/>
      <c r="I5176" s="210"/>
      <c r="J5176" s="102"/>
      <c r="K5176" s="210"/>
      <c r="L5176" s="102"/>
      <c r="M5176" s="210"/>
      <c r="N5176" s="102"/>
      <c r="O5176" s="210"/>
      <c r="P5176" s="102"/>
      <c r="Q5176" s="215"/>
    </row>
    <row r="5177" spans="2:17" x14ac:dyDescent="0.3">
      <c r="B5177" s="102"/>
      <c r="C5177" s="210"/>
      <c r="D5177" s="102"/>
      <c r="E5177" s="210"/>
      <c r="F5177" s="102"/>
      <c r="G5177" s="210"/>
      <c r="H5177" s="102"/>
      <c r="I5177" s="210"/>
      <c r="J5177" s="102"/>
      <c r="K5177" s="210"/>
      <c r="L5177" s="102"/>
      <c r="M5177" s="210"/>
      <c r="N5177" s="102"/>
      <c r="O5177" s="210"/>
      <c r="P5177" s="102"/>
      <c r="Q5177" s="215"/>
    </row>
    <row r="5178" spans="2:17" x14ac:dyDescent="0.3">
      <c r="B5178" s="102"/>
      <c r="C5178" s="210"/>
      <c r="D5178" s="102"/>
      <c r="E5178" s="210"/>
      <c r="F5178" s="102"/>
      <c r="G5178" s="210"/>
      <c r="H5178" s="102"/>
      <c r="I5178" s="210"/>
      <c r="J5178" s="102"/>
      <c r="K5178" s="210"/>
      <c r="L5178" s="102"/>
      <c r="M5178" s="210"/>
      <c r="N5178" s="102"/>
      <c r="O5178" s="210"/>
      <c r="P5178" s="102"/>
      <c r="Q5178" s="215"/>
    </row>
    <row r="5179" spans="2:17" x14ac:dyDescent="0.3">
      <c r="B5179" s="102"/>
      <c r="C5179" s="210"/>
      <c r="D5179" s="102"/>
      <c r="E5179" s="210"/>
      <c r="F5179" s="102"/>
      <c r="G5179" s="210"/>
      <c r="H5179" s="102"/>
      <c r="I5179" s="210"/>
      <c r="J5179" s="102"/>
      <c r="K5179" s="210"/>
      <c r="L5179" s="102"/>
      <c r="M5179" s="210"/>
      <c r="N5179" s="102"/>
      <c r="O5179" s="210"/>
      <c r="P5179" s="102"/>
      <c r="Q5179" s="215"/>
    </row>
    <row r="5180" spans="2:17" x14ac:dyDescent="0.3">
      <c r="B5180" s="102"/>
      <c r="C5180" s="210"/>
      <c r="D5180" s="102"/>
      <c r="E5180" s="210"/>
      <c r="F5180" s="102"/>
      <c r="G5180" s="210"/>
      <c r="H5180" s="102"/>
      <c r="I5180" s="210"/>
      <c r="J5180" s="102"/>
      <c r="K5180" s="210"/>
      <c r="L5180" s="102"/>
      <c r="M5180" s="210"/>
      <c r="N5180" s="102"/>
      <c r="O5180" s="210"/>
      <c r="P5180" s="102"/>
      <c r="Q5180" s="215"/>
    </row>
    <row r="5181" spans="2:17" x14ac:dyDescent="0.3">
      <c r="B5181" s="102"/>
      <c r="C5181" s="210"/>
      <c r="D5181" s="102"/>
      <c r="E5181" s="210"/>
      <c r="F5181" s="102"/>
      <c r="G5181" s="210"/>
      <c r="H5181" s="102"/>
      <c r="I5181" s="210"/>
      <c r="J5181" s="102"/>
      <c r="K5181" s="210"/>
      <c r="L5181" s="102"/>
      <c r="M5181" s="210"/>
      <c r="N5181" s="102"/>
      <c r="O5181" s="210"/>
      <c r="P5181" s="102"/>
      <c r="Q5181" s="215"/>
    </row>
    <row r="5182" spans="2:17" x14ac:dyDescent="0.3">
      <c r="B5182" s="102"/>
      <c r="C5182" s="210"/>
      <c r="D5182" s="102"/>
      <c r="E5182" s="210"/>
      <c r="F5182" s="102"/>
      <c r="G5182" s="210"/>
      <c r="H5182" s="102"/>
      <c r="I5182" s="210"/>
      <c r="J5182" s="102"/>
      <c r="K5182" s="210"/>
      <c r="L5182" s="102"/>
      <c r="M5182" s="210"/>
      <c r="N5182" s="102"/>
      <c r="O5182" s="210"/>
      <c r="P5182" s="102"/>
      <c r="Q5182" s="215"/>
    </row>
    <row r="5183" spans="2:17" x14ac:dyDescent="0.3">
      <c r="B5183" s="102"/>
      <c r="C5183" s="210"/>
      <c r="D5183" s="102"/>
      <c r="E5183" s="210"/>
      <c r="F5183" s="102"/>
      <c r="G5183" s="210"/>
      <c r="H5183" s="102"/>
      <c r="I5183" s="210"/>
      <c r="J5183" s="102"/>
      <c r="K5183" s="210"/>
      <c r="L5183" s="102"/>
      <c r="M5183" s="210"/>
      <c r="N5183" s="102"/>
      <c r="O5183" s="210"/>
      <c r="P5183" s="102"/>
      <c r="Q5183" s="215"/>
    </row>
    <row r="5184" spans="2:17" x14ac:dyDescent="0.3">
      <c r="B5184" s="102"/>
      <c r="C5184" s="210"/>
      <c r="D5184" s="102"/>
      <c r="E5184" s="210"/>
      <c r="F5184" s="102"/>
      <c r="G5184" s="210"/>
      <c r="H5184" s="102"/>
      <c r="I5184" s="210"/>
      <c r="J5184" s="102"/>
      <c r="K5184" s="210"/>
      <c r="L5184" s="102"/>
      <c r="M5184" s="210"/>
      <c r="N5184" s="102"/>
      <c r="O5184" s="210"/>
      <c r="P5184" s="102"/>
      <c r="Q5184" s="215"/>
    </row>
    <row r="5185" spans="2:17" x14ac:dyDescent="0.3">
      <c r="B5185" s="102"/>
      <c r="C5185" s="210"/>
      <c r="D5185" s="102"/>
      <c r="E5185" s="210"/>
      <c r="F5185" s="102"/>
      <c r="G5185" s="210"/>
      <c r="H5185" s="102"/>
      <c r="I5185" s="210"/>
      <c r="J5185" s="102"/>
      <c r="K5185" s="210"/>
      <c r="L5185" s="102"/>
      <c r="M5185" s="210"/>
      <c r="N5185" s="102"/>
      <c r="O5185" s="210"/>
      <c r="P5185" s="102"/>
      <c r="Q5185" s="215"/>
    </row>
    <row r="5186" spans="2:17" x14ac:dyDescent="0.3">
      <c r="B5186" s="102"/>
      <c r="C5186" s="210"/>
      <c r="D5186" s="102"/>
      <c r="E5186" s="210"/>
      <c r="F5186" s="102"/>
      <c r="G5186" s="210"/>
      <c r="H5186" s="102"/>
      <c r="I5186" s="210"/>
      <c r="J5186" s="102"/>
      <c r="K5186" s="210"/>
      <c r="L5186" s="102"/>
      <c r="M5186" s="210"/>
      <c r="N5186" s="102"/>
      <c r="O5186" s="210"/>
      <c r="P5186" s="102"/>
      <c r="Q5186" s="215"/>
    </row>
    <row r="5187" spans="2:17" x14ac:dyDescent="0.3">
      <c r="B5187" s="102"/>
      <c r="C5187" s="210"/>
      <c r="D5187" s="102"/>
      <c r="E5187" s="210"/>
      <c r="F5187" s="102"/>
      <c r="G5187" s="210"/>
      <c r="H5187" s="102"/>
      <c r="I5187" s="210"/>
      <c r="J5187" s="102"/>
      <c r="K5187" s="210"/>
      <c r="L5187" s="102"/>
      <c r="M5187" s="210"/>
      <c r="N5187" s="102"/>
      <c r="O5187" s="210"/>
      <c r="P5187" s="102"/>
      <c r="Q5187" s="215"/>
    </row>
    <row r="5188" spans="2:17" x14ac:dyDescent="0.3">
      <c r="B5188" s="102"/>
      <c r="C5188" s="210"/>
      <c r="D5188" s="102"/>
      <c r="E5188" s="210"/>
      <c r="F5188" s="102"/>
      <c r="G5188" s="210"/>
      <c r="H5188" s="102"/>
      <c r="I5188" s="210"/>
      <c r="J5188" s="102"/>
      <c r="K5188" s="210"/>
      <c r="L5188" s="102"/>
      <c r="M5188" s="210"/>
      <c r="N5188" s="102"/>
      <c r="O5188" s="210"/>
      <c r="P5188" s="102"/>
      <c r="Q5188" s="215"/>
    </row>
    <row r="5189" spans="2:17" x14ac:dyDescent="0.3">
      <c r="B5189" s="102"/>
      <c r="C5189" s="210"/>
      <c r="D5189" s="102"/>
      <c r="E5189" s="210"/>
      <c r="F5189" s="102"/>
      <c r="G5189" s="210"/>
      <c r="H5189" s="102"/>
      <c r="I5189" s="210"/>
      <c r="J5189" s="102"/>
      <c r="K5189" s="210"/>
      <c r="L5189" s="102"/>
      <c r="M5189" s="210"/>
      <c r="N5189" s="102"/>
      <c r="O5189" s="210"/>
      <c r="P5189" s="102"/>
      <c r="Q5189" s="215"/>
    </row>
    <row r="5190" spans="2:17" x14ac:dyDescent="0.3">
      <c r="B5190" s="102"/>
      <c r="C5190" s="210"/>
      <c r="D5190" s="102"/>
      <c r="E5190" s="210"/>
      <c r="F5190" s="102"/>
      <c r="G5190" s="210"/>
      <c r="H5190" s="102"/>
      <c r="I5190" s="210"/>
      <c r="J5190" s="102"/>
      <c r="K5190" s="210"/>
      <c r="L5190" s="102"/>
      <c r="M5190" s="210"/>
      <c r="N5190" s="102"/>
      <c r="O5190" s="210"/>
      <c r="P5190" s="102"/>
      <c r="Q5190" s="215"/>
    </row>
    <row r="5191" spans="2:17" x14ac:dyDescent="0.3">
      <c r="B5191" s="102"/>
      <c r="C5191" s="210"/>
      <c r="D5191" s="102"/>
      <c r="E5191" s="210"/>
      <c r="F5191" s="102"/>
      <c r="G5191" s="210"/>
      <c r="H5191" s="102"/>
      <c r="I5191" s="210"/>
      <c r="J5191" s="102"/>
      <c r="K5191" s="210"/>
      <c r="L5191" s="102"/>
      <c r="M5191" s="210"/>
      <c r="N5191" s="102"/>
      <c r="O5191" s="210"/>
      <c r="P5191" s="102"/>
      <c r="Q5191" s="215"/>
    </row>
    <row r="5192" spans="2:17" x14ac:dyDescent="0.3">
      <c r="B5192" s="102"/>
      <c r="C5192" s="210"/>
      <c r="D5192" s="102"/>
      <c r="E5192" s="210"/>
      <c r="F5192" s="102"/>
      <c r="G5192" s="210"/>
      <c r="H5192" s="102"/>
      <c r="I5192" s="210"/>
      <c r="J5192" s="102"/>
      <c r="K5192" s="210"/>
      <c r="L5192" s="102"/>
      <c r="M5192" s="210"/>
      <c r="N5192" s="102"/>
      <c r="O5192" s="210"/>
      <c r="P5192" s="102"/>
      <c r="Q5192" s="215"/>
    </row>
    <row r="5193" spans="2:17" x14ac:dyDescent="0.3">
      <c r="B5193" s="102"/>
      <c r="C5193" s="210"/>
      <c r="D5193" s="102"/>
      <c r="E5193" s="210"/>
      <c r="F5193" s="102"/>
      <c r="G5193" s="210"/>
      <c r="H5193" s="102"/>
      <c r="I5193" s="210"/>
      <c r="J5193" s="102"/>
      <c r="K5193" s="210"/>
      <c r="L5193" s="102"/>
      <c r="M5193" s="210"/>
      <c r="N5193" s="102"/>
      <c r="O5193" s="210"/>
      <c r="P5193" s="102"/>
      <c r="Q5193" s="215"/>
    </row>
    <row r="5194" spans="2:17" x14ac:dyDescent="0.3">
      <c r="B5194" s="102"/>
      <c r="C5194" s="210"/>
      <c r="D5194" s="102"/>
      <c r="E5194" s="210"/>
      <c r="F5194" s="102"/>
      <c r="G5194" s="210"/>
      <c r="H5194" s="102"/>
      <c r="I5194" s="210"/>
      <c r="J5194" s="102"/>
      <c r="K5194" s="210"/>
      <c r="L5194" s="102"/>
      <c r="M5194" s="210"/>
      <c r="N5194" s="102"/>
      <c r="O5194" s="210"/>
      <c r="P5194" s="102"/>
      <c r="Q5194" s="215"/>
    </row>
    <row r="5195" spans="2:17" x14ac:dyDescent="0.3">
      <c r="B5195" s="102"/>
      <c r="C5195" s="210"/>
      <c r="D5195" s="102"/>
      <c r="E5195" s="210"/>
      <c r="F5195" s="102"/>
      <c r="G5195" s="210"/>
      <c r="H5195" s="102"/>
      <c r="I5195" s="210"/>
      <c r="J5195" s="102"/>
      <c r="K5195" s="210"/>
      <c r="L5195" s="102"/>
      <c r="M5195" s="210"/>
      <c r="N5195" s="102"/>
      <c r="O5195" s="210"/>
      <c r="P5195" s="102"/>
      <c r="Q5195" s="215"/>
    </row>
    <row r="5196" spans="2:17" x14ac:dyDescent="0.3">
      <c r="B5196" s="102"/>
      <c r="C5196" s="210"/>
      <c r="D5196" s="102"/>
      <c r="E5196" s="210"/>
      <c r="F5196" s="102"/>
      <c r="G5196" s="210"/>
      <c r="H5196" s="102"/>
      <c r="I5196" s="210"/>
      <c r="J5196" s="102"/>
      <c r="K5196" s="210"/>
      <c r="L5196" s="102"/>
      <c r="M5196" s="210"/>
      <c r="N5196" s="102"/>
      <c r="O5196" s="210"/>
      <c r="P5196" s="102"/>
      <c r="Q5196" s="215"/>
    </row>
    <row r="5197" spans="2:17" x14ac:dyDescent="0.3">
      <c r="B5197" s="102"/>
      <c r="C5197" s="210"/>
      <c r="D5197" s="102"/>
      <c r="E5197" s="210"/>
      <c r="F5197" s="102"/>
      <c r="G5197" s="210"/>
      <c r="H5197" s="102"/>
      <c r="I5197" s="210"/>
      <c r="J5197" s="102"/>
      <c r="K5197" s="210"/>
      <c r="L5197" s="102"/>
      <c r="M5197" s="210"/>
      <c r="N5197" s="102"/>
      <c r="O5197" s="210"/>
      <c r="P5197" s="102"/>
      <c r="Q5197" s="215"/>
    </row>
    <row r="5198" spans="2:17" x14ac:dyDescent="0.3">
      <c r="B5198" s="102"/>
      <c r="C5198" s="210"/>
      <c r="D5198" s="102"/>
      <c r="E5198" s="210"/>
      <c r="F5198" s="102"/>
      <c r="G5198" s="210"/>
      <c r="H5198" s="102"/>
      <c r="I5198" s="210"/>
      <c r="J5198" s="102"/>
      <c r="K5198" s="210"/>
      <c r="L5198" s="102"/>
      <c r="M5198" s="210"/>
      <c r="N5198" s="102"/>
      <c r="O5198" s="210"/>
      <c r="P5198" s="102"/>
      <c r="Q5198" s="215"/>
    </row>
    <row r="5199" spans="2:17" x14ac:dyDescent="0.3">
      <c r="B5199" s="102"/>
      <c r="C5199" s="210"/>
      <c r="D5199" s="102"/>
      <c r="E5199" s="210"/>
      <c r="F5199" s="102"/>
      <c r="G5199" s="210"/>
      <c r="H5199" s="102"/>
      <c r="I5199" s="210"/>
      <c r="J5199" s="102"/>
      <c r="K5199" s="210"/>
      <c r="L5199" s="102"/>
      <c r="M5199" s="210"/>
      <c r="N5199" s="102"/>
      <c r="O5199" s="210"/>
      <c r="P5199" s="102"/>
      <c r="Q5199" s="215"/>
    </row>
    <row r="5200" spans="2:17" x14ac:dyDescent="0.3">
      <c r="B5200" s="102"/>
      <c r="C5200" s="210"/>
      <c r="D5200" s="102"/>
      <c r="E5200" s="210"/>
      <c r="F5200" s="102"/>
      <c r="G5200" s="210"/>
      <c r="H5200" s="102"/>
      <c r="I5200" s="210"/>
      <c r="J5200" s="102"/>
      <c r="K5200" s="210"/>
      <c r="L5200" s="102"/>
      <c r="M5200" s="210"/>
      <c r="N5200" s="102"/>
      <c r="O5200" s="210"/>
      <c r="P5200" s="102"/>
      <c r="Q5200" s="215"/>
    </row>
    <row r="5201" spans="2:17" x14ac:dyDescent="0.3">
      <c r="B5201" s="102"/>
      <c r="C5201" s="210"/>
      <c r="D5201" s="102"/>
      <c r="E5201" s="210"/>
      <c r="F5201" s="102"/>
      <c r="G5201" s="210"/>
      <c r="H5201" s="102"/>
      <c r="I5201" s="210"/>
      <c r="J5201" s="102"/>
      <c r="K5201" s="210"/>
      <c r="L5201" s="102"/>
      <c r="M5201" s="210"/>
      <c r="N5201" s="102"/>
      <c r="O5201" s="210"/>
      <c r="P5201" s="102"/>
      <c r="Q5201" s="215"/>
    </row>
    <row r="5202" spans="2:17" x14ac:dyDescent="0.3">
      <c r="B5202" s="102"/>
      <c r="C5202" s="210"/>
      <c r="D5202" s="102"/>
      <c r="E5202" s="210"/>
      <c r="F5202" s="102"/>
      <c r="G5202" s="210"/>
      <c r="H5202" s="102"/>
      <c r="I5202" s="210"/>
      <c r="J5202" s="102"/>
      <c r="K5202" s="210"/>
      <c r="L5202" s="102"/>
      <c r="M5202" s="210"/>
      <c r="N5202" s="102"/>
      <c r="O5202" s="210"/>
      <c r="P5202" s="102"/>
      <c r="Q5202" s="215"/>
    </row>
    <row r="5203" spans="2:17" x14ac:dyDescent="0.3">
      <c r="B5203" s="102"/>
      <c r="C5203" s="210"/>
      <c r="D5203" s="102"/>
      <c r="E5203" s="210"/>
      <c r="F5203" s="102"/>
      <c r="G5203" s="210"/>
      <c r="H5203" s="102"/>
      <c r="I5203" s="210"/>
      <c r="J5203" s="102"/>
      <c r="K5203" s="210"/>
      <c r="L5203" s="102"/>
      <c r="M5203" s="210"/>
      <c r="N5203" s="102"/>
      <c r="O5203" s="210"/>
      <c r="P5203" s="102"/>
      <c r="Q5203" s="215"/>
    </row>
    <row r="5204" spans="2:17" x14ac:dyDescent="0.3">
      <c r="B5204" s="102"/>
      <c r="C5204" s="210"/>
      <c r="D5204" s="102"/>
      <c r="E5204" s="210"/>
      <c r="F5204" s="102"/>
      <c r="G5204" s="210"/>
      <c r="H5204" s="102"/>
      <c r="I5204" s="210"/>
      <c r="J5204" s="102"/>
      <c r="K5204" s="210"/>
      <c r="L5204" s="102"/>
      <c r="M5204" s="210"/>
      <c r="N5204" s="102"/>
      <c r="O5204" s="210"/>
      <c r="P5204" s="102"/>
      <c r="Q5204" s="215"/>
    </row>
    <row r="5205" spans="2:17" x14ac:dyDescent="0.3">
      <c r="B5205" s="102"/>
      <c r="C5205" s="210"/>
      <c r="D5205" s="102"/>
      <c r="E5205" s="210"/>
      <c r="F5205" s="102"/>
      <c r="G5205" s="210"/>
      <c r="H5205" s="102"/>
      <c r="I5205" s="210"/>
      <c r="J5205" s="102"/>
      <c r="K5205" s="210"/>
      <c r="L5205" s="102"/>
      <c r="M5205" s="210"/>
      <c r="N5205" s="102"/>
      <c r="O5205" s="210"/>
      <c r="P5205" s="102"/>
      <c r="Q5205" s="215"/>
    </row>
    <row r="5206" spans="2:17" x14ac:dyDescent="0.3">
      <c r="B5206" s="102"/>
      <c r="C5206" s="210"/>
      <c r="D5206" s="102"/>
      <c r="E5206" s="210"/>
      <c r="F5206" s="102"/>
      <c r="G5206" s="210"/>
      <c r="H5206" s="102"/>
      <c r="I5206" s="210"/>
      <c r="J5206" s="102"/>
      <c r="K5206" s="210"/>
      <c r="L5206" s="102"/>
      <c r="M5206" s="210"/>
      <c r="N5206" s="102"/>
      <c r="O5206" s="210"/>
      <c r="P5206" s="102"/>
      <c r="Q5206" s="215"/>
    </row>
    <row r="5207" spans="2:17" x14ac:dyDescent="0.3">
      <c r="B5207" s="102"/>
      <c r="C5207" s="210"/>
      <c r="D5207" s="102"/>
      <c r="E5207" s="210"/>
      <c r="F5207" s="102"/>
      <c r="G5207" s="210"/>
      <c r="H5207" s="102"/>
      <c r="I5207" s="210"/>
      <c r="J5207" s="102"/>
      <c r="K5207" s="210"/>
      <c r="L5207" s="102"/>
      <c r="M5207" s="210"/>
      <c r="N5207" s="102"/>
      <c r="O5207" s="210"/>
      <c r="P5207" s="102"/>
      <c r="Q5207" s="215"/>
    </row>
    <row r="5208" spans="2:17" x14ac:dyDescent="0.3">
      <c r="B5208" s="102"/>
      <c r="C5208" s="210"/>
      <c r="D5208" s="102"/>
      <c r="E5208" s="210"/>
      <c r="F5208" s="102"/>
      <c r="G5208" s="210"/>
      <c r="H5208" s="102"/>
      <c r="I5208" s="210"/>
      <c r="J5208" s="102"/>
      <c r="K5208" s="210"/>
      <c r="L5208" s="102"/>
      <c r="M5208" s="210"/>
      <c r="N5208" s="102"/>
      <c r="O5208" s="210"/>
      <c r="P5208" s="102"/>
      <c r="Q5208" s="215"/>
    </row>
    <row r="5209" spans="2:17" x14ac:dyDescent="0.3">
      <c r="B5209" s="102"/>
      <c r="C5209" s="210"/>
      <c r="D5209" s="102"/>
      <c r="E5209" s="210"/>
      <c r="F5209" s="102"/>
      <c r="G5209" s="210"/>
      <c r="H5209" s="102"/>
      <c r="I5209" s="210"/>
      <c r="J5209" s="102"/>
      <c r="K5209" s="210"/>
      <c r="L5209" s="102"/>
      <c r="M5209" s="210"/>
      <c r="N5209" s="102"/>
      <c r="O5209" s="210"/>
      <c r="P5209" s="102"/>
      <c r="Q5209" s="215"/>
    </row>
    <row r="5210" spans="2:17" x14ac:dyDescent="0.3">
      <c r="B5210" s="102"/>
      <c r="C5210" s="210"/>
      <c r="D5210" s="102"/>
      <c r="E5210" s="210"/>
      <c r="F5210" s="102"/>
      <c r="G5210" s="210"/>
      <c r="H5210" s="102"/>
      <c r="I5210" s="210"/>
      <c r="J5210" s="102"/>
      <c r="K5210" s="210"/>
      <c r="L5210" s="102"/>
      <c r="M5210" s="210"/>
      <c r="N5210" s="102"/>
      <c r="O5210" s="210"/>
      <c r="P5210" s="102"/>
      <c r="Q5210" s="215"/>
    </row>
    <row r="5211" spans="2:17" x14ac:dyDescent="0.3">
      <c r="B5211" s="102"/>
      <c r="C5211" s="210"/>
      <c r="D5211" s="102"/>
      <c r="E5211" s="210"/>
      <c r="F5211" s="102"/>
      <c r="G5211" s="210"/>
      <c r="H5211" s="102"/>
      <c r="I5211" s="210"/>
      <c r="J5211" s="102"/>
      <c r="K5211" s="210"/>
      <c r="L5211" s="102"/>
      <c r="M5211" s="210"/>
      <c r="N5211" s="102"/>
      <c r="O5211" s="210"/>
      <c r="P5211" s="102"/>
      <c r="Q5211" s="215"/>
    </row>
    <row r="5212" spans="2:17" x14ac:dyDescent="0.3">
      <c r="B5212" s="102"/>
      <c r="C5212" s="210"/>
      <c r="D5212" s="102"/>
      <c r="E5212" s="210"/>
      <c r="F5212" s="102"/>
      <c r="G5212" s="210"/>
      <c r="H5212" s="102"/>
      <c r="I5212" s="210"/>
      <c r="J5212" s="102"/>
      <c r="K5212" s="210"/>
      <c r="L5212" s="102"/>
      <c r="M5212" s="210"/>
      <c r="N5212" s="102"/>
      <c r="O5212" s="210"/>
      <c r="P5212" s="102"/>
      <c r="Q5212" s="215"/>
    </row>
    <row r="5213" spans="2:17" x14ac:dyDescent="0.3">
      <c r="B5213" s="102"/>
      <c r="C5213" s="210"/>
      <c r="D5213" s="102"/>
      <c r="E5213" s="210"/>
      <c r="F5213" s="102"/>
      <c r="G5213" s="210"/>
      <c r="H5213" s="102"/>
      <c r="I5213" s="210"/>
      <c r="J5213" s="102"/>
      <c r="K5213" s="210"/>
      <c r="L5213" s="102"/>
      <c r="M5213" s="210"/>
      <c r="N5213" s="102"/>
      <c r="O5213" s="210"/>
      <c r="P5213" s="102"/>
      <c r="Q5213" s="215"/>
    </row>
    <row r="5214" spans="2:17" x14ac:dyDescent="0.3">
      <c r="B5214" s="102"/>
      <c r="C5214" s="210"/>
      <c r="D5214" s="102"/>
      <c r="E5214" s="210"/>
      <c r="F5214" s="102"/>
      <c r="G5214" s="210"/>
      <c r="H5214" s="102"/>
      <c r="I5214" s="210"/>
      <c r="J5214" s="102"/>
      <c r="K5214" s="210"/>
      <c r="L5214" s="102"/>
      <c r="M5214" s="210"/>
      <c r="N5214" s="102"/>
      <c r="O5214" s="210"/>
      <c r="P5214" s="102"/>
      <c r="Q5214" s="215"/>
    </row>
    <row r="5215" spans="2:17" x14ac:dyDescent="0.3">
      <c r="B5215" s="102"/>
      <c r="C5215" s="210"/>
      <c r="D5215" s="102"/>
      <c r="E5215" s="210"/>
      <c r="F5215" s="102"/>
      <c r="G5215" s="210"/>
      <c r="H5215" s="102"/>
      <c r="I5215" s="210"/>
      <c r="J5215" s="102"/>
      <c r="K5215" s="210"/>
      <c r="L5215" s="102"/>
      <c r="M5215" s="210"/>
      <c r="N5215" s="102"/>
      <c r="O5215" s="210"/>
      <c r="P5215" s="102"/>
      <c r="Q5215" s="215"/>
    </row>
    <row r="5216" spans="2:17" x14ac:dyDescent="0.3">
      <c r="B5216" s="102"/>
      <c r="C5216" s="210"/>
      <c r="D5216" s="102"/>
      <c r="E5216" s="210"/>
      <c r="F5216" s="102"/>
      <c r="G5216" s="210"/>
      <c r="H5216" s="102"/>
      <c r="I5216" s="210"/>
      <c r="J5216" s="102"/>
      <c r="K5216" s="210"/>
      <c r="L5216" s="102"/>
      <c r="M5216" s="210"/>
      <c r="N5216" s="102"/>
      <c r="O5216" s="210"/>
      <c r="P5216" s="102"/>
      <c r="Q5216" s="215"/>
    </row>
    <row r="5217" spans="2:17" x14ac:dyDescent="0.3">
      <c r="B5217" s="102"/>
      <c r="C5217" s="210"/>
      <c r="D5217" s="102"/>
      <c r="E5217" s="210"/>
      <c r="F5217" s="102"/>
      <c r="G5217" s="210"/>
      <c r="H5217" s="102"/>
      <c r="I5217" s="210"/>
      <c r="J5217" s="102"/>
      <c r="K5217" s="210"/>
      <c r="L5217" s="102"/>
      <c r="M5217" s="210"/>
      <c r="N5217" s="102"/>
      <c r="O5217" s="210"/>
      <c r="P5217" s="102"/>
      <c r="Q5217" s="215"/>
    </row>
    <row r="5218" spans="2:17" x14ac:dyDescent="0.3">
      <c r="B5218" s="102"/>
      <c r="C5218" s="210"/>
      <c r="D5218" s="102"/>
      <c r="E5218" s="210"/>
      <c r="F5218" s="102"/>
      <c r="G5218" s="210"/>
      <c r="H5218" s="102"/>
      <c r="I5218" s="210"/>
      <c r="J5218" s="102"/>
      <c r="K5218" s="210"/>
      <c r="L5218" s="102"/>
      <c r="M5218" s="210"/>
      <c r="N5218" s="102"/>
      <c r="O5218" s="210"/>
      <c r="P5218" s="102"/>
      <c r="Q5218" s="215"/>
    </row>
    <row r="5219" spans="2:17" x14ac:dyDescent="0.3">
      <c r="B5219" s="102"/>
      <c r="C5219" s="210"/>
      <c r="D5219" s="102"/>
      <c r="E5219" s="210"/>
      <c r="F5219" s="102"/>
      <c r="G5219" s="210"/>
      <c r="H5219" s="102"/>
      <c r="I5219" s="210"/>
      <c r="J5219" s="102"/>
      <c r="K5219" s="210"/>
      <c r="L5219" s="102"/>
      <c r="M5219" s="210"/>
      <c r="N5219" s="102"/>
      <c r="O5219" s="210"/>
      <c r="P5219" s="102"/>
      <c r="Q5219" s="215"/>
    </row>
    <row r="5220" spans="2:17" x14ac:dyDescent="0.3">
      <c r="B5220" s="102"/>
      <c r="C5220" s="210"/>
      <c r="D5220" s="102"/>
      <c r="E5220" s="210"/>
      <c r="F5220" s="102"/>
      <c r="G5220" s="210"/>
      <c r="H5220" s="102"/>
      <c r="I5220" s="210"/>
      <c r="J5220" s="102"/>
      <c r="K5220" s="210"/>
      <c r="L5220" s="102"/>
      <c r="M5220" s="210"/>
      <c r="N5220" s="102"/>
      <c r="O5220" s="210"/>
      <c r="P5220" s="102"/>
      <c r="Q5220" s="215"/>
    </row>
    <row r="5221" spans="2:17" x14ac:dyDescent="0.3">
      <c r="B5221" s="102"/>
      <c r="C5221" s="210"/>
      <c r="D5221" s="102"/>
      <c r="E5221" s="210"/>
      <c r="F5221" s="102"/>
      <c r="G5221" s="210"/>
      <c r="H5221" s="102"/>
      <c r="I5221" s="210"/>
      <c r="J5221" s="102"/>
      <c r="K5221" s="210"/>
      <c r="L5221" s="102"/>
      <c r="M5221" s="210"/>
      <c r="N5221" s="102"/>
      <c r="O5221" s="210"/>
      <c r="P5221" s="102"/>
      <c r="Q5221" s="215"/>
    </row>
    <row r="5222" spans="2:17" x14ac:dyDescent="0.3">
      <c r="B5222" s="102"/>
      <c r="C5222" s="210"/>
      <c r="D5222" s="102"/>
      <c r="E5222" s="210"/>
      <c r="F5222" s="102"/>
      <c r="G5222" s="210"/>
      <c r="H5222" s="102"/>
      <c r="I5222" s="210"/>
      <c r="J5222" s="102"/>
      <c r="K5222" s="210"/>
      <c r="L5222" s="102"/>
      <c r="M5222" s="210"/>
      <c r="N5222" s="102"/>
      <c r="O5222" s="210"/>
      <c r="P5222" s="102"/>
      <c r="Q5222" s="215"/>
    </row>
    <row r="5223" spans="2:17" x14ac:dyDescent="0.3">
      <c r="B5223" s="102"/>
      <c r="C5223" s="210"/>
      <c r="D5223" s="102"/>
      <c r="E5223" s="210"/>
      <c r="F5223" s="102"/>
      <c r="G5223" s="210"/>
      <c r="H5223" s="102"/>
      <c r="I5223" s="210"/>
      <c r="J5223" s="102"/>
      <c r="K5223" s="210"/>
      <c r="L5223" s="102"/>
      <c r="M5223" s="210"/>
      <c r="N5223" s="102"/>
      <c r="O5223" s="210"/>
      <c r="P5223" s="102"/>
      <c r="Q5223" s="215"/>
    </row>
    <row r="5224" spans="2:17" x14ac:dyDescent="0.3">
      <c r="B5224" s="102"/>
      <c r="C5224" s="210"/>
      <c r="D5224" s="102"/>
      <c r="E5224" s="210"/>
      <c r="F5224" s="102"/>
      <c r="G5224" s="210"/>
      <c r="H5224" s="102"/>
      <c r="I5224" s="210"/>
      <c r="J5224" s="102"/>
      <c r="K5224" s="210"/>
      <c r="L5224" s="102"/>
      <c r="M5224" s="210"/>
      <c r="N5224" s="102"/>
      <c r="O5224" s="210"/>
      <c r="P5224" s="102"/>
      <c r="Q5224" s="215"/>
    </row>
    <row r="5225" spans="2:17" x14ac:dyDescent="0.3">
      <c r="B5225" s="102"/>
      <c r="C5225" s="210"/>
      <c r="D5225" s="102"/>
      <c r="E5225" s="210"/>
      <c r="F5225" s="102"/>
      <c r="G5225" s="210"/>
      <c r="H5225" s="102"/>
      <c r="I5225" s="210"/>
      <c r="J5225" s="102"/>
      <c r="K5225" s="210"/>
      <c r="L5225" s="102"/>
      <c r="M5225" s="210"/>
      <c r="N5225" s="102"/>
      <c r="O5225" s="210"/>
      <c r="P5225" s="102"/>
      <c r="Q5225" s="215"/>
    </row>
    <row r="5226" spans="2:17" x14ac:dyDescent="0.3">
      <c r="B5226" s="102"/>
      <c r="C5226" s="210"/>
      <c r="D5226" s="102"/>
      <c r="E5226" s="210"/>
      <c r="F5226" s="102"/>
      <c r="G5226" s="210"/>
      <c r="H5226" s="102"/>
      <c r="I5226" s="210"/>
      <c r="J5226" s="102"/>
      <c r="K5226" s="210"/>
      <c r="L5226" s="102"/>
      <c r="M5226" s="210"/>
      <c r="N5226" s="102"/>
      <c r="O5226" s="210"/>
      <c r="P5226" s="102"/>
      <c r="Q5226" s="215"/>
    </row>
    <row r="5227" spans="2:17" x14ac:dyDescent="0.3">
      <c r="B5227" s="102"/>
      <c r="C5227" s="210"/>
      <c r="D5227" s="102"/>
      <c r="E5227" s="210"/>
      <c r="F5227" s="102"/>
      <c r="G5227" s="210"/>
      <c r="H5227" s="102"/>
      <c r="I5227" s="210"/>
      <c r="J5227" s="102"/>
      <c r="K5227" s="210"/>
      <c r="L5227" s="102"/>
      <c r="M5227" s="210"/>
      <c r="N5227" s="102"/>
      <c r="O5227" s="210"/>
      <c r="P5227" s="102"/>
      <c r="Q5227" s="215"/>
    </row>
    <row r="5228" spans="2:17" x14ac:dyDescent="0.3">
      <c r="B5228" s="102"/>
      <c r="C5228" s="210"/>
      <c r="D5228" s="102"/>
      <c r="E5228" s="210"/>
      <c r="F5228" s="102"/>
      <c r="G5228" s="210"/>
      <c r="H5228" s="102"/>
      <c r="I5228" s="210"/>
      <c r="J5228" s="102"/>
      <c r="K5228" s="210"/>
      <c r="L5228" s="102"/>
      <c r="M5228" s="210"/>
      <c r="N5228" s="102"/>
      <c r="O5228" s="210"/>
      <c r="P5228" s="102"/>
      <c r="Q5228" s="215"/>
    </row>
    <row r="5229" spans="2:17" x14ac:dyDescent="0.3">
      <c r="B5229" s="102"/>
      <c r="C5229" s="210"/>
      <c r="D5229" s="102"/>
      <c r="E5229" s="210"/>
      <c r="F5229" s="102"/>
      <c r="G5229" s="210"/>
      <c r="H5229" s="102"/>
      <c r="I5229" s="210"/>
      <c r="J5229" s="102"/>
      <c r="K5229" s="210"/>
      <c r="L5229" s="102"/>
      <c r="M5229" s="210"/>
      <c r="N5229" s="102"/>
      <c r="O5229" s="210"/>
      <c r="P5229" s="102"/>
      <c r="Q5229" s="215"/>
    </row>
    <row r="5230" spans="2:17" x14ac:dyDescent="0.3">
      <c r="B5230" s="102"/>
      <c r="C5230" s="210"/>
      <c r="D5230" s="102"/>
      <c r="E5230" s="210"/>
      <c r="F5230" s="102"/>
      <c r="G5230" s="210"/>
      <c r="H5230" s="102"/>
      <c r="I5230" s="210"/>
      <c r="J5230" s="102"/>
      <c r="K5230" s="210"/>
      <c r="L5230" s="102"/>
      <c r="M5230" s="210"/>
      <c r="N5230" s="102"/>
      <c r="O5230" s="210"/>
      <c r="P5230" s="102"/>
      <c r="Q5230" s="215"/>
    </row>
    <row r="5231" spans="2:17" x14ac:dyDescent="0.3">
      <c r="B5231" s="102"/>
      <c r="C5231" s="210"/>
      <c r="D5231" s="102"/>
      <c r="E5231" s="210"/>
      <c r="F5231" s="102"/>
      <c r="G5231" s="210"/>
      <c r="H5231" s="102"/>
      <c r="I5231" s="210"/>
      <c r="J5231" s="102"/>
      <c r="K5231" s="210"/>
      <c r="L5231" s="102"/>
      <c r="M5231" s="210"/>
      <c r="N5231" s="102"/>
      <c r="O5231" s="210"/>
      <c r="P5231" s="102"/>
      <c r="Q5231" s="215"/>
    </row>
    <row r="5232" spans="2:17" x14ac:dyDescent="0.3">
      <c r="B5232" s="102"/>
      <c r="C5232" s="210"/>
      <c r="D5232" s="102"/>
      <c r="E5232" s="210"/>
      <c r="F5232" s="102"/>
      <c r="G5232" s="210"/>
      <c r="H5232" s="102"/>
      <c r="I5232" s="210"/>
      <c r="J5232" s="102"/>
      <c r="K5232" s="210"/>
      <c r="L5232" s="102"/>
      <c r="M5232" s="210"/>
      <c r="N5232" s="102"/>
      <c r="O5232" s="210"/>
      <c r="P5232" s="102"/>
      <c r="Q5232" s="215"/>
    </row>
    <row r="5233" spans="2:17" x14ac:dyDescent="0.3">
      <c r="B5233" s="102"/>
      <c r="C5233" s="210"/>
      <c r="D5233" s="102"/>
      <c r="E5233" s="210"/>
      <c r="F5233" s="102"/>
      <c r="G5233" s="210"/>
      <c r="H5233" s="102"/>
      <c r="I5233" s="210"/>
      <c r="J5233" s="102"/>
      <c r="K5233" s="210"/>
      <c r="L5233" s="102"/>
      <c r="M5233" s="210"/>
      <c r="N5233" s="102"/>
      <c r="O5233" s="210"/>
      <c r="P5233" s="102"/>
      <c r="Q5233" s="215"/>
    </row>
    <row r="5234" spans="2:17" x14ac:dyDescent="0.3">
      <c r="B5234" s="102"/>
      <c r="C5234" s="210"/>
      <c r="D5234" s="102"/>
      <c r="E5234" s="210"/>
      <c r="F5234" s="102"/>
      <c r="G5234" s="210"/>
      <c r="H5234" s="102"/>
      <c r="I5234" s="210"/>
      <c r="J5234" s="102"/>
      <c r="K5234" s="210"/>
      <c r="L5234" s="102"/>
      <c r="M5234" s="210"/>
      <c r="N5234" s="102"/>
      <c r="O5234" s="210"/>
      <c r="P5234" s="102"/>
      <c r="Q5234" s="215"/>
    </row>
    <row r="5235" spans="2:17" x14ac:dyDescent="0.3">
      <c r="B5235" s="102"/>
      <c r="C5235" s="210"/>
      <c r="D5235" s="102"/>
      <c r="E5235" s="210"/>
      <c r="F5235" s="102"/>
      <c r="G5235" s="210"/>
      <c r="H5235" s="102"/>
      <c r="I5235" s="210"/>
      <c r="J5235" s="102"/>
      <c r="K5235" s="210"/>
      <c r="L5235" s="102"/>
      <c r="M5235" s="210"/>
      <c r="N5235" s="102"/>
      <c r="O5235" s="210"/>
      <c r="P5235" s="102"/>
      <c r="Q5235" s="215"/>
    </row>
    <row r="5236" spans="2:17" x14ac:dyDescent="0.3">
      <c r="B5236" s="102"/>
      <c r="C5236" s="210"/>
      <c r="D5236" s="102"/>
      <c r="E5236" s="210"/>
      <c r="F5236" s="102"/>
      <c r="G5236" s="210"/>
      <c r="H5236" s="102"/>
      <c r="I5236" s="210"/>
      <c r="J5236" s="102"/>
      <c r="K5236" s="210"/>
      <c r="L5236" s="102"/>
      <c r="M5236" s="210"/>
      <c r="N5236" s="102"/>
      <c r="O5236" s="210"/>
      <c r="P5236" s="102"/>
      <c r="Q5236" s="215"/>
    </row>
    <row r="5237" spans="2:17" x14ac:dyDescent="0.3">
      <c r="B5237" s="102"/>
      <c r="C5237" s="210"/>
      <c r="D5237" s="102"/>
      <c r="E5237" s="210"/>
      <c r="F5237" s="102"/>
      <c r="G5237" s="210"/>
      <c r="H5237" s="102"/>
      <c r="I5237" s="210"/>
      <c r="J5237" s="102"/>
      <c r="K5237" s="210"/>
      <c r="L5237" s="102"/>
      <c r="M5237" s="210"/>
      <c r="N5237" s="102"/>
      <c r="O5237" s="210"/>
      <c r="P5237" s="102"/>
      <c r="Q5237" s="215"/>
    </row>
    <row r="5238" spans="2:17" x14ac:dyDescent="0.3">
      <c r="B5238" s="102"/>
      <c r="C5238" s="210"/>
      <c r="D5238" s="102"/>
      <c r="E5238" s="210"/>
      <c r="F5238" s="102"/>
      <c r="G5238" s="210"/>
      <c r="H5238" s="102"/>
      <c r="I5238" s="210"/>
      <c r="J5238" s="102"/>
      <c r="K5238" s="210"/>
      <c r="L5238" s="102"/>
      <c r="M5238" s="210"/>
      <c r="N5238" s="102"/>
      <c r="O5238" s="210"/>
      <c r="P5238" s="102"/>
      <c r="Q5238" s="215"/>
    </row>
    <row r="5239" spans="2:17" x14ac:dyDescent="0.3">
      <c r="B5239" s="102"/>
      <c r="C5239" s="210"/>
      <c r="D5239" s="102"/>
      <c r="E5239" s="210"/>
      <c r="F5239" s="102"/>
      <c r="G5239" s="210"/>
      <c r="H5239" s="102"/>
      <c r="I5239" s="210"/>
      <c r="J5239" s="102"/>
      <c r="K5239" s="210"/>
      <c r="L5239" s="102"/>
      <c r="M5239" s="210"/>
      <c r="N5239" s="102"/>
      <c r="O5239" s="210"/>
      <c r="P5239" s="102"/>
      <c r="Q5239" s="215"/>
    </row>
    <row r="5240" spans="2:17" x14ac:dyDescent="0.3">
      <c r="B5240" s="102"/>
      <c r="C5240" s="210"/>
      <c r="D5240" s="102"/>
      <c r="E5240" s="210"/>
      <c r="F5240" s="102"/>
      <c r="G5240" s="210"/>
      <c r="H5240" s="102"/>
      <c r="I5240" s="210"/>
      <c r="J5240" s="102"/>
      <c r="K5240" s="210"/>
      <c r="L5240" s="102"/>
      <c r="M5240" s="210"/>
      <c r="N5240" s="102"/>
      <c r="O5240" s="210"/>
      <c r="P5240" s="102"/>
      <c r="Q5240" s="215"/>
    </row>
    <row r="5241" spans="2:17" x14ac:dyDescent="0.3">
      <c r="B5241" s="102"/>
      <c r="C5241" s="210"/>
      <c r="D5241" s="102"/>
      <c r="E5241" s="210"/>
      <c r="F5241" s="102"/>
      <c r="G5241" s="210"/>
      <c r="H5241" s="102"/>
      <c r="I5241" s="210"/>
      <c r="J5241" s="102"/>
      <c r="K5241" s="210"/>
      <c r="L5241" s="102"/>
      <c r="M5241" s="210"/>
      <c r="N5241" s="102"/>
      <c r="O5241" s="210"/>
      <c r="P5241" s="102"/>
      <c r="Q5241" s="215"/>
    </row>
    <row r="5242" spans="2:17" x14ac:dyDescent="0.3">
      <c r="B5242" s="102"/>
      <c r="C5242" s="210"/>
      <c r="D5242" s="102"/>
      <c r="E5242" s="210"/>
      <c r="F5242" s="102"/>
      <c r="G5242" s="210"/>
      <c r="H5242" s="102"/>
      <c r="I5242" s="210"/>
      <c r="J5242" s="102"/>
      <c r="K5242" s="210"/>
      <c r="L5242" s="102"/>
      <c r="M5242" s="210"/>
      <c r="N5242" s="102"/>
      <c r="O5242" s="210"/>
      <c r="P5242" s="102"/>
      <c r="Q5242" s="215"/>
    </row>
    <row r="5243" spans="2:17" x14ac:dyDescent="0.3">
      <c r="B5243" s="102"/>
      <c r="C5243" s="210"/>
      <c r="D5243" s="102"/>
      <c r="E5243" s="210"/>
      <c r="F5243" s="102"/>
      <c r="G5243" s="210"/>
      <c r="H5243" s="102"/>
      <c r="I5243" s="210"/>
      <c r="J5243" s="102"/>
      <c r="K5243" s="210"/>
      <c r="L5243" s="102"/>
      <c r="M5243" s="210"/>
      <c r="N5243" s="102"/>
      <c r="O5243" s="210"/>
      <c r="P5243" s="102"/>
      <c r="Q5243" s="215"/>
    </row>
    <row r="5244" spans="2:17" x14ac:dyDescent="0.3">
      <c r="B5244" s="102"/>
      <c r="C5244" s="210"/>
      <c r="D5244" s="102"/>
      <c r="E5244" s="210"/>
      <c r="F5244" s="102"/>
      <c r="G5244" s="210"/>
      <c r="H5244" s="102"/>
      <c r="I5244" s="210"/>
      <c r="J5244" s="102"/>
      <c r="K5244" s="210"/>
      <c r="L5244" s="102"/>
      <c r="M5244" s="210"/>
      <c r="N5244" s="102"/>
      <c r="O5244" s="210"/>
      <c r="P5244" s="102"/>
      <c r="Q5244" s="215"/>
    </row>
    <row r="5245" spans="2:17" x14ac:dyDescent="0.3">
      <c r="B5245" s="102"/>
      <c r="C5245" s="210"/>
      <c r="D5245" s="102"/>
      <c r="E5245" s="210"/>
      <c r="F5245" s="102"/>
      <c r="G5245" s="210"/>
      <c r="H5245" s="102"/>
      <c r="I5245" s="210"/>
      <c r="J5245" s="102"/>
      <c r="K5245" s="210"/>
      <c r="L5245" s="102"/>
      <c r="M5245" s="210"/>
      <c r="N5245" s="102"/>
      <c r="O5245" s="210"/>
      <c r="P5245" s="102"/>
      <c r="Q5245" s="215"/>
    </row>
    <row r="5246" spans="2:17" x14ac:dyDescent="0.3">
      <c r="B5246" s="102"/>
      <c r="C5246" s="210"/>
      <c r="D5246" s="102"/>
      <c r="E5246" s="210"/>
      <c r="F5246" s="102"/>
      <c r="G5246" s="210"/>
      <c r="H5246" s="102"/>
      <c r="I5246" s="210"/>
      <c r="J5246" s="102"/>
      <c r="K5246" s="210"/>
      <c r="L5246" s="102"/>
      <c r="M5246" s="210"/>
      <c r="N5246" s="102"/>
      <c r="O5246" s="210"/>
      <c r="P5246" s="102"/>
      <c r="Q5246" s="215"/>
    </row>
    <row r="5247" spans="2:17" x14ac:dyDescent="0.3">
      <c r="B5247" s="102"/>
      <c r="C5247" s="210"/>
      <c r="D5247" s="102"/>
      <c r="E5247" s="210"/>
      <c r="F5247" s="102"/>
      <c r="G5247" s="210"/>
      <c r="H5247" s="102"/>
      <c r="I5247" s="210"/>
      <c r="J5247" s="102"/>
      <c r="K5247" s="210"/>
      <c r="L5247" s="102"/>
      <c r="M5247" s="210"/>
      <c r="N5247" s="102"/>
      <c r="O5247" s="210"/>
      <c r="P5247" s="102"/>
      <c r="Q5247" s="215"/>
    </row>
    <row r="5248" spans="2:17" x14ac:dyDescent="0.3">
      <c r="B5248" s="102"/>
      <c r="C5248" s="210"/>
      <c r="D5248" s="102"/>
      <c r="E5248" s="210"/>
      <c r="F5248" s="102"/>
      <c r="G5248" s="210"/>
      <c r="H5248" s="102"/>
      <c r="I5248" s="210"/>
      <c r="J5248" s="102"/>
      <c r="K5248" s="210"/>
      <c r="L5248" s="102"/>
      <c r="M5248" s="210"/>
      <c r="N5248" s="102"/>
      <c r="O5248" s="210"/>
      <c r="P5248" s="102"/>
      <c r="Q5248" s="215"/>
    </row>
    <row r="5249" spans="2:17" x14ac:dyDescent="0.3">
      <c r="B5249" s="102"/>
      <c r="C5249" s="210"/>
      <c r="D5249" s="102"/>
      <c r="E5249" s="210"/>
      <c r="F5249" s="102"/>
      <c r="G5249" s="210"/>
      <c r="H5249" s="102"/>
      <c r="I5249" s="210"/>
      <c r="J5249" s="102"/>
      <c r="K5249" s="210"/>
      <c r="L5249" s="102"/>
      <c r="M5249" s="210"/>
      <c r="N5249" s="102"/>
      <c r="O5249" s="210"/>
      <c r="P5249" s="102"/>
      <c r="Q5249" s="215"/>
    </row>
    <row r="5250" spans="2:17" x14ac:dyDescent="0.3">
      <c r="B5250" s="102"/>
      <c r="C5250" s="210"/>
      <c r="D5250" s="102"/>
      <c r="E5250" s="210"/>
      <c r="F5250" s="102"/>
      <c r="G5250" s="210"/>
      <c r="H5250" s="102"/>
      <c r="I5250" s="210"/>
      <c r="J5250" s="102"/>
      <c r="K5250" s="210"/>
      <c r="L5250" s="102"/>
      <c r="M5250" s="210"/>
      <c r="N5250" s="102"/>
      <c r="O5250" s="210"/>
      <c r="P5250" s="102"/>
      <c r="Q5250" s="215"/>
    </row>
    <row r="5251" spans="2:17" x14ac:dyDescent="0.3">
      <c r="B5251" s="102"/>
      <c r="C5251" s="210"/>
      <c r="D5251" s="102"/>
      <c r="E5251" s="210"/>
      <c r="F5251" s="102"/>
      <c r="G5251" s="210"/>
      <c r="H5251" s="102"/>
      <c r="I5251" s="210"/>
      <c r="J5251" s="102"/>
      <c r="K5251" s="210"/>
      <c r="L5251" s="102"/>
      <c r="M5251" s="210"/>
      <c r="N5251" s="102"/>
      <c r="O5251" s="210"/>
      <c r="P5251" s="102"/>
      <c r="Q5251" s="215"/>
    </row>
    <row r="5252" spans="2:17" x14ac:dyDescent="0.3">
      <c r="B5252" s="102"/>
      <c r="C5252" s="210"/>
      <c r="D5252" s="102"/>
      <c r="E5252" s="210"/>
      <c r="F5252" s="102"/>
      <c r="G5252" s="210"/>
      <c r="H5252" s="102"/>
      <c r="I5252" s="210"/>
      <c r="J5252" s="102"/>
      <c r="K5252" s="210"/>
      <c r="L5252" s="102"/>
      <c r="M5252" s="210"/>
      <c r="N5252" s="102"/>
      <c r="O5252" s="210"/>
      <c r="P5252" s="102"/>
      <c r="Q5252" s="215"/>
    </row>
    <row r="5253" spans="2:17" x14ac:dyDescent="0.3">
      <c r="B5253" s="102"/>
      <c r="C5253" s="210"/>
      <c r="D5253" s="102"/>
      <c r="E5253" s="210"/>
      <c r="F5253" s="102"/>
      <c r="G5253" s="210"/>
      <c r="H5253" s="102"/>
      <c r="I5253" s="210"/>
      <c r="J5253" s="102"/>
      <c r="K5253" s="210"/>
      <c r="L5253" s="102"/>
      <c r="M5253" s="210"/>
      <c r="N5253" s="102"/>
      <c r="O5253" s="210"/>
      <c r="P5253" s="102"/>
      <c r="Q5253" s="215"/>
    </row>
    <row r="5254" spans="2:17" x14ac:dyDescent="0.3">
      <c r="B5254" s="102"/>
      <c r="C5254" s="210"/>
      <c r="D5254" s="102"/>
      <c r="E5254" s="210"/>
      <c r="F5254" s="102"/>
      <c r="G5254" s="210"/>
      <c r="H5254" s="102"/>
      <c r="I5254" s="210"/>
      <c r="J5254" s="102"/>
      <c r="K5254" s="210"/>
      <c r="L5254" s="102"/>
      <c r="M5254" s="210"/>
      <c r="N5254" s="102"/>
      <c r="O5254" s="210"/>
      <c r="P5254" s="102"/>
      <c r="Q5254" s="215"/>
    </row>
    <row r="5255" spans="2:17" x14ac:dyDescent="0.3">
      <c r="B5255" s="102"/>
      <c r="C5255" s="210"/>
      <c r="D5255" s="102"/>
      <c r="E5255" s="210"/>
      <c r="F5255" s="102"/>
      <c r="G5255" s="210"/>
      <c r="H5255" s="102"/>
      <c r="I5255" s="210"/>
      <c r="J5255" s="102"/>
      <c r="K5255" s="210"/>
      <c r="L5255" s="102"/>
      <c r="M5255" s="210"/>
      <c r="N5255" s="102"/>
      <c r="O5255" s="210"/>
      <c r="P5255" s="102"/>
      <c r="Q5255" s="215"/>
    </row>
    <row r="5256" spans="2:17" x14ac:dyDescent="0.3">
      <c r="B5256" s="102"/>
      <c r="C5256" s="210"/>
      <c r="D5256" s="102"/>
      <c r="E5256" s="210"/>
      <c r="F5256" s="102"/>
      <c r="G5256" s="210"/>
      <c r="H5256" s="102"/>
      <c r="I5256" s="210"/>
      <c r="J5256" s="102"/>
      <c r="K5256" s="210"/>
      <c r="L5256" s="102"/>
      <c r="M5256" s="210"/>
      <c r="N5256" s="102"/>
      <c r="O5256" s="210"/>
      <c r="P5256" s="102"/>
      <c r="Q5256" s="215"/>
    </row>
    <row r="5257" spans="2:17" x14ac:dyDescent="0.3">
      <c r="B5257" s="102"/>
      <c r="C5257" s="210"/>
      <c r="D5257" s="102"/>
      <c r="E5257" s="210"/>
      <c r="F5257" s="102"/>
      <c r="G5257" s="210"/>
      <c r="H5257" s="102"/>
      <c r="I5257" s="210"/>
      <c r="J5257" s="102"/>
      <c r="K5257" s="210"/>
      <c r="L5257" s="102"/>
      <c r="M5257" s="210"/>
      <c r="N5257" s="102"/>
      <c r="O5257" s="210"/>
      <c r="P5257" s="102"/>
      <c r="Q5257" s="215"/>
    </row>
    <row r="5258" spans="2:17" x14ac:dyDescent="0.3">
      <c r="B5258" s="102"/>
      <c r="C5258" s="210"/>
      <c r="D5258" s="102"/>
      <c r="E5258" s="210"/>
      <c r="F5258" s="102"/>
      <c r="G5258" s="210"/>
      <c r="H5258" s="102"/>
      <c r="I5258" s="210"/>
      <c r="J5258" s="102"/>
      <c r="K5258" s="210"/>
      <c r="L5258" s="102"/>
      <c r="M5258" s="210"/>
      <c r="N5258" s="102"/>
      <c r="O5258" s="210"/>
      <c r="P5258" s="102"/>
      <c r="Q5258" s="215"/>
    </row>
    <row r="5259" spans="2:17" x14ac:dyDescent="0.3">
      <c r="B5259" s="102"/>
      <c r="C5259" s="210"/>
      <c r="D5259" s="102"/>
      <c r="E5259" s="210"/>
      <c r="F5259" s="102"/>
      <c r="G5259" s="210"/>
      <c r="H5259" s="102"/>
      <c r="I5259" s="210"/>
      <c r="J5259" s="102"/>
      <c r="K5259" s="210"/>
      <c r="L5259" s="102"/>
      <c r="M5259" s="210"/>
      <c r="N5259" s="102"/>
      <c r="O5259" s="210"/>
      <c r="P5259" s="102"/>
      <c r="Q5259" s="215"/>
    </row>
    <row r="5260" spans="2:17" x14ac:dyDescent="0.3">
      <c r="B5260" s="102"/>
      <c r="C5260" s="210"/>
      <c r="D5260" s="102"/>
      <c r="E5260" s="210"/>
      <c r="F5260" s="102"/>
      <c r="G5260" s="210"/>
      <c r="H5260" s="102"/>
      <c r="I5260" s="210"/>
      <c r="J5260" s="102"/>
      <c r="K5260" s="210"/>
      <c r="L5260" s="102"/>
      <c r="M5260" s="210"/>
      <c r="N5260" s="102"/>
      <c r="O5260" s="210"/>
      <c r="P5260" s="102"/>
      <c r="Q5260" s="215"/>
    </row>
    <row r="5261" spans="2:17" x14ac:dyDescent="0.3">
      <c r="B5261" s="102"/>
      <c r="C5261" s="210"/>
      <c r="D5261" s="102"/>
      <c r="E5261" s="210"/>
      <c r="F5261" s="102"/>
      <c r="G5261" s="210"/>
      <c r="H5261" s="102"/>
      <c r="I5261" s="210"/>
      <c r="J5261" s="102"/>
      <c r="K5261" s="210"/>
      <c r="L5261" s="102"/>
      <c r="M5261" s="210"/>
      <c r="N5261" s="102"/>
      <c r="O5261" s="210"/>
      <c r="P5261" s="102"/>
      <c r="Q5261" s="215"/>
    </row>
    <row r="5262" spans="2:17" x14ac:dyDescent="0.3">
      <c r="B5262" s="102"/>
      <c r="C5262" s="210"/>
      <c r="D5262" s="102"/>
      <c r="E5262" s="210"/>
      <c r="F5262" s="102"/>
      <c r="G5262" s="210"/>
      <c r="H5262" s="102"/>
      <c r="I5262" s="210"/>
      <c r="J5262" s="102"/>
      <c r="K5262" s="210"/>
      <c r="L5262" s="102"/>
      <c r="M5262" s="210"/>
      <c r="N5262" s="102"/>
      <c r="O5262" s="210"/>
      <c r="P5262" s="102"/>
      <c r="Q5262" s="215"/>
    </row>
    <row r="5263" spans="2:17" x14ac:dyDescent="0.3">
      <c r="B5263" s="102"/>
      <c r="C5263" s="210"/>
      <c r="D5263" s="102"/>
      <c r="E5263" s="210"/>
      <c r="F5263" s="102"/>
      <c r="G5263" s="210"/>
      <c r="H5263" s="102"/>
      <c r="I5263" s="210"/>
      <c r="J5263" s="102"/>
      <c r="K5263" s="210"/>
      <c r="L5263" s="102"/>
      <c r="M5263" s="210"/>
      <c r="N5263" s="102"/>
      <c r="O5263" s="210"/>
      <c r="P5263" s="102"/>
      <c r="Q5263" s="215"/>
    </row>
    <row r="5264" spans="2:17" x14ac:dyDescent="0.3">
      <c r="B5264" s="102"/>
      <c r="C5264" s="210"/>
      <c r="D5264" s="102"/>
      <c r="E5264" s="210"/>
      <c r="F5264" s="102"/>
      <c r="G5264" s="210"/>
      <c r="H5264" s="102"/>
      <c r="I5264" s="210"/>
      <c r="J5264" s="102"/>
      <c r="K5264" s="210"/>
      <c r="L5264" s="102"/>
      <c r="M5264" s="210"/>
      <c r="N5264" s="102"/>
      <c r="O5264" s="210"/>
      <c r="P5264" s="102"/>
      <c r="Q5264" s="215"/>
    </row>
    <row r="5265" spans="2:17" x14ac:dyDescent="0.3">
      <c r="B5265" s="102"/>
      <c r="C5265" s="210"/>
      <c r="D5265" s="102"/>
      <c r="E5265" s="210"/>
      <c r="F5265" s="102"/>
      <c r="G5265" s="210"/>
      <c r="H5265" s="102"/>
      <c r="I5265" s="210"/>
      <c r="J5265" s="102"/>
      <c r="K5265" s="210"/>
      <c r="L5265" s="102"/>
      <c r="M5265" s="210"/>
      <c r="N5265" s="102"/>
      <c r="O5265" s="210"/>
      <c r="P5265" s="102"/>
      <c r="Q5265" s="215"/>
    </row>
    <row r="5266" spans="2:17" x14ac:dyDescent="0.3">
      <c r="B5266" s="102"/>
      <c r="C5266" s="210"/>
      <c r="D5266" s="102"/>
      <c r="E5266" s="210"/>
      <c r="F5266" s="102"/>
      <c r="G5266" s="210"/>
      <c r="H5266" s="102"/>
      <c r="I5266" s="210"/>
      <c r="J5266" s="102"/>
      <c r="K5266" s="210"/>
      <c r="L5266" s="102"/>
      <c r="M5266" s="210"/>
      <c r="N5266" s="102"/>
      <c r="O5266" s="210"/>
      <c r="P5266" s="102"/>
      <c r="Q5266" s="215"/>
    </row>
    <row r="5267" spans="2:17" x14ac:dyDescent="0.3">
      <c r="B5267" s="102"/>
      <c r="C5267" s="210"/>
      <c r="D5267" s="102"/>
      <c r="E5267" s="210"/>
      <c r="F5267" s="102"/>
      <c r="G5267" s="210"/>
      <c r="H5267" s="102"/>
      <c r="I5267" s="210"/>
      <c r="J5267" s="102"/>
      <c r="K5267" s="210"/>
      <c r="L5267" s="102"/>
      <c r="M5267" s="210"/>
      <c r="N5267" s="102"/>
      <c r="O5267" s="210"/>
      <c r="P5267" s="102"/>
      <c r="Q5267" s="215"/>
    </row>
    <row r="5268" spans="2:17" x14ac:dyDescent="0.3">
      <c r="B5268" s="102"/>
      <c r="C5268" s="210"/>
      <c r="D5268" s="102"/>
      <c r="E5268" s="210"/>
      <c r="F5268" s="102"/>
      <c r="G5268" s="210"/>
      <c r="H5268" s="102"/>
      <c r="I5268" s="210"/>
      <c r="J5268" s="102"/>
      <c r="K5268" s="210"/>
      <c r="L5268" s="102"/>
      <c r="M5268" s="210"/>
      <c r="N5268" s="102"/>
      <c r="O5268" s="210"/>
      <c r="P5268" s="102"/>
      <c r="Q5268" s="215"/>
    </row>
    <row r="5269" spans="2:17" x14ac:dyDescent="0.3">
      <c r="B5269" s="102"/>
      <c r="C5269" s="210"/>
      <c r="D5269" s="102"/>
      <c r="E5269" s="210"/>
      <c r="F5269" s="102"/>
      <c r="G5269" s="210"/>
      <c r="H5269" s="102"/>
      <c r="I5269" s="210"/>
      <c r="J5269" s="102"/>
      <c r="K5269" s="210"/>
      <c r="L5269" s="102"/>
      <c r="M5269" s="210"/>
      <c r="N5269" s="102"/>
      <c r="O5269" s="210"/>
      <c r="P5269" s="102"/>
      <c r="Q5269" s="215"/>
    </row>
    <row r="5270" spans="2:17" x14ac:dyDescent="0.3">
      <c r="B5270" s="102"/>
      <c r="C5270" s="210"/>
      <c r="D5270" s="102"/>
      <c r="E5270" s="210"/>
      <c r="F5270" s="102"/>
      <c r="G5270" s="210"/>
      <c r="H5270" s="102"/>
      <c r="I5270" s="210"/>
      <c r="J5270" s="102"/>
      <c r="K5270" s="210"/>
      <c r="L5270" s="102"/>
      <c r="M5270" s="210"/>
      <c r="N5270" s="102"/>
      <c r="O5270" s="210"/>
      <c r="P5270" s="102"/>
      <c r="Q5270" s="215"/>
    </row>
    <row r="5271" spans="2:17" x14ac:dyDescent="0.3">
      <c r="B5271" s="102"/>
      <c r="C5271" s="210"/>
      <c r="D5271" s="102"/>
      <c r="E5271" s="210"/>
      <c r="F5271" s="102"/>
      <c r="G5271" s="210"/>
      <c r="H5271" s="102"/>
      <c r="I5271" s="210"/>
      <c r="J5271" s="102"/>
      <c r="K5271" s="210"/>
      <c r="L5271" s="102"/>
      <c r="M5271" s="210"/>
      <c r="N5271" s="102"/>
      <c r="O5271" s="210"/>
      <c r="P5271" s="102"/>
      <c r="Q5271" s="215"/>
    </row>
    <row r="5272" spans="2:17" x14ac:dyDescent="0.3">
      <c r="B5272" s="102"/>
      <c r="C5272" s="210"/>
      <c r="D5272" s="102"/>
      <c r="E5272" s="210"/>
      <c r="F5272" s="102"/>
      <c r="G5272" s="210"/>
      <c r="H5272" s="102"/>
      <c r="I5272" s="210"/>
      <c r="J5272" s="102"/>
      <c r="K5272" s="210"/>
      <c r="L5272" s="102"/>
      <c r="M5272" s="210"/>
      <c r="N5272" s="102"/>
      <c r="O5272" s="210"/>
      <c r="P5272" s="102"/>
      <c r="Q5272" s="215"/>
    </row>
    <row r="5273" spans="2:17" x14ac:dyDescent="0.3">
      <c r="B5273" s="102"/>
      <c r="C5273" s="210"/>
      <c r="D5273" s="102"/>
      <c r="E5273" s="210"/>
      <c r="F5273" s="102"/>
      <c r="G5273" s="210"/>
      <c r="H5273" s="102"/>
      <c r="I5273" s="210"/>
      <c r="J5273" s="102"/>
      <c r="K5273" s="210"/>
      <c r="L5273" s="102"/>
      <c r="M5273" s="210"/>
      <c r="N5273" s="102"/>
      <c r="O5273" s="210"/>
      <c r="P5273" s="102"/>
      <c r="Q5273" s="215"/>
    </row>
    <row r="5274" spans="2:17" x14ac:dyDescent="0.3">
      <c r="B5274" s="102"/>
      <c r="C5274" s="210"/>
      <c r="D5274" s="102"/>
      <c r="E5274" s="210"/>
      <c r="F5274" s="102"/>
      <c r="G5274" s="210"/>
      <c r="H5274" s="102"/>
      <c r="I5274" s="210"/>
      <c r="J5274" s="102"/>
      <c r="K5274" s="210"/>
      <c r="L5274" s="102"/>
      <c r="M5274" s="210"/>
      <c r="N5274" s="102"/>
      <c r="O5274" s="210"/>
      <c r="P5274" s="102"/>
      <c r="Q5274" s="215"/>
    </row>
    <row r="5275" spans="2:17" x14ac:dyDescent="0.3">
      <c r="B5275" s="102"/>
      <c r="C5275" s="210"/>
      <c r="D5275" s="102"/>
      <c r="E5275" s="210"/>
      <c r="F5275" s="102"/>
      <c r="G5275" s="210"/>
      <c r="H5275" s="102"/>
      <c r="I5275" s="210"/>
      <c r="J5275" s="102"/>
      <c r="K5275" s="210"/>
      <c r="L5275" s="102"/>
      <c r="M5275" s="210"/>
      <c r="N5275" s="102"/>
      <c r="O5275" s="210"/>
      <c r="P5275" s="102"/>
      <c r="Q5275" s="215"/>
    </row>
    <row r="5276" spans="2:17" x14ac:dyDescent="0.3">
      <c r="B5276" s="102"/>
      <c r="C5276" s="210"/>
      <c r="D5276" s="102"/>
      <c r="E5276" s="210"/>
      <c r="F5276" s="102"/>
      <c r="G5276" s="210"/>
      <c r="H5276" s="102"/>
      <c r="I5276" s="210"/>
      <c r="J5276" s="102"/>
      <c r="K5276" s="210"/>
      <c r="L5276" s="102"/>
      <c r="M5276" s="210"/>
      <c r="N5276" s="102"/>
      <c r="O5276" s="210"/>
      <c r="P5276" s="102"/>
      <c r="Q5276" s="215"/>
    </row>
    <row r="5277" spans="2:17" x14ac:dyDescent="0.3">
      <c r="B5277" s="102"/>
      <c r="C5277" s="210"/>
      <c r="D5277" s="102"/>
      <c r="E5277" s="210"/>
      <c r="F5277" s="102"/>
      <c r="G5277" s="210"/>
      <c r="H5277" s="102"/>
      <c r="I5277" s="210"/>
      <c r="J5277" s="102"/>
      <c r="K5277" s="210"/>
      <c r="L5277" s="102"/>
      <c r="M5277" s="210"/>
      <c r="N5277" s="102"/>
      <c r="O5277" s="210"/>
      <c r="P5277" s="102"/>
      <c r="Q5277" s="215"/>
    </row>
    <row r="5278" spans="2:17" x14ac:dyDescent="0.3">
      <c r="B5278" s="102"/>
      <c r="C5278" s="210"/>
      <c r="D5278" s="102"/>
      <c r="E5278" s="210"/>
      <c r="F5278" s="102"/>
      <c r="G5278" s="210"/>
      <c r="H5278" s="102"/>
      <c r="I5278" s="210"/>
      <c r="J5278" s="102"/>
      <c r="K5278" s="210"/>
      <c r="L5278" s="102"/>
      <c r="M5278" s="210"/>
      <c r="N5278" s="102"/>
      <c r="O5278" s="210"/>
      <c r="P5278" s="102"/>
      <c r="Q5278" s="215"/>
    </row>
    <row r="5279" spans="2:17" x14ac:dyDescent="0.3">
      <c r="B5279" s="102"/>
      <c r="C5279" s="210"/>
      <c r="D5279" s="102"/>
      <c r="E5279" s="210"/>
      <c r="F5279" s="102"/>
      <c r="G5279" s="210"/>
      <c r="H5279" s="102"/>
      <c r="I5279" s="210"/>
      <c r="J5279" s="102"/>
      <c r="K5279" s="210"/>
      <c r="L5279" s="102"/>
      <c r="M5279" s="210"/>
      <c r="N5279" s="102"/>
      <c r="O5279" s="210"/>
      <c r="P5279" s="102"/>
      <c r="Q5279" s="215"/>
    </row>
    <row r="5280" spans="2:17" x14ac:dyDescent="0.3">
      <c r="B5280" s="102"/>
      <c r="C5280" s="210"/>
      <c r="D5280" s="102"/>
      <c r="E5280" s="210"/>
      <c r="F5280" s="102"/>
      <c r="G5280" s="210"/>
      <c r="H5280" s="102"/>
      <c r="I5280" s="210"/>
      <c r="J5280" s="102"/>
      <c r="K5280" s="210"/>
      <c r="L5280" s="102"/>
      <c r="M5280" s="210"/>
      <c r="N5280" s="102"/>
      <c r="O5280" s="210"/>
      <c r="P5280" s="102"/>
      <c r="Q5280" s="215"/>
    </row>
    <row r="5281" spans="2:17" x14ac:dyDescent="0.3">
      <c r="B5281" s="102"/>
      <c r="C5281" s="210"/>
      <c r="D5281" s="102"/>
      <c r="E5281" s="210"/>
      <c r="F5281" s="102"/>
      <c r="G5281" s="210"/>
      <c r="H5281" s="102"/>
      <c r="I5281" s="210"/>
      <c r="J5281" s="102"/>
      <c r="K5281" s="210"/>
      <c r="L5281" s="102"/>
      <c r="M5281" s="210"/>
      <c r="N5281" s="102"/>
      <c r="O5281" s="210"/>
      <c r="P5281" s="102"/>
      <c r="Q5281" s="215"/>
    </row>
    <row r="5282" spans="2:17" x14ac:dyDescent="0.3">
      <c r="B5282" s="102"/>
      <c r="C5282" s="210"/>
      <c r="D5282" s="102"/>
      <c r="E5282" s="210"/>
      <c r="F5282" s="102"/>
      <c r="G5282" s="210"/>
      <c r="H5282" s="102"/>
      <c r="I5282" s="210"/>
      <c r="J5282" s="102"/>
      <c r="K5282" s="210"/>
      <c r="L5282" s="102"/>
      <c r="M5282" s="210"/>
      <c r="N5282" s="102"/>
      <c r="O5282" s="210"/>
      <c r="P5282" s="102"/>
      <c r="Q5282" s="215"/>
    </row>
    <row r="5283" spans="2:17" x14ac:dyDescent="0.3">
      <c r="B5283" s="102"/>
      <c r="C5283" s="210"/>
      <c r="D5283" s="102"/>
      <c r="E5283" s="210"/>
      <c r="F5283" s="102"/>
      <c r="G5283" s="210"/>
      <c r="H5283" s="102"/>
      <c r="I5283" s="210"/>
      <c r="J5283" s="102"/>
      <c r="K5283" s="210"/>
      <c r="L5283" s="102"/>
      <c r="M5283" s="210"/>
      <c r="N5283" s="102"/>
      <c r="O5283" s="210"/>
      <c r="P5283" s="102"/>
      <c r="Q5283" s="215"/>
    </row>
    <row r="5284" spans="2:17" x14ac:dyDescent="0.3">
      <c r="B5284" s="102"/>
      <c r="C5284" s="210"/>
      <c r="D5284" s="102"/>
      <c r="E5284" s="210"/>
      <c r="F5284" s="102"/>
      <c r="G5284" s="210"/>
      <c r="H5284" s="102"/>
      <c r="I5284" s="210"/>
      <c r="J5284" s="102"/>
      <c r="K5284" s="210"/>
      <c r="L5284" s="102"/>
      <c r="M5284" s="210"/>
      <c r="N5284" s="102"/>
      <c r="O5284" s="210"/>
      <c r="P5284" s="102"/>
      <c r="Q5284" s="215"/>
    </row>
    <row r="5285" spans="2:17" x14ac:dyDescent="0.3">
      <c r="B5285" s="102"/>
      <c r="C5285" s="210"/>
      <c r="D5285" s="102"/>
      <c r="E5285" s="210"/>
      <c r="F5285" s="102"/>
      <c r="G5285" s="210"/>
      <c r="H5285" s="102"/>
      <c r="I5285" s="210"/>
      <c r="J5285" s="102"/>
      <c r="K5285" s="210"/>
      <c r="L5285" s="102"/>
      <c r="M5285" s="210"/>
      <c r="N5285" s="102"/>
      <c r="O5285" s="210"/>
      <c r="P5285" s="102"/>
      <c r="Q5285" s="215"/>
    </row>
    <row r="5286" spans="2:17" x14ac:dyDescent="0.3">
      <c r="B5286" s="102"/>
      <c r="C5286" s="210"/>
      <c r="D5286" s="102"/>
      <c r="E5286" s="210"/>
      <c r="F5286" s="102"/>
      <c r="G5286" s="210"/>
      <c r="H5286" s="102"/>
      <c r="I5286" s="210"/>
      <c r="J5286" s="102"/>
      <c r="K5286" s="210"/>
      <c r="L5286" s="102"/>
      <c r="M5286" s="210"/>
      <c r="N5286" s="102"/>
      <c r="O5286" s="210"/>
      <c r="P5286" s="102"/>
      <c r="Q5286" s="215"/>
    </row>
    <row r="5287" spans="2:17" x14ac:dyDescent="0.3">
      <c r="B5287" s="102"/>
      <c r="C5287" s="210"/>
      <c r="D5287" s="102"/>
      <c r="E5287" s="210"/>
      <c r="F5287" s="102"/>
      <c r="G5287" s="210"/>
      <c r="H5287" s="102"/>
      <c r="I5287" s="210"/>
      <c r="J5287" s="102"/>
      <c r="K5287" s="210"/>
      <c r="L5287" s="102"/>
      <c r="M5287" s="210"/>
      <c r="N5287" s="102"/>
      <c r="O5287" s="210"/>
      <c r="P5287" s="102"/>
      <c r="Q5287" s="215"/>
    </row>
    <row r="5288" spans="2:17" x14ac:dyDescent="0.3">
      <c r="B5288" s="102"/>
      <c r="C5288" s="210"/>
      <c r="D5288" s="102"/>
      <c r="E5288" s="210"/>
      <c r="F5288" s="102"/>
      <c r="G5288" s="210"/>
      <c r="H5288" s="102"/>
      <c r="I5288" s="210"/>
      <c r="J5288" s="102"/>
      <c r="K5288" s="210"/>
      <c r="L5288" s="102"/>
      <c r="M5288" s="210"/>
      <c r="N5288" s="102"/>
      <c r="O5288" s="210"/>
      <c r="P5288" s="102"/>
      <c r="Q5288" s="215"/>
    </row>
    <row r="5289" spans="2:17" x14ac:dyDescent="0.3">
      <c r="B5289" s="102"/>
      <c r="C5289" s="210"/>
      <c r="D5289" s="102"/>
      <c r="E5289" s="210"/>
      <c r="F5289" s="102"/>
      <c r="G5289" s="210"/>
      <c r="H5289" s="102"/>
      <c r="I5289" s="210"/>
      <c r="J5289" s="102"/>
      <c r="K5289" s="210"/>
      <c r="L5289" s="102"/>
      <c r="M5289" s="210"/>
      <c r="N5289" s="102"/>
      <c r="O5289" s="210"/>
      <c r="P5289" s="102"/>
      <c r="Q5289" s="215"/>
    </row>
    <row r="5290" spans="2:17" x14ac:dyDescent="0.3">
      <c r="B5290" s="102"/>
      <c r="C5290" s="210"/>
      <c r="D5290" s="102"/>
      <c r="E5290" s="210"/>
      <c r="F5290" s="102"/>
      <c r="G5290" s="210"/>
      <c r="H5290" s="102"/>
      <c r="I5290" s="210"/>
      <c r="J5290" s="102"/>
      <c r="K5290" s="210"/>
      <c r="L5290" s="102"/>
      <c r="M5290" s="210"/>
      <c r="N5290" s="102"/>
      <c r="O5290" s="210"/>
      <c r="P5290" s="102"/>
      <c r="Q5290" s="215"/>
    </row>
    <row r="5291" spans="2:17" x14ac:dyDescent="0.3">
      <c r="B5291" s="102"/>
      <c r="C5291" s="210"/>
      <c r="D5291" s="102"/>
      <c r="E5291" s="210"/>
      <c r="F5291" s="102"/>
      <c r="G5291" s="210"/>
      <c r="H5291" s="102"/>
      <c r="I5291" s="210"/>
      <c r="J5291" s="102"/>
      <c r="K5291" s="210"/>
      <c r="L5291" s="102"/>
      <c r="M5291" s="210"/>
      <c r="N5291" s="102"/>
      <c r="O5291" s="210"/>
      <c r="P5291" s="102"/>
      <c r="Q5291" s="215"/>
    </row>
    <row r="5292" spans="2:17" x14ac:dyDescent="0.3">
      <c r="B5292" s="102"/>
      <c r="C5292" s="210"/>
      <c r="D5292" s="102"/>
      <c r="E5292" s="210"/>
      <c r="F5292" s="102"/>
      <c r="G5292" s="210"/>
      <c r="H5292" s="102"/>
      <c r="I5292" s="210"/>
      <c r="J5292" s="102"/>
      <c r="K5292" s="210"/>
      <c r="L5292" s="102"/>
      <c r="M5292" s="210"/>
      <c r="N5292" s="102"/>
      <c r="O5292" s="210"/>
      <c r="P5292" s="102"/>
      <c r="Q5292" s="215"/>
    </row>
    <row r="5293" spans="2:17" x14ac:dyDescent="0.3">
      <c r="B5293" s="102"/>
      <c r="C5293" s="210"/>
      <c r="D5293" s="102"/>
      <c r="E5293" s="210"/>
      <c r="F5293" s="102"/>
      <c r="G5293" s="210"/>
      <c r="H5293" s="102"/>
      <c r="I5293" s="210"/>
      <c r="J5293" s="102"/>
      <c r="K5293" s="210"/>
      <c r="L5293" s="102"/>
      <c r="M5293" s="210"/>
      <c r="N5293" s="102"/>
      <c r="O5293" s="210"/>
      <c r="P5293" s="102"/>
      <c r="Q5293" s="215"/>
    </row>
    <row r="5294" spans="2:17" x14ac:dyDescent="0.3">
      <c r="B5294" s="102"/>
      <c r="C5294" s="210"/>
      <c r="D5294" s="102"/>
      <c r="E5294" s="210"/>
      <c r="F5294" s="102"/>
      <c r="G5294" s="210"/>
      <c r="H5294" s="102"/>
      <c r="I5294" s="210"/>
      <c r="J5294" s="102"/>
      <c r="K5294" s="210"/>
      <c r="L5294" s="102"/>
      <c r="M5294" s="210"/>
      <c r="N5294" s="102"/>
      <c r="O5294" s="210"/>
      <c r="P5294" s="102"/>
      <c r="Q5294" s="215"/>
    </row>
    <row r="5295" spans="2:17" x14ac:dyDescent="0.3">
      <c r="B5295" s="102"/>
      <c r="C5295" s="210"/>
      <c r="D5295" s="102"/>
      <c r="E5295" s="210"/>
      <c r="F5295" s="102"/>
      <c r="G5295" s="210"/>
      <c r="H5295" s="102"/>
      <c r="I5295" s="210"/>
      <c r="J5295" s="102"/>
      <c r="K5295" s="210"/>
      <c r="L5295" s="102"/>
      <c r="M5295" s="210"/>
      <c r="N5295" s="102"/>
      <c r="O5295" s="210"/>
      <c r="P5295" s="102"/>
      <c r="Q5295" s="215"/>
    </row>
    <row r="5296" spans="2:17" x14ac:dyDescent="0.3">
      <c r="B5296" s="102"/>
      <c r="C5296" s="210"/>
      <c r="D5296" s="102"/>
      <c r="E5296" s="210"/>
      <c r="F5296" s="102"/>
      <c r="G5296" s="210"/>
      <c r="H5296" s="102"/>
      <c r="I5296" s="210"/>
      <c r="J5296" s="102"/>
      <c r="K5296" s="210"/>
      <c r="L5296" s="102"/>
      <c r="M5296" s="210"/>
      <c r="N5296" s="102"/>
      <c r="O5296" s="210"/>
      <c r="P5296" s="102"/>
      <c r="Q5296" s="215"/>
    </row>
    <row r="5297" spans="2:17" x14ac:dyDescent="0.3">
      <c r="B5297" s="102"/>
      <c r="C5297" s="210"/>
      <c r="D5297" s="102"/>
      <c r="E5297" s="210"/>
      <c r="F5297" s="102"/>
      <c r="G5297" s="210"/>
      <c r="H5297" s="102"/>
      <c r="I5297" s="210"/>
      <c r="J5297" s="102"/>
      <c r="K5297" s="210"/>
      <c r="L5297" s="102"/>
      <c r="M5297" s="210"/>
      <c r="N5297" s="102"/>
      <c r="O5297" s="210"/>
      <c r="P5297" s="102"/>
      <c r="Q5297" s="215"/>
    </row>
    <row r="5298" spans="2:17" x14ac:dyDescent="0.3">
      <c r="B5298" s="102"/>
      <c r="C5298" s="210"/>
      <c r="D5298" s="102"/>
      <c r="E5298" s="210"/>
      <c r="F5298" s="102"/>
      <c r="G5298" s="210"/>
      <c r="H5298" s="102"/>
      <c r="I5298" s="210"/>
      <c r="J5298" s="102"/>
      <c r="K5298" s="210"/>
      <c r="L5298" s="102"/>
      <c r="M5298" s="210"/>
      <c r="N5298" s="102"/>
      <c r="O5298" s="210"/>
      <c r="P5298" s="102"/>
      <c r="Q5298" s="215"/>
    </row>
    <row r="5299" spans="2:17" x14ac:dyDescent="0.3">
      <c r="B5299" s="102"/>
      <c r="C5299" s="210"/>
      <c r="D5299" s="102"/>
      <c r="E5299" s="210"/>
      <c r="F5299" s="102"/>
      <c r="G5299" s="210"/>
      <c r="H5299" s="102"/>
      <c r="I5299" s="210"/>
      <c r="J5299" s="102"/>
      <c r="K5299" s="210"/>
      <c r="L5299" s="102"/>
      <c r="M5299" s="210"/>
      <c r="N5299" s="102"/>
      <c r="O5299" s="210"/>
      <c r="P5299" s="102"/>
      <c r="Q5299" s="215"/>
    </row>
    <row r="5300" spans="2:17" x14ac:dyDescent="0.3">
      <c r="B5300" s="102"/>
      <c r="C5300" s="210"/>
      <c r="D5300" s="102"/>
      <c r="E5300" s="210"/>
      <c r="F5300" s="102"/>
      <c r="G5300" s="210"/>
      <c r="H5300" s="102"/>
      <c r="I5300" s="210"/>
      <c r="J5300" s="102"/>
      <c r="K5300" s="210"/>
      <c r="L5300" s="102"/>
      <c r="M5300" s="210"/>
      <c r="N5300" s="102"/>
      <c r="O5300" s="210"/>
      <c r="P5300" s="102"/>
      <c r="Q5300" s="215"/>
    </row>
    <row r="5301" spans="2:17" x14ac:dyDescent="0.3">
      <c r="B5301" s="102"/>
      <c r="C5301" s="210"/>
      <c r="D5301" s="102"/>
      <c r="E5301" s="210"/>
      <c r="F5301" s="102"/>
      <c r="G5301" s="210"/>
      <c r="H5301" s="102"/>
      <c r="I5301" s="210"/>
      <c r="J5301" s="102"/>
      <c r="K5301" s="210"/>
      <c r="L5301" s="102"/>
      <c r="M5301" s="210"/>
      <c r="N5301" s="102"/>
      <c r="O5301" s="210"/>
      <c r="P5301" s="102"/>
      <c r="Q5301" s="215"/>
    </row>
    <row r="5302" spans="2:17" x14ac:dyDescent="0.3">
      <c r="B5302" s="102"/>
      <c r="C5302" s="210"/>
      <c r="D5302" s="102"/>
      <c r="E5302" s="210"/>
      <c r="F5302" s="102"/>
      <c r="G5302" s="210"/>
      <c r="H5302" s="102"/>
      <c r="I5302" s="210"/>
      <c r="J5302" s="102"/>
      <c r="K5302" s="210"/>
      <c r="L5302" s="102"/>
      <c r="M5302" s="210"/>
      <c r="N5302" s="102"/>
      <c r="O5302" s="210"/>
      <c r="P5302" s="102"/>
      <c r="Q5302" s="215"/>
    </row>
    <row r="5303" spans="2:17" x14ac:dyDescent="0.3">
      <c r="B5303" s="102"/>
      <c r="C5303" s="210"/>
      <c r="D5303" s="102"/>
      <c r="E5303" s="210"/>
      <c r="F5303" s="102"/>
      <c r="G5303" s="210"/>
      <c r="H5303" s="102"/>
      <c r="I5303" s="210"/>
      <c r="J5303" s="102"/>
      <c r="K5303" s="210"/>
      <c r="L5303" s="102"/>
      <c r="M5303" s="210"/>
      <c r="N5303" s="102"/>
      <c r="O5303" s="210"/>
      <c r="P5303" s="102"/>
      <c r="Q5303" s="215"/>
    </row>
    <row r="5304" spans="2:17" x14ac:dyDescent="0.3">
      <c r="B5304" s="102"/>
      <c r="C5304" s="210"/>
      <c r="D5304" s="102"/>
      <c r="E5304" s="210"/>
      <c r="F5304" s="102"/>
      <c r="G5304" s="210"/>
      <c r="H5304" s="102"/>
      <c r="I5304" s="210"/>
      <c r="J5304" s="102"/>
      <c r="K5304" s="210"/>
      <c r="L5304" s="102"/>
      <c r="M5304" s="210"/>
      <c r="N5304" s="102"/>
      <c r="O5304" s="210"/>
      <c r="P5304" s="102"/>
      <c r="Q5304" s="215"/>
    </row>
    <row r="5305" spans="2:17" x14ac:dyDescent="0.3">
      <c r="B5305" s="102"/>
      <c r="C5305" s="210"/>
      <c r="D5305" s="102"/>
      <c r="E5305" s="210"/>
      <c r="F5305" s="102"/>
      <c r="G5305" s="210"/>
      <c r="H5305" s="102"/>
      <c r="I5305" s="210"/>
      <c r="J5305" s="102"/>
      <c r="K5305" s="210"/>
      <c r="L5305" s="102"/>
      <c r="M5305" s="210"/>
      <c r="N5305" s="102"/>
      <c r="O5305" s="210"/>
      <c r="P5305" s="102"/>
      <c r="Q5305" s="215"/>
    </row>
    <row r="5306" spans="2:17" x14ac:dyDescent="0.3">
      <c r="B5306" s="102"/>
      <c r="C5306" s="210"/>
      <c r="D5306" s="102"/>
      <c r="E5306" s="210"/>
      <c r="F5306" s="102"/>
      <c r="G5306" s="210"/>
      <c r="H5306" s="102"/>
      <c r="I5306" s="210"/>
      <c r="J5306" s="102"/>
      <c r="K5306" s="210"/>
      <c r="L5306" s="102"/>
      <c r="M5306" s="210"/>
      <c r="N5306" s="102"/>
      <c r="O5306" s="210"/>
      <c r="P5306" s="102"/>
      <c r="Q5306" s="215"/>
    </row>
    <row r="5307" spans="2:17" x14ac:dyDescent="0.3">
      <c r="B5307" s="102"/>
      <c r="C5307" s="210"/>
      <c r="D5307" s="102"/>
      <c r="E5307" s="210"/>
      <c r="F5307" s="102"/>
      <c r="G5307" s="210"/>
      <c r="H5307" s="102"/>
      <c r="I5307" s="210"/>
      <c r="J5307" s="102"/>
      <c r="K5307" s="210"/>
      <c r="L5307" s="102"/>
      <c r="M5307" s="210"/>
      <c r="N5307" s="102"/>
      <c r="O5307" s="210"/>
      <c r="P5307" s="102"/>
      <c r="Q5307" s="215"/>
    </row>
    <row r="5308" spans="2:17" x14ac:dyDescent="0.3">
      <c r="B5308" s="102"/>
      <c r="C5308" s="210"/>
      <c r="D5308" s="102"/>
      <c r="E5308" s="210"/>
      <c r="F5308" s="102"/>
      <c r="G5308" s="210"/>
      <c r="H5308" s="102"/>
      <c r="I5308" s="210"/>
      <c r="J5308" s="102"/>
      <c r="K5308" s="210"/>
      <c r="L5308" s="102"/>
      <c r="M5308" s="210"/>
      <c r="N5308" s="102"/>
      <c r="O5308" s="210"/>
      <c r="P5308" s="102"/>
      <c r="Q5308" s="215"/>
    </row>
    <row r="5309" spans="2:17" x14ac:dyDescent="0.3">
      <c r="B5309" s="102"/>
      <c r="C5309" s="210"/>
      <c r="D5309" s="102"/>
      <c r="E5309" s="210"/>
      <c r="F5309" s="102"/>
      <c r="G5309" s="210"/>
      <c r="H5309" s="102"/>
      <c r="I5309" s="210"/>
      <c r="J5309" s="102"/>
      <c r="K5309" s="210"/>
      <c r="L5309" s="102"/>
      <c r="M5309" s="210"/>
      <c r="N5309" s="102"/>
      <c r="O5309" s="210"/>
      <c r="P5309" s="102"/>
      <c r="Q5309" s="215"/>
    </row>
    <row r="5310" spans="2:17" x14ac:dyDescent="0.3">
      <c r="B5310" s="102"/>
      <c r="C5310" s="210"/>
      <c r="D5310" s="102"/>
      <c r="E5310" s="210"/>
      <c r="F5310" s="102"/>
      <c r="G5310" s="210"/>
      <c r="H5310" s="102"/>
      <c r="I5310" s="210"/>
      <c r="J5310" s="102"/>
      <c r="K5310" s="210"/>
      <c r="L5310" s="102"/>
      <c r="M5310" s="210"/>
      <c r="N5310" s="102"/>
      <c r="O5310" s="210"/>
      <c r="P5310" s="102"/>
      <c r="Q5310" s="215"/>
    </row>
    <row r="5311" spans="2:17" x14ac:dyDescent="0.3">
      <c r="B5311" s="102"/>
      <c r="C5311" s="210"/>
      <c r="D5311" s="102"/>
      <c r="E5311" s="210"/>
      <c r="F5311" s="102"/>
      <c r="G5311" s="210"/>
      <c r="H5311" s="102"/>
      <c r="I5311" s="210"/>
      <c r="J5311" s="102"/>
      <c r="K5311" s="210"/>
      <c r="L5311" s="102"/>
      <c r="M5311" s="210"/>
      <c r="N5311" s="102"/>
      <c r="O5311" s="210"/>
      <c r="P5311" s="102"/>
      <c r="Q5311" s="215"/>
    </row>
    <row r="5312" spans="2:17" x14ac:dyDescent="0.3">
      <c r="B5312" s="102"/>
      <c r="C5312" s="210"/>
      <c r="D5312" s="102"/>
      <c r="E5312" s="210"/>
      <c r="F5312" s="102"/>
      <c r="G5312" s="210"/>
      <c r="H5312" s="102"/>
      <c r="I5312" s="210"/>
      <c r="J5312" s="102"/>
      <c r="K5312" s="210"/>
      <c r="L5312" s="102"/>
      <c r="M5312" s="210"/>
      <c r="N5312" s="102"/>
      <c r="O5312" s="210"/>
      <c r="P5312" s="102"/>
      <c r="Q5312" s="215"/>
    </row>
    <row r="5313" spans="2:17" x14ac:dyDescent="0.3">
      <c r="B5313" s="102"/>
      <c r="C5313" s="210"/>
      <c r="D5313" s="102"/>
      <c r="E5313" s="210"/>
      <c r="F5313" s="102"/>
      <c r="G5313" s="210"/>
      <c r="H5313" s="102"/>
      <c r="I5313" s="210"/>
      <c r="J5313" s="102"/>
      <c r="K5313" s="210"/>
      <c r="L5313" s="102"/>
      <c r="M5313" s="210"/>
      <c r="N5313" s="102"/>
      <c r="O5313" s="210"/>
      <c r="P5313" s="102"/>
      <c r="Q5313" s="215"/>
    </row>
    <row r="5314" spans="2:17" x14ac:dyDescent="0.3">
      <c r="B5314" s="102"/>
      <c r="C5314" s="210"/>
      <c r="D5314" s="102"/>
      <c r="E5314" s="210"/>
      <c r="F5314" s="102"/>
      <c r="G5314" s="210"/>
      <c r="H5314" s="102"/>
      <c r="I5314" s="210"/>
      <c r="J5314" s="102"/>
      <c r="K5314" s="210"/>
      <c r="L5314" s="102"/>
      <c r="M5314" s="210"/>
      <c r="N5314" s="102"/>
      <c r="O5314" s="210"/>
      <c r="P5314" s="102"/>
      <c r="Q5314" s="215"/>
    </row>
    <row r="5315" spans="2:17" x14ac:dyDescent="0.3">
      <c r="B5315" s="102"/>
      <c r="C5315" s="210"/>
      <c r="D5315" s="102"/>
      <c r="E5315" s="210"/>
      <c r="F5315" s="102"/>
      <c r="G5315" s="210"/>
      <c r="H5315" s="102"/>
      <c r="I5315" s="210"/>
      <c r="J5315" s="102"/>
      <c r="K5315" s="210"/>
      <c r="L5315" s="102"/>
      <c r="M5315" s="210"/>
      <c r="N5315" s="102"/>
      <c r="O5315" s="210"/>
      <c r="P5315" s="102"/>
      <c r="Q5315" s="215"/>
    </row>
    <row r="5316" spans="2:17" x14ac:dyDescent="0.3">
      <c r="B5316" s="102"/>
      <c r="C5316" s="210"/>
      <c r="D5316" s="102"/>
      <c r="E5316" s="210"/>
      <c r="F5316" s="102"/>
      <c r="G5316" s="210"/>
      <c r="H5316" s="102"/>
      <c r="I5316" s="210"/>
      <c r="J5316" s="102"/>
      <c r="K5316" s="210"/>
      <c r="L5316" s="102"/>
      <c r="M5316" s="210"/>
      <c r="N5316" s="102"/>
      <c r="O5316" s="210"/>
      <c r="P5316" s="102"/>
      <c r="Q5316" s="215"/>
    </row>
    <row r="5317" spans="2:17" x14ac:dyDescent="0.3">
      <c r="B5317" s="102"/>
      <c r="C5317" s="210"/>
      <c r="D5317" s="102"/>
      <c r="E5317" s="210"/>
      <c r="F5317" s="102"/>
      <c r="G5317" s="210"/>
      <c r="H5317" s="102"/>
      <c r="I5317" s="210"/>
      <c r="J5317" s="102"/>
      <c r="K5317" s="210"/>
      <c r="L5317" s="102"/>
      <c r="M5317" s="210"/>
      <c r="N5317" s="102"/>
      <c r="O5317" s="210"/>
      <c r="P5317" s="102"/>
      <c r="Q5317" s="215"/>
    </row>
    <row r="5318" spans="2:17" x14ac:dyDescent="0.3">
      <c r="B5318" s="102"/>
      <c r="C5318" s="210"/>
      <c r="D5318" s="102"/>
      <c r="E5318" s="210"/>
      <c r="F5318" s="102"/>
      <c r="G5318" s="210"/>
      <c r="H5318" s="102"/>
      <c r="I5318" s="210"/>
      <c r="J5318" s="102"/>
      <c r="K5318" s="210"/>
      <c r="L5318" s="102"/>
      <c r="M5318" s="210"/>
      <c r="N5318" s="102"/>
      <c r="O5318" s="210"/>
      <c r="P5318" s="102"/>
      <c r="Q5318" s="215"/>
    </row>
    <row r="5319" spans="2:17" x14ac:dyDescent="0.3">
      <c r="B5319" s="102"/>
      <c r="C5319" s="210"/>
      <c r="D5319" s="102"/>
      <c r="E5319" s="210"/>
      <c r="F5319" s="102"/>
      <c r="G5319" s="210"/>
      <c r="H5319" s="102"/>
      <c r="I5319" s="210"/>
      <c r="J5319" s="102"/>
      <c r="K5319" s="210"/>
      <c r="L5319" s="102"/>
      <c r="M5319" s="210"/>
      <c r="N5319" s="102"/>
      <c r="O5319" s="210"/>
      <c r="P5319" s="102"/>
      <c r="Q5319" s="215"/>
    </row>
    <row r="5320" spans="2:17" x14ac:dyDescent="0.3">
      <c r="B5320" s="102"/>
      <c r="C5320" s="210"/>
      <c r="D5320" s="102"/>
      <c r="E5320" s="210"/>
      <c r="F5320" s="102"/>
      <c r="G5320" s="210"/>
      <c r="H5320" s="102"/>
      <c r="I5320" s="210"/>
      <c r="J5320" s="102"/>
      <c r="K5320" s="210"/>
      <c r="L5320" s="102"/>
      <c r="M5320" s="210"/>
      <c r="N5320" s="102"/>
      <c r="O5320" s="210"/>
      <c r="P5320" s="102"/>
      <c r="Q5320" s="215"/>
    </row>
    <row r="5321" spans="2:17" x14ac:dyDescent="0.3">
      <c r="B5321" s="102"/>
      <c r="C5321" s="210"/>
      <c r="D5321" s="102"/>
      <c r="E5321" s="210"/>
      <c r="F5321" s="102"/>
      <c r="G5321" s="210"/>
      <c r="H5321" s="102"/>
      <c r="I5321" s="210"/>
      <c r="J5321" s="102"/>
      <c r="K5321" s="210"/>
      <c r="L5321" s="102"/>
      <c r="M5321" s="210"/>
      <c r="N5321" s="102"/>
      <c r="O5321" s="210"/>
      <c r="P5321" s="102"/>
      <c r="Q5321" s="215"/>
    </row>
    <row r="5322" spans="2:17" x14ac:dyDescent="0.3">
      <c r="B5322" s="102"/>
      <c r="C5322" s="210"/>
      <c r="D5322" s="102"/>
      <c r="E5322" s="210"/>
      <c r="F5322" s="102"/>
      <c r="G5322" s="210"/>
      <c r="H5322" s="102"/>
      <c r="I5322" s="210"/>
      <c r="J5322" s="102"/>
      <c r="K5322" s="210"/>
      <c r="L5322" s="102"/>
      <c r="M5322" s="210"/>
      <c r="N5322" s="102"/>
      <c r="O5322" s="210"/>
      <c r="P5322" s="102"/>
      <c r="Q5322" s="215"/>
    </row>
    <row r="5323" spans="2:17" x14ac:dyDescent="0.3">
      <c r="B5323" s="102"/>
      <c r="C5323" s="210"/>
      <c r="D5323" s="102"/>
      <c r="E5323" s="210"/>
      <c r="F5323" s="102"/>
      <c r="G5323" s="210"/>
      <c r="H5323" s="102"/>
      <c r="I5323" s="210"/>
      <c r="J5323" s="102"/>
      <c r="K5323" s="210"/>
      <c r="L5323" s="102"/>
      <c r="M5323" s="210"/>
      <c r="N5323" s="102"/>
      <c r="O5323" s="210"/>
      <c r="P5323" s="102"/>
      <c r="Q5323" s="215"/>
    </row>
    <row r="5324" spans="2:17" x14ac:dyDescent="0.3">
      <c r="B5324" s="102"/>
      <c r="C5324" s="210"/>
      <c r="D5324" s="102"/>
      <c r="E5324" s="210"/>
      <c r="F5324" s="102"/>
      <c r="G5324" s="210"/>
      <c r="H5324" s="102"/>
      <c r="I5324" s="210"/>
      <c r="J5324" s="102"/>
      <c r="K5324" s="210"/>
      <c r="L5324" s="102"/>
      <c r="M5324" s="210"/>
      <c r="N5324" s="102"/>
      <c r="O5324" s="210"/>
      <c r="P5324" s="102"/>
      <c r="Q5324" s="215"/>
    </row>
    <row r="5325" spans="2:17" x14ac:dyDescent="0.3">
      <c r="B5325" s="102"/>
      <c r="C5325" s="210"/>
      <c r="D5325" s="102"/>
      <c r="E5325" s="210"/>
      <c r="F5325" s="102"/>
      <c r="G5325" s="210"/>
      <c r="H5325" s="102"/>
      <c r="I5325" s="210"/>
      <c r="J5325" s="102"/>
      <c r="K5325" s="210"/>
      <c r="L5325" s="102"/>
      <c r="M5325" s="210"/>
      <c r="N5325" s="102"/>
      <c r="O5325" s="210"/>
      <c r="P5325" s="102"/>
      <c r="Q5325" s="215"/>
    </row>
    <row r="5326" spans="2:17" x14ac:dyDescent="0.3">
      <c r="B5326" s="102"/>
      <c r="C5326" s="210"/>
      <c r="D5326" s="102"/>
      <c r="E5326" s="210"/>
      <c r="F5326" s="102"/>
      <c r="G5326" s="210"/>
      <c r="H5326" s="102"/>
      <c r="I5326" s="210"/>
      <c r="J5326" s="102"/>
      <c r="K5326" s="210"/>
      <c r="L5326" s="102"/>
      <c r="M5326" s="210"/>
      <c r="N5326" s="102"/>
      <c r="O5326" s="210"/>
      <c r="P5326" s="102"/>
      <c r="Q5326" s="215"/>
    </row>
    <row r="5327" spans="2:17" x14ac:dyDescent="0.3">
      <c r="B5327" s="102"/>
      <c r="C5327" s="210"/>
      <c r="D5327" s="102"/>
      <c r="E5327" s="210"/>
      <c r="F5327" s="102"/>
      <c r="G5327" s="210"/>
      <c r="H5327" s="102"/>
      <c r="I5327" s="210"/>
      <c r="J5327" s="102"/>
      <c r="K5327" s="210"/>
      <c r="L5327" s="102"/>
      <c r="M5327" s="210"/>
      <c r="N5327" s="102"/>
      <c r="O5327" s="210"/>
      <c r="P5327" s="102"/>
      <c r="Q5327" s="215"/>
    </row>
    <row r="5328" spans="2:17" x14ac:dyDescent="0.3">
      <c r="B5328" s="102"/>
      <c r="C5328" s="210"/>
      <c r="D5328" s="102"/>
      <c r="E5328" s="210"/>
      <c r="F5328" s="102"/>
      <c r="G5328" s="210"/>
      <c r="H5328" s="102"/>
      <c r="I5328" s="210"/>
      <c r="J5328" s="102"/>
      <c r="K5328" s="210"/>
      <c r="L5328" s="102"/>
      <c r="M5328" s="210"/>
      <c r="N5328" s="102"/>
      <c r="O5328" s="210"/>
      <c r="P5328" s="102"/>
      <c r="Q5328" s="215"/>
    </row>
    <row r="5329" spans="2:17" x14ac:dyDescent="0.3">
      <c r="B5329" s="102"/>
      <c r="C5329" s="210"/>
      <c r="D5329" s="102"/>
      <c r="E5329" s="210"/>
      <c r="F5329" s="102"/>
      <c r="G5329" s="210"/>
      <c r="H5329" s="102"/>
      <c r="I5329" s="210"/>
      <c r="J5329" s="102"/>
      <c r="K5329" s="210"/>
      <c r="L5329" s="102"/>
      <c r="M5329" s="210"/>
      <c r="N5329" s="102"/>
      <c r="O5329" s="210"/>
      <c r="P5329" s="102"/>
      <c r="Q5329" s="215"/>
    </row>
    <row r="5330" spans="2:17" x14ac:dyDescent="0.3">
      <c r="B5330" s="102"/>
      <c r="C5330" s="210"/>
      <c r="D5330" s="102"/>
      <c r="E5330" s="210"/>
      <c r="F5330" s="102"/>
      <c r="G5330" s="210"/>
      <c r="H5330" s="102"/>
      <c r="I5330" s="210"/>
      <c r="J5330" s="102"/>
      <c r="K5330" s="210"/>
      <c r="L5330" s="102"/>
      <c r="M5330" s="210"/>
      <c r="N5330" s="102"/>
      <c r="O5330" s="210"/>
      <c r="P5330" s="102"/>
      <c r="Q5330" s="215"/>
    </row>
    <row r="5331" spans="2:17" x14ac:dyDescent="0.3">
      <c r="B5331" s="102"/>
      <c r="C5331" s="210"/>
      <c r="D5331" s="102"/>
      <c r="E5331" s="210"/>
      <c r="F5331" s="102"/>
      <c r="G5331" s="210"/>
      <c r="H5331" s="102"/>
      <c r="I5331" s="210"/>
      <c r="J5331" s="102"/>
      <c r="K5331" s="210"/>
      <c r="L5331" s="102"/>
      <c r="M5331" s="210"/>
      <c r="N5331" s="102"/>
      <c r="O5331" s="210"/>
      <c r="P5331" s="102"/>
      <c r="Q5331" s="215"/>
    </row>
    <row r="5332" spans="2:17" x14ac:dyDescent="0.3">
      <c r="B5332" s="102"/>
      <c r="C5332" s="210"/>
      <c r="D5332" s="102"/>
      <c r="E5332" s="210"/>
      <c r="F5332" s="102"/>
      <c r="G5332" s="210"/>
      <c r="H5332" s="102"/>
      <c r="I5332" s="210"/>
      <c r="J5332" s="102"/>
      <c r="K5332" s="210"/>
      <c r="L5332" s="102"/>
      <c r="M5332" s="210"/>
      <c r="N5332" s="102"/>
      <c r="O5332" s="210"/>
      <c r="P5332" s="102"/>
      <c r="Q5332" s="215"/>
    </row>
    <row r="5333" spans="2:17" x14ac:dyDescent="0.3">
      <c r="B5333" s="102"/>
      <c r="C5333" s="210"/>
      <c r="D5333" s="102"/>
      <c r="E5333" s="210"/>
      <c r="F5333" s="102"/>
      <c r="G5333" s="210"/>
      <c r="H5333" s="102"/>
      <c r="I5333" s="210"/>
      <c r="J5333" s="102"/>
      <c r="K5333" s="210"/>
      <c r="L5333" s="102"/>
      <c r="M5333" s="210"/>
      <c r="N5333" s="102"/>
      <c r="O5333" s="210"/>
      <c r="P5333" s="102"/>
      <c r="Q5333" s="215"/>
    </row>
    <row r="5334" spans="2:17" x14ac:dyDescent="0.3">
      <c r="B5334" s="102"/>
      <c r="C5334" s="210"/>
      <c r="D5334" s="102"/>
      <c r="E5334" s="210"/>
      <c r="F5334" s="102"/>
      <c r="G5334" s="210"/>
      <c r="H5334" s="102"/>
      <c r="I5334" s="210"/>
      <c r="J5334" s="102"/>
      <c r="K5334" s="210"/>
      <c r="L5334" s="102"/>
      <c r="M5334" s="210"/>
      <c r="N5334" s="102"/>
      <c r="O5334" s="210"/>
      <c r="P5334" s="102"/>
      <c r="Q5334" s="215"/>
    </row>
    <row r="5335" spans="2:17" x14ac:dyDescent="0.3">
      <c r="B5335" s="102"/>
      <c r="C5335" s="210"/>
      <c r="D5335" s="102"/>
      <c r="E5335" s="210"/>
      <c r="F5335" s="102"/>
      <c r="G5335" s="210"/>
      <c r="H5335" s="102"/>
      <c r="I5335" s="210"/>
      <c r="J5335" s="102"/>
      <c r="K5335" s="210"/>
      <c r="L5335" s="102"/>
      <c r="M5335" s="210"/>
      <c r="N5335" s="102"/>
      <c r="O5335" s="210"/>
      <c r="P5335" s="102"/>
      <c r="Q5335" s="215"/>
    </row>
    <row r="5336" spans="2:17" x14ac:dyDescent="0.3">
      <c r="B5336" s="102"/>
      <c r="C5336" s="210"/>
      <c r="D5336" s="102"/>
      <c r="E5336" s="210"/>
      <c r="F5336" s="102"/>
      <c r="G5336" s="210"/>
      <c r="H5336" s="102"/>
      <c r="I5336" s="210"/>
      <c r="J5336" s="102"/>
      <c r="K5336" s="210"/>
      <c r="L5336" s="102"/>
      <c r="M5336" s="210"/>
      <c r="N5336" s="102"/>
      <c r="O5336" s="210"/>
      <c r="P5336" s="102"/>
      <c r="Q5336" s="215"/>
    </row>
    <row r="5337" spans="2:17" x14ac:dyDescent="0.3">
      <c r="B5337" s="102"/>
      <c r="C5337" s="210"/>
      <c r="D5337" s="102"/>
      <c r="E5337" s="210"/>
      <c r="F5337" s="102"/>
      <c r="G5337" s="210"/>
      <c r="H5337" s="102"/>
      <c r="I5337" s="210"/>
      <c r="J5337" s="102"/>
      <c r="K5337" s="210"/>
      <c r="L5337" s="102"/>
      <c r="M5337" s="210"/>
      <c r="N5337" s="102"/>
      <c r="O5337" s="210"/>
      <c r="P5337" s="102"/>
      <c r="Q5337" s="215"/>
    </row>
    <row r="5338" spans="2:17" x14ac:dyDescent="0.3">
      <c r="B5338" s="102"/>
      <c r="C5338" s="210"/>
      <c r="D5338" s="102"/>
      <c r="E5338" s="210"/>
      <c r="F5338" s="102"/>
      <c r="G5338" s="210"/>
      <c r="H5338" s="102"/>
      <c r="I5338" s="210"/>
      <c r="J5338" s="102"/>
      <c r="K5338" s="210"/>
      <c r="L5338" s="102"/>
      <c r="M5338" s="210"/>
      <c r="N5338" s="102"/>
      <c r="O5338" s="210"/>
      <c r="P5338" s="102"/>
      <c r="Q5338" s="215"/>
    </row>
    <row r="5339" spans="2:17" x14ac:dyDescent="0.3">
      <c r="B5339" s="102"/>
      <c r="C5339" s="210"/>
      <c r="D5339" s="102"/>
      <c r="E5339" s="210"/>
      <c r="F5339" s="102"/>
      <c r="G5339" s="210"/>
      <c r="H5339" s="102"/>
      <c r="I5339" s="210"/>
      <c r="J5339" s="102"/>
      <c r="K5339" s="210"/>
      <c r="L5339" s="102"/>
      <c r="M5339" s="210"/>
      <c r="N5339" s="102"/>
      <c r="O5339" s="210"/>
      <c r="P5339" s="102"/>
      <c r="Q5339" s="215"/>
    </row>
    <row r="5340" spans="2:17" x14ac:dyDescent="0.3">
      <c r="B5340" s="102"/>
      <c r="C5340" s="210"/>
      <c r="D5340" s="102"/>
      <c r="E5340" s="210"/>
      <c r="F5340" s="102"/>
      <c r="G5340" s="210"/>
      <c r="H5340" s="102"/>
      <c r="I5340" s="210"/>
      <c r="J5340" s="102"/>
      <c r="K5340" s="210"/>
      <c r="L5340" s="102"/>
      <c r="M5340" s="210"/>
      <c r="N5340" s="102"/>
      <c r="O5340" s="210"/>
      <c r="P5340" s="102"/>
      <c r="Q5340" s="215"/>
    </row>
    <row r="5341" spans="2:17" x14ac:dyDescent="0.3">
      <c r="B5341" s="102"/>
      <c r="C5341" s="210"/>
      <c r="D5341" s="102"/>
      <c r="E5341" s="210"/>
      <c r="F5341" s="102"/>
      <c r="G5341" s="210"/>
      <c r="H5341" s="102"/>
      <c r="I5341" s="210"/>
      <c r="J5341" s="102"/>
      <c r="K5341" s="210"/>
      <c r="L5341" s="102"/>
      <c r="M5341" s="210"/>
      <c r="N5341" s="102"/>
      <c r="O5341" s="210"/>
      <c r="P5341" s="102"/>
      <c r="Q5341" s="215"/>
    </row>
    <row r="5342" spans="2:17" x14ac:dyDescent="0.3">
      <c r="B5342" s="102"/>
      <c r="C5342" s="210"/>
      <c r="D5342" s="102"/>
      <c r="E5342" s="210"/>
      <c r="F5342" s="102"/>
      <c r="G5342" s="210"/>
      <c r="H5342" s="102"/>
      <c r="I5342" s="210"/>
      <c r="J5342" s="102"/>
      <c r="K5342" s="210"/>
      <c r="L5342" s="102"/>
      <c r="M5342" s="210"/>
      <c r="N5342" s="102"/>
      <c r="O5342" s="210"/>
      <c r="P5342" s="102"/>
      <c r="Q5342" s="215"/>
    </row>
    <row r="5343" spans="2:17" x14ac:dyDescent="0.3">
      <c r="B5343" s="102"/>
      <c r="C5343" s="210"/>
      <c r="D5343" s="102"/>
      <c r="E5343" s="210"/>
      <c r="F5343" s="102"/>
      <c r="G5343" s="210"/>
      <c r="H5343" s="102"/>
      <c r="I5343" s="210"/>
      <c r="J5343" s="102"/>
      <c r="K5343" s="210"/>
      <c r="L5343" s="102"/>
      <c r="M5343" s="210"/>
      <c r="N5343" s="102"/>
      <c r="O5343" s="210"/>
      <c r="P5343" s="102"/>
      <c r="Q5343" s="215"/>
    </row>
    <row r="5344" spans="2:17" x14ac:dyDescent="0.3">
      <c r="B5344" s="102"/>
      <c r="C5344" s="210"/>
      <c r="D5344" s="102"/>
      <c r="E5344" s="210"/>
      <c r="F5344" s="102"/>
      <c r="G5344" s="210"/>
      <c r="H5344" s="102"/>
      <c r="I5344" s="210"/>
      <c r="J5344" s="102"/>
      <c r="K5344" s="210"/>
      <c r="L5344" s="102"/>
      <c r="M5344" s="210"/>
      <c r="N5344" s="102"/>
      <c r="O5344" s="210"/>
      <c r="P5344" s="102"/>
      <c r="Q5344" s="215"/>
    </row>
    <row r="5345" spans="2:17" x14ac:dyDescent="0.3">
      <c r="B5345" s="102"/>
      <c r="C5345" s="210"/>
      <c r="D5345" s="102"/>
      <c r="E5345" s="210"/>
      <c r="F5345" s="102"/>
      <c r="G5345" s="210"/>
      <c r="H5345" s="102"/>
      <c r="I5345" s="210"/>
      <c r="J5345" s="102"/>
      <c r="K5345" s="210"/>
      <c r="L5345" s="102"/>
      <c r="M5345" s="210"/>
      <c r="N5345" s="102"/>
      <c r="O5345" s="210"/>
      <c r="P5345" s="102"/>
      <c r="Q5345" s="215"/>
    </row>
    <row r="5346" spans="2:17" x14ac:dyDescent="0.3">
      <c r="B5346" s="102"/>
      <c r="C5346" s="210"/>
      <c r="D5346" s="102"/>
      <c r="E5346" s="210"/>
      <c r="F5346" s="102"/>
      <c r="G5346" s="210"/>
      <c r="H5346" s="102"/>
      <c r="I5346" s="210"/>
      <c r="J5346" s="102"/>
      <c r="K5346" s="210"/>
      <c r="L5346" s="102"/>
      <c r="M5346" s="210"/>
      <c r="N5346" s="102"/>
      <c r="O5346" s="210"/>
      <c r="P5346" s="102"/>
      <c r="Q5346" s="215"/>
    </row>
    <row r="5347" spans="2:17" x14ac:dyDescent="0.3">
      <c r="B5347" s="102"/>
      <c r="C5347" s="210"/>
      <c r="D5347" s="102"/>
      <c r="E5347" s="210"/>
      <c r="F5347" s="102"/>
      <c r="G5347" s="210"/>
      <c r="H5347" s="102"/>
      <c r="I5347" s="210"/>
      <c r="J5347" s="102"/>
      <c r="K5347" s="210"/>
      <c r="L5347" s="102"/>
      <c r="M5347" s="210"/>
      <c r="N5347" s="102"/>
      <c r="O5347" s="210"/>
      <c r="P5347" s="102"/>
      <c r="Q5347" s="215"/>
    </row>
    <row r="5348" spans="2:17" x14ac:dyDescent="0.3">
      <c r="B5348" s="102"/>
      <c r="C5348" s="210"/>
      <c r="D5348" s="102"/>
      <c r="E5348" s="210"/>
      <c r="F5348" s="102"/>
      <c r="G5348" s="210"/>
      <c r="H5348" s="102"/>
      <c r="I5348" s="210"/>
      <c r="J5348" s="102"/>
      <c r="K5348" s="210"/>
      <c r="L5348" s="102"/>
      <c r="M5348" s="210"/>
      <c r="N5348" s="102"/>
      <c r="O5348" s="210"/>
      <c r="P5348" s="102"/>
      <c r="Q5348" s="215"/>
    </row>
    <row r="5349" spans="2:17" x14ac:dyDescent="0.3">
      <c r="B5349" s="102"/>
      <c r="C5349" s="210"/>
      <c r="D5349" s="102"/>
      <c r="E5349" s="210"/>
      <c r="F5349" s="102"/>
      <c r="G5349" s="210"/>
      <c r="H5349" s="102"/>
      <c r="I5349" s="210"/>
      <c r="J5349" s="102"/>
      <c r="K5349" s="210"/>
      <c r="L5349" s="102"/>
      <c r="M5349" s="210"/>
      <c r="N5349" s="102"/>
      <c r="O5349" s="210"/>
      <c r="P5349" s="102"/>
      <c r="Q5349" s="215"/>
    </row>
    <row r="5350" spans="2:17" x14ac:dyDescent="0.3">
      <c r="B5350" s="102"/>
      <c r="C5350" s="210"/>
      <c r="D5350" s="102"/>
      <c r="E5350" s="210"/>
      <c r="F5350" s="102"/>
      <c r="G5350" s="210"/>
      <c r="H5350" s="102"/>
      <c r="I5350" s="210"/>
      <c r="J5350" s="102"/>
      <c r="K5350" s="210"/>
      <c r="L5350" s="102"/>
      <c r="M5350" s="210"/>
      <c r="N5350" s="102"/>
      <c r="O5350" s="210"/>
      <c r="P5350" s="102"/>
      <c r="Q5350" s="215"/>
    </row>
    <row r="5351" spans="2:17" x14ac:dyDescent="0.3">
      <c r="B5351" s="102"/>
      <c r="C5351" s="210"/>
      <c r="D5351" s="102"/>
      <c r="E5351" s="210"/>
      <c r="F5351" s="102"/>
      <c r="G5351" s="210"/>
      <c r="H5351" s="102"/>
      <c r="I5351" s="210"/>
      <c r="J5351" s="102"/>
      <c r="K5351" s="210"/>
      <c r="L5351" s="102"/>
      <c r="M5351" s="210"/>
      <c r="N5351" s="102"/>
      <c r="O5351" s="210"/>
      <c r="P5351" s="102"/>
      <c r="Q5351" s="215"/>
    </row>
    <row r="5352" spans="2:17" x14ac:dyDescent="0.3">
      <c r="B5352" s="102"/>
      <c r="C5352" s="210"/>
      <c r="D5352" s="102"/>
      <c r="E5352" s="210"/>
      <c r="F5352" s="102"/>
      <c r="G5352" s="210"/>
      <c r="H5352" s="102"/>
      <c r="I5352" s="210"/>
      <c r="J5352" s="102"/>
      <c r="K5352" s="210"/>
      <c r="L5352" s="102"/>
      <c r="M5352" s="210"/>
      <c r="N5352" s="102"/>
      <c r="O5352" s="210"/>
      <c r="P5352" s="102"/>
      <c r="Q5352" s="215"/>
    </row>
    <row r="5353" spans="2:17" x14ac:dyDescent="0.3">
      <c r="B5353" s="102"/>
      <c r="C5353" s="210"/>
      <c r="D5353" s="102"/>
      <c r="E5353" s="210"/>
      <c r="F5353" s="102"/>
      <c r="G5353" s="210"/>
      <c r="H5353" s="102"/>
      <c r="I5353" s="210"/>
      <c r="J5353" s="102"/>
      <c r="K5353" s="210"/>
      <c r="L5353" s="102"/>
      <c r="M5353" s="210"/>
      <c r="N5353" s="102"/>
      <c r="O5353" s="210"/>
      <c r="P5353" s="102"/>
      <c r="Q5353" s="215"/>
    </row>
    <row r="5354" spans="2:17" x14ac:dyDescent="0.3">
      <c r="B5354" s="102"/>
      <c r="C5354" s="210"/>
      <c r="D5354" s="102"/>
      <c r="E5354" s="210"/>
      <c r="F5354" s="102"/>
      <c r="G5354" s="210"/>
      <c r="H5354" s="102"/>
      <c r="I5354" s="210"/>
      <c r="J5354" s="102"/>
      <c r="K5354" s="210"/>
      <c r="L5354" s="102"/>
      <c r="M5354" s="210"/>
      <c r="N5354" s="102"/>
      <c r="O5354" s="210"/>
      <c r="P5354" s="102"/>
      <c r="Q5354" s="215"/>
    </row>
    <row r="5355" spans="2:17" x14ac:dyDescent="0.3">
      <c r="B5355" s="102"/>
      <c r="C5355" s="210"/>
      <c r="D5355" s="102"/>
      <c r="E5355" s="210"/>
      <c r="F5355" s="102"/>
      <c r="G5355" s="210"/>
      <c r="H5355" s="102"/>
      <c r="I5355" s="210"/>
      <c r="J5355" s="102"/>
      <c r="K5355" s="210"/>
      <c r="L5355" s="102"/>
      <c r="M5355" s="210"/>
      <c r="N5355" s="102"/>
      <c r="O5355" s="210"/>
      <c r="P5355" s="102"/>
      <c r="Q5355" s="215"/>
    </row>
    <row r="5356" spans="2:17" x14ac:dyDescent="0.3">
      <c r="B5356" s="102"/>
      <c r="C5356" s="210"/>
      <c r="D5356" s="102"/>
      <c r="E5356" s="210"/>
      <c r="F5356" s="102"/>
      <c r="G5356" s="210"/>
      <c r="H5356" s="102"/>
      <c r="I5356" s="210"/>
      <c r="J5356" s="102"/>
      <c r="K5356" s="210"/>
      <c r="L5356" s="102"/>
      <c r="M5356" s="210"/>
      <c r="N5356" s="102"/>
      <c r="O5356" s="210"/>
      <c r="P5356" s="102"/>
      <c r="Q5356" s="215"/>
    </row>
    <row r="5357" spans="2:17" x14ac:dyDescent="0.3">
      <c r="B5357" s="102"/>
      <c r="C5357" s="210"/>
      <c r="D5357" s="102"/>
      <c r="E5357" s="210"/>
      <c r="F5357" s="102"/>
      <c r="G5357" s="210"/>
      <c r="H5357" s="102"/>
      <c r="I5357" s="210"/>
      <c r="J5357" s="102"/>
      <c r="K5357" s="210"/>
      <c r="L5357" s="102"/>
      <c r="M5357" s="210"/>
      <c r="N5357" s="102"/>
      <c r="O5357" s="210"/>
      <c r="P5357" s="102"/>
      <c r="Q5357" s="215"/>
    </row>
    <row r="5358" spans="2:17" x14ac:dyDescent="0.3">
      <c r="B5358" s="102"/>
      <c r="C5358" s="210"/>
      <c r="D5358" s="102"/>
      <c r="E5358" s="210"/>
      <c r="F5358" s="102"/>
      <c r="G5358" s="210"/>
      <c r="H5358" s="102"/>
      <c r="I5358" s="210"/>
      <c r="J5358" s="102"/>
      <c r="K5358" s="210"/>
      <c r="L5358" s="102"/>
      <c r="M5358" s="210"/>
      <c r="N5358" s="102"/>
      <c r="O5358" s="210"/>
      <c r="P5358" s="102"/>
      <c r="Q5358" s="215"/>
    </row>
    <row r="5359" spans="2:17" x14ac:dyDescent="0.3">
      <c r="B5359" s="102"/>
      <c r="C5359" s="210"/>
      <c r="D5359" s="102"/>
      <c r="E5359" s="210"/>
      <c r="F5359" s="102"/>
      <c r="G5359" s="210"/>
      <c r="H5359" s="102"/>
      <c r="I5359" s="210"/>
      <c r="J5359" s="102"/>
      <c r="K5359" s="210"/>
      <c r="L5359" s="102"/>
      <c r="M5359" s="210"/>
      <c r="N5359" s="102"/>
      <c r="O5359" s="210"/>
      <c r="P5359" s="102"/>
      <c r="Q5359" s="215"/>
    </row>
    <row r="5360" spans="2:17" x14ac:dyDescent="0.3">
      <c r="B5360" s="102"/>
      <c r="C5360" s="210"/>
      <c r="D5360" s="102"/>
      <c r="E5360" s="210"/>
      <c r="F5360" s="102"/>
      <c r="G5360" s="210"/>
      <c r="H5360" s="102"/>
      <c r="I5360" s="210"/>
      <c r="J5360" s="102"/>
      <c r="K5360" s="210"/>
      <c r="L5360" s="102"/>
      <c r="M5360" s="210"/>
      <c r="N5360" s="102"/>
      <c r="O5360" s="210"/>
      <c r="P5360" s="102"/>
      <c r="Q5360" s="215"/>
    </row>
    <row r="5361" spans="2:17" x14ac:dyDescent="0.3">
      <c r="B5361" s="102"/>
      <c r="C5361" s="210"/>
      <c r="D5361" s="102"/>
      <c r="E5361" s="210"/>
      <c r="F5361" s="102"/>
      <c r="G5361" s="210"/>
      <c r="H5361" s="102"/>
      <c r="I5361" s="210"/>
      <c r="J5361" s="102"/>
      <c r="K5361" s="210"/>
      <c r="L5361" s="102"/>
      <c r="M5361" s="210"/>
      <c r="N5361" s="102"/>
      <c r="O5361" s="210"/>
      <c r="P5361" s="102"/>
      <c r="Q5361" s="215"/>
    </row>
    <row r="5362" spans="2:17" x14ac:dyDescent="0.3">
      <c r="B5362" s="102"/>
      <c r="C5362" s="210"/>
      <c r="D5362" s="102"/>
      <c r="E5362" s="210"/>
      <c r="F5362" s="102"/>
      <c r="G5362" s="210"/>
      <c r="H5362" s="102"/>
      <c r="I5362" s="210"/>
      <c r="J5362" s="102"/>
      <c r="K5362" s="210"/>
      <c r="L5362" s="102"/>
      <c r="M5362" s="210"/>
      <c r="N5362" s="102"/>
      <c r="O5362" s="210"/>
      <c r="P5362" s="102"/>
      <c r="Q5362" s="215"/>
    </row>
    <row r="5363" spans="2:17" x14ac:dyDescent="0.3">
      <c r="B5363" s="102"/>
      <c r="C5363" s="210"/>
      <c r="D5363" s="102"/>
      <c r="E5363" s="210"/>
      <c r="F5363" s="102"/>
      <c r="G5363" s="210"/>
      <c r="H5363" s="102"/>
      <c r="I5363" s="210"/>
      <c r="J5363" s="102"/>
      <c r="K5363" s="210"/>
      <c r="L5363" s="102"/>
      <c r="M5363" s="210"/>
      <c r="N5363" s="102"/>
      <c r="O5363" s="210"/>
      <c r="P5363" s="102"/>
      <c r="Q5363" s="215"/>
    </row>
    <row r="5364" spans="2:17" x14ac:dyDescent="0.3">
      <c r="B5364" s="102"/>
      <c r="C5364" s="210"/>
      <c r="D5364" s="102"/>
      <c r="E5364" s="210"/>
      <c r="F5364" s="102"/>
      <c r="G5364" s="210"/>
      <c r="H5364" s="102"/>
      <c r="I5364" s="210"/>
      <c r="J5364" s="102"/>
      <c r="K5364" s="210"/>
      <c r="L5364" s="102"/>
      <c r="M5364" s="210"/>
      <c r="N5364" s="102"/>
      <c r="O5364" s="210"/>
      <c r="P5364" s="102"/>
      <c r="Q5364" s="215"/>
    </row>
    <row r="5365" spans="2:17" x14ac:dyDescent="0.3">
      <c r="B5365" s="102"/>
      <c r="C5365" s="210"/>
      <c r="D5365" s="102"/>
      <c r="E5365" s="210"/>
      <c r="F5365" s="102"/>
      <c r="G5365" s="210"/>
      <c r="H5365" s="102"/>
      <c r="I5365" s="210"/>
      <c r="J5365" s="102"/>
      <c r="K5365" s="210"/>
      <c r="L5365" s="102"/>
      <c r="M5365" s="210"/>
      <c r="N5365" s="102"/>
      <c r="O5365" s="210"/>
      <c r="P5365" s="102"/>
      <c r="Q5365" s="215"/>
    </row>
    <row r="5366" spans="2:17" x14ac:dyDescent="0.3">
      <c r="B5366" s="102"/>
      <c r="C5366" s="210"/>
      <c r="D5366" s="102"/>
      <c r="E5366" s="210"/>
      <c r="F5366" s="102"/>
      <c r="G5366" s="210"/>
      <c r="H5366" s="102"/>
      <c r="I5366" s="210"/>
      <c r="J5366" s="102"/>
      <c r="K5366" s="210"/>
      <c r="L5366" s="102"/>
      <c r="M5366" s="210"/>
      <c r="N5366" s="102"/>
      <c r="O5366" s="210"/>
      <c r="P5366" s="102"/>
      <c r="Q5366" s="215"/>
    </row>
    <row r="5367" spans="2:17" x14ac:dyDescent="0.3">
      <c r="B5367" s="102"/>
      <c r="C5367" s="210"/>
      <c r="D5367" s="102"/>
      <c r="E5367" s="210"/>
      <c r="F5367" s="102"/>
      <c r="G5367" s="210"/>
      <c r="H5367" s="102"/>
      <c r="I5367" s="210"/>
      <c r="J5367" s="102"/>
      <c r="K5367" s="210"/>
      <c r="L5367" s="102"/>
      <c r="M5367" s="210"/>
      <c r="N5367" s="102"/>
      <c r="O5367" s="210"/>
      <c r="P5367" s="102"/>
      <c r="Q5367" s="215"/>
    </row>
    <row r="5368" spans="2:17" x14ac:dyDescent="0.3">
      <c r="B5368" s="102"/>
      <c r="C5368" s="210"/>
      <c r="D5368" s="102"/>
      <c r="E5368" s="210"/>
      <c r="F5368" s="102"/>
      <c r="G5368" s="210"/>
      <c r="H5368" s="102"/>
      <c r="I5368" s="210"/>
      <c r="J5368" s="102"/>
      <c r="K5368" s="210"/>
      <c r="L5368" s="102"/>
      <c r="M5368" s="210"/>
      <c r="N5368" s="102"/>
      <c r="O5368" s="210"/>
      <c r="P5368" s="102"/>
      <c r="Q5368" s="215"/>
    </row>
    <row r="5369" spans="2:17" x14ac:dyDescent="0.3">
      <c r="B5369" s="102"/>
      <c r="C5369" s="210"/>
      <c r="D5369" s="102"/>
      <c r="E5369" s="210"/>
      <c r="F5369" s="102"/>
      <c r="G5369" s="210"/>
      <c r="H5369" s="102"/>
      <c r="I5369" s="210"/>
      <c r="J5369" s="102"/>
      <c r="K5369" s="210"/>
      <c r="L5369" s="102"/>
      <c r="M5369" s="210"/>
      <c r="N5369" s="102"/>
      <c r="O5369" s="210"/>
      <c r="P5369" s="102"/>
      <c r="Q5369" s="215"/>
    </row>
    <row r="5370" spans="2:17" x14ac:dyDescent="0.3">
      <c r="B5370" s="102"/>
      <c r="C5370" s="210"/>
      <c r="D5370" s="102"/>
      <c r="E5370" s="210"/>
      <c r="F5370" s="102"/>
      <c r="G5370" s="210"/>
      <c r="H5370" s="102"/>
      <c r="I5370" s="210"/>
      <c r="J5370" s="102"/>
      <c r="K5370" s="210"/>
      <c r="L5370" s="102"/>
      <c r="M5370" s="210"/>
      <c r="N5370" s="102"/>
      <c r="O5370" s="210"/>
      <c r="P5370" s="102"/>
      <c r="Q5370" s="215"/>
    </row>
    <row r="5371" spans="2:17" x14ac:dyDescent="0.3">
      <c r="B5371" s="102"/>
      <c r="C5371" s="210"/>
      <c r="D5371" s="102"/>
      <c r="E5371" s="210"/>
      <c r="F5371" s="102"/>
      <c r="G5371" s="210"/>
      <c r="H5371" s="102"/>
      <c r="I5371" s="210"/>
      <c r="J5371" s="102"/>
      <c r="K5371" s="210"/>
      <c r="L5371" s="102"/>
      <c r="M5371" s="210"/>
      <c r="N5371" s="102"/>
      <c r="O5371" s="210"/>
      <c r="P5371" s="102"/>
      <c r="Q5371" s="215"/>
    </row>
    <row r="5372" spans="2:17" x14ac:dyDescent="0.3">
      <c r="B5372" s="102"/>
      <c r="C5372" s="210"/>
      <c r="D5372" s="102"/>
      <c r="E5372" s="210"/>
      <c r="F5372" s="102"/>
      <c r="G5372" s="210"/>
      <c r="H5372" s="102"/>
      <c r="I5372" s="210"/>
      <c r="J5372" s="102"/>
      <c r="K5372" s="210"/>
      <c r="L5372" s="102"/>
      <c r="M5372" s="210"/>
      <c r="N5372" s="102"/>
      <c r="O5372" s="210"/>
      <c r="P5372" s="102"/>
      <c r="Q5372" s="215"/>
    </row>
    <row r="5373" spans="2:17" x14ac:dyDescent="0.3">
      <c r="B5373" s="102"/>
      <c r="C5373" s="210"/>
      <c r="D5373" s="102"/>
      <c r="E5373" s="210"/>
      <c r="F5373" s="102"/>
      <c r="G5373" s="210"/>
      <c r="H5373" s="102"/>
      <c r="I5373" s="210"/>
      <c r="J5373" s="102"/>
      <c r="K5373" s="210"/>
      <c r="L5373" s="102"/>
      <c r="M5373" s="210"/>
      <c r="N5373" s="102"/>
      <c r="O5373" s="210"/>
      <c r="P5373" s="102"/>
      <c r="Q5373" s="215"/>
    </row>
    <row r="5374" spans="2:17" x14ac:dyDescent="0.3">
      <c r="B5374" s="102"/>
      <c r="C5374" s="210"/>
      <c r="D5374" s="102"/>
      <c r="E5374" s="210"/>
      <c r="F5374" s="102"/>
      <c r="G5374" s="210"/>
      <c r="H5374" s="102"/>
      <c r="I5374" s="210"/>
      <c r="J5374" s="102"/>
      <c r="K5374" s="210"/>
      <c r="L5374" s="102"/>
      <c r="M5374" s="210"/>
      <c r="N5374" s="102"/>
      <c r="O5374" s="210"/>
      <c r="P5374" s="102"/>
      <c r="Q5374" s="215"/>
    </row>
    <row r="5375" spans="2:17" x14ac:dyDescent="0.3">
      <c r="B5375" s="102"/>
      <c r="C5375" s="210"/>
      <c r="D5375" s="102"/>
      <c r="E5375" s="210"/>
      <c r="F5375" s="102"/>
      <c r="G5375" s="210"/>
      <c r="H5375" s="102"/>
      <c r="I5375" s="210"/>
      <c r="J5375" s="102"/>
      <c r="K5375" s="210"/>
      <c r="L5375" s="102"/>
      <c r="M5375" s="210"/>
      <c r="N5375" s="102"/>
      <c r="O5375" s="210"/>
      <c r="P5375" s="102"/>
      <c r="Q5375" s="215"/>
    </row>
    <row r="5376" spans="2:17" x14ac:dyDescent="0.3">
      <c r="B5376" s="102"/>
      <c r="C5376" s="210"/>
      <c r="D5376" s="102"/>
      <c r="E5376" s="210"/>
      <c r="F5376" s="102"/>
      <c r="G5376" s="210"/>
      <c r="H5376" s="102"/>
      <c r="I5376" s="210"/>
      <c r="J5376" s="102"/>
      <c r="K5376" s="210"/>
      <c r="L5376" s="102"/>
      <c r="M5376" s="210"/>
      <c r="N5376" s="102"/>
      <c r="O5376" s="210"/>
      <c r="P5376" s="102"/>
      <c r="Q5376" s="215"/>
    </row>
    <row r="5377" spans="2:17" x14ac:dyDescent="0.3">
      <c r="B5377" s="102"/>
      <c r="C5377" s="210"/>
      <c r="D5377" s="102"/>
      <c r="E5377" s="210"/>
      <c r="F5377" s="102"/>
      <c r="G5377" s="210"/>
      <c r="H5377" s="102"/>
      <c r="I5377" s="210"/>
      <c r="J5377" s="102"/>
      <c r="K5377" s="210"/>
      <c r="L5377" s="102"/>
      <c r="M5377" s="210"/>
      <c r="N5377" s="102"/>
      <c r="O5377" s="210"/>
      <c r="P5377" s="102"/>
      <c r="Q5377" s="215"/>
    </row>
    <row r="5378" spans="2:17" x14ac:dyDescent="0.3">
      <c r="B5378" s="102"/>
      <c r="C5378" s="210"/>
      <c r="D5378" s="102"/>
      <c r="E5378" s="210"/>
      <c r="F5378" s="102"/>
      <c r="G5378" s="210"/>
      <c r="H5378" s="102"/>
      <c r="I5378" s="210"/>
      <c r="J5378" s="102"/>
      <c r="K5378" s="210"/>
      <c r="L5378" s="102"/>
      <c r="M5378" s="210"/>
      <c r="N5378" s="102"/>
      <c r="O5378" s="210"/>
      <c r="P5378" s="102"/>
      <c r="Q5378" s="215"/>
    </row>
    <row r="5379" spans="2:17" x14ac:dyDescent="0.3">
      <c r="B5379" s="102"/>
      <c r="C5379" s="210"/>
      <c r="D5379" s="102"/>
      <c r="E5379" s="210"/>
      <c r="F5379" s="102"/>
      <c r="G5379" s="210"/>
      <c r="H5379" s="102"/>
      <c r="I5379" s="210"/>
      <c r="J5379" s="102"/>
      <c r="K5379" s="210"/>
      <c r="L5379" s="102"/>
      <c r="M5379" s="210"/>
      <c r="N5379" s="102"/>
      <c r="O5379" s="210"/>
      <c r="P5379" s="102"/>
      <c r="Q5379" s="215"/>
    </row>
    <row r="5380" spans="2:17" x14ac:dyDescent="0.3">
      <c r="B5380" s="102"/>
      <c r="C5380" s="210"/>
      <c r="D5380" s="102"/>
      <c r="E5380" s="210"/>
      <c r="F5380" s="102"/>
      <c r="G5380" s="210"/>
      <c r="H5380" s="102"/>
      <c r="I5380" s="210"/>
      <c r="J5380" s="102"/>
      <c r="K5380" s="210"/>
      <c r="L5380" s="102"/>
      <c r="M5380" s="210"/>
      <c r="N5380" s="102"/>
      <c r="O5380" s="210"/>
      <c r="P5380" s="102"/>
      <c r="Q5380" s="215"/>
    </row>
    <row r="5381" spans="2:17" x14ac:dyDescent="0.3">
      <c r="B5381" s="102"/>
      <c r="C5381" s="210"/>
      <c r="D5381" s="102"/>
      <c r="E5381" s="210"/>
      <c r="F5381" s="102"/>
      <c r="G5381" s="210"/>
      <c r="H5381" s="102"/>
      <c r="I5381" s="210"/>
      <c r="J5381" s="102"/>
      <c r="K5381" s="210"/>
      <c r="L5381" s="102"/>
      <c r="M5381" s="210"/>
      <c r="N5381" s="102"/>
      <c r="O5381" s="210"/>
      <c r="P5381" s="102"/>
      <c r="Q5381" s="215"/>
    </row>
    <row r="5382" spans="2:17" x14ac:dyDescent="0.3">
      <c r="B5382" s="102"/>
      <c r="C5382" s="210"/>
      <c r="D5382" s="102"/>
      <c r="E5382" s="210"/>
      <c r="F5382" s="102"/>
      <c r="G5382" s="210"/>
      <c r="H5382" s="102"/>
      <c r="I5382" s="210"/>
      <c r="J5382" s="102"/>
      <c r="K5382" s="210"/>
      <c r="L5382" s="102"/>
      <c r="M5382" s="210"/>
      <c r="N5382" s="102"/>
      <c r="O5382" s="210"/>
      <c r="P5382" s="102"/>
      <c r="Q5382" s="215"/>
    </row>
    <row r="5383" spans="2:17" x14ac:dyDescent="0.3">
      <c r="B5383" s="102"/>
      <c r="C5383" s="210"/>
      <c r="D5383" s="102"/>
      <c r="E5383" s="210"/>
      <c r="F5383" s="102"/>
      <c r="G5383" s="210"/>
      <c r="H5383" s="102"/>
      <c r="I5383" s="210"/>
      <c r="J5383" s="102"/>
      <c r="K5383" s="210"/>
      <c r="L5383" s="102"/>
      <c r="M5383" s="210"/>
      <c r="N5383" s="102"/>
      <c r="O5383" s="210"/>
      <c r="P5383" s="102"/>
      <c r="Q5383" s="215"/>
    </row>
    <row r="5384" spans="2:17" x14ac:dyDescent="0.3">
      <c r="B5384" s="102"/>
      <c r="C5384" s="210"/>
      <c r="D5384" s="102"/>
      <c r="E5384" s="210"/>
      <c r="F5384" s="102"/>
      <c r="G5384" s="210"/>
      <c r="H5384" s="102"/>
      <c r="I5384" s="210"/>
      <c r="J5384" s="102"/>
      <c r="K5384" s="210"/>
      <c r="L5384" s="102"/>
      <c r="M5384" s="210"/>
      <c r="N5384" s="102"/>
      <c r="O5384" s="210"/>
      <c r="P5384" s="102"/>
      <c r="Q5384" s="215"/>
    </row>
    <row r="5385" spans="2:17" x14ac:dyDescent="0.3">
      <c r="B5385" s="102"/>
      <c r="C5385" s="210"/>
      <c r="D5385" s="102"/>
      <c r="E5385" s="210"/>
      <c r="F5385" s="102"/>
      <c r="G5385" s="210"/>
      <c r="H5385" s="102"/>
      <c r="I5385" s="210"/>
      <c r="J5385" s="102"/>
      <c r="K5385" s="210"/>
      <c r="L5385" s="102"/>
      <c r="M5385" s="210"/>
      <c r="N5385" s="102"/>
      <c r="O5385" s="210"/>
      <c r="P5385" s="102"/>
      <c r="Q5385" s="215"/>
    </row>
    <row r="5386" spans="2:17" x14ac:dyDescent="0.3">
      <c r="B5386" s="102"/>
      <c r="C5386" s="210"/>
      <c r="D5386" s="102"/>
      <c r="E5386" s="210"/>
      <c r="F5386" s="102"/>
      <c r="G5386" s="210"/>
      <c r="H5386" s="102"/>
      <c r="I5386" s="210"/>
      <c r="J5386" s="102"/>
      <c r="K5386" s="210"/>
      <c r="L5386" s="102"/>
      <c r="M5386" s="210"/>
      <c r="N5386" s="102"/>
      <c r="O5386" s="210"/>
      <c r="P5386" s="102"/>
      <c r="Q5386" s="215"/>
    </row>
    <row r="5387" spans="2:17" x14ac:dyDescent="0.3">
      <c r="B5387" s="102"/>
      <c r="C5387" s="210"/>
      <c r="D5387" s="102"/>
      <c r="E5387" s="210"/>
      <c r="F5387" s="102"/>
      <c r="G5387" s="210"/>
      <c r="H5387" s="102"/>
      <c r="I5387" s="210"/>
      <c r="J5387" s="102"/>
      <c r="K5387" s="210"/>
      <c r="L5387" s="102"/>
      <c r="M5387" s="210"/>
      <c r="N5387" s="102"/>
      <c r="O5387" s="210"/>
      <c r="P5387" s="102"/>
      <c r="Q5387" s="215"/>
    </row>
    <row r="5388" spans="2:17" x14ac:dyDescent="0.3">
      <c r="B5388" s="102"/>
      <c r="C5388" s="210"/>
      <c r="D5388" s="102"/>
      <c r="E5388" s="210"/>
      <c r="F5388" s="102"/>
      <c r="G5388" s="210"/>
      <c r="H5388" s="102"/>
      <c r="I5388" s="210"/>
      <c r="J5388" s="102"/>
      <c r="K5388" s="210"/>
      <c r="L5388" s="102"/>
      <c r="M5388" s="210"/>
      <c r="N5388" s="102"/>
      <c r="O5388" s="210"/>
      <c r="P5388" s="102"/>
      <c r="Q5388" s="215"/>
    </row>
    <row r="5389" spans="2:17" x14ac:dyDescent="0.3">
      <c r="B5389" s="102"/>
      <c r="C5389" s="210"/>
      <c r="D5389" s="102"/>
      <c r="E5389" s="210"/>
      <c r="F5389" s="102"/>
      <c r="G5389" s="210"/>
      <c r="H5389" s="102"/>
      <c r="I5389" s="210"/>
      <c r="J5389" s="102"/>
      <c r="K5389" s="210"/>
      <c r="L5389" s="102"/>
      <c r="M5389" s="210"/>
      <c r="N5389" s="102"/>
      <c r="O5389" s="210"/>
      <c r="P5389" s="102"/>
      <c r="Q5389" s="215"/>
    </row>
    <row r="5390" spans="2:17" x14ac:dyDescent="0.3">
      <c r="B5390" s="102"/>
      <c r="C5390" s="210"/>
      <c r="D5390" s="102"/>
      <c r="E5390" s="210"/>
      <c r="F5390" s="102"/>
      <c r="G5390" s="210"/>
      <c r="H5390" s="102"/>
      <c r="I5390" s="210"/>
      <c r="J5390" s="102"/>
      <c r="K5390" s="210"/>
      <c r="L5390" s="102"/>
      <c r="M5390" s="210"/>
      <c r="N5390" s="102"/>
      <c r="O5390" s="210"/>
      <c r="P5390" s="102"/>
      <c r="Q5390" s="215"/>
    </row>
    <row r="5391" spans="2:17" x14ac:dyDescent="0.3">
      <c r="B5391" s="102"/>
      <c r="C5391" s="210"/>
      <c r="D5391" s="102"/>
      <c r="E5391" s="210"/>
      <c r="F5391" s="102"/>
      <c r="G5391" s="210"/>
      <c r="H5391" s="102"/>
      <c r="I5391" s="210"/>
      <c r="J5391" s="102"/>
      <c r="K5391" s="210"/>
      <c r="L5391" s="102"/>
      <c r="M5391" s="210"/>
      <c r="N5391" s="102"/>
      <c r="O5391" s="210"/>
      <c r="P5391" s="102"/>
      <c r="Q5391" s="215"/>
    </row>
    <row r="5392" spans="2:17" x14ac:dyDescent="0.3">
      <c r="B5392" s="102"/>
      <c r="C5392" s="210"/>
      <c r="D5392" s="102"/>
      <c r="E5392" s="210"/>
      <c r="F5392" s="102"/>
      <c r="G5392" s="210"/>
      <c r="H5392" s="102"/>
      <c r="I5392" s="210"/>
      <c r="J5392" s="102"/>
      <c r="K5392" s="210"/>
      <c r="L5392" s="102"/>
      <c r="M5392" s="210"/>
      <c r="N5392" s="102"/>
      <c r="O5392" s="210"/>
      <c r="P5392" s="102"/>
      <c r="Q5392" s="215"/>
    </row>
    <row r="5393" spans="2:17" x14ac:dyDescent="0.3">
      <c r="B5393" s="102"/>
      <c r="C5393" s="210"/>
      <c r="D5393" s="102"/>
      <c r="E5393" s="210"/>
      <c r="F5393" s="102"/>
      <c r="G5393" s="210"/>
      <c r="H5393" s="102"/>
      <c r="I5393" s="210"/>
      <c r="J5393" s="102"/>
      <c r="K5393" s="210"/>
      <c r="L5393" s="102"/>
      <c r="M5393" s="210"/>
      <c r="N5393" s="102"/>
      <c r="O5393" s="210"/>
      <c r="P5393" s="102"/>
      <c r="Q5393" s="215"/>
    </row>
    <row r="5394" spans="2:17" x14ac:dyDescent="0.3">
      <c r="B5394" s="102"/>
      <c r="C5394" s="210"/>
      <c r="D5394" s="102"/>
      <c r="E5394" s="210"/>
      <c r="F5394" s="102"/>
      <c r="G5394" s="210"/>
      <c r="H5394" s="102"/>
      <c r="I5394" s="210"/>
      <c r="J5394" s="102"/>
      <c r="K5394" s="210"/>
      <c r="L5394" s="102"/>
      <c r="M5394" s="210"/>
      <c r="N5394" s="102"/>
      <c r="O5394" s="210"/>
      <c r="P5394" s="102"/>
      <c r="Q5394" s="215"/>
    </row>
    <row r="5395" spans="2:17" x14ac:dyDescent="0.3">
      <c r="B5395" s="102"/>
      <c r="C5395" s="210"/>
      <c r="D5395" s="102"/>
      <c r="E5395" s="210"/>
      <c r="F5395" s="102"/>
      <c r="G5395" s="210"/>
      <c r="H5395" s="102"/>
      <c r="I5395" s="210"/>
      <c r="J5395" s="102"/>
      <c r="K5395" s="210"/>
      <c r="L5395" s="102"/>
      <c r="M5395" s="210"/>
      <c r="N5395" s="102"/>
      <c r="O5395" s="210"/>
      <c r="P5395" s="102"/>
      <c r="Q5395" s="215"/>
    </row>
    <row r="5396" spans="2:17" x14ac:dyDescent="0.3">
      <c r="B5396" s="102"/>
      <c r="C5396" s="210"/>
      <c r="D5396" s="102"/>
      <c r="E5396" s="210"/>
      <c r="F5396" s="102"/>
      <c r="G5396" s="210"/>
      <c r="H5396" s="102"/>
      <c r="I5396" s="210"/>
      <c r="J5396" s="102"/>
      <c r="K5396" s="210"/>
      <c r="L5396" s="102"/>
      <c r="M5396" s="210"/>
      <c r="N5396" s="102"/>
      <c r="O5396" s="210"/>
      <c r="P5396" s="102"/>
      <c r="Q5396" s="215"/>
    </row>
    <row r="5397" spans="2:17" x14ac:dyDescent="0.3">
      <c r="B5397" s="102"/>
      <c r="C5397" s="210"/>
      <c r="D5397" s="102"/>
      <c r="E5397" s="210"/>
      <c r="F5397" s="102"/>
      <c r="G5397" s="210"/>
      <c r="H5397" s="102"/>
      <c r="I5397" s="210"/>
      <c r="J5397" s="102"/>
      <c r="K5397" s="210"/>
      <c r="L5397" s="102"/>
      <c r="M5397" s="210"/>
      <c r="N5397" s="102"/>
      <c r="O5397" s="210"/>
      <c r="P5397" s="102"/>
      <c r="Q5397" s="215"/>
    </row>
    <row r="5398" spans="2:17" x14ac:dyDescent="0.3">
      <c r="B5398" s="102"/>
      <c r="C5398" s="210"/>
      <c r="D5398" s="102"/>
      <c r="E5398" s="210"/>
      <c r="F5398" s="102"/>
      <c r="G5398" s="210"/>
      <c r="H5398" s="102"/>
      <c r="I5398" s="210"/>
      <c r="J5398" s="102"/>
      <c r="K5398" s="210"/>
      <c r="L5398" s="102"/>
      <c r="M5398" s="210"/>
      <c r="N5398" s="102"/>
      <c r="O5398" s="210"/>
      <c r="P5398" s="102"/>
      <c r="Q5398" s="215"/>
    </row>
    <row r="5399" spans="2:17" x14ac:dyDescent="0.3">
      <c r="B5399" s="102"/>
      <c r="C5399" s="210"/>
      <c r="D5399" s="102"/>
      <c r="E5399" s="210"/>
      <c r="F5399" s="102"/>
      <c r="G5399" s="210"/>
      <c r="H5399" s="102"/>
      <c r="I5399" s="210"/>
      <c r="J5399" s="102"/>
      <c r="K5399" s="210"/>
      <c r="L5399" s="102"/>
      <c r="M5399" s="210"/>
      <c r="N5399" s="102"/>
      <c r="O5399" s="210"/>
      <c r="P5399" s="102"/>
      <c r="Q5399" s="215"/>
    </row>
    <row r="5400" spans="2:17" x14ac:dyDescent="0.3">
      <c r="B5400" s="102"/>
      <c r="C5400" s="210"/>
      <c r="D5400" s="102"/>
      <c r="E5400" s="210"/>
      <c r="F5400" s="102"/>
      <c r="G5400" s="210"/>
      <c r="H5400" s="102"/>
      <c r="I5400" s="210"/>
      <c r="J5400" s="102"/>
      <c r="K5400" s="210"/>
      <c r="L5400" s="102"/>
      <c r="M5400" s="210"/>
      <c r="N5400" s="102"/>
      <c r="O5400" s="210"/>
      <c r="P5400" s="102"/>
      <c r="Q5400" s="215"/>
    </row>
    <row r="5401" spans="2:17" x14ac:dyDescent="0.3">
      <c r="B5401" s="102"/>
      <c r="C5401" s="210"/>
      <c r="D5401" s="102"/>
      <c r="E5401" s="210"/>
      <c r="F5401" s="102"/>
      <c r="G5401" s="210"/>
      <c r="H5401" s="102"/>
      <c r="I5401" s="210"/>
      <c r="J5401" s="102"/>
      <c r="K5401" s="210"/>
      <c r="L5401" s="102"/>
      <c r="M5401" s="210"/>
      <c r="N5401" s="102"/>
      <c r="O5401" s="210"/>
      <c r="P5401" s="102"/>
      <c r="Q5401" s="215"/>
    </row>
    <row r="5402" spans="2:17" x14ac:dyDescent="0.3">
      <c r="B5402" s="102"/>
      <c r="C5402" s="210"/>
      <c r="D5402" s="102"/>
      <c r="E5402" s="210"/>
      <c r="F5402" s="102"/>
      <c r="G5402" s="210"/>
      <c r="H5402" s="102"/>
      <c r="I5402" s="210"/>
      <c r="J5402" s="102"/>
      <c r="K5402" s="210"/>
      <c r="L5402" s="102"/>
      <c r="M5402" s="210"/>
      <c r="N5402" s="102"/>
      <c r="O5402" s="210"/>
      <c r="P5402" s="102"/>
      <c r="Q5402" s="215"/>
    </row>
    <row r="5403" spans="2:17" x14ac:dyDescent="0.3">
      <c r="B5403" s="102"/>
      <c r="C5403" s="210"/>
      <c r="D5403" s="102"/>
      <c r="E5403" s="210"/>
      <c r="F5403" s="102"/>
      <c r="G5403" s="210"/>
      <c r="H5403" s="102"/>
      <c r="I5403" s="210"/>
      <c r="J5403" s="102"/>
      <c r="K5403" s="210"/>
      <c r="L5403" s="102"/>
      <c r="M5403" s="210"/>
      <c r="N5403" s="102"/>
      <c r="O5403" s="210"/>
      <c r="P5403" s="102"/>
      <c r="Q5403" s="215"/>
    </row>
    <row r="5404" spans="2:17" x14ac:dyDescent="0.3">
      <c r="B5404" s="102"/>
      <c r="C5404" s="210"/>
      <c r="D5404" s="102"/>
      <c r="E5404" s="210"/>
      <c r="F5404" s="102"/>
      <c r="G5404" s="210"/>
      <c r="H5404" s="102"/>
      <c r="I5404" s="210"/>
      <c r="J5404" s="102"/>
      <c r="K5404" s="210"/>
      <c r="L5404" s="102"/>
      <c r="M5404" s="210"/>
      <c r="N5404" s="102"/>
      <c r="O5404" s="210"/>
      <c r="P5404" s="102"/>
      <c r="Q5404" s="215"/>
    </row>
    <row r="5405" spans="2:17" x14ac:dyDescent="0.3">
      <c r="B5405" s="102"/>
      <c r="C5405" s="210"/>
      <c r="D5405" s="102"/>
      <c r="E5405" s="210"/>
      <c r="F5405" s="102"/>
      <c r="G5405" s="210"/>
      <c r="H5405" s="102"/>
      <c r="I5405" s="210"/>
      <c r="J5405" s="102"/>
      <c r="K5405" s="210"/>
      <c r="L5405" s="102"/>
      <c r="M5405" s="210"/>
      <c r="N5405" s="102"/>
      <c r="O5405" s="210"/>
      <c r="P5405" s="102"/>
      <c r="Q5405" s="215"/>
    </row>
    <row r="5406" spans="2:17" x14ac:dyDescent="0.3">
      <c r="B5406" s="102"/>
      <c r="C5406" s="210"/>
      <c r="D5406" s="102"/>
      <c r="E5406" s="210"/>
      <c r="F5406" s="102"/>
      <c r="G5406" s="210"/>
      <c r="H5406" s="102"/>
      <c r="I5406" s="210"/>
      <c r="J5406" s="102"/>
      <c r="K5406" s="210"/>
      <c r="L5406" s="102"/>
      <c r="M5406" s="210"/>
      <c r="N5406" s="102"/>
      <c r="O5406" s="210"/>
      <c r="P5406" s="102"/>
      <c r="Q5406" s="215"/>
    </row>
    <row r="5407" spans="2:17" x14ac:dyDescent="0.3">
      <c r="B5407" s="102"/>
      <c r="C5407" s="210"/>
      <c r="D5407" s="102"/>
      <c r="E5407" s="210"/>
      <c r="F5407" s="102"/>
      <c r="G5407" s="210"/>
      <c r="H5407" s="102"/>
      <c r="I5407" s="210"/>
      <c r="J5407" s="102"/>
      <c r="K5407" s="210"/>
      <c r="L5407" s="102"/>
      <c r="M5407" s="210"/>
      <c r="N5407" s="102"/>
      <c r="O5407" s="210"/>
      <c r="P5407" s="102"/>
      <c r="Q5407" s="215"/>
    </row>
    <row r="5408" spans="2:17" x14ac:dyDescent="0.3">
      <c r="B5408" s="102"/>
      <c r="C5408" s="210"/>
      <c r="D5408" s="102"/>
      <c r="E5408" s="210"/>
      <c r="F5408" s="102"/>
      <c r="G5408" s="210"/>
      <c r="H5408" s="102"/>
      <c r="I5408" s="210"/>
      <c r="J5408" s="102"/>
      <c r="K5408" s="210"/>
      <c r="L5408" s="102"/>
      <c r="M5408" s="210"/>
      <c r="N5408" s="102"/>
      <c r="O5408" s="210"/>
      <c r="P5408" s="102"/>
      <c r="Q5408" s="215"/>
    </row>
    <row r="5409" spans="2:17" x14ac:dyDescent="0.3">
      <c r="B5409" s="102"/>
      <c r="C5409" s="210"/>
      <c r="D5409" s="102"/>
      <c r="E5409" s="210"/>
      <c r="F5409" s="102"/>
      <c r="G5409" s="210"/>
      <c r="H5409" s="102"/>
      <c r="I5409" s="210"/>
      <c r="J5409" s="102"/>
      <c r="K5409" s="210"/>
      <c r="L5409" s="102"/>
      <c r="M5409" s="210"/>
      <c r="N5409" s="102"/>
      <c r="O5409" s="210"/>
      <c r="P5409" s="102"/>
      <c r="Q5409" s="215"/>
    </row>
    <row r="5410" spans="2:17" x14ac:dyDescent="0.3">
      <c r="B5410" s="102"/>
      <c r="C5410" s="210"/>
      <c r="D5410" s="102"/>
      <c r="E5410" s="210"/>
      <c r="F5410" s="102"/>
      <c r="G5410" s="210"/>
      <c r="H5410" s="102"/>
      <c r="I5410" s="210"/>
      <c r="J5410" s="102"/>
      <c r="K5410" s="210"/>
      <c r="L5410" s="102"/>
      <c r="M5410" s="210"/>
      <c r="N5410" s="102"/>
      <c r="O5410" s="210"/>
      <c r="P5410" s="102"/>
      <c r="Q5410" s="215"/>
    </row>
    <row r="5411" spans="2:17" x14ac:dyDescent="0.3">
      <c r="B5411" s="102"/>
      <c r="C5411" s="210"/>
      <c r="D5411" s="102"/>
      <c r="E5411" s="210"/>
      <c r="F5411" s="102"/>
      <c r="G5411" s="210"/>
      <c r="H5411" s="102"/>
      <c r="I5411" s="210"/>
      <c r="J5411" s="102"/>
      <c r="K5411" s="210"/>
      <c r="L5411" s="102"/>
      <c r="M5411" s="210"/>
      <c r="N5411" s="102"/>
      <c r="O5411" s="210"/>
      <c r="P5411" s="102"/>
      <c r="Q5411" s="215"/>
    </row>
    <row r="5412" spans="2:17" x14ac:dyDescent="0.3">
      <c r="B5412" s="102"/>
      <c r="C5412" s="210"/>
      <c r="D5412" s="102"/>
      <c r="E5412" s="210"/>
      <c r="F5412" s="102"/>
      <c r="G5412" s="210"/>
      <c r="H5412" s="102"/>
      <c r="I5412" s="210"/>
      <c r="J5412" s="102"/>
      <c r="K5412" s="210"/>
      <c r="L5412" s="102"/>
      <c r="M5412" s="210"/>
      <c r="N5412" s="102"/>
      <c r="O5412" s="210"/>
      <c r="P5412" s="102"/>
      <c r="Q5412" s="215"/>
    </row>
    <row r="5413" spans="2:17" x14ac:dyDescent="0.3">
      <c r="B5413" s="102"/>
      <c r="C5413" s="210"/>
      <c r="D5413" s="102"/>
      <c r="E5413" s="210"/>
      <c r="F5413" s="102"/>
      <c r="G5413" s="210"/>
      <c r="H5413" s="102"/>
      <c r="I5413" s="210"/>
      <c r="J5413" s="102"/>
      <c r="K5413" s="210"/>
      <c r="L5413" s="102"/>
      <c r="M5413" s="210"/>
      <c r="N5413" s="102"/>
      <c r="O5413" s="210"/>
      <c r="P5413" s="102"/>
      <c r="Q5413" s="215"/>
    </row>
    <row r="5414" spans="2:17" x14ac:dyDescent="0.3">
      <c r="B5414" s="102"/>
      <c r="C5414" s="210"/>
      <c r="D5414" s="102"/>
      <c r="E5414" s="210"/>
      <c r="F5414" s="102"/>
      <c r="G5414" s="210"/>
      <c r="H5414" s="102"/>
      <c r="I5414" s="210"/>
      <c r="J5414" s="102"/>
      <c r="K5414" s="210"/>
      <c r="L5414" s="102"/>
      <c r="M5414" s="210"/>
      <c r="N5414" s="102"/>
      <c r="O5414" s="210"/>
      <c r="P5414" s="102"/>
      <c r="Q5414" s="215"/>
    </row>
    <row r="5415" spans="2:17" x14ac:dyDescent="0.3">
      <c r="B5415" s="102"/>
      <c r="C5415" s="210"/>
      <c r="D5415" s="102"/>
      <c r="E5415" s="210"/>
      <c r="F5415" s="102"/>
      <c r="G5415" s="210"/>
      <c r="H5415" s="102"/>
      <c r="I5415" s="210"/>
      <c r="J5415" s="102"/>
      <c r="K5415" s="210"/>
      <c r="L5415" s="102"/>
      <c r="M5415" s="210"/>
      <c r="N5415" s="102"/>
      <c r="O5415" s="210"/>
      <c r="P5415" s="102"/>
      <c r="Q5415" s="215"/>
    </row>
    <row r="5416" spans="2:17" x14ac:dyDescent="0.3">
      <c r="B5416" s="102"/>
      <c r="C5416" s="210"/>
      <c r="D5416" s="102"/>
      <c r="E5416" s="210"/>
      <c r="F5416" s="102"/>
      <c r="G5416" s="210"/>
      <c r="H5416" s="102"/>
      <c r="I5416" s="210"/>
      <c r="J5416" s="102"/>
      <c r="K5416" s="210"/>
      <c r="L5416" s="102"/>
      <c r="M5416" s="210"/>
      <c r="N5416" s="102"/>
      <c r="O5416" s="210"/>
      <c r="P5416" s="102"/>
      <c r="Q5416" s="215"/>
    </row>
    <row r="5417" spans="2:17" x14ac:dyDescent="0.3">
      <c r="B5417" s="102"/>
      <c r="C5417" s="210"/>
      <c r="D5417" s="102"/>
      <c r="E5417" s="210"/>
      <c r="F5417" s="102"/>
      <c r="G5417" s="210"/>
      <c r="H5417" s="102"/>
      <c r="I5417" s="210"/>
      <c r="J5417" s="102"/>
      <c r="K5417" s="210"/>
      <c r="L5417" s="102"/>
      <c r="M5417" s="210"/>
      <c r="N5417" s="102"/>
      <c r="O5417" s="210"/>
      <c r="P5417" s="102"/>
      <c r="Q5417" s="215"/>
    </row>
    <row r="5418" spans="2:17" x14ac:dyDescent="0.3">
      <c r="B5418" s="102"/>
      <c r="C5418" s="210"/>
      <c r="D5418" s="102"/>
      <c r="E5418" s="210"/>
      <c r="F5418" s="102"/>
      <c r="G5418" s="210"/>
      <c r="H5418" s="102"/>
      <c r="I5418" s="210"/>
      <c r="J5418" s="102"/>
      <c r="K5418" s="210"/>
      <c r="L5418" s="102"/>
      <c r="M5418" s="210"/>
      <c r="N5418" s="102"/>
      <c r="O5418" s="210"/>
      <c r="P5418" s="102"/>
      <c r="Q5418" s="215"/>
    </row>
    <row r="5419" spans="2:17" x14ac:dyDescent="0.3">
      <c r="B5419" s="102"/>
      <c r="C5419" s="210"/>
      <c r="D5419" s="102"/>
      <c r="E5419" s="210"/>
      <c r="F5419" s="102"/>
      <c r="G5419" s="210"/>
      <c r="H5419" s="102"/>
      <c r="I5419" s="210"/>
      <c r="J5419" s="102"/>
      <c r="K5419" s="210"/>
      <c r="L5419" s="102"/>
      <c r="M5419" s="210"/>
      <c r="N5419" s="102"/>
      <c r="O5419" s="210"/>
      <c r="P5419" s="102"/>
      <c r="Q5419" s="215"/>
    </row>
    <row r="5420" spans="2:17" x14ac:dyDescent="0.3">
      <c r="B5420" s="102"/>
      <c r="C5420" s="210"/>
      <c r="D5420" s="102"/>
      <c r="E5420" s="210"/>
      <c r="F5420" s="102"/>
      <c r="G5420" s="210"/>
      <c r="H5420" s="102"/>
      <c r="I5420" s="210"/>
      <c r="J5420" s="102"/>
      <c r="K5420" s="210"/>
      <c r="L5420" s="102"/>
      <c r="M5420" s="210"/>
      <c r="N5420" s="102"/>
      <c r="O5420" s="210"/>
      <c r="P5420" s="102"/>
      <c r="Q5420" s="215"/>
    </row>
    <row r="5421" spans="2:17" x14ac:dyDescent="0.3">
      <c r="B5421" s="102"/>
      <c r="C5421" s="210"/>
      <c r="D5421" s="102"/>
      <c r="E5421" s="210"/>
      <c r="F5421" s="102"/>
      <c r="G5421" s="210"/>
      <c r="H5421" s="102"/>
      <c r="I5421" s="210"/>
      <c r="J5421" s="102"/>
      <c r="K5421" s="210"/>
      <c r="L5421" s="102"/>
      <c r="M5421" s="210"/>
      <c r="N5421" s="102"/>
      <c r="O5421" s="210"/>
      <c r="P5421" s="102"/>
      <c r="Q5421" s="215"/>
    </row>
    <row r="5422" spans="2:17" x14ac:dyDescent="0.3">
      <c r="B5422" s="102"/>
      <c r="C5422" s="210"/>
      <c r="D5422" s="102"/>
      <c r="E5422" s="210"/>
      <c r="F5422" s="102"/>
      <c r="G5422" s="210"/>
      <c r="H5422" s="102"/>
      <c r="I5422" s="210"/>
      <c r="J5422" s="102"/>
      <c r="K5422" s="210"/>
      <c r="L5422" s="102"/>
      <c r="M5422" s="210"/>
      <c r="N5422" s="102"/>
      <c r="O5422" s="210"/>
      <c r="P5422" s="102"/>
      <c r="Q5422" s="215"/>
    </row>
    <row r="5423" spans="2:17" x14ac:dyDescent="0.3">
      <c r="B5423" s="102"/>
      <c r="C5423" s="210"/>
      <c r="D5423" s="102"/>
      <c r="E5423" s="210"/>
      <c r="F5423" s="102"/>
      <c r="G5423" s="210"/>
      <c r="H5423" s="102"/>
      <c r="I5423" s="210"/>
      <c r="J5423" s="102"/>
      <c r="K5423" s="210"/>
      <c r="L5423" s="102"/>
      <c r="M5423" s="210"/>
      <c r="N5423" s="102"/>
      <c r="O5423" s="210"/>
      <c r="P5423" s="102"/>
      <c r="Q5423" s="215"/>
    </row>
    <row r="5424" spans="2:17" x14ac:dyDescent="0.3">
      <c r="B5424" s="102"/>
      <c r="C5424" s="210"/>
      <c r="D5424" s="102"/>
      <c r="E5424" s="210"/>
      <c r="F5424" s="102"/>
      <c r="G5424" s="210"/>
      <c r="H5424" s="102"/>
      <c r="I5424" s="210"/>
      <c r="J5424" s="102"/>
      <c r="K5424" s="210"/>
      <c r="L5424" s="102"/>
      <c r="M5424" s="210"/>
      <c r="N5424" s="102"/>
      <c r="O5424" s="210"/>
      <c r="P5424" s="102"/>
      <c r="Q5424" s="215"/>
    </row>
    <row r="5425" spans="2:17" x14ac:dyDescent="0.3">
      <c r="B5425" s="102"/>
      <c r="C5425" s="210"/>
      <c r="D5425" s="102"/>
      <c r="E5425" s="210"/>
      <c r="F5425" s="102"/>
      <c r="G5425" s="210"/>
      <c r="H5425" s="102"/>
      <c r="I5425" s="210"/>
      <c r="J5425" s="102"/>
      <c r="K5425" s="210"/>
      <c r="L5425" s="102"/>
      <c r="M5425" s="210"/>
      <c r="N5425" s="102"/>
      <c r="O5425" s="210"/>
      <c r="P5425" s="102"/>
      <c r="Q5425" s="215"/>
    </row>
    <row r="5426" spans="2:17" x14ac:dyDescent="0.3">
      <c r="B5426" s="102"/>
      <c r="C5426" s="210"/>
      <c r="D5426" s="102"/>
      <c r="E5426" s="210"/>
      <c r="F5426" s="102"/>
      <c r="G5426" s="210"/>
      <c r="H5426" s="102"/>
      <c r="I5426" s="210"/>
      <c r="J5426" s="102"/>
      <c r="K5426" s="210"/>
      <c r="L5426" s="102"/>
      <c r="M5426" s="210"/>
      <c r="N5426" s="102"/>
      <c r="O5426" s="210"/>
      <c r="P5426" s="102"/>
      <c r="Q5426" s="215"/>
    </row>
    <row r="5427" spans="2:17" x14ac:dyDescent="0.3">
      <c r="B5427" s="102"/>
      <c r="C5427" s="210"/>
      <c r="D5427" s="102"/>
      <c r="E5427" s="210"/>
      <c r="F5427" s="102"/>
      <c r="G5427" s="210"/>
      <c r="H5427" s="102"/>
      <c r="I5427" s="210"/>
      <c r="J5427" s="102"/>
      <c r="K5427" s="210"/>
      <c r="L5427" s="102"/>
      <c r="M5427" s="210"/>
      <c r="N5427" s="102"/>
      <c r="O5427" s="210"/>
      <c r="P5427" s="102"/>
      <c r="Q5427" s="215"/>
    </row>
    <row r="5428" spans="2:17" x14ac:dyDescent="0.3">
      <c r="B5428" s="102"/>
      <c r="C5428" s="210"/>
      <c r="D5428" s="102"/>
      <c r="E5428" s="210"/>
      <c r="F5428" s="102"/>
      <c r="G5428" s="210"/>
      <c r="H5428" s="102"/>
      <c r="I5428" s="210"/>
      <c r="J5428" s="102"/>
      <c r="K5428" s="210"/>
      <c r="L5428" s="102"/>
      <c r="M5428" s="210"/>
      <c r="N5428" s="102"/>
      <c r="O5428" s="210"/>
      <c r="P5428" s="102"/>
      <c r="Q5428" s="215"/>
    </row>
    <row r="5429" spans="2:17" x14ac:dyDescent="0.3">
      <c r="B5429" s="102"/>
      <c r="C5429" s="210"/>
      <c r="D5429" s="102"/>
      <c r="E5429" s="210"/>
      <c r="F5429" s="102"/>
      <c r="G5429" s="210"/>
      <c r="H5429" s="102"/>
      <c r="I5429" s="210"/>
      <c r="J5429" s="102"/>
      <c r="K5429" s="210"/>
      <c r="L5429" s="102"/>
      <c r="M5429" s="210"/>
      <c r="N5429" s="102"/>
      <c r="O5429" s="210"/>
      <c r="P5429" s="102"/>
      <c r="Q5429" s="215"/>
    </row>
    <row r="5430" spans="2:17" x14ac:dyDescent="0.3">
      <c r="B5430" s="102"/>
      <c r="C5430" s="210"/>
      <c r="D5430" s="102"/>
      <c r="E5430" s="210"/>
      <c r="F5430" s="102"/>
      <c r="G5430" s="210"/>
      <c r="H5430" s="102"/>
      <c r="I5430" s="210"/>
      <c r="J5430" s="102"/>
      <c r="K5430" s="210"/>
      <c r="L5430" s="102"/>
      <c r="M5430" s="210"/>
      <c r="N5430" s="102"/>
      <c r="O5430" s="210"/>
      <c r="P5430" s="102"/>
      <c r="Q5430" s="215"/>
    </row>
    <row r="5431" spans="2:17" x14ac:dyDescent="0.3">
      <c r="B5431" s="102"/>
      <c r="C5431" s="210"/>
      <c r="D5431" s="102"/>
      <c r="E5431" s="210"/>
      <c r="F5431" s="102"/>
      <c r="G5431" s="210"/>
      <c r="H5431" s="102"/>
      <c r="I5431" s="210"/>
      <c r="J5431" s="102"/>
      <c r="K5431" s="210"/>
      <c r="L5431" s="102"/>
      <c r="M5431" s="210"/>
      <c r="N5431" s="102"/>
      <c r="O5431" s="210"/>
      <c r="P5431" s="102"/>
      <c r="Q5431" s="215"/>
    </row>
    <row r="5432" spans="2:17" x14ac:dyDescent="0.3">
      <c r="B5432" s="102"/>
      <c r="C5432" s="210"/>
      <c r="D5432" s="102"/>
      <c r="E5432" s="210"/>
      <c r="F5432" s="102"/>
      <c r="G5432" s="210"/>
      <c r="H5432" s="102"/>
      <c r="I5432" s="210"/>
      <c r="J5432" s="102"/>
      <c r="K5432" s="210"/>
      <c r="L5432" s="102"/>
      <c r="M5432" s="210"/>
      <c r="N5432" s="102"/>
      <c r="O5432" s="210"/>
      <c r="P5432" s="102"/>
      <c r="Q5432" s="215"/>
    </row>
    <row r="5433" spans="2:17" x14ac:dyDescent="0.3">
      <c r="B5433" s="102"/>
      <c r="C5433" s="210"/>
      <c r="D5433" s="102"/>
      <c r="E5433" s="210"/>
      <c r="F5433" s="102"/>
      <c r="G5433" s="210"/>
      <c r="H5433" s="102"/>
      <c r="I5433" s="210"/>
      <c r="J5433" s="102"/>
      <c r="K5433" s="210"/>
      <c r="L5433" s="102"/>
      <c r="M5433" s="210"/>
      <c r="N5433" s="102"/>
      <c r="O5433" s="210"/>
      <c r="P5433" s="102"/>
      <c r="Q5433" s="215"/>
    </row>
    <row r="5434" spans="2:17" x14ac:dyDescent="0.3">
      <c r="B5434" s="102"/>
      <c r="C5434" s="210"/>
      <c r="D5434" s="102"/>
      <c r="E5434" s="210"/>
      <c r="F5434" s="102"/>
      <c r="G5434" s="210"/>
      <c r="H5434" s="102"/>
      <c r="I5434" s="210"/>
      <c r="J5434" s="102"/>
      <c r="K5434" s="210"/>
      <c r="L5434" s="102"/>
      <c r="M5434" s="210"/>
      <c r="N5434" s="102"/>
      <c r="O5434" s="210"/>
      <c r="P5434" s="102"/>
      <c r="Q5434" s="215"/>
    </row>
    <row r="5435" spans="2:17" x14ac:dyDescent="0.3">
      <c r="B5435" s="102"/>
      <c r="C5435" s="210"/>
      <c r="D5435" s="102"/>
      <c r="E5435" s="210"/>
      <c r="F5435" s="102"/>
      <c r="G5435" s="210"/>
      <c r="H5435" s="102"/>
      <c r="I5435" s="210"/>
      <c r="J5435" s="102"/>
      <c r="K5435" s="210"/>
      <c r="L5435" s="102"/>
      <c r="M5435" s="210"/>
      <c r="N5435" s="102"/>
      <c r="O5435" s="210"/>
      <c r="P5435" s="102"/>
      <c r="Q5435" s="215"/>
    </row>
    <row r="5436" spans="2:17" x14ac:dyDescent="0.3">
      <c r="B5436" s="102"/>
      <c r="C5436" s="210"/>
      <c r="D5436" s="102"/>
      <c r="E5436" s="210"/>
      <c r="F5436" s="102"/>
      <c r="G5436" s="210"/>
      <c r="H5436" s="102"/>
      <c r="I5436" s="210"/>
      <c r="J5436" s="102"/>
      <c r="K5436" s="210"/>
      <c r="L5436" s="102"/>
      <c r="M5436" s="210"/>
      <c r="N5436" s="102"/>
      <c r="O5436" s="210"/>
      <c r="P5436" s="102"/>
      <c r="Q5436" s="215"/>
    </row>
    <row r="5437" spans="2:17" x14ac:dyDescent="0.3">
      <c r="B5437" s="102"/>
      <c r="C5437" s="210"/>
      <c r="D5437" s="102"/>
      <c r="E5437" s="210"/>
      <c r="F5437" s="102"/>
      <c r="G5437" s="210"/>
      <c r="H5437" s="102"/>
      <c r="I5437" s="210"/>
      <c r="J5437" s="102"/>
      <c r="K5437" s="210"/>
      <c r="L5437" s="102"/>
      <c r="M5437" s="210"/>
      <c r="N5437" s="102"/>
      <c r="O5437" s="210"/>
      <c r="P5437" s="102"/>
      <c r="Q5437" s="215"/>
    </row>
    <row r="5438" spans="2:17" x14ac:dyDescent="0.3">
      <c r="B5438" s="102"/>
      <c r="C5438" s="210"/>
      <c r="D5438" s="102"/>
      <c r="E5438" s="210"/>
      <c r="F5438" s="102"/>
      <c r="G5438" s="210"/>
      <c r="H5438" s="102"/>
      <c r="I5438" s="210"/>
      <c r="J5438" s="102"/>
      <c r="K5438" s="210"/>
      <c r="L5438" s="102"/>
      <c r="M5438" s="210"/>
      <c r="N5438" s="102"/>
      <c r="O5438" s="210"/>
      <c r="P5438" s="102"/>
      <c r="Q5438" s="215"/>
    </row>
    <row r="5439" spans="2:17" x14ac:dyDescent="0.3">
      <c r="B5439" s="102"/>
      <c r="C5439" s="210"/>
      <c r="D5439" s="102"/>
      <c r="E5439" s="210"/>
      <c r="F5439" s="102"/>
      <c r="G5439" s="210"/>
      <c r="H5439" s="102"/>
      <c r="I5439" s="210"/>
      <c r="J5439" s="102"/>
      <c r="K5439" s="210"/>
      <c r="L5439" s="102"/>
      <c r="M5439" s="210"/>
      <c r="N5439" s="102"/>
      <c r="O5439" s="210"/>
      <c r="P5439" s="102"/>
      <c r="Q5439" s="215"/>
    </row>
    <row r="5440" spans="2:17" x14ac:dyDescent="0.3">
      <c r="B5440" s="102"/>
      <c r="C5440" s="210"/>
      <c r="D5440" s="102"/>
      <c r="E5440" s="210"/>
      <c r="F5440" s="102"/>
      <c r="G5440" s="210"/>
      <c r="H5440" s="102"/>
      <c r="I5440" s="210"/>
      <c r="J5440" s="102"/>
      <c r="K5440" s="210"/>
      <c r="L5440" s="102"/>
      <c r="M5440" s="210"/>
      <c r="N5440" s="102"/>
      <c r="O5440" s="210"/>
      <c r="P5440" s="102"/>
      <c r="Q5440" s="215"/>
    </row>
    <row r="5441" spans="2:17" x14ac:dyDescent="0.3">
      <c r="B5441" s="102"/>
      <c r="C5441" s="210"/>
      <c r="D5441" s="102"/>
      <c r="E5441" s="210"/>
      <c r="F5441" s="102"/>
      <c r="G5441" s="210"/>
      <c r="H5441" s="102"/>
      <c r="I5441" s="210"/>
      <c r="J5441" s="102"/>
      <c r="K5441" s="210"/>
      <c r="L5441" s="102"/>
      <c r="M5441" s="210"/>
      <c r="N5441" s="102"/>
      <c r="O5441" s="210"/>
      <c r="P5441" s="102"/>
      <c r="Q5441" s="215"/>
    </row>
    <row r="5442" spans="2:17" x14ac:dyDescent="0.3">
      <c r="B5442" s="102"/>
      <c r="C5442" s="210"/>
      <c r="D5442" s="102"/>
      <c r="E5442" s="210"/>
      <c r="F5442" s="102"/>
      <c r="G5442" s="210"/>
      <c r="H5442" s="102"/>
      <c r="I5442" s="210"/>
      <c r="J5442" s="102"/>
      <c r="K5442" s="210"/>
      <c r="L5442" s="102"/>
      <c r="M5442" s="210"/>
      <c r="N5442" s="102"/>
      <c r="O5442" s="210"/>
      <c r="P5442" s="102"/>
      <c r="Q5442" s="215"/>
    </row>
    <row r="5443" spans="2:17" x14ac:dyDescent="0.3">
      <c r="B5443" s="102"/>
      <c r="C5443" s="210"/>
      <c r="D5443" s="102"/>
      <c r="E5443" s="210"/>
      <c r="F5443" s="102"/>
      <c r="G5443" s="210"/>
      <c r="H5443" s="102"/>
      <c r="I5443" s="210"/>
      <c r="J5443" s="102"/>
      <c r="K5443" s="210"/>
      <c r="L5443" s="102"/>
      <c r="M5443" s="210"/>
      <c r="N5443" s="102"/>
      <c r="O5443" s="210"/>
      <c r="P5443" s="102"/>
      <c r="Q5443" s="215"/>
    </row>
    <row r="5444" spans="2:17" x14ac:dyDescent="0.3">
      <c r="B5444" s="102"/>
      <c r="C5444" s="210"/>
      <c r="D5444" s="102"/>
      <c r="E5444" s="210"/>
      <c r="F5444" s="102"/>
      <c r="G5444" s="210"/>
      <c r="H5444" s="102"/>
      <c r="I5444" s="210"/>
      <c r="J5444" s="102"/>
      <c r="K5444" s="210"/>
      <c r="L5444" s="102"/>
      <c r="M5444" s="210"/>
      <c r="N5444" s="102"/>
      <c r="O5444" s="210"/>
      <c r="P5444" s="102"/>
      <c r="Q5444" s="215"/>
    </row>
    <row r="5445" spans="2:17" x14ac:dyDescent="0.3">
      <c r="B5445" s="102"/>
      <c r="C5445" s="210"/>
      <c r="D5445" s="102"/>
      <c r="E5445" s="210"/>
      <c r="F5445" s="102"/>
      <c r="G5445" s="210"/>
      <c r="H5445" s="102"/>
      <c r="I5445" s="210"/>
      <c r="J5445" s="102"/>
      <c r="K5445" s="210"/>
      <c r="L5445" s="102"/>
      <c r="M5445" s="210"/>
      <c r="N5445" s="102"/>
      <c r="O5445" s="210"/>
      <c r="P5445" s="102"/>
      <c r="Q5445" s="215"/>
    </row>
    <row r="5446" spans="2:17" x14ac:dyDescent="0.3">
      <c r="B5446" s="102"/>
      <c r="C5446" s="210"/>
      <c r="D5446" s="102"/>
      <c r="E5446" s="210"/>
      <c r="F5446" s="102"/>
      <c r="G5446" s="210"/>
      <c r="H5446" s="102"/>
      <c r="I5446" s="210"/>
      <c r="J5446" s="102"/>
      <c r="K5446" s="210"/>
      <c r="L5446" s="102"/>
      <c r="M5446" s="210"/>
      <c r="N5446" s="102"/>
      <c r="O5446" s="210"/>
      <c r="P5446" s="102"/>
      <c r="Q5446" s="215"/>
    </row>
    <row r="5447" spans="2:17" x14ac:dyDescent="0.3">
      <c r="B5447" s="102"/>
      <c r="C5447" s="210"/>
      <c r="D5447" s="102"/>
      <c r="E5447" s="210"/>
      <c r="F5447" s="102"/>
      <c r="G5447" s="210"/>
      <c r="H5447" s="102"/>
      <c r="I5447" s="210"/>
      <c r="J5447" s="102"/>
      <c r="K5447" s="210"/>
      <c r="L5447" s="102"/>
      <c r="M5447" s="210"/>
      <c r="N5447" s="102"/>
      <c r="O5447" s="210"/>
      <c r="P5447" s="102"/>
      <c r="Q5447" s="215"/>
    </row>
    <row r="5448" spans="2:17" x14ac:dyDescent="0.3">
      <c r="B5448" s="102"/>
      <c r="C5448" s="210"/>
      <c r="D5448" s="102"/>
      <c r="E5448" s="210"/>
      <c r="F5448" s="102"/>
      <c r="G5448" s="210"/>
      <c r="H5448" s="102"/>
      <c r="I5448" s="210"/>
      <c r="J5448" s="102"/>
      <c r="K5448" s="210"/>
      <c r="L5448" s="102"/>
      <c r="M5448" s="210"/>
      <c r="N5448" s="102"/>
      <c r="O5448" s="210"/>
      <c r="P5448" s="102"/>
      <c r="Q5448" s="215"/>
    </row>
    <row r="5449" spans="2:17" x14ac:dyDescent="0.3">
      <c r="B5449" s="102"/>
      <c r="C5449" s="210"/>
      <c r="D5449" s="102"/>
      <c r="E5449" s="210"/>
      <c r="F5449" s="102"/>
      <c r="G5449" s="210"/>
      <c r="H5449" s="102"/>
      <c r="I5449" s="210"/>
      <c r="J5449" s="102"/>
      <c r="K5449" s="210"/>
      <c r="L5449" s="102"/>
      <c r="M5449" s="210"/>
      <c r="N5449" s="102"/>
      <c r="O5449" s="210"/>
      <c r="P5449" s="102"/>
      <c r="Q5449" s="215"/>
    </row>
    <row r="5450" spans="2:17" x14ac:dyDescent="0.3">
      <c r="B5450" s="102"/>
      <c r="C5450" s="210"/>
      <c r="D5450" s="102"/>
      <c r="E5450" s="210"/>
      <c r="F5450" s="102"/>
      <c r="G5450" s="210"/>
      <c r="H5450" s="102"/>
      <c r="I5450" s="210"/>
      <c r="J5450" s="102"/>
      <c r="K5450" s="210"/>
      <c r="L5450" s="102"/>
      <c r="M5450" s="210"/>
      <c r="N5450" s="102"/>
      <c r="O5450" s="210"/>
      <c r="P5450" s="102"/>
      <c r="Q5450" s="215"/>
    </row>
    <row r="5451" spans="2:17" x14ac:dyDescent="0.3">
      <c r="B5451" s="102"/>
      <c r="C5451" s="210"/>
      <c r="D5451" s="102"/>
      <c r="E5451" s="210"/>
      <c r="F5451" s="102"/>
      <c r="G5451" s="210"/>
      <c r="H5451" s="102"/>
      <c r="I5451" s="210"/>
      <c r="J5451" s="102"/>
      <c r="K5451" s="210"/>
      <c r="L5451" s="102"/>
      <c r="M5451" s="210"/>
      <c r="N5451" s="102"/>
      <c r="O5451" s="210"/>
      <c r="P5451" s="102"/>
      <c r="Q5451" s="215"/>
    </row>
    <row r="5452" spans="2:17" x14ac:dyDescent="0.3">
      <c r="B5452" s="102"/>
      <c r="C5452" s="210"/>
      <c r="D5452" s="102"/>
      <c r="E5452" s="210"/>
      <c r="F5452" s="102"/>
      <c r="G5452" s="210"/>
      <c r="H5452" s="102"/>
      <c r="I5452" s="210"/>
      <c r="J5452" s="102"/>
      <c r="K5452" s="210"/>
      <c r="L5452" s="102"/>
      <c r="M5452" s="210"/>
      <c r="N5452" s="102"/>
      <c r="O5452" s="210"/>
      <c r="P5452" s="102"/>
      <c r="Q5452" s="215"/>
    </row>
    <row r="5453" spans="2:17" x14ac:dyDescent="0.3">
      <c r="B5453" s="102"/>
      <c r="C5453" s="210"/>
      <c r="D5453" s="102"/>
      <c r="E5453" s="210"/>
      <c r="F5453" s="102"/>
      <c r="G5453" s="210"/>
      <c r="H5453" s="102"/>
      <c r="I5453" s="210"/>
      <c r="J5453" s="102"/>
      <c r="K5453" s="210"/>
      <c r="L5453" s="102"/>
      <c r="M5453" s="210"/>
      <c r="N5453" s="102"/>
      <c r="O5453" s="210"/>
      <c r="P5453" s="102"/>
      <c r="Q5453" s="215"/>
    </row>
    <row r="5454" spans="2:17" x14ac:dyDescent="0.3">
      <c r="B5454" s="102"/>
      <c r="C5454" s="210"/>
      <c r="D5454" s="102"/>
      <c r="E5454" s="210"/>
      <c r="F5454" s="102"/>
      <c r="G5454" s="210"/>
      <c r="H5454" s="102"/>
      <c r="I5454" s="210"/>
      <c r="J5454" s="102"/>
      <c r="K5454" s="210"/>
      <c r="L5454" s="102"/>
      <c r="M5454" s="210"/>
      <c r="N5454" s="102"/>
      <c r="O5454" s="210"/>
      <c r="P5454" s="102"/>
      <c r="Q5454" s="215"/>
    </row>
    <row r="5455" spans="2:17" x14ac:dyDescent="0.3">
      <c r="B5455" s="102"/>
      <c r="C5455" s="210"/>
      <c r="D5455" s="102"/>
      <c r="E5455" s="210"/>
      <c r="F5455" s="102"/>
      <c r="G5455" s="210"/>
      <c r="H5455" s="102"/>
      <c r="I5455" s="210"/>
      <c r="J5455" s="102"/>
      <c r="K5455" s="210"/>
      <c r="L5455" s="102"/>
      <c r="M5455" s="210"/>
      <c r="N5455" s="102"/>
      <c r="O5455" s="210"/>
      <c r="P5455" s="102"/>
      <c r="Q5455" s="215"/>
    </row>
    <row r="5456" spans="2:17" x14ac:dyDescent="0.3">
      <c r="B5456" s="102"/>
      <c r="C5456" s="210"/>
      <c r="D5456" s="102"/>
      <c r="E5456" s="210"/>
      <c r="F5456" s="102"/>
      <c r="G5456" s="210"/>
      <c r="H5456" s="102"/>
      <c r="I5456" s="210"/>
      <c r="J5456" s="102"/>
      <c r="K5456" s="210"/>
      <c r="L5456" s="102"/>
      <c r="M5456" s="210"/>
      <c r="N5456" s="102"/>
      <c r="O5456" s="210"/>
      <c r="P5456" s="102"/>
      <c r="Q5456" s="215"/>
    </row>
    <row r="5457" spans="2:17" x14ac:dyDescent="0.3">
      <c r="B5457" s="102"/>
      <c r="C5457" s="210"/>
      <c r="D5457" s="102"/>
      <c r="E5457" s="210"/>
      <c r="F5457" s="102"/>
      <c r="G5457" s="210"/>
      <c r="H5457" s="102"/>
      <c r="I5457" s="210"/>
      <c r="J5457" s="102"/>
      <c r="K5457" s="210"/>
      <c r="L5457" s="102"/>
      <c r="M5457" s="210"/>
      <c r="N5457" s="102"/>
      <c r="O5457" s="210"/>
      <c r="P5457" s="102"/>
      <c r="Q5457" s="215"/>
    </row>
    <row r="5458" spans="2:17" x14ac:dyDescent="0.3">
      <c r="B5458" s="102"/>
      <c r="C5458" s="210"/>
      <c r="D5458" s="102"/>
      <c r="E5458" s="210"/>
      <c r="F5458" s="102"/>
      <c r="G5458" s="210"/>
      <c r="H5458" s="102"/>
      <c r="I5458" s="210"/>
      <c r="J5458" s="102"/>
      <c r="K5458" s="210"/>
      <c r="L5458" s="102"/>
      <c r="M5458" s="210"/>
      <c r="N5458" s="102"/>
      <c r="O5458" s="210"/>
      <c r="P5458" s="102"/>
      <c r="Q5458" s="215"/>
    </row>
    <row r="5459" spans="2:17" x14ac:dyDescent="0.3">
      <c r="B5459" s="102"/>
      <c r="C5459" s="210"/>
      <c r="D5459" s="102"/>
      <c r="E5459" s="210"/>
      <c r="F5459" s="102"/>
      <c r="G5459" s="210"/>
      <c r="H5459" s="102"/>
      <c r="I5459" s="210"/>
      <c r="J5459" s="102"/>
      <c r="K5459" s="210"/>
      <c r="L5459" s="102"/>
      <c r="M5459" s="210"/>
      <c r="N5459" s="102"/>
      <c r="O5459" s="210"/>
      <c r="P5459" s="102"/>
      <c r="Q5459" s="215"/>
    </row>
    <row r="5460" spans="2:17" x14ac:dyDescent="0.3">
      <c r="B5460" s="102"/>
      <c r="C5460" s="210"/>
      <c r="D5460" s="102"/>
      <c r="E5460" s="210"/>
      <c r="F5460" s="102"/>
      <c r="G5460" s="210"/>
      <c r="H5460" s="102"/>
      <c r="I5460" s="210"/>
      <c r="J5460" s="102"/>
      <c r="K5460" s="210"/>
      <c r="L5460" s="102"/>
      <c r="M5460" s="210"/>
      <c r="N5460" s="102"/>
      <c r="O5460" s="210"/>
      <c r="P5460" s="102"/>
      <c r="Q5460" s="215"/>
    </row>
    <row r="5461" spans="2:17" x14ac:dyDescent="0.3">
      <c r="B5461" s="102"/>
      <c r="C5461" s="210"/>
      <c r="D5461" s="102"/>
      <c r="E5461" s="210"/>
      <c r="F5461" s="102"/>
      <c r="G5461" s="210"/>
      <c r="H5461" s="102"/>
      <c r="I5461" s="210"/>
      <c r="J5461" s="102"/>
      <c r="K5461" s="210"/>
      <c r="L5461" s="102"/>
      <c r="M5461" s="210"/>
      <c r="N5461" s="102"/>
      <c r="O5461" s="210"/>
      <c r="P5461" s="102"/>
      <c r="Q5461" s="215"/>
    </row>
    <row r="5462" spans="2:17" x14ac:dyDescent="0.3">
      <c r="B5462" s="102"/>
      <c r="C5462" s="210"/>
      <c r="D5462" s="102"/>
      <c r="E5462" s="210"/>
      <c r="F5462" s="102"/>
      <c r="G5462" s="210"/>
      <c r="H5462" s="102"/>
      <c r="I5462" s="210"/>
      <c r="J5462" s="102"/>
      <c r="K5462" s="210"/>
      <c r="L5462" s="102"/>
      <c r="M5462" s="210"/>
      <c r="N5462" s="102"/>
      <c r="O5462" s="210"/>
      <c r="P5462" s="102"/>
      <c r="Q5462" s="215"/>
    </row>
    <row r="5463" spans="2:17" x14ac:dyDescent="0.3">
      <c r="B5463" s="102"/>
      <c r="C5463" s="210"/>
      <c r="D5463" s="102"/>
      <c r="E5463" s="210"/>
      <c r="F5463" s="102"/>
      <c r="G5463" s="210"/>
      <c r="H5463" s="102"/>
      <c r="I5463" s="210"/>
      <c r="J5463" s="102"/>
      <c r="K5463" s="210"/>
      <c r="L5463" s="102"/>
      <c r="M5463" s="210"/>
      <c r="N5463" s="102"/>
      <c r="O5463" s="210"/>
      <c r="P5463" s="102"/>
      <c r="Q5463" s="215"/>
    </row>
    <row r="5464" spans="2:17" x14ac:dyDescent="0.3">
      <c r="B5464" s="102"/>
      <c r="C5464" s="210"/>
      <c r="D5464" s="102"/>
      <c r="E5464" s="210"/>
      <c r="F5464" s="102"/>
      <c r="G5464" s="210"/>
      <c r="H5464" s="102"/>
      <c r="I5464" s="210"/>
      <c r="J5464" s="102"/>
      <c r="K5464" s="210"/>
      <c r="L5464" s="102"/>
      <c r="M5464" s="210"/>
      <c r="N5464" s="102"/>
      <c r="O5464" s="210"/>
      <c r="P5464" s="102"/>
      <c r="Q5464" s="215"/>
    </row>
    <row r="5465" spans="2:17" x14ac:dyDescent="0.3">
      <c r="B5465" s="102"/>
      <c r="C5465" s="210"/>
      <c r="D5465" s="102"/>
      <c r="E5465" s="210"/>
      <c r="F5465" s="102"/>
      <c r="G5465" s="210"/>
      <c r="H5465" s="102"/>
      <c r="I5465" s="210"/>
      <c r="J5465" s="102"/>
      <c r="K5465" s="210"/>
      <c r="L5465" s="102"/>
      <c r="M5465" s="210"/>
      <c r="N5465" s="102"/>
      <c r="O5465" s="210"/>
      <c r="P5465" s="102"/>
      <c r="Q5465" s="215"/>
    </row>
    <row r="5466" spans="2:17" x14ac:dyDescent="0.3">
      <c r="B5466" s="102"/>
      <c r="C5466" s="210"/>
      <c r="D5466" s="102"/>
      <c r="E5466" s="210"/>
      <c r="F5466" s="102"/>
      <c r="G5466" s="210"/>
      <c r="H5466" s="102"/>
      <c r="I5466" s="210"/>
      <c r="J5466" s="102"/>
      <c r="K5466" s="210"/>
      <c r="L5466" s="102"/>
      <c r="M5466" s="210"/>
      <c r="N5466" s="102"/>
      <c r="O5466" s="210"/>
      <c r="P5466" s="102"/>
      <c r="Q5466" s="215"/>
    </row>
    <row r="5467" spans="2:17" x14ac:dyDescent="0.3">
      <c r="B5467" s="102"/>
      <c r="C5467" s="210"/>
      <c r="D5467" s="102"/>
      <c r="E5467" s="210"/>
      <c r="F5467" s="102"/>
      <c r="G5467" s="210"/>
      <c r="H5467" s="102"/>
      <c r="I5467" s="210"/>
      <c r="J5467" s="102"/>
      <c r="K5467" s="210"/>
      <c r="L5467" s="102"/>
      <c r="M5467" s="210"/>
      <c r="N5467" s="102"/>
      <c r="O5467" s="210"/>
      <c r="P5467" s="102"/>
      <c r="Q5467" s="215"/>
    </row>
    <row r="5468" spans="2:17" x14ac:dyDescent="0.3">
      <c r="B5468" s="102"/>
      <c r="C5468" s="210"/>
      <c r="D5468" s="102"/>
      <c r="E5468" s="210"/>
      <c r="F5468" s="102"/>
      <c r="G5468" s="210"/>
      <c r="H5468" s="102"/>
      <c r="I5468" s="210"/>
      <c r="J5468" s="102"/>
      <c r="K5468" s="210"/>
      <c r="L5468" s="102"/>
      <c r="M5468" s="210"/>
      <c r="N5468" s="102"/>
      <c r="O5468" s="210"/>
      <c r="P5468" s="102"/>
      <c r="Q5468" s="215"/>
    </row>
    <row r="5469" spans="2:17" x14ac:dyDescent="0.3">
      <c r="B5469" s="102"/>
      <c r="C5469" s="210"/>
      <c r="D5469" s="102"/>
      <c r="E5469" s="210"/>
      <c r="F5469" s="102"/>
      <c r="G5469" s="210"/>
      <c r="H5469" s="102"/>
      <c r="I5469" s="210"/>
      <c r="J5469" s="102"/>
      <c r="K5469" s="210"/>
      <c r="L5469" s="102"/>
      <c r="M5469" s="210"/>
      <c r="N5469" s="102"/>
      <c r="O5469" s="210"/>
      <c r="P5469" s="102"/>
      <c r="Q5469" s="215"/>
    </row>
    <row r="5470" spans="2:17" x14ac:dyDescent="0.3">
      <c r="B5470" s="102"/>
      <c r="C5470" s="210"/>
      <c r="D5470" s="102"/>
      <c r="E5470" s="210"/>
      <c r="F5470" s="102"/>
      <c r="G5470" s="210"/>
      <c r="H5470" s="102"/>
      <c r="I5470" s="210"/>
      <c r="J5470" s="102"/>
      <c r="K5470" s="210"/>
      <c r="L5470" s="102"/>
      <c r="M5470" s="210"/>
      <c r="N5470" s="102"/>
      <c r="O5470" s="210"/>
      <c r="P5470" s="102"/>
      <c r="Q5470" s="215"/>
    </row>
    <row r="5471" spans="2:17" x14ac:dyDescent="0.3">
      <c r="B5471" s="102"/>
      <c r="C5471" s="210"/>
      <c r="D5471" s="102"/>
      <c r="E5471" s="210"/>
      <c r="F5471" s="102"/>
      <c r="G5471" s="210"/>
      <c r="H5471" s="102"/>
      <c r="I5471" s="210"/>
      <c r="J5471" s="102"/>
      <c r="K5471" s="210"/>
      <c r="L5471" s="102"/>
      <c r="M5471" s="210"/>
      <c r="N5471" s="102"/>
      <c r="O5471" s="210"/>
      <c r="P5471" s="102"/>
      <c r="Q5471" s="215"/>
    </row>
    <row r="5472" spans="2:17" x14ac:dyDescent="0.3">
      <c r="B5472" s="102"/>
      <c r="C5472" s="210"/>
      <c r="D5472" s="102"/>
      <c r="E5472" s="210"/>
      <c r="F5472" s="102"/>
      <c r="G5472" s="210"/>
      <c r="H5472" s="102"/>
      <c r="I5472" s="210"/>
      <c r="J5472" s="102"/>
      <c r="K5472" s="210"/>
      <c r="L5472" s="102"/>
      <c r="M5472" s="210"/>
      <c r="N5472" s="102"/>
      <c r="O5472" s="210"/>
      <c r="P5472" s="102"/>
      <c r="Q5472" s="215"/>
    </row>
    <row r="5473" spans="2:17" x14ac:dyDescent="0.3">
      <c r="B5473" s="102"/>
      <c r="C5473" s="210"/>
      <c r="D5473" s="102"/>
      <c r="E5473" s="210"/>
      <c r="F5473" s="102"/>
      <c r="G5473" s="210"/>
      <c r="H5473" s="102"/>
      <c r="I5473" s="210"/>
      <c r="J5473" s="102"/>
      <c r="K5473" s="210"/>
      <c r="L5473" s="102"/>
      <c r="M5473" s="210"/>
      <c r="N5473" s="102"/>
      <c r="O5473" s="210"/>
      <c r="P5473" s="102"/>
      <c r="Q5473" s="215"/>
    </row>
    <row r="5474" spans="2:17" x14ac:dyDescent="0.3">
      <c r="B5474" s="102"/>
      <c r="C5474" s="210"/>
      <c r="D5474" s="102"/>
      <c r="E5474" s="210"/>
      <c r="F5474" s="102"/>
      <c r="G5474" s="210"/>
      <c r="H5474" s="102"/>
      <c r="I5474" s="210"/>
      <c r="J5474" s="102"/>
      <c r="K5474" s="210"/>
      <c r="L5474" s="102"/>
      <c r="M5474" s="210"/>
      <c r="N5474" s="102"/>
      <c r="O5474" s="210"/>
      <c r="P5474" s="102"/>
      <c r="Q5474" s="215"/>
    </row>
    <row r="5475" spans="2:17" x14ac:dyDescent="0.3">
      <c r="B5475" s="102"/>
      <c r="C5475" s="210"/>
      <c r="D5475" s="102"/>
      <c r="E5475" s="210"/>
      <c r="F5475" s="102"/>
      <c r="G5475" s="210"/>
      <c r="H5475" s="102"/>
      <c r="I5475" s="210"/>
      <c r="J5475" s="102"/>
      <c r="K5475" s="210"/>
      <c r="L5475" s="102"/>
      <c r="M5475" s="210"/>
      <c r="N5475" s="102"/>
      <c r="O5475" s="210"/>
      <c r="P5475" s="102"/>
      <c r="Q5475" s="215"/>
    </row>
    <row r="5476" spans="2:17" x14ac:dyDescent="0.3">
      <c r="B5476" s="102"/>
      <c r="C5476" s="210"/>
      <c r="D5476" s="102"/>
      <c r="E5476" s="210"/>
      <c r="F5476" s="102"/>
      <c r="G5476" s="210"/>
      <c r="H5476" s="102"/>
      <c r="I5476" s="210"/>
      <c r="J5476" s="102"/>
      <c r="K5476" s="210"/>
      <c r="L5476" s="102"/>
      <c r="M5476" s="210"/>
      <c r="N5476" s="102"/>
      <c r="O5476" s="210"/>
      <c r="P5476" s="102"/>
      <c r="Q5476" s="215"/>
    </row>
    <row r="5477" spans="2:17" x14ac:dyDescent="0.3">
      <c r="B5477" s="102"/>
      <c r="C5477" s="210"/>
      <c r="D5477" s="102"/>
      <c r="E5477" s="210"/>
      <c r="F5477" s="102"/>
      <c r="G5477" s="210"/>
      <c r="H5477" s="102"/>
      <c r="I5477" s="210"/>
      <c r="J5477" s="102"/>
      <c r="K5477" s="210"/>
      <c r="L5477" s="102"/>
      <c r="M5477" s="210"/>
      <c r="N5477" s="102"/>
      <c r="O5477" s="210"/>
      <c r="P5477" s="102"/>
      <c r="Q5477" s="215"/>
    </row>
    <row r="5478" spans="2:17" x14ac:dyDescent="0.3">
      <c r="B5478" s="102"/>
      <c r="C5478" s="210"/>
      <c r="D5478" s="102"/>
      <c r="E5478" s="210"/>
      <c r="F5478" s="102"/>
      <c r="G5478" s="210"/>
      <c r="H5478" s="102"/>
      <c r="I5478" s="210"/>
      <c r="J5478" s="102"/>
      <c r="K5478" s="210"/>
      <c r="L5478" s="102"/>
      <c r="M5478" s="210"/>
      <c r="N5478" s="102"/>
      <c r="O5478" s="210"/>
      <c r="P5478" s="102"/>
      <c r="Q5478" s="215"/>
    </row>
    <row r="5479" spans="2:17" x14ac:dyDescent="0.3">
      <c r="B5479" s="102"/>
      <c r="C5479" s="210"/>
      <c r="D5479" s="102"/>
      <c r="E5479" s="210"/>
      <c r="F5479" s="102"/>
      <c r="G5479" s="210"/>
      <c r="H5479" s="102"/>
      <c r="I5479" s="210"/>
      <c r="J5479" s="102"/>
      <c r="K5479" s="210"/>
      <c r="L5479" s="102"/>
      <c r="M5479" s="210"/>
      <c r="N5479" s="102"/>
      <c r="O5479" s="210"/>
      <c r="P5479" s="102"/>
      <c r="Q5479" s="215"/>
    </row>
    <row r="5480" spans="2:17" x14ac:dyDescent="0.3">
      <c r="B5480" s="102"/>
      <c r="C5480" s="210"/>
      <c r="D5480" s="102"/>
      <c r="E5480" s="210"/>
      <c r="F5480" s="102"/>
      <c r="G5480" s="210"/>
      <c r="H5480" s="102"/>
      <c r="I5480" s="210"/>
      <c r="J5480" s="102"/>
      <c r="K5480" s="210"/>
      <c r="L5480" s="102"/>
      <c r="M5480" s="210"/>
      <c r="N5480" s="102"/>
      <c r="O5480" s="210"/>
      <c r="P5480" s="102"/>
      <c r="Q5480" s="215"/>
    </row>
    <row r="5481" spans="2:17" x14ac:dyDescent="0.3">
      <c r="B5481" s="102"/>
      <c r="C5481" s="210"/>
      <c r="D5481" s="102"/>
      <c r="E5481" s="210"/>
      <c r="F5481" s="102"/>
      <c r="G5481" s="210"/>
      <c r="H5481" s="102"/>
      <c r="I5481" s="210"/>
      <c r="J5481" s="102"/>
      <c r="K5481" s="210"/>
      <c r="L5481" s="102"/>
      <c r="M5481" s="210"/>
      <c r="N5481" s="102"/>
      <c r="O5481" s="210"/>
      <c r="P5481" s="102"/>
      <c r="Q5481" s="215"/>
    </row>
    <row r="5482" spans="2:17" x14ac:dyDescent="0.3">
      <c r="B5482" s="102"/>
      <c r="C5482" s="210"/>
      <c r="D5482" s="102"/>
      <c r="E5482" s="210"/>
      <c r="F5482" s="102"/>
      <c r="G5482" s="210"/>
      <c r="H5482" s="102"/>
      <c r="I5482" s="210"/>
      <c r="J5482" s="102"/>
      <c r="K5482" s="210"/>
      <c r="L5482" s="102"/>
      <c r="M5482" s="210"/>
      <c r="N5482" s="102"/>
      <c r="O5482" s="210"/>
      <c r="P5482" s="102"/>
      <c r="Q5482" s="215"/>
    </row>
    <row r="5483" spans="2:17" x14ac:dyDescent="0.3">
      <c r="B5483" s="102"/>
      <c r="C5483" s="210"/>
      <c r="D5483" s="102"/>
      <c r="E5483" s="210"/>
      <c r="F5483" s="102"/>
      <c r="G5483" s="210"/>
      <c r="H5483" s="102"/>
      <c r="I5483" s="210"/>
      <c r="J5483" s="102"/>
      <c r="K5483" s="210"/>
      <c r="L5483" s="102"/>
      <c r="M5483" s="210"/>
      <c r="N5483" s="102"/>
      <c r="O5483" s="210"/>
      <c r="P5483" s="102"/>
      <c r="Q5483" s="215"/>
    </row>
    <row r="5484" spans="2:17" x14ac:dyDescent="0.3">
      <c r="B5484" s="102"/>
      <c r="C5484" s="210"/>
      <c r="D5484" s="102"/>
      <c r="E5484" s="210"/>
      <c r="F5484" s="102"/>
      <c r="G5484" s="210"/>
      <c r="H5484" s="102"/>
      <c r="I5484" s="210"/>
      <c r="J5484" s="102"/>
      <c r="K5484" s="210"/>
      <c r="L5484" s="102"/>
      <c r="M5484" s="210"/>
      <c r="N5484" s="102"/>
      <c r="O5484" s="210"/>
      <c r="P5484" s="102"/>
      <c r="Q5484" s="215"/>
    </row>
    <row r="5485" spans="2:17" x14ac:dyDescent="0.3">
      <c r="B5485" s="102"/>
      <c r="C5485" s="210"/>
      <c r="D5485" s="102"/>
      <c r="E5485" s="210"/>
      <c r="F5485" s="102"/>
      <c r="G5485" s="210"/>
      <c r="H5485" s="102"/>
      <c r="I5485" s="210"/>
      <c r="J5485" s="102"/>
      <c r="K5485" s="210"/>
      <c r="L5485" s="102"/>
      <c r="M5485" s="210"/>
      <c r="N5485" s="102"/>
      <c r="O5485" s="210"/>
      <c r="P5485" s="102"/>
      <c r="Q5485" s="215"/>
    </row>
    <row r="5486" spans="2:17" x14ac:dyDescent="0.3">
      <c r="B5486" s="102"/>
      <c r="C5486" s="210"/>
      <c r="D5486" s="102"/>
      <c r="E5486" s="210"/>
      <c r="F5486" s="102"/>
      <c r="G5486" s="210"/>
      <c r="H5486" s="102"/>
      <c r="I5486" s="210"/>
      <c r="J5486" s="102"/>
      <c r="K5486" s="210"/>
      <c r="L5486" s="102"/>
      <c r="M5486" s="210"/>
      <c r="N5486" s="102"/>
      <c r="O5486" s="210"/>
      <c r="P5486" s="102"/>
      <c r="Q5486" s="215"/>
    </row>
    <row r="5487" spans="2:17" x14ac:dyDescent="0.3">
      <c r="B5487" s="102"/>
      <c r="C5487" s="210"/>
      <c r="D5487" s="102"/>
      <c r="E5487" s="210"/>
      <c r="F5487" s="102"/>
      <c r="G5487" s="210"/>
      <c r="H5487" s="102"/>
      <c r="I5487" s="210"/>
      <c r="J5487" s="102"/>
      <c r="K5487" s="210"/>
      <c r="L5487" s="102"/>
      <c r="M5487" s="210"/>
      <c r="N5487" s="102"/>
      <c r="O5487" s="210"/>
      <c r="P5487" s="102"/>
      <c r="Q5487" s="215"/>
    </row>
    <row r="5488" spans="2:17" x14ac:dyDescent="0.3">
      <c r="B5488" s="102"/>
      <c r="C5488" s="210"/>
      <c r="D5488" s="102"/>
      <c r="E5488" s="210"/>
      <c r="F5488" s="102"/>
      <c r="G5488" s="210"/>
      <c r="H5488" s="102"/>
      <c r="I5488" s="210"/>
      <c r="J5488" s="102"/>
      <c r="K5488" s="210"/>
      <c r="L5488" s="102"/>
      <c r="M5488" s="210"/>
      <c r="N5488" s="102"/>
      <c r="O5488" s="210"/>
      <c r="P5488" s="102"/>
      <c r="Q5488" s="215"/>
    </row>
    <row r="5489" spans="2:17" x14ac:dyDescent="0.3">
      <c r="B5489" s="102"/>
      <c r="C5489" s="210"/>
      <c r="D5489" s="102"/>
      <c r="E5489" s="210"/>
      <c r="F5489" s="102"/>
      <c r="G5489" s="210"/>
      <c r="H5489" s="102"/>
      <c r="I5489" s="210"/>
      <c r="J5489" s="102"/>
      <c r="K5489" s="210"/>
      <c r="L5489" s="102"/>
      <c r="M5489" s="210"/>
      <c r="N5489" s="102"/>
      <c r="O5489" s="210"/>
      <c r="P5489" s="102"/>
      <c r="Q5489" s="215"/>
    </row>
    <row r="5490" spans="2:17" x14ac:dyDescent="0.3">
      <c r="B5490" s="102"/>
      <c r="C5490" s="210"/>
      <c r="D5490" s="102"/>
      <c r="E5490" s="210"/>
      <c r="F5490" s="102"/>
      <c r="G5490" s="210"/>
      <c r="H5490" s="102"/>
      <c r="I5490" s="210"/>
      <c r="J5490" s="102"/>
      <c r="K5490" s="210"/>
      <c r="L5490" s="102"/>
      <c r="M5490" s="210"/>
      <c r="N5490" s="102"/>
      <c r="O5490" s="210"/>
      <c r="P5490" s="102"/>
      <c r="Q5490" s="215"/>
    </row>
    <row r="5491" spans="2:17" x14ac:dyDescent="0.3">
      <c r="B5491" s="102"/>
      <c r="C5491" s="210"/>
      <c r="D5491" s="102"/>
      <c r="E5491" s="210"/>
      <c r="F5491" s="102"/>
      <c r="G5491" s="210"/>
      <c r="H5491" s="102"/>
      <c r="I5491" s="210"/>
      <c r="J5491" s="102"/>
      <c r="K5491" s="210"/>
      <c r="L5491" s="102"/>
      <c r="M5491" s="210"/>
      <c r="N5491" s="102"/>
      <c r="O5491" s="210"/>
      <c r="P5491" s="102"/>
      <c r="Q5491" s="215"/>
    </row>
    <row r="5492" spans="2:17" x14ac:dyDescent="0.3">
      <c r="B5492" s="102"/>
      <c r="C5492" s="210"/>
      <c r="D5492" s="102"/>
      <c r="E5492" s="210"/>
      <c r="F5492" s="102"/>
      <c r="G5492" s="210"/>
      <c r="H5492" s="102"/>
      <c r="I5492" s="210"/>
      <c r="J5492" s="102"/>
      <c r="K5492" s="210"/>
      <c r="L5492" s="102"/>
      <c r="M5492" s="210"/>
      <c r="N5492" s="102"/>
      <c r="O5492" s="210"/>
      <c r="P5492" s="102"/>
      <c r="Q5492" s="215"/>
    </row>
    <row r="5493" spans="2:17" x14ac:dyDescent="0.3">
      <c r="B5493" s="102"/>
      <c r="C5493" s="210"/>
      <c r="D5493" s="102"/>
      <c r="E5493" s="210"/>
      <c r="F5493" s="102"/>
      <c r="G5493" s="210"/>
      <c r="H5493" s="102"/>
      <c r="I5493" s="210"/>
      <c r="J5493" s="102"/>
      <c r="K5493" s="210"/>
      <c r="L5493" s="102"/>
      <c r="M5493" s="210"/>
      <c r="N5493" s="102"/>
      <c r="O5493" s="210"/>
      <c r="P5493" s="102"/>
      <c r="Q5493" s="215"/>
    </row>
    <row r="5494" spans="2:17" x14ac:dyDescent="0.3">
      <c r="B5494" s="102"/>
      <c r="C5494" s="210"/>
      <c r="D5494" s="102"/>
      <c r="E5494" s="210"/>
      <c r="F5494" s="102"/>
      <c r="G5494" s="210"/>
      <c r="H5494" s="102"/>
      <c r="I5494" s="210"/>
      <c r="J5494" s="102"/>
      <c r="K5494" s="210"/>
      <c r="L5494" s="102"/>
      <c r="M5494" s="210"/>
      <c r="N5494" s="102"/>
      <c r="O5494" s="210"/>
      <c r="P5494" s="102"/>
      <c r="Q5494" s="215"/>
    </row>
    <row r="5495" spans="2:17" x14ac:dyDescent="0.3">
      <c r="B5495" s="102"/>
      <c r="C5495" s="210"/>
      <c r="D5495" s="102"/>
      <c r="E5495" s="210"/>
      <c r="F5495" s="102"/>
      <c r="G5495" s="210"/>
      <c r="H5495" s="102"/>
      <c r="I5495" s="210"/>
      <c r="J5495" s="102"/>
      <c r="K5495" s="210"/>
      <c r="L5495" s="102"/>
      <c r="M5495" s="210"/>
      <c r="N5495" s="102"/>
      <c r="O5495" s="210"/>
      <c r="P5495" s="102"/>
      <c r="Q5495" s="215"/>
    </row>
    <row r="5496" spans="2:17" x14ac:dyDescent="0.3">
      <c r="B5496" s="102"/>
      <c r="C5496" s="210"/>
      <c r="D5496" s="102"/>
      <c r="E5496" s="210"/>
      <c r="F5496" s="102"/>
      <c r="G5496" s="210"/>
      <c r="H5496" s="102"/>
      <c r="I5496" s="210"/>
      <c r="J5496" s="102"/>
      <c r="K5496" s="210"/>
      <c r="L5496" s="102"/>
      <c r="M5496" s="210"/>
      <c r="N5496" s="102"/>
      <c r="O5496" s="210"/>
      <c r="P5496" s="102"/>
      <c r="Q5496" s="215"/>
    </row>
    <row r="5497" spans="2:17" x14ac:dyDescent="0.3">
      <c r="B5497" s="102"/>
      <c r="C5497" s="210"/>
      <c r="D5497" s="102"/>
      <c r="E5497" s="210"/>
      <c r="F5497" s="102"/>
      <c r="G5497" s="210"/>
      <c r="H5497" s="102"/>
      <c r="I5497" s="210"/>
      <c r="J5497" s="102"/>
      <c r="K5497" s="210"/>
      <c r="L5497" s="102"/>
      <c r="M5497" s="210"/>
      <c r="N5497" s="102"/>
      <c r="O5497" s="210"/>
      <c r="P5497" s="102"/>
      <c r="Q5497" s="215"/>
    </row>
    <row r="5498" spans="2:17" x14ac:dyDescent="0.3">
      <c r="B5498" s="102"/>
      <c r="C5498" s="210"/>
      <c r="D5498" s="102"/>
      <c r="E5498" s="210"/>
      <c r="F5498" s="102"/>
      <c r="G5498" s="210"/>
      <c r="H5498" s="102"/>
      <c r="I5498" s="210"/>
      <c r="J5498" s="102"/>
      <c r="K5498" s="210"/>
      <c r="L5498" s="102"/>
      <c r="M5498" s="210"/>
      <c r="N5498" s="102"/>
      <c r="O5498" s="210"/>
      <c r="P5498" s="102"/>
      <c r="Q5498" s="215"/>
    </row>
    <row r="5499" spans="2:17" x14ac:dyDescent="0.3">
      <c r="B5499" s="102"/>
      <c r="C5499" s="210"/>
      <c r="D5499" s="102"/>
      <c r="E5499" s="210"/>
      <c r="F5499" s="102"/>
      <c r="G5499" s="210"/>
      <c r="H5499" s="102"/>
      <c r="I5499" s="210"/>
      <c r="J5499" s="102"/>
      <c r="K5499" s="210"/>
      <c r="L5499" s="102"/>
      <c r="M5499" s="210"/>
      <c r="N5499" s="102"/>
      <c r="O5499" s="210"/>
      <c r="P5499" s="102"/>
      <c r="Q5499" s="215"/>
    </row>
    <row r="5500" spans="2:17" x14ac:dyDescent="0.3">
      <c r="B5500" s="102"/>
      <c r="C5500" s="210"/>
      <c r="D5500" s="102"/>
      <c r="E5500" s="210"/>
      <c r="F5500" s="102"/>
      <c r="G5500" s="210"/>
      <c r="H5500" s="102"/>
      <c r="I5500" s="210"/>
      <c r="J5500" s="102"/>
      <c r="K5500" s="210"/>
      <c r="L5500" s="102"/>
      <c r="M5500" s="210"/>
      <c r="N5500" s="102"/>
      <c r="O5500" s="210"/>
      <c r="P5500" s="102"/>
      <c r="Q5500" s="215"/>
    </row>
    <row r="5501" spans="2:17" x14ac:dyDescent="0.3">
      <c r="B5501" s="102"/>
      <c r="C5501" s="210"/>
      <c r="D5501" s="102"/>
      <c r="E5501" s="210"/>
      <c r="F5501" s="102"/>
      <c r="G5501" s="210"/>
      <c r="H5501" s="102"/>
      <c r="I5501" s="210"/>
      <c r="J5501" s="102"/>
      <c r="K5501" s="210"/>
      <c r="L5501" s="102"/>
      <c r="M5501" s="210"/>
      <c r="N5501" s="102"/>
      <c r="O5501" s="210"/>
      <c r="P5501" s="102"/>
      <c r="Q5501" s="215"/>
    </row>
    <row r="5502" spans="2:17" x14ac:dyDescent="0.3">
      <c r="B5502" s="102"/>
      <c r="C5502" s="210"/>
      <c r="D5502" s="102"/>
      <c r="E5502" s="210"/>
      <c r="F5502" s="102"/>
      <c r="G5502" s="210"/>
      <c r="H5502" s="102"/>
      <c r="I5502" s="210"/>
      <c r="J5502" s="102"/>
      <c r="K5502" s="210"/>
      <c r="L5502" s="102"/>
      <c r="M5502" s="210"/>
      <c r="N5502" s="102"/>
      <c r="O5502" s="210"/>
      <c r="P5502" s="102"/>
      <c r="Q5502" s="215"/>
    </row>
    <row r="5503" spans="2:17" x14ac:dyDescent="0.3">
      <c r="B5503" s="102"/>
      <c r="C5503" s="210"/>
      <c r="D5503" s="102"/>
      <c r="E5503" s="210"/>
      <c r="F5503" s="102"/>
      <c r="G5503" s="210"/>
      <c r="H5503" s="102"/>
      <c r="I5503" s="210"/>
      <c r="J5503" s="102"/>
      <c r="K5503" s="210"/>
      <c r="L5503" s="102"/>
      <c r="M5503" s="210"/>
      <c r="N5503" s="102"/>
      <c r="O5503" s="210"/>
      <c r="P5503" s="102"/>
      <c r="Q5503" s="215"/>
    </row>
    <row r="5504" spans="2:17" x14ac:dyDescent="0.3">
      <c r="B5504" s="102"/>
      <c r="C5504" s="210"/>
      <c r="D5504" s="102"/>
      <c r="E5504" s="210"/>
      <c r="F5504" s="102"/>
      <c r="G5504" s="210"/>
      <c r="H5504" s="102"/>
      <c r="I5504" s="210"/>
      <c r="J5504" s="102"/>
      <c r="K5504" s="210"/>
      <c r="L5504" s="102"/>
      <c r="M5504" s="210"/>
      <c r="N5504" s="102"/>
      <c r="O5504" s="210"/>
      <c r="P5504" s="102"/>
      <c r="Q5504" s="215"/>
    </row>
    <row r="5505" spans="2:17" x14ac:dyDescent="0.3">
      <c r="B5505" s="102"/>
      <c r="C5505" s="210"/>
      <c r="D5505" s="102"/>
      <c r="E5505" s="210"/>
      <c r="F5505" s="102"/>
      <c r="G5505" s="210"/>
      <c r="H5505" s="102"/>
      <c r="I5505" s="210"/>
      <c r="J5505" s="102"/>
      <c r="K5505" s="210"/>
      <c r="L5505" s="102"/>
      <c r="M5505" s="210"/>
      <c r="N5505" s="102"/>
      <c r="O5505" s="210"/>
      <c r="P5505" s="102"/>
      <c r="Q5505" s="215"/>
    </row>
    <row r="5506" spans="2:17" x14ac:dyDescent="0.3">
      <c r="B5506" s="102"/>
      <c r="C5506" s="210"/>
      <c r="D5506" s="102"/>
      <c r="E5506" s="210"/>
      <c r="F5506" s="102"/>
      <c r="G5506" s="210"/>
      <c r="H5506" s="102"/>
      <c r="I5506" s="210"/>
      <c r="J5506" s="102"/>
      <c r="K5506" s="210"/>
      <c r="L5506" s="102"/>
      <c r="M5506" s="210"/>
      <c r="N5506" s="102"/>
      <c r="O5506" s="210"/>
      <c r="P5506" s="102"/>
      <c r="Q5506" s="215"/>
    </row>
    <row r="5507" spans="2:17" x14ac:dyDescent="0.3">
      <c r="B5507" s="102"/>
      <c r="C5507" s="210"/>
      <c r="D5507" s="102"/>
      <c r="E5507" s="210"/>
      <c r="F5507" s="102"/>
      <c r="G5507" s="210"/>
      <c r="H5507" s="102"/>
      <c r="I5507" s="210"/>
      <c r="J5507" s="102"/>
      <c r="K5507" s="210"/>
      <c r="L5507" s="102"/>
      <c r="M5507" s="210"/>
      <c r="N5507" s="102"/>
      <c r="O5507" s="210"/>
      <c r="P5507" s="102"/>
      <c r="Q5507" s="215"/>
    </row>
    <row r="5508" spans="2:17" x14ac:dyDescent="0.3">
      <c r="B5508" s="102"/>
      <c r="C5508" s="210"/>
      <c r="D5508" s="102"/>
      <c r="E5508" s="210"/>
      <c r="F5508" s="102"/>
      <c r="G5508" s="210"/>
      <c r="H5508" s="102"/>
      <c r="I5508" s="210"/>
      <c r="J5508" s="102"/>
      <c r="K5508" s="210"/>
      <c r="L5508" s="102"/>
      <c r="M5508" s="210"/>
      <c r="N5508" s="102"/>
      <c r="O5508" s="210"/>
      <c r="P5508" s="102"/>
      <c r="Q5508" s="215"/>
    </row>
    <row r="5509" spans="2:17" x14ac:dyDescent="0.3">
      <c r="B5509" s="102"/>
      <c r="C5509" s="210"/>
      <c r="D5509" s="102"/>
      <c r="E5509" s="210"/>
      <c r="F5509" s="102"/>
      <c r="G5509" s="210"/>
      <c r="H5509" s="102"/>
      <c r="I5509" s="210"/>
      <c r="J5509" s="102"/>
      <c r="K5509" s="210"/>
      <c r="L5509" s="102"/>
      <c r="M5509" s="210"/>
      <c r="N5509" s="102"/>
      <c r="O5509" s="210"/>
      <c r="P5509" s="102"/>
      <c r="Q5509" s="215"/>
    </row>
    <row r="5510" spans="2:17" x14ac:dyDescent="0.3">
      <c r="B5510" s="102"/>
      <c r="C5510" s="210"/>
      <c r="D5510" s="102"/>
      <c r="E5510" s="210"/>
      <c r="F5510" s="102"/>
      <c r="G5510" s="210"/>
      <c r="H5510" s="102"/>
      <c r="I5510" s="210"/>
      <c r="J5510" s="102"/>
      <c r="K5510" s="210"/>
      <c r="L5510" s="102"/>
      <c r="M5510" s="210"/>
      <c r="N5510" s="102"/>
      <c r="O5510" s="210"/>
      <c r="P5510" s="102"/>
      <c r="Q5510" s="215"/>
    </row>
    <row r="5511" spans="2:17" x14ac:dyDescent="0.3">
      <c r="B5511" s="102"/>
      <c r="C5511" s="210"/>
      <c r="D5511" s="102"/>
      <c r="E5511" s="210"/>
      <c r="F5511" s="102"/>
      <c r="G5511" s="210"/>
      <c r="H5511" s="102"/>
      <c r="I5511" s="210"/>
      <c r="J5511" s="102"/>
      <c r="K5511" s="210"/>
      <c r="L5511" s="102"/>
      <c r="M5511" s="210"/>
      <c r="N5511" s="102"/>
      <c r="O5511" s="210"/>
      <c r="P5511" s="102"/>
      <c r="Q5511" s="215"/>
    </row>
    <row r="5512" spans="2:17" x14ac:dyDescent="0.3">
      <c r="B5512" s="102"/>
      <c r="C5512" s="210"/>
      <c r="D5512" s="102"/>
      <c r="E5512" s="210"/>
      <c r="F5512" s="102"/>
      <c r="G5512" s="210"/>
      <c r="H5512" s="102"/>
      <c r="I5512" s="210"/>
      <c r="J5512" s="102"/>
      <c r="K5512" s="210"/>
      <c r="L5512" s="102"/>
      <c r="M5512" s="210"/>
      <c r="N5512" s="102"/>
      <c r="O5512" s="210"/>
      <c r="P5512" s="102"/>
      <c r="Q5512" s="215"/>
    </row>
    <row r="5513" spans="2:17" x14ac:dyDescent="0.3">
      <c r="B5513" s="102"/>
      <c r="C5513" s="210"/>
      <c r="D5513" s="102"/>
      <c r="E5513" s="210"/>
      <c r="F5513" s="102"/>
      <c r="G5513" s="210"/>
      <c r="H5513" s="102"/>
      <c r="I5513" s="210"/>
      <c r="J5513" s="102"/>
      <c r="K5513" s="210"/>
      <c r="L5513" s="102"/>
      <c r="M5513" s="210"/>
      <c r="N5513" s="102"/>
      <c r="O5513" s="210"/>
      <c r="P5513" s="102"/>
      <c r="Q5513" s="215"/>
    </row>
    <row r="5514" spans="2:17" x14ac:dyDescent="0.3">
      <c r="B5514" s="102"/>
      <c r="C5514" s="210"/>
      <c r="D5514" s="102"/>
      <c r="E5514" s="210"/>
      <c r="F5514" s="102"/>
      <c r="G5514" s="210"/>
      <c r="H5514" s="102"/>
      <c r="I5514" s="210"/>
      <c r="J5514" s="102"/>
      <c r="K5514" s="210"/>
      <c r="L5514" s="102"/>
      <c r="M5514" s="210"/>
      <c r="N5514" s="102"/>
      <c r="O5514" s="210"/>
      <c r="P5514" s="102"/>
      <c r="Q5514" s="215"/>
    </row>
    <row r="5515" spans="2:17" x14ac:dyDescent="0.3">
      <c r="B5515" s="102"/>
      <c r="C5515" s="210"/>
      <c r="D5515" s="102"/>
      <c r="E5515" s="210"/>
      <c r="F5515" s="102"/>
      <c r="G5515" s="210"/>
      <c r="H5515" s="102"/>
      <c r="I5515" s="210"/>
      <c r="J5515" s="102"/>
      <c r="K5515" s="210"/>
      <c r="L5515" s="102"/>
      <c r="M5515" s="210"/>
      <c r="N5515" s="102"/>
      <c r="O5515" s="210"/>
      <c r="P5515" s="102"/>
      <c r="Q5515" s="215"/>
    </row>
    <row r="5516" spans="2:17" x14ac:dyDescent="0.3">
      <c r="B5516" s="102"/>
      <c r="C5516" s="210"/>
      <c r="D5516" s="102"/>
      <c r="E5516" s="210"/>
      <c r="F5516" s="102"/>
      <c r="G5516" s="210"/>
      <c r="H5516" s="102"/>
      <c r="I5516" s="210"/>
      <c r="J5516" s="102"/>
      <c r="K5516" s="210"/>
      <c r="L5516" s="102"/>
      <c r="M5516" s="210"/>
      <c r="N5516" s="102"/>
      <c r="O5516" s="210"/>
      <c r="P5516" s="102"/>
      <c r="Q5516" s="215"/>
    </row>
    <row r="5517" spans="2:17" x14ac:dyDescent="0.3">
      <c r="B5517" s="102"/>
      <c r="C5517" s="210"/>
      <c r="D5517" s="102"/>
      <c r="E5517" s="210"/>
      <c r="F5517" s="102"/>
      <c r="G5517" s="210"/>
      <c r="H5517" s="102"/>
      <c r="I5517" s="210"/>
      <c r="J5517" s="102"/>
      <c r="K5517" s="210"/>
      <c r="L5517" s="102"/>
      <c r="M5517" s="210"/>
      <c r="N5517" s="102"/>
      <c r="O5517" s="210"/>
      <c r="P5517" s="102"/>
      <c r="Q5517" s="215"/>
    </row>
    <row r="5518" spans="2:17" x14ac:dyDescent="0.3">
      <c r="B5518" s="102"/>
      <c r="C5518" s="210"/>
      <c r="D5518" s="102"/>
      <c r="E5518" s="210"/>
      <c r="F5518" s="102"/>
      <c r="G5518" s="210"/>
      <c r="H5518" s="102"/>
      <c r="I5518" s="210"/>
      <c r="J5518" s="102"/>
      <c r="K5518" s="210"/>
      <c r="L5518" s="102"/>
      <c r="M5518" s="210"/>
      <c r="N5518" s="102"/>
      <c r="O5518" s="210"/>
      <c r="P5518" s="102"/>
      <c r="Q5518" s="215"/>
    </row>
    <row r="5519" spans="2:17" x14ac:dyDescent="0.3">
      <c r="B5519" s="102"/>
      <c r="C5519" s="210"/>
      <c r="D5519" s="102"/>
      <c r="E5519" s="210"/>
      <c r="F5519" s="102"/>
      <c r="G5519" s="210"/>
      <c r="H5519" s="102"/>
      <c r="I5519" s="210"/>
      <c r="J5519" s="102"/>
      <c r="K5519" s="210"/>
      <c r="L5519" s="102"/>
      <c r="M5519" s="210"/>
      <c r="N5519" s="102"/>
      <c r="O5519" s="210"/>
      <c r="P5519" s="102"/>
      <c r="Q5519" s="215"/>
    </row>
    <row r="5520" spans="2:17" x14ac:dyDescent="0.3">
      <c r="B5520" s="102"/>
      <c r="C5520" s="210"/>
      <c r="D5520" s="102"/>
      <c r="E5520" s="210"/>
      <c r="F5520" s="102"/>
      <c r="G5520" s="210"/>
      <c r="H5520" s="102"/>
      <c r="I5520" s="210"/>
      <c r="J5520" s="102"/>
      <c r="K5520" s="210"/>
      <c r="L5520" s="102"/>
      <c r="M5520" s="210"/>
      <c r="N5520" s="102"/>
      <c r="O5520" s="210"/>
      <c r="P5520" s="102"/>
      <c r="Q5520" s="215"/>
    </row>
    <row r="5521" spans="2:17" x14ac:dyDescent="0.3">
      <c r="B5521" s="102"/>
      <c r="C5521" s="210"/>
      <c r="D5521" s="102"/>
      <c r="E5521" s="210"/>
      <c r="F5521" s="102"/>
      <c r="G5521" s="210"/>
      <c r="H5521" s="102"/>
      <c r="I5521" s="210"/>
      <c r="J5521" s="102"/>
      <c r="K5521" s="210"/>
      <c r="L5521" s="102"/>
      <c r="M5521" s="210"/>
      <c r="N5521" s="102"/>
      <c r="O5521" s="210"/>
      <c r="P5521" s="102"/>
      <c r="Q5521" s="215"/>
    </row>
    <row r="5522" spans="2:17" x14ac:dyDescent="0.3">
      <c r="B5522" s="102"/>
      <c r="C5522" s="210"/>
      <c r="D5522" s="102"/>
      <c r="E5522" s="210"/>
      <c r="F5522" s="102"/>
      <c r="G5522" s="210"/>
      <c r="H5522" s="102"/>
      <c r="I5522" s="210"/>
      <c r="J5522" s="102"/>
      <c r="K5522" s="210"/>
      <c r="L5522" s="102"/>
      <c r="M5522" s="210"/>
      <c r="N5522" s="102"/>
      <c r="O5522" s="210"/>
      <c r="P5522" s="102"/>
      <c r="Q5522" s="215"/>
    </row>
    <row r="5523" spans="2:17" x14ac:dyDescent="0.3">
      <c r="B5523" s="102"/>
      <c r="C5523" s="210"/>
      <c r="D5523" s="102"/>
      <c r="E5523" s="210"/>
      <c r="F5523" s="102"/>
      <c r="G5523" s="210"/>
      <c r="H5523" s="102"/>
      <c r="I5523" s="210"/>
      <c r="J5523" s="102"/>
      <c r="K5523" s="210"/>
      <c r="L5523" s="102"/>
      <c r="M5523" s="210"/>
      <c r="N5523" s="102"/>
      <c r="O5523" s="210"/>
      <c r="P5523" s="102"/>
      <c r="Q5523" s="215"/>
    </row>
    <row r="5524" spans="2:17" x14ac:dyDescent="0.3">
      <c r="B5524" s="102"/>
      <c r="C5524" s="210"/>
      <c r="D5524" s="102"/>
      <c r="E5524" s="210"/>
      <c r="F5524" s="102"/>
      <c r="G5524" s="210"/>
      <c r="H5524" s="102"/>
      <c r="I5524" s="210"/>
      <c r="J5524" s="102"/>
      <c r="K5524" s="210"/>
      <c r="L5524" s="102"/>
      <c r="M5524" s="210"/>
      <c r="N5524" s="102"/>
      <c r="O5524" s="210"/>
      <c r="P5524" s="102"/>
      <c r="Q5524" s="215"/>
    </row>
    <row r="5525" spans="2:17" x14ac:dyDescent="0.3">
      <c r="B5525" s="102"/>
      <c r="C5525" s="210"/>
      <c r="D5525" s="102"/>
      <c r="E5525" s="210"/>
      <c r="F5525" s="102"/>
      <c r="G5525" s="210"/>
      <c r="H5525" s="102"/>
      <c r="I5525" s="210"/>
      <c r="J5525" s="102"/>
      <c r="K5525" s="210"/>
      <c r="L5525" s="102"/>
      <c r="M5525" s="210"/>
      <c r="N5525" s="102"/>
      <c r="O5525" s="210"/>
      <c r="P5525" s="102"/>
      <c r="Q5525" s="215"/>
    </row>
    <row r="5526" spans="2:17" x14ac:dyDescent="0.3">
      <c r="B5526" s="102"/>
      <c r="C5526" s="210"/>
      <c r="D5526" s="102"/>
      <c r="E5526" s="210"/>
      <c r="F5526" s="102"/>
      <c r="G5526" s="210"/>
      <c r="H5526" s="102"/>
      <c r="I5526" s="210"/>
      <c r="J5526" s="102"/>
      <c r="K5526" s="210"/>
      <c r="L5526" s="102"/>
      <c r="M5526" s="210"/>
      <c r="N5526" s="102"/>
      <c r="O5526" s="210"/>
      <c r="P5526" s="102"/>
      <c r="Q5526" s="215"/>
    </row>
    <row r="5527" spans="2:17" x14ac:dyDescent="0.3">
      <c r="B5527" s="102"/>
      <c r="C5527" s="210"/>
      <c r="D5527" s="102"/>
      <c r="E5527" s="210"/>
      <c r="F5527" s="102"/>
      <c r="G5527" s="210"/>
      <c r="H5527" s="102"/>
      <c r="I5527" s="210"/>
      <c r="J5527" s="102"/>
      <c r="K5527" s="210"/>
      <c r="L5527" s="102"/>
      <c r="M5527" s="210"/>
      <c r="N5527" s="102"/>
      <c r="O5527" s="210"/>
      <c r="P5527" s="102"/>
      <c r="Q5527" s="215"/>
    </row>
    <row r="5528" spans="2:17" x14ac:dyDescent="0.3">
      <c r="B5528" s="102"/>
      <c r="C5528" s="210"/>
      <c r="D5528" s="102"/>
      <c r="E5528" s="210"/>
      <c r="F5528" s="102"/>
      <c r="G5528" s="210"/>
      <c r="H5528" s="102"/>
      <c r="I5528" s="210"/>
      <c r="J5528" s="102"/>
      <c r="K5528" s="210"/>
      <c r="L5528" s="102"/>
      <c r="M5528" s="210"/>
      <c r="N5528" s="102"/>
      <c r="O5528" s="210"/>
      <c r="P5528" s="102"/>
      <c r="Q5528" s="215"/>
    </row>
    <row r="5529" spans="2:17" x14ac:dyDescent="0.3">
      <c r="B5529" s="102"/>
      <c r="C5529" s="210"/>
      <c r="D5529" s="102"/>
      <c r="E5529" s="210"/>
      <c r="F5529" s="102"/>
      <c r="G5529" s="210"/>
      <c r="H5529" s="102"/>
      <c r="I5529" s="210"/>
      <c r="J5529" s="102"/>
      <c r="K5529" s="210"/>
      <c r="L5529" s="102"/>
      <c r="M5529" s="210"/>
      <c r="N5529" s="102"/>
      <c r="O5529" s="210"/>
      <c r="P5529" s="102"/>
      <c r="Q5529" s="215"/>
    </row>
    <row r="5530" spans="2:17" x14ac:dyDescent="0.3">
      <c r="B5530" s="102"/>
      <c r="C5530" s="210"/>
      <c r="D5530" s="102"/>
      <c r="E5530" s="210"/>
      <c r="F5530" s="102"/>
      <c r="G5530" s="210"/>
      <c r="H5530" s="102"/>
      <c r="I5530" s="210"/>
      <c r="J5530" s="102"/>
      <c r="K5530" s="210"/>
      <c r="L5530" s="102"/>
      <c r="M5530" s="210"/>
      <c r="N5530" s="102"/>
      <c r="O5530" s="210"/>
      <c r="P5530" s="102"/>
      <c r="Q5530" s="215"/>
    </row>
    <row r="5531" spans="2:17" x14ac:dyDescent="0.3">
      <c r="B5531" s="102"/>
      <c r="C5531" s="210"/>
      <c r="D5531" s="102"/>
      <c r="E5531" s="210"/>
      <c r="F5531" s="102"/>
      <c r="G5531" s="210"/>
      <c r="H5531" s="102"/>
      <c r="I5531" s="210"/>
      <c r="J5531" s="102"/>
      <c r="K5531" s="210"/>
      <c r="L5531" s="102"/>
      <c r="M5531" s="210"/>
      <c r="N5531" s="102"/>
      <c r="O5531" s="210"/>
      <c r="P5531" s="102"/>
      <c r="Q5531" s="215"/>
    </row>
    <row r="5532" spans="2:17" x14ac:dyDescent="0.3">
      <c r="B5532" s="102"/>
      <c r="C5532" s="210"/>
      <c r="D5532" s="102"/>
      <c r="E5532" s="210"/>
      <c r="F5532" s="102"/>
      <c r="G5532" s="210"/>
      <c r="H5532" s="102"/>
      <c r="I5532" s="210"/>
      <c r="J5532" s="102"/>
      <c r="K5532" s="210"/>
      <c r="L5532" s="102"/>
      <c r="M5532" s="210"/>
      <c r="N5532" s="102"/>
      <c r="O5532" s="210"/>
      <c r="P5532" s="102"/>
      <c r="Q5532" s="215"/>
    </row>
    <row r="5533" spans="2:17" x14ac:dyDescent="0.3">
      <c r="B5533" s="102"/>
      <c r="C5533" s="210"/>
      <c r="D5533" s="102"/>
      <c r="E5533" s="210"/>
      <c r="F5533" s="102"/>
      <c r="G5533" s="210"/>
      <c r="H5533" s="102"/>
      <c r="I5533" s="210"/>
      <c r="J5533" s="102"/>
      <c r="K5533" s="210"/>
      <c r="L5533" s="102"/>
      <c r="M5533" s="210"/>
      <c r="N5533" s="102"/>
      <c r="O5533" s="210"/>
      <c r="P5533" s="102"/>
      <c r="Q5533" s="215"/>
    </row>
    <row r="5534" spans="2:17" x14ac:dyDescent="0.3">
      <c r="B5534" s="102"/>
      <c r="C5534" s="210"/>
      <c r="D5534" s="102"/>
      <c r="E5534" s="210"/>
      <c r="F5534" s="102"/>
      <c r="G5534" s="210"/>
      <c r="H5534" s="102"/>
      <c r="I5534" s="210"/>
      <c r="J5534" s="102"/>
      <c r="K5534" s="210"/>
      <c r="L5534" s="102"/>
      <c r="M5534" s="210"/>
      <c r="N5534" s="102"/>
      <c r="O5534" s="210"/>
      <c r="P5534" s="102"/>
      <c r="Q5534" s="215"/>
    </row>
    <row r="5535" spans="2:17" x14ac:dyDescent="0.3">
      <c r="B5535" s="102"/>
      <c r="C5535" s="210"/>
      <c r="D5535" s="102"/>
      <c r="E5535" s="210"/>
      <c r="F5535" s="102"/>
      <c r="G5535" s="210"/>
      <c r="H5535" s="102"/>
      <c r="I5535" s="210"/>
      <c r="J5535" s="102"/>
      <c r="K5535" s="210"/>
      <c r="L5535" s="102"/>
      <c r="M5535" s="210"/>
      <c r="N5535" s="102"/>
      <c r="O5535" s="210"/>
      <c r="P5535" s="102"/>
      <c r="Q5535" s="215"/>
    </row>
    <row r="5536" spans="2:17" x14ac:dyDescent="0.3">
      <c r="B5536" s="102"/>
      <c r="C5536" s="210"/>
      <c r="D5536" s="102"/>
      <c r="E5536" s="210"/>
      <c r="F5536" s="102"/>
      <c r="G5536" s="210"/>
      <c r="H5536" s="102"/>
      <c r="I5536" s="210"/>
      <c r="J5536" s="102"/>
      <c r="K5536" s="210"/>
      <c r="L5536" s="102"/>
      <c r="M5536" s="210"/>
      <c r="N5536" s="102"/>
      <c r="O5536" s="210"/>
      <c r="P5536" s="102"/>
      <c r="Q5536" s="215"/>
    </row>
    <row r="5537" spans="2:17" x14ac:dyDescent="0.3">
      <c r="B5537" s="102"/>
      <c r="C5537" s="210"/>
      <c r="D5537" s="102"/>
      <c r="E5537" s="210"/>
      <c r="F5537" s="102"/>
      <c r="G5537" s="210"/>
      <c r="H5537" s="102"/>
      <c r="I5537" s="210"/>
      <c r="J5537" s="102"/>
      <c r="K5537" s="210"/>
      <c r="L5537" s="102"/>
      <c r="M5537" s="210"/>
      <c r="N5537" s="102"/>
      <c r="O5537" s="210"/>
      <c r="P5537" s="102"/>
      <c r="Q5537" s="215"/>
    </row>
    <row r="5538" spans="2:17" x14ac:dyDescent="0.3">
      <c r="B5538" s="102"/>
      <c r="C5538" s="210"/>
      <c r="D5538" s="102"/>
      <c r="E5538" s="210"/>
      <c r="F5538" s="102"/>
      <c r="G5538" s="210"/>
      <c r="H5538" s="102"/>
      <c r="I5538" s="210"/>
      <c r="J5538" s="102"/>
      <c r="K5538" s="210"/>
      <c r="L5538" s="102"/>
      <c r="M5538" s="210"/>
      <c r="N5538" s="102"/>
      <c r="O5538" s="210"/>
      <c r="P5538" s="102"/>
      <c r="Q5538" s="215"/>
    </row>
    <row r="5539" spans="2:17" x14ac:dyDescent="0.3">
      <c r="B5539" s="102"/>
      <c r="C5539" s="210"/>
      <c r="D5539" s="102"/>
      <c r="E5539" s="210"/>
      <c r="F5539" s="102"/>
      <c r="G5539" s="210"/>
      <c r="H5539" s="102"/>
      <c r="I5539" s="210"/>
      <c r="J5539" s="102"/>
      <c r="K5539" s="210"/>
      <c r="L5539" s="102"/>
      <c r="M5539" s="210"/>
      <c r="N5539" s="102"/>
      <c r="O5539" s="210"/>
      <c r="P5539" s="102"/>
      <c r="Q5539" s="215"/>
    </row>
    <row r="5540" spans="2:17" x14ac:dyDescent="0.3">
      <c r="B5540" s="102"/>
      <c r="C5540" s="210"/>
      <c r="D5540" s="102"/>
      <c r="E5540" s="210"/>
      <c r="F5540" s="102"/>
      <c r="G5540" s="210"/>
      <c r="H5540" s="102"/>
      <c r="I5540" s="210"/>
      <c r="J5540" s="102"/>
      <c r="K5540" s="210"/>
      <c r="L5540" s="102"/>
      <c r="M5540" s="210"/>
      <c r="N5540" s="102"/>
      <c r="O5540" s="210"/>
      <c r="P5540" s="102"/>
      <c r="Q5540" s="215"/>
    </row>
    <row r="5541" spans="2:17" x14ac:dyDescent="0.3">
      <c r="B5541" s="102"/>
      <c r="C5541" s="210"/>
      <c r="D5541" s="102"/>
      <c r="E5541" s="210"/>
      <c r="F5541" s="102"/>
      <c r="G5541" s="210"/>
      <c r="H5541" s="102"/>
      <c r="I5541" s="210"/>
      <c r="J5541" s="102"/>
      <c r="K5541" s="210"/>
      <c r="L5541" s="102"/>
      <c r="M5541" s="210"/>
      <c r="N5541" s="102"/>
      <c r="O5541" s="210"/>
      <c r="P5541" s="102"/>
      <c r="Q5541" s="215"/>
    </row>
    <row r="5542" spans="2:17" x14ac:dyDescent="0.3">
      <c r="B5542" s="102"/>
      <c r="C5542" s="210"/>
      <c r="D5542" s="102"/>
      <c r="E5542" s="210"/>
      <c r="F5542" s="102"/>
      <c r="G5542" s="210"/>
      <c r="H5542" s="102"/>
      <c r="I5542" s="210"/>
      <c r="J5542" s="102"/>
      <c r="K5542" s="210"/>
      <c r="L5542" s="102"/>
      <c r="M5542" s="210"/>
      <c r="N5542" s="102"/>
      <c r="O5542" s="210"/>
      <c r="P5542" s="102"/>
      <c r="Q5542" s="215"/>
    </row>
    <row r="5543" spans="2:17" x14ac:dyDescent="0.3">
      <c r="B5543" s="102"/>
      <c r="C5543" s="210"/>
      <c r="D5543" s="102"/>
      <c r="E5543" s="210"/>
      <c r="F5543" s="102"/>
      <c r="G5543" s="210"/>
      <c r="H5543" s="102"/>
      <c r="I5543" s="210"/>
      <c r="J5543" s="102"/>
      <c r="K5543" s="210"/>
      <c r="L5543" s="102"/>
      <c r="M5543" s="210"/>
      <c r="N5543" s="102"/>
      <c r="O5543" s="210"/>
      <c r="P5543" s="102"/>
      <c r="Q5543" s="215"/>
    </row>
    <row r="5544" spans="2:17" x14ac:dyDescent="0.3">
      <c r="B5544" s="102"/>
      <c r="C5544" s="210"/>
      <c r="D5544" s="102"/>
      <c r="E5544" s="210"/>
      <c r="F5544" s="102"/>
      <c r="G5544" s="210"/>
      <c r="H5544" s="102"/>
      <c r="I5544" s="210"/>
      <c r="J5544" s="102"/>
      <c r="K5544" s="210"/>
      <c r="L5544" s="102"/>
      <c r="M5544" s="210"/>
      <c r="N5544" s="102"/>
      <c r="O5544" s="210"/>
      <c r="P5544" s="102"/>
      <c r="Q5544" s="215"/>
    </row>
    <row r="5545" spans="2:17" x14ac:dyDescent="0.3">
      <c r="B5545" s="102"/>
      <c r="C5545" s="210"/>
      <c r="D5545" s="102"/>
      <c r="E5545" s="210"/>
      <c r="F5545" s="102"/>
      <c r="G5545" s="210"/>
      <c r="H5545" s="102"/>
      <c r="I5545" s="210"/>
      <c r="J5545" s="102"/>
      <c r="K5545" s="210"/>
      <c r="L5545" s="102"/>
      <c r="M5545" s="210"/>
      <c r="N5545" s="102"/>
      <c r="O5545" s="210"/>
      <c r="P5545" s="102"/>
      <c r="Q5545" s="215"/>
    </row>
    <row r="5546" spans="2:17" x14ac:dyDescent="0.3">
      <c r="B5546" s="102"/>
      <c r="C5546" s="210"/>
      <c r="D5546" s="102"/>
      <c r="E5546" s="210"/>
      <c r="F5546" s="102"/>
      <c r="G5546" s="210"/>
      <c r="H5546" s="102"/>
      <c r="I5546" s="210"/>
      <c r="J5546" s="102"/>
      <c r="K5546" s="210"/>
      <c r="L5546" s="102"/>
      <c r="M5546" s="210"/>
      <c r="N5546" s="102"/>
      <c r="O5546" s="210"/>
      <c r="P5546" s="102"/>
      <c r="Q5546" s="215"/>
    </row>
    <row r="5547" spans="2:17" x14ac:dyDescent="0.3">
      <c r="B5547" s="102"/>
      <c r="C5547" s="210"/>
      <c r="D5547" s="102"/>
      <c r="E5547" s="210"/>
      <c r="F5547" s="102"/>
      <c r="G5547" s="210"/>
      <c r="H5547" s="102"/>
      <c r="I5547" s="210"/>
      <c r="J5547" s="102"/>
      <c r="K5547" s="210"/>
      <c r="L5547" s="102"/>
      <c r="M5547" s="210"/>
      <c r="N5547" s="102"/>
      <c r="O5547" s="210"/>
      <c r="P5547" s="102"/>
      <c r="Q5547" s="215"/>
    </row>
    <row r="5548" spans="2:17" x14ac:dyDescent="0.3">
      <c r="B5548" s="102"/>
      <c r="C5548" s="210"/>
      <c r="D5548" s="102"/>
      <c r="E5548" s="210"/>
      <c r="F5548" s="102"/>
      <c r="G5548" s="210"/>
      <c r="H5548" s="102"/>
      <c r="I5548" s="210"/>
      <c r="J5548" s="102"/>
      <c r="K5548" s="210"/>
      <c r="L5548" s="102"/>
      <c r="M5548" s="210"/>
      <c r="N5548" s="102"/>
      <c r="O5548" s="210"/>
      <c r="P5548" s="102"/>
      <c r="Q5548" s="215"/>
    </row>
    <row r="5549" spans="2:17" x14ac:dyDescent="0.3">
      <c r="B5549" s="102"/>
      <c r="C5549" s="210"/>
      <c r="D5549" s="102"/>
      <c r="E5549" s="210"/>
      <c r="F5549" s="102"/>
      <c r="G5549" s="210"/>
      <c r="H5549" s="102"/>
      <c r="I5549" s="210"/>
      <c r="J5549" s="102"/>
      <c r="K5549" s="210"/>
      <c r="L5549" s="102"/>
      <c r="M5549" s="210"/>
      <c r="N5549" s="102"/>
      <c r="O5549" s="210"/>
      <c r="P5549" s="102"/>
      <c r="Q5549" s="215"/>
    </row>
    <row r="5550" spans="2:17" x14ac:dyDescent="0.3">
      <c r="B5550" s="102"/>
      <c r="C5550" s="210"/>
      <c r="D5550" s="102"/>
      <c r="E5550" s="210"/>
      <c r="F5550" s="102"/>
      <c r="G5550" s="210"/>
      <c r="H5550" s="102"/>
      <c r="I5550" s="210"/>
      <c r="J5550" s="102"/>
      <c r="K5550" s="210"/>
      <c r="L5550" s="102"/>
      <c r="M5550" s="210"/>
      <c r="N5550" s="102"/>
      <c r="O5550" s="210"/>
      <c r="P5550" s="102"/>
      <c r="Q5550" s="215"/>
    </row>
    <row r="5551" spans="2:17" x14ac:dyDescent="0.3">
      <c r="B5551" s="102"/>
      <c r="C5551" s="210"/>
      <c r="D5551" s="102"/>
      <c r="E5551" s="210"/>
      <c r="F5551" s="102"/>
      <c r="G5551" s="210"/>
      <c r="H5551" s="102"/>
      <c r="I5551" s="210"/>
      <c r="J5551" s="102"/>
      <c r="K5551" s="210"/>
      <c r="L5551" s="102"/>
      <c r="M5551" s="210"/>
      <c r="N5551" s="102"/>
      <c r="O5551" s="210"/>
      <c r="P5551" s="102"/>
      <c r="Q5551" s="215"/>
    </row>
    <row r="5552" spans="2:17" x14ac:dyDescent="0.3">
      <c r="B5552" s="102"/>
      <c r="C5552" s="210"/>
      <c r="D5552" s="102"/>
      <c r="E5552" s="210"/>
      <c r="F5552" s="102"/>
      <c r="G5552" s="210"/>
      <c r="H5552" s="102"/>
      <c r="I5552" s="210"/>
      <c r="J5552" s="102"/>
      <c r="K5552" s="210"/>
      <c r="L5552" s="102"/>
      <c r="M5552" s="210"/>
      <c r="N5552" s="102"/>
      <c r="O5552" s="210"/>
      <c r="P5552" s="102"/>
      <c r="Q5552" s="215"/>
    </row>
    <row r="5553" spans="2:17" x14ac:dyDescent="0.3">
      <c r="B5553" s="102"/>
      <c r="C5553" s="210"/>
      <c r="D5553" s="102"/>
      <c r="E5553" s="210"/>
      <c r="F5553" s="102"/>
      <c r="G5553" s="210"/>
      <c r="H5553" s="102"/>
      <c r="I5553" s="210"/>
      <c r="J5553" s="102"/>
      <c r="K5553" s="210"/>
      <c r="L5553" s="102"/>
      <c r="M5553" s="210"/>
      <c r="N5553" s="102"/>
      <c r="O5553" s="210"/>
      <c r="P5553" s="102"/>
      <c r="Q5553" s="215"/>
    </row>
    <row r="5554" spans="2:17" x14ac:dyDescent="0.3">
      <c r="B5554" s="102"/>
      <c r="C5554" s="210"/>
      <c r="D5554" s="102"/>
      <c r="E5554" s="210"/>
      <c r="F5554" s="102"/>
      <c r="G5554" s="210"/>
      <c r="H5554" s="102"/>
      <c r="I5554" s="210"/>
      <c r="J5554" s="102"/>
      <c r="K5554" s="210"/>
      <c r="L5554" s="102"/>
      <c r="M5554" s="210"/>
      <c r="N5554" s="102"/>
      <c r="O5554" s="210"/>
      <c r="P5554" s="102"/>
      <c r="Q5554" s="215"/>
    </row>
    <row r="5555" spans="2:17" x14ac:dyDescent="0.3">
      <c r="B5555" s="102"/>
      <c r="C5555" s="210"/>
      <c r="D5555" s="102"/>
      <c r="E5555" s="210"/>
      <c r="F5555" s="102"/>
      <c r="G5555" s="210"/>
      <c r="H5555" s="102"/>
      <c r="I5555" s="210"/>
      <c r="J5555" s="102"/>
      <c r="K5555" s="210"/>
      <c r="L5555" s="102"/>
      <c r="M5555" s="210"/>
      <c r="N5555" s="102"/>
      <c r="O5555" s="210"/>
      <c r="P5555" s="102"/>
      <c r="Q5555" s="215"/>
    </row>
    <row r="5556" spans="2:17" x14ac:dyDescent="0.3">
      <c r="B5556" s="102"/>
      <c r="C5556" s="210"/>
      <c r="D5556" s="102"/>
      <c r="E5556" s="210"/>
      <c r="F5556" s="102"/>
      <c r="G5556" s="210"/>
      <c r="H5556" s="102"/>
      <c r="I5556" s="210"/>
      <c r="J5556" s="102"/>
      <c r="K5556" s="210"/>
      <c r="L5556" s="102"/>
      <c r="M5556" s="210"/>
      <c r="N5556" s="102"/>
      <c r="O5556" s="210"/>
      <c r="P5556" s="102"/>
      <c r="Q5556" s="215"/>
    </row>
    <row r="5557" spans="2:17" x14ac:dyDescent="0.3">
      <c r="B5557" s="102"/>
      <c r="C5557" s="210"/>
      <c r="D5557" s="102"/>
      <c r="E5557" s="210"/>
      <c r="F5557" s="102"/>
      <c r="G5557" s="210"/>
      <c r="H5557" s="102"/>
      <c r="I5557" s="210"/>
      <c r="J5557" s="102"/>
      <c r="K5557" s="210"/>
      <c r="L5557" s="102"/>
      <c r="M5557" s="210"/>
      <c r="N5557" s="102"/>
      <c r="O5557" s="210"/>
      <c r="P5557" s="102"/>
      <c r="Q5557" s="215"/>
    </row>
    <row r="5558" spans="2:17" x14ac:dyDescent="0.3">
      <c r="B5558" s="102"/>
      <c r="C5558" s="210"/>
      <c r="D5558" s="102"/>
      <c r="E5558" s="210"/>
      <c r="F5558" s="102"/>
      <c r="G5558" s="210"/>
      <c r="H5558" s="102"/>
      <c r="I5558" s="210"/>
      <c r="J5558" s="102"/>
      <c r="K5558" s="210"/>
      <c r="L5558" s="102"/>
      <c r="M5558" s="210"/>
      <c r="N5558" s="102"/>
      <c r="O5558" s="210"/>
      <c r="P5558" s="102"/>
      <c r="Q5558" s="215"/>
    </row>
    <row r="5559" spans="2:17" x14ac:dyDescent="0.3">
      <c r="B5559" s="102"/>
      <c r="C5559" s="210"/>
      <c r="D5559" s="102"/>
      <c r="E5559" s="210"/>
      <c r="F5559" s="102"/>
      <c r="G5559" s="210"/>
      <c r="H5559" s="102"/>
      <c r="I5559" s="210"/>
      <c r="J5559" s="102"/>
      <c r="K5559" s="210"/>
      <c r="L5559" s="102"/>
      <c r="M5559" s="210"/>
      <c r="N5559" s="102"/>
      <c r="O5559" s="210"/>
      <c r="P5559" s="102"/>
      <c r="Q5559" s="215"/>
    </row>
    <row r="5560" spans="2:17" x14ac:dyDescent="0.3">
      <c r="B5560" s="102"/>
      <c r="C5560" s="210"/>
      <c r="D5560" s="102"/>
      <c r="E5560" s="210"/>
      <c r="F5560" s="102"/>
      <c r="G5560" s="210"/>
      <c r="H5560" s="102"/>
      <c r="I5560" s="210"/>
      <c r="J5560" s="102"/>
      <c r="K5560" s="210"/>
      <c r="L5560" s="102"/>
      <c r="M5560" s="210"/>
      <c r="N5560" s="102"/>
      <c r="O5560" s="210"/>
      <c r="P5560" s="102"/>
      <c r="Q5560" s="215"/>
    </row>
    <row r="5561" spans="2:17" x14ac:dyDescent="0.3">
      <c r="B5561" s="102"/>
      <c r="C5561" s="210"/>
      <c r="D5561" s="102"/>
      <c r="E5561" s="210"/>
      <c r="F5561" s="102"/>
      <c r="G5561" s="210"/>
      <c r="H5561" s="102"/>
      <c r="I5561" s="210"/>
      <c r="J5561" s="102"/>
      <c r="K5561" s="210"/>
      <c r="L5561" s="102"/>
      <c r="M5561" s="210"/>
      <c r="N5561" s="102"/>
      <c r="O5561" s="210"/>
      <c r="P5561" s="102"/>
      <c r="Q5561" s="215"/>
    </row>
    <row r="5562" spans="2:17" x14ac:dyDescent="0.3">
      <c r="B5562" s="102"/>
      <c r="C5562" s="210"/>
      <c r="D5562" s="102"/>
      <c r="E5562" s="210"/>
      <c r="F5562" s="102"/>
      <c r="G5562" s="210"/>
      <c r="H5562" s="102"/>
      <c r="I5562" s="210"/>
      <c r="J5562" s="102"/>
      <c r="K5562" s="210"/>
      <c r="L5562" s="102"/>
      <c r="M5562" s="210"/>
      <c r="N5562" s="102"/>
      <c r="O5562" s="210"/>
      <c r="P5562" s="102"/>
      <c r="Q5562" s="215"/>
    </row>
    <row r="5563" spans="2:17" x14ac:dyDescent="0.3">
      <c r="B5563" s="102"/>
      <c r="C5563" s="210"/>
      <c r="D5563" s="102"/>
      <c r="E5563" s="210"/>
      <c r="F5563" s="102"/>
      <c r="G5563" s="210"/>
      <c r="H5563" s="102"/>
      <c r="I5563" s="210"/>
      <c r="J5563" s="102"/>
      <c r="K5563" s="210"/>
      <c r="L5563" s="102"/>
      <c r="M5563" s="210"/>
      <c r="N5563" s="102"/>
      <c r="O5563" s="210"/>
      <c r="P5563" s="102"/>
      <c r="Q5563" s="215"/>
    </row>
    <row r="5564" spans="2:17" x14ac:dyDescent="0.3">
      <c r="B5564" s="102"/>
      <c r="C5564" s="210"/>
      <c r="D5564" s="102"/>
      <c r="E5564" s="210"/>
      <c r="F5564" s="102"/>
      <c r="G5564" s="210"/>
      <c r="H5564" s="102"/>
      <c r="I5564" s="210"/>
      <c r="J5564" s="102"/>
      <c r="K5564" s="210"/>
      <c r="L5564" s="102"/>
      <c r="M5564" s="210"/>
      <c r="N5564" s="102"/>
      <c r="O5564" s="210"/>
      <c r="P5564" s="102"/>
      <c r="Q5564" s="215"/>
    </row>
    <row r="5565" spans="2:17" x14ac:dyDescent="0.3">
      <c r="B5565" s="102"/>
      <c r="C5565" s="210"/>
      <c r="D5565" s="102"/>
      <c r="E5565" s="210"/>
      <c r="F5565" s="102"/>
      <c r="G5565" s="210"/>
      <c r="H5565" s="102"/>
      <c r="I5565" s="210"/>
      <c r="J5565" s="102"/>
      <c r="K5565" s="210"/>
      <c r="L5565" s="102"/>
      <c r="M5565" s="210"/>
      <c r="N5565" s="102"/>
      <c r="O5565" s="210"/>
      <c r="P5565" s="102"/>
      <c r="Q5565" s="215"/>
    </row>
    <row r="5566" spans="2:17" x14ac:dyDescent="0.3">
      <c r="B5566" s="102"/>
      <c r="C5566" s="210"/>
      <c r="D5566" s="102"/>
      <c r="E5566" s="210"/>
      <c r="F5566" s="102"/>
      <c r="G5566" s="210"/>
      <c r="H5566" s="102"/>
      <c r="I5566" s="210"/>
      <c r="J5566" s="102"/>
      <c r="K5566" s="210"/>
      <c r="L5566" s="102"/>
      <c r="M5566" s="210"/>
      <c r="N5566" s="102"/>
      <c r="O5566" s="210"/>
      <c r="P5566" s="102"/>
      <c r="Q5566" s="215"/>
    </row>
    <row r="5567" spans="2:17" x14ac:dyDescent="0.3">
      <c r="B5567" s="102"/>
      <c r="C5567" s="210"/>
      <c r="D5567" s="102"/>
      <c r="E5567" s="210"/>
      <c r="F5567" s="102"/>
      <c r="G5567" s="210"/>
      <c r="H5567" s="102"/>
      <c r="I5567" s="210"/>
      <c r="J5567" s="102"/>
      <c r="K5567" s="210"/>
      <c r="L5567" s="102"/>
      <c r="M5567" s="210"/>
      <c r="N5567" s="102"/>
      <c r="O5567" s="210"/>
      <c r="P5567" s="102"/>
      <c r="Q5567" s="215"/>
    </row>
    <row r="5568" spans="2:17" x14ac:dyDescent="0.3">
      <c r="B5568" s="102"/>
      <c r="C5568" s="210"/>
      <c r="D5568" s="102"/>
      <c r="E5568" s="210"/>
      <c r="F5568" s="102"/>
      <c r="G5568" s="210"/>
      <c r="H5568" s="102"/>
      <c r="I5568" s="210"/>
      <c r="J5568" s="102"/>
      <c r="K5568" s="210"/>
      <c r="L5568" s="102"/>
      <c r="M5568" s="210"/>
      <c r="N5568" s="102"/>
      <c r="O5568" s="210"/>
      <c r="P5568" s="102"/>
      <c r="Q5568" s="215"/>
    </row>
    <row r="5569" spans="2:17" x14ac:dyDescent="0.3">
      <c r="B5569" s="102"/>
      <c r="C5569" s="210"/>
      <c r="D5569" s="102"/>
      <c r="E5569" s="210"/>
      <c r="F5569" s="102"/>
      <c r="G5569" s="210"/>
      <c r="H5569" s="102"/>
      <c r="I5569" s="210"/>
      <c r="J5569" s="102"/>
      <c r="K5569" s="210"/>
      <c r="L5569" s="102"/>
      <c r="M5569" s="210"/>
      <c r="N5569" s="102"/>
      <c r="O5569" s="210"/>
      <c r="P5569" s="102"/>
      <c r="Q5569" s="215"/>
    </row>
    <row r="5570" spans="2:17" x14ac:dyDescent="0.3">
      <c r="B5570" s="102"/>
      <c r="C5570" s="210"/>
      <c r="D5570" s="102"/>
      <c r="E5570" s="210"/>
      <c r="F5570" s="102"/>
      <c r="G5570" s="210"/>
      <c r="H5570" s="102"/>
      <c r="I5570" s="210"/>
      <c r="J5570" s="102"/>
      <c r="K5570" s="210"/>
      <c r="L5570" s="102"/>
      <c r="M5570" s="210"/>
      <c r="N5570" s="102"/>
      <c r="O5570" s="210"/>
      <c r="P5570" s="102"/>
      <c r="Q5570" s="215"/>
    </row>
    <row r="5571" spans="2:17" x14ac:dyDescent="0.3">
      <c r="B5571" s="102"/>
      <c r="C5571" s="210"/>
      <c r="D5571" s="102"/>
      <c r="E5571" s="210"/>
      <c r="F5571" s="102"/>
      <c r="G5571" s="210"/>
      <c r="H5571" s="102"/>
      <c r="I5571" s="210"/>
      <c r="J5571" s="102"/>
      <c r="K5571" s="210"/>
      <c r="L5571" s="102"/>
      <c r="M5571" s="210"/>
      <c r="N5571" s="102"/>
      <c r="O5571" s="210"/>
      <c r="P5571" s="102"/>
      <c r="Q5571" s="215"/>
    </row>
    <row r="5572" spans="2:17" x14ac:dyDescent="0.3">
      <c r="B5572" s="102"/>
      <c r="C5572" s="210"/>
      <c r="D5572" s="102"/>
      <c r="E5572" s="210"/>
      <c r="F5572" s="102"/>
      <c r="G5572" s="210"/>
      <c r="H5572" s="102"/>
      <c r="I5572" s="210"/>
      <c r="J5572" s="102"/>
      <c r="K5572" s="210"/>
      <c r="L5572" s="102"/>
      <c r="M5572" s="210"/>
      <c r="N5572" s="102"/>
      <c r="O5572" s="210"/>
      <c r="P5572" s="102"/>
      <c r="Q5572" s="215"/>
    </row>
    <row r="5573" spans="2:17" x14ac:dyDescent="0.3">
      <c r="B5573" s="102"/>
      <c r="C5573" s="210"/>
      <c r="D5573" s="102"/>
      <c r="E5573" s="210"/>
      <c r="F5573" s="102"/>
      <c r="G5573" s="210"/>
      <c r="H5573" s="102"/>
      <c r="I5573" s="210"/>
      <c r="J5573" s="102"/>
      <c r="K5573" s="210"/>
      <c r="L5573" s="102"/>
      <c r="M5573" s="210"/>
      <c r="N5573" s="102"/>
      <c r="O5573" s="210"/>
      <c r="P5573" s="102"/>
      <c r="Q5573" s="215"/>
    </row>
    <row r="5574" spans="2:17" x14ac:dyDescent="0.3">
      <c r="B5574" s="102"/>
      <c r="C5574" s="210"/>
      <c r="D5574" s="102"/>
      <c r="E5574" s="210"/>
      <c r="F5574" s="102"/>
      <c r="G5574" s="210"/>
      <c r="H5574" s="102"/>
      <c r="I5574" s="210"/>
      <c r="J5574" s="102"/>
      <c r="K5574" s="210"/>
      <c r="L5574" s="102"/>
      <c r="M5574" s="210"/>
      <c r="N5574" s="102"/>
      <c r="O5574" s="210"/>
      <c r="P5574" s="102"/>
      <c r="Q5574" s="215"/>
    </row>
    <row r="5575" spans="2:17" x14ac:dyDescent="0.3">
      <c r="B5575" s="102"/>
      <c r="C5575" s="210"/>
      <c r="D5575" s="102"/>
      <c r="E5575" s="210"/>
      <c r="F5575" s="102"/>
      <c r="G5575" s="210"/>
      <c r="H5575" s="102"/>
      <c r="I5575" s="210"/>
      <c r="J5575" s="102"/>
      <c r="K5575" s="210"/>
      <c r="L5575" s="102"/>
      <c r="M5575" s="210"/>
      <c r="N5575" s="102"/>
      <c r="O5575" s="210"/>
      <c r="P5575" s="102"/>
      <c r="Q5575" s="215"/>
    </row>
    <row r="5576" spans="2:17" x14ac:dyDescent="0.3">
      <c r="B5576" s="102"/>
      <c r="C5576" s="210"/>
      <c r="D5576" s="102"/>
      <c r="E5576" s="210"/>
      <c r="F5576" s="102"/>
      <c r="G5576" s="210"/>
      <c r="H5576" s="102"/>
      <c r="I5576" s="210"/>
      <c r="J5576" s="102"/>
      <c r="K5576" s="210"/>
      <c r="L5576" s="102"/>
      <c r="M5576" s="210"/>
      <c r="N5576" s="102"/>
      <c r="O5576" s="210"/>
      <c r="P5576" s="102"/>
      <c r="Q5576" s="215"/>
    </row>
    <row r="5577" spans="2:17" x14ac:dyDescent="0.3">
      <c r="B5577" s="102"/>
      <c r="C5577" s="210"/>
      <c r="D5577" s="102"/>
      <c r="E5577" s="210"/>
      <c r="F5577" s="102"/>
      <c r="G5577" s="210"/>
      <c r="H5577" s="102"/>
      <c r="I5577" s="210"/>
      <c r="J5577" s="102"/>
      <c r="K5577" s="210"/>
      <c r="L5577" s="102"/>
      <c r="M5577" s="210"/>
      <c r="N5577" s="102"/>
      <c r="O5577" s="210"/>
      <c r="P5577" s="102"/>
      <c r="Q5577" s="215"/>
    </row>
    <row r="5578" spans="2:17" x14ac:dyDescent="0.3">
      <c r="B5578" s="102"/>
      <c r="C5578" s="210"/>
      <c r="D5578" s="102"/>
      <c r="E5578" s="210"/>
      <c r="F5578" s="102"/>
      <c r="G5578" s="210"/>
      <c r="H5578" s="102"/>
      <c r="I5578" s="210"/>
      <c r="J5578" s="102"/>
      <c r="K5578" s="210"/>
      <c r="L5578" s="102"/>
      <c r="M5578" s="210"/>
      <c r="N5578" s="102"/>
      <c r="O5578" s="210"/>
      <c r="P5578" s="102"/>
      <c r="Q5578" s="215"/>
    </row>
    <row r="5579" spans="2:17" x14ac:dyDescent="0.3">
      <c r="B5579" s="102"/>
      <c r="C5579" s="210"/>
      <c r="D5579" s="102"/>
      <c r="E5579" s="210"/>
      <c r="F5579" s="102"/>
      <c r="G5579" s="210"/>
      <c r="H5579" s="102"/>
      <c r="I5579" s="210"/>
      <c r="J5579" s="102"/>
      <c r="K5579" s="210"/>
      <c r="L5579" s="102"/>
      <c r="M5579" s="210"/>
      <c r="N5579" s="102"/>
      <c r="O5579" s="210"/>
      <c r="P5579" s="102"/>
      <c r="Q5579" s="215"/>
    </row>
    <row r="5580" spans="2:17" x14ac:dyDescent="0.3">
      <c r="B5580" s="102"/>
      <c r="C5580" s="210"/>
      <c r="D5580" s="102"/>
      <c r="E5580" s="210"/>
      <c r="F5580" s="102"/>
      <c r="G5580" s="210"/>
      <c r="H5580" s="102"/>
      <c r="I5580" s="210"/>
      <c r="J5580" s="102"/>
      <c r="K5580" s="210"/>
      <c r="L5580" s="102"/>
      <c r="M5580" s="210"/>
      <c r="N5580" s="102"/>
      <c r="O5580" s="210"/>
      <c r="P5580" s="102"/>
      <c r="Q5580" s="215"/>
    </row>
    <row r="5581" spans="2:17" x14ac:dyDescent="0.3">
      <c r="B5581" s="102"/>
      <c r="C5581" s="210"/>
      <c r="D5581" s="102"/>
      <c r="E5581" s="210"/>
      <c r="F5581" s="102"/>
      <c r="G5581" s="210"/>
      <c r="H5581" s="102"/>
      <c r="I5581" s="210"/>
      <c r="J5581" s="102"/>
      <c r="K5581" s="210"/>
      <c r="L5581" s="102"/>
      <c r="M5581" s="210"/>
      <c r="N5581" s="102"/>
      <c r="O5581" s="210"/>
      <c r="P5581" s="102"/>
      <c r="Q5581" s="215"/>
    </row>
    <row r="5582" spans="2:17" x14ac:dyDescent="0.3">
      <c r="B5582" s="102"/>
      <c r="C5582" s="210"/>
      <c r="D5582" s="102"/>
      <c r="E5582" s="210"/>
      <c r="F5582" s="102"/>
      <c r="G5582" s="210"/>
      <c r="H5582" s="102"/>
      <c r="I5582" s="210"/>
      <c r="J5582" s="102"/>
      <c r="K5582" s="210"/>
      <c r="L5582" s="102"/>
      <c r="M5582" s="210"/>
      <c r="N5582" s="102"/>
      <c r="O5582" s="210"/>
      <c r="P5582" s="102"/>
      <c r="Q5582" s="215"/>
    </row>
    <row r="5583" spans="2:17" x14ac:dyDescent="0.3">
      <c r="B5583" s="102"/>
      <c r="C5583" s="210"/>
      <c r="D5583" s="102"/>
      <c r="E5583" s="210"/>
      <c r="F5583" s="102"/>
      <c r="G5583" s="210"/>
      <c r="H5583" s="102"/>
      <c r="I5583" s="210"/>
      <c r="J5583" s="102"/>
      <c r="K5583" s="210"/>
      <c r="L5583" s="102"/>
      <c r="M5583" s="210"/>
      <c r="N5583" s="102"/>
      <c r="O5583" s="210"/>
      <c r="P5583" s="102"/>
      <c r="Q5583" s="215"/>
    </row>
    <row r="5584" spans="2:17" x14ac:dyDescent="0.3">
      <c r="B5584" s="102"/>
      <c r="C5584" s="210"/>
      <c r="D5584" s="102"/>
      <c r="E5584" s="210"/>
      <c r="F5584" s="102"/>
      <c r="G5584" s="210"/>
      <c r="H5584" s="102"/>
      <c r="I5584" s="210"/>
      <c r="J5584" s="102"/>
      <c r="K5584" s="210"/>
      <c r="L5584" s="102"/>
      <c r="M5584" s="210"/>
      <c r="N5584" s="102"/>
      <c r="O5584" s="210"/>
      <c r="P5584" s="102"/>
      <c r="Q5584" s="215"/>
    </row>
    <row r="5585" spans="2:17" x14ac:dyDescent="0.3">
      <c r="B5585" s="102"/>
      <c r="C5585" s="210"/>
      <c r="D5585" s="102"/>
      <c r="E5585" s="210"/>
      <c r="F5585" s="102"/>
      <c r="G5585" s="210"/>
      <c r="H5585" s="102"/>
      <c r="I5585" s="210"/>
      <c r="J5585" s="102"/>
      <c r="K5585" s="210"/>
      <c r="L5585" s="102"/>
      <c r="M5585" s="210"/>
      <c r="N5585" s="102"/>
      <c r="O5585" s="210"/>
      <c r="P5585" s="102"/>
      <c r="Q5585" s="215"/>
    </row>
    <row r="5586" spans="2:17" x14ac:dyDescent="0.3">
      <c r="B5586" s="102"/>
      <c r="C5586" s="210"/>
      <c r="D5586" s="102"/>
      <c r="E5586" s="210"/>
      <c r="F5586" s="102"/>
      <c r="G5586" s="210"/>
      <c r="H5586" s="102"/>
      <c r="I5586" s="210"/>
      <c r="J5586" s="102"/>
      <c r="K5586" s="210"/>
      <c r="L5586" s="102"/>
      <c r="M5586" s="210"/>
      <c r="N5586" s="102"/>
      <c r="O5586" s="210"/>
      <c r="P5586" s="102"/>
      <c r="Q5586" s="215"/>
    </row>
    <row r="5587" spans="2:17" x14ac:dyDescent="0.3">
      <c r="B5587" s="102"/>
      <c r="C5587" s="210"/>
      <c r="D5587" s="102"/>
      <c r="E5587" s="210"/>
      <c r="F5587" s="102"/>
      <c r="G5587" s="210"/>
      <c r="H5587" s="102"/>
      <c r="I5587" s="210"/>
      <c r="J5587" s="102"/>
      <c r="K5587" s="210"/>
      <c r="L5587" s="102"/>
      <c r="M5587" s="210"/>
      <c r="N5587" s="102"/>
      <c r="O5587" s="210"/>
      <c r="P5587" s="102"/>
      <c r="Q5587" s="215"/>
    </row>
    <row r="5588" spans="2:17" x14ac:dyDescent="0.3">
      <c r="B5588" s="102"/>
      <c r="C5588" s="210"/>
      <c r="D5588" s="102"/>
      <c r="E5588" s="210"/>
      <c r="F5588" s="102"/>
      <c r="G5588" s="210"/>
      <c r="H5588" s="102"/>
      <c r="I5588" s="210"/>
      <c r="J5588" s="102"/>
      <c r="K5588" s="210"/>
      <c r="L5588" s="102"/>
      <c r="M5588" s="210"/>
      <c r="N5588" s="102"/>
      <c r="O5588" s="210"/>
      <c r="P5588" s="102"/>
      <c r="Q5588" s="215"/>
    </row>
    <row r="5589" spans="2:17" x14ac:dyDescent="0.3">
      <c r="B5589" s="102"/>
      <c r="C5589" s="210"/>
      <c r="D5589" s="102"/>
      <c r="E5589" s="210"/>
      <c r="F5589" s="102"/>
      <c r="G5589" s="210"/>
      <c r="H5589" s="102"/>
      <c r="I5589" s="210"/>
      <c r="J5589" s="102"/>
      <c r="K5589" s="210"/>
      <c r="L5589" s="102"/>
      <c r="M5589" s="210"/>
      <c r="N5589" s="102"/>
      <c r="O5589" s="210"/>
      <c r="P5589" s="102"/>
      <c r="Q5589" s="215"/>
    </row>
    <row r="5590" spans="2:17" x14ac:dyDescent="0.3">
      <c r="B5590" s="102"/>
      <c r="C5590" s="210"/>
      <c r="D5590" s="102"/>
      <c r="E5590" s="210"/>
      <c r="F5590" s="102"/>
      <c r="G5590" s="210"/>
      <c r="H5590" s="102"/>
      <c r="I5590" s="210"/>
      <c r="J5590" s="102"/>
      <c r="K5590" s="210"/>
      <c r="L5590" s="102"/>
      <c r="M5590" s="210"/>
      <c r="N5590" s="102"/>
      <c r="O5590" s="210"/>
      <c r="P5590" s="102"/>
      <c r="Q5590" s="215"/>
    </row>
    <row r="5591" spans="2:17" x14ac:dyDescent="0.3">
      <c r="B5591" s="102"/>
      <c r="C5591" s="210"/>
      <c r="D5591" s="102"/>
      <c r="E5591" s="210"/>
      <c r="F5591" s="102"/>
      <c r="G5591" s="210"/>
      <c r="H5591" s="102"/>
      <c r="I5591" s="210"/>
      <c r="J5591" s="102"/>
      <c r="K5591" s="210"/>
      <c r="L5591" s="102"/>
      <c r="M5591" s="210"/>
      <c r="N5591" s="102"/>
      <c r="O5591" s="210"/>
      <c r="P5591" s="102"/>
      <c r="Q5591" s="215"/>
    </row>
    <row r="5592" spans="2:17" x14ac:dyDescent="0.3">
      <c r="B5592" s="102"/>
      <c r="C5592" s="210"/>
      <c r="D5592" s="102"/>
      <c r="E5592" s="210"/>
      <c r="F5592" s="102"/>
      <c r="G5592" s="210"/>
      <c r="H5592" s="102"/>
      <c r="I5592" s="210"/>
      <c r="J5592" s="102"/>
      <c r="K5592" s="210"/>
      <c r="L5592" s="102"/>
      <c r="M5592" s="210"/>
      <c r="N5592" s="102"/>
      <c r="O5592" s="210"/>
      <c r="P5592" s="102"/>
      <c r="Q5592" s="215"/>
    </row>
    <row r="5593" spans="2:17" x14ac:dyDescent="0.3">
      <c r="B5593" s="102"/>
      <c r="C5593" s="210"/>
      <c r="D5593" s="102"/>
      <c r="E5593" s="210"/>
      <c r="F5593" s="102"/>
      <c r="G5593" s="210"/>
      <c r="H5593" s="102"/>
      <c r="I5593" s="210"/>
      <c r="J5593" s="102"/>
      <c r="K5593" s="210"/>
      <c r="L5593" s="102"/>
      <c r="M5593" s="210"/>
      <c r="N5593" s="102"/>
      <c r="O5593" s="210"/>
      <c r="P5593" s="102"/>
      <c r="Q5593" s="215"/>
    </row>
    <row r="5594" spans="2:17" x14ac:dyDescent="0.3">
      <c r="B5594" s="102"/>
      <c r="C5594" s="210"/>
      <c r="D5594" s="102"/>
      <c r="E5594" s="210"/>
      <c r="F5594" s="102"/>
      <c r="G5594" s="210"/>
      <c r="H5594" s="102"/>
      <c r="I5594" s="210"/>
      <c r="J5594" s="102"/>
      <c r="K5594" s="210"/>
      <c r="L5594" s="102"/>
      <c r="M5594" s="210"/>
      <c r="N5594" s="102"/>
      <c r="O5594" s="210"/>
      <c r="P5594" s="102"/>
      <c r="Q5594" s="215"/>
    </row>
    <row r="5595" spans="2:17" x14ac:dyDescent="0.3">
      <c r="B5595" s="102"/>
      <c r="C5595" s="210"/>
      <c r="D5595" s="102"/>
      <c r="E5595" s="210"/>
      <c r="F5595" s="102"/>
      <c r="G5595" s="210"/>
      <c r="H5595" s="102"/>
      <c r="I5595" s="210"/>
      <c r="J5595" s="102"/>
      <c r="K5595" s="210"/>
      <c r="L5595" s="102"/>
      <c r="M5595" s="210"/>
      <c r="N5595" s="102"/>
      <c r="O5595" s="210"/>
      <c r="P5595" s="102"/>
      <c r="Q5595" s="215"/>
    </row>
    <row r="5596" spans="2:17" x14ac:dyDescent="0.3">
      <c r="B5596" s="102"/>
      <c r="C5596" s="210"/>
      <c r="D5596" s="102"/>
      <c r="E5596" s="210"/>
      <c r="F5596" s="102"/>
      <c r="G5596" s="210"/>
      <c r="H5596" s="102"/>
      <c r="I5596" s="210"/>
      <c r="J5596" s="102"/>
      <c r="K5596" s="210"/>
      <c r="L5596" s="102"/>
      <c r="M5596" s="210"/>
      <c r="N5596" s="102"/>
      <c r="O5596" s="210"/>
      <c r="P5596" s="102"/>
      <c r="Q5596" s="215"/>
    </row>
    <row r="5597" spans="2:17" x14ac:dyDescent="0.3">
      <c r="B5597" s="102"/>
      <c r="C5597" s="210"/>
      <c r="D5597" s="102"/>
      <c r="E5597" s="210"/>
      <c r="F5597" s="102"/>
      <c r="G5597" s="210"/>
      <c r="H5597" s="102"/>
      <c r="I5597" s="210"/>
      <c r="J5597" s="102"/>
      <c r="K5597" s="210"/>
      <c r="L5597" s="102"/>
      <c r="M5597" s="210"/>
      <c r="N5597" s="102"/>
      <c r="O5597" s="210"/>
      <c r="P5597" s="102"/>
      <c r="Q5597" s="215"/>
    </row>
    <row r="5598" spans="2:17" x14ac:dyDescent="0.3">
      <c r="B5598" s="102"/>
      <c r="C5598" s="210"/>
      <c r="D5598" s="102"/>
      <c r="E5598" s="210"/>
      <c r="F5598" s="102"/>
      <c r="G5598" s="210"/>
      <c r="H5598" s="102"/>
      <c r="I5598" s="210"/>
      <c r="J5598" s="102"/>
      <c r="K5598" s="210"/>
      <c r="L5598" s="102"/>
      <c r="M5598" s="210"/>
      <c r="N5598" s="102"/>
      <c r="O5598" s="210"/>
      <c r="P5598" s="102"/>
      <c r="Q5598" s="215"/>
    </row>
    <row r="5599" spans="2:17" x14ac:dyDescent="0.3">
      <c r="B5599" s="102"/>
      <c r="C5599" s="210"/>
      <c r="D5599" s="102"/>
      <c r="E5599" s="210"/>
      <c r="F5599" s="102"/>
      <c r="G5599" s="210"/>
      <c r="H5599" s="102"/>
      <c r="I5599" s="210"/>
      <c r="J5599" s="102"/>
      <c r="K5599" s="210"/>
      <c r="L5599" s="102"/>
      <c r="M5599" s="210"/>
      <c r="N5599" s="102"/>
      <c r="O5599" s="210"/>
      <c r="P5599" s="102"/>
      <c r="Q5599" s="215"/>
    </row>
    <row r="5600" spans="2:17" x14ac:dyDescent="0.3">
      <c r="B5600" s="102"/>
      <c r="C5600" s="210"/>
      <c r="D5600" s="102"/>
      <c r="E5600" s="210"/>
      <c r="F5600" s="102"/>
      <c r="G5600" s="210"/>
      <c r="H5600" s="102"/>
      <c r="I5600" s="210"/>
      <c r="J5600" s="102"/>
      <c r="K5600" s="210"/>
      <c r="L5600" s="102"/>
      <c r="M5600" s="210"/>
      <c r="N5600" s="102"/>
      <c r="O5600" s="210"/>
      <c r="P5600" s="102"/>
      <c r="Q5600" s="215"/>
    </row>
    <row r="5601" spans="2:17" x14ac:dyDescent="0.3">
      <c r="B5601" s="102"/>
      <c r="C5601" s="210"/>
      <c r="D5601" s="102"/>
      <c r="E5601" s="210"/>
      <c r="F5601" s="102"/>
      <c r="G5601" s="210"/>
      <c r="H5601" s="102"/>
      <c r="I5601" s="210"/>
      <c r="J5601" s="102"/>
      <c r="K5601" s="210"/>
      <c r="L5601" s="102"/>
      <c r="M5601" s="210"/>
      <c r="N5601" s="102"/>
      <c r="O5601" s="210"/>
      <c r="P5601" s="102"/>
      <c r="Q5601" s="215"/>
    </row>
    <row r="5602" spans="2:17" x14ac:dyDescent="0.3">
      <c r="B5602" s="102"/>
      <c r="C5602" s="210"/>
      <c r="D5602" s="102"/>
      <c r="E5602" s="210"/>
      <c r="F5602" s="102"/>
      <c r="G5602" s="210"/>
      <c r="H5602" s="102"/>
      <c r="I5602" s="210"/>
      <c r="J5602" s="102"/>
      <c r="K5602" s="210"/>
      <c r="L5602" s="102"/>
      <c r="M5602" s="210"/>
      <c r="N5602" s="102"/>
      <c r="O5602" s="210"/>
      <c r="P5602" s="102"/>
      <c r="Q5602" s="215"/>
    </row>
    <row r="5603" spans="2:17" x14ac:dyDescent="0.3">
      <c r="B5603" s="102"/>
      <c r="C5603" s="210"/>
      <c r="D5603" s="102"/>
      <c r="E5603" s="210"/>
      <c r="F5603" s="102"/>
      <c r="G5603" s="210"/>
      <c r="H5603" s="102"/>
      <c r="I5603" s="210"/>
      <c r="J5603" s="102"/>
      <c r="K5603" s="210"/>
      <c r="L5603" s="102"/>
      <c r="M5603" s="210"/>
      <c r="N5603" s="102"/>
      <c r="O5603" s="210"/>
      <c r="P5603" s="102"/>
      <c r="Q5603" s="215"/>
    </row>
    <row r="5604" spans="2:17" x14ac:dyDescent="0.3">
      <c r="B5604" s="102"/>
      <c r="C5604" s="210"/>
      <c r="D5604" s="102"/>
      <c r="E5604" s="210"/>
      <c r="F5604" s="102"/>
      <c r="G5604" s="210"/>
      <c r="H5604" s="102"/>
      <c r="I5604" s="210"/>
      <c r="J5604" s="102"/>
      <c r="K5604" s="210"/>
      <c r="L5604" s="102"/>
      <c r="M5604" s="210"/>
      <c r="N5604" s="102"/>
      <c r="O5604" s="210"/>
      <c r="P5604" s="102"/>
      <c r="Q5604" s="215"/>
    </row>
    <row r="5605" spans="2:17" x14ac:dyDescent="0.3">
      <c r="B5605" s="102"/>
      <c r="C5605" s="210"/>
      <c r="D5605" s="102"/>
      <c r="E5605" s="210"/>
      <c r="F5605" s="102"/>
      <c r="G5605" s="210"/>
      <c r="H5605" s="102"/>
      <c r="I5605" s="210"/>
      <c r="J5605" s="102"/>
      <c r="K5605" s="210"/>
      <c r="L5605" s="102"/>
      <c r="M5605" s="210"/>
      <c r="N5605" s="102"/>
      <c r="O5605" s="210"/>
      <c r="P5605" s="102"/>
      <c r="Q5605" s="215"/>
    </row>
    <row r="5606" spans="2:17" x14ac:dyDescent="0.3">
      <c r="B5606" s="102"/>
      <c r="C5606" s="210"/>
      <c r="D5606" s="102"/>
      <c r="E5606" s="210"/>
      <c r="F5606" s="102"/>
      <c r="G5606" s="210"/>
      <c r="H5606" s="102"/>
      <c r="I5606" s="210"/>
      <c r="J5606" s="102"/>
      <c r="K5606" s="210"/>
      <c r="L5606" s="102"/>
      <c r="M5606" s="210"/>
      <c r="N5606" s="102"/>
      <c r="O5606" s="210"/>
      <c r="P5606" s="102"/>
      <c r="Q5606" s="215"/>
    </row>
    <row r="5607" spans="2:17" x14ac:dyDescent="0.3">
      <c r="B5607" s="102"/>
      <c r="C5607" s="210"/>
      <c r="D5607" s="102"/>
      <c r="E5607" s="210"/>
      <c r="F5607" s="102"/>
      <c r="G5607" s="210"/>
      <c r="H5607" s="102"/>
      <c r="I5607" s="210"/>
      <c r="J5607" s="102"/>
      <c r="K5607" s="210"/>
      <c r="L5607" s="102"/>
      <c r="M5607" s="210"/>
      <c r="N5607" s="102"/>
      <c r="O5607" s="210"/>
      <c r="P5607" s="102"/>
      <c r="Q5607" s="215"/>
    </row>
    <row r="5608" spans="2:17" x14ac:dyDescent="0.3">
      <c r="B5608" s="102"/>
      <c r="C5608" s="210"/>
      <c r="D5608" s="102"/>
      <c r="E5608" s="210"/>
      <c r="F5608" s="102"/>
      <c r="G5608" s="210"/>
      <c r="H5608" s="102"/>
      <c r="I5608" s="210"/>
      <c r="J5608" s="102"/>
      <c r="K5608" s="210"/>
      <c r="L5608" s="102"/>
      <c r="M5608" s="210"/>
      <c r="N5608" s="102"/>
      <c r="O5608" s="210"/>
      <c r="P5608" s="102"/>
      <c r="Q5608" s="215"/>
    </row>
    <row r="5609" spans="2:17" x14ac:dyDescent="0.3">
      <c r="B5609" s="102"/>
      <c r="C5609" s="210"/>
      <c r="D5609" s="102"/>
      <c r="E5609" s="210"/>
      <c r="F5609" s="102"/>
      <c r="G5609" s="210"/>
      <c r="H5609" s="102"/>
      <c r="I5609" s="210"/>
      <c r="J5609" s="102"/>
      <c r="K5609" s="210"/>
      <c r="L5609" s="102"/>
      <c r="M5609" s="210"/>
      <c r="N5609" s="102"/>
      <c r="O5609" s="210"/>
      <c r="P5609" s="102"/>
      <c r="Q5609" s="215"/>
    </row>
    <row r="5610" spans="2:17" x14ac:dyDescent="0.3">
      <c r="B5610" s="102"/>
      <c r="C5610" s="210"/>
      <c r="D5610" s="102"/>
      <c r="E5610" s="210"/>
      <c r="F5610" s="102"/>
      <c r="G5610" s="210"/>
      <c r="H5610" s="102"/>
      <c r="I5610" s="210"/>
      <c r="J5610" s="102"/>
      <c r="K5610" s="210"/>
      <c r="L5610" s="102"/>
      <c r="M5610" s="210"/>
      <c r="N5610" s="102"/>
      <c r="O5610" s="210"/>
      <c r="P5610" s="102"/>
      <c r="Q5610" s="215"/>
    </row>
    <row r="5611" spans="2:17" x14ac:dyDescent="0.3">
      <c r="B5611" s="102"/>
      <c r="C5611" s="210"/>
      <c r="D5611" s="102"/>
      <c r="E5611" s="210"/>
      <c r="F5611" s="102"/>
      <c r="G5611" s="210"/>
      <c r="H5611" s="102"/>
      <c r="I5611" s="210"/>
      <c r="J5611" s="102"/>
      <c r="K5611" s="210"/>
      <c r="L5611" s="102"/>
      <c r="M5611" s="210"/>
      <c r="N5611" s="102"/>
      <c r="O5611" s="210"/>
      <c r="P5611" s="102"/>
      <c r="Q5611" s="215"/>
    </row>
    <row r="5612" spans="2:17" x14ac:dyDescent="0.3">
      <c r="B5612" s="102"/>
      <c r="C5612" s="210"/>
      <c r="D5612" s="102"/>
      <c r="E5612" s="210"/>
      <c r="F5612" s="102"/>
      <c r="G5612" s="210"/>
      <c r="H5612" s="102"/>
      <c r="I5612" s="210"/>
      <c r="J5612" s="102"/>
      <c r="K5612" s="210"/>
      <c r="L5612" s="102"/>
      <c r="M5612" s="210"/>
      <c r="N5612" s="102"/>
      <c r="O5612" s="210"/>
      <c r="P5612" s="102"/>
      <c r="Q5612" s="215"/>
    </row>
    <row r="5613" spans="2:17" x14ac:dyDescent="0.3">
      <c r="B5613" s="102"/>
      <c r="C5613" s="210"/>
      <c r="D5613" s="102"/>
      <c r="E5613" s="210"/>
      <c r="F5613" s="102"/>
      <c r="G5613" s="210"/>
      <c r="H5613" s="102"/>
      <c r="I5613" s="210"/>
      <c r="J5613" s="102"/>
      <c r="K5613" s="210"/>
      <c r="L5613" s="102"/>
      <c r="M5613" s="210"/>
      <c r="N5613" s="102"/>
      <c r="O5613" s="210"/>
      <c r="P5613" s="102"/>
      <c r="Q5613" s="215"/>
    </row>
    <row r="5614" spans="2:17" x14ac:dyDescent="0.3">
      <c r="B5614" s="102"/>
      <c r="C5614" s="210"/>
      <c r="D5614" s="102"/>
      <c r="E5614" s="210"/>
      <c r="F5614" s="102"/>
      <c r="G5614" s="210"/>
      <c r="H5614" s="102"/>
      <c r="I5614" s="210"/>
      <c r="J5614" s="102"/>
      <c r="K5614" s="210"/>
      <c r="L5614" s="102"/>
      <c r="M5614" s="210"/>
      <c r="N5614" s="102"/>
      <c r="O5614" s="210"/>
      <c r="P5614" s="102"/>
      <c r="Q5614" s="215"/>
    </row>
    <row r="5615" spans="2:17" x14ac:dyDescent="0.3">
      <c r="B5615" s="102"/>
      <c r="C5615" s="210"/>
      <c r="D5615" s="102"/>
      <c r="E5615" s="210"/>
      <c r="F5615" s="102"/>
      <c r="G5615" s="210"/>
      <c r="H5615" s="102"/>
      <c r="I5615" s="210"/>
      <c r="J5615" s="102"/>
      <c r="K5615" s="210"/>
      <c r="L5615" s="102"/>
      <c r="M5615" s="210"/>
      <c r="N5615" s="102"/>
      <c r="O5615" s="210"/>
      <c r="P5615" s="102"/>
      <c r="Q5615" s="215"/>
    </row>
    <row r="5616" spans="2:17" x14ac:dyDescent="0.3">
      <c r="B5616" s="102"/>
      <c r="C5616" s="210"/>
      <c r="D5616" s="102"/>
      <c r="E5616" s="210"/>
      <c r="F5616" s="102"/>
      <c r="G5616" s="210"/>
      <c r="H5616" s="102"/>
      <c r="I5616" s="210"/>
      <c r="J5616" s="102"/>
      <c r="K5616" s="210"/>
      <c r="L5616" s="102"/>
      <c r="M5616" s="210"/>
      <c r="N5616" s="102"/>
      <c r="O5616" s="210"/>
      <c r="P5616" s="102"/>
      <c r="Q5616" s="215"/>
    </row>
    <row r="5617" spans="2:17" x14ac:dyDescent="0.3">
      <c r="B5617" s="102"/>
      <c r="C5617" s="210"/>
      <c r="D5617" s="102"/>
      <c r="E5617" s="210"/>
      <c r="F5617" s="102"/>
      <c r="G5617" s="210"/>
      <c r="H5617" s="102"/>
      <c r="I5617" s="210"/>
      <c r="J5617" s="102"/>
      <c r="K5617" s="210"/>
      <c r="L5617" s="102"/>
      <c r="M5617" s="210"/>
      <c r="N5617" s="102"/>
      <c r="O5617" s="210"/>
      <c r="P5617" s="102"/>
      <c r="Q5617" s="215"/>
    </row>
    <row r="5618" spans="2:17" x14ac:dyDescent="0.3">
      <c r="B5618" s="102"/>
      <c r="C5618" s="210"/>
      <c r="D5618" s="102"/>
      <c r="E5618" s="210"/>
      <c r="F5618" s="102"/>
      <c r="G5618" s="210"/>
      <c r="H5618" s="102"/>
      <c r="I5618" s="210"/>
      <c r="J5618" s="102"/>
      <c r="K5618" s="210"/>
      <c r="L5618" s="102"/>
      <c r="M5618" s="210"/>
      <c r="N5618" s="102"/>
      <c r="O5618" s="210"/>
      <c r="P5618" s="102"/>
      <c r="Q5618" s="215"/>
    </row>
    <row r="5619" spans="2:17" x14ac:dyDescent="0.3">
      <c r="B5619" s="102"/>
      <c r="C5619" s="210"/>
      <c r="D5619" s="102"/>
      <c r="E5619" s="210"/>
      <c r="F5619" s="102"/>
      <c r="G5619" s="210"/>
      <c r="H5619" s="102"/>
      <c r="I5619" s="210"/>
      <c r="J5619" s="102"/>
      <c r="K5619" s="210"/>
      <c r="L5619" s="102"/>
      <c r="M5619" s="210"/>
      <c r="N5619" s="102"/>
      <c r="O5619" s="210"/>
      <c r="P5619" s="102"/>
      <c r="Q5619" s="215"/>
    </row>
    <row r="5620" spans="2:17" x14ac:dyDescent="0.3">
      <c r="B5620" s="102"/>
      <c r="C5620" s="210"/>
      <c r="D5620" s="102"/>
      <c r="E5620" s="210"/>
      <c r="F5620" s="102"/>
      <c r="G5620" s="210"/>
      <c r="H5620" s="102"/>
      <c r="I5620" s="210"/>
      <c r="J5620" s="102"/>
      <c r="K5620" s="210"/>
      <c r="L5620" s="102"/>
      <c r="M5620" s="210"/>
      <c r="N5620" s="102"/>
      <c r="O5620" s="210"/>
      <c r="P5620" s="102"/>
      <c r="Q5620" s="215"/>
    </row>
    <row r="5621" spans="2:17" x14ac:dyDescent="0.3">
      <c r="B5621" s="102"/>
      <c r="C5621" s="210"/>
      <c r="D5621" s="102"/>
      <c r="E5621" s="210"/>
      <c r="F5621" s="102"/>
      <c r="G5621" s="210"/>
      <c r="H5621" s="102"/>
      <c r="I5621" s="210"/>
      <c r="J5621" s="102"/>
      <c r="K5621" s="210"/>
      <c r="L5621" s="102"/>
      <c r="M5621" s="210"/>
      <c r="N5621" s="102"/>
      <c r="O5621" s="210"/>
      <c r="P5621" s="102"/>
      <c r="Q5621" s="215"/>
    </row>
    <row r="5622" spans="2:17" x14ac:dyDescent="0.3">
      <c r="B5622" s="102"/>
      <c r="C5622" s="210"/>
      <c r="D5622" s="102"/>
      <c r="E5622" s="210"/>
      <c r="F5622" s="102"/>
      <c r="G5622" s="210"/>
      <c r="H5622" s="102"/>
      <c r="I5622" s="210"/>
      <c r="J5622" s="102"/>
      <c r="K5622" s="210"/>
      <c r="L5622" s="102"/>
      <c r="M5622" s="210"/>
      <c r="N5622" s="102"/>
      <c r="O5622" s="210"/>
      <c r="P5622" s="102"/>
      <c r="Q5622" s="215"/>
    </row>
    <row r="5623" spans="2:17" x14ac:dyDescent="0.3">
      <c r="B5623" s="102"/>
      <c r="C5623" s="210"/>
      <c r="D5623" s="102"/>
      <c r="E5623" s="210"/>
      <c r="F5623" s="102"/>
      <c r="G5623" s="210"/>
      <c r="H5623" s="102"/>
      <c r="I5623" s="210"/>
      <c r="J5623" s="102"/>
      <c r="K5623" s="210"/>
      <c r="L5623" s="102"/>
      <c r="M5623" s="210"/>
      <c r="N5623" s="102"/>
      <c r="O5623" s="210"/>
      <c r="P5623" s="102"/>
      <c r="Q5623" s="215"/>
    </row>
    <row r="5624" spans="2:17" x14ac:dyDescent="0.3">
      <c r="B5624" s="102"/>
      <c r="C5624" s="210"/>
      <c r="D5624" s="102"/>
      <c r="E5624" s="210"/>
      <c r="F5624" s="102"/>
      <c r="G5624" s="210"/>
      <c r="H5624" s="102"/>
      <c r="I5624" s="210"/>
      <c r="J5624" s="102"/>
      <c r="K5624" s="210"/>
      <c r="L5624" s="102"/>
      <c r="M5624" s="210"/>
      <c r="N5624" s="102"/>
      <c r="O5624" s="210"/>
      <c r="P5624" s="102"/>
      <c r="Q5624" s="215"/>
    </row>
    <row r="5625" spans="2:17" x14ac:dyDescent="0.3">
      <c r="B5625" s="102"/>
      <c r="C5625" s="210"/>
      <c r="D5625" s="102"/>
      <c r="E5625" s="210"/>
      <c r="F5625" s="102"/>
      <c r="G5625" s="210"/>
      <c r="H5625" s="102"/>
      <c r="I5625" s="210"/>
      <c r="J5625" s="102"/>
      <c r="K5625" s="210"/>
      <c r="L5625" s="102"/>
      <c r="M5625" s="210"/>
      <c r="N5625" s="102"/>
      <c r="O5625" s="210"/>
      <c r="P5625" s="102"/>
      <c r="Q5625" s="215"/>
    </row>
    <row r="5626" spans="2:17" x14ac:dyDescent="0.3">
      <c r="B5626" s="102"/>
      <c r="C5626" s="210"/>
      <c r="D5626" s="102"/>
      <c r="E5626" s="210"/>
      <c r="F5626" s="102"/>
      <c r="G5626" s="210"/>
      <c r="H5626" s="102"/>
      <c r="I5626" s="210"/>
      <c r="J5626" s="102"/>
      <c r="K5626" s="210"/>
      <c r="L5626" s="102"/>
      <c r="M5626" s="210"/>
      <c r="N5626" s="102"/>
      <c r="O5626" s="210"/>
      <c r="P5626" s="102"/>
      <c r="Q5626" s="215"/>
    </row>
    <row r="5627" spans="2:17" x14ac:dyDescent="0.3">
      <c r="B5627" s="102"/>
      <c r="C5627" s="210"/>
      <c r="D5627" s="102"/>
      <c r="E5627" s="210"/>
      <c r="F5627" s="102"/>
      <c r="G5627" s="210"/>
      <c r="H5627" s="102"/>
      <c r="I5627" s="210"/>
      <c r="J5627" s="102"/>
      <c r="K5627" s="210"/>
      <c r="L5627" s="102"/>
      <c r="M5627" s="210"/>
      <c r="N5627" s="102"/>
      <c r="O5627" s="210"/>
      <c r="P5627" s="102"/>
      <c r="Q5627" s="215"/>
    </row>
    <row r="5628" spans="2:17" x14ac:dyDescent="0.3">
      <c r="B5628" s="102"/>
      <c r="C5628" s="210"/>
      <c r="D5628" s="102"/>
      <c r="E5628" s="210"/>
      <c r="F5628" s="102"/>
      <c r="G5628" s="210"/>
      <c r="H5628" s="102"/>
      <c r="I5628" s="210"/>
      <c r="J5628" s="102"/>
      <c r="K5628" s="210"/>
      <c r="L5628" s="102"/>
      <c r="M5628" s="210"/>
      <c r="N5628" s="102"/>
      <c r="O5628" s="210"/>
      <c r="P5628" s="102"/>
      <c r="Q5628" s="215"/>
    </row>
    <row r="5629" spans="2:17" x14ac:dyDescent="0.3">
      <c r="B5629" s="102"/>
      <c r="C5629" s="210"/>
      <c r="D5629" s="102"/>
      <c r="E5629" s="210"/>
      <c r="F5629" s="102"/>
      <c r="G5629" s="210"/>
      <c r="H5629" s="102"/>
      <c r="I5629" s="210"/>
      <c r="J5629" s="102"/>
      <c r="K5629" s="210"/>
      <c r="L5629" s="102"/>
      <c r="M5629" s="210"/>
      <c r="N5629" s="102"/>
      <c r="O5629" s="210"/>
      <c r="P5629" s="102"/>
      <c r="Q5629" s="215"/>
    </row>
    <row r="5630" spans="2:17" x14ac:dyDescent="0.3">
      <c r="B5630" s="102"/>
      <c r="C5630" s="210"/>
      <c r="D5630" s="102"/>
      <c r="E5630" s="210"/>
      <c r="F5630" s="102"/>
      <c r="G5630" s="210"/>
      <c r="H5630" s="102"/>
      <c r="I5630" s="210"/>
      <c r="J5630" s="102"/>
      <c r="K5630" s="210"/>
      <c r="L5630" s="102"/>
      <c r="M5630" s="210"/>
      <c r="N5630" s="102"/>
      <c r="O5630" s="210"/>
      <c r="P5630" s="102"/>
      <c r="Q5630" s="215"/>
    </row>
    <row r="5631" spans="2:17" x14ac:dyDescent="0.3">
      <c r="B5631" s="102"/>
      <c r="C5631" s="210"/>
      <c r="D5631" s="102"/>
      <c r="E5631" s="210"/>
      <c r="F5631" s="102"/>
      <c r="G5631" s="210"/>
      <c r="H5631" s="102"/>
      <c r="I5631" s="210"/>
      <c r="J5631" s="102"/>
      <c r="K5631" s="210"/>
      <c r="L5631" s="102"/>
      <c r="M5631" s="210"/>
      <c r="N5631" s="102"/>
      <c r="O5631" s="210"/>
      <c r="P5631" s="102"/>
      <c r="Q5631" s="215"/>
    </row>
    <row r="5632" spans="2:17" x14ac:dyDescent="0.3">
      <c r="B5632" s="102"/>
      <c r="C5632" s="210"/>
      <c r="D5632" s="102"/>
      <c r="E5632" s="210"/>
      <c r="F5632" s="102"/>
      <c r="G5632" s="210"/>
      <c r="H5632" s="102"/>
      <c r="I5632" s="210"/>
      <c r="J5632" s="102"/>
      <c r="K5632" s="210"/>
      <c r="L5632" s="102"/>
      <c r="M5632" s="210"/>
      <c r="N5632" s="102"/>
      <c r="O5632" s="210"/>
      <c r="P5632" s="102"/>
      <c r="Q5632" s="215"/>
    </row>
    <row r="5633" spans="2:17" x14ac:dyDescent="0.3">
      <c r="B5633" s="102"/>
      <c r="C5633" s="210"/>
      <c r="D5633" s="102"/>
      <c r="E5633" s="210"/>
      <c r="F5633" s="102"/>
      <c r="G5633" s="210"/>
      <c r="H5633" s="102"/>
      <c r="I5633" s="210"/>
      <c r="J5633" s="102"/>
      <c r="K5633" s="210"/>
      <c r="L5633" s="102"/>
      <c r="M5633" s="210"/>
      <c r="N5633" s="102"/>
      <c r="O5633" s="210"/>
      <c r="P5633" s="102"/>
      <c r="Q5633" s="215"/>
    </row>
    <row r="5634" spans="2:17" x14ac:dyDescent="0.3">
      <c r="B5634" s="102"/>
      <c r="C5634" s="210"/>
      <c r="D5634" s="102"/>
      <c r="E5634" s="210"/>
      <c r="F5634" s="102"/>
      <c r="G5634" s="210"/>
      <c r="H5634" s="102"/>
      <c r="I5634" s="210"/>
      <c r="J5634" s="102"/>
      <c r="K5634" s="210"/>
      <c r="L5634" s="102"/>
      <c r="M5634" s="210"/>
      <c r="N5634" s="102"/>
      <c r="O5634" s="210"/>
      <c r="P5634" s="102"/>
      <c r="Q5634" s="215"/>
    </row>
    <row r="5635" spans="2:17" x14ac:dyDescent="0.3">
      <c r="B5635" s="102"/>
      <c r="C5635" s="210"/>
      <c r="D5635" s="102"/>
      <c r="E5635" s="210"/>
      <c r="F5635" s="102"/>
      <c r="G5635" s="210"/>
      <c r="H5635" s="102"/>
      <c r="I5635" s="210"/>
      <c r="J5635" s="102"/>
      <c r="K5635" s="210"/>
      <c r="L5635" s="102"/>
      <c r="M5635" s="210"/>
      <c r="N5635" s="102"/>
      <c r="O5635" s="210"/>
      <c r="P5635" s="102"/>
      <c r="Q5635" s="215"/>
    </row>
    <row r="5636" spans="2:17" x14ac:dyDescent="0.3">
      <c r="B5636" s="102"/>
      <c r="C5636" s="210"/>
      <c r="D5636" s="102"/>
      <c r="E5636" s="210"/>
      <c r="F5636" s="102"/>
      <c r="G5636" s="210"/>
      <c r="H5636" s="102"/>
      <c r="I5636" s="210"/>
      <c r="J5636" s="102"/>
      <c r="K5636" s="210"/>
      <c r="L5636" s="102"/>
      <c r="M5636" s="210"/>
      <c r="N5636" s="102"/>
      <c r="O5636" s="210"/>
      <c r="P5636" s="102"/>
      <c r="Q5636" s="215"/>
    </row>
    <row r="5637" spans="2:17" x14ac:dyDescent="0.3">
      <c r="B5637" s="102"/>
      <c r="C5637" s="210"/>
      <c r="D5637" s="102"/>
      <c r="E5637" s="210"/>
      <c r="F5637" s="102"/>
      <c r="G5637" s="210"/>
      <c r="H5637" s="102"/>
      <c r="I5637" s="210"/>
      <c r="J5637" s="102"/>
      <c r="K5637" s="210"/>
      <c r="L5637" s="102"/>
      <c r="M5637" s="210"/>
      <c r="N5637" s="102"/>
      <c r="O5637" s="210"/>
      <c r="P5637" s="102"/>
      <c r="Q5637" s="215"/>
    </row>
    <row r="5638" spans="2:17" x14ac:dyDescent="0.3">
      <c r="B5638" s="102"/>
      <c r="C5638" s="210"/>
      <c r="D5638" s="102"/>
      <c r="E5638" s="210"/>
      <c r="F5638" s="102"/>
      <c r="G5638" s="210"/>
      <c r="H5638" s="102"/>
      <c r="I5638" s="210"/>
      <c r="J5638" s="102"/>
      <c r="K5638" s="210"/>
      <c r="L5638" s="102"/>
      <c r="M5638" s="210"/>
      <c r="N5638" s="102"/>
      <c r="O5638" s="210"/>
      <c r="P5638" s="102"/>
      <c r="Q5638" s="215"/>
    </row>
    <row r="5639" spans="2:17" x14ac:dyDescent="0.3">
      <c r="B5639" s="102"/>
      <c r="C5639" s="210"/>
      <c r="D5639" s="102"/>
      <c r="E5639" s="210"/>
      <c r="F5639" s="102"/>
      <c r="G5639" s="210"/>
      <c r="H5639" s="102"/>
      <c r="I5639" s="210"/>
      <c r="J5639" s="102"/>
      <c r="K5639" s="210"/>
      <c r="L5639" s="102"/>
      <c r="M5639" s="210"/>
      <c r="N5639" s="102"/>
      <c r="O5639" s="210"/>
      <c r="P5639" s="102"/>
      <c r="Q5639" s="215"/>
    </row>
    <row r="5640" spans="2:17" x14ac:dyDescent="0.3">
      <c r="B5640" s="102"/>
      <c r="C5640" s="210"/>
      <c r="D5640" s="102"/>
      <c r="E5640" s="210"/>
      <c r="F5640" s="102"/>
      <c r="G5640" s="210"/>
      <c r="H5640" s="102"/>
      <c r="I5640" s="210"/>
      <c r="J5640" s="102"/>
      <c r="K5640" s="210"/>
      <c r="L5640" s="102"/>
      <c r="M5640" s="210"/>
      <c r="N5640" s="102"/>
      <c r="O5640" s="210"/>
      <c r="P5640" s="102"/>
      <c r="Q5640" s="215"/>
    </row>
    <row r="5641" spans="2:17" x14ac:dyDescent="0.3">
      <c r="B5641" s="102"/>
      <c r="C5641" s="210"/>
      <c r="D5641" s="102"/>
      <c r="E5641" s="210"/>
      <c r="F5641" s="102"/>
      <c r="G5641" s="210"/>
      <c r="H5641" s="102"/>
      <c r="I5641" s="210"/>
      <c r="J5641" s="102"/>
      <c r="K5641" s="210"/>
      <c r="L5641" s="102"/>
      <c r="M5641" s="210"/>
      <c r="N5641" s="102"/>
      <c r="O5641" s="210"/>
      <c r="P5641" s="102"/>
      <c r="Q5641" s="215"/>
    </row>
    <row r="5642" spans="2:17" x14ac:dyDescent="0.3">
      <c r="B5642" s="102"/>
      <c r="C5642" s="210"/>
      <c r="D5642" s="102"/>
      <c r="E5642" s="210"/>
      <c r="F5642" s="102"/>
      <c r="G5642" s="210"/>
      <c r="H5642" s="102"/>
      <c r="I5642" s="210"/>
      <c r="J5642" s="102"/>
      <c r="K5642" s="210"/>
      <c r="L5642" s="102"/>
      <c r="M5642" s="210"/>
      <c r="N5642" s="102"/>
      <c r="O5642" s="210"/>
      <c r="P5642" s="102"/>
      <c r="Q5642" s="215"/>
    </row>
    <row r="5643" spans="2:17" x14ac:dyDescent="0.3">
      <c r="B5643" s="102"/>
      <c r="C5643" s="210"/>
      <c r="D5643" s="102"/>
      <c r="E5643" s="210"/>
      <c r="F5643" s="102"/>
      <c r="G5643" s="210"/>
      <c r="H5643" s="102"/>
      <c r="I5643" s="210"/>
      <c r="J5643" s="102"/>
      <c r="K5643" s="210"/>
      <c r="L5643" s="102"/>
      <c r="M5643" s="210"/>
      <c r="N5643" s="102"/>
      <c r="O5643" s="210"/>
      <c r="P5643" s="102"/>
      <c r="Q5643" s="215"/>
    </row>
    <row r="5644" spans="2:17" x14ac:dyDescent="0.3">
      <c r="B5644" s="102"/>
      <c r="C5644" s="210"/>
      <c r="D5644" s="102"/>
      <c r="E5644" s="210"/>
      <c r="F5644" s="102"/>
      <c r="G5644" s="210"/>
      <c r="H5644" s="102"/>
      <c r="I5644" s="210"/>
      <c r="J5644" s="102"/>
      <c r="K5644" s="210"/>
      <c r="L5644" s="102"/>
      <c r="M5644" s="210"/>
      <c r="N5644" s="102"/>
      <c r="O5644" s="210"/>
      <c r="P5644" s="102"/>
      <c r="Q5644" s="215"/>
    </row>
    <row r="5645" spans="2:17" x14ac:dyDescent="0.3">
      <c r="B5645" s="102"/>
      <c r="C5645" s="210"/>
      <c r="D5645" s="102"/>
      <c r="E5645" s="210"/>
      <c r="F5645" s="102"/>
      <c r="G5645" s="210"/>
      <c r="H5645" s="102"/>
      <c r="I5645" s="210"/>
      <c r="J5645" s="102"/>
      <c r="K5645" s="210"/>
      <c r="L5645" s="102"/>
      <c r="M5645" s="210"/>
      <c r="N5645" s="102"/>
      <c r="O5645" s="210"/>
      <c r="P5645" s="102"/>
      <c r="Q5645" s="215"/>
    </row>
    <row r="5646" spans="2:17" x14ac:dyDescent="0.3">
      <c r="B5646" s="102"/>
      <c r="C5646" s="210"/>
      <c r="D5646" s="102"/>
      <c r="E5646" s="210"/>
      <c r="F5646" s="102"/>
      <c r="G5646" s="210"/>
      <c r="H5646" s="102"/>
      <c r="I5646" s="210"/>
      <c r="J5646" s="102"/>
      <c r="K5646" s="210"/>
      <c r="L5646" s="102"/>
      <c r="M5646" s="210"/>
      <c r="N5646" s="102"/>
      <c r="O5646" s="210"/>
      <c r="P5646" s="102"/>
      <c r="Q5646" s="215"/>
    </row>
    <row r="5647" spans="2:17" x14ac:dyDescent="0.3">
      <c r="B5647" s="102"/>
      <c r="C5647" s="210"/>
      <c r="D5647" s="102"/>
      <c r="E5647" s="210"/>
      <c r="F5647" s="102"/>
      <c r="G5647" s="210"/>
      <c r="H5647" s="102"/>
      <c r="I5647" s="210"/>
      <c r="J5647" s="102"/>
      <c r="K5647" s="210"/>
      <c r="L5647" s="102"/>
      <c r="M5647" s="210"/>
      <c r="N5647" s="102"/>
      <c r="O5647" s="210"/>
      <c r="P5647" s="102"/>
      <c r="Q5647" s="215"/>
    </row>
    <row r="5648" spans="2:17" x14ac:dyDescent="0.3">
      <c r="B5648" s="102"/>
      <c r="C5648" s="210"/>
      <c r="D5648" s="102"/>
      <c r="E5648" s="210"/>
      <c r="F5648" s="102"/>
      <c r="G5648" s="210"/>
      <c r="H5648" s="102"/>
      <c r="I5648" s="210"/>
      <c r="J5648" s="102"/>
      <c r="K5648" s="210"/>
      <c r="L5648" s="102"/>
      <c r="M5648" s="210"/>
      <c r="N5648" s="102"/>
      <c r="O5648" s="210"/>
      <c r="P5648" s="102"/>
      <c r="Q5648" s="215"/>
    </row>
    <row r="5649" spans="2:17" x14ac:dyDescent="0.3">
      <c r="B5649" s="102"/>
      <c r="C5649" s="210"/>
      <c r="D5649" s="102"/>
      <c r="E5649" s="210"/>
      <c r="F5649" s="102"/>
      <c r="G5649" s="210"/>
      <c r="H5649" s="102"/>
      <c r="I5649" s="210"/>
      <c r="J5649" s="102"/>
      <c r="K5649" s="210"/>
      <c r="L5649" s="102"/>
      <c r="M5649" s="210"/>
      <c r="N5649" s="102"/>
      <c r="O5649" s="210"/>
      <c r="P5649" s="102"/>
      <c r="Q5649" s="215"/>
    </row>
    <row r="5650" spans="2:17" x14ac:dyDescent="0.3">
      <c r="B5650" s="102"/>
      <c r="C5650" s="210"/>
      <c r="D5650" s="102"/>
      <c r="E5650" s="210"/>
      <c r="F5650" s="102"/>
      <c r="G5650" s="210"/>
      <c r="H5650" s="102"/>
      <c r="I5650" s="210"/>
      <c r="J5650" s="102"/>
      <c r="K5650" s="210"/>
      <c r="L5650" s="102"/>
      <c r="M5650" s="210"/>
      <c r="N5650" s="102"/>
      <c r="O5650" s="210"/>
      <c r="P5650" s="102"/>
      <c r="Q5650" s="215"/>
    </row>
    <row r="5651" spans="2:17" x14ac:dyDescent="0.3">
      <c r="B5651" s="102"/>
      <c r="C5651" s="210"/>
      <c r="D5651" s="102"/>
      <c r="E5651" s="210"/>
      <c r="F5651" s="102"/>
      <c r="G5651" s="210"/>
      <c r="H5651" s="102"/>
      <c r="I5651" s="210"/>
      <c r="J5651" s="102"/>
      <c r="K5651" s="210"/>
      <c r="L5651" s="102"/>
      <c r="M5651" s="210"/>
      <c r="N5651" s="102"/>
      <c r="O5651" s="210"/>
      <c r="P5651" s="102"/>
      <c r="Q5651" s="215"/>
    </row>
    <row r="5652" spans="2:17" x14ac:dyDescent="0.3">
      <c r="B5652" s="102"/>
      <c r="C5652" s="210"/>
      <c r="D5652" s="102"/>
      <c r="E5652" s="210"/>
      <c r="F5652" s="102"/>
      <c r="G5652" s="210"/>
      <c r="H5652" s="102"/>
      <c r="I5652" s="210"/>
      <c r="J5652" s="102"/>
      <c r="K5652" s="210"/>
      <c r="L5652" s="102"/>
      <c r="M5652" s="210"/>
      <c r="N5652" s="102"/>
      <c r="O5652" s="210"/>
      <c r="P5652" s="102"/>
      <c r="Q5652" s="215"/>
    </row>
    <row r="5653" spans="2:17" x14ac:dyDescent="0.3">
      <c r="B5653" s="102"/>
      <c r="C5653" s="210"/>
      <c r="D5653" s="102"/>
      <c r="E5653" s="210"/>
      <c r="F5653" s="102"/>
      <c r="G5653" s="210"/>
      <c r="H5653" s="102"/>
      <c r="I5653" s="210"/>
      <c r="J5653" s="102"/>
      <c r="K5653" s="210"/>
      <c r="L5653" s="102"/>
      <c r="M5653" s="210"/>
      <c r="N5653" s="102"/>
      <c r="O5653" s="210"/>
      <c r="P5653" s="102"/>
      <c r="Q5653" s="215"/>
    </row>
    <row r="5654" spans="2:17" x14ac:dyDescent="0.3">
      <c r="B5654" s="102"/>
      <c r="C5654" s="210"/>
      <c r="D5654" s="102"/>
      <c r="E5654" s="210"/>
      <c r="F5654" s="102"/>
      <c r="G5654" s="210"/>
      <c r="H5654" s="102"/>
      <c r="I5654" s="210"/>
      <c r="J5654" s="102"/>
      <c r="K5654" s="210"/>
      <c r="L5654" s="102"/>
      <c r="M5654" s="210"/>
      <c r="N5654" s="102"/>
      <c r="O5654" s="210"/>
      <c r="P5654" s="102"/>
      <c r="Q5654" s="215"/>
    </row>
    <row r="5655" spans="2:17" x14ac:dyDescent="0.3">
      <c r="B5655" s="102"/>
      <c r="C5655" s="210"/>
      <c r="D5655" s="102"/>
      <c r="E5655" s="210"/>
      <c r="F5655" s="102"/>
      <c r="G5655" s="210"/>
      <c r="H5655" s="102"/>
      <c r="I5655" s="210"/>
      <c r="J5655" s="102"/>
      <c r="K5655" s="210"/>
      <c r="L5655" s="102"/>
      <c r="M5655" s="210"/>
      <c r="N5655" s="102"/>
      <c r="O5655" s="210"/>
      <c r="P5655" s="102"/>
      <c r="Q5655" s="215"/>
    </row>
    <row r="5656" spans="2:17" x14ac:dyDescent="0.3">
      <c r="B5656" s="102"/>
      <c r="C5656" s="210"/>
      <c r="D5656" s="102"/>
      <c r="E5656" s="210"/>
      <c r="F5656" s="102"/>
      <c r="G5656" s="210"/>
      <c r="H5656" s="102"/>
      <c r="I5656" s="210"/>
      <c r="J5656" s="102"/>
      <c r="K5656" s="210"/>
      <c r="L5656" s="102"/>
      <c r="M5656" s="210"/>
      <c r="N5656" s="102"/>
      <c r="O5656" s="210"/>
      <c r="P5656" s="102"/>
      <c r="Q5656" s="215"/>
    </row>
    <row r="5657" spans="2:17" x14ac:dyDescent="0.3">
      <c r="B5657" s="102"/>
      <c r="C5657" s="210"/>
      <c r="D5657" s="102"/>
      <c r="E5657" s="210"/>
      <c r="F5657" s="102"/>
      <c r="G5657" s="210"/>
      <c r="H5657" s="102"/>
      <c r="I5657" s="210"/>
      <c r="J5657" s="102"/>
      <c r="K5657" s="210"/>
      <c r="L5657" s="102"/>
      <c r="M5657" s="210"/>
      <c r="N5657" s="102"/>
      <c r="O5657" s="210"/>
      <c r="P5657" s="102"/>
      <c r="Q5657" s="215"/>
    </row>
    <row r="5658" spans="2:17" x14ac:dyDescent="0.3">
      <c r="B5658" s="102"/>
      <c r="C5658" s="210"/>
      <c r="D5658" s="102"/>
      <c r="E5658" s="210"/>
      <c r="F5658" s="102"/>
      <c r="G5658" s="210"/>
      <c r="H5658" s="102"/>
      <c r="I5658" s="210"/>
      <c r="J5658" s="102"/>
      <c r="K5658" s="210"/>
      <c r="L5658" s="102"/>
      <c r="M5658" s="210"/>
      <c r="N5658" s="102"/>
      <c r="O5658" s="210"/>
      <c r="P5658" s="102"/>
      <c r="Q5658" s="215"/>
    </row>
    <row r="5659" spans="2:17" x14ac:dyDescent="0.3">
      <c r="B5659" s="102"/>
      <c r="C5659" s="210"/>
      <c r="D5659" s="102"/>
      <c r="E5659" s="210"/>
      <c r="F5659" s="102"/>
      <c r="G5659" s="210"/>
      <c r="H5659" s="102"/>
      <c r="I5659" s="210"/>
      <c r="J5659" s="102"/>
      <c r="K5659" s="210"/>
      <c r="L5659" s="102"/>
      <c r="M5659" s="210"/>
      <c r="N5659" s="102"/>
      <c r="O5659" s="210"/>
      <c r="P5659" s="102"/>
      <c r="Q5659" s="215"/>
    </row>
    <row r="5660" spans="2:17" x14ac:dyDescent="0.3">
      <c r="B5660" s="102"/>
      <c r="C5660" s="210"/>
      <c r="D5660" s="102"/>
      <c r="E5660" s="210"/>
      <c r="F5660" s="102"/>
      <c r="G5660" s="210"/>
      <c r="H5660" s="102"/>
      <c r="I5660" s="210"/>
      <c r="J5660" s="102"/>
      <c r="K5660" s="210"/>
      <c r="L5660" s="102"/>
      <c r="M5660" s="210"/>
      <c r="N5660" s="102"/>
      <c r="O5660" s="210"/>
      <c r="P5660" s="102"/>
      <c r="Q5660" s="215"/>
    </row>
    <row r="5661" spans="2:17" x14ac:dyDescent="0.3">
      <c r="B5661" s="102"/>
      <c r="C5661" s="210"/>
      <c r="D5661" s="102"/>
      <c r="E5661" s="210"/>
      <c r="F5661" s="102"/>
      <c r="G5661" s="210"/>
      <c r="H5661" s="102"/>
      <c r="I5661" s="210"/>
      <c r="J5661" s="102"/>
      <c r="K5661" s="210"/>
      <c r="L5661" s="102"/>
      <c r="M5661" s="210"/>
      <c r="N5661" s="102"/>
      <c r="O5661" s="210"/>
      <c r="P5661" s="102"/>
      <c r="Q5661" s="215"/>
    </row>
    <row r="5662" spans="2:17" x14ac:dyDescent="0.3">
      <c r="B5662" s="102"/>
      <c r="C5662" s="210"/>
      <c r="D5662" s="102"/>
      <c r="E5662" s="210"/>
      <c r="F5662" s="102"/>
      <c r="G5662" s="210"/>
      <c r="H5662" s="102"/>
      <c r="I5662" s="210"/>
      <c r="J5662" s="102"/>
      <c r="K5662" s="210"/>
      <c r="L5662" s="102"/>
      <c r="M5662" s="210"/>
      <c r="N5662" s="102"/>
      <c r="O5662" s="210"/>
      <c r="P5662" s="102"/>
      <c r="Q5662" s="215"/>
    </row>
    <row r="5663" spans="2:17" x14ac:dyDescent="0.3">
      <c r="B5663" s="102"/>
      <c r="C5663" s="210"/>
      <c r="D5663" s="102"/>
      <c r="E5663" s="210"/>
      <c r="F5663" s="102"/>
      <c r="G5663" s="210"/>
      <c r="H5663" s="102"/>
      <c r="I5663" s="210"/>
      <c r="J5663" s="102"/>
      <c r="K5663" s="210"/>
      <c r="L5663" s="102"/>
      <c r="M5663" s="210"/>
      <c r="N5663" s="102"/>
      <c r="O5663" s="210"/>
      <c r="P5663" s="102"/>
      <c r="Q5663" s="215"/>
    </row>
    <row r="5664" spans="2:17" x14ac:dyDescent="0.3">
      <c r="B5664" s="102"/>
      <c r="C5664" s="210"/>
      <c r="D5664" s="102"/>
      <c r="E5664" s="210"/>
      <c r="F5664" s="102"/>
      <c r="G5664" s="210"/>
      <c r="H5664" s="102"/>
      <c r="I5664" s="210"/>
      <c r="J5664" s="102"/>
      <c r="K5664" s="210"/>
      <c r="L5664" s="102"/>
      <c r="M5664" s="210"/>
      <c r="N5664" s="102"/>
      <c r="O5664" s="210"/>
      <c r="P5664" s="102"/>
      <c r="Q5664" s="215"/>
    </row>
    <row r="5665" spans="2:17" x14ac:dyDescent="0.3">
      <c r="B5665" s="102"/>
      <c r="C5665" s="210"/>
      <c r="D5665" s="102"/>
      <c r="E5665" s="210"/>
      <c r="F5665" s="102"/>
      <c r="G5665" s="210"/>
      <c r="H5665" s="102"/>
      <c r="I5665" s="210"/>
      <c r="J5665" s="102"/>
      <c r="K5665" s="210"/>
      <c r="L5665" s="102"/>
      <c r="M5665" s="210"/>
      <c r="N5665" s="102"/>
      <c r="O5665" s="210"/>
      <c r="P5665" s="102"/>
      <c r="Q5665" s="215"/>
    </row>
    <row r="5666" spans="2:17" x14ac:dyDescent="0.3">
      <c r="B5666" s="102"/>
      <c r="C5666" s="210"/>
      <c r="D5666" s="102"/>
      <c r="E5666" s="210"/>
      <c r="F5666" s="102"/>
      <c r="G5666" s="210"/>
      <c r="H5666" s="102"/>
      <c r="I5666" s="210"/>
      <c r="J5666" s="102"/>
      <c r="K5666" s="210"/>
      <c r="L5666" s="102"/>
      <c r="M5666" s="210"/>
      <c r="N5666" s="102"/>
      <c r="O5666" s="210"/>
      <c r="P5666" s="102"/>
      <c r="Q5666" s="215"/>
    </row>
    <row r="5667" spans="2:17" x14ac:dyDescent="0.3">
      <c r="B5667" s="102"/>
      <c r="C5667" s="210"/>
      <c r="D5667" s="102"/>
      <c r="E5667" s="210"/>
      <c r="F5667" s="102"/>
      <c r="G5667" s="210"/>
      <c r="H5667" s="102"/>
      <c r="I5667" s="210"/>
      <c r="J5667" s="102"/>
      <c r="K5667" s="210"/>
      <c r="L5667" s="102"/>
      <c r="M5667" s="210"/>
      <c r="N5667" s="102"/>
      <c r="O5667" s="210"/>
      <c r="P5667" s="102"/>
      <c r="Q5667" s="215"/>
    </row>
    <row r="5668" spans="2:17" x14ac:dyDescent="0.3">
      <c r="B5668" s="102"/>
      <c r="C5668" s="210"/>
      <c r="D5668" s="102"/>
      <c r="E5668" s="210"/>
      <c r="F5668" s="102"/>
      <c r="G5668" s="210"/>
      <c r="H5668" s="102"/>
      <c r="I5668" s="210"/>
      <c r="J5668" s="102"/>
      <c r="K5668" s="210"/>
      <c r="L5668" s="102"/>
      <c r="M5668" s="210"/>
      <c r="N5668" s="102"/>
      <c r="O5668" s="210"/>
      <c r="P5668" s="102"/>
      <c r="Q5668" s="215"/>
    </row>
    <row r="5669" spans="2:17" x14ac:dyDescent="0.3">
      <c r="B5669" s="102"/>
      <c r="C5669" s="210"/>
      <c r="D5669" s="102"/>
      <c r="E5669" s="210"/>
      <c r="F5669" s="102"/>
      <c r="G5669" s="210"/>
      <c r="H5669" s="102"/>
      <c r="I5669" s="210"/>
      <c r="J5669" s="102"/>
      <c r="K5669" s="210"/>
      <c r="L5669" s="102"/>
      <c r="M5669" s="210"/>
      <c r="N5669" s="102"/>
      <c r="O5669" s="210"/>
      <c r="P5669" s="102"/>
      <c r="Q5669" s="215"/>
    </row>
    <row r="5670" spans="2:17" x14ac:dyDescent="0.3">
      <c r="B5670" s="102"/>
      <c r="C5670" s="210"/>
      <c r="D5670" s="102"/>
      <c r="E5670" s="210"/>
      <c r="F5670" s="102"/>
      <c r="G5670" s="210"/>
      <c r="H5670" s="102"/>
      <c r="I5670" s="210"/>
      <c r="J5670" s="102"/>
      <c r="K5670" s="210"/>
      <c r="L5670" s="102"/>
      <c r="M5670" s="210"/>
      <c r="N5670" s="102"/>
      <c r="O5670" s="210"/>
      <c r="P5670" s="102"/>
      <c r="Q5670" s="215"/>
    </row>
    <row r="5671" spans="2:17" x14ac:dyDescent="0.3">
      <c r="B5671" s="102"/>
      <c r="C5671" s="210"/>
      <c r="D5671" s="102"/>
      <c r="E5671" s="210"/>
      <c r="F5671" s="102"/>
      <c r="G5671" s="210"/>
      <c r="H5671" s="102"/>
      <c r="I5671" s="210"/>
      <c r="J5671" s="102"/>
      <c r="K5671" s="210"/>
      <c r="L5671" s="102"/>
      <c r="M5671" s="210"/>
      <c r="N5671" s="102"/>
      <c r="O5671" s="210"/>
      <c r="P5671" s="102"/>
      <c r="Q5671" s="215"/>
    </row>
    <row r="5672" spans="2:17" x14ac:dyDescent="0.3">
      <c r="B5672" s="102"/>
      <c r="C5672" s="210"/>
      <c r="D5672" s="102"/>
      <c r="E5672" s="210"/>
      <c r="F5672" s="102"/>
      <c r="G5672" s="210"/>
      <c r="H5672" s="102"/>
      <c r="I5672" s="210"/>
      <c r="J5672" s="102"/>
      <c r="K5672" s="210"/>
      <c r="L5672" s="102"/>
      <c r="M5672" s="210"/>
      <c r="N5672" s="102"/>
      <c r="O5672" s="210"/>
      <c r="P5672" s="102"/>
      <c r="Q5672" s="215"/>
    </row>
    <row r="5673" spans="2:17" x14ac:dyDescent="0.3">
      <c r="B5673" s="102"/>
      <c r="C5673" s="210"/>
      <c r="D5673" s="102"/>
      <c r="E5673" s="210"/>
      <c r="F5673" s="102"/>
      <c r="G5673" s="210"/>
      <c r="H5673" s="102"/>
      <c r="I5673" s="210"/>
      <c r="J5673" s="102"/>
      <c r="K5673" s="210"/>
      <c r="L5673" s="102"/>
      <c r="M5673" s="210"/>
      <c r="N5673" s="102"/>
      <c r="O5673" s="210"/>
      <c r="P5673" s="102"/>
      <c r="Q5673" s="215"/>
    </row>
    <row r="5674" spans="2:17" x14ac:dyDescent="0.3">
      <c r="B5674" s="102"/>
      <c r="C5674" s="210"/>
      <c r="D5674" s="102"/>
      <c r="E5674" s="210"/>
      <c r="F5674" s="102"/>
      <c r="G5674" s="210"/>
      <c r="H5674" s="102"/>
      <c r="I5674" s="210"/>
      <c r="J5674" s="102"/>
      <c r="K5674" s="210"/>
      <c r="L5674" s="102"/>
      <c r="M5674" s="210"/>
      <c r="N5674" s="102"/>
      <c r="O5674" s="210"/>
      <c r="P5674" s="102"/>
      <c r="Q5674" s="215"/>
    </row>
    <row r="5675" spans="2:17" x14ac:dyDescent="0.3">
      <c r="B5675" s="102"/>
      <c r="C5675" s="210"/>
      <c r="D5675" s="102"/>
      <c r="E5675" s="210"/>
      <c r="F5675" s="102"/>
      <c r="G5675" s="210"/>
      <c r="H5675" s="102"/>
      <c r="I5675" s="210"/>
      <c r="J5675" s="102"/>
      <c r="K5675" s="210"/>
      <c r="L5675" s="102"/>
      <c r="M5675" s="210"/>
      <c r="N5675" s="102"/>
      <c r="O5675" s="210"/>
      <c r="P5675" s="102"/>
      <c r="Q5675" s="215"/>
    </row>
    <row r="5676" spans="2:17" x14ac:dyDescent="0.3">
      <c r="B5676" s="102"/>
      <c r="C5676" s="210"/>
      <c r="D5676" s="102"/>
      <c r="E5676" s="210"/>
      <c r="F5676" s="102"/>
      <c r="G5676" s="210"/>
      <c r="H5676" s="102"/>
      <c r="I5676" s="210"/>
      <c r="J5676" s="102"/>
      <c r="K5676" s="210"/>
      <c r="L5676" s="102"/>
      <c r="M5676" s="210"/>
      <c r="N5676" s="102"/>
      <c r="O5676" s="210"/>
      <c r="P5676" s="102"/>
      <c r="Q5676" s="215"/>
    </row>
    <row r="5677" spans="2:17" x14ac:dyDescent="0.3">
      <c r="B5677" s="102"/>
      <c r="C5677" s="210"/>
      <c r="D5677" s="102"/>
      <c r="E5677" s="210"/>
      <c r="F5677" s="102"/>
      <c r="G5677" s="210"/>
      <c r="H5677" s="102"/>
      <c r="I5677" s="210"/>
      <c r="J5677" s="102"/>
      <c r="K5677" s="210"/>
      <c r="L5677" s="102"/>
      <c r="M5677" s="210"/>
      <c r="N5677" s="102"/>
      <c r="O5677" s="210"/>
      <c r="P5677" s="102"/>
      <c r="Q5677" s="215"/>
    </row>
    <row r="5678" spans="2:17" x14ac:dyDescent="0.3">
      <c r="B5678" s="102"/>
      <c r="C5678" s="210"/>
      <c r="D5678" s="102"/>
      <c r="E5678" s="210"/>
      <c r="F5678" s="102"/>
      <c r="G5678" s="210"/>
      <c r="H5678" s="102"/>
      <c r="I5678" s="210"/>
      <c r="J5678" s="102"/>
      <c r="K5678" s="210"/>
      <c r="L5678" s="102"/>
      <c r="M5678" s="210"/>
      <c r="N5678" s="102"/>
      <c r="O5678" s="210"/>
      <c r="P5678" s="102"/>
      <c r="Q5678" s="215"/>
    </row>
    <row r="5679" spans="2:17" x14ac:dyDescent="0.3">
      <c r="B5679" s="102"/>
      <c r="C5679" s="210"/>
      <c r="D5679" s="102"/>
      <c r="E5679" s="210"/>
      <c r="F5679" s="102"/>
      <c r="G5679" s="210"/>
      <c r="H5679" s="102"/>
      <c r="I5679" s="210"/>
      <c r="J5679" s="102"/>
      <c r="K5679" s="210"/>
      <c r="L5679" s="102"/>
      <c r="M5679" s="210"/>
      <c r="N5679" s="102"/>
      <c r="O5679" s="210"/>
      <c r="P5679" s="102"/>
      <c r="Q5679" s="215"/>
    </row>
    <row r="5680" spans="2:17" x14ac:dyDescent="0.3">
      <c r="B5680" s="102"/>
      <c r="C5680" s="210"/>
      <c r="D5680" s="102"/>
      <c r="E5680" s="210"/>
      <c r="F5680" s="102"/>
      <c r="G5680" s="210"/>
      <c r="H5680" s="102"/>
      <c r="I5680" s="210"/>
      <c r="J5680" s="102"/>
      <c r="K5680" s="210"/>
      <c r="L5680" s="102"/>
      <c r="M5680" s="210"/>
      <c r="N5680" s="102"/>
      <c r="O5680" s="210"/>
      <c r="P5680" s="102"/>
      <c r="Q5680" s="215"/>
    </row>
    <row r="5681" spans="2:17" x14ac:dyDescent="0.3">
      <c r="B5681" s="102"/>
      <c r="C5681" s="210"/>
      <c r="D5681" s="102"/>
      <c r="E5681" s="210"/>
      <c r="F5681" s="102"/>
      <c r="G5681" s="210"/>
      <c r="H5681" s="102"/>
      <c r="I5681" s="210"/>
      <c r="J5681" s="102"/>
      <c r="K5681" s="210"/>
      <c r="L5681" s="102"/>
      <c r="M5681" s="210"/>
      <c r="N5681" s="102"/>
      <c r="O5681" s="210"/>
      <c r="P5681" s="102"/>
      <c r="Q5681" s="215"/>
    </row>
    <row r="5682" spans="2:17" x14ac:dyDescent="0.3">
      <c r="B5682" s="102"/>
      <c r="C5682" s="210"/>
      <c r="D5682" s="102"/>
      <c r="E5682" s="210"/>
      <c r="F5682" s="102"/>
      <c r="G5682" s="210"/>
      <c r="H5682" s="102"/>
      <c r="I5682" s="210"/>
      <c r="J5682" s="102"/>
      <c r="K5682" s="210"/>
      <c r="L5682" s="102"/>
      <c r="M5682" s="210"/>
      <c r="N5682" s="102"/>
      <c r="O5682" s="210"/>
      <c r="P5682" s="102"/>
      <c r="Q5682" s="215"/>
    </row>
    <row r="5683" spans="2:17" x14ac:dyDescent="0.3">
      <c r="B5683" s="102"/>
      <c r="C5683" s="210"/>
      <c r="D5683" s="102"/>
      <c r="E5683" s="210"/>
      <c r="F5683" s="102"/>
      <c r="G5683" s="210"/>
      <c r="H5683" s="102"/>
      <c r="I5683" s="210"/>
      <c r="J5683" s="102"/>
      <c r="K5683" s="210"/>
      <c r="L5683" s="102"/>
      <c r="M5683" s="210"/>
      <c r="N5683" s="102"/>
      <c r="O5683" s="210"/>
      <c r="P5683" s="102"/>
      <c r="Q5683" s="215"/>
    </row>
    <row r="5684" spans="2:17" x14ac:dyDescent="0.3">
      <c r="B5684" s="102"/>
      <c r="C5684" s="210"/>
      <c r="D5684" s="102"/>
      <c r="E5684" s="210"/>
      <c r="F5684" s="102"/>
      <c r="G5684" s="210"/>
      <c r="H5684" s="102"/>
      <c r="I5684" s="210"/>
      <c r="J5684" s="102"/>
      <c r="K5684" s="210"/>
      <c r="L5684" s="102"/>
      <c r="M5684" s="210"/>
      <c r="N5684" s="102"/>
      <c r="O5684" s="210"/>
      <c r="P5684" s="102"/>
      <c r="Q5684" s="215"/>
    </row>
    <row r="5685" spans="2:17" x14ac:dyDescent="0.3">
      <c r="B5685" s="102"/>
      <c r="C5685" s="210"/>
      <c r="D5685" s="102"/>
      <c r="E5685" s="210"/>
      <c r="F5685" s="102"/>
      <c r="G5685" s="210"/>
      <c r="H5685" s="102"/>
      <c r="I5685" s="210"/>
      <c r="J5685" s="102"/>
      <c r="K5685" s="210"/>
      <c r="L5685" s="102"/>
      <c r="M5685" s="210"/>
      <c r="N5685" s="102"/>
      <c r="O5685" s="210"/>
      <c r="P5685" s="102"/>
      <c r="Q5685" s="215"/>
    </row>
    <row r="5686" spans="2:17" x14ac:dyDescent="0.3">
      <c r="B5686" s="102"/>
      <c r="C5686" s="210"/>
      <c r="D5686" s="102"/>
      <c r="E5686" s="210"/>
      <c r="F5686" s="102"/>
      <c r="G5686" s="210"/>
      <c r="H5686" s="102"/>
      <c r="I5686" s="210"/>
      <c r="J5686" s="102"/>
      <c r="K5686" s="210"/>
      <c r="L5686" s="102"/>
      <c r="M5686" s="210"/>
      <c r="N5686" s="102"/>
      <c r="O5686" s="210"/>
      <c r="P5686" s="102"/>
      <c r="Q5686" s="215"/>
    </row>
    <row r="5687" spans="2:17" x14ac:dyDescent="0.3">
      <c r="B5687" s="102"/>
      <c r="C5687" s="210"/>
      <c r="D5687" s="102"/>
      <c r="E5687" s="210"/>
      <c r="F5687" s="102"/>
      <c r="G5687" s="210"/>
      <c r="H5687" s="102"/>
      <c r="I5687" s="210"/>
      <c r="J5687" s="102"/>
      <c r="K5687" s="210"/>
      <c r="L5687" s="102"/>
      <c r="M5687" s="210"/>
      <c r="N5687" s="102"/>
      <c r="O5687" s="210"/>
      <c r="P5687" s="102"/>
      <c r="Q5687" s="215"/>
    </row>
    <row r="5688" spans="2:17" x14ac:dyDescent="0.3">
      <c r="B5688" s="102"/>
      <c r="C5688" s="210"/>
      <c r="D5688" s="102"/>
      <c r="E5688" s="210"/>
      <c r="F5688" s="102"/>
      <c r="G5688" s="210"/>
      <c r="H5688" s="102"/>
      <c r="I5688" s="210"/>
      <c r="J5688" s="102"/>
      <c r="K5688" s="210"/>
      <c r="L5688" s="102"/>
      <c r="M5688" s="210"/>
      <c r="N5688" s="102"/>
      <c r="O5688" s="210"/>
      <c r="P5688" s="102"/>
      <c r="Q5688" s="215"/>
    </row>
    <row r="5689" spans="2:17" x14ac:dyDescent="0.3">
      <c r="B5689" s="102"/>
      <c r="C5689" s="210"/>
      <c r="D5689" s="102"/>
      <c r="E5689" s="210"/>
      <c r="F5689" s="102"/>
      <c r="G5689" s="210"/>
      <c r="H5689" s="102"/>
      <c r="I5689" s="210"/>
      <c r="J5689" s="102"/>
      <c r="K5689" s="210"/>
      <c r="L5689" s="102"/>
      <c r="M5689" s="210"/>
      <c r="N5689" s="102"/>
      <c r="O5689" s="210"/>
      <c r="P5689" s="102"/>
      <c r="Q5689" s="215"/>
    </row>
    <row r="5690" spans="2:17" x14ac:dyDescent="0.3">
      <c r="B5690" s="102"/>
      <c r="C5690" s="210"/>
      <c r="D5690" s="102"/>
      <c r="E5690" s="210"/>
      <c r="F5690" s="102"/>
      <c r="G5690" s="210"/>
      <c r="H5690" s="102"/>
      <c r="I5690" s="210"/>
      <c r="J5690" s="102"/>
      <c r="K5690" s="210"/>
      <c r="L5690" s="102"/>
      <c r="M5690" s="210"/>
      <c r="N5690" s="102"/>
      <c r="O5690" s="210"/>
      <c r="P5690" s="102"/>
      <c r="Q5690" s="215"/>
    </row>
    <row r="5691" spans="2:17" x14ac:dyDescent="0.3">
      <c r="B5691" s="102"/>
      <c r="C5691" s="210"/>
      <c r="D5691" s="102"/>
      <c r="E5691" s="210"/>
      <c r="F5691" s="102"/>
      <c r="G5691" s="210"/>
      <c r="H5691" s="102"/>
      <c r="I5691" s="210"/>
      <c r="J5691" s="102"/>
      <c r="K5691" s="210"/>
      <c r="L5691" s="102"/>
      <c r="M5691" s="210"/>
      <c r="N5691" s="102"/>
      <c r="O5691" s="210"/>
      <c r="P5691" s="102"/>
      <c r="Q5691" s="215"/>
    </row>
    <row r="5692" spans="2:17" x14ac:dyDescent="0.3">
      <c r="B5692" s="102"/>
      <c r="C5692" s="210"/>
      <c r="D5692" s="102"/>
      <c r="E5692" s="210"/>
      <c r="F5692" s="102"/>
      <c r="G5692" s="210"/>
      <c r="H5692" s="102"/>
      <c r="I5692" s="210"/>
      <c r="J5692" s="102"/>
      <c r="K5692" s="210"/>
      <c r="L5692" s="102"/>
      <c r="M5692" s="210"/>
      <c r="N5692" s="102"/>
      <c r="O5692" s="210"/>
      <c r="P5692" s="102"/>
      <c r="Q5692" s="215"/>
    </row>
    <row r="5693" spans="2:17" x14ac:dyDescent="0.3">
      <c r="B5693" s="102"/>
      <c r="C5693" s="210"/>
      <c r="D5693" s="102"/>
      <c r="E5693" s="210"/>
      <c r="F5693" s="102"/>
      <c r="G5693" s="210"/>
      <c r="H5693" s="102"/>
      <c r="I5693" s="210"/>
      <c r="J5693" s="102"/>
      <c r="K5693" s="210"/>
      <c r="L5693" s="102"/>
      <c r="M5693" s="210"/>
      <c r="N5693" s="102"/>
      <c r="O5693" s="210"/>
      <c r="P5693" s="102"/>
      <c r="Q5693" s="215"/>
    </row>
    <row r="5694" spans="2:17" x14ac:dyDescent="0.3">
      <c r="B5694" s="102"/>
      <c r="C5694" s="210"/>
      <c r="D5694" s="102"/>
      <c r="E5694" s="210"/>
      <c r="F5694" s="102"/>
      <c r="G5694" s="210"/>
      <c r="H5694" s="102"/>
      <c r="I5694" s="210"/>
      <c r="J5694" s="102"/>
      <c r="K5694" s="210"/>
      <c r="L5694" s="102"/>
      <c r="M5694" s="210"/>
      <c r="N5694" s="102"/>
      <c r="O5694" s="210"/>
      <c r="P5694" s="102"/>
      <c r="Q5694" s="215"/>
    </row>
    <row r="5695" spans="2:17" x14ac:dyDescent="0.3">
      <c r="B5695" s="102"/>
      <c r="C5695" s="210"/>
      <c r="D5695" s="102"/>
      <c r="E5695" s="210"/>
      <c r="F5695" s="102"/>
      <c r="G5695" s="210"/>
      <c r="H5695" s="102"/>
      <c r="I5695" s="210"/>
      <c r="J5695" s="102"/>
      <c r="K5695" s="210"/>
      <c r="L5695" s="102"/>
      <c r="M5695" s="210"/>
      <c r="N5695" s="102"/>
      <c r="O5695" s="210"/>
      <c r="P5695" s="102"/>
      <c r="Q5695" s="215"/>
    </row>
    <row r="5696" spans="2:17" x14ac:dyDescent="0.3">
      <c r="B5696" s="102"/>
      <c r="C5696" s="210"/>
      <c r="D5696" s="102"/>
      <c r="E5696" s="210"/>
      <c r="F5696" s="102"/>
      <c r="G5696" s="210"/>
      <c r="H5696" s="102"/>
      <c r="I5696" s="210"/>
      <c r="J5696" s="102"/>
      <c r="K5696" s="210"/>
      <c r="L5696" s="102"/>
      <c r="M5696" s="210"/>
      <c r="N5696" s="102"/>
      <c r="O5696" s="210"/>
      <c r="P5696" s="102"/>
      <c r="Q5696" s="215"/>
    </row>
    <row r="5697" spans="2:17" x14ac:dyDescent="0.3">
      <c r="B5697" s="102"/>
      <c r="C5697" s="210"/>
      <c r="D5697" s="102"/>
      <c r="E5697" s="210"/>
      <c r="F5697" s="102"/>
      <c r="G5697" s="210"/>
      <c r="H5697" s="102"/>
      <c r="I5697" s="210"/>
      <c r="J5697" s="102"/>
      <c r="K5697" s="210"/>
      <c r="L5697" s="102"/>
      <c r="M5697" s="210"/>
      <c r="N5697" s="102"/>
      <c r="O5697" s="210"/>
      <c r="P5697" s="102"/>
      <c r="Q5697" s="215"/>
    </row>
    <row r="5698" spans="2:17" x14ac:dyDescent="0.3">
      <c r="B5698" s="102"/>
      <c r="C5698" s="210"/>
      <c r="D5698" s="102"/>
      <c r="E5698" s="210"/>
      <c r="F5698" s="102"/>
      <c r="G5698" s="210"/>
      <c r="H5698" s="102"/>
      <c r="I5698" s="210"/>
      <c r="J5698" s="102"/>
      <c r="K5698" s="210"/>
      <c r="L5698" s="102"/>
      <c r="M5698" s="210"/>
      <c r="N5698" s="102"/>
      <c r="O5698" s="210"/>
      <c r="P5698" s="102"/>
      <c r="Q5698" s="215"/>
    </row>
    <row r="5699" spans="2:17" x14ac:dyDescent="0.3">
      <c r="B5699" s="102"/>
      <c r="C5699" s="210"/>
      <c r="D5699" s="102"/>
      <c r="E5699" s="210"/>
      <c r="F5699" s="102"/>
      <c r="G5699" s="210"/>
      <c r="H5699" s="102"/>
      <c r="I5699" s="210"/>
      <c r="J5699" s="102"/>
      <c r="K5699" s="210"/>
      <c r="L5699" s="102"/>
      <c r="M5699" s="210"/>
      <c r="N5699" s="102"/>
      <c r="O5699" s="210"/>
      <c r="P5699" s="102"/>
      <c r="Q5699" s="215"/>
    </row>
    <row r="5700" spans="2:17" x14ac:dyDescent="0.3">
      <c r="B5700" s="102"/>
      <c r="C5700" s="210"/>
      <c r="D5700" s="102"/>
      <c r="E5700" s="210"/>
      <c r="F5700" s="102"/>
      <c r="G5700" s="210"/>
      <c r="H5700" s="102"/>
      <c r="I5700" s="210"/>
      <c r="J5700" s="102"/>
      <c r="K5700" s="210"/>
      <c r="L5700" s="102"/>
      <c r="M5700" s="210"/>
      <c r="N5700" s="102"/>
      <c r="O5700" s="210"/>
      <c r="P5700" s="102"/>
      <c r="Q5700" s="215"/>
    </row>
    <row r="5701" spans="2:17" x14ac:dyDescent="0.3">
      <c r="B5701" s="102"/>
      <c r="C5701" s="210"/>
      <c r="D5701" s="102"/>
      <c r="E5701" s="210"/>
      <c r="F5701" s="102"/>
      <c r="G5701" s="210"/>
      <c r="H5701" s="102"/>
      <c r="I5701" s="210"/>
      <c r="J5701" s="102"/>
      <c r="K5701" s="210"/>
      <c r="L5701" s="102"/>
      <c r="M5701" s="210"/>
      <c r="N5701" s="102"/>
      <c r="O5701" s="210"/>
      <c r="P5701" s="102"/>
      <c r="Q5701" s="215"/>
    </row>
    <row r="5702" spans="2:17" x14ac:dyDescent="0.3">
      <c r="B5702" s="102"/>
      <c r="C5702" s="210"/>
      <c r="D5702" s="102"/>
      <c r="E5702" s="210"/>
      <c r="F5702" s="102"/>
      <c r="G5702" s="210"/>
      <c r="H5702" s="102"/>
      <c r="I5702" s="210"/>
      <c r="J5702" s="102"/>
      <c r="K5702" s="210"/>
      <c r="L5702" s="102"/>
      <c r="M5702" s="210"/>
      <c r="N5702" s="102"/>
      <c r="O5702" s="210"/>
      <c r="P5702" s="102"/>
      <c r="Q5702" s="215"/>
    </row>
    <row r="5703" spans="2:17" x14ac:dyDescent="0.3">
      <c r="B5703" s="102"/>
      <c r="C5703" s="210"/>
      <c r="D5703" s="102"/>
      <c r="E5703" s="210"/>
      <c r="F5703" s="102"/>
      <c r="G5703" s="210"/>
      <c r="H5703" s="102"/>
      <c r="I5703" s="210"/>
      <c r="J5703" s="102"/>
      <c r="K5703" s="210"/>
      <c r="L5703" s="102"/>
      <c r="M5703" s="210"/>
      <c r="N5703" s="102"/>
      <c r="O5703" s="210"/>
      <c r="P5703" s="102"/>
      <c r="Q5703" s="215"/>
    </row>
    <row r="5704" spans="2:17" x14ac:dyDescent="0.3">
      <c r="B5704" s="102"/>
      <c r="C5704" s="210"/>
      <c r="D5704" s="102"/>
      <c r="E5704" s="210"/>
      <c r="F5704" s="102"/>
      <c r="G5704" s="210"/>
      <c r="H5704" s="102"/>
      <c r="I5704" s="210"/>
      <c r="J5704" s="102"/>
      <c r="K5704" s="210"/>
      <c r="L5704" s="102"/>
      <c r="M5704" s="210"/>
      <c r="N5704" s="102"/>
      <c r="O5704" s="210"/>
      <c r="P5704" s="102"/>
      <c r="Q5704" s="215"/>
    </row>
    <row r="5705" spans="2:17" x14ac:dyDescent="0.3">
      <c r="B5705" s="102"/>
      <c r="C5705" s="210"/>
      <c r="D5705" s="102"/>
      <c r="E5705" s="210"/>
      <c r="F5705" s="102"/>
      <c r="G5705" s="210"/>
      <c r="H5705" s="102"/>
      <c r="I5705" s="210"/>
      <c r="J5705" s="102"/>
      <c r="K5705" s="210"/>
      <c r="L5705" s="102"/>
      <c r="M5705" s="210"/>
      <c r="N5705" s="102"/>
      <c r="O5705" s="210"/>
      <c r="P5705" s="102"/>
      <c r="Q5705" s="215"/>
    </row>
    <row r="5706" spans="2:17" x14ac:dyDescent="0.3">
      <c r="B5706" s="102"/>
      <c r="C5706" s="210"/>
      <c r="D5706" s="102"/>
      <c r="E5706" s="210"/>
      <c r="F5706" s="102"/>
      <c r="G5706" s="210"/>
      <c r="H5706" s="102"/>
      <c r="I5706" s="210"/>
      <c r="J5706" s="102"/>
      <c r="K5706" s="210"/>
      <c r="L5706" s="102"/>
      <c r="M5706" s="210"/>
      <c r="N5706" s="102"/>
      <c r="O5706" s="210"/>
      <c r="P5706" s="102"/>
      <c r="Q5706" s="215"/>
    </row>
    <row r="5707" spans="2:17" x14ac:dyDescent="0.3">
      <c r="B5707" s="102"/>
      <c r="C5707" s="210"/>
      <c r="D5707" s="102"/>
      <c r="E5707" s="210"/>
      <c r="F5707" s="102"/>
      <c r="G5707" s="210"/>
      <c r="H5707" s="102"/>
      <c r="I5707" s="210"/>
      <c r="J5707" s="102"/>
      <c r="K5707" s="210"/>
      <c r="L5707" s="102"/>
      <c r="M5707" s="210"/>
      <c r="N5707" s="102"/>
      <c r="O5707" s="210"/>
      <c r="P5707" s="102"/>
      <c r="Q5707" s="215"/>
    </row>
    <row r="5708" spans="2:17" x14ac:dyDescent="0.3">
      <c r="B5708" s="102"/>
      <c r="C5708" s="210"/>
      <c r="D5708" s="102"/>
      <c r="E5708" s="210"/>
      <c r="F5708" s="102"/>
      <c r="G5708" s="210"/>
      <c r="H5708" s="102"/>
      <c r="I5708" s="210"/>
      <c r="J5708" s="102"/>
      <c r="K5708" s="210"/>
      <c r="L5708" s="102"/>
      <c r="M5708" s="210"/>
      <c r="N5708" s="102"/>
      <c r="O5708" s="210"/>
      <c r="P5708" s="102"/>
      <c r="Q5708" s="215"/>
    </row>
    <row r="5709" spans="2:17" x14ac:dyDescent="0.3">
      <c r="B5709" s="102"/>
      <c r="C5709" s="210"/>
      <c r="D5709" s="102"/>
      <c r="E5709" s="210"/>
      <c r="F5709" s="102"/>
      <c r="G5709" s="210"/>
      <c r="H5709" s="102"/>
      <c r="I5709" s="210"/>
      <c r="J5709" s="102"/>
      <c r="K5709" s="210"/>
      <c r="L5709" s="102"/>
      <c r="M5709" s="210"/>
      <c r="N5709" s="102"/>
      <c r="O5709" s="210"/>
      <c r="P5709" s="102"/>
      <c r="Q5709" s="215"/>
    </row>
    <row r="5710" spans="2:17" x14ac:dyDescent="0.3">
      <c r="B5710" s="102"/>
      <c r="C5710" s="210"/>
      <c r="D5710" s="102"/>
      <c r="E5710" s="210"/>
      <c r="F5710" s="102"/>
      <c r="G5710" s="210"/>
      <c r="H5710" s="102"/>
      <c r="I5710" s="210"/>
      <c r="J5710" s="102"/>
      <c r="K5710" s="210"/>
      <c r="L5710" s="102"/>
      <c r="M5710" s="210"/>
      <c r="N5710" s="102"/>
      <c r="O5710" s="210"/>
      <c r="P5710" s="102"/>
      <c r="Q5710" s="215"/>
    </row>
    <row r="5711" spans="2:17" x14ac:dyDescent="0.3">
      <c r="B5711" s="102"/>
      <c r="C5711" s="210"/>
      <c r="D5711" s="102"/>
      <c r="E5711" s="210"/>
      <c r="F5711" s="102"/>
      <c r="G5711" s="210"/>
      <c r="H5711" s="102"/>
      <c r="I5711" s="210"/>
      <c r="J5711" s="102"/>
      <c r="K5711" s="210"/>
      <c r="L5711" s="102"/>
      <c r="M5711" s="210"/>
      <c r="N5711" s="102"/>
      <c r="O5711" s="210"/>
      <c r="P5711" s="102"/>
      <c r="Q5711" s="215"/>
    </row>
    <row r="5712" spans="2:17" x14ac:dyDescent="0.3">
      <c r="B5712" s="102"/>
      <c r="C5712" s="210"/>
      <c r="D5712" s="102"/>
      <c r="E5712" s="210"/>
      <c r="F5712" s="102"/>
      <c r="G5712" s="210"/>
      <c r="H5712" s="102"/>
      <c r="I5712" s="210"/>
      <c r="J5712" s="102"/>
      <c r="K5712" s="210"/>
      <c r="L5712" s="102"/>
      <c r="M5712" s="210"/>
      <c r="N5712" s="102"/>
      <c r="O5712" s="210"/>
      <c r="P5712" s="102"/>
      <c r="Q5712" s="215"/>
    </row>
    <row r="5713" spans="2:17" x14ac:dyDescent="0.3">
      <c r="B5713" s="102"/>
      <c r="C5713" s="210"/>
      <c r="D5713" s="102"/>
      <c r="E5713" s="210"/>
      <c r="F5713" s="102"/>
      <c r="G5713" s="210"/>
      <c r="H5713" s="102"/>
      <c r="I5713" s="210"/>
      <c r="J5713" s="102"/>
      <c r="K5713" s="210"/>
      <c r="L5713" s="102"/>
      <c r="M5713" s="210"/>
      <c r="N5713" s="102"/>
      <c r="O5713" s="210"/>
      <c r="P5713" s="102"/>
      <c r="Q5713" s="215"/>
    </row>
    <row r="5714" spans="2:17" x14ac:dyDescent="0.3">
      <c r="B5714" s="102"/>
      <c r="C5714" s="210"/>
      <c r="D5714" s="102"/>
      <c r="E5714" s="210"/>
      <c r="F5714" s="102"/>
      <c r="G5714" s="210"/>
      <c r="H5714" s="102"/>
      <c r="I5714" s="210"/>
      <c r="J5714" s="102"/>
      <c r="K5714" s="210"/>
      <c r="L5714" s="102"/>
      <c r="M5714" s="210"/>
      <c r="N5714" s="102"/>
      <c r="O5714" s="210"/>
      <c r="P5714" s="102"/>
      <c r="Q5714" s="215"/>
    </row>
    <row r="5715" spans="2:17" x14ac:dyDescent="0.3">
      <c r="B5715" s="102"/>
      <c r="C5715" s="210"/>
      <c r="D5715" s="102"/>
      <c r="E5715" s="210"/>
      <c r="F5715" s="102"/>
      <c r="G5715" s="210"/>
      <c r="H5715" s="102"/>
      <c r="I5715" s="210"/>
      <c r="J5715" s="102"/>
      <c r="K5715" s="210"/>
      <c r="L5715" s="102"/>
      <c r="M5715" s="210"/>
      <c r="N5715" s="102"/>
      <c r="O5715" s="210"/>
      <c r="P5715" s="102"/>
      <c r="Q5715" s="215"/>
    </row>
    <row r="5716" spans="2:17" x14ac:dyDescent="0.3">
      <c r="B5716" s="102"/>
      <c r="C5716" s="210"/>
      <c r="D5716" s="102"/>
      <c r="E5716" s="210"/>
      <c r="F5716" s="102"/>
      <c r="G5716" s="210"/>
      <c r="H5716" s="102"/>
      <c r="I5716" s="210"/>
      <c r="J5716" s="102"/>
      <c r="K5716" s="210"/>
      <c r="L5716" s="102"/>
      <c r="M5716" s="210"/>
      <c r="N5716" s="102"/>
      <c r="O5716" s="210"/>
      <c r="P5716" s="102"/>
      <c r="Q5716" s="215"/>
    </row>
    <row r="5717" spans="2:17" x14ac:dyDescent="0.3">
      <c r="B5717" s="102"/>
      <c r="C5717" s="210"/>
      <c r="D5717" s="102"/>
      <c r="E5717" s="210"/>
      <c r="F5717" s="102"/>
      <c r="G5717" s="210"/>
      <c r="H5717" s="102"/>
      <c r="I5717" s="210"/>
      <c r="J5717" s="102"/>
      <c r="K5717" s="210"/>
      <c r="L5717" s="102"/>
      <c r="M5717" s="210"/>
      <c r="N5717" s="102"/>
      <c r="O5717" s="210"/>
      <c r="P5717" s="102"/>
      <c r="Q5717" s="215"/>
    </row>
    <row r="5718" spans="2:17" x14ac:dyDescent="0.3">
      <c r="B5718" s="102"/>
      <c r="C5718" s="210"/>
      <c r="D5718" s="102"/>
      <c r="E5718" s="210"/>
      <c r="F5718" s="102"/>
      <c r="G5718" s="210"/>
      <c r="H5718" s="102"/>
      <c r="I5718" s="210"/>
      <c r="J5718" s="102"/>
      <c r="K5718" s="210"/>
      <c r="L5718" s="102"/>
      <c r="M5718" s="210"/>
      <c r="N5718" s="102"/>
      <c r="O5718" s="210"/>
      <c r="P5718" s="102"/>
      <c r="Q5718" s="215"/>
    </row>
    <row r="5719" spans="2:17" x14ac:dyDescent="0.3">
      <c r="B5719" s="102"/>
      <c r="C5719" s="210"/>
      <c r="D5719" s="102"/>
      <c r="E5719" s="210"/>
      <c r="F5719" s="102"/>
      <c r="G5719" s="210"/>
      <c r="H5719" s="102"/>
      <c r="I5719" s="210"/>
      <c r="J5719" s="102"/>
      <c r="K5719" s="210"/>
      <c r="L5719" s="102"/>
      <c r="M5719" s="210"/>
      <c r="N5719" s="102"/>
      <c r="O5719" s="210"/>
      <c r="P5719" s="102"/>
      <c r="Q5719" s="215"/>
    </row>
    <row r="5720" spans="2:17" x14ac:dyDescent="0.3">
      <c r="B5720" s="102"/>
      <c r="C5720" s="210"/>
      <c r="D5720" s="102"/>
      <c r="E5720" s="210"/>
      <c r="F5720" s="102"/>
      <c r="G5720" s="210"/>
      <c r="H5720" s="102"/>
      <c r="I5720" s="210"/>
      <c r="J5720" s="102"/>
      <c r="K5720" s="210"/>
      <c r="L5720" s="102"/>
      <c r="M5720" s="210"/>
      <c r="N5720" s="102"/>
      <c r="O5720" s="210"/>
      <c r="P5720" s="102"/>
      <c r="Q5720" s="215"/>
    </row>
    <row r="5721" spans="2:17" x14ac:dyDescent="0.3">
      <c r="B5721" s="102"/>
      <c r="C5721" s="210"/>
      <c r="D5721" s="102"/>
      <c r="E5721" s="210"/>
      <c r="F5721" s="102"/>
      <c r="G5721" s="210"/>
      <c r="H5721" s="102"/>
      <c r="I5721" s="210"/>
      <c r="J5721" s="102"/>
      <c r="K5721" s="210"/>
      <c r="L5721" s="102"/>
      <c r="M5721" s="210"/>
      <c r="N5721" s="102"/>
      <c r="O5721" s="210"/>
      <c r="P5721" s="102"/>
      <c r="Q5721" s="215"/>
    </row>
    <row r="5722" spans="2:17" x14ac:dyDescent="0.3">
      <c r="B5722" s="102"/>
      <c r="C5722" s="210"/>
      <c r="D5722" s="102"/>
      <c r="E5722" s="210"/>
      <c r="F5722" s="102"/>
      <c r="G5722" s="210"/>
      <c r="H5722" s="102"/>
      <c r="I5722" s="210"/>
      <c r="J5722" s="102"/>
      <c r="K5722" s="210"/>
      <c r="L5722" s="102"/>
      <c r="M5722" s="210"/>
      <c r="N5722" s="102"/>
      <c r="O5722" s="210"/>
      <c r="P5722" s="102"/>
      <c r="Q5722" s="215"/>
    </row>
    <row r="5723" spans="2:17" x14ac:dyDescent="0.3">
      <c r="B5723" s="102"/>
      <c r="C5723" s="210"/>
      <c r="D5723" s="102"/>
      <c r="E5723" s="210"/>
      <c r="F5723" s="102"/>
      <c r="G5723" s="210"/>
      <c r="H5723" s="102"/>
      <c r="I5723" s="210"/>
      <c r="J5723" s="102"/>
      <c r="K5723" s="210"/>
      <c r="L5723" s="102"/>
      <c r="M5723" s="210"/>
      <c r="N5723" s="102"/>
      <c r="O5723" s="210"/>
      <c r="P5723" s="102"/>
      <c r="Q5723" s="215"/>
    </row>
    <row r="5724" spans="2:17" x14ac:dyDescent="0.3">
      <c r="B5724" s="102"/>
      <c r="C5724" s="210"/>
      <c r="D5724" s="102"/>
      <c r="E5724" s="210"/>
      <c r="F5724" s="102"/>
      <c r="G5724" s="210"/>
      <c r="H5724" s="102"/>
      <c r="I5724" s="210"/>
      <c r="J5724" s="102"/>
      <c r="K5724" s="210"/>
      <c r="L5724" s="102"/>
      <c r="M5724" s="210"/>
      <c r="N5724" s="102"/>
      <c r="O5724" s="210"/>
      <c r="P5724" s="102"/>
      <c r="Q5724" s="215"/>
    </row>
    <row r="5725" spans="2:17" x14ac:dyDescent="0.3">
      <c r="B5725" s="102"/>
      <c r="C5725" s="210"/>
      <c r="D5725" s="102"/>
      <c r="E5725" s="210"/>
      <c r="F5725" s="102"/>
      <c r="G5725" s="210"/>
      <c r="H5725" s="102"/>
      <c r="I5725" s="210"/>
      <c r="J5725" s="102"/>
      <c r="K5725" s="210"/>
      <c r="L5725" s="102"/>
      <c r="M5725" s="210"/>
      <c r="N5725" s="102"/>
      <c r="O5725" s="210"/>
      <c r="P5725" s="102"/>
      <c r="Q5725" s="215"/>
    </row>
    <row r="5726" spans="2:17" x14ac:dyDescent="0.3">
      <c r="B5726" s="102"/>
      <c r="C5726" s="210"/>
      <c r="D5726" s="102"/>
      <c r="E5726" s="210"/>
      <c r="F5726" s="102"/>
      <c r="G5726" s="210"/>
      <c r="H5726" s="102"/>
      <c r="I5726" s="210"/>
      <c r="J5726" s="102"/>
      <c r="K5726" s="210"/>
      <c r="L5726" s="102"/>
      <c r="M5726" s="210"/>
      <c r="N5726" s="102"/>
      <c r="O5726" s="210"/>
      <c r="P5726" s="102"/>
      <c r="Q5726" s="215"/>
    </row>
    <row r="5727" spans="2:17" x14ac:dyDescent="0.3">
      <c r="B5727" s="102"/>
      <c r="C5727" s="210"/>
      <c r="D5727" s="102"/>
      <c r="E5727" s="210"/>
      <c r="F5727" s="102"/>
      <c r="G5727" s="210"/>
      <c r="H5727" s="102"/>
      <c r="I5727" s="210"/>
      <c r="J5727" s="102"/>
      <c r="K5727" s="210"/>
      <c r="L5727" s="102"/>
      <c r="M5727" s="210"/>
      <c r="N5727" s="102"/>
      <c r="O5727" s="210"/>
      <c r="P5727" s="102"/>
      <c r="Q5727" s="215"/>
    </row>
    <row r="5728" spans="2:17" x14ac:dyDescent="0.3">
      <c r="B5728" s="102"/>
      <c r="C5728" s="210"/>
      <c r="D5728" s="102"/>
      <c r="E5728" s="210"/>
      <c r="F5728" s="102"/>
      <c r="G5728" s="210"/>
      <c r="H5728" s="102"/>
      <c r="I5728" s="210"/>
      <c r="J5728" s="102"/>
      <c r="K5728" s="210"/>
      <c r="L5728" s="102"/>
      <c r="M5728" s="210"/>
      <c r="N5728" s="102"/>
      <c r="O5728" s="210"/>
      <c r="P5728" s="102"/>
      <c r="Q5728" s="215"/>
    </row>
    <row r="5729" spans="2:17" x14ac:dyDescent="0.3">
      <c r="B5729" s="102"/>
      <c r="C5729" s="210"/>
      <c r="D5729" s="102"/>
      <c r="E5729" s="210"/>
      <c r="F5729" s="102"/>
      <c r="G5729" s="210"/>
      <c r="H5729" s="102"/>
      <c r="I5729" s="210"/>
      <c r="J5729" s="102"/>
      <c r="K5729" s="210"/>
      <c r="L5729" s="102"/>
      <c r="M5729" s="210"/>
      <c r="N5729" s="102"/>
      <c r="O5729" s="210"/>
      <c r="P5729" s="102"/>
      <c r="Q5729" s="215"/>
    </row>
    <row r="5730" spans="2:17" x14ac:dyDescent="0.3">
      <c r="B5730" s="102"/>
      <c r="C5730" s="210"/>
      <c r="D5730" s="102"/>
      <c r="E5730" s="210"/>
      <c r="F5730" s="102"/>
      <c r="G5730" s="210"/>
      <c r="H5730" s="102"/>
      <c r="I5730" s="210"/>
      <c r="J5730" s="102"/>
      <c r="K5730" s="210"/>
      <c r="L5730" s="102"/>
      <c r="M5730" s="210"/>
      <c r="N5730" s="102"/>
      <c r="O5730" s="210"/>
      <c r="P5730" s="102"/>
      <c r="Q5730" s="215"/>
    </row>
    <row r="5731" spans="2:17" x14ac:dyDescent="0.3">
      <c r="B5731" s="102"/>
      <c r="C5731" s="210"/>
      <c r="D5731" s="102"/>
      <c r="E5731" s="210"/>
      <c r="F5731" s="102"/>
      <c r="G5731" s="210"/>
      <c r="H5731" s="102"/>
      <c r="I5731" s="210"/>
      <c r="J5731" s="102"/>
      <c r="K5731" s="210"/>
      <c r="L5731" s="102"/>
      <c r="M5731" s="210"/>
      <c r="N5731" s="102"/>
      <c r="O5731" s="210"/>
      <c r="P5731" s="102"/>
      <c r="Q5731" s="215"/>
    </row>
    <row r="5732" spans="2:17" x14ac:dyDescent="0.3">
      <c r="B5732" s="102"/>
      <c r="C5732" s="210"/>
      <c r="D5732" s="102"/>
      <c r="E5732" s="210"/>
      <c r="F5732" s="102"/>
      <c r="G5732" s="210"/>
      <c r="H5732" s="102"/>
      <c r="I5732" s="210"/>
      <c r="J5732" s="102"/>
      <c r="K5732" s="210"/>
      <c r="L5732" s="102"/>
      <c r="M5732" s="210"/>
      <c r="N5732" s="102"/>
      <c r="O5732" s="210"/>
      <c r="P5732" s="102"/>
      <c r="Q5732" s="215"/>
    </row>
    <row r="5733" spans="2:17" x14ac:dyDescent="0.3">
      <c r="B5733" s="102"/>
      <c r="C5733" s="210"/>
      <c r="D5733" s="102"/>
      <c r="E5733" s="210"/>
      <c r="F5733" s="102"/>
      <c r="G5733" s="210"/>
      <c r="H5733" s="102"/>
      <c r="I5733" s="210"/>
      <c r="J5733" s="102"/>
      <c r="K5733" s="210"/>
      <c r="L5733" s="102"/>
      <c r="M5733" s="210"/>
      <c r="N5733" s="102"/>
      <c r="O5733" s="210"/>
      <c r="P5733" s="102"/>
      <c r="Q5733" s="215"/>
    </row>
    <row r="5734" spans="2:17" x14ac:dyDescent="0.3">
      <c r="B5734" s="102"/>
      <c r="C5734" s="210"/>
      <c r="D5734" s="102"/>
      <c r="E5734" s="210"/>
      <c r="F5734" s="102"/>
      <c r="G5734" s="210"/>
      <c r="H5734" s="102"/>
      <c r="I5734" s="210"/>
      <c r="J5734" s="102"/>
      <c r="K5734" s="210"/>
      <c r="L5734" s="102"/>
      <c r="M5734" s="210"/>
      <c r="N5734" s="102"/>
      <c r="O5734" s="210"/>
      <c r="P5734" s="102"/>
      <c r="Q5734" s="215"/>
    </row>
    <row r="5735" spans="2:17" x14ac:dyDescent="0.3">
      <c r="B5735" s="102"/>
      <c r="C5735" s="210"/>
      <c r="D5735" s="102"/>
      <c r="E5735" s="210"/>
      <c r="F5735" s="102"/>
      <c r="G5735" s="210"/>
      <c r="H5735" s="102"/>
      <c r="I5735" s="210"/>
      <c r="J5735" s="102"/>
      <c r="K5735" s="210"/>
      <c r="L5735" s="102"/>
      <c r="M5735" s="210"/>
      <c r="N5735" s="102"/>
      <c r="O5735" s="210"/>
      <c r="P5735" s="102"/>
      <c r="Q5735" s="215"/>
    </row>
    <row r="5736" spans="2:17" x14ac:dyDescent="0.3">
      <c r="B5736" s="102"/>
      <c r="C5736" s="210"/>
      <c r="D5736" s="102"/>
      <c r="E5736" s="210"/>
      <c r="F5736" s="102"/>
      <c r="G5736" s="210"/>
      <c r="H5736" s="102"/>
      <c r="I5736" s="210"/>
      <c r="J5736" s="102"/>
      <c r="K5736" s="210"/>
      <c r="L5736" s="102"/>
      <c r="M5736" s="210"/>
      <c r="N5736" s="102"/>
      <c r="O5736" s="210"/>
      <c r="P5736" s="102"/>
      <c r="Q5736" s="215"/>
    </row>
    <row r="5737" spans="2:17" x14ac:dyDescent="0.3">
      <c r="B5737" s="102"/>
      <c r="C5737" s="210"/>
      <c r="D5737" s="102"/>
      <c r="E5737" s="210"/>
      <c r="F5737" s="102"/>
      <c r="G5737" s="210"/>
      <c r="H5737" s="102"/>
      <c r="I5737" s="210"/>
      <c r="J5737" s="102"/>
      <c r="K5737" s="210"/>
      <c r="L5737" s="102"/>
      <c r="M5737" s="210"/>
      <c r="N5737" s="102"/>
      <c r="O5737" s="210"/>
      <c r="P5737" s="102"/>
      <c r="Q5737" s="215"/>
    </row>
    <row r="5738" spans="2:17" x14ac:dyDescent="0.3">
      <c r="B5738" s="102"/>
      <c r="C5738" s="210"/>
      <c r="D5738" s="102"/>
      <c r="E5738" s="210"/>
      <c r="F5738" s="102"/>
      <c r="G5738" s="210"/>
      <c r="H5738" s="102"/>
      <c r="I5738" s="210"/>
      <c r="J5738" s="102"/>
      <c r="K5738" s="210"/>
      <c r="L5738" s="102"/>
      <c r="M5738" s="210"/>
      <c r="N5738" s="102"/>
      <c r="O5738" s="210"/>
      <c r="P5738" s="102"/>
      <c r="Q5738" s="215"/>
    </row>
    <row r="5739" spans="2:17" x14ac:dyDescent="0.3">
      <c r="B5739" s="102"/>
      <c r="C5739" s="210"/>
      <c r="D5739" s="102"/>
      <c r="E5739" s="210"/>
      <c r="F5739" s="102"/>
      <c r="G5739" s="210"/>
      <c r="H5739" s="102"/>
      <c r="I5739" s="210"/>
      <c r="J5739" s="102"/>
      <c r="K5739" s="210"/>
      <c r="L5739" s="102"/>
      <c r="M5739" s="210"/>
      <c r="N5739" s="102"/>
      <c r="O5739" s="210"/>
      <c r="P5739" s="102"/>
      <c r="Q5739" s="215"/>
    </row>
    <row r="5740" spans="2:17" x14ac:dyDescent="0.3">
      <c r="B5740" s="102"/>
      <c r="C5740" s="210"/>
      <c r="D5740" s="102"/>
      <c r="E5740" s="210"/>
      <c r="F5740" s="102"/>
      <c r="G5740" s="210"/>
      <c r="H5740" s="102"/>
      <c r="I5740" s="210"/>
      <c r="J5740" s="102"/>
      <c r="K5740" s="210"/>
      <c r="L5740" s="102"/>
      <c r="M5740" s="210"/>
      <c r="N5740" s="102"/>
      <c r="O5740" s="210"/>
      <c r="P5740" s="102"/>
      <c r="Q5740" s="215"/>
    </row>
    <row r="5741" spans="2:17" x14ac:dyDescent="0.3">
      <c r="B5741" s="102"/>
      <c r="C5741" s="210"/>
      <c r="D5741" s="102"/>
      <c r="E5741" s="210"/>
      <c r="F5741" s="102"/>
      <c r="G5741" s="210"/>
      <c r="H5741" s="102"/>
      <c r="I5741" s="210"/>
      <c r="J5741" s="102"/>
      <c r="K5741" s="210"/>
      <c r="L5741" s="102"/>
      <c r="M5741" s="210"/>
      <c r="N5741" s="102"/>
      <c r="O5741" s="210"/>
      <c r="P5741" s="102"/>
      <c r="Q5741" s="215"/>
    </row>
    <row r="5742" spans="2:17" x14ac:dyDescent="0.3">
      <c r="B5742" s="102"/>
      <c r="C5742" s="210"/>
      <c r="D5742" s="102"/>
      <c r="E5742" s="210"/>
      <c r="F5742" s="102"/>
      <c r="G5742" s="210"/>
      <c r="H5742" s="102"/>
      <c r="I5742" s="210"/>
      <c r="J5742" s="102"/>
      <c r="K5742" s="210"/>
      <c r="L5742" s="102"/>
      <c r="M5742" s="210"/>
      <c r="N5742" s="102"/>
      <c r="O5742" s="210"/>
      <c r="P5742" s="102"/>
      <c r="Q5742" s="215"/>
    </row>
    <row r="5743" spans="2:17" x14ac:dyDescent="0.3">
      <c r="B5743" s="102"/>
      <c r="C5743" s="210"/>
      <c r="D5743" s="102"/>
      <c r="E5743" s="210"/>
      <c r="F5743" s="102"/>
      <c r="G5743" s="210"/>
      <c r="H5743" s="102"/>
      <c r="I5743" s="210"/>
      <c r="J5743" s="102"/>
      <c r="K5743" s="210"/>
      <c r="L5743" s="102"/>
      <c r="M5743" s="210"/>
      <c r="N5743" s="102"/>
      <c r="O5743" s="210"/>
      <c r="P5743" s="102"/>
      <c r="Q5743" s="215"/>
    </row>
    <row r="5744" spans="2:17" x14ac:dyDescent="0.3">
      <c r="B5744" s="102"/>
      <c r="C5744" s="210"/>
      <c r="D5744" s="102"/>
      <c r="E5744" s="210"/>
      <c r="F5744" s="102"/>
      <c r="G5744" s="210"/>
      <c r="H5744" s="102"/>
      <c r="I5744" s="210"/>
      <c r="J5744" s="102"/>
      <c r="K5744" s="210"/>
      <c r="L5744" s="102"/>
      <c r="M5744" s="210"/>
      <c r="N5744" s="102"/>
      <c r="O5744" s="210"/>
      <c r="P5744" s="102"/>
      <c r="Q5744" s="215"/>
    </row>
    <row r="5745" spans="2:17" x14ac:dyDescent="0.3">
      <c r="B5745" s="102"/>
      <c r="C5745" s="210"/>
      <c r="D5745" s="102"/>
      <c r="E5745" s="210"/>
      <c r="F5745" s="102"/>
      <c r="G5745" s="210"/>
      <c r="H5745" s="102"/>
      <c r="I5745" s="210"/>
      <c r="J5745" s="102"/>
      <c r="K5745" s="210"/>
      <c r="L5745" s="102"/>
      <c r="M5745" s="210"/>
      <c r="N5745" s="102"/>
      <c r="O5745" s="210"/>
      <c r="P5745" s="102"/>
      <c r="Q5745" s="215"/>
    </row>
    <row r="5746" spans="2:17" x14ac:dyDescent="0.3">
      <c r="B5746" s="102"/>
      <c r="C5746" s="210"/>
      <c r="D5746" s="102"/>
      <c r="E5746" s="210"/>
      <c r="F5746" s="102"/>
      <c r="G5746" s="210"/>
      <c r="H5746" s="102"/>
      <c r="I5746" s="210"/>
      <c r="J5746" s="102"/>
      <c r="K5746" s="210"/>
      <c r="L5746" s="102"/>
      <c r="M5746" s="210"/>
      <c r="N5746" s="102"/>
      <c r="O5746" s="210"/>
      <c r="P5746" s="102"/>
      <c r="Q5746" s="215"/>
    </row>
    <row r="5747" spans="2:17" x14ac:dyDescent="0.3">
      <c r="B5747" s="102"/>
      <c r="C5747" s="210"/>
      <c r="D5747" s="102"/>
      <c r="E5747" s="210"/>
      <c r="F5747" s="102"/>
      <c r="G5747" s="210"/>
      <c r="H5747" s="102"/>
      <c r="I5747" s="210"/>
      <c r="J5747" s="102"/>
      <c r="K5747" s="210"/>
      <c r="L5747" s="102"/>
      <c r="M5747" s="210"/>
      <c r="N5747" s="102"/>
      <c r="O5747" s="210"/>
      <c r="P5747" s="102"/>
      <c r="Q5747" s="215"/>
    </row>
    <row r="5748" spans="2:17" x14ac:dyDescent="0.3">
      <c r="B5748" s="102"/>
      <c r="C5748" s="210"/>
      <c r="D5748" s="102"/>
      <c r="E5748" s="210"/>
      <c r="F5748" s="102"/>
      <c r="G5748" s="210"/>
      <c r="H5748" s="102"/>
      <c r="I5748" s="210"/>
      <c r="J5748" s="102"/>
      <c r="K5748" s="210"/>
      <c r="L5748" s="102"/>
      <c r="M5748" s="210"/>
      <c r="N5748" s="102"/>
      <c r="O5748" s="210"/>
      <c r="P5748" s="102"/>
      <c r="Q5748" s="215"/>
    </row>
    <row r="5749" spans="2:17" x14ac:dyDescent="0.3">
      <c r="B5749" s="102"/>
      <c r="C5749" s="210"/>
      <c r="D5749" s="102"/>
      <c r="E5749" s="210"/>
      <c r="F5749" s="102"/>
      <c r="G5749" s="210"/>
      <c r="H5749" s="102"/>
      <c r="I5749" s="210"/>
      <c r="J5749" s="102"/>
      <c r="K5749" s="210"/>
      <c r="L5749" s="102"/>
      <c r="M5749" s="210"/>
      <c r="N5749" s="102"/>
      <c r="O5749" s="210"/>
      <c r="P5749" s="102"/>
      <c r="Q5749" s="215"/>
    </row>
    <row r="5750" spans="2:17" x14ac:dyDescent="0.3">
      <c r="B5750" s="102"/>
      <c r="C5750" s="210"/>
      <c r="D5750" s="102"/>
      <c r="E5750" s="210"/>
      <c r="F5750" s="102"/>
      <c r="G5750" s="210"/>
      <c r="H5750" s="102"/>
      <c r="I5750" s="210"/>
      <c r="J5750" s="102"/>
      <c r="K5750" s="210"/>
      <c r="L5750" s="102"/>
      <c r="M5750" s="210"/>
      <c r="N5750" s="102"/>
      <c r="O5750" s="210"/>
      <c r="P5750" s="102"/>
      <c r="Q5750" s="215"/>
    </row>
    <row r="5751" spans="2:17" x14ac:dyDescent="0.3">
      <c r="B5751" s="102"/>
      <c r="C5751" s="210"/>
      <c r="D5751" s="102"/>
      <c r="E5751" s="210"/>
      <c r="F5751" s="102"/>
      <c r="G5751" s="210"/>
      <c r="H5751" s="102"/>
      <c r="I5751" s="210"/>
      <c r="J5751" s="102"/>
      <c r="K5751" s="210"/>
      <c r="L5751" s="102"/>
      <c r="M5751" s="210"/>
      <c r="N5751" s="102"/>
      <c r="O5751" s="210"/>
      <c r="P5751" s="102"/>
      <c r="Q5751" s="215"/>
    </row>
    <row r="5752" spans="2:17" x14ac:dyDescent="0.3">
      <c r="B5752" s="102"/>
      <c r="C5752" s="210"/>
      <c r="D5752" s="102"/>
      <c r="E5752" s="210"/>
      <c r="F5752" s="102"/>
      <c r="G5752" s="210"/>
      <c r="H5752" s="102"/>
      <c r="I5752" s="210"/>
      <c r="J5752" s="102"/>
      <c r="K5752" s="210"/>
      <c r="L5752" s="102"/>
      <c r="M5752" s="210"/>
      <c r="N5752" s="102"/>
      <c r="O5752" s="210"/>
      <c r="P5752" s="102"/>
      <c r="Q5752" s="215"/>
    </row>
    <row r="5753" spans="2:17" x14ac:dyDescent="0.3">
      <c r="B5753" s="102"/>
      <c r="C5753" s="210"/>
      <c r="D5753" s="102"/>
      <c r="E5753" s="210"/>
      <c r="F5753" s="102"/>
      <c r="G5753" s="210"/>
      <c r="H5753" s="102"/>
      <c r="I5753" s="210"/>
      <c r="J5753" s="102"/>
      <c r="K5753" s="210"/>
      <c r="L5753" s="102"/>
      <c r="M5753" s="210"/>
      <c r="N5753" s="102"/>
      <c r="O5753" s="210"/>
      <c r="P5753" s="102"/>
      <c r="Q5753" s="215"/>
    </row>
    <row r="5754" spans="2:17" x14ac:dyDescent="0.3">
      <c r="B5754" s="102"/>
      <c r="C5754" s="210"/>
      <c r="D5754" s="102"/>
      <c r="E5754" s="210"/>
      <c r="F5754" s="102"/>
      <c r="G5754" s="210"/>
      <c r="H5754" s="102"/>
      <c r="I5754" s="210"/>
      <c r="J5754" s="102"/>
      <c r="K5754" s="210"/>
      <c r="L5754" s="102"/>
      <c r="M5754" s="210"/>
      <c r="N5754" s="102"/>
      <c r="O5754" s="210"/>
      <c r="P5754" s="102"/>
      <c r="Q5754" s="215"/>
    </row>
    <row r="5755" spans="2:17" x14ac:dyDescent="0.3">
      <c r="B5755" s="102"/>
      <c r="C5755" s="210"/>
      <c r="D5755" s="102"/>
      <c r="E5755" s="210"/>
      <c r="F5755" s="102"/>
      <c r="G5755" s="210"/>
      <c r="H5755" s="102"/>
      <c r="I5755" s="210"/>
      <c r="J5755" s="102"/>
      <c r="K5755" s="210"/>
      <c r="L5755" s="102"/>
      <c r="M5755" s="210"/>
      <c r="N5755" s="102"/>
      <c r="O5755" s="210"/>
      <c r="P5755" s="102"/>
      <c r="Q5755" s="215"/>
    </row>
    <row r="5756" spans="2:17" x14ac:dyDescent="0.3">
      <c r="B5756" s="102"/>
      <c r="C5756" s="210"/>
      <c r="D5756" s="102"/>
      <c r="E5756" s="210"/>
      <c r="F5756" s="102"/>
      <c r="G5756" s="210"/>
      <c r="H5756" s="102"/>
      <c r="I5756" s="210"/>
      <c r="J5756" s="102"/>
      <c r="K5756" s="210"/>
      <c r="L5756" s="102"/>
      <c r="M5756" s="210"/>
      <c r="N5756" s="102"/>
      <c r="O5756" s="210"/>
      <c r="P5756" s="102"/>
      <c r="Q5756" s="215"/>
    </row>
    <row r="5757" spans="2:17" x14ac:dyDescent="0.3">
      <c r="B5757" s="102"/>
      <c r="C5757" s="210"/>
      <c r="D5757" s="102"/>
      <c r="E5757" s="210"/>
      <c r="F5757" s="102"/>
      <c r="G5757" s="210"/>
      <c r="H5757" s="102"/>
      <c r="I5757" s="210"/>
      <c r="J5757" s="102"/>
      <c r="K5757" s="210"/>
      <c r="L5757" s="102"/>
      <c r="M5757" s="210"/>
      <c r="N5757" s="102"/>
      <c r="O5757" s="210"/>
      <c r="P5757" s="102"/>
      <c r="Q5757" s="215"/>
    </row>
    <row r="5758" spans="2:17" x14ac:dyDescent="0.3">
      <c r="B5758" s="102"/>
      <c r="C5758" s="210"/>
      <c r="D5758" s="102"/>
      <c r="E5758" s="210"/>
      <c r="F5758" s="102"/>
      <c r="G5758" s="210"/>
      <c r="H5758" s="102"/>
      <c r="I5758" s="210"/>
      <c r="J5758" s="102"/>
      <c r="K5758" s="210"/>
      <c r="L5758" s="102"/>
      <c r="M5758" s="210"/>
      <c r="N5758" s="102"/>
      <c r="O5758" s="210"/>
      <c r="P5758" s="102"/>
      <c r="Q5758" s="215"/>
    </row>
    <row r="5759" spans="2:17" x14ac:dyDescent="0.3">
      <c r="B5759" s="102"/>
      <c r="C5759" s="210"/>
      <c r="D5759" s="102"/>
      <c r="E5759" s="210"/>
      <c r="F5759" s="102"/>
      <c r="G5759" s="210"/>
      <c r="H5759" s="102"/>
      <c r="I5759" s="210"/>
      <c r="J5759" s="102"/>
      <c r="K5759" s="210"/>
      <c r="L5759" s="102"/>
      <c r="M5759" s="210"/>
      <c r="N5759" s="102"/>
      <c r="O5759" s="210"/>
      <c r="P5759" s="102"/>
      <c r="Q5759" s="215"/>
    </row>
    <row r="5760" spans="2:17" x14ac:dyDescent="0.3">
      <c r="B5760" s="102"/>
      <c r="C5760" s="210"/>
      <c r="D5760" s="102"/>
      <c r="E5760" s="210"/>
      <c r="F5760" s="102"/>
      <c r="G5760" s="210"/>
      <c r="H5760" s="102"/>
      <c r="I5760" s="210"/>
      <c r="J5760" s="102"/>
      <c r="K5760" s="210"/>
      <c r="L5760" s="102"/>
      <c r="M5760" s="210"/>
      <c r="N5760" s="102"/>
      <c r="O5760" s="210"/>
      <c r="P5760" s="102"/>
      <c r="Q5760" s="215"/>
    </row>
    <row r="5761" spans="2:17" x14ac:dyDescent="0.3">
      <c r="B5761" s="102"/>
      <c r="C5761" s="210"/>
      <c r="D5761" s="102"/>
      <c r="E5761" s="210"/>
      <c r="F5761" s="102"/>
      <c r="G5761" s="210"/>
      <c r="H5761" s="102"/>
      <c r="I5761" s="210"/>
      <c r="J5761" s="102"/>
      <c r="K5761" s="210"/>
      <c r="L5761" s="102"/>
      <c r="M5761" s="210"/>
      <c r="N5761" s="102"/>
      <c r="O5761" s="210"/>
      <c r="P5761" s="102"/>
      <c r="Q5761" s="215"/>
    </row>
    <row r="5762" spans="2:17" x14ac:dyDescent="0.3">
      <c r="B5762" s="102"/>
      <c r="C5762" s="210"/>
      <c r="D5762" s="102"/>
      <c r="E5762" s="210"/>
      <c r="F5762" s="102"/>
      <c r="G5762" s="210"/>
      <c r="H5762" s="102"/>
      <c r="I5762" s="210"/>
      <c r="J5762" s="102"/>
      <c r="K5762" s="210"/>
      <c r="L5762" s="102"/>
      <c r="M5762" s="210"/>
      <c r="N5762" s="102"/>
      <c r="O5762" s="210"/>
      <c r="P5762" s="102"/>
      <c r="Q5762" s="215"/>
    </row>
    <row r="5763" spans="2:17" x14ac:dyDescent="0.3">
      <c r="B5763" s="102"/>
      <c r="C5763" s="210"/>
      <c r="D5763" s="102"/>
      <c r="E5763" s="210"/>
      <c r="F5763" s="102"/>
      <c r="G5763" s="210"/>
      <c r="H5763" s="102"/>
      <c r="I5763" s="210"/>
      <c r="J5763" s="102"/>
      <c r="K5763" s="210"/>
      <c r="L5763" s="102"/>
      <c r="M5763" s="210"/>
      <c r="N5763" s="102"/>
      <c r="O5763" s="210"/>
      <c r="P5763" s="102"/>
      <c r="Q5763" s="215"/>
    </row>
    <row r="5764" spans="2:17" x14ac:dyDescent="0.3">
      <c r="B5764" s="102"/>
      <c r="C5764" s="210"/>
      <c r="D5764" s="102"/>
      <c r="E5764" s="210"/>
      <c r="F5764" s="102"/>
      <c r="G5764" s="210"/>
      <c r="H5764" s="102"/>
      <c r="I5764" s="210"/>
      <c r="J5764" s="102"/>
      <c r="K5764" s="210"/>
      <c r="L5764" s="102"/>
      <c r="M5764" s="210"/>
      <c r="N5764" s="102"/>
      <c r="O5764" s="210"/>
      <c r="P5764" s="102"/>
      <c r="Q5764" s="215"/>
    </row>
    <row r="5765" spans="2:17" x14ac:dyDescent="0.3">
      <c r="B5765" s="102"/>
      <c r="C5765" s="210"/>
      <c r="D5765" s="102"/>
      <c r="E5765" s="210"/>
      <c r="F5765" s="102"/>
      <c r="G5765" s="210"/>
      <c r="H5765" s="102"/>
      <c r="I5765" s="210"/>
      <c r="J5765" s="102"/>
      <c r="K5765" s="210"/>
      <c r="L5765" s="102"/>
      <c r="M5765" s="210"/>
      <c r="N5765" s="102"/>
      <c r="O5765" s="210"/>
      <c r="P5765" s="102"/>
      <c r="Q5765" s="215"/>
    </row>
    <row r="5766" spans="2:17" x14ac:dyDescent="0.3">
      <c r="B5766" s="102"/>
      <c r="C5766" s="210"/>
      <c r="D5766" s="102"/>
      <c r="E5766" s="210"/>
      <c r="F5766" s="102"/>
      <c r="G5766" s="210"/>
      <c r="H5766" s="102"/>
      <c r="I5766" s="210"/>
      <c r="J5766" s="102"/>
      <c r="K5766" s="210"/>
      <c r="L5766" s="102"/>
      <c r="M5766" s="210"/>
      <c r="N5766" s="102"/>
      <c r="O5766" s="210"/>
      <c r="P5766" s="102"/>
      <c r="Q5766" s="215"/>
    </row>
    <row r="5767" spans="2:17" x14ac:dyDescent="0.3">
      <c r="B5767" s="102"/>
      <c r="C5767" s="210"/>
      <c r="D5767" s="102"/>
      <c r="E5767" s="210"/>
      <c r="F5767" s="102"/>
      <c r="G5767" s="210"/>
      <c r="H5767" s="102"/>
      <c r="I5767" s="210"/>
      <c r="J5767" s="102"/>
      <c r="K5767" s="210"/>
      <c r="L5767" s="102"/>
      <c r="M5767" s="210"/>
      <c r="N5767" s="102"/>
      <c r="O5767" s="210"/>
      <c r="P5767" s="102"/>
      <c r="Q5767" s="215"/>
    </row>
    <row r="5768" spans="2:17" x14ac:dyDescent="0.3">
      <c r="B5768" s="102"/>
      <c r="C5768" s="210"/>
      <c r="D5768" s="102"/>
      <c r="E5768" s="210"/>
      <c r="F5768" s="102"/>
      <c r="G5768" s="210"/>
      <c r="H5768" s="102"/>
      <c r="I5768" s="210"/>
      <c r="J5768" s="102"/>
      <c r="K5768" s="210"/>
      <c r="L5768" s="102"/>
      <c r="M5768" s="210"/>
      <c r="N5768" s="102"/>
      <c r="O5768" s="210"/>
      <c r="P5768" s="102"/>
      <c r="Q5768" s="215"/>
    </row>
    <row r="5769" spans="2:17" x14ac:dyDescent="0.3">
      <c r="B5769" s="102"/>
      <c r="C5769" s="210"/>
      <c r="D5769" s="102"/>
      <c r="E5769" s="210"/>
      <c r="F5769" s="102"/>
      <c r="G5769" s="210"/>
      <c r="H5769" s="102"/>
      <c r="I5769" s="210"/>
      <c r="J5769" s="102"/>
      <c r="K5769" s="210"/>
      <c r="L5769" s="102"/>
      <c r="M5769" s="210"/>
      <c r="N5769" s="102"/>
      <c r="O5769" s="210"/>
      <c r="P5769" s="102"/>
      <c r="Q5769" s="215"/>
    </row>
    <row r="5770" spans="2:17" x14ac:dyDescent="0.3">
      <c r="B5770" s="102"/>
      <c r="C5770" s="210"/>
      <c r="D5770" s="102"/>
      <c r="E5770" s="210"/>
      <c r="F5770" s="102"/>
      <c r="G5770" s="210"/>
      <c r="H5770" s="102"/>
      <c r="I5770" s="210"/>
      <c r="J5770" s="102"/>
      <c r="K5770" s="210"/>
      <c r="L5770" s="102"/>
      <c r="M5770" s="210"/>
      <c r="N5770" s="102"/>
      <c r="O5770" s="210"/>
      <c r="P5770" s="102"/>
      <c r="Q5770" s="215"/>
    </row>
    <row r="5771" spans="2:17" x14ac:dyDescent="0.3">
      <c r="B5771" s="102"/>
      <c r="C5771" s="210"/>
      <c r="D5771" s="102"/>
      <c r="E5771" s="210"/>
      <c r="F5771" s="102"/>
      <c r="G5771" s="210"/>
      <c r="H5771" s="102"/>
      <c r="I5771" s="210"/>
      <c r="J5771" s="102"/>
      <c r="K5771" s="210"/>
      <c r="L5771" s="102"/>
      <c r="M5771" s="210"/>
      <c r="N5771" s="102"/>
      <c r="O5771" s="210"/>
      <c r="P5771" s="102"/>
      <c r="Q5771" s="215"/>
    </row>
    <row r="5772" spans="2:17" x14ac:dyDescent="0.3">
      <c r="B5772" s="102"/>
      <c r="C5772" s="210"/>
      <c r="D5772" s="102"/>
      <c r="E5772" s="210"/>
      <c r="F5772" s="102"/>
      <c r="G5772" s="210"/>
      <c r="H5772" s="102"/>
      <c r="I5772" s="210"/>
      <c r="J5772" s="102"/>
      <c r="K5772" s="210"/>
      <c r="L5772" s="102"/>
      <c r="M5772" s="210"/>
      <c r="N5772" s="102"/>
      <c r="O5772" s="210"/>
      <c r="P5772" s="102"/>
      <c r="Q5772" s="215"/>
    </row>
    <row r="5773" spans="2:17" x14ac:dyDescent="0.3">
      <c r="B5773" s="102"/>
      <c r="C5773" s="210"/>
      <c r="D5773" s="102"/>
      <c r="E5773" s="210"/>
      <c r="F5773" s="102"/>
      <c r="G5773" s="210"/>
      <c r="H5773" s="102"/>
      <c r="I5773" s="210"/>
      <c r="J5773" s="102"/>
      <c r="K5773" s="210"/>
      <c r="L5773" s="102"/>
      <c r="M5773" s="210"/>
      <c r="N5773" s="102"/>
      <c r="O5773" s="210"/>
      <c r="P5773" s="102"/>
      <c r="Q5773" s="215"/>
    </row>
    <row r="5774" spans="2:17" x14ac:dyDescent="0.3">
      <c r="B5774" s="102"/>
      <c r="C5774" s="210"/>
      <c r="D5774" s="102"/>
      <c r="E5774" s="210"/>
      <c r="F5774" s="102"/>
      <c r="G5774" s="210"/>
      <c r="H5774" s="102"/>
      <c r="I5774" s="210"/>
      <c r="J5774" s="102"/>
      <c r="K5774" s="210"/>
      <c r="L5774" s="102"/>
      <c r="M5774" s="210"/>
      <c r="N5774" s="102"/>
      <c r="O5774" s="210"/>
      <c r="P5774" s="102"/>
      <c r="Q5774" s="215"/>
    </row>
    <row r="5775" spans="2:17" x14ac:dyDescent="0.3">
      <c r="B5775" s="102"/>
      <c r="C5775" s="210"/>
      <c r="D5775" s="102"/>
      <c r="E5775" s="210"/>
      <c r="F5775" s="102"/>
      <c r="G5775" s="210"/>
      <c r="H5775" s="102"/>
      <c r="I5775" s="210"/>
      <c r="J5775" s="102"/>
      <c r="K5775" s="210"/>
      <c r="L5775" s="102"/>
      <c r="M5775" s="210"/>
      <c r="N5775" s="102"/>
      <c r="O5775" s="210"/>
      <c r="P5775" s="102"/>
      <c r="Q5775" s="215"/>
    </row>
    <row r="5776" spans="2:17" x14ac:dyDescent="0.3">
      <c r="B5776" s="102"/>
      <c r="C5776" s="210"/>
      <c r="D5776" s="102"/>
      <c r="E5776" s="210"/>
      <c r="F5776" s="102"/>
      <c r="G5776" s="210"/>
      <c r="H5776" s="102"/>
      <c r="I5776" s="210"/>
      <c r="J5776" s="102"/>
      <c r="K5776" s="210"/>
      <c r="L5776" s="102"/>
      <c r="M5776" s="210"/>
      <c r="N5776" s="102"/>
      <c r="O5776" s="210"/>
      <c r="P5776" s="102"/>
      <c r="Q5776" s="215"/>
    </row>
    <row r="5777" spans="2:17" x14ac:dyDescent="0.3">
      <c r="B5777" s="102"/>
      <c r="C5777" s="210"/>
      <c r="D5777" s="102"/>
      <c r="E5777" s="210"/>
      <c r="F5777" s="102"/>
      <c r="G5777" s="210"/>
      <c r="H5777" s="102"/>
      <c r="I5777" s="210"/>
      <c r="J5777" s="102"/>
      <c r="K5777" s="210"/>
      <c r="L5777" s="102"/>
      <c r="M5777" s="210"/>
      <c r="N5777" s="102"/>
      <c r="O5777" s="210"/>
      <c r="P5777" s="102"/>
      <c r="Q5777" s="215"/>
    </row>
    <row r="5778" spans="2:17" x14ac:dyDescent="0.3">
      <c r="B5778" s="102"/>
      <c r="C5778" s="210"/>
      <c r="D5778" s="102"/>
      <c r="E5778" s="210"/>
      <c r="F5778" s="102"/>
      <c r="G5778" s="210"/>
      <c r="H5778" s="102"/>
      <c r="I5778" s="210"/>
      <c r="J5778" s="102"/>
      <c r="K5778" s="210"/>
      <c r="L5778" s="102"/>
      <c r="M5778" s="210"/>
      <c r="N5778" s="102"/>
      <c r="O5778" s="210"/>
      <c r="P5778" s="102"/>
      <c r="Q5778" s="215"/>
    </row>
    <row r="5779" spans="2:17" x14ac:dyDescent="0.3">
      <c r="B5779" s="102"/>
      <c r="C5779" s="210"/>
      <c r="D5779" s="102"/>
      <c r="E5779" s="210"/>
      <c r="F5779" s="102"/>
      <c r="G5779" s="210"/>
      <c r="H5779" s="102"/>
      <c r="I5779" s="210"/>
      <c r="J5779" s="102"/>
      <c r="K5779" s="210"/>
      <c r="L5779" s="102"/>
      <c r="M5779" s="210"/>
      <c r="N5779" s="102"/>
      <c r="O5779" s="210"/>
      <c r="P5779" s="102"/>
      <c r="Q5779" s="215"/>
    </row>
    <row r="5780" spans="2:17" x14ac:dyDescent="0.3">
      <c r="B5780" s="102"/>
      <c r="C5780" s="210"/>
      <c r="D5780" s="102"/>
      <c r="E5780" s="210"/>
      <c r="F5780" s="102"/>
      <c r="G5780" s="210"/>
      <c r="H5780" s="102"/>
      <c r="I5780" s="210"/>
      <c r="J5780" s="102"/>
      <c r="K5780" s="210"/>
      <c r="L5780" s="102"/>
      <c r="M5780" s="210"/>
      <c r="N5780" s="102"/>
      <c r="O5780" s="210"/>
      <c r="P5780" s="102"/>
      <c r="Q5780" s="215"/>
    </row>
    <row r="5781" spans="2:17" x14ac:dyDescent="0.3">
      <c r="B5781" s="102"/>
      <c r="C5781" s="210"/>
      <c r="D5781" s="102"/>
      <c r="E5781" s="210"/>
      <c r="F5781" s="102"/>
      <c r="G5781" s="210"/>
      <c r="H5781" s="102"/>
      <c r="I5781" s="210"/>
      <c r="J5781" s="102"/>
      <c r="K5781" s="210"/>
      <c r="L5781" s="102"/>
      <c r="M5781" s="210"/>
      <c r="N5781" s="102"/>
      <c r="O5781" s="210"/>
      <c r="P5781" s="102"/>
      <c r="Q5781" s="215"/>
    </row>
    <row r="5782" spans="2:17" x14ac:dyDescent="0.3">
      <c r="B5782" s="102"/>
      <c r="C5782" s="210"/>
      <c r="D5782" s="102"/>
      <c r="E5782" s="210"/>
      <c r="F5782" s="102"/>
      <c r="G5782" s="210"/>
      <c r="H5782" s="102"/>
      <c r="I5782" s="210"/>
      <c r="J5782" s="102"/>
      <c r="K5782" s="210"/>
      <c r="L5782" s="102"/>
      <c r="M5782" s="210"/>
      <c r="N5782" s="102"/>
      <c r="O5782" s="210"/>
      <c r="P5782" s="102"/>
      <c r="Q5782" s="215"/>
    </row>
    <row r="5783" spans="2:17" x14ac:dyDescent="0.3">
      <c r="B5783" s="102"/>
      <c r="C5783" s="210"/>
      <c r="D5783" s="102"/>
      <c r="E5783" s="210"/>
      <c r="F5783" s="102"/>
      <c r="G5783" s="210"/>
      <c r="H5783" s="102"/>
      <c r="I5783" s="210"/>
      <c r="J5783" s="102"/>
      <c r="K5783" s="210"/>
      <c r="L5783" s="102"/>
      <c r="M5783" s="210"/>
      <c r="N5783" s="102"/>
      <c r="O5783" s="210"/>
      <c r="P5783" s="102"/>
      <c r="Q5783" s="215"/>
    </row>
    <row r="5784" spans="2:17" x14ac:dyDescent="0.3">
      <c r="B5784" s="102"/>
      <c r="C5784" s="210"/>
      <c r="D5784" s="102"/>
      <c r="E5784" s="210"/>
      <c r="F5784" s="102"/>
      <c r="G5784" s="210"/>
      <c r="H5784" s="102"/>
      <c r="I5784" s="210"/>
      <c r="J5784" s="102"/>
      <c r="K5784" s="210"/>
      <c r="L5784" s="102"/>
      <c r="M5784" s="210"/>
      <c r="N5784" s="102"/>
      <c r="O5784" s="210"/>
      <c r="P5784" s="102"/>
      <c r="Q5784" s="215"/>
    </row>
    <row r="5785" spans="2:17" x14ac:dyDescent="0.3">
      <c r="B5785" s="102"/>
      <c r="C5785" s="210"/>
      <c r="D5785" s="102"/>
      <c r="E5785" s="210"/>
      <c r="F5785" s="102"/>
      <c r="G5785" s="210"/>
      <c r="H5785" s="102"/>
      <c r="I5785" s="210"/>
      <c r="J5785" s="102"/>
      <c r="K5785" s="210"/>
      <c r="L5785" s="102"/>
      <c r="M5785" s="210"/>
      <c r="N5785" s="102"/>
      <c r="O5785" s="210"/>
      <c r="P5785" s="102"/>
      <c r="Q5785" s="215"/>
    </row>
    <row r="5786" spans="2:17" x14ac:dyDescent="0.3">
      <c r="B5786" s="102"/>
      <c r="C5786" s="210"/>
      <c r="D5786" s="102"/>
      <c r="E5786" s="210"/>
      <c r="F5786" s="102"/>
      <c r="G5786" s="210"/>
      <c r="H5786" s="102"/>
      <c r="I5786" s="210"/>
      <c r="J5786" s="102"/>
      <c r="K5786" s="210"/>
      <c r="L5786" s="102"/>
      <c r="M5786" s="210"/>
      <c r="N5786" s="102"/>
      <c r="O5786" s="210"/>
      <c r="P5786" s="102"/>
      <c r="Q5786" s="215"/>
    </row>
    <row r="5787" spans="2:17" x14ac:dyDescent="0.3">
      <c r="B5787" s="102"/>
      <c r="C5787" s="210"/>
      <c r="D5787" s="102"/>
      <c r="E5787" s="210"/>
      <c r="F5787" s="102"/>
      <c r="G5787" s="210"/>
      <c r="H5787" s="102"/>
      <c r="I5787" s="210"/>
      <c r="J5787" s="102"/>
      <c r="K5787" s="210"/>
      <c r="L5787" s="102"/>
      <c r="M5787" s="210"/>
      <c r="N5787" s="102"/>
      <c r="O5787" s="210"/>
      <c r="P5787" s="102"/>
      <c r="Q5787" s="215"/>
    </row>
    <row r="5788" spans="2:17" x14ac:dyDescent="0.3">
      <c r="B5788" s="102"/>
      <c r="C5788" s="210"/>
      <c r="D5788" s="102"/>
      <c r="E5788" s="210"/>
      <c r="F5788" s="102"/>
      <c r="G5788" s="210"/>
      <c r="H5788" s="102"/>
      <c r="I5788" s="210"/>
      <c r="J5788" s="102"/>
      <c r="K5788" s="210"/>
      <c r="L5788" s="102"/>
      <c r="M5788" s="210"/>
      <c r="N5788" s="102"/>
      <c r="O5788" s="210"/>
      <c r="P5788" s="102"/>
      <c r="Q5788" s="215"/>
    </row>
    <row r="5789" spans="2:17" x14ac:dyDescent="0.3">
      <c r="B5789" s="102"/>
      <c r="C5789" s="210"/>
      <c r="D5789" s="102"/>
      <c r="E5789" s="210"/>
      <c r="F5789" s="102"/>
      <c r="G5789" s="210"/>
      <c r="H5789" s="102"/>
      <c r="I5789" s="210"/>
      <c r="J5789" s="102"/>
      <c r="K5789" s="210"/>
      <c r="L5789" s="102"/>
      <c r="M5789" s="210"/>
      <c r="N5789" s="102"/>
      <c r="O5789" s="210"/>
      <c r="P5789" s="102"/>
      <c r="Q5789" s="215"/>
    </row>
    <row r="5790" spans="2:17" x14ac:dyDescent="0.3">
      <c r="B5790" s="102"/>
      <c r="C5790" s="210"/>
      <c r="D5790" s="102"/>
      <c r="E5790" s="210"/>
      <c r="F5790" s="102"/>
      <c r="G5790" s="210"/>
      <c r="H5790" s="102"/>
      <c r="I5790" s="210"/>
      <c r="J5790" s="102"/>
      <c r="K5790" s="210"/>
      <c r="L5790" s="102"/>
      <c r="M5790" s="210"/>
      <c r="N5790" s="102"/>
      <c r="O5790" s="210"/>
      <c r="P5790" s="102"/>
      <c r="Q5790" s="215"/>
    </row>
    <row r="5791" spans="2:17" x14ac:dyDescent="0.3">
      <c r="B5791" s="102"/>
      <c r="C5791" s="210"/>
      <c r="D5791" s="102"/>
      <c r="E5791" s="210"/>
      <c r="F5791" s="102"/>
      <c r="G5791" s="210"/>
      <c r="H5791" s="102"/>
      <c r="I5791" s="210"/>
      <c r="J5791" s="102"/>
      <c r="K5791" s="210"/>
      <c r="L5791" s="102"/>
      <c r="M5791" s="210"/>
      <c r="N5791" s="102"/>
      <c r="O5791" s="210"/>
      <c r="P5791" s="102"/>
      <c r="Q5791" s="215"/>
    </row>
    <row r="5792" spans="2:17" x14ac:dyDescent="0.3">
      <c r="B5792" s="102"/>
      <c r="C5792" s="210"/>
      <c r="D5792" s="102"/>
      <c r="E5792" s="210"/>
      <c r="F5792" s="102"/>
      <c r="G5792" s="210"/>
      <c r="H5792" s="102"/>
      <c r="I5792" s="210"/>
      <c r="J5792" s="102"/>
      <c r="K5792" s="210"/>
      <c r="L5792" s="102"/>
      <c r="M5792" s="210"/>
      <c r="N5792" s="102"/>
      <c r="O5792" s="210"/>
      <c r="P5792" s="102"/>
      <c r="Q5792" s="215"/>
    </row>
    <row r="5793" spans="2:17" x14ac:dyDescent="0.3">
      <c r="B5793" s="102"/>
      <c r="C5793" s="210"/>
      <c r="D5793" s="102"/>
      <c r="E5793" s="210"/>
      <c r="F5793" s="102"/>
      <c r="G5793" s="210"/>
      <c r="H5793" s="102"/>
      <c r="I5793" s="210"/>
      <c r="J5793" s="102"/>
      <c r="K5793" s="210"/>
      <c r="L5793" s="102"/>
      <c r="M5793" s="210"/>
      <c r="N5793" s="102"/>
      <c r="O5793" s="210"/>
      <c r="P5793" s="102"/>
      <c r="Q5793" s="215"/>
    </row>
    <row r="5794" spans="2:17" x14ac:dyDescent="0.3">
      <c r="B5794" s="102"/>
      <c r="C5794" s="210"/>
      <c r="D5794" s="102"/>
      <c r="E5794" s="210"/>
      <c r="F5794" s="102"/>
      <c r="G5794" s="210"/>
      <c r="H5794" s="102"/>
      <c r="I5794" s="210"/>
      <c r="J5794" s="102"/>
      <c r="K5794" s="210"/>
      <c r="L5794" s="102"/>
      <c r="M5794" s="210"/>
      <c r="N5794" s="102"/>
      <c r="O5794" s="210"/>
      <c r="P5794" s="102"/>
      <c r="Q5794" s="215"/>
    </row>
    <row r="5795" spans="2:17" x14ac:dyDescent="0.3">
      <c r="B5795" s="102"/>
      <c r="C5795" s="210"/>
      <c r="D5795" s="102"/>
      <c r="E5795" s="210"/>
      <c r="F5795" s="102"/>
      <c r="G5795" s="210"/>
      <c r="H5795" s="102"/>
      <c r="I5795" s="210"/>
      <c r="J5795" s="102"/>
      <c r="K5795" s="210"/>
      <c r="L5795" s="102"/>
      <c r="M5795" s="210"/>
      <c r="N5795" s="102"/>
      <c r="O5795" s="210"/>
      <c r="P5795" s="102"/>
      <c r="Q5795" s="215"/>
    </row>
    <row r="5796" spans="2:17" x14ac:dyDescent="0.3">
      <c r="B5796" s="102"/>
      <c r="C5796" s="210"/>
      <c r="D5796" s="102"/>
      <c r="E5796" s="210"/>
      <c r="F5796" s="102"/>
      <c r="G5796" s="210"/>
      <c r="H5796" s="102"/>
      <c r="I5796" s="210"/>
      <c r="J5796" s="102"/>
      <c r="K5796" s="210"/>
      <c r="L5796" s="102"/>
      <c r="M5796" s="210"/>
      <c r="N5796" s="102"/>
      <c r="O5796" s="210"/>
      <c r="P5796" s="102"/>
      <c r="Q5796" s="215"/>
    </row>
    <row r="5797" spans="2:17" x14ac:dyDescent="0.3">
      <c r="B5797" s="102"/>
      <c r="C5797" s="210"/>
      <c r="D5797" s="102"/>
      <c r="E5797" s="210"/>
      <c r="F5797" s="102"/>
      <c r="G5797" s="210"/>
      <c r="H5797" s="102"/>
      <c r="I5797" s="210"/>
      <c r="J5797" s="102"/>
      <c r="K5797" s="210"/>
      <c r="L5797" s="102"/>
      <c r="M5797" s="210"/>
      <c r="N5797" s="102"/>
      <c r="O5797" s="210"/>
      <c r="P5797" s="102"/>
      <c r="Q5797" s="215"/>
    </row>
    <row r="5798" spans="2:17" x14ac:dyDescent="0.3">
      <c r="B5798" s="102"/>
      <c r="C5798" s="210"/>
      <c r="D5798" s="102"/>
      <c r="E5798" s="210"/>
      <c r="F5798" s="102"/>
      <c r="G5798" s="210"/>
      <c r="H5798" s="102"/>
      <c r="I5798" s="210"/>
      <c r="J5798" s="102"/>
      <c r="K5798" s="210"/>
      <c r="L5798" s="102"/>
      <c r="M5798" s="210"/>
      <c r="N5798" s="102"/>
      <c r="O5798" s="210"/>
      <c r="P5798" s="102"/>
      <c r="Q5798" s="215"/>
    </row>
    <row r="5799" spans="2:17" x14ac:dyDescent="0.3">
      <c r="B5799" s="102"/>
      <c r="C5799" s="210"/>
      <c r="D5799" s="102"/>
      <c r="E5799" s="210"/>
      <c r="F5799" s="102"/>
      <c r="G5799" s="210"/>
      <c r="H5799" s="102"/>
      <c r="I5799" s="210"/>
      <c r="J5799" s="102"/>
      <c r="K5799" s="210"/>
      <c r="L5799" s="102"/>
      <c r="M5799" s="210"/>
      <c r="N5799" s="102"/>
      <c r="O5799" s="210"/>
      <c r="P5799" s="102"/>
      <c r="Q5799" s="215"/>
    </row>
    <row r="5800" spans="2:17" x14ac:dyDescent="0.3">
      <c r="B5800" s="102"/>
      <c r="C5800" s="210"/>
      <c r="D5800" s="102"/>
      <c r="E5800" s="210"/>
      <c r="F5800" s="102"/>
      <c r="G5800" s="210"/>
      <c r="H5800" s="102"/>
      <c r="I5800" s="210"/>
      <c r="J5800" s="102"/>
      <c r="K5800" s="210"/>
      <c r="L5800" s="102"/>
      <c r="M5800" s="210"/>
      <c r="N5800" s="102"/>
      <c r="O5800" s="210"/>
      <c r="P5800" s="102"/>
      <c r="Q5800" s="215"/>
    </row>
    <row r="5801" spans="2:17" x14ac:dyDescent="0.3">
      <c r="B5801" s="102"/>
      <c r="C5801" s="210"/>
      <c r="D5801" s="102"/>
      <c r="E5801" s="210"/>
      <c r="F5801" s="102"/>
      <c r="G5801" s="210"/>
      <c r="H5801" s="102"/>
      <c r="I5801" s="210"/>
      <c r="J5801" s="102"/>
      <c r="K5801" s="210"/>
      <c r="L5801" s="102"/>
      <c r="M5801" s="210"/>
      <c r="N5801" s="102"/>
      <c r="O5801" s="210"/>
      <c r="P5801" s="102"/>
      <c r="Q5801" s="215"/>
    </row>
    <row r="5802" spans="2:17" x14ac:dyDescent="0.3">
      <c r="B5802" s="102"/>
      <c r="C5802" s="210"/>
      <c r="D5802" s="102"/>
      <c r="E5802" s="210"/>
      <c r="F5802" s="102"/>
      <c r="G5802" s="210"/>
      <c r="H5802" s="102"/>
      <c r="I5802" s="210"/>
      <c r="J5802" s="102"/>
      <c r="K5802" s="210"/>
      <c r="L5802" s="102"/>
      <c r="M5802" s="210"/>
      <c r="N5802" s="102"/>
      <c r="O5802" s="210"/>
      <c r="P5802" s="102"/>
      <c r="Q5802" s="215"/>
    </row>
    <row r="5803" spans="2:17" x14ac:dyDescent="0.3">
      <c r="B5803" s="102"/>
      <c r="C5803" s="210"/>
      <c r="D5803" s="102"/>
      <c r="E5803" s="210"/>
      <c r="F5803" s="102"/>
      <c r="G5803" s="210"/>
      <c r="H5803" s="102"/>
      <c r="I5803" s="210"/>
      <c r="J5803" s="102"/>
      <c r="K5803" s="210"/>
      <c r="L5803" s="102"/>
      <c r="M5803" s="210"/>
      <c r="N5803" s="102"/>
      <c r="O5803" s="210"/>
      <c r="P5803" s="102"/>
      <c r="Q5803" s="215"/>
    </row>
    <row r="5804" spans="2:17" x14ac:dyDescent="0.3">
      <c r="B5804" s="102"/>
      <c r="C5804" s="210"/>
      <c r="D5804" s="102"/>
      <c r="E5804" s="210"/>
      <c r="F5804" s="102"/>
      <c r="G5804" s="210"/>
      <c r="H5804" s="102"/>
      <c r="I5804" s="210"/>
      <c r="J5804" s="102"/>
      <c r="K5804" s="210"/>
      <c r="L5804" s="102"/>
      <c r="M5804" s="210"/>
      <c r="N5804" s="102"/>
      <c r="O5804" s="210"/>
      <c r="P5804" s="102"/>
      <c r="Q5804" s="215"/>
    </row>
    <row r="5805" spans="2:17" x14ac:dyDescent="0.3">
      <c r="B5805" s="102"/>
      <c r="C5805" s="210"/>
      <c r="D5805" s="102"/>
      <c r="E5805" s="210"/>
      <c r="F5805" s="102"/>
      <c r="G5805" s="210"/>
      <c r="H5805" s="102"/>
      <c r="I5805" s="210"/>
      <c r="J5805" s="102"/>
      <c r="K5805" s="210"/>
      <c r="L5805" s="102"/>
      <c r="M5805" s="210"/>
      <c r="N5805" s="102"/>
      <c r="O5805" s="210"/>
      <c r="P5805" s="102"/>
      <c r="Q5805" s="215"/>
    </row>
    <row r="5806" spans="2:17" x14ac:dyDescent="0.3">
      <c r="B5806" s="102"/>
      <c r="C5806" s="210"/>
      <c r="D5806" s="102"/>
      <c r="E5806" s="210"/>
      <c r="F5806" s="102"/>
      <c r="G5806" s="210"/>
      <c r="H5806" s="102"/>
      <c r="I5806" s="210"/>
      <c r="J5806" s="102"/>
      <c r="K5806" s="210"/>
      <c r="L5806" s="102"/>
      <c r="M5806" s="210"/>
      <c r="N5806" s="102"/>
      <c r="O5806" s="210"/>
      <c r="P5806" s="102"/>
      <c r="Q5806" s="215"/>
    </row>
    <row r="5807" spans="2:17" x14ac:dyDescent="0.3">
      <c r="B5807" s="102"/>
      <c r="C5807" s="210"/>
      <c r="D5807" s="102"/>
      <c r="E5807" s="210"/>
      <c r="F5807" s="102"/>
      <c r="G5807" s="210"/>
      <c r="H5807" s="102"/>
      <c r="I5807" s="210"/>
      <c r="J5807" s="102"/>
      <c r="K5807" s="210"/>
      <c r="L5807" s="102"/>
      <c r="M5807" s="210"/>
      <c r="N5807" s="102"/>
      <c r="O5807" s="210"/>
      <c r="P5807" s="102"/>
      <c r="Q5807" s="215"/>
    </row>
    <row r="5808" spans="2:17" x14ac:dyDescent="0.3">
      <c r="B5808" s="102"/>
      <c r="C5808" s="210"/>
      <c r="D5808" s="102"/>
      <c r="E5808" s="210"/>
      <c r="F5808" s="102"/>
      <c r="G5808" s="210"/>
      <c r="H5808" s="102"/>
      <c r="I5808" s="210"/>
      <c r="J5808" s="102"/>
      <c r="K5808" s="210"/>
      <c r="L5808" s="102"/>
      <c r="M5808" s="210"/>
      <c r="N5808" s="102"/>
      <c r="O5808" s="210"/>
      <c r="P5808" s="102"/>
      <c r="Q5808" s="215"/>
    </row>
    <row r="5809" spans="2:17" x14ac:dyDescent="0.3">
      <c r="B5809" s="102"/>
      <c r="C5809" s="210"/>
      <c r="D5809" s="102"/>
      <c r="E5809" s="210"/>
      <c r="F5809" s="102"/>
      <c r="G5809" s="210"/>
      <c r="H5809" s="102"/>
      <c r="I5809" s="210"/>
      <c r="J5809" s="102"/>
      <c r="K5809" s="210"/>
      <c r="L5809" s="102"/>
      <c r="M5809" s="210"/>
      <c r="N5809" s="102"/>
      <c r="O5809" s="210"/>
      <c r="P5809" s="102"/>
      <c r="Q5809" s="215"/>
    </row>
    <row r="5810" spans="2:17" x14ac:dyDescent="0.3">
      <c r="B5810" s="102"/>
      <c r="C5810" s="210"/>
      <c r="D5810" s="102"/>
      <c r="E5810" s="210"/>
      <c r="F5810" s="102"/>
      <c r="G5810" s="210"/>
      <c r="H5810" s="102"/>
      <c r="I5810" s="210"/>
      <c r="J5810" s="102"/>
      <c r="K5810" s="210"/>
      <c r="L5810" s="102"/>
      <c r="M5810" s="210"/>
      <c r="N5810" s="102"/>
      <c r="O5810" s="210"/>
      <c r="P5810" s="102"/>
      <c r="Q5810" s="215"/>
    </row>
    <row r="5811" spans="2:17" x14ac:dyDescent="0.3">
      <c r="B5811" s="102"/>
      <c r="C5811" s="210"/>
      <c r="D5811" s="102"/>
      <c r="E5811" s="210"/>
      <c r="F5811" s="102"/>
      <c r="G5811" s="210"/>
      <c r="H5811" s="102"/>
      <c r="I5811" s="210"/>
      <c r="J5811" s="102"/>
      <c r="K5811" s="210"/>
      <c r="L5811" s="102"/>
      <c r="M5811" s="210"/>
      <c r="N5811" s="102"/>
      <c r="O5811" s="210"/>
      <c r="P5811" s="102"/>
      <c r="Q5811" s="215"/>
    </row>
    <row r="5812" spans="2:17" x14ac:dyDescent="0.3">
      <c r="B5812" s="102"/>
      <c r="C5812" s="210"/>
      <c r="D5812" s="102"/>
      <c r="E5812" s="210"/>
      <c r="F5812" s="102"/>
      <c r="G5812" s="210"/>
      <c r="H5812" s="102"/>
      <c r="I5812" s="210"/>
      <c r="J5812" s="102"/>
      <c r="K5812" s="210"/>
      <c r="L5812" s="102"/>
      <c r="M5812" s="210"/>
      <c r="N5812" s="102"/>
      <c r="O5812" s="210"/>
      <c r="P5812" s="102"/>
      <c r="Q5812" s="215"/>
    </row>
    <row r="5813" spans="2:17" x14ac:dyDescent="0.3">
      <c r="B5813" s="102"/>
      <c r="C5813" s="210"/>
      <c r="D5813" s="102"/>
      <c r="E5813" s="210"/>
      <c r="F5813" s="102"/>
      <c r="G5813" s="210"/>
      <c r="H5813" s="102"/>
      <c r="I5813" s="210"/>
      <c r="J5813" s="102"/>
      <c r="K5813" s="210"/>
      <c r="L5813" s="102"/>
      <c r="M5813" s="210"/>
      <c r="N5813" s="102"/>
      <c r="O5813" s="210"/>
      <c r="P5813" s="102"/>
      <c r="Q5813" s="215"/>
    </row>
    <row r="5814" spans="2:17" x14ac:dyDescent="0.3">
      <c r="B5814" s="102"/>
      <c r="C5814" s="210"/>
      <c r="D5814" s="102"/>
      <c r="E5814" s="210"/>
      <c r="F5814" s="102"/>
      <c r="G5814" s="210"/>
      <c r="H5814" s="102"/>
      <c r="I5814" s="210"/>
      <c r="J5814" s="102"/>
      <c r="K5814" s="210"/>
      <c r="L5814" s="102"/>
      <c r="M5814" s="210"/>
      <c r="N5814" s="102"/>
      <c r="O5814" s="210"/>
      <c r="P5814" s="102"/>
      <c r="Q5814" s="215"/>
    </row>
    <row r="5815" spans="2:17" x14ac:dyDescent="0.3">
      <c r="B5815" s="102"/>
      <c r="C5815" s="210"/>
      <c r="D5815" s="102"/>
      <c r="E5815" s="210"/>
      <c r="F5815" s="102"/>
      <c r="G5815" s="210"/>
      <c r="H5815" s="102"/>
      <c r="I5815" s="210"/>
      <c r="J5815" s="102"/>
      <c r="K5815" s="210"/>
      <c r="L5815" s="102"/>
      <c r="M5815" s="210"/>
      <c r="N5815" s="102"/>
      <c r="O5815" s="210"/>
      <c r="P5815" s="102"/>
      <c r="Q5815" s="215"/>
    </row>
    <row r="5816" spans="2:17" x14ac:dyDescent="0.3">
      <c r="B5816" s="102"/>
      <c r="C5816" s="210"/>
      <c r="D5816" s="102"/>
      <c r="E5816" s="210"/>
      <c r="F5816" s="102"/>
      <c r="G5816" s="210"/>
      <c r="H5816" s="102"/>
      <c r="I5816" s="210"/>
      <c r="J5816" s="102"/>
      <c r="K5816" s="210"/>
      <c r="L5816" s="102"/>
      <c r="M5816" s="210"/>
      <c r="N5816" s="102"/>
      <c r="O5816" s="210"/>
      <c r="P5816" s="102"/>
      <c r="Q5816" s="215"/>
    </row>
    <row r="5817" spans="2:17" x14ac:dyDescent="0.3">
      <c r="B5817" s="102"/>
      <c r="C5817" s="210"/>
      <c r="D5817" s="102"/>
      <c r="E5817" s="210"/>
      <c r="F5817" s="102"/>
      <c r="G5817" s="210"/>
      <c r="H5817" s="102"/>
      <c r="I5817" s="210"/>
      <c r="J5817" s="102"/>
      <c r="K5817" s="210"/>
      <c r="L5817" s="102"/>
      <c r="M5817" s="210"/>
      <c r="N5817" s="102"/>
      <c r="O5817" s="210"/>
      <c r="P5817" s="102"/>
      <c r="Q5817" s="215"/>
    </row>
    <row r="5818" spans="2:17" x14ac:dyDescent="0.3">
      <c r="B5818" s="102"/>
      <c r="C5818" s="210"/>
      <c r="D5818" s="102"/>
      <c r="E5818" s="210"/>
      <c r="F5818" s="102"/>
      <c r="G5818" s="210"/>
      <c r="H5818" s="102"/>
      <c r="I5818" s="210"/>
      <c r="J5818" s="102"/>
      <c r="K5818" s="210"/>
      <c r="L5818" s="102"/>
      <c r="M5818" s="210"/>
      <c r="N5818" s="102"/>
      <c r="O5818" s="210"/>
      <c r="P5818" s="102"/>
      <c r="Q5818" s="215"/>
    </row>
    <row r="5819" spans="2:17" x14ac:dyDescent="0.3">
      <c r="B5819" s="102"/>
      <c r="C5819" s="210"/>
      <c r="D5819" s="102"/>
      <c r="E5819" s="210"/>
      <c r="F5819" s="102"/>
      <c r="G5819" s="210"/>
      <c r="H5819" s="102"/>
      <c r="I5819" s="210"/>
      <c r="J5819" s="102"/>
      <c r="K5819" s="210"/>
      <c r="L5819" s="102"/>
      <c r="M5819" s="210"/>
      <c r="N5819" s="102"/>
      <c r="O5819" s="210"/>
      <c r="P5819" s="102"/>
      <c r="Q5819" s="215"/>
    </row>
    <row r="5820" spans="2:17" x14ac:dyDescent="0.3">
      <c r="B5820" s="102"/>
      <c r="C5820" s="210"/>
      <c r="D5820" s="102"/>
      <c r="E5820" s="210"/>
      <c r="F5820" s="102"/>
      <c r="G5820" s="210"/>
      <c r="H5820" s="102"/>
      <c r="I5820" s="210"/>
      <c r="J5820" s="102"/>
      <c r="K5820" s="210"/>
      <c r="L5820" s="102"/>
      <c r="M5820" s="210"/>
      <c r="N5820" s="102"/>
      <c r="O5820" s="210"/>
      <c r="P5820" s="102"/>
      <c r="Q5820" s="215"/>
    </row>
    <row r="5821" spans="2:17" x14ac:dyDescent="0.3">
      <c r="B5821" s="102"/>
      <c r="C5821" s="210"/>
      <c r="D5821" s="102"/>
      <c r="E5821" s="210"/>
      <c r="F5821" s="102"/>
      <c r="G5821" s="210"/>
      <c r="H5821" s="102"/>
      <c r="I5821" s="210"/>
      <c r="J5821" s="102"/>
      <c r="K5821" s="210"/>
      <c r="L5821" s="102"/>
      <c r="M5821" s="210"/>
      <c r="N5821" s="102"/>
      <c r="O5821" s="210"/>
      <c r="P5821" s="102"/>
      <c r="Q5821" s="215"/>
    </row>
    <row r="5822" spans="2:17" x14ac:dyDescent="0.3">
      <c r="B5822" s="102"/>
      <c r="C5822" s="210"/>
      <c r="D5822" s="102"/>
      <c r="E5822" s="210"/>
      <c r="F5822" s="102"/>
      <c r="G5822" s="210"/>
      <c r="H5822" s="102"/>
      <c r="I5822" s="210"/>
      <c r="J5822" s="102"/>
      <c r="K5822" s="210"/>
      <c r="L5822" s="102"/>
      <c r="M5822" s="210"/>
      <c r="N5822" s="102"/>
      <c r="O5822" s="210"/>
      <c r="P5822" s="102"/>
      <c r="Q5822" s="215"/>
    </row>
    <row r="5823" spans="2:17" x14ac:dyDescent="0.3">
      <c r="B5823" s="102"/>
      <c r="C5823" s="210"/>
      <c r="D5823" s="102"/>
      <c r="E5823" s="210"/>
      <c r="F5823" s="102"/>
      <c r="G5823" s="210"/>
      <c r="H5823" s="102"/>
      <c r="I5823" s="210"/>
      <c r="J5823" s="102"/>
      <c r="K5823" s="210"/>
      <c r="L5823" s="102"/>
      <c r="M5823" s="210"/>
      <c r="N5823" s="102"/>
      <c r="O5823" s="210"/>
      <c r="P5823" s="102"/>
      <c r="Q5823" s="215"/>
    </row>
    <row r="5824" spans="2:17" x14ac:dyDescent="0.3">
      <c r="B5824" s="102"/>
      <c r="C5824" s="210"/>
      <c r="D5824" s="102"/>
      <c r="E5824" s="210"/>
      <c r="F5824" s="102"/>
      <c r="G5824" s="210"/>
      <c r="H5824" s="102"/>
      <c r="I5824" s="210"/>
      <c r="J5824" s="102"/>
      <c r="K5824" s="210"/>
      <c r="L5824" s="102"/>
      <c r="M5824" s="210"/>
      <c r="N5824" s="102"/>
      <c r="O5824" s="210"/>
      <c r="P5824" s="102"/>
      <c r="Q5824" s="215"/>
    </row>
    <row r="5825" spans="2:17" x14ac:dyDescent="0.3">
      <c r="B5825" s="102"/>
      <c r="C5825" s="210"/>
      <c r="D5825" s="102"/>
      <c r="E5825" s="210"/>
      <c r="F5825" s="102"/>
      <c r="G5825" s="210"/>
      <c r="H5825" s="102"/>
      <c r="I5825" s="210"/>
      <c r="J5825" s="102"/>
      <c r="K5825" s="210"/>
      <c r="L5825" s="102"/>
      <c r="M5825" s="210"/>
      <c r="N5825" s="102"/>
      <c r="O5825" s="210"/>
      <c r="P5825" s="102"/>
      <c r="Q5825" s="215"/>
    </row>
    <row r="5826" spans="2:17" x14ac:dyDescent="0.3">
      <c r="B5826" s="102"/>
      <c r="C5826" s="210"/>
      <c r="D5826" s="102"/>
      <c r="E5826" s="210"/>
      <c r="F5826" s="102"/>
      <c r="G5826" s="210"/>
      <c r="H5826" s="102"/>
      <c r="I5826" s="210"/>
      <c r="J5826" s="102"/>
      <c r="K5826" s="210"/>
      <c r="L5826" s="102"/>
      <c r="M5826" s="210"/>
      <c r="N5826" s="102"/>
      <c r="O5826" s="210"/>
      <c r="P5826" s="102"/>
      <c r="Q5826" s="215"/>
    </row>
    <row r="5827" spans="2:17" x14ac:dyDescent="0.3">
      <c r="B5827" s="102"/>
      <c r="C5827" s="210"/>
      <c r="D5827" s="102"/>
      <c r="E5827" s="210"/>
      <c r="F5827" s="102"/>
      <c r="G5827" s="210"/>
      <c r="H5827" s="102"/>
      <c r="I5827" s="210"/>
      <c r="J5827" s="102"/>
      <c r="K5827" s="210"/>
      <c r="L5827" s="102"/>
      <c r="M5827" s="210"/>
      <c r="N5827" s="102"/>
      <c r="O5827" s="210"/>
      <c r="P5827" s="102"/>
      <c r="Q5827" s="215"/>
    </row>
    <row r="5828" spans="2:17" x14ac:dyDescent="0.3">
      <c r="B5828" s="102"/>
      <c r="C5828" s="210"/>
      <c r="D5828" s="102"/>
      <c r="E5828" s="210"/>
      <c r="F5828" s="102"/>
      <c r="G5828" s="210"/>
      <c r="H5828" s="102"/>
      <c r="I5828" s="210"/>
      <c r="J5828" s="102"/>
      <c r="K5828" s="210"/>
      <c r="L5828" s="102"/>
      <c r="M5828" s="210"/>
      <c r="N5828" s="102"/>
      <c r="O5828" s="210"/>
      <c r="P5828" s="102"/>
      <c r="Q5828" s="215"/>
    </row>
    <row r="5829" spans="2:17" x14ac:dyDescent="0.3">
      <c r="B5829" s="102"/>
      <c r="C5829" s="210"/>
      <c r="D5829" s="102"/>
      <c r="E5829" s="210"/>
      <c r="F5829" s="102"/>
      <c r="G5829" s="210"/>
      <c r="H5829" s="102"/>
      <c r="I5829" s="210"/>
      <c r="J5829" s="102"/>
      <c r="K5829" s="210"/>
      <c r="L5829" s="102"/>
      <c r="M5829" s="210"/>
      <c r="N5829" s="102"/>
      <c r="O5829" s="210"/>
      <c r="P5829" s="102"/>
      <c r="Q5829" s="215"/>
    </row>
    <row r="5830" spans="2:17" x14ac:dyDescent="0.3">
      <c r="B5830" s="102"/>
      <c r="C5830" s="210"/>
      <c r="D5830" s="102"/>
      <c r="E5830" s="210"/>
      <c r="F5830" s="102"/>
      <c r="G5830" s="210"/>
      <c r="H5830" s="102"/>
      <c r="I5830" s="210"/>
      <c r="J5830" s="102"/>
      <c r="K5830" s="210"/>
      <c r="L5830" s="102"/>
      <c r="M5830" s="210"/>
      <c r="N5830" s="102"/>
      <c r="O5830" s="210"/>
      <c r="P5830" s="102"/>
      <c r="Q5830" s="215"/>
    </row>
    <row r="5831" spans="2:17" x14ac:dyDescent="0.3">
      <c r="B5831" s="102"/>
      <c r="C5831" s="210"/>
      <c r="D5831" s="102"/>
      <c r="E5831" s="210"/>
      <c r="F5831" s="102"/>
      <c r="G5831" s="210"/>
      <c r="H5831" s="102"/>
      <c r="I5831" s="210"/>
      <c r="J5831" s="102"/>
      <c r="K5831" s="210"/>
      <c r="L5831" s="102"/>
      <c r="M5831" s="210"/>
      <c r="N5831" s="102"/>
      <c r="O5831" s="210"/>
      <c r="P5831" s="102"/>
      <c r="Q5831" s="215"/>
    </row>
    <row r="5832" spans="2:17" x14ac:dyDescent="0.3">
      <c r="B5832" s="102"/>
      <c r="C5832" s="210"/>
      <c r="D5832" s="102"/>
      <c r="E5832" s="210"/>
      <c r="F5832" s="102"/>
      <c r="G5832" s="210"/>
      <c r="H5832" s="102"/>
      <c r="I5832" s="210"/>
      <c r="J5832" s="102"/>
      <c r="K5832" s="210"/>
      <c r="L5832" s="102"/>
      <c r="M5832" s="210"/>
      <c r="N5832" s="102"/>
      <c r="O5832" s="210"/>
      <c r="P5832" s="102"/>
      <c r="Q5832" s="215"/>
    </row>
    <row r="5833" spans="2:17" x14ac:dyDescent="0.3">
      <c r="B5833" s="102"/>
      <c r="C5833" s="210"/>
      <c r="D5833" s="102"/>
      <c r="E5833" s="210"/>
      <c r="F5833" s="102"/>
      <c r="G5833" s="210"/>
      <c r="H5833" s="102"/>
      <c r="I5833" s="210"/>
      <c r="J5833" s="102"/>
      <c r="K5833" s="210"/>
      <c r="L5833" s="102"/>
      <c r="M5833" s="210"/>
      <c r="N5833" s="102"/>
      <c r="O5833" s="210"/>
      <c r="P5833" s="102"/>
      <c r="Q5833" s="215"/>
    </row>
    <row r="5834" spans="2:17" x14ac:dyDescent="0.3">
      <c r="B5834" s="102"/>
      <c r="C5834" s="210"/>
      <c r="D5834" s="102"/>
      <c r="E5834" s="210"/>
      <c r="F5834" s="102"/>
      <c r="G5834" s="210"/>
      <c r="H5834" s="102"/>
      <c r="I5834" s="210"/>
      <c r="J5834" s="102"/>
      <c r="K5834" s="210"/>
      <c r="L5834" s="102"/>
      <c r="M5834" s="210"/>
      <c r="N5834" s="102"/>
      <c r="O5834" s="210"/>
      <c r="P5834" s="102"/>
      <c r="Q5834" s="215"/>
    </row>
    <row r="5835" spans="2:17" x14ac:dyDescent="0.3">
      <c r="B5835" s="102"/>
      <c r="C5835" s="210"/>
      <c r="D5835" s="102"/>
      <c r="E5835" s="210"/>
      <c r="F5835" s="102"/>
      <c r="G5835" s="210"/>
      <c r="H5835" s="102"/>
      <c r="I5835" s="210"/>
      <c r="J5835" s="102"/>
      <c r="K5835" s="210"/>
      <c r="L5835" s="102"/>
      <c r="M5835" s="210"/>
      <c r="N5835" s="102"/>
      <c r="O5835" s="210"/>
      <c r="P5835" s="102"/>
      <c r="Q5835" s="215"/>
    </row>
    <row r="5836" spans="2:17" x14ac:dyDescent="0.3">
      <c r="B5836" s="102"/>
      <c r="C5836" s="210"/>
      <c r="D5836" s="102"/>
      <c r="E5836" s="210"/>
      <c r="F5836" s="102"/>
      <c r="G5836" s="210"/>
      <c r="H5836" s="102"/>
      <c r="I5836" s="210"/>
      <c r="J5836" s="102"/>
      <c r="K5836" s="210"/>
      <c r="L5836" s="102"/>
      <c r="M5836" s="210"/>
      <c r="N5836" s="102"/>
      <c r="O5836" s="210"/>
      <c r="P5836" s="102"/>
      <c r="Q5836" s="215"/>
    </row>
    <row r="5837" spans="2:17" x14ac:dyDescent="0.3">
      <c r="B5837" s="102"/>
      <c r="C5837" s="210"/>
      <c r="D5837" s="102"/>
      <c r="E5837" s="210"/>
      <c r="F5837" s="102"/>
      <c r="G5837" s="210"/>
      <c r="H5837" s="102"/>
      <c r="I5837" s="210"/>
      <c r="J5837" s="102"/>
      <c r="K5837" s="210"/>
      <c r="L5837" s="102"/>
      <c r="M5837" s="210"/>
      <c r="N5837" s="102"/>
      <c r="O5837" s="210"/>
      <c r="P5837" s="102"/>
      <c r="Q5837" s="215"/>
    </row>
    <row r="5838" spans="2:17" x14ac:dyDescent="0.3">
      <c r="B5838" s="102"/>
      <c r="C5838" s="210"/>
      <c r="D5838" s="102"/>
      <c r="E5838" s="210"/>
      <c r="F5838" s="102"/>
      <c r="G5838" s="210"/>
      <c r="H5838" s="102"/>
      <c r="I5838" s="210"/>
      <c r="J5838" s="102"/>
      <c r="K5838" s="210"/>
      <c r="L5838" s="102"/>
      <c r="M5838" s="210"/>
      <c r="N5838" s="102"/>
      <c r="O5838" s="210"/>
      <c r="P5838" s="102"/>
      <c r="Q5838" s="215"/>
    </row>
    <row r="5839" spans="2:17" x14ac:dyDescent="0.3">
      <c r="B5839" s="102"/>
      <c r="C5839" s="210"/>
      <c r="D5839" s="102"/>
      <c r="E5839" s="210"/>
      <c r="F5839" s="102"/>
      <c r="G5839" s="210"/>
      <c r="H5839" s="102"/>
      <c r="I5839" s="210"/>
      <c r="J5839" s="102"/>
      <c r="K5839" s="210"/>
      <c r="L5839" s="102"/>
      <c r="M5839" s="210"/>
      <c r="N5839" s="102"/>
      <c r="O5839" s="210"/>
      <c r="P5839" s="102"/>
      <c r="Q5839" s="215"/>
    </row>
    <row r="5840" spans="2:17" x14ac:dyDescent="0.3">
      <c r="B5840" s="102"/>
      <c r="C5840" s="210"/>
      <c r="D5840" s="102"/>
      <c r="E5840" s="210"/>
      <c r="F5840" s="102"/>
      <c r="G5840" s="210"/>
      <c r="H5840" s="102"/>
      <c r="I5840" s="210"/>
      <c r="J5840" s="102"/>
      <c r="K5840" s="210"/>
      <c r="L5840" s="102"/>
      <c r="M5840" s="210"/>
      <c r="N5840" s="102"/>
      <c r="O5840" s="210"/>
      <c r="P5840" s="102"/>
      <c r="Q5840" s="215"/>
    </row>
    <row r="5841" spans="2:17" x14ac:dyDescent="0.3">
      <c r="B5841" s="102"/>
      <c r="C5841" s="210"/>
      <c r="D5841" s="102"/>
      <c r="E5841" s="210"/>
      <c r="F5841" s="102"/>
      <c r="G5841" s="210"/>
      <c r="H5841" s="102"/>
      <c r="I5841" s="210"/>
      <c r="J5841" s="102"/>
      <c r="K5841" s="210"/>
      <c r="L5841" s="102"/>
      <c r="M5841" s="210"/>
      <c r="N5841" s="102"/>
      <c r="O5841" s="210"/>
      <c r="P5841" s="102"/>
      <c r="Q5841" s="215"/>
    </row>
    <row r="5842" spans="2:17" x14ac:dyDescent="0.3">
      <c r="B5842" s="102"/>
      <c r="C5842" s="210"/>
      <c r="D5842" s="102"/>
      <c r="E5842" s="210"/>
      <c r="F5842" s="102"/>
      <c r="G5842" s="210"/>
      <c r="H5842" s="102"/>
      <c r="I5842" s="210"/>
      <c r="J5842" s="102"/>
      <c r="K5842" s="210"/>
      <c r="L5842" s="102"/>
      <c r="M5842" s="210"/>
      <c r="N5842" s="102"/>
      <c r="O5842" s="210"/>
      <c r="P5842" s="102"/>
      <c r="Q5842" s="215"/>
    </row>
    <row r="5843" spans="2:17" x14ac:dyDescent="0.3">
      <c r="B5843" s="102"/>
      <c r="C5843" s="210"/>
      <c r="D5843" s="102"/>
      <c r="E5843" s="210"/>
      <c r="F5843" s="102"/>
      <c r="G5843" s="210"/>
      <c r="H5843" s="102"/>
      <c r="I5843" s="210"/>
      <c r="J5843" s="102"/>
      <c r="K5843" s="210"/>
      <c r="L5843" s="102"/>
      <c r="M5843" s="210"/>
      <c r="N5843" s="102"/>
      <c r="O5843" s="210"/>
      <c r="P5843" s="102"/>
      <c r="Q5843" s="215"/>
    </row>
    <row r="5844" spans="2:17" x14ac:dyDescent="0.3">
      <c r="B5844" s="102"/>
      <c r="C5844" s="210"/>
      <c r="D5844" s="102"/>
      <c r="E5844" s="210"/>
      <c r="F5844" s="102"/>
      <c r="G5844" s="210"/>
      <c r="H5844" s="102"/>
      <c r="I5844" s="210"/>
      <c r="J5844" s="102"/>
      <c r="K5844" s="210"/>
      <c r="L5844" s="102"/>
      <c r="M5844" s="210"/>
      <c r="N5844" s="102"/>
      <c r="O5844" s="210"/>
      <c r="P5844" s="102"/>
      <c r="Q5844" s="215"/>
    </row>
    <row r="5845" spans="2:17" x14ac:dyDescent="0.3">
      <c r="B5845" s="102"/>
      <c r="C5845" s="210"/>
      <c r="D5845" s="102"/>
      <c r="E5845" s="210"/>
      <c r="F5845" s="102"/>
      <c r="G5845" s="210"/>
      <c r="H5845" s="102"/>
      <c r="I5845" s="210"/>
      <c r="J5845" s="102"/>
      <c r="K5845" s="210"/>
      <c r="L5845" s="102"/>
      <c r="M5845" s="210"/>
      <c r="N5845" s="102"/>
      <c r="O5845" s="210"/>
      <c r="P5845" s="102"/>
      <c r="Q5845" s="215"/>
    </row>
    <row r="5846" spans="2:17" x14ac:dyDescent="0.3">
      <c r="B5846" s="102"/>
      <c r="C5846" s="210"/>
      <c r="D5846" s="102"/>
      <c r="E5846" s="210"/>
      <c r="F5846" s="102"/>
      <c r="G5846" s="210"/>
      <c r="H5846" s="102"/>
      <c r="I5846" s="210"/>
      <c r="J5846" s="102"/>
      <c r="K5846" s="210"/>
      <c r="L5846" s="102"/>
      <c r="M5846" s="210"/>
      <c r="N5846" s="102"/>
      <c r="O5846" s="210"/>
      <c r="P5846" s="102"/>
      <c r="Q5846" s="215"/>
    </row>
    <row r="5847" spans="2:17" x14ac:dyDescent="0.3">
      <c r="B5847" s="102"/>
      <c r="C5847" s="210"/>
      <c r="D5847" s="102"/>
      <c r="E5847" s="210"/>
      <c r="F5847" s="102"/>
      <c r="G5847" s="210"/>
      <c r="H5847" s="102"/>
      <c r="I5847" s="210"/>
      <c r="J5847" s="102"/>
      <c r="K5847" s="210"/>
      <c r="L5847" s="102"/>
      <c r="M5847" s="210"/>
      <c r="N5847" s="102"/>
      <c r="O5847" s="210"/>
      <c r="P5847" s="102"/>
      <c r="Q5847" s="215"/>
    </row>
    <row r="5848" spans="2:17" x14ac:dyDescent="0.3">
      <c r="B5848" s="102"/>
      <c r="C5848" s="210"/>
      <c r="D5848" s="102"/>
      <c r="E5848" s="210"/>
      <c r="F5848" s="102"/>
      <c r="G5848" s="210"/>
      <c r="H5848" s="102"/>
      <c r="I5848" s="210"/>
      <c r="J5848" s="102"/>
      <c r="K5848" s="210"/>
      <c r="L5848" s="102"/>
      <c r="M5848" s="210"/>
      <c r="N5848" s="102"/>
      <c r="O5848" s="210"/>
      <c r="P5848" s="102"/>
      <c r="Q5848" s="215"/>
    </row>
    <row r="5849" spans="2:17" x14ac:dyDescent="0.3">
      <c r="B5849" s="102"/>
      <c r="C5849" s="210"/>
      <c r="D5849" s="102"/>
      <c r="E5849" s="210"/>
      <c r="F5849" s="102"/>
      <c r="G5849" s="210"/>
      <c r="H5849" s="102"/>
      <c r="I5849" s="210"/>
      <c r="J5849" s="102"/>
      <c r="K5849" s="210"/>
      <c r="L5849" s="102"/>
      <c r="M5849" s="210"/>
      <c r="N5849" s="102"/>
      <c r="O5849" s="210"/>
      <c r="P5849" s="102"/>
      <c r="Q5849" s="215"/>
    </row>
    <row r="5850" spans="2:17" x14ac:dyDescent="0.3">
      <c r="B5850" s="102"/>
      <c r="C5850" s="210"/>
      <c r="D5850" s="102"/>
      <c r="E5850" s="210"/>
      <c r="F5850" s="102"/>
      <c r="G5850" s="210"/>
      <c r="H5850" s="102"/>
      <c r="I5850" s="210"/>
      <c r="J5850" s="102"/>
      <c r="K5850" s="210"/>
      <c r="L5850" s="102"/>
      <c r="M5850" s="210"/>
      <c r="N5850" s="102"/>
      <c r="O5850" s="210"/>
      <c r="P5850" s="102"/>
      <c r="Q5850" s="215"/>
    </row>
    <row r="5851" spans="2:17" x14ac:dyDescent="0.3">
      <c r="B5851" s="102"/>
      <c r="C5851" s="210"/>
      <c r="D5851" s="102"/>
      <c r="E5851" s="210"/>
      <c r="F5851" s="102"/>
      <c r="G5851" s="210"/>
      <c r="H5851" s="102"/>
      <c r="I5851" s="210"/>
      <c r="J5851" s="102"/>
      <c r="K5851" s="210"/>
      <c r="L5851" s="102"/>
      <c r="M5851" s="210"/>
      <c r="N5851" s="102"/>
      <c r="O5851" s="210"/>
      <c r="P5851" s="102"/>
      <c r="Q5851" s="215"/>
    </row>
    <row r="5852" spans="2:17" x14ac:dyDescent="0.3">
      <c r="B5852" s="102"/>
      <c r="C5852" s="210"/>
      <c r="D5852" s="102"/>
      <c r="E5852" s="210"/>
      <c r="F5852" s="102"/>
      <c r="G5852" s="210"/>
      <c r="H5852" s="102"/>
      <c r="I5852" s="210"/>
      <c r="J5852" s="102"/>
      <c r="K5852" s="210"/>
      <c r="L5852" s="102"/>
      <c r="M5852" s="210"/>
      <c r="N5852" s="102"/>
      <c r="O5852" s="210"/>
      <c r="P5852" s="102"/>
      <c r="Q5852" s="215"/>
    </row>
    <row r="5853" spans="2:17" x14ac:dyDescent="0.3">
      <c r="B5853" s="102"/>
      <c r="C5853" s="210"/>
      <c r="D5853" s="102"/>
      <c r="E5853" s="210"/>
      <c r="F5853" s="102"/>
      <c r="G5853" s="210"/>
      <c r="H5853" s="102"/>
      <c r="I5853" s="210"/>
      <c r="J5853" s="102"/>
      <c r="K5853" s="210"/>
      <c r="L5853" s="102"/>
      <c r="M5853" s="210"/>
      <c r="N5853" s="102"/>
      <c r="O5853" s="210"/>
      <c r="P5853" s="102"/>
      <c r="Q5853" s="215"/>
    </row>
    <row r="5854" spans="2:17" x14ac:dyDescent="0.3">
      <c r="B5854" s="102"/>
      <c r="C5854" s="210"/>
      <c r="D5854" s="102"/>
      <c r="E5854" s="210"/>
      <c r="F5854" s="102"/>
      <c r="G5854" s="210"/>
      <c r="H5854" s="102"/>
      <c r="I5854" s="210"/>
      <c r="J5854" s="102"/>
      <c r="K5854" s="210"/>
      <c r="L5854" s="102"/>
      <c r="M5854" s="210"/>
      <c r="N5854" s="102"/>
      <c r="O5854" s="210"/>
      <c r="P5854" s="102"/>
      <c r="Q5854" s="215"/>
    </row>
    <row r="5855" spans="2:17" x14ac:dyDescent="0.3">
      <c r="B5855" s="102"/>
      <c r="C5855" s="210"/>
      <c r="D5855" s="102"/>
      <c r="E5855" s="210"/>
      <c r="F5855" s="102"/>
      <c r="G5855" s="210"/>
      <c r="H5855" s="102"/>
      <c r="I5855" s="210"/>
      <c r="J5855" s="102"/>
      <c r="K5855" s="210"/>
      <c r="L5855" s="102"/>
      <c r="M5855" s="210"/>
      <c r="N5855" s="102"/>
      <c r="O5855" s="210"/>
      <c r="P5855" s="102"/>
      <c r="Q5855" s="215"/>
    </row>
    <row r="5856" spans="2:17" x14ac:dyDescent="0.3">
      <c r="B5856" s="102"/>
      <c r="C5856" s="210"/>
      <c r="D5856" s="102"/>
      <c r="E5856" s="210"/>
      <c r="F5856" s="102"/>
      <c r="G5856" s="210"/>
      <c r="H5856" s="102"/>
      <c r="I5856" s="210"/>
      <c r="J5856" s="102"/>
      <c r="K5856" s="210"/>
      <c r="L5856" s="102"/>
      <c r="M5856" s="210"/>
      <c r="N5856" s="102"/>
      <c r="O5856" s="210"/>
      <c r="P5856" s="102"/>
      <c r="Q5856" s="215"/>
    </row>
    <row r="5857" spans="2:17" x14ac:dyDescent="0.3">
      <c r="B5857" s="102"/>
      <c r="C5857" s="210"/>
      <c r="D5857" s="102"/>
      <c r="E5857" s="210"/>
      <c r="F5857" s="102"/>
      <c r="G5857" s="210"/>
      <c r="H5857" s="102"/>
      <c r="I5857" s="210"/>
      <c r="J5857" s="102"/>
      <c r="K5857" s="210"/>
      <c r="L5857" s="102"/>
      <c r="M5857" s="210"/>
      <c r="N5857" s="102"/>
      <c r="O5857" s="210"/>
      <c r="P5857" s="102"/>
      <c r="Q5857" s="215"/>
    </row>
    <row r="5858" spans="2:17" x14ac:dyDescent="0.3">
      <c r="B5858" s="102"/>
      <c r="C5858" s="210"/>
      <c r="D5858" s="102"/>
      <c r="E5858" s="210"/>
      <c r="F5858" s="102"/>
      <c r="G5858" s="210"/>
      <c r="H5858" s="102"/>
      <c r="I5858" s="210"/>
      <c r="J5858" s="102"/>
      <c r="K5858" s="210"/>
      <c r="L5858" s="102"/>
      <c r="M5858" s="210"/>
      <c r="N5858" s="102"/>
      <c r="O5858" s="210"/>
      <c r="P5858" s="102"/>
      <c r="Q5858" s="215"/>
    </row>
    <row r="5859" spans="2:17" x14ac:dyDescent="0.3">
      <c r="B5859" s="102"/>
      <c r="C5859" s="210"/>
      <c r="D5859" s="102"/>
      <c r="E5859" s="210"/>
      <c r="F5859" s="102"/>
      <c r="G5859" s="210"/>
      <c r="H5859" s="102"/>
      <c r="I5859" s="210"/>
      <c r="J5859" s="102"/>
      <c r="K5859" s="210"/>
      <c r="L5859" s="102"/>
      <c r="M5859" s="210"/>
      <c r="N5859" s="102"/>
      <c r="O5859" s="210"/>
      <c r="P5859" s="102"/>
      <c r="Q5859" s="215"/>
    </row>
    <row r="5860" spans="2:17" x14ac:dyDescent="0.3">
      <c r="B5860" s="102"/>
      <c r="C5860" s="210"/>
      <c r="D5860" s="102"/>
      <c r="E5860" s="210"/>
      <c r="F5860" s="102"/>
      <c r="G5860" s="210"/>
      <c r="H5860" s="102"/>
      <c r="I5860" s="210"/>
      <c r="J5860" s="102"/>
      <c r="K5860" s="210"/>
      <c r="L5860" s="102"/>
      <c r="M5860" s="210"/>
      <c r="N5860" s="102"/>
      <c r="O5860" s="210"/>
      <c r="P5860" s="102"/>
      <c r="Q5860" s="215"/>
    </row>
    <row r="5861" spans="2:17" x14ac:dyDescent="0.3">
      <c r="B5861" s="102"/>
      <c r="C5861" s="210"/>
      <c r="D5861" s="102"/>
      <c r="E5861" s="210"/>
      <c r="F5861" s="102"/>
      <c r="G5861" s="210"/>
      <c r="H5861" s="102"/>
      <c r="I5861" s="210"/>
      <c r="J5861" s="102"/>
      <c r="K5861" s="210"/>
      <c r="L5861" s="102"/>
      <c r="M5861" s="210"/>
      <c r="N5861" s="102"/>
      <c r="O5861" s="210"/>
      <c r="P5861" s="102"/>
      <c r="Q5861" s="215"/>
    </row>
    <row r="5862" spans="2:17" x14ac:dyDescent="0.3">
      <c r="B5862" s="102"/>
      <c r="C5862" s="210"/>
      <c r="D5862" s="102"/>
      <c r="E5862" s="210"/>
      <c r="F5862" s="102"/>
      <c r="G5862" s="210"/>
      <c r="H5862" s="102"/>
      <c r="I5862" s="210"/>
      <c r="J5862" s="102"/>
      <c r="K5862" s="210"/>
      <c r="L5862" s="102"/>
      <c r="M5862" s="210"/>
      <c r="N5862" s="102"/>
      <c r="O5862" s="210"/>
      <c r="P5862" s="102"/>
      <c r="Q5862" s="215"/>
    </row>
    <row r="5863" spans="2:17" x14ac:dyDescent="0.3">
      <c r="B5863" s="102"/>
      <c r="C5863" s="210"/>
      <c r="D5863" s="102"/>
      <c r="E5863" s="210"/>
      <c r="F5863" s="102"/>
      <c r="G5863" s="210"/>
      <c r="H5863" s="102"/>
      <c r="I5863" s="210"/>
      <c r="J5863" s="102"/>
      <c r="K5863" s="210"/>
      <c r="L5863" s="102"/>
      <c r="M5863" s="210"/>
      <c r="N5863" s="102"/>
      <c r="O5863" s="210"/>
      <c r="P5863" s="102"/>
      <c r="Q5863" s="215"/>
    </row>
    <row r="5864" spans="2:17" x14ac:dyDescent="0.3">
      <c r="B5864" s="102"/>
      <c r="C5864" s="210"/>
      <c r="D5864" s="102"/>
      <c r="E5864" s="210"/>
      <c r="F5864" s="102"/>
      <c r="G5864" s="210"/>
      <c r="H5864" s="102"/>
      <c r="I5864" s="210"/>
      <c r="J5864" s="102"/>
      <c r="K5864" s="210"/>
      <c r="L5864" s="102"/>
      <c r="M5864" s="210"/>
      <c r="N5864" s="102"/>
      <c r="O5864" s="210"/>
      <c r="P5864" s="102"/>
      <c r="Q5864" s="215"/>
    </row>
    <row r="5865" spans="2:17" x14ac:dyDescent="0.3">
      <c r="B5865" s="102"/>
      <c r="C5865" s="210"/>
      <c r="D5865" s="102"/>
      <c r="E5865" s="210"/>
      <c r="F5865" s="102"/>
      <c r="G5865" s="210"/>
      <c r="H5865" s="102"/>
      <c r="I5865" s="210"/>
      <c r="J5865" s="102"/>
      <c r="K5865" s="210"/>
      <c r="L5865" s="102"/>
      <c r="M5865" s="210"/>
      <c r="N5865" s="102"/>
      <c r="O5865" s="210"/>
      <c r="P5865" s="102"/>
      <c r="Q5865" s="215"/>
    </row>
    <row r="5866" spans="2:17" x14ac:dyDescent="0.3">
      <c r="B5866" s="102"/>
      <c r="C5866" s="210"/>
      <c r="D5866" s="102"/>
      <c r="E5866" s="210"/>
      <c r="F5866" s="102"/>
      <c r="G5866" s="210"/>
      <c r="H5866" s="102"/>
      <c r="I5866" s="210"/>
      <c r="J5866" s="102"/>
      <c r="K5866" s="210"/>
      <c r="L5866" s="102"/>
      <c r="M5866" s="210"/>
      <c r="N5866" s="102"/>
      <c r="O5866" s="210"/>
      <c r="P5866" s="102"/>
      <c r="Q5866" s="215"/>
    </row>
    <row r="5867" spans="2:17" x14ac:dyDescent="0.3">
      <c r="B5867" s="102"/>
      <c r="C5867" s="210"/>
      <c r="D5867" s="102"/>
      <c r="E5867" s="210"/>
      <c r="F5867" s="102"/>
      <c r="G5867" s="210"/>
      <c r="H5867" s="102"/>
      <c r="I5867" s="210"/>
      <c r="J5867" s="102"/>
      <c r="K5867" s="210"/>
      <c r="L5867" s="102"/>
      <c r="M5867" s="210"/>
      <c r="N5867" s="102"/>
      <c r="O5867" s="210"/>
      <c r="P5867" s="102"/>
      <c r="Q5867" s="215"/>
    </row>
    <row r="5868" spans="2:17" x14ac:dyDescent="0.3">
      <c r="B5868" s="102"/>
      <c r="C5868" s="210"/>
      <c r="D5868" s="102"/>
      <c r="E5868" s="210"/>
      <c r="F5868" s="102"/>
      <c r="G5868" s="210"/>
      <c r="H5868" s="102"/>
      <c r="I5868" s="210"/>
      <c r="J5868" s="102"/>
      <c r="K5868" s="210"/>
      <c r="L5868" s="102"/>
      <c r="M5868" s="210"/>
      <c r="N5868" s="102"/>
      <c r="O5868" s="210"/>
      <c r="P5868" s="102"/>
      <c r="Q5868" s="215"/>
    </row>
    <row r="5869" spans="2:17" x14ac:dyDescent="0.3">
      <c r="B5869" s="102"/>
      <c r="C5869" s="210"/>
      <c r="D5869" s="102"/>
      <c r="E5869" s="210"/>
      <c r="F5869" s="102"/>
      <c r="G5869" s="210"/>
      <c r="H5869" s="102"/>
      <c r="I5869" s="210"/>
      <c r="J5869" s="102"/>
      <c r="K5869" s="210"/>
      <c r="L5869" s="102"/>
      <c r="M5869" s="210"/>
      <c r="N5869" s="102"/>
      <c r="O5869" s="210"/>
      <c r="P5869" s="102"/>
      <c r="Q5869" s="215"/>
    </row>
    <row r="5870" spans="2:17" x14ac:dyDescent="0.3">
      <c r="B5870" s="102"/>
      <c r="C5870" s="210"/>
      <c r="D5870" s="102"/>
      <c r="E5870" s="210"/>
      <c r="F5870" s="102"/>
      <c r="G5870" s="210"/>
      <c r="H5870" s="102"/>
      <c r="I5870" s="210"/>
      <c r="J5870" s="102"/>
      <c r="K5870" s="210"/>
      <c r="L5870" s="102"/>
      <c r="M5870" s="210"/>
      <c r="N5870" s="102"/>
      <c r="O5870" s="210"/>
      <c r="P5870" s="102"/>
      <c r="Q5870" s="215"/>
    </row>
    <row r="5871" spans="2:17" x14ac:dyDescent="0.3">
      <c r="B5871" s="102"/>
      <c r="C5871" s="210"/>
      <c r="D5871" s="102"/>
      <c r="E5871" s="210"/>
      <c r="F5871" s="102"/>
      <c r="G5871" s="210"/>
      <c r="H5871" s="102"/>
      <c r="I5871" s="210"/>
      <c r="J5871" s="102"/>
      <c r="K5871" s="210"/>
      <c r="L5871" s="102"/>
      <c r="M5871" s="210"/>
      <c r="N5871" s="102"/>
      <c r="O5871" s="210"/>
      <c r="P5871" s="102"/>
      <c r="Q5871" s="215"/>
    </row>
    <row r="5872" spans="2:17" x14ac:dyDescent="0.3">
      <c r="B5872" s="102"/>
      <c r="C5872" s="210"/>
      <c r="D5872" s="102"/>
      <c r="E5872" s="210"/>
      <c r="F5872" s="102"/>
      <c r="G5872" s="210"/>
      <c r="H5872" s="102"/>
      <c r="I5872" s="210"/>
      <c r="J5872" s="102"/>
      <c r="K5872" s="210"/>
      <c r="L5872" s="102"/>
      <c r="M5872" s="210"/>
      <c r="N5872" s="102"/>
      <c r="O5872" s="210"/>
      <c r="P5872" s="102"/>
      <c r="Q5872" s="215"/>
    </row>
    <row r="5873" spans="2:17" x14ac:dyDescent="0.3">
      <c r="B5873" s="102"/>
      <c r="C5873" s="210"/>
      <c r="D5873" s="102"/>
      <c r="E5873" s="210"/>
      <c r="F5873" s="102"/>
      <c r="G5873" s="210"/>
      <c r="H5873" s="102"/>
      <c r="I5873" s="210"/>
      <c r="J5873" s="102"/>
      <c r="K5873" s="210"/>
      <c r="L5873" s="102"/>
      <c r="M5873" s="210"/>
      <c r="N5873" s="102"/>
      <c r="O5873" s="210"/>
      <c r="P5873" s="102"/>
      <c r="Q5873" s="215"/>
    </row>
    <row r="5874" spans="2:17" x14ac:dyDescent="0.3">
      <c r="B5874" s="102"/>
      <c r="C5874" s="210"/>
      <c r="D5874" s="102"/>
      <c r="E5874" s="210"/>
      <c r="F5874" s="102"/>
      <c r="G5874" s="210"/>
      <c r="H5874" s="102"/>
      <c r="I5874" s="210"/>
      <c r="J5874" s="102"/>
      <c r="K5874" s="210"/>
      <c r="L5874" s="102"/>
      <c r="M5874" s="210"/>
      <c r="N5874" s="102"/>
      <c r="O5874" s="210"/>
      <c r="P5874" s="102"/>
      <c r="Q5874" s="215"/>
    </row>
    <row r="5875" spans="2:17" x14ac:dyDescent="0.3">
      <c r="B5875" s="102"/>
      <c r="C5875" s="210"/>
      <c r="D5875" s="102"/>
      <c r="E5875" s="210"/>
      <c r="F5875" s="102"/>
      <c r="G5875" s="210"/>
      <c r="H5875" s="102"/>
      <c r="I5875" s="210"/>
      <c r="J5875" s="102"/>
      <c r="K5875" s="210"/>
      <c r="L5875" s="102"/>
      <c r="M5875" s="210"/>
      <c r="N5875" s="102"/>
      <c r="O5875" s="210"/>
      <c r="P5875" s="102"/>
      <c r="Q5875" s="215"/>
    </row>
    <row r="5876" spans="2:17" x14ac:dyDescent="0.3">
      <c r="B5876" s="102"/>
      <c r="C5876" s="210"/>
      <c r="D5876" s="102"/>
      <c r="E5876" s="210"/>
      <c r="F5876" s="102"/>
      <c r="G5876" s="210"/>
      <c r="H5876" s="102"/>
      <c r="I5876" s="210"/>
      <c r="J5876" s="102"/>
      <c r="K5876" s="210"/>
      <c r="L5876" s="102"/>
      <c r="M5876" s="210"/>
      <c r="N5876" s="102"/>
      <c r="O5876" s="210"/>
      <c r="P5876" s="102"/>
      <c r="Q5876" s="215"/>
    </row>
    <row r="5877" spans="2:17" x14ac:dyDescent="0.3">
      <c r="B5877" s="102"/>
      <c r="C5877" s="210"/>
      <c r="D5877" s="102"/>
      <c r="E5877" s="210"/>
      <c r="F5877" s="102"/>
      <c r="G5877" s="210"/>
      <c r="H5877" s="102"/>
      <c r="I5877" s="210"/>
      <c r="J5877" s="102"/>
      <c r="K5877" s="210"/>
      <c r="L5877" s="102"/>
      <c r="M5877" s="210"/>
      <c r="N5877" s="102"/>
      <c r="O5877" s="210"/>
      <c r="P5877" s="102"/>
      <c r="Q5877" s="215"/>
    </row>
    <row r="5878" spans="2:17" x14ac:dyDescent="0.3">
      <c r="B5878" s="102"/>
      <c r="C5878" s="210"/>
      <c r="D5878" s="102"/>
      <c r="E5878" s="210"/>
      <c r="F5878" s="102"/>
      <c r="G5878" s="210"/>
      <c r="H5878" s="102"/>
      <c r="I5878" s="210"/>
      <c r="J5878" s="102"/>
      <c r="K5878" s="210"/>
      <c r="L5878" s="102"/>
      <c r="M5878" s="210"/>
      <c r="N5878" s="102"/>
      <c r="O5878" s="210"/>
      <c r="P5878" s="102"/>
      <c r="Q5878" s="215"/>
    </row>
    <row r="5879" spans="2:17" x14ac:dyDescent="0.3">
      <c r="B5879" s="102"/>
      <c r="C5879" s="210"/>
      <c r="D5879" s="102"/>
      <c r="E5879" s="210"/>
      <c r="F5879" s="102"/>
      <c r="G5879" s="210"/>
      <c r="H5879" s="102"/>
      <c r="I5879" s="210"/>
      <c r="J5879" s="102"/>
      <c r="K5879" s="210"/>
      <c r="L5879" s="102"/>
      <c r="M5879" s="210"/>
      <c r="N5879" s="102"/>
      <c r="O5879" s="210"/>
      <c r="P5879" s="102"/>
      <c r="Q5879" s="215"/>
    </row>
    <row r="5880" spans="2:17" x14ac:dyDescent="0.3">
      <c r="B5880" s="102"/>
      <c r="C5880" s="210"/>
      <c r="D5880" s="102"/>
      <c r="E5880" s="210"/>
      <c r="F5880" s="102"/>
      <c r="G5880" s="210"/>
      <c r="H5880" s="102"/>
      <c r="I5880" s="210"/>
      <c r="J5880" s="102"/>
      <c r="K5880" s="210"/>
      <c r="L5880" s="102"/>
      <c r="M5880" s="210"/>
      <c r="N5880" s="102"/>
      <c r="O5880" s="210"/>
      <c r="P5880" s="102"/>
      <c r="Q5880" s="215"/>
    </row>
    <row r="5881" spans="2:17" x14ac:dyDescent="0.3">
      <c r="B5881" s="102"/>
      <c r="C5881" s="210"/>
      <c r="D5881" s="102"/>
      <c r="E5881" s="210"/>
      <c r="F5881" s="102"/>
      <c r="G5881" s="210"/>
      <c r="H5881" s="102"/>
      <c r="I5881" s="210"/>
      <c r="J5881" s="102"/>
      <c r="K5881" s="210"/>
      <c r="L5881" s="102"/>
      <c r="M5881" s="210"/>
      <c r="N5881" s="102"/>
      <c r="O5881" s="210"/>
      <c r="P5881" s="102"/>
      <c r="Q5881" s="215"/>
    </row>
    <row r="5882" spans="2:17" x14ac:dyDescent="0.3">
      <c r="B5882" s="102"/>
      <c r="C5882" s="210"/>
      <c r="D5882" s="102"/>
      <c r="E5882" s="210"/>
      <c r="F5882" s="102"/>
      <c r="G5882" s="210"/>
      <c r="H5882" s="102"/>
      <c r="I5882" s="210"/>
      <c r="J5882" s="102"/>
      <c r="K5882" s="210"/>
      <c r="L5882" s="102"/>
      <c r="M5882" s="210"/>
      <c r="N5882" s="102"/>
      <c r="O5882" s="210"/>
      <c r="P5882" s="102"/>
      <c r="Q5882" s="215"/>
    </row>
    <row r="5883" spans="2:17" x14ac:dyDescent="0.3">
      <c r="B5883" s="102"/>
      <c r="C5883" s="210"/>
      <c r="D5883" s="102"/>
      <c r="E5883" s="210"/>
      <c r="F5883" s="102"/>
      <c r="G5883" s="210"/>
      <c r="H5883" s="102"/>
      <c r="I5883" s="210"/>
      <c r="J5883" s="102"/>
      <c r="K5883" s="210"/>
      <c r="L5883" s="102"/>
      <c r="M5883" s="210"/>
      <c r="N5883" s="102"/>
      <c r="O5883" s="210"/>
      <c r="P5883" s="102"/>
      <c r="Q5883" s="215"/>
    </row>
    <row r="5884" spans="2:17" x14ac:dyDescent="0.3">
      <c r="B5884" s="102"/>
      <c r="C5884" s="210"/>
      <c r="D5884" s="102"/>
      <c r="E5884" s="210"/>
      <c r="F5884" s="102"/>
      <c r="G5884" s="210"/>
      <c r="H5884" s="102"/>
      <c r="I5884" s="210"/>
      <c r="J5884" s="102"/>
      <c r="K5884" s="210"/>
      <c r="L5884" s="102"/>
      <c r="M5884" s="210"/>
      <c r="N5884" s="102"/>
      <c r="O5884" s="210"/>
      <c r="P5884" s="102"/>
      <c r="Q5884" s="215"/>
    </row>
    <row r="5885" spans="2:17" x14ac:dyDescent="0.3">
      <c r="B5885" s="102"/>
      <c r="C5885" s="210"/>
      <c r="D5885" s="102"/>
      <c r="E5885" s="210"/>
      <c r="F5885" s="102"/>
      <c r="G5885" s="210"/>
      <c r="H5885" s="102"/>
      <c r="I5885" s="210"/>
      <c r="J5885" s="102"/>
      <c r="K5885" s="210"/>
      <c r="L5885" s="102"/>
      <c r="M5885" s="210"/>
      <c r="N5885" s="102"/>
      <c r="O5885" s="210"/>
      <c r="P5885" s="102"/>
      <c r="Q5885" s="215"/>
    </row>
    <row r="5886" spans="2:17" x14ac:dyDescent="0.3">
      <c r="B5886" s="102"/>
      <c r="C5886" s="210"/>
      <c r="D5886" s="102"/>
      <c r="E5886" s="210"/>
      <c r="F5886" s="102"/>
      <c r="G5886" s="210"/>
      <c r="H5886" s="102"/>
      <c r="I5886" s="210"/>
      <c r="J5886" s="102"/>
      <c r="K5886" s="210"/>
      <c r="L5886" s="102"/>
      <c r="M5886" s="210"/>
      <c r="N5886" s="102"/>
      <c r="O5886" s="210"/>
      <c r="P5886" s="102"/>
      <c r="Q5886" s="215"/>
    </row>
    <row r="5887" spans="2:17" x14ac:dyDescent="0.3">
      <c r="B5887" s="102"/>
      <c r="C5887" s="210"/>
      <c r="D5887" s="102"/>
      <c r="E5887" s="210"/>
      <c r="F5887" s="102"/>
      <c r="G5887" s="210"/>
      <c r="H5887" s="102"/>
      <c r="I5887" s="210"/>
      <c r="J5887" s="102"/>
      <c r="K5887" s="210"/>
      <c r="L5887" s="102"/>
      <c r="M5887" s="210"/>
      <c r="N5887" s="102"/>
      <c r="O5887" s="210"/>
      <c r="P5887" s="102"/>
      <c r="Q5887" s="215"/>
    </row>
    <row r="5888" spans="2:17" x14ac:dyDescent="0.3">
      <c r="B5888" s="102"/>
      <c r="C5888" s="210"/>
      <c r="D5888" s="102"/>
      <c r="E5888" s="210"/>
      <c r="F5888" s="102"/>
      <c r="G5888" s="210"/>
      <c r="H5888" s="102"/>
      <c r="I5888" s="210"/>
      <c r="J5888" s="102"/>
      <c r="K5888" s="210"/>
      <c r="L5888" s="102"/>
      <c r="M5888" s="210"/>
      <c r="N5888" s="102"/>
      <c r="O5888" s="210"/>
      <c r="P5888" s="102"/>
      <c r="Q5888" s="215"/>
    </row>
    <row r="5889" spans="2:17" x14ac:dyDescent="0.3">
      <c r="B5889" s="102"/>
      <c r="C5889" s="210"/>
      <c r="D5889" s="102"/>
      <c r="E5889" s="210"/>
      <c r="F5889" s="102"/>
      <c r="G5889" s="210"/>
      <c r="H5889" s="102"/>
      <c r="I5889" s="210"/>
      <c r="J5889" s="102"/>
      <c r="K5889" s="210"/>
      <c r="L5889" s="102"/>
      <c r="M5889" s="210"/>
      <c r="N5889" s="102"/>
      <c r="O5889" s="210"/>
      <c r="P5889" s="102"/>
      <c r="Q5889" s="215"/>
    </row>
    <row r="5890" spans="2:17" x14ac:dyDescent="0.3">
      <c r="B5890" s="102"/>
      <c r="C5890" s="210"/>
      <c r="D5890" s="102"/>
      <c r="E5890" s="210"/>
      <c r="F5890" s="102"/>
      <c r="G5890" s="210"/>
      <c r="H5890" s="102"/>
      <c r="I5890" s="210"/>
      <c r="J5890" s="102"/>
      <c r="K5890" s="210"/>
      <c r="L5890" s="102"/>
      <c r="M5890" s="210"/>
      <c r="N5890" s="102"/>
      <c r="O5890" s="210"/>
      <c r="P5890" s="102"/>
      <c r="Q5890" s="215"/>
    </row>
    <row r="5891" spans="2:17" x14ac:dyDescent="0.3">
      <c r="B5891" s="102"/>
      <c r="C5891" s="210"/>
      <c r="D5891" s="102"/>
      <c r="E5891" s="210"/>
      <c r="F5891" s="102"/>
      <c r="G5891" s="210"/>
      <c r="H5891" s="102"/>
      <c r="I5891" s="210"/>
      <c r="J5891" s="102"/>
      <c r="K5891" s="210"/>
      <c r="L5891" s="102"/>
      <c r="M5891" s="210"/>
      <c r="N5891" s="102"/>
      <c r="O5891" s="210"/>
      <c r="P5891" s="102"/>
      <c r="Q5891" s="215"/>
    </row>
    <row r="5892" spans="2:17" x14ac:dyDescent="0.3">
      <c r="B5892" s="102"/>
      <c r="C5892" s="210"/>
      <c r="D5892" s="102"/>
      <c r="E5892" s="210"/>
      <c r="F5892" s="102"/>
      <c r="G5892" s="210"/>
      <c r="H5892" s="102"/>
      <c r="I5892" s="210"/>
      <c r="J5892" s="102"/>
      <c r="K5892" s="210"/>
      <c r="L5892" s="102"/>
      <c r="M5892" s="210"/>
      <c r="N5892" s="102"/>
      <c r="O5892" s="210"/>
      <c r="P5892" s="102"/>
      <c r="Q5892" s="215"/>
    </row>
    <row r="5893" spans="2:17" x14ac:dyDescent="0.3">
      <c r="B5893" s="102"/>
      <c r="C5893" s="210"/>
      <c r="D5893" s="102"/>
      <c r="E5893" s="210"/>
      <c r="F5893" s="102"/>
      <c r="G5893" s="210"/>
      <c r="H5893" s="102"/>
      <c r="I5893" s="210"/>
      <c r="J5893" s="102"/>
      <c r="K5893" s="210"/>
      <c r="L5893" s="102"/>
      <c r="M5893" s="210"/>
      <c r="N5893" s="102"/>
      <c r="O5893" s="210"/>
      <c r="P5893" s="102"/>
      <c r="Q5893" s="215"/>
    </row>
    <row r="5894" spans="2:17" x14ac:dyDescent="0.3">
      <c r="B5894" s="102"/>
      <c r="C5894" s="210"/>
      <c r="D5894" s="102"/>
      <c r="E5894" s="210"/>
      <c r="F5894" s="102"/>
      <c r="G5894" s="210"/>
      <c r="H5894" s="102"/>
      <c r="I5894" s="210"/>
      <c r="J5894" s="102"/>
      <c r="K5894" s="210"/>
      <c r="L5894" s="102"/>
      <c r="M5894" s="210"/>
      <c r="N5894" s="102"/>
      <c r="O5894" s="210"/>
      <c r="P5894" s="102"/>
      <c r="Q5894" s="215"/>
    </row>
    <row r="5895" spans="2:17" x14ac:dyDescent="0.3">
      <c r="B5895" s="102"/>
      <c r="C5895" s="210"/>
      <c r="D5895" s="102"/>
      <c r="E5895" s="210"/>
      <c r="F5895" s="102"/>
      <c r="G5895" s="210"/>
      <c r="H5895" s="102"/>
      <c r="I5895" s="210"/>
      <c r="J5895" s="102"/>
      <c r="K5895" s="210"/>
      <c r="L5895" s="102"/>
      <c r="M5895" s="210"/>
      <c r="N5895" s="102"/>
      <c r="O5895" s="210"/>
      <c r="P5895" s="102"/>
      <c r="Q5895" s="215"/>
    </row>
    <row r="5896" spans="2:17" x14ac:dyDescent="0.3">
      <c r="B5896" s="102"/>
      <c r="C5896" s="210"/>
      <c r="D5896" s="102"/>
      <c r="E5896" s="210"/>
      <c r="F5896" s="102"/>
      <c r="G5896" s="210"/>
      <c r="H5896" s="102"/>
      <c r="I5896" s="210"/>
      <c r="J5896" s="102"/>
      <c r="K5896" s="210"/>
      <c r="L5896" s="102"/>
      <c r="M5896" s="210"/>
      <c r="N5896" s="102"/>
      <c r="O5896" s="210"/>
      <c r="P5896" s="102"/>
      <c r="Q5896" s="215"/>
    </row>
    <row r="5897" spans="2:17" x14ac:dyDescent="0.3">
      <c r="B5897" s="102"/>
      <c r="C5897" s="210"/>
      <c r="D5897" s="102"/>
      <c r="E5897" s="210"/>
      <c r="F5897" s="102"/>
      <c r="G5897" s="210"/>
      <c r="H5897" s="102"/>
      <c r="I5897" s="210"/>
      <c r="J5897" s="102"/>
      <c r="K5897" s="210"/>
      <c r="L5897" s="102"/>
      <c r="M5897" s="210"/>
      <c r="N5897" s="102"/>
      <c r="O5897" s="210"/>
      <c r="P5897" s="102"/>
      <c r="Q5897" s="215"/>
    </row>
    <row r="5898" spans="2:17" x14ac:dyDescent="0.3">
      <c r="B5898" s="102"/>
      <c r="C5898" s="210"/>
      <c r="D5898" s="102"/>
      <c r="E5898" s="210"/>
      <c r="F5898" s="102"/>
      <c r="G5898" s="210"/>
      <c r="H5898" s="102"/>
      <c r="I5898" s="210"/>
      <c r="J5898" s="102"/>
      <c r="K5898" s="210"/>
      <c r="L5898" s="102"/>
      <c r="M5898" s="210"/>
      <c r="N5898" s="102"/>
      <c r="O5898" s="210"/>
      <c r="P5898" s="102"/>
      <c r="Q5898" s="215"/>
    </row>
    <row r="5899" spans="2:17" x14ac:dyDescent="0.3">
      <c r="B5899" s="102"/>
      <c r="C5899" s="210"/>
      <c r="D5899" s="102"/>
      <c r="E5899" s="210"/>
      <c r="F5899" s="102"/>
      <c r="G5899" s="210"/>
      <c r="H5899" s="102"/>
      <c r="I5899" s="210"/>
      <c r="J5899" s="102"/>
      <c r="K5899" s="210"/>
      <c r="L5899" s="102"/>
      <c r="M5899" s="210"/>
      <c r="N5899" s="102"/>
      <c r="O5899" s="210"/>
      <c r="P5899" s="102"/>
      <c r="Q5899" s="215"/>
    </row>
    <row r="5900" spans="2:17" x14ac:dyDescent="0.3">
      <c r="B5900" s="102"/>
      <c r="C5900" s="210"/>
      <c r="D5900" s="102"/>
      <c r="E5900" s="210"/>
      <c r="F5900" s="102"/>
      <c r="G5900" s="210"/>
      <c r="H5900" s="102"/>
      <c r="I5900" s="210"/>
      <c r="J5900" s="102"/>
      <c r="K5900" s="210"/>
      <c r="L5900" s="102"/>
      <c r="M5900" s="210"/>
      <c r="N5900" s="102"/>
      <c r="O5900" s="210"/>
      <c r="P5900" s="102"/>
      <c r="Q5900" s="215"/>
    </row>
    <row r="5901" spans="2:17" x14ac:dyDescent="0.3">
      <c r="B5901" s="102"/>
      <c r="C5901" s="210"/>
      <c r="D5901" s="102"/>
      <c r="E5901" s="210"/>
      <c r="F5901" s="102"/>
      <c r="G5901" s="210"/>
      <c r="H5901" s="102"/>
      <c r="I5901" s="210"/>
      <c r="J5901" s="102"/>
      <c r="K5901" s="210"/>
      <c r="L5901" s="102"/>
      <c r="M5901" s="210"/>
      <c r="N5901" s="102"/>
      <c r="O5901" s="210"/>
      <c r="P5901" s="102"/>
      <c r="Q5901" s="215"/>
    </row>
    <row r="5902" spans="2:17" x14ac:dyDescent="0.3">
      <c r="B5902" s="102"/>
      <c r="C5902" s="210"/>
      <c r="D5902" s="102"/>
      <c r="E5902" s="210"/>
      <c r="F5902" s="102"/>
      <c r="G5902" s="210"/>
      <c r="H5902" s="102"/>
      <c r="I5902" s="210"/>
      <c r="J5902" s="102"/>
      <c r="K5902" s="210"/>
      <c r="L5902" s="102"/>
      <c r="M5902" s="210"/>
      <c r="N5902" s="102"/>
      <c r="O5902" s="210"/>
      <c r="P5902" s="102"/>
      <c r="Q5902" s="215"/>
    </row>
    <row r="5903" spans="2:17" x14ac:dyDescent="0.3">
      <c r="B5903" s="102"/>
      <c r="C5903" s="210"/>
      <c r="D5903" s="102"/>
      <c r="E5903" s="210"/>
      <c r="F5903" s="102"/>
      <c r="G5903" s="210"/>
      <c r="H5903" s="102"/>
      <c r="I5903" s="210"/>
      <c r="J5903" s="102"/>
      <c r="K5903" s="210"/>
      <c r="L5903" s="102"/>
      <c r="M5903" s="210"/>
      <c r="N5903" s="102"/>
      <c r="O5903" s="210"/>
      <c r="P5903" s="102"/>
      <c r="Q5903" s="215"/>
    </row>
    <row r="5904" spans="2:17" x14ac:dyDescent="0.3">
      <c r="B5904" s="102"/>
      <c r="C5904" s="210"/>
      <c r="D5904" s="102"/>
      <c r="E5904" s="210"/>
      <c r="F5904" s="102"/>
      <c r="G5904" s="210"/>
      <c r="H5904" s="102"/>
      <c r="I5904" s="210"/>
      <c r="J5904" s="102"/>
      <c r="K5904" s="210"/>
      <c r="L5904" s="102"/>
      <c r="M5904" s="210"/>
      <c r="N5904" s="102"/>
      <c r="O5904" s="210"/>
      <c r="P5904" s="102"/>
      <c r="Q5904" s="215"/>
    </row>
    <row r="5905" spans="2:17" x14ac:dyDescent="0.3">
      <c r="B5905" s="102"/>
      <c r="C5905" s="210"/>
      <c r="D5905" s="102"/>
      <c r="E5905" s="210"/>
      <c r="F5905" s="102"/>
      <c r="G5905" s="210"/>
      <c r="H5905" s="102"/>
      <c r="I5905" s="210"/>
      <c r="J5905" s="102"/>
      <c r="K5905" s="210"/>
      <c r="L5905" s="102"/>
      <c r="M5905" s="210"/>
      <c r="N5905" s="102"/>
      <c r="O5905" s="210"/>
      <c r="P5905" s="102"/>
      <c r="Q5905" s="215"/>
    </row>
    <row r="5906" spans="2:17" x14ac:dyDescent="0.3">
      <c r="B5906" s="102"/>
      <c r="C5906" s="210"/>
      <c r="D5906" s="102"/>
      <c r="E5906" s="210"/>
      <c r="F5906" s="102"/>
      <c r="G5906" s="210"/>
      <c r="H5906" s="102"/>
      <c r="I5906" s="210"/>
      <c r="J5906" s="102"/>
      <c r="K5906" s="210"/>
      <c r="L5906" s="102"/>
      <c r="M5906" s="210"/>
      <c r="N5906" s="102"/>
      <c r="O5906" s="210"/>
      <c r="P5906" s="102"/>
      <c r="Q5906" s="215"/>
    </row>
    <row r="5907" spans="2:17" x14ac:dyDescent="0.3">
      <c r="B5907" s="102"/>
      <c r="C5907" s="210"/>
      <c r="D5907" s="102"/>
      <c r="E5907" s="210"/>
      <c r="F5907" s="102"/>
      <c r="G5907" s="210"/>
      <c r="H5907" s="102"/>
      <c r="I5907" s="210"/>
      <c r="J5907" s="102"/>
      <c r="K5907" s="210"/>
      <c r="L5907" s="102"/>
      <c r="M5907" s="210"/>
      <c r="N5907" s="102"/>
      <c r="O5907" s="210"/>
      <c r="P5907" s="102"/>
      <c r="Q5907" s="215"/>
    </row>
    <row r="5908" spans="2:17" x14ac:dyDescent="0.3">
      <c r="B5908" s="102"/>
      <c r="C5908" s="210"/>
      <c r="D5908" s="102"/>
      <c r="E5908" s="210"/>
      <c r="F5908" s="102"/>
      <c r="G5908" s="210"/>
      <c r="H5908" s="102"/>
      <c r="I5908" s="210"/>
      <c r="J5908" s="102"/>
      <c r="K5908" s="210"/>
      <c r="L5908" s="102"/>
      <c r="M5908" s="210"/>
      <c r="N5908" s="102"/>
      <c r="O5908" s="210"/>
      <c r="P5908" s="102"/>
      <c r="Q5908" s="215"/>
    </row>
    <row r="5909" spans="2:17" x14ac:dyDescent="0.3">
      <c r="B5909" s="102"/>
      <c r="C5909" s="210"/>
      <c r="D5909" s="102"/>
      <c r="E5909" s="210"/>
      <c r="F5909" s="102"/>
      <c r="G5909" s="210"/>
      <c r="H5909" s="102"/>
      <c r="I5909" s="210"/>
      <c r="J5909" s="102"/>
      <c r="K5909" s="210"/>
      <c r="L5909" s="102"/>
      <c r="M5909" s="210"/>
      <c r="N5909" s="102"/>
      <c r="O5909" s="210"/>
      <c r="P5909" s="102"/>
      <c r="Q5909" s="215"/>
    </row>
    <row r="5910" spans="2:17" x14ac:dyDescent="0.3">
      <c r="B5910" s="102"/>
      <c r="C5910" s="210"/>
      <c r="D5910" s="102"/>
      <c r="E5910" s="210"/>
      <c r="F5910" s="102"/>
      <c r="G5910" s="210"/>
      <c r="H5910" s="102"/>
      <c r="I5910" s="210"/>
      <c r="J5910" s="102"/>
      <c r="K5910" s="210"/>
      <c r="L5910" s="102"/>
      <c r="M5910" s="210"/>
      <c r="N5910" s="102"/>
      <c r="O5910" s="210"/>
      <c r="P5910" s="102"/>
      <c r="Q5910" s="215"/>
    </row>
    <row r="5911" spans="2:17" x14ac:dyDescent="0.3">
      <c r="B5911" s="102"/>
      <c r="C5911" s="210"/>
      <c r="D5911" s="102"/>
      <c r="E5911" s="210"/>
      <c r="F5911" s="102"/>
      <c r="G5911" s="210"/>
      <c r="H5911" s="102"/>
      <c r="I5911" s="210"/>
      <c r="J5911" s="102"/>
      <c r="K5911" s="210"/>
      <c r="L5911" s="102"/>
      <c r="M5911" s="210"/>
      <c r="N5911" s="102"/>
      <c r="O5911" s="210"/>
      <c r="P5911" s="102"/>
      <c r="Q5911" s="215"/>
    </row>
    <row r="5912" spans="2:17" x14ac:dyDescent="0.3">
      <c r="B5912" s="102"/>
      <c r="C5912" s="210"/>
      <c r="D5912" s="102"/>
      <c r="E5912" s="210"/>
      <c r="F5912" s="102"/>
      <c r="G5912" s="210"/>
      <c r="H5912" s="102"/>
      <c r="I5912" s="210"/>
      <c r="J5912" s="102"/>
      <c r="K5912" s="210"/>
      <c r="L5912" s="102"/>
      <c r="M5912" s="210"/>
      <c r="N5912" s="102"/>
      <c r="O5912" s="210"/>
      <c r="P5912" s="102"/>
      <c r="Q5912" s="215"/>
    </row>
    <row r="5913" spans="2:17" x14ac:dyDescent="0.3">
      <c r="B5913" s="102"/>
      <c r="C5913" s="210"/>
      <c r="D5913" s="102"/>
      <c r="E5913" s="210"/>
      <c r="F5913" s="102"/>
      <c r="G5913" s="210"/>
      <c r="H5913" s="102"/>
      <c r="I5913" s="210"/>
      <c r="J5913" s="102"/>
      <c r="K5913" s="210"/>
      <c r="L5913" s="102"/>
      <c r="M5913" s="210"/>
      <c r="N5913" s="102"/>
      <c r="O5913" s="210"/>
      <c r="P5913" s="102"/>
      <c r="Q5913" s="215"/>
    </row>
    <row r="5914" spans="2:17" x14ac:dyDescent="0.3">
      <c r="B5914" s="102"/>
      <c r="C5914" s="210"/>
      <c r="D5914" s="102"/>
      <c r="E5914" s="210"/>
      <c r="F5914" s="102"/>
      <c r="G5914" s="210"/>
      <c r="H5914" s="102"/>
      <c r="I5914" s="210"/>
      <c r="J5914" s="102"/>
      <c r="K5914" s="210"/>
      <c r="L5914" s="102"/>
      <c r="M5914" s="210"/>
      <c r="N5914" s="102"/>
      <c r="O5914" s="210"/>
      <c r="P5914" s="102"/>
      <c r="Q5914" s="215"/>
    </row>
    <row r="5915" spans="2:17" x14ac:dyDescent="0.3">
      <c r="B5915" s="102"/>
      <c r="C5915" s="210"/>
      <c r="D5915" s="102"/>
      <c r="E5915" s="210"/>
      <c r="F5915" s="102"/>
      <c r="G5915" s="210"/>
      <c r="H5915" s="102"/>
      <c r="I5915" s="210"/>
      <c r="J5915" s="102"/>
      <c r="K5915" s="210"/>
      <c r="L5915" s="102"/>
      <c r="M5915" s="210"/>
      <c r="N5915" s="102"/>
      <c r="O5915" s="210"/>
      <c r="P5915" s="102"/>
      <c r="Q5915" s="215"/>
    </row>
    <row r="5916" spans="2:17" x14ac:dyDescent="0.3">
      <c r="B5916" s="102"/>
      <c r="C5916" s="210"/>
      <c r="D5916" s="102"/>
      <c r="E5916" s="210"/>
      <c r="F5916" s="102"/>
      <c r="G5916" s="210"/>
      <c r="H5916" s="102"/>
      <c r="I5916" s="210"/>
      <c r="J5916" s="102"/>
      <c r="K5916" s="210"/>
      <c r="L5916" s="102"/>
      <c r="M5916" s="210"/>
      <c r="N5916" s="102"/>
      <c r="O5916" s="210"/>
      <c r="P5916" s="102"/>
      <c r="Q5916" s="215"/>
    </row>
    <row r="5917" spans="2:17" x14ac:dyDescent="0.3">
      <c r="B5917" s="102"/>
      <c r="C5917" s="210"/>
      <c r="D5917" s="102"/>
      <c r="E5917" s="210"/>
      <c r="F5917" s="102"/>
      <c r="G5917" s="210"/>
      <c r="H5917" s="102"/>
      <c r="I5917" s="210"/>
      <c r="J5917" s="102"/>
      <c r="K5917" s="210"/>
      <c r="L5917" s="102"/>
      <c r="M5917" s="210"/>
      <c r="N5917" s="102"/>
      <c r="O5917" s="210"/>
      <c r="P5917" s="102"/>
      <c r="Q5917" s="215"/>
    </row>
    <row r="5918" spans="2:17" x14ac:dyDescent="0.3">
      <c r="B5918" s="102"/>
      <c r="C5918" s="210"/>
      <c r="D5918" s="102"/>
      <c r="E5918" s="210"/>
      <c r="F5918" s="102"/>
      <c r="G5918" s="210"/>
      <c r="H5918" s="102"/>
      <c r="I5918" s="210"/>
      <c r="J5918" s="102"/>
      <c r="K5918" s="210"/>
      <c r="L5918" s="102"/>
      <c r="M5918" s="210"/>
      <c r="N5918" s="102"/>
      <c r="O5918" s="210"/>
      <c r="P5918" s="102"/>
      <c r="Q5918" s="215"/>
    </row>
    <row r="5919" spans="2:17" x14ac:dyDescent="0.3">
      <c r="B5919" s="102"/>
      <c r="C5919" s="210"/>
      <c r="D5919" s="102"/>
      <c r="E5919" s="210"/>
      <c r="F5919" s="102"/>
      <c r="G5919" s="210"/>
      <c r="H5919" s="102"/>
      <c r="I5919" s="210"/>
      <c r="J5919" s="102"/>
      <c r="K5919" s="210"/>
      <c r="L5919" s="102"/>
      <c r="M5919" s="210"/>
      <c r="N5919" s="102"/>
      <c r="O5919" s="210"/>
      <c r="P5919" s="102"/>
      <c r="Q5919" s="215"/>
    </row>
    <row r="5920" spans="2:17" x14ac:dyDescent="0.3">
      <c r="B5920" s="102"/>
      <c r="C5920" s="210"/>
      <c r="D5920" s="102"/>
      <c r="E5920" s="210"/>
      <c r="F5920" s="102"/>
      <c r="G5920" s="210"/>
      <c r="H5920" s="102"/>
      <c r="I5920" s="210"/>
      <c r="J5920" s="102"/>
      <c r="K5920" s="210"/>
      <c r="L5920" s="102"/>
      <c r="M5920" s="210"/>
      <c r="N5920" s="102"/>
      <c r="O5920" s="210"/>
      <c r="P5920" s="102"/>
      <c r="Q5920" s="215"/>
    </row>
    <row r="5921" spans="2:17" x14ac:dyDescent="0.3">
      <c r="B5921" s="102"/>
      <c r="C5921" s="210"/>
      <c r="D5921" s="102"/>
      <c r="E5921" s="210"/>
      <c r="F5921" s="102"/>
      <c r="G5921" s="210"/>
      <c r="H5921" s="102"/>
      <c r="I5921" s="210"/>
      <c r="J5921" s="102"/>
      <c r="K5921" s="210"/>
      <c r="L5921" s="102"/>
      <c r="M5921" s="210"/>
      <c r="N5921" s="102"/>
      <c r="O5921" s="210"/>
      <c r="P5921" s="102"/>
      <c r="Q5921" s="215"/>
    </row>
    <row r="5922" spans="2:17" x14ac:dyDescent="0.3">
      <c r="B5922" s="102"/>
      <c r="C5922" s="210"/>
      <c r="D5922" s="102"/>
      <c r="E5922" s="210"/>
      <c r="F5922" s="102"/>
      <c r="G5922" s="210"/>
      <c r="H5922" s="102"/>
      <c r="I5922" s="210"/>
      <c r="J5922" s="102"/>
      <c r="K5922" s="210"/>
      <c r="L5922" s="102"/>
      <c r="M5922" s="210"/>
      <c r="N5922" s="102"/>
      <c r="O5922" s="210"/>
      <c r="P5922" s="102"/>
      <c r="Q5922" s="215"/>
    </row>
    <row r="5923" spans="2:17" x14ac:dyDescent="0.3">
      <c r="B5923" s="102"/>
      <c r="C5923" s="210"/>
      <c r="D5923" s="102"/>
      <c r="E5923" s="210"/>
      <c r="F5923" s="102"/>
      <c r="G5923" s="210"/>
      <c r="H5923" s="102"/>
      <c r="I5923" s="210"/>
      <c r="J5923" s="102"/>
      <c r="K5923" s="210"/>
      <c r="L5923" s="102"/>
      <c r="M5923" s="210"/>
      <c r="N5923" s="102"/>
      <c r="O5923" s="210"/>
      <c r="P5923" s="102"/>
      <c r="Q5923" s="215"/>
    </row>
    <row r="5924" spans="2:17" x14ac:dyDescent="0.3">
      <c r="B5924" s="102"/>
      <c r="C5924" s="210"/>
      <c r="D5924" s="102"/>
      <c r="E5924" s="210"/>
      <c r="F5924" s="102"/>
      <c r="G5924" s="210"/>
      <c r="H5924" s="102"/>
      <c r="I5924" s="210"/>
      <c r="J5924" s="102"/>
      <c r="K5924" s="210"/>
      <c r="L5924" s="102"/>
      <c r="M5924" s="210"/>
      <c r="N5924" s="102"/>
      <c r="O5924" s="210"/>
      <c r="P5924" s="102"/>
      <c r="Q5924" s="215"/>
    </row>
    <row r="5925" spans="2:17" x14ac:dyDescent="0.3">
      <c r="B5925" s="102"/>
      <c r="C5925" s="210"/>
      <c r="D5925" s="102"/>
      <c r="E5925" s="210"/>
      <c r="F5925" s="102"/>
      <c r="G5925" s="210"/>
      <c r="H5925" s="102"/>
      <c r="I5925" s="210"/>
      <c r="J5925" s="102"/>
      <c r="K5925" s="210"/>
      <c r="L5925" s="102"/>
      <c r="M5925" s="210"/>
      <c r="N5925" s="102"/>
      <c r="O5925" s="210"/>
      <c r="P5925" s="102"/>
      <c r="Q5925" s="215"/>
    </row>
    <row r="5926" spans="2:17" x14ac:dyDescent="0.3">
      <c r="B5926" s="102"/>
      <c r="C5926" s="210"/>
      <c r="D5926" s="102"/>
      <c r="E5926" s="210"/>
      <c r="F5926" s="102"/>
      <c r="G5926" s="210"/>
      <c r="H5926" s="102"/>
      <c r="I5926" s="210"/>
      <c r="J5926" s="102"/>
      <c r="K5926" s="210"/>
      <c r="L5926" s="102"/>
      <c r="M5926" s="210"/>
      <c r="N5926" s="102"/>
      <c r="O5926" s="210"/>
      <c r="P5926" s="102"/>
      <c r="Q5926" s="215"/>
    </row>
    <row r="5927" spans="2:17" x14ac:dyDescent="0.3">
      <c r="B5927" s="102"/>
      <c r="C5927" s="210"/>
      <c r="D5927" s="102"/>
      <c r="E5927" s="210"/>
      <c r="F5927" s="102"/>
      <c r="G5927" s="210"/>
      <c r="H5927" s="102"/>
      <c r="I5927" s="210"/>
      <c r="J5927" s="102"/>
      <c r="K5927" s="210"/>
      <c r="L5927" s="102"/>
      <c r="M5927" s="210"/>
      <c r="N5927" s="102"/>
      <c r="O5927" s="210"/>
      <c r="P5927" s="102"/>
      <c r="Q5927" s="215"/>
    </row>
    <row r="5928" spans="2:17" x14ac:dyDescent="0.3">
      <c r="B5928" s="102"/>
      <c r="C5928" s="210"/>
      <c r="D5928" s="102"/>
      <c r="E5928" s="210"/>
      <c r="F5928" s="102"/>
      <c r="G5928" s="210"/>
      <c r="H5928" s="102"/>
      <c r="I5928" s="210"/>
      <c r="J5928" s="102"/>
      <c r="K5928" s="210"/>
      <c r="L5928" s="102"/>
      <c r="M5928" s="210"/>
      <c r="N5928" s="102"/>
      <c r="O5928" s="210"/>
      <c r="P5928" s="102"/>
      <c r="Q5928" s="215"/>
    </row>
    <row r="5929" spans="2:17" x14ac:dyDescent="0.3">
      <c r="B5929" s="102"/>
      <c r="C5929" s="210"/>
      <c r="D5929" s="102"/>
      <c r="E5929" s="210"/>
      <c r="F5929" s="102"/>
      <c r="G5929" s="210"/>
      <c r="H5929" s="102"/>
      <c r="I5929" s="210"/>
      <c r="J5929" s="102"/>
      <c r="K5929" s="210"/>
      <c r="L5929" s="102"/>
      <c r="M5929" s="210"/>
      <c r="N5929" s="102"/>
      <c r="O5929" s="210"/>
      <c r="P5929" s="102"/>
      <c r="Q5929" s="215"/>
    </row>
    <row r="5930" spans="2:17" x14ac:dyDescent="0.3">
      <c r="B5930" s="102"/>
      <c r="C5930" s="210"/>
      <c r="D5930" s="102"/>
      <c r="E5930" s="210"/>
      <c r="F5930" s="102"/>
      <c r="G5930" s="210"/>
      <c r="H5930" s="102"/>
      <c r="I5930" s="210"/>
      <c r="J5930" s="102"/>
      <c r="K5930" s="210"/>
      <c r="L5930" s="102"/>
      <c r="M5930" s="210"/>
      <c r="N5930" s="102"/>
      <c r="O5930" s="210"/>
      <c r="P5930" s="102"/>
      <c r="Q5930" s="215"/>
    </row>
    <row r="5931" spans="2:17" x14ac:dyDescent="0.3">
      <c r="B5931" s="102"/>
      <c r="C5931" s="210"/>
      <c r="D5931" s="102"/>
      <c r="E5931" s="210"/>
      <c r="F5931" s="102"/>
      <c r="G5931" s="210"/>
      <c r="H5931" s="102"/>
      <c r="I5931" s="210"/>
      <c r="J5931" s="102"/>
      <c r="K5931" s="210"/>
      <c r="L5931" s="102"/>
      <c r="M5931" s="210"/>
      <c r="N5931" s="102"/>
      <c r="O5931" s="210"/>
      <c r="P5931" s="102"/>
      <c r="Q5931" s="215"/>
    </row>
    <row r="5932" spans="2:17" x14ac:dyDescent="0.3">
      <c r="B5932" s="102"/>
      <c r="C5932" s="210"/>
      <c r="D5932" s="102"/>
      <c r="E5932" s="210"/>
      <c r="F5932" s="102"/>
      <c r="G5932" s="210"/>
      <c r="H5932" s="102"/>
      <c r="I5932" s="210"/>
      <c r="J5932" s="102"/>
      <c r="K5932" s="210"/>
      <c r="L5932" s="102"/>
      <c r="M5932" s="210"/>
      <c r="N5932" s="102"/>
      <c r="O5932" s="210"/>
      <c r="P5932" s="102"/>
      <c r="Q5932" s="215"/>
    </row>
    <row r="5933" spans="2:17" x14ac:dyDescent="0.3">
      <c r="B5933" s="102"/>
      <c r="C5933" s="210"/>
      <c r="D5933" s="102"/>
      <c r="E5933" s="210"/>
      <c r="F5933" s="102"/>
      <c r="G5933" s="210"/>
      <c r="H5933" s="102"/>
      <c r="I5933" s="210"/>
      <c r="J5933" s="102"/>
      <c r="K5933" s="210"/>
      <c r="L5933" s="102"/>
      <c r="M5933" s="210"/>
      <c r="N5933" s="102"/>
      <c r="O5933" s="210"/>
      <c r="P5933" s="102"/>
      <c r="Q5933" s="215"/>
    </row>
    <row r="5934" spans="2:17" x14ac:dyDescent="0.3">
      <c r="B5934" s="102"/>
      <c r="C5934" s="210"/>
      <c r="D5934" s="102"/>
      <c r="E5934" s="210"/>
      <c r="F5934" s="102"/>
      <c r="G5934" s="210"/>
      <c r="H5934" s="102"/>
      <c r="I5934" s="210"/>
      <c r="J5934" s="102"/>
      <c r="K5934" s="210"/>
      <c r="L5934" s="102"/>
      <c r="M5934" s="210"/>
      <c r="N5934" s="102"/>
      <c r="O5934" s="210"/>
      <c r="P5934" s="102"/>
      <c r="Q5934" s="215"/>
    </row>
    <row r="5935" spans="2:17" x14ac:dyDescent="0.3">
      <c r="B5935" s="102"/>
      <c r="C5935" s="210"/>
      <c r="D5935" s="102"/>
      <c r="E5935" s="210"/>
      <c r="F5935" s="102"/>
      <c r="G5935" s="210"/>
      <c r="H5935" s="102"/>
      <c r="I5935" s="210"/>
      <c r="J5935" s="102"/>
      <c r="K5935" s="210"/>
      <c r="L5935" s="102"/>
      <c r="M5935" s="210"/>
      <c r="N5935" s="102"/>
      <c r="O5935" s="210"/>
      <c r="P5935" s="102"/>
      <c r="Q5935" s="215"/>
    </row>
    <row r="5936" spans="2:17" x14ac:dyDescent="0.3">
      <c r="B5936" s="102"/>
      <c r="C5936" s="210"/>
      <c r="D5936" s="102"/>
      <c r="E5936" s="210"/>
      <c r="F5936" s="102"/>
      <c r="G5936" s="210"/>
      <c r="H5936" s="102"/>
      <c r="I5936" s="210"/>
      <c r="J5936" s="102"/>
      <c r="K5936" s="210"/>
      <c r="L5936" s="102"/>
      <c r="M5936" s="210"/>
      <c r="N5936" s="102"/>
      <c r="O5936" s="210"/>
      <c r="P5936" s="102"/>
      <c r="Q5936" s="215"/>
    </row>
    <row r="5937" spans="2:17" x14ac:dyDescent="0.3">
      <c r="B5937" s="102"/>
      <c r="C5937" s="210"/>
      <c r="D5937" s="102"/>
      <c r="E5937" s="210"/>
      <c r="F5937" s="102"/>
      <c r="G5937" s="210"/>
      <c r="H5937" s="102"/>
      <c r="I5937" s="210"/>
      <c r="J5937" s="102"/>
      <c r="K5937" s="210"/>
      <c r="L5937" s="102"/>
      <c r="M5937" s="210"/>
      <c r="N5937" s="102"/>
      <c r="O5937" s="210"/>
      <c r="P5937" s="102"/>
      <c r="Q5937" s="215"/>
    </row>
    <row r="5938" spans="2:17" x14ac:dyDescent="0.3">
      <c r="B5938" s="102"/>
      <c r="C5938" s="210"/>
      <c r="D5938" s="102"/>
      <c r="E5938" s="210"/>
      <c r="F5938" s="102"/>
      <c r="G5938" s="210"/>
      <c r="H5938" s="102"/>
      <c r="I5938" s="210"/>
      <c r="J5938" s="102"/>
      <c r="K5938" s="210"/>
      <c r="L5938" s="102"/>
      <c r="M5938" s="210"/>
      <c r="N5938" s="102"/>
      <c r="O5938" s="210"/>
      <c r="P5938" s="102"/>
      <c r="Q5938" s="215"/>
    </row>
    <row r="5939" spans="2:17" x14ac:dyDescent="0.3">
      <c r="B5939" s="102"/>
      <c r="C5939" s="210"/>
      <c r="D5939" s="102"/>
      <c r="E5939" s="210"/>
      <c r="F5939" s="102"/>
      <c r="G5939" s="210"/>
      <c r="H5939" s="102"/>
      <c r="I5939" s="210"/>
      <c r="J5939" s="102"/>
      <c r="K5939" s="210"/>
      <c r="L5939" s="102"/>
      <c r="M5939" s="210"/>
      <c r="N5939" s="102"/>
      <c r="O5939" s="210"/>
      <c r="P5939" s="102"/>
      <c r="Q5939" s="215"/>
    </row>
    <row r="5940" spans="2:17" x14ac:dyDescent="0.3">
      <c r="B5940" s="102"/>
      <c r="C5940" s="210"/>
      <c r="D5940" s="102"/>
      <c r="E5940" s="210"/>
      <c r="F5940" s="102"/>
      <c r="G5940" s="210"/>
      <c r="H5940" s="102"/>
      <c r="I5940" s="210"/>
      <c r="J5940" s="102"/>
      <c r="K5940" s="210"/>
      <c r="L5940" s="102"/>
      <c r="M5940" s="210"/>
      <c r="N5940" s="102"/>
      <c r="O5940" s="210"/>
      <c r="P5940" s="102"/>
      <c r="Q5940" s="215"/>
    </row>
    <row r="5941" spans="2:17" x14ac:dyDescent="0.3">
      <c r="B5941" s="102"/>
      <c r="C5941" s="210"/>
      <c r="D5941" s="102"/>
      <c r="E5941" s="210"/>
      <c r="F5941" s="102"/>
      <c r="G5941" s="210"/>
      <c r="H5941" s="102"/>
      <c r="I5941" s="210"/>
      <c r="J5941" s="102"/>
      <c r="K5941" s="210"/>
      <c r="L5941" s="102"/>
      <c r="M5941" s="210"/>
      <c r="N5941" s="102"/>
      <c r="O5941" s="210"/>
      <c r="P5941" s="102"/>
      <c r="Q5941" s="215"/>
    </row>
    <row r="5942" spans="2:17" x14ac:dyDescent="0.3">
      <c r="B5942" s="102"/>
      <c r="C5942" s="210"/>
      <c r="D5942" s="102"/>
      <c r="E5942" s="210"/>
      <c r="F5942" s="102"/>
      <c r="G5942" s="210"/>
      <c r="H5942" s="102"/>
      <c r="I5942" s="210"/>
      <c r="J5942" s="102"/>
      <c r="K5942" s="210"/>
      <c r="L5942" s="102"/>
      <c r="M5942" s="210"/>
      <c r="N5942" s="102"/>
      <c r="O5942" s="210"/>
      <c r="P5942" s="102"/>
      <c r="Q5942" s="215"/>
    </row>
    <row r="5943" spans="2:17" x14ac:dyDescent="0.3">
      <c r="B5943" s="102"/>
      <c r="C5943" s="210"/>
      <c r="D5943" s="102"/>
      <c r="E5943" s="210"/>
      <c r="F5943" s="102"/>
      <c r="G5943" s="210"/>
      <c r="H5943" s="102"/>
      <c r="I5943" s="210"/>
      <c r="J5943" s="102"/>
      <c r="K5943" s="210"/>
      <c r="L5943" s="102"/>
      <c r="M5943" s="210"/>
      <c r="N5943" s="102"/>
      <c r="O5943" s="210"/>
      <c r="P5943" s="102"/>
      <c r="Q5943" s="215"/>
    </row>
    <row r="5944" spans="2:17" x14ac:dyDescent="0.3">
      <c r="B5944" s="102"/>
      <c r="C5944" s="210"/>
      <c r="D5944" s="102"/>
      <c r="E5944" s="210"/>
      <c r="F5944" s="102"/>
      <c r="G5944" s="210"/>
      <c r="H5944" s="102"/>
      <c r="I5944" s="210"/>
      <c r="J5944" s="102"/>
      <c r="K5944" s="210"/>
      <c r="L5944" s="102"/>
      <c r="M5944" s="210"/>
      <c r="N5944" s="102"/>
      <c r="O5944" s="210"/>
      <c r="P5944" s="102"/>
      <c r="Q5944" s="215"/>
    </row>
    <row r="5945" spans="2:17" x14ac:dyDescent="0.3">
      <c r="B5945" s="102"/>
      <c r="C5945" s="210"/>
      <c r="D5945" s="102"/>
      <c r="E5945" s="210"/>
      <c r="F5945" s="102"/>
      <c r="G5945" s="210"/>
      <c r="H5945" s="102"/>
      <c r="I5945" s="210"/>
      <c r="J5945" s="102"/>
      <c r="K5945" s="210"/>
      <c r="L5945" s="102"/>
      <c r="M5945" s="210"/>
      <c r="N5945" s="102"/>
      <c r="O5945" s="210"/>
      <c r="P5945" s="102"/>
      <c r="Q5945" s="215"/>
    </row>
    <row r="5946" spans="2:17" x14ac:dyDescent="0.3">
      <c r="B5946" s="102"/>
      <c r="C5946" s="210"/>
      <c r="D5946" s="102"/>
      <c r="E5946" s="210"/>
      <c r="F5946" s="102"/>
      <c r="G5946" s="210"/>
      <c r="H5946" s="102"/>
      <c r="I5946" s="210"/>
      <c r="J5946" s="102"/>
      <c r="K5946" s="210"/>
      <c r="L5946" s="102"/>
      <c r="M5946" s="210"/>
      <c r="N5946" s="102"/>
      <c r="O5946" s="210"/>
      <c r="P5946" s="102"/>
      <c r="Q5946" s="215"/>
    </row>
    <row r="5947" spans="2:17" x14ac:dyDescent="0.3">
      <c r="B5947" s="102"/>
      <c r="C5947" s="210"/>
      <c r="D5947" s="102"/>
      <c r="E5947" s="210"/>
      <c r="F5947" s="102"/>
      <c r="G5947" s="210"/>
      <c r="H5947" s="102"/>
      <c r="I5947" s="210"/>
      <c r="J5947" s="102"/>
      <c r="K5947" s="210"/>
      <c r="L5947" s="102"/>
      <c r="M5947" s="210"/>
      <c r="N5947" s="102"/>
      <c r="O5947" s="210"/>
      <c r="P5947" s="102"/>
      <c r="Q5947" s="215"/>
    </row>
    <row r="5948" spans="2:17" x14ac:dyDescent="0.3">
      <c r="B5948" s="102"/>
      <c r="C5948" s="210"/>
      <c r="D5948" s="102"/>
      <c r="E5948" s="210"/>
      <c r="F5948" s="102"/>
      <c r="G5948" s="210"/>
      <c r="H5948" s="102"/>
      <c r="I5948" s="210"/>
      <c r="J5948" s="102"/>
      <c r="K5948" s="210"/>
      <c r="L5948" s="102"/>
      <c r="M5948" s="210"/>
      <c r="N5948" s="102"/>
      <c r="O5948" s="210"/>
      <c r="P5948" s="102"/>
      <c r="Q5948" s="215"/>
    </row>
    <row r="5949" spans="2:17" x14ac:dyDescent="0.3">
      <c r="B5949" s="102"/>
      <c r="C5949" s="210"/>
      <c r="D5949" s="102"/>
      <c r="E5949" s="210"/>
      <c r="F5949" s="102"/>
      <c r="G5949" s="210"/>
      <c r="H5949" s="102"/>
      <c r="I5949" s="210"/>
      <c r="J5949" s="102"/>
      <c r="K5949" s="210"/>
      <c r="L5949" s="102"/>
      <c r="M5949" s="210"/>
      <c r="N5949" s="102"/>
      <c r="O5949" s="210"/>
      <c r="P5949" s="102"/>
      <c r="Q5949" s="215"/>
    </row>
    <row r="5950" spans="2:17" x14ac:dyDescent="0.3">
      <c r="B5950" s="102"/>
      <c r="C5950" s="210"/>
      <c r="D5950" s="102"/>
      <c r="E5950" s="210"/>
      <c r="F5950" s="102"/>
      <c r="G5950" s="210"/>
      <c r="H5950" s="102"/>
      <c r="I5950" s="210"/>
      <c r="J5950" s="102"/>
      <c r="K5950" s="210"/>
      <c r="L5950" s="102"/>
      <c r="M5950" s="210"/>
      <c r="N5950" s="102"/>
      <c r="O5950" s="210"/>
      <c r="P5950" s="102"/>
      <c r="Q5950" s="215"/>
    </row>
    <row r="5951" spans="2:17" x14ac:dyDescent="0.3">
      <c r="B5951" s="102"/>
      <c r="C5951" s="210"/>
      <c r="D5951" s="102"/>
      <c r="E5951" s="210"/>
      <c r="F5951" s="102"/>
      <c r="G5951" s="210"/>
      <c r="H5951" s="102"/>
      <c r="I5951" s="210"/>
      <c r="J5951" s="102"/>
      <c r="K5951" s="210"/>
      <c r="L5951" s="102"/>
      <c r="M5951" s="210"/>
      <c r="N5951" s="102"/>
      <c r="O5951" s="210"/>
      <c r="P5951" s="102"/>
      <c r="Q5951" s="215"/>
    </row>
    <row r="5952" spans="2:17" x14ac:dyDescent="0.3">
      <c r="B5952" s="102"/>
      <c r="C5952" s="210"/>
      <c r="D5952" s="102"/>
      <c r="E5952" s="210"/>
      <c r="F5952" s="102"/>
      <c r="G5952" s="210"/>
      <c r="H5952" s="102"/>
      <c r="I5952" s="210"/>
      <c r="J5952" s="102"/>
      <c r="K5952" s="210"/>
      <c r="L5952" s="102"/>
      <c r="M5952" s="210"/>
      <c r="N5952" s="102"/>
      <c r="O5952" s="210"/>
      <c r="P5952" s="102"/>
      <c r="Q5952" s="215"/>
    </row>
    <row r="5953" spans="2:17" x14ac:dyDescent="0.3">
      <c r="B5953" s="102"/>
      <c r="C5953" s="210"/>
      <c r="D5953" s="102"/>
      <c r="E5953" s="210"/>
      <c r="F5953" s="102"/>
      <c r="G5953" s="210"/>
      <c r="H5953" s="102"/>
      <c r="I5953" s="210"/>
      <c r="J5953" s="102"/>
      <c r="K5953" s="210"/>
      <c r="L5953" s="102"/>
      <c r="M5953" s="210"/>
      <c r="N5953" s="102"/>
      <c r="O5953" s="210"/>
      <c r="P5953" s="102"/>
      <c r="Q5953" s="215"/>
    </row>
    <row r="5954" spans="2:17" x14ac:dyDescent="0.3">
      <c r="B5954" s="102"/>
      <c r="C5954" s="210"/>
      <c r="D5954" s="102"/>
      <c r="E5954" s="210"/>
      <c r="F5954" s="102"/>
      <c r="G5954" s="210"/>
      <c r="H5954" s="102"/>
      <c r="I5954" s="210"/>
      <c r="J5954" s="102"/>
      <c r="K5954" s="210"/>
      <c r="L5954" s="102"/>
      <c r="M5954" s="210"/>
      <c r="N5954" s="102"/>
      <c r="O5954" s="210"/>
      <c r="P5954" s="102"/>
      <c r="Q5954" s="215"/>
    </row>
    <row r="5955" spans="2:17" x14ac:dyDescent="0.3">
      <c r="B5955" s="102"/>
      <c r="C5955" s="210"/>
      <c r="D5955" s="102"/>
      <c r="E5955" s="210"/>
      <c r="F5955" s="102"/>
      <c r="G5955" s="210"/>
      <c r="H5955" s="102"/>
      <c r="I5955" s="210"/>
      <c r="J5955" s="102"/>
      <c r="K5955" s="210"/>
      <c r="L5955" s="102"/>
      <c r="M5955" s="210"/>
      <c r="N5955" s="102"/>
      <c r="O5955" s="210"/>
      <c r="P5955" s="102"/>
      <c r="Q5955" s="215"/>
    </row>
    <row r="5956" spans="2:17" x14ac:dyDescent="0.3">
      <c r="B5956" s="102"/>
      <c r="C5956" s="210"/>
      <c r="D5956" s="102"/>
      <c r="E5956" s="210"/>
      <c r="F5956" s="102"/>
      <c r="G5956" s="210"/>
      <c r="H5956" s="102"/>
      <c r="I5956" s="210"/>
      <c r="J5956" s="102"/>
      <c r="K5956" s="210"/>
      <c r="L5956" s="102"/>
      <c r="M5956" s="210"/>
      <c r="N5956" s="102"/>
      <c r="O5956" s="210"/>
      <c r="P5956" s="102"/>
      <c r="Q5956" s="215"/>
    </row>
    <row r="5957" spans="2:17" x14ac:dyDescent="0.3">
      <c r="B5957" s="102"/>
      <c r="C5957" s="210"/>
      <c r="D5957" s="102"/>
      <c r="E5957" s="210"/>
      <c r="F5957" s="102"/>
      <c r="G5957" s="210"/>
      <c r="H5957" s="102"/>
      <c r="I5957" s="210"/>
      <c r="J5957" s="102"/>
      <c r="K5957" s="210"/>
      <c r="L5957" s="102"/>
      <c r="M5957" s="210"/>
      <c r="N5957" s="102"/>
      <c r="O5957" s="210"/>
      <c r="P5957" s="102"/>
      <c r="Q5957" s="215"/>
    </row>
    <row r="5958" spans="2:17" x14ac:dyDescent="0.3">
      <c r="B5958" s="102"/>
      <c r="C5958" s="210"/>
      <c r="D5958" s="102"/>
      <c r="E5958" s="210"/>
      <c r="F5958" s="102"/>
      <c r="G5958" s="210"/>
      <c r="H5958" s="102"/>
      <c r="I5958" s="210"/>
      <c r="J5958" s="102"/>
      <c r="K5958" s="210"/>
      <c r="L5958" s="102"/>
      <c r="M5958" s="210"/>
      <c r="N5958" s="102"/>
      <c r="O5958" s="210"/>
      <c r="P5958" s="102"/>
      <c r="Q5958" s="215"/>
    </row>
    <row r="5959" spans="2:17" x14ac:dyDescent="0.3">
      <c r="B5959" s="102"/>
      <c r="C5959" s="210"/>
      <c r="D5959" s="102"/>
      <c r="E5959" s="210"/>
      <c r="F5959" s="102"/>
      <c r="G5959" s="210"/>
      <c r="H5959" s="102"/>
      <c r="I5959" s="210"/>
      <c r="J5959" s="102"/>
      <c r="K5959" s="210"/>
      <c r="L5959" s="102"/>
      <c r="M5959" s="210"/>
      <c r="N5959" s="102"/>
      <c r="O5959" s="210"/>
      <c r="P5959" s="102"/>
      <c r="Q5959" s="215"/>
    </row>
    <row r="5960" spans="2:17" x14ac:dyDescent="0.3">
      <c r="B5960" s="102"/>
      <c r="C5960" s="210"/>
      <c r="D5960" s="102"/>
      <c r="E5960" s="210"/>
      <c r="F5960" s="102"/>
      <c r="G5960" s="210"/>
      <c r="H5960" s="102"/>
      <c r="I5960" s="210"/>
      <c r="J5960" s="102"/>
      <c r="K5960" s="210"/>
      <c r="L5960" s="102"/>
      <c r="M5960" s="210"/>
      <c r="N5960" s="102"/>
      <c r="O5960" s="210"/>
      <c r="P5960" s="102"/>
      <c r="Q5960" s="215"/>
    </row>
    <row r="5961" spans="2:17" x14ac:dyDescent="0.3">
      <c r="B5961" s="102"/>
      <c r="C5961" s="210"/>
      <c r="D5961" s="102"/>
      <c r="E5961" s="210"/>
      <c r="F5961" s="102"/>
      <c r="G5961" s="210"/>
      <c r="H5961" s="102"/>
      <c r="I5961" s="210"/>
      <c r="J5961" s="102"/>
      <c r="K5961" s="210"/>
      <c r="L5961" s="102"/>
      <c r="M5961" s="210"/>
      <c r="N5961" s="102"/>
      <c r="O5961" s="210"/>
      <c r="P5961" s="102"/>
      <c r="Q5961" s="215"/>
    </row>
    <row r="5962" spans="2:17" x14ac:dyDescent="0.3">
      <c r="B5962" s="102"/>
      <c r="C5962" s="210"/>
      <c r="D5962" s="102"/>
      <c r="E5962" s="210"/>
      <c r="F5962" s="102"/>
      <c r="G5962" s="210"/>
      <c r="H5962" s="102"/>
      <c r="I5962" s="210"/>
      <c r="J5962" s="102"/>
      <c r="K5962" s="210"/>
      <c r="L5962" s="102"/>
      <c r="M5962" s="210"/>
      <c r="N5962" s="102"/>
      <c r="O5962" s="210"/>
      <c r="P5962" s="102"/>
      <c r="Q5962" s="215"/>
    </row>
    <row r="5963" spans="2:17" x14ac:dyDescent="0.3">
      <c r="B5963" s="102"/>
      <c r="C5963" s="210"/>
      <c r="D5963" s="102"/>
      <c r="E5963" s="210"/>
      <c r="F5963" s="102"/>
      <c r="G5963" s="210"/>
      <c r="H5963" s="102"/>
      <c r="I5963" s="210"/>
      <c r="J5963" s="102"/>
      <c r="K5963" s="210"/>
      <c r="L5963" s="102"/>
      <c r="M5963" s="210"/>
      <c r="N5963" s="102"/>
      <c r="O5963" s="210"/>
      <c r="P5963" s="102"/>
      <c r="Q5963" s="215"/>
    </row>
    <row r="5964" spans="2:17" x14ac:dyDescent="0.3">
      <c r="B5964" s="102"/>
      <c r="C5964" s="210"/>
      <c r="D5964" s="102"/>
      <c r="E5964" s="210"/>
      <c r="F5964" s="102"/>
      <c r="G5964" s="210"/>
      <c r="H5964" s="102"/>
      <c r="I5964" s="210"/>
      <c r="J5964" s="102"/>
      <c r="K5964" s="210"/>
      <c r="L5964" s="102"/>
      <c r="M5964" s="210"/>
      <c r="N5964" s="102"/>
      <c r="O5964" s="210"/>
      <c r="P5964" s="102"/>
      <c r="Q5964" s="215"/>
    </row>
    <row r="5965" spans="2:17" x14ac:dyDescent="0.3">
      <c r="B5965" s="102"/>
      <c r="C5965" s="210"/>
      <c r="D5965" s="102"/>
      <c r="E5965" s="210"/>
      <c r="F5965" s="102"/>
      <c r="G5965" s="210"/>
      <c r="H5965" s="102"/>
      <c r="I5965" s="210"/>
      <c r="J5965" s="102"/>
      <c r="K5965" s="210"/>
      <c r="L5965" s="102"/>
      <c r="M5965" s="210"/>
      <c r="N5965" s="102"/>
      <c r="O5965" s="210"/>
      <c r="P5965" s="102"/>
      <c r="Q5965" s="215"/>
    </row>
    <row r="5966" spans="2:17" x14ac:dyDescent="0.3">
      <c r="B5966" s="102"/>
      <c r="C5966" s="210"/>
      <c r="D5966" s="102"/>
      <c r="E5966" s="210"/>
      <c r="F5966" s="102"/>
      <c r="G5966" s="210"/>
      <c r="H5966" s="102"/>
      <c r="I5966" s="210"/>
      <c r="J5966" s="102"/>
      <c r="K5966" s="210"/>
      <c r="L5966" s="102"/>
      <c r="M5966" s="210"/>
      <c r="N5966" s="102"/>
      <c r="O5966" s="210"/>
      <c r="P5966" s="102"/>
      <c r="Q5966" s="215"/>
    </row>
    <row r="5967" spans="2:17" x14ac:dyDescent="0.3">
      <c r="B5967" s="102"/>
      <c r="C5967" s="210"/>
      <c r="D5967" s="102"/>
      <c r="E5967" s="210"/>
      <c r="F5967" s="102"/>
      <c r="G5967" s="210"/>
      <c r="H5967" s="102"/>
      <c r="I5967" s="210"/>
      <c r="J5967" s="102"/>
      <c r="K5967" s="210"/>
      <c r="L5967" s="102"/>
      <c r="M5967" s="210"/>
      <c r="N5967" s="102"/>
      <c r="O5967" s="210"/>
      <c r="P5967" s="102"/>
      <c r="Q5967" s="215"/>
    </row>
    <row r="5968" spans="2:17" x14ac:dyDescent="0.3">
      <c r="B5968" s="102"/>
      <c r="C5968" s="210"/>
      <c r="D5968" s="102"/>
      <c r="E5968" s="210"/>
      <c r="F5968" s="102"/>
      <c r="G5968" s="210"/>
      <c r="H5968" s="102"/>
      <c r="I5968" s="210"/>
      <c r="J5968" s="102"/>
      <c r="K5968" s="210"/>
      <c r="L5968" s="102"/>
      <c r="M5968" s="210"/>
      <c r="N5968" s="102"/>
      <c r="O5968" s="210"/>
      <c r="P5968" s="102"/>
      <c r="Q5968" s="215"/>
    </row>
    <row r="5969" spans="2:17" x14ac:dyDescent="0.3">
      <c r="B5969" s="102"/>
      <c r="C5969" s="210"/>
      <c r="D5969" s="102"/>
      <c r="E5969" s="210"/>
      <c r="F5969" s="102"/>
      <c r="G5969" s="210"/>
      <c r="H5969" s="102"/>
      <c r="I5969" s="210"/>
      <c r="J5969" s="102"/>
      <c r="K5969" s="210"/>
      <c r="L5969" s="102"/>
      <c r="M5969" s="210"/>
      <c r="N5969" s="102"/>
      <c r="O5969" s="210"/>
      <c r="P5969" s="102"/>
      <c r="Q5969" s="215"/>
    </row>
    <row r="5970" spans="2:17" x14ac:dyDescent="0.3">
      <c r="B5970" s="102"/>
      <c r="C5970" s="210"/>
      <c r="D5970" s="102"/>
      <c r="E5970" s="210"/>
      <c r="F5970" s="102"/>
      <c r="G5970" s="210"/>
      <c r="H5970" s="102"/>
      <c r="I5970" s="210"/>
      <c r="J5970" s="102"/>
      <c r="K5970" s="210"/>
      <c r="L5970" s="102"/>
      <c r="M5970" s="210"/>
      <c r="N5970" s="102"/>
      <c r="O5970" s="210"/>
      <c r="P5970" s="102"/>
      <c r="Q5970" s="215"/>
    </row>
    <row r="5971" spans="2:17" x14ac:dyDescent="0.3">
      <c r="B5971" s="102"/>
      <c r="C5971" s="210"/>
      <c r="D5971" s="102"/>
      <c r="E5971" s="210"/>
      <c r="F5971" s="102"/>
      <c r="G5971" s="210"/>
      <c r="H5971" s="102"/>
      <c r="I5971" s="210"/>
      <c r="J5971" s="102"/>
      <c r="K5971" s="210"/>
      <c r="L5971" s="102"/>
      <c r="M5971" s="210"/>
      <c r="N5971" s="102"/>
      <c r="O5971" s="210"/>
      <c r="P5971" s="102"/>
      <c r="Q5971" s="215"/>
    </row>
    <row r="5972" spans="2:17" x14ac:dyDescent="0.3">
      <c r="B5972" s="102"/>
      <c r="C5972" s="210"/>
      <c r="D5972" s="102"/>
      <c r="E5972" s="210"/>
      <c r="F5972" s="102"/>
      <c r="G5972" s="210"/>
      <c r="H5972" s="102"/>
      <c r="I5972" s="210"/>
      <c r="J5972" s="102"/>
      <c r="K5972" s="210"/>
      <c r="L5972" s="102"/>
      <c r="M5972" s="210"/>
      <c r="N5972" s="102"/>
      <c r="O5972" s="210"/>
      <c r="P5972" s="102"/>
      <c r="Q5972" s="215"/>
    </row>
    <row r="5973" spans="2:17" x14ac:dyDescent="0.3">
      <c r="B5973" s="102"/>
      <c r="C5973" s="210"/>
      <c r="D5973" s="102"/>
      <c r="E5973" s="210"/>
      <c r="F5973" s="102"/>
      <c r="G5973" s="210"/>
      <c r="H5973" s="102"/>
      <c r="I5973" s="210"/>
      <c r="J5973" s="102"/>
      <c r="K5973" s="210"/>
      <c r="L5973" s="102"/>
      <c r="M5973" s="210"/>
      <c r="N5973" s="102"/>
      <c r="O5973" s="210"/>
      <c r="P5973" s="102"/>
      <c r="Q5973" s="215"/>
    </row>
    <row r="5974" spans="2:17" x14ac:dyDescent="0.3">
      <c r="B5974" s="102"/>
      <c r="C5974" s="210"/>
      <c r="D5974" s="102"/>
      <c r="E5974" s="210"/>
      <c r="F5974" s="102"/>
      <c r="G5974" s="210"/>
      <c r="H5974" s="102"/>
      <c r="I5974" s="210"/>
      <c r="J5974" s="102"/>
      <c r="K5974" s="210"/>
      <c r="L5974" s="102"/>
      <c r="M5974" s="210"/>
      <c r="N5974" s="102"/>
      <c r="O5974" s="210"/>
      <c r="P5974" s="102"/>
      <c r="Q5974" s="215"/>
    </row>
    <row r="5975" spans="2:17" x14ac:dyDescent="0.3">
      <c r="B5975" s="102"/>
      <c r="C5975" s="210"/>
      <c r="D5975" s="102"/>
      <c r="E5975" s="210"/>
      <c r="F5975" s="102"/>
      <c r="G5975" s="210"/>
      <c r="H5975" s="102"/>
      <c r="I5975" s="210"/>
      <c r="J5975" s="102"/>
      <c r="K5975" s="210"/>
      <c r="L5975" s="102"/>
      <c r="M5975" s="210"/>
      <c r="N5975" s="102"/>
      <c r="O5975" s="210"/>
      <c r="P5975" s="102"/>
      <c r="Q5975" s="215"/>
    </row>
    <row r="5976" spans="2:17" x14ac:dyDescent="0.3">
      <c r="B5976" s="102"/>
      <c r="C5976" s="210"/>
      <c r="D5976" s="102"/>
      <c r="E5976" s="210"/>
      <c r="F5976" s="102"/>
      <c r="G5976" s="210"/>
      <c r="H5976" s="102"/>
      <c r="I5976" s="210"/>
      <c r="J5976" s="102"/>
      <c r="K5976" s="210"/>
      <c r="L5976" s="102"/>
      <c r="M5976" s="210"/>
      <c r="N5976" s="102"/>
      <c r="O5976" s="210"/>
      <c r="P5976" s="102"/>
      <c r="Q5976" s="215"/>
    </row>
    <row r="5977" spans="2:17" x14ac:dyDescent="0.3">
      <c r="B5977" s="102"/>
      <c r="C5977" s="210"/>
      <c r="D5977" s="102"/>
      <c r="E5977" s="210"/>
      <c r="F5977" s="102"/>
      <c r="G5977" s="210"/>
      <c r="H5977" s="102"/>
      <c r="I5977" s="210"/>
      <c r="J5977" s="102"/>
      <c r="K5977" s="210"/>
      <c r="L5977" s="102"/>
      <c r="M5977" s="210"/>
      <c r="N5977" s="102"/>
      <c r="O5977" s="210"/>
      <c r="P5977" s="102"/>
      <c r="Q5977" s="215"/>
    </row>
    <row r="5978" spans="2:17" x14ac:dyDescent="0.3">
      <c r="B5978" s="102"/>
      <c r="C5978" s="210"/>
      <c r="D5978" s="102"/>
      <c r="E5978" s="210"/>
      <c r="F5978" s="102"/>
      <c r="G5978" s="210"/>
      <c r="H5978" s="102"/>
      <c r="I5978" s="210"/>
      <c r="J5978" s="102"/>
      <c r="K5978" s="210"/>
      <c r="L5978" s="102"/>
      <c r="M5978" s="210"/>
      <c r="N5978" s="102"/>
      <c r="O5978" s="210"/>
      <c r="P5978" s="102"/>
      <c r="Q5978" s="215"/>
    </row>
    <row r="5979" spans="2:17" x14ac:dyDescent="0.3">
      <c r="B5979" s="102"/>
      <c r="C5979" s="210"/>
      <c r="D5979" s="102"/>
      <c r="E5979" s="210"/>
      <c r="F5979" s="102"/>
      <c r="G5979" s="210"/>
      <c r="H5979" s="102"/>
      <c r="I5979" s="210"/>
      <c r="J5979" s="102"/>
      <c r="K5979" s="210"/>
      <c r="L5979" s="102"/>
      <c r="M5979" s="210"/>
      <c r="N5979" s="102"/>
      <c r="O5979" s="210"/>
      <c r="P5979" s="102"/>
      <c r="Q5979" s="215"/>
    </row>
    <row r="5980" spans="2:17" x14ac:dyDescent="0.3">
      <c r="B5980" s="102"/>
      <c r="C5980" s="210"/>
      <c r="D5980" s="102"/>
      <c r="E5980" s="210"/>
      <c r="F5980" s="102"/>
      <c r="G5980" s="210"/>
      <c r="H5980" s="102"/>
      <c r="I5980" s="210"/>
      <c r="J5980" s="102"/>
      <c r="K5980" s="210"/>
      <c r="L5980" s="102"/>
      <c r="M5980" s="210"/>
      <c r="N5980" s="102"/>
      <c r="O5980" s="210"/>
      <c r="P5980" s="102"/>
      <c r="Q5980" s="215"/>
    </row>
    <row r="5981" spans="2:17" x14ac:dyDescent="0.3">
      <c r="B5981" s="102"/>
      <c r="C5981" s="210"/>
      <c r="D5981" s="102"/>
      <c r="E5981" s="210"/>
      <c r="F5981" s="102"/>
      <c r="G5981" s="210"/>
      <c r="H5981" s="102"/>
      <c r="I5981" s="210"/>
      <c r="J5981" s="102"/>
      <c r="K5981" s="210"/>
      <c r="L5981" s="102"/>
      <c r="M5981" s="210"/>
      <c r="N5981" s="102"/>
      <c r="O5981" s="210"/>
      <c r="P5981" s="102"/>
      <c r="Q5981" s="215"/>
    </row>
    <row r="5982" spans="2:17" x14ac:dyDescent="0.3">
      <c r="B5982" s="102"/>
      <c r="C5982" s="210"/>
      <c r="D5982" s="102"/>
      <c r="E5982" s="210"/>
      <c r="F5982" s="102"/>
      <c r="G5982" s="210"/>
      <c r="H5982" s="102"/>
      <c r="I5982" s="210"/>
      <c r="J5982" s="102"/>
      <c r="K5982" s="210"/>
      <c r="L5982" s="102"/>
      <c r="M5982" s="210"/>
      <c r="N5982" s="102"/>
      <c r="O5982" s="210"/>
      <c r="P5982" s="102"/>
      <c r="Q5982" s="215"/>
    </row>
    <row r="5983" spans="2:17" x14ac:dyDescent="0.3">
      <c r="B5983" s="102"/>
      <c r="C5983" s="210"/>
      <c r="D5983" s="102"/>
      <c r="E5983" s="210"/>
      <c r="F5983" s="102"/>
      <c r="G5983" s="210"/>
      <c r="H5983" s="102"/>
      <c r="I5983" s="210"/>
      <c r="J5983" s="102"/>
      <c r="K5983" s="210"/>
      <c r="L5983" s="102"/>
      <c r="M5983" s="210"/>
      <c r="N5983" s="102"/>
      <c r="O5983" s="210"/>
      <c r="P5983" s="102"/>
      <c r="Q5983" s="215"/>
    </row>
    <row r="5984" spans="2:17" x14ac:dyDescent="0.3">
      <c r="B5984" s="102"/>
      <c r="C5984" s="210"/>
      <c r="D5984" s="102"/>
      <c r="E5984" s="210"/>
      <c r="F5984" s="102"/>
      <c r="G5984" s="210"/>
      <c r="H5984" s="102"/>
      <c r="I5984" s="210"/>
      <c r="J5984" s="102"/>
      <c r="K5984" s="210"/>
      <c r="L5984" s="102"/>
      <c r="M5984" s="210"/>
      <c r="N5984" s="102"/>
      <c r="O5984" s="210"/>
      <c r="P5984" s="102"/>
      <c r="Q5984" s="215"/>
    </row>
    <row r="5985" spans="2:17" x14ac:dyDescent="0.3">
      <c r="B5985" s="102"/>
      <c r="C5985" s="210"/>
      <c r="D5985" s="102"/>
      <c r="E5985" s="210"/>
      <c r="F5985" s="102"/>
      <c r="G5985" s="210"/>
      <c r="H5985" s="102"/>
      <c r="I5985" s="210"/>
      <c r="J5985" s="102"/>
      <c r="K5985" s="210"/>
      <c r="L5985" s="102"/>
      <c r="M5985" s="210"/>
      <c r="N5985" s="102"/>
      <c r="O5985" s="210"/>
      <c r="P5985" s="102"/>
      <c r="Q5985" s="215"/>
    </row>
    <row r="5986" spans="2:17" x14ac:dyDescent="0.3">
      <c r="B5986" s="102"/>
      <c r="C5986" s="210"/>
      <c r="D5986" s="102"/>
      <c r="E5986" s="210"/>
      <c r="F5986" s="102"/>
      <c r="G5986" s="210"/>
      <c r="H5986" s="102"/>
      <c r="I5986" s="210"/>
      <c r="J5986" s="102"/>
      <c r="K5986" s="210"/>
      <c r="L5986" s="102"/>
      <c r="M5986" s="210"/>
      <c r="N5986" s="102"/>
      <c r="O5986" s="210"/>
      <c r="P5986" s="102"/>
      <c r="Q5986" s="215"/>
    </row>
    <row r="5987" spans="2:17" x14ac:dyDescent="0.3">
      <c r="B5987" s="102"/>
      <c r="C5987" s="210"/>
      <c r="D5987" s="102"/>
      <c r="E5987" s="210"/>
      <c r="F5987" s="102"/>
      <c r="G5987" s="210"/>
      <c r="H5987" s="102"/>
      <c r="I5987" s="210"/>
      <c r="J5987" s="102"/>
      <c r="K5987" s="210"/>
      <c r="L5987" s="102"/>
      <c r="M5987" s="210"/>
      <c r="N5987" s="102"/>
      <c r="O5987" s="210"/>
      <c r="P5987" s="102"/>
      <c r="Q5987" s="215"/>
    </row>
    <row r="5988" spans="2:17" x14ac:dyDescent="0.3">
      <c r="B5988" s="102"/>
      <c r="C5988" s="210"/>
      <c r="D5988" s="102"/>
      <c r="E5988" s="210"/>
      <c r="F5988" s="102"/>
      <c r="G5988" s="210"/>
      <c r="H5988" s="102"/>
      <c r="I5988" s="210"/>
      <c r="J5988" s="102"/>
      <c r="K5988" s="210"/>
      <c r="L5988" s="102"/>
      <c r="M5988" s="210"/>
      <c r="N5988" s="102"/>
      <c r="O5988" s="210"/>
      <c r="P5988" s="102"/>
      <c r="Q5988" s="215"/>
    </row>
    <row r="5989" spans="2:17" x14ac:dyDescent="0.3">
      <c r="B5989" s="102"/>
      <c r="C5989" s="210"/>
      <c r="D5989" s="102"/>
      <c r="E5989" s="210"/>
      <c r="F5989" s="102"/>
      <c r="G5989" s="210"/>
      <c r="H5989" s="102"/>
      <c r="I5989" s="210"/>
      <c r="J5989" s="102"/>
      <c r="K5989" s="210"/>
      <c r="L5989" s="102"/>
      <c r="M5989" s="210"/>
      <c r="N5989" s="102"/>
      <c r="O5989" s="210"/>
      <c r="P5989" s="102"/>
      <c r="Q5989" s="215"/>
    </row>
    <row r="5990" spans="2:17" x14ac:dyDescent="0.3">
      <c r="B5990" s="102"/>
      <c r="C5990" s="210"/>
      <c r="D5990" s="102"/>
      <c r="E5990" s="210"/>
      <c r="F5990" s="102"/>
      <c r="G5990" s="210"/>
      <c r="H5990" s="102"/>
      <c r="I5990" s="210"/>
      <c r="J5990" s="102"/>
      <c r="K5990" s="210"/>
      <c r="L5990" s="102"/>
      <c r="M5990" s="210"/>
      <c r="N5990" s="102"/>
      <c r="O5990" s="210"/>
      <c r="P5990" s="102"/>
      <c r="Q5990" s="215"/>
    </row>
    <row r="5991" spans="2:17" x14ac:dyDescent="0.3">
      <c r="B5991" s="102"/>
      <c r="C5991" s="210"/>
      <c r="D5991" s="102"/>
      <c r="E5991" s="210"/>
      <c r="F5991" s="102"/>
      <c r="G5991" s="210"/>
      <c r="H5991" s="102"/>
      <c r="I5991" s="210"/>
      <c r="J5991" s="102"/>
      <c r="K5991" s="210"/>
      <c r="L5991" s="102"/>
      <c r="M5991" s="210"/>
      <c r="N5991" s="102"/>
      <c r="O5991" s="210"/>
      <c r="P5991" s="102"/>
      <c r="Q5991" s="215"/>
    </row>
    <row r="5992" spans="2:17" x14ac:dyDescent="0.3">
      <c r="B5992" s="102"/>
      <c r="C5992" s="210"/>
      <c r="D5992" s="102"/>
      <c r="E5992" s="210"/>
      <c r="F5992" s="102"/>
      <c r="G5992" s="210"/>
      <c r="H5992" s="102"/>
      <c r="I5992" s="210"/>
      <c r="J5992" s="102"/>
      <c r="K5992" s="210"/>
      <c r="L5992" s="102"/>
      <c r="M5992" s="210"/>
      <c r="N5992" s="102"/>
      <c r="O5992" s="210"/>
      <c r="P5992" s="102"/>
      <c r="Q5992" s="215"/>
    </row>
    <row r="5993" spans="2:17" x14ac:dyDescent="0.3">
      <c r="B5993" s="102"/>
      <c r="C5993" s="210"/>
      <c r="D5993" s="102"/>
      <c r="E5993" s="210"/>
      <c r="F5993" s="102"/>
      <c r="G5993" s="210"/>
      <c r="H5993" s="102"/>
      <c r="I5993" s="210"/>
      <c r="J5993" s="102"/>
      <c r="K5993" s="210"/>
      <c r="L5993" s="102"/>
      <c r="M5993" s="210"/>
      <c r="N5993" s="102"/>
      <c r="O5993" s="210"/>
      <c r="P5993" s="102"/>
      <c r="Q5993" s="215"/>
    </row>
    <row r="5994" spans="2:17" x14ac:dyDescent="0.3">
      <c r="B5994" s="102"/>
      <c r="C5994" s="210"/>
      <c r="D5994" s="102"/>
      <c r="E5994" s="210"/>
      <c r="F5994" s="102"/>
      <c r="G5994" s="210"/>
      <c r="H5994" s="102"/>
      <c r="I5994" s="210"/>
      <c r="J5994" s="102"/>
      <c r="K5994" s="210"/>
      <c r="L5994" s="102"/>
      <c r="M5994" s="210"/>
      <c r="N5994" s="102"/>
      <c r="O5994" s="210"/>
      <c r="P5994" s="102"/>
      <c r="Q5994" s="215"/>
    </row>
    <row r="5995" spans="2:17" x14ac:dyDescent="0.3">
      <c r="B5995" s="102"/>
      <c r="C5995" s="210"/>
      <c r="D5995" s="102"/>
      <c r="E5995" s="210"/>
      <c r="F5995" s="102"/>
      <c r="G5995" s="210"/>
      <c r="H5995" s="102"/>
      <c r="I5995" s="210"/>
      <c r="J5995" s="102"/>
      <c r="K5995" s="210"/>
      <c r="L5995" s="102"/>
      <c r="M5995" s="210"/>
      <c r="N5995" s="102"/>
      <c r="O5995" s="210"/>
      <c r="P5995" s="102"/>
      <c r="Q5995" s="215"/>
    </row>
    <row r="5996" spans="2:17" x14ac:dyDescent="0.3">
      <c r="B5996" s="102"/>
      <c r="C5996" s="210"/>
      <c r="D5996" s="102"/>
      <c r="E5996" s="210"/>
      <c r="F5996" s="102"/>
      <c r="G5996" s="210"/>
      <c r="H5996" s="102"/>
      <c r="I5996" s="210"/>
      <c r="J5996" s="102"/>
      <c r="K5996" s="210"/>
      <c r="L5996" s="102"/>
      <c r="M5996" s="210"/>
      <c r="N5996" s="102"/>
      <c r="O5996" s="210"/>
      <c r="P5996" s="102"/>
      <c r="Q5996" s="215"/>
    </row>
    <row r="5997" spans="2:17" x14ac:dyDescent="0.3">
      <c r="B5997" s="102"/>
      <c r="C5997" s="210"/>
      <c r="D5997" s="102"/>
      <c r="E5997" s="210"/>
      <c r="F5997" s="102"/>
      <c r="G5997" s="210"/>
      <c r="H5997" s="102"/>
      <c r="I5997" s="210"/>
      <c r="J5997" s="102"/>
      <c r="K5997" s="210"/>
      <c r="L5997" s="102"/>
      <c r="M5997" s="210"/>
      <c r="N5997" s="102"/>
      <c r="O5997" s="210"/>
      <c r="P5997" s="102"/>
      <c r="Q5997" s="215"/>
    </row>
    <row r="5998" spans="2:17" x14ac:dyDescent="0.3">
      <c r="B5998" s="102"/>
      <c r="C5998" s="210"/>
      <c r="D5998" s="102"/>
      <c r="E5998" s="210"/>
      <c r="F5998" s="102"/>
      <c r="G5998" s="210"/>
      <c r="H5998" s="102"/>
      <c r="I5998" s="210"/>
      <c r="J5998" s="102"/>
      <c r="K5998" s="210"/>
      <c r="L5998" s="102"/>
      <c r="M5998" s="210"/>
      <c r="N5998" s="102"/>
      <c r="O5998" s="210"/>
      <c r="P5998" s="102"/>
      <c r="Q5998" s="215"/>
    </row>
    <row r="5999" spans="2:17" x14ac:dyDescent="0.3">
      <c r="B5999" s="102"/>
      <c r="C5999" s="210"/>
      <c r="D5999" s="102"/>
      <c r="E5999" s="210"/>
      <c r="F5999" s="102"/>
      <c r="G5999" s="210"/>
      <c r="H5999" s="102"/>
      <c r="I5999" s="210"/>
      <c r="J5999" s="102"/>
      <c r="K5999" s="210"/>
      <c r="L5999" s="102"/>
      <c r="M5999" s="210"/>
      <c r="N5999" s="102"/>
      <c r="O5999" s="210"/>
      <c r="P5999" s="102"/>
      <c r="Q5999" s="215"/>
    </row>
    <row r="6000" spans="2:17" x14ac:dyDescent="0.3">
      <c r="B6000" s="102"/>
      <c r="C6000" s="210"/>
      <c r="D6000" s="102"/>
      <c r="E6000" s="210"/>
      <c r="F6000" s="102"/>
      <c r="G6000" s="210"/>
      <c r="H6000" s="102"/>
      <c r="I6000" s="210"/>
      <c r="J6000" s="102"/>
      <c r="K6000" s="210"/>
      <c r="L6000" s="102"/>
      <c r="M6000" s="210"/>
      <c r="N6000" s="102"/>
      <c r="O6000" s="210"/>
      <c r="P6000" s="102"/>
      <c r="Q6000" s="215"/>
    </row>
    <row r="6001" spans="2:17" x14ac:dyDescent="0.3">
      <c r="B6001" s="102"/>
      <c r="C6001" s="210"/>
      <c r="D6001" s="102"/>
      <c r="E6001" s="210"/>
      <c r="F6001" s="102"/>
      <c r="G6001" s="210"/>
      <c r="H6001" s="102"/>
      <c r="I6001" s="210"/>
      <c r="J6001" s="102"/>
      <c r="K6001" s="210"/>
      <c r="L6001" s="102"/>
      <c r="M6001" s="210"/>
      <c r="N6001" s="102"/>
      <c r="O6001" s="210"/>
      <c r="P6001" s="102"/>
      <c r="Q6001" s="215"/>
    </row>
    <row r="6002" spans="2:17" x14ac:dyDescent="0.3">
      <c r="B6002" s="102"/>
      <c r="C6002" s="210"/>
      <c r="D6002" s="102"/>
      <c r="E6002" s="210"/>
      <c r="F6002" s="102"/>
      <c r="G6002" s="210"/>
      <c r="H6002" s="102"/>
      <c r="I6002" s="210"/>
      <c r="J6002" s="102"/>
      <c r="K6002" s="210"/>
      <c r="L6002" s="102"/>
      <c r="M6002" s="210"/>
      <c r="N6002" s="102"/>
      <c r="O6002" s="210"/>
      <c r="P6002" s="102"/>
      <c r="Q6002" s="215"/>
    </row>
    <row r="6003" spans="2:17" x14ac:dyDescent="0.3">
      <c r="B6003" s="102"/>
      <c r="C6003" s="210"/>
      <c r="D6003" s="102"/>
      <c r="E6003" s="210"/>
      <c r="F6003" s="102"/>
      <c r="G6003" s="210"/>
      <c r="H6003" s="102"/>
      <c r="I6003" s="210"/>
      <c r="J6003" s="102"/>
      <c r="K6003" s="210"/>
      <c r="L6003" s="102"/>
      <c r="M6003" s="210"/>
      <c r="N6003" s="102"/>
      <c r="O6003" s="210"/>
      <c r="P6003" s="102"/>
      <c r="Q6003" s="215"/>
    </row>
    <row r="6004" spans="2:17" x14ac:dyDescent="0.3">
      <c r="B6004" s="102"/>
      <c r="C6004" s="210"/>
      <c r="D6004" s="102"/>
      <c r="E6004" s="210"/>
      <c r="F6004" s="102"/>
      <c r="G6004" s="210"/>
      <c r="H6004" s="102"/>
      <c r="I6004" s="210"/>
      <c r="J6004" s="102"/>
      <c r="K6004" s="210"/>
      <c r="L6004" s="102"/>
      <c r="M6004" s="210"/>
      <c r="N6004" s="102"/>
      <c r="O6004" s="210"/>
      <c r="P6004" s="102"/>
      <c r="Q6004" s="215"/>
    </row>
    <row r="6005" spans="2:17" x14ac:dyDescent="0.3">
      <c r="B6005" s="102"/>
      <c r="C6005" s="210"/>
      <c r="D6005" s="102"/>
      <c r="E6005" s="210"/>
      <c r="F6005" s="102"/>
      <c r="G6005" s="210"/>
      <c r="H6005" s="102"/>
      <c r="I6005" s="210"/>
      <c r="J6005" s="102"/>
      <c r="K6005" s="210"/>
      <c r="L6005" s="102"/>
      <c r="M6005" s="210"/>
      <c r="N6005" s="102"/>
      <c r="O6005" s="210"/>
      <c r="P6005" s="102"/>
      <c r="Q6005" s="215"/>
    </row>
    <row r="6006" spans="2:17" x14ac:dyDescent="0.3">
      <c r="B6006" s="102"/>
      <c r="C6006" s="210"/>
      <c r="D6006" s="102"/>
      <c r="E6006" s="210"/>
      <c r="F6006" s="102"/>
      <c r="G6006" s="210"/>
      <c r="H6006" s="102"/>
      <c r="I6006" s="210"/>
      <c r="J6006" s="102"/>
      <c r="K6006" s="210"/>
      <c r="L6006" s="102"/>
      <c r="M6006" s="210"/>
      <c r="N6006" s="102"/>
      <c r="O6006" s="210"/>
      <c r="P6006" s="102"/>
      <c r="Q6006" s="215"/>
    </row>
    <row r="6007" spans="2:17" x14ac:dyDescent="0.3">
      <c r="B6007" s="102"/>
      <c r="C6007" s="210"/>
      <c r="D6007" s="102"/>
      <c r="E6007" s="210"/>
      <c r="F6007" s="102"/>
      <c r="G6007" s="210"/>
      <c r="H6007" s="102"/>
      <c r="I6007" s="210"/>
      <c r="J6007" s="102"/>
      <c r="K6007" s="210"/>
      <c r="L6007" s="102"/>
      <c r="M6007" s="210"/>
      <c r="N6007" s="102"/>
      <c r="O6007" s="210"/>
      <c r="P6007" s="102"/>
      <c r="Q6007" s="215"/>
    </row>
    <row r="6008" spans="2:17" x14ac:dyDescent="0.3">
      <c r="B6008" s="102"/>
      <c r="C6008" s="210"/>
      <c r="D6008" s="102"/>
      <c r="E6008" s="210"/>
      <c r="F6008" s="102"/>
      <c r="G6008" s="210"/>
      <c r="H6008" s="102"/>
      <c r="I6008" s="210"/>
      <c r="J6008" s="102"/>
      <c r="K6008" s="210"/>
      <c r="L6008" s="102"/>
      <c r="M6008" s="210"/>
      <c r="N6008" s="102"/>
      <c r="O6008" s="210"/>
      <c r="P6008" s="102"/>
      <c r="Q6008" s="215"/>
    </row>
    <row r="6009" spans="2:17" x14ac:dyDescent="0.3">
      <c r="B6009" s="102"/>
      <c r="C6009" s="210"/>
      <c r="D6009" s="102"/>
      <c r="E6009" s="210"/>
      <c r="F6009" s="102"/>
      <c r="G6009" s="210"/>
      <c r="H6009" s="102"/>
      <c r="I6009" s="210"/>
      <c r="J6009" s="102"/>
      <c r="K6009" s="210"/>
      <c r="L6009" s="102"/>
      <c r="M6009" s="210"/>
      <c r="N6009" s="102"/>
      <c r="O6009" s="210"/>
      <c r="P6009" s="102"/>
      <c r="Q6009" s="215"/>
    </row>
    <row r="6010" spans="2:17" x14ac:dyDescent="0.3">
      <c r="B6010" s="102"/>
      <c r="C6010" s="210"/>
      <c r="D6010" s="102"/>
      <c r="E6010" s="210"/>
      <c r="F6010" s="102"/>
      <c r="G6010" s="210"/>
      <c r="H6010" s="102"/>
      <c r="I6010" s="210"/>
      <c r="J6010" s="102"/>
      <c r="K6010" s="210"/>
      <c r="L6010" s="102"/>
      <c r="M6010" s="210"/>
      <c r="N6010" s="102"/>
      <c r="O6010" s="210"/>
      <c r="P6010" s="102"/>
      <c r="Q6010" s="215"/>
    </row>
    <row r="6011" spans="2:17" x14ac:dyDescent="0.3">
      <c r="B6011" s="102"/>
      <c r="C6011" s="210"/>
      <c r="D6011" s="102"/>
      <c r="E6011" s="210"/>
      <c r="F6011" s="102"/>
      <c r="G6011" s="210"/>
      <c r="H6011" s="102"/>
      <c r="I6011" s="210"/>
      <c r="J6011" s="102"/>
      <c r="K6011" s="210"/>
      <c r="L6011" s="102"/>
      <c r="M6011" s="210"/>
      <c r="N6011" s="102"/>
      <c r="O6011" s="210"/>
      <c r="P6011" s="102"/>
      <c r="Q6011" s="215"/>
    </row>
    <row r="6012" spans="2:17" x14ac:dyDescent="0.3">
      <c r="B6012" s="102"/>
      <c r="C6012" s="210"/>
      <c r="D6012" s="102"/>
      <c r="E6012" s="210"/>
      <c r="F6012" s="102"/>
      <c r="G6012" s="210"/>
      <c r="H6012" s="102"/>
      <c r="I6012" s="210"/>
      <c r="J6012" s="102"/>
      <c r="K6012" s="210"/>
      <c r="L6012" s="102"/>
      <c r="M6012" s="210"/>
      <c r="N6012" s="102"/>
      <c r="O6012" s="210"/>
      <c r="P6012" s="102"/>
      <c r="Q6012" s="215"/>
    </row>
    <row r="6013" spans="2:17" x14ac:dyDescent="0.3">
      <c r="B6013" s="102"/>
      <c r="C6013" s="210"/>
      <c r="D6013" s="102"/>
      <c r="E6013" s="210"/>
      <c r="F6013" s="102"/>
      <c r="G6013" s="210"/>
      <c r="H6013" s="102"/>
      <c r="I6013" s="210"/>
      <c r="J6013" s="102"/>
      <c r="K6013" s="210"/>
      <c r="L6013" s="102"/>
      <c r="M6013" s="210"/>
      <c r="N6013" s="102"/>
      <c r="O6013" s="210"/>
      <c r="P6013" s="102"/>
      <c r="Q6013" s="215"/>
    </row>
    <row r="6014" spans="2:17" x14ac:dyDescent="0.3">
      <c r="B6014" s="102"/>
      <c r="C6014" s="210"/>
      <c r="D6014" s="102"/>
      <c r="E6014" s="210"/>
      <c r="F6014" s="102"/>
      <c r="G6014" s="210"/>
      <c r="H6014" s="102"/>
      <c r="I6014" s="210"/>
      <c r="J6014" s="102"/>
      <c r="K6014" s="210"/>
      <c r="L6014" s="102"/>
      <c r="M6014" s="210"/>
      <c r="N6014" s="102"/>
      <c r="O6014" s="210"/>
      <c r="P6014" s="102"/>
      <c r="Q6014" s="215"/>
    </row>
    <row r="6015" spans="2:17" x14ac:dyDescent="0.3">
      <c r="B6015" s="102"/>
      <c r="C6015" s="210"/>
      <c r="D6015" s="102"/>
      <c r="E6015" s="210"/>
      <c r="F6015" s="102"/>
      <c r="G6015" s="210"/>
      <c r="H6015" s="102"/>
      <c r="I6015" s="210"/>
      <c r="J6015" s="102"/>
      <c r="K6015" s="210"/>
      <c r="L6015" s="102"/>
      <c r="M6015" s="210"/>
      <c r="N6015" s="102"/>
      <c r="O6015" s="210"/>
      <c r="P6015" s="102"/>
      <c r="Q6015" s="215"/>
    </row>
    <row r="6016" spans="2:17" x14ac:dyDescent="0.3">
      <c r="B6016" s="102"/>
      <c r="C6016" s="210"/>
      <c r="D6016" s="102"/>
      <c r="E6016" s="210"/>
      <c r="F6016" s="102"/>
      <c r="G6016" s="210"/>
      <c r="H6016" s="102"/>
      <c r="I6016" s="210"/>
      <c r="J6016" s="102"/>
      <c r="K6016" s="210"/>
      <c r="L6016" s="102"/>
      <c r="M6016" s="210"/>
      <c r="N6016" s="102"/>
      <c r="O6016" s="210"/>
      <c r="P6016" s="102"/>
      <c r="Q6016" s="215"/>
    </row>
    <row r="6017" spans="2:17" x14ac:dyDescent="0.3">
      <c r="B6017" s="102"/>
      <c r="C6017" s="210"/>
      <c r="D6017" s="102"/>
      <c r="E6017" s="210"/>
      <c r="F6017" s="102"/>
      <c r="G6017" s="210"/>
      <c r="H6017" s="102"/>
      <c r="I6017" s="210"/>
      <c r="J6017" s="102"/>
      <c r="K6017" s="210"/>
      <c r="L6017" s="102"/>
      <c r="M6017" s="210"/>
      <c r="N6017" s="102"/>
      <c r="O6017" s="210"/>
      <c r="P6017" s="102"/>
      <c r="Q6017" s="215"/>
    </row>
    <row r="6018" spans="2:17" x14ac:dyDescent="0.3">
      <c r="B6018" s="102"/>
      <c r="C6018" s="210"/>
      <c r="D6018" s="102"/>
      <c r="E6018" s="210"/>
      <c r="F6018" s="102"/>
      <c r="G6018" s="210"/>
      <c r="H6018" s="102"/>
      <c r="I6018" s="210"/>
      <c r="J6018" s="102"/>
      <c r="K6018" s="210"/>
      <c r="L6018" s="102"/>
      <c r="M6018" s="210"/>
      <c r="N6018" s="102"/>
      <c r="O6018" s="210"/>
      <c r="P6018" s="102"/>
      <c r="Q6018" s="215"/>
    </row>
    <row r="6019" spans="2:17" x14ac:dyDescent="0.3">
      <c r="B6019" s="102"/>
      <c r="C6019" s="210"/>
      <c r="D6019" s="102"/>
      <c r="E6019" s="210"/>
      <c r="F6019" s="102"/>
      <c r="G6019" s="210"/>
      <c r="H6019" s="102"/>
      <c r="I6019" s="210"/>
      <c r="J6019" s="102"/>
      <c r="K6019" s="210"/>
      <c r="L6019" s="102"/>
      <c r="M6019" s="210"/>
      <c r="N6019" s="102"/>
      <c r="O6019" s="210"/>
      <c r="P6019" s="102"/>
      <c r="Q6019" s="215"/>
    </row>
    <row r="6020" spans="2:17" x14ac:dyDescent="0.3">
      <c r="B6020" s="102"/>
      <c r="C6020" s="210"/>
      <c r="D6020" s="102"/>
      <c r="E6020" s="210"/>
      <c r="F6020" s="102"/>
      <c r="G6020" s="210"/>
      <c r="H6020" s="102"/>
      <c r="I6020" s="210"/>
      <c r="J6020" s="102"/>
      <c r="K6020" s="210"/>
      <c r="L6020" s="102"/>
      <c r="M6020" s="210"/>
      <c r="N6020" s="102"/>
      <c r="O6020" s="210"/>
      <c r="P6020" s="102"/>
      <c r="Q6020" s="215"/>
    </row>
    <row r="6021" spans="2:17" x14ac:dyDescent="0.3">
      <c r="B6021" s="102"/>
      <c r="C6021" s="210"/>
      <c r="D6021" s="102"/>
      <c r="E6021" s="210"/>
      <c r="F6021" s="102"/>
      <c r="G6021" s="210"/>
      <c r="H6021" s="102"/>
      <c r="I6021" s="210"/>
      <c r="J6021" s="102"/>
      <c r="K6021" s="210"/>
      <c r="L6021" s="102"/>
      <c r="M6021" s="210"/>
      <c r="N6021" s="102"/>
      <c r="O6021" s="210"/>
      <c r="P6021" s="102"/>
      <c r="Q6021" s="215"/>
    </row>
    <row r="6022" spans="2:17" x14ac:dyDescent="0.3">
      <c r="B6022" s="102"/>
      <c r="C6022" s="210"/>
      <c r="D6022" s="102"/>
      <c r="E6022" s="210"/>
      <c r="F6022" s="102"/>
      <c r="G6022" s="210"/>
      <c r="H6022" s="102"/>
      <c r="I6022" s="210"/>
      <c r="J6022" s="102"/>
      <c r="K6022" s="210"/>
      <c r="L6022" s="102"/>
      <c r="M6022" s="210"/>
      <c r="N6022" s="102"/>
      <c r="O6022" s="210"/>
      <c r="P6022" s="102"/>
      <c r="Q6022" s="215"/>
    </row>
    <row r="6023" spans="2:17" x14ac:dyDescent="0.3">
      <c r="B6023" s="102"/>
      <c r="C6023" s="210"/>
      <c r="D6023" s="102"/>
      <c r="E6023" s="210"/>
      <c r="F6023" s="102"/>
      <c r="G6023" s="210"/>
      <c r="H6023" s="102"/>
      <c r="I6023" s="210"/>
      <c r="J6023" s="102"/>
      <c r="K6023" s="210"/>
      <c r="L6023" s="102"/>
      <c r="M6023" s="210"/>
      <c r="N6023" s="102"/>
      <c r="O6023" s="210"/>
      <c r="P6023" s="102"/>
      <c r="Q6023" s="215"/>
    </row>
    <row r="6024" spans="2:17" x14ac:dyDescent="0.3">
      <c r="B6024" s="102"/>
      <c r="C6024" s="210"/>
      <c r="D6024" s="102"/>
      <c r="E6024" s="210"/>
      <c r="F6024" s="102"/>
      <c r="G6024" s="210"/>
      <c r="H6024" s="102"/>
      <c r="I6024" s="210"/>
      <c r="J6024" s="102"/>
      <c r="K6024" s="210"/>
      <c r="L6024" s="102"/>
      <c r="M6024" s="210"/>
      <c r="N6024" s="102"/>
      <c r="O6024" s="210"/>
      <c r="P6024" s="102"/>
      <c r="Q6024" s="215"/>
    </row>
    <row r="6025" spans="2:17" x14ac:dyDescent="0.3">
      <c r="B6025" s="102"/>
      <c r="C6025" s="210"/>
      <c r="D6025" s="102"/>
      <c r="E6025" s="210"/>
      <c r="F6025" s="102"/>
      <c r="G6025" s="210"/>
      <c r="H6025" s="102"/>
      <c r="I6025" s="210"/>
      <c r="J6025" s="102"/>
      <c r="K6025" s="210"/>
      <c r="L6025" s="102"/>
      <c r="M6025" s="210"/>
      <c r="N6025" s="102"/>
      <c r="O6025" s="210"/>
      <c r="P6025" s="102"/>
      <c r="Q6025" s="215"/>
    </row>
    <row r="6026" spans="2:17" x14ac:dyDescent="0.3">
      <c r="B6026" s="102"/>
      <c r="C6026" s="210"/>
      <c r="D6026" s="102"/>
      <c r="E6026" s="210"/>
      <c r="F6026" s="102"/>
      <c r="G6026" s="210"/>
      <c r="H6026" s="102"/>
      <c r="I6026" s="210"/>
      <c r="J6026" s="102"/>
      <c r="K6026" s="210"/>
      <c r="L6026" s="102"/>
      <c r="M6026" s="210"/>
      <c r="N6026" s="102"/>
      <c r="O6026" s="210"/>
      <c r="P6026" s="102"/>
      <c r="Q6026" s="215"/>
    </row>
    <row r="6027" spans="2:17" x14ac:dyDescent="0.3">
      <c r="B6027" s="102"/>
      <c r="C6027" s="210"/>
      <c r="D6027" s="102"/>
      <c r="E6027" s="210"/>
      <c r="F6027" s="102"/>
      <c r="G6027" s="210"/>
      <c r="H6027" s="102"/>
      <c r="I6027" s="210"/>
      <c r="J6027" s="102"/>
      <c r="K6027" s="210"/>
      <c r="L6027" s="102"/>
      <c r="M6027" s="210"/>
      <c r="N6027" s="102"/>
      <c r="O6027" s="210"/>
      <c r="P6027" s="102"/>
      <c r="Q6027" s="215"/>
    </row>
    <row r="6028" spans="2:17" x14ac:dyDescent="0.3">
      <c r="B6028" s="102"/>
      <c r="C6028" s="210"/>
      <c r="D6028" s="102"/>
      <c r="E6028" s="210"/>
      <c r="F6028" s="102"/>
      <c r="G6028" s="210"/>
      <c r="H6028" s="102"/>
      <c r="I6028" s="210"/>
      <c r="J6028" s="102"/>
      <c r="K6028" s="210"/>
      <c r="L6028" s="102"/>
      <c r="M6028" s="210"/>
      <c r="N6028" s="102"/>
      <c r="O6028" s="210"/>
      <c r="P6028" s="102"/>
      <c r="Q6028" s="215"/>
    </row>
    <row r="6029" spans="2:17" x14ac:dyDescent="0.3">
      <c r="B6029" s="102"/>
      <c r="C6029" s="210"/>
      <c r="D6029" s="102"/>
      <c r="E6029" s="210"/>
      <c r="F6029" s="102"/>
      <c r="G6029" s="210"/>
      <c r="H6029" s="102"/>
      <c r="I6029" s="210"/>
      <c r="J6029" s="102"/>
      <c r="K6029" s="210"/>
      <c r="L6029" s="102"/>
      <c r="M6029" s="210"/>
      <c r="N6029" s="102"/>
      <c r="O6029" s="210"/>
      <c r="P6029" s="102"/>
      <c r="Q6029" s="215"/>
    </row>
    <row r="6030" spans="2:17" x14ac:dyDescent="0.3">
      <c r="B6030" s="102"/>
      <c r="C6030" s="210"/>
      <c r="D6030" s="102"/>
      <c r="E6030" s="210"/>
      <c r="F6030" s="102"/>
      <c r="G6030" s="210"/>
      <c r="H6030" s="102"/>
      <c r="I6030" s="210"/>
      <c r="J6030" s="102"/>
      <c r="K6030" s="210"/>
      <c r="L6030" s="102"/>
      <c r="M6030" s="210"/>
      <c r="N6030" s="102"/>
      <c r="O6030" s="210"/>
      <c r="P6030" s="102"/>
      <c r="Q6030" s="215"/>
    </row>
    <row r="6031" spans="2:17" x14ac:dyDescent="0.3">
      <c r="B6031" s="102"/>
      <c r="C6031" s="210"/>
      <c r="D6031" s="102"/>
      <c r="E6031" s="210"/>
      <c r="F6031" s="102"/>
      <c r="G6031" s="210"/>
      <c r="H6031" s="102"/>
      <c r="I6031" s="210"/>
      <c r="J6031" s="102"/>
      <c r="K6031" s="210"/>
      <c r="L6031" s="102"/>
      <c r="M6031" s="210"/>
      <c r="N6031" s="102"/>
      <c r="O6031" s="210"/>
      <c r="P6031" s="102"/>
      <c r="Q6031" s="215"/>
    </row>
    <row r="6032" spans="2:17" x14ac:dyDescent="0.3">
      <c r="B6032" s="102"/>
      <c r="C6032" s="210"/>
      <c r="D6032" s="102"/>
      <c r="E6032" s="210"/>
      <c r="F6032" s="102"/>
      <c r="G6032" s="210"/>
      <c r="H6032" s="102"/>
      <c r="I6032" s="210"/>
      <c r="J6032" s="102"/>
      <c r="K6032" s="210"/>
      <c r="L6032" s="102"/>
      <c r="M6032" s="210"/>
      <c r="N6032" s="102"/>
      <c r="O6032" s="210"/>
      <c r="P6032" s="102"/>
      <c r="Q6032" s="215"/>
    </row>
    <row r="6033" spans="2:17" x14ac:dyDescent="0.3">
      <c r="B6033" s="102"/>
      <c r="C6033" s="210"/>
      <c r="D6033" s="102"/>
      <c r="E6033" s="210"/>
      <c r="F6033" s="102"/>
      <c r="G6033" s="210"/>
      <c r="H6033" s="102"/>
      <c r="I6033" s="210"/>
      <c r="J6033" s="102"/>
      <c r="K6033" s="210"/>
      <c r="L6033" s="102"/>
      <c r="M6033" s="210"/>
      <c r="N6033" s="102"/>
      <c r="O6033" s="210"/>
      <c r="P6033" s="102"/>
      <c r="Q6033" s="215"/>
    </row>
    <row r="6034" spans="2:17" x14ac:dyDescent="0.3">
      <c r="B6034" s="102"/>
      <c r="C6034" s="210"/>
      <c r="D6034" s="102"/>
      <c r="E6034" s="210"/>
      <c r="F6034" s="102"/>
      <c r="G6034" s="210"/>
      <c r="H6034" s="102"/>
      <c r="I6034" s="210"/>
      <c r="J6034" s="102"/>
      <c r="K6034" s="210"/>
      <c r="L6034" s="102"/>
      <c r="M6034" s="210"/>
      <c r="N6034" s="102"/>
      <c r="O6034" s="210"/>
      <c r="P6034" s="102"/>
      <c r="Q6034" s="215"/>
    </row>
    <row r="6035" spans="2:17" x14ac:dyDescent="0.3">
      <c r="B6035" s="102"/>
      <c r="C6035" s="210"/>
      <c r="D6035" s="102"/>
      <c r="E6035" s="210"/>
      <c r="F6035" s="102"/>
      <c r="G6035" s="210"/>
      <c r="H6035" s="102"/>
      <c r="I6035" s="210"/>
      <c r="J6035" s="102"/>
      <c r="K6035" s="210"/>
      <c r="L6035" s="102"/>
      <c r="M6035" s="210"/>
      <c r="N6035" s="102"/>
      <c r="O6035" s="210"/>
      <c r="P6035" s="102"/>
      <c r="Q6035" s="215"/>
    </row>
    <row r="6036" spans="2:17" x14ac:dyDescent="0.3">
      <c r="B6036" s="102"/>
      <c r="C6036" s="210"/>
      <c r="D6036" s="102"/>
      <c r="E6036" s="210"/>
      <c r="F6036" s="102"/>
      <c r="G6036" s="210"/>
      <c r="H6036" s="102"/>
      <c r="I6036" s="210"/>
      <c r="J6036" s="102"/>
      <c r="K6036" s="210"/>
      <c r="L6036" s="102"/>
      <c r="M6036" s="210"/>
      <c r="N6036" s="102"/>
      <c r="O6036" s="210"/>
      <c r="P6036" s="102"/>
      <c r="Q6036" s="215"/>
    </row>
    <row r="6037" spans="2:17" x14ac:dyDescent="0.3">
      <c r="B6037" s="102"/>
      <c r="C6037" s="210"/>
      <c r="D6037" s="102"/>
      <c r="E6037" s="210"/>
      <c r="F6037" s="102"/>
      <c r="G6037" s="210"/>
      <c r="H6037" s="102"/>
      <c r="I6037" s="210"/>
      <c r="J6037" s="102"/>
      <c r="K6037" s="210"/>
      <c r="L6037" s="102"/>
      <c r="M6037" s="210"/>
      <c r="N6037" s="102"/>
      <c r="O6037" s="210"/>
      <c r="P6037" s="102"/>
      <c r="Q6037" s="215"/>
    </row>
    <row r="6038" spans="2:17" x14ac:dyDescent="0.3">
      <c r="B6038" s="102"/>
      <c r="C6038" s="210"/>
      <c r="D6038" s="102"/>
      <c r="E6038" s="210"/>
      <c r="F6038" s="102"/>
      <c r="G6038" s="210"/>
      <c r="H6038" s="102"/>
      <c r="I6038" s="210"/>
      <c r="J6038" s="102"/>
      <c r="K6038" s="210"/>
      <c r="L6038" s="102"/>
      <c r="M6038" s="210"/>
      <c r="N6038" s="102"/>
      <c r="O6038" s="210"/>
      <c r="P6038" s="102"/>
      <c r="Q6038" s="215"/>
    </row>
    <row r="6039" spans="2:17" x14ac:dyDescent="0.3">
      <c r="B6039" s="102"/>
      <c r="C6039" s="210"/>
      <c r="D6039" s="102"/>
      <c r="E6039" s="210"/>
      <c r="F6039" s="102"/>
      <c r="G6039" s="210"/>
      <c r="H6039" s="102"/>
      <c r="I6039" s="210"/>
      <c r="J6039" s="102"/>
      <c r="K6039" s="210"/>
      <c r="L6039" s="102"/>
      <c r="M6039" s="210"/>
      <c r="N6039" s="102"/>
      <c r="O6039" s="210"/>
      <c r="P6039" s="102"/>
      <c r="Q6039" s="215"/>
    </row>
    <row r="6040" spans="2:17" x14ac:dyDescent="0.3">
      <c r="B6040" s="102"/>
      <c r="C6040" s="210"/>
      <c r="D6040" s="102"/>
      <c r="E6040" s="210"/>
      <c r="F6040" s="102"/>
      <c r="G6040" s="210"/>
      <c r="H6040" s="102"/>
      <c r="I6040" s="210"/>
      <c r="J6040" s="102"/>
      <c r="K6040" s="210"/>
      <c r="L6040" s="102"/>
      <c r="M6040" s="210"/>
      <c r="N6040" s="102"/>
      <c r="O6040" s="210"/>
      <c r="P6040" s="102"/>
      <c r="Q6040" s="215"/>
    </row>
    <row r="6041" spans="2:17" x14ac:dyDescent="0.3">
      <c r="B6041" s="102"/>
      <c r="C6041" s="210"/>
      <c r="D6041" s="102"/>
      <c r="E6041" s="210"/>
      <c r="F6041" s="102"/>
      <c r="G6041" s="210"/>
      <c r="H6041" s="102"/>
      <c r="I6041" s="210"/>
      <c r="J6041" s="102"/>
      <c r="K6041" s="210"/>
      <c r="L6041" s="102"/>
      <c r="M6041" s="210"/>
      <c r="N6041" s="102"/>
      <c r="O6041" s="210"/>
      <c r="P6041" s="102"/>
      <c r="Q6041" s="215"/>
    </row>
    <row r="6042" spans="2:17" x14ac:dyDescent="0.3">
      <c r="B6042" s="102"/>
      <c r="C6042" s="210"/>
      <c r="D6042" s="102"/>
      <c r="E6042" s="210"/>
      <c r="F6042" s="102"/>
      <c r="G6042" s="210"/>
      <c r="H6042" s="102"/>
      <c r="I6042" s="210"/>
      <c r="J6042" s="102"/>
      <c r="K6042" s="210"/>
      <c r="L6042" s="102"/>
      <c r="M6042" s="210"/>
      <c r="N6042" s="102"/>
      <c r="O6042" s="210"/>
      <c r="P6042" s="102"/>
      <c r="Q6042" s="215"/>
    </row>
    <row r="6043" spans="2:17" x14ac:dyDescent="0.3">
      <c r="B6043" s="102"/>
      <c r="C6043" s="210"/>
      <c r="D6043" s="102"/>
      <c r="E6043" s="210"/>
      <c r="F6043" s="102"/>
      <c r="G6043" s="210"/>
      <c r="H6043" s="102"/>
      <c r="I6043" s="210"/>
      <c r="J6043" s="102"/>
      <c r="K6043" s="210"/>
      <c r="L6043" s="102"/>
      <c r="M6043" s="210"/>
      <c r="N6043" s="102"/>
      <c r="O6043" s="210"/>
      <c r="P6043" s="102"/>
      <c r="Q6043" s="215"/>
    </row>
    <row r="6044" spans="2:17" x14ac:dyDescent="0.3">
      <c r="B6044" s="102"/>
      <c r="C6044" s="210"/>
      <c r="D6044" s="102"/>
      <c r="E6044" s="210"/>
      <c r="F6044" s="102"/>
      <c r="G6044" s="210"/>
      <c r="H6044" s="102"/>
      <c r="I6044" s="210"/>
      <c r="J6044" s="102"/>
      <c r="K6044" s="210"/>
      <c r="L6044" s="102"/>
      <c r="M6044" s="210"/>
      <c r="N6044" s="102"/>
      <c r="O6044" s="210"/>
      <c r="P6044" s="102"/>
      <c r="Q6044" s="215"/>
    </row>
    <row r="6045" spans="2:17" x14ac:dyDescent="0.3">
      <c r="B6045" s="102"/>
      <c r="C6045" s="210"/>
      <c r="D6045" s="102"/>
      <c r="E6045" s="210"/>
      <c r="F6045" s="102"/>
      <c r="G6045" s="210"/>
      <c r="H6045" s="102"/>
      <c r="I6045" s="210"/>
      <c r="J6045" s="102"/>
      <c r="K6045" s="210"/>
      <c r="L6045" s="102"/>
      <c r="M6045" s="210"/>
      <c r="N6045" s="102"/>
      <c r="O6045" s="210"/>
      <c r="P6045" s="102"/>
      <c r="Q6045" s="215"/>
    </row>
    <row r="6046" spans="2:17" x14ac:dyDescent="0.3">
      <c r="B6046" s="102"/>
      <c r="C6046" s="210"/>
      <c r="D6046" s="102"/>
      <c r="E6046" s="210"/>
      <c r="F6046" s="102"/>
      <c r="G6046" s="210"/>
      <c r="H6046" s="102"/>
      <c r="I6046" s="210"/>
      <c r="J6046" s="102"/>
      <c r="K6046" s="210"/>
      <c r="L6046" s="102"/>
      <c r="M6046" s="210"/>
      <c r="N6046" s="102"/>
      <c r="O6046" s="210"/>
      <c r="P6046" s="102"/>
      <c r="Q6046" s="215"/>
    </row>
    <row r="6047" spans="2:17" x14ac:dyDescent="0.3">
      <c r="B6047" s="102"/>
      <c r="C6047" s="210"/>
      <c r="D6047" s="102"/>
      <c r="E6047" s="210"/>
      <c r="F6047" s="102"/>
      <c r="G6047" s="210"/>
      <c r="H6047" s="102"/>
      <c r="I6047" s="210"/>
      <c r="J6047" s="102"/>
      <c r="K6047" s="210"/>
      <c r="L6047" s="102"/>
      <c r="M6047" s="210"/>
      <c r="N6047" s="102"/>
      <c r="O6047" s="210"/>
      <c r="P6047" s="102"/>
      <c r="Q6047" s="215"/>
    </row>
    <row r="6048" spans="2:17" x14ac:dyDescent="0.3">
      <c r="B6048" s="102"/>
      <c r="C6048" s="210"/>
      <c r="D6048" s="102"/>
      <c r="E6048" s="210"/>
      <c r="F6048" s="102"/>
      <c r="G6048" s="210"/>
      <c r="H6048" s="102"/>
      <c r="I6048" s="210"/>
      <c r="J6048" s="102"/>
      <c r="K6048" s="210"/>
      <c r="L6048" s="102"/>
      <c r="M6048" s="210"/>
      <c r="N6048" s="102"/>
      <c r="O6048" s="210"/>
      <c r="P6048" s="102"/>
      <c r="Q6048" s="215"/>
    </row>
    <row r="6049" spans="2:17" x14ac:dyDescent="0.3">
      <c r="B6049" s="102"/>
      <c r="C6049" s="210"/>
      <c r="D6049" s="102"/>
      <c r="E6049" s="210"/>
      <c r="F6049" s="102"/>
      <c r="G6049" s="210"/>
      <c r="H6049" s="102"/>
      <c r="I6049" s="210"/>
      <c r="J6049" s="102"/>
      <c r="K6049" s="210"/>
      <c r="L6049" s="102"/>
      <c r="M6049" s="210"/>
      <c r="N6049" s="102"/>
      <c r="O6049" s="210"/>
      <c r="P6049" s="102"/>
      <c r="Q6049" s="215"/>
    </row>
    <row r="6050" spans="2:17" x14ac:dyDescent="0.3">
      <c r="B6050" s="102"/>
      <c r="C6050" s="210"/>
      <c r="D6050" s="102"/>
      <c r="E6050" s="210"/>
      <c r="F6050" s="102"/>
      <c r="G6050" s="210"/>
      <c r="H6050" s="102"/>
      <c r="I6050" s="210"/>
      <c r="J6050" s="102"/>
      <c r="K6050" s="210"/>
      <c r="L6050" s="102"/>
      <c r="M6050" s="210"/>
      <c r="N6050" s="102"/>
      <c r="O6050" s="210"/>
      <c r="P6050" s="102"/>
      <c r="Q6050" s="215"/>
    </row>
    <row r="6051" spans="2:17" x14ac:dyDescent="0.3">
      <c r="B6051" s="102"/>
      <c r="C6051" s="210"/>
      <c r="D6051" s="102"/>
      <c r="E6051" s="210"/>
      <c r="F6051" s="102"/>
      <c r="G6051" s="210"/>
      <c r="H6051" s="102"/>
      <c r="I6051" s="210"/>
      <c r="J6051" s="102"/>
      <c r="K6051" s="210"/>
      <c r="L6051" s="102"/>
      <c r="M6051" s="210"/>
      <c r="N6051" s="102"/>
      <c r="O6051" s="210"/>
      <c r="P6051" s="102"/>
      <c r="Q6051" s="215"/>
    </row>
    <row r="6052" spans="2:17" x14ac:dyDescent="0.3">
      <c r="B6052" s="102"/>
      <c r="C6052" s="210"/>
      <c r="D6052" s="102"/>
      <c r="E6052" s="210"/>
      <c r="F6052" s="102"/>
      <c r="G6052" s="210"/>
      <c r="H6052" s="102"/>
      <c r="I6052" s="210"/>
      <c r="J6052" s="102"/>
      <c r="K6052" s="210"/>
      <c r="L6052" s="102"/>
      <c r="M6052" s="210"/>
      <c r="N6052" s="102"/>
      <c r="O6052" s="210"/>
      <c r="P6052" s="102"/>
      <c r="Q6052" s="215"/>
    </row>
    <row r="6053" spans="2:17" x14ac:dyDescent="0.3">
      <c r="B6053" s="102"/>
      <c r="C6053" s="210"/>
      <c r="D6053" s="102"/>
      <c r="E6053" s="210"/>
      <c r="F6053" s="102"/>
      <c r="G6053" s="210"/>
      <c r="H6053" s="102"/>
      <c r="I6053" s="210"/>
      <c r="J6053" s="102"/>
      <c r="K6053" s="210"/>
      <c r="L6053" s="102"/>
      <c r="M6053" s="210"/>
      <c r="N6053" s="102"/>
      <c r="O6053" s="210"/>
      <c r="P6053" s="102"/>
      <c r="Q6053" s="215"/>
    </row>
    <row r="6054" spans="2:17" x14ac:dyDescent="0.3">
      <c r="B6054" s="102"/>
      <c r="C6054" s="210"/>
      <c r="D6054" s="102"/>
      <c r="E6054" s="210"/>
      <c r="F6054" s="102"/>
      <c r="G6054" s="210"/>
      <c r="H6054" s="102"/>
      <c r="I6054" s="210"/>
      <c r="J6054" s="102"/>
      <c r="K6054" s="210"/>
      <c r="L6054" s="102"/>
      <c r="M6054" s="210"/>
      <c r="N6054" s="102"/>
      <c r="O6054" s="210"/>
      <c r="P6054" s="102"/>
      <c r="Q6054" s="215"/>
    </row>
    <row r="6055" spans="2:17" x14ac:dyDescent="0.3">
      <c r="B6055" s="102"/>
      <c r="C6055" s="210"/>
      <c r="D6055" s="102"/>
      <c r="E6055" s="210"/>
      <c r="F6055" s="102"/>
      <c r="G6055" s="210"/>
      <c r="H6055" s="102"/>
      <c r="I6055" s="210"/>
      <c r="J6055" s="102"/>
      <c r="K6055" s="210"/>
      <c r="L6055" s="102"/>
      <c r="M6055" s="210"/>
      <c r="N6055" s="102"/>
      <c r="O6055" s="210"/>
      <c r="P6055" s="102"/>
      <c r="Q6055" s="215"/>
    </row>
    <row r="6056" spans="2:17" x14ac:dyDescent="0.3">
      <c r="B6056" s="102"/>
      <c r="C6056" s="210"/>
      <c r="D6056" s="102"/>
      <c r="E6056" s="210"/>
      <c r="F6056" s="102"/>
      <c r="G6056" s="210"/>
      <c r="H6056" s="102"/>
      <c r="I6056" s="210"/>
      <c r="J6056" s="102"/>
      <c r="K6056" s="210"/>
      <c r="L6056" s="102"/>
      <c r="M6056" s="210"/>
      <c r="N6056" s="102"/>
      <c r="O6056" s="210"/>
      <c r="P6056" s="102"/>
      <c r="Q6056" s="215"/>
    </row>
    <row r="6057" spans="2:17" x14ac:dyDescent="0.3">
      <c r="B6057" s="102"/>
      <c r="C6057" s="210"/>
      <c r="D6057" s="102"/>
      <c r="E6057" s="210"/>
      <c r="F6057" s="102"/>
      <c r="G6057" s="210"/>
      <c r="H6057" s="102"/>
      <c r="I6057" s="210"/>
      <c r="J6057" s="102"/>
      <c r="K6057" s="210"/>
      <c r="L6057" s="102"/>
      <c r="M6057" s="210"/>
      <c r="N6057" s="102"/>
      <c r="O6057" s="210"/>
      <c r="P6057" s="102"/>
      <c r="Q6057" s="215"/>
    </row>
    <row r="6058" spans="2:17" x14ac:dyDescent="0.3">
      <c r="B6058" s="102"/>
      <c r="C6058" s="210"/>
      <c r="D6058" s="102"/>
      <c r="E6058" s="210"/>
      <c r="F6058" s="102"/>
      <c r="G6058" s="210"/>
      <c r="H6058" s="102"/>
      <c r="I6058" s="210"/>
      <c r="J6058" s="102"/>
      <c r="K6058" s="210"/>
      <c r="L6058" s="102"/>
      <c r="M6058" s="210"/>
      <c r="N6058" s="102"/>
      <c r="O6058" s="210"/>
      <c r="P6058" s="102"/>
      <c r="Q6058" s="215"/>
    </row>
    <row r="6059" spans="2:17" x14ac:dyDescent="0.3">
      <c r="B6059" s="102"/>
      <c r="C6059" s="210"/>
      <c r="D6059" s="102"/>
      <c r="E6059" s="210"/>
      <c r="F6059" s="102"/>
      <c r="G6059" s="210"/>
      <c r="H6059" s="102"/>
      <c r="I6059" s="210"/>
      <c r="J6059" s="102"/>
      <c r="K6059" s="210"/>
      <c r="L6059" s="102"/>
      <c r="M6059" s="210"/>
      <c r="N6059" s="102"/>
      <c r="O6059" s="210"/>
      <c r="P6059" s="102"/>
      <c r="Q6059" s="215"/>
    </row>
    <row r="6060" spans="2:17" x14ac:dyDescent="0.3">
      <c r="B6060" s="102"/>
      <c r="C6060" s="210"/>
      <c r="D6060" s="102"/>
      <c r="E6060" s="210"/>
      <c r="F6060" s="102"/>
      <c r="G6060" s="210"/>
      <c r="H6060" s="102"/>
      <c r="I6060" s="210"/>
      <c r="J6060" s="102"/>
      <c r="K6060" s="210"/>
      <c r="L6060" s="102"/>
      <c r="M6060" s="210"/>
      <c r="N6060" s="102"/>
      <c r="O6060" s="210"/>
      <c r="P6060" s="102"/>
      <c r="Q6060" s="215"/>
    </row>
    <row r="6061" spans="2:17" x14ac:dyDescent="0.3">
      <c r="B6061" s="102"/>
      <c r="C6061" s="210"/>
      <c r="D6061" s="102"/>
      <c r="E6061" s="210"/>
      <c r="F6061" s="102"/>
      <c r="G6061" s="210"/>
      <c r="H6061" s="102"/>
      <c r="I6061" s="210"/>
      <c r="J6061" s="102"/>
      <c r="K6061" s="210"/>
      <c r="L6061" s="102"/>
      <c r="M6061" s="210"/>
      <c r="N6061" s="102"/>
      <c r="O6061" s="210"/>
      <c r="P6061" s="102"/>
      <c r="Q6061" s="215"/>
    </row>
    <row r="6062" spans="2:17" x14ac:dyDescent="0.3">
      <c r="B6062" s="102"/>
      <c r="C6062" s="210"/>
      <c r="D6062" s="102"/>
      <c r="E6062" s="210"/>
      <c r="F6062" s="102"/>
      <c r="G6062" s="210"/>
      <c r="H6062" s="102"/>
      <c r="I6062" s="210"/>
      <c r="J6062" s="102"/>
      <c r="K6062" s="210"/>
      <c r="L6062" s="102"/>
      <c r="M6062" s="210"/>
      <c r="N6062" s="102"/>
      <c r="O6062" s="210"/>
      <c r="P6062" s="102"/>
      <c r="Q6062" s="215"/>
    </row>
    <row r="6063" spans="2:17" x14ac:dyDescent="0.3">
      <c r="B6063" s="102"/>
      <c r="C6063" s="210"/>
      <c r="D6063" s="102"/>
      <c r="E6063" s="210"/>
      <c r="F6063" s="102"/>
      <c r="G6063" s="210"/>
      <c r="H6063" s="102"/>
      <c r="I6063" s="210"/>
      <c r="J6063" s="102"/>
      <c r="K6063" s="210"/>
      <c r="L6063" s="102"/>
      <c r="M6063" s="210"/>
      <c r="N6063" s="102"/>
      <c r="O6063" s="210"/>
      <c r="P6063" s="102"/>
      <c r="Q6063" s="215"/>
    </row>
    <row r="6064" spans="2:17" x14ac:dyDescent="0.3">
      <c r="B6064" s="102"/>
      <c r="C6064" s="210"/>
      <c r="D6064" s="102"/>
      <c r="E6064" s="210"/>
      <c r="F6064" s="102"/>
      <c r="G6064" s="210"/>
      <c r="H6064" s="102"/>
      <c r="I6064" s="210"/>
      <c r="J6064" s="102"/>
      <c r="K6064" s="210"/>
      <c r="L6064" s="102"/>
      <c r="M6064" s="210"/>
      <c r="N6064" s="102"/>
      <c r="O6064" s="210"/>
      <c r="P6064" s="102"/>
      <c r="Q6064" s="215"/>
    </row>
    <row r="6065" spans="2:17" x14ac:dyDescent="0.3">
      <c r="B6065" s="102"/>
      <c r="C6065" s="210"/>
      <c r="D6065" s="102"/>
      <c r="E6065" s="210"/>
      <c r="F6065" s="102"/>
      <c r="G6065" s="210"/>
      <c r="H6065" s="102"/>
      <c r="I6065" s="210"/>
      <c r="J6065" s="102"/>
      <c r="K6065" s="210"/>
      <c r="L6065" s="102"/>
      <c r="M6065" s="210"/>
      <c r="N6065" s="102"/>
      <c r="O6065" s="210"/>
      <c r="P6065" s="102"/>
      <c r="Q6065" s="215"/>
    </row>
    <row r="6066" spans="2:17" x14ac:dyDescent="0.3">
      <c r="B6066" s="102"/>
      <c r="C6066" s="210"/>
      <c r="D6066" s="102"/>
      <c r="E6066" s="210"/>
      <c r="F6066" s="102"/>
      <c r="G6066" s="210"/>
      <c r="H6066" s="102"/>
      <c r="I6066" s="210"/>
      <c r="J6066" s="102"/>
      <c r="K6066" s="210"/>
      <c r="L6066" s="102"/>
      <c r="M6066" s="210"/>
      <c r="N6066" s="102"/>
      <c r="O6066" s="210"/>
      <c r="P6066" s="102"/>
      <c r="Q6066" s="215"/>
    </row>
    <row r="6067" spans="2:17" x14ac:dyDescent="0.3">
      <c r="B6067" s="102"/>
      <c r="C6067" s="210"/>
      <c r="D6067" s="102"/>
      <c r="E6067" s="210"/>
      <c r="F6067" s="102"/>
      <c r="G6067" s="210"/>
      <c r="H6067" s="102"/>
      <c r="I6067" s="210"/>
      <c r="J6067" s="102"/>
      <c r="K6067" s="210"/>
      <c r="L6067" s="102"/>
      <c r="M6067" s="210"/>
      <c r="N6067" s="102"/>
      <c r="O6067" s="210"/>
      <c r="P6067" s="102"/>
      <c r="Q6067" s="215"/>
    </row>
    <row r="6068" spans="2:17" x14ac:dyDescent="0.3">
      <c r="B6068" s="102"/>
      <c r="C6068" s="210"/>
      <c r="D6068" s="102"/>
      <c r="E6068" s="210"/>
      <c r="F6068" s="102"/>
      <c r="G6068" s="210"/>
      <c r="H6068" s="102"/>
      <c r="I6068" s="210"/>
      <c r="J6068" s="102"/>
      <c r="K6068" s="210"/>
      <c r="L6068" s="102"/>
      <c r="M6068" s="210"/>
      <c r="N6068" s="102"/>
      <c r="O6068" s="210"/>
      <c r="P6068" s="102"/>
      <c r="Q6068" s="215"/>
    </row>
    <row r="6069" spans="2:17" x14ac:dyDescent="0.3">
      <c r="B6069" s="102"/>
      <c r="C6069" s="210"/>
      <c r="D6069" s="102"/>
      <c r="E6069" s="210"/>
      <c r="F6069" s="102"/>
      <c r="G6069" s="210"/>
      <c r="H6069" s="102"/>
      <c r="I6069" s="210"/>
      <c r="J6069" s="102"/>
      <c r="K6069" s="210"/>
      <c r="L6069" s="102"/>
      <c r="M6069" s="210"/>
      <c r="N6069" s="102"/>
      <c r="O6069" s="210"/>
      <c r="P6069" s="102"/>
      <c r="Q6069" s="215"/>
    </row>
    <row r="6070" spans="2:17" x14ac:dyDescent="0.3">
      <c r="B6070" s="102"/>
      <c r="C6070" s="210"/>
      <c r="D6070" s="102"/>
      <c r="E6070" s="210"/>
      <c r="F6070" s="102"/>
      <c r="G6070" s="210"/>
      <c r="H6070" s="102"/>
      <c r="I6070" s="210"/>
      <c r="J6070" s="102"/>
      <c r="K6070" s="210"/>
      <c r="L6070" s="102"/>
      <c r="M6070" s="210"/>
      <c r="N6070" s="102"/>
      <c r="O6070" s="210"/>
      <c r="P6070" s="102"/>
      <c r="Q6070" s="215"/>
    </row>
    <row r="6071" spans="2:17" x14ac:dyDescent="0.3">
      <c r="B6071" s="102"/>
      <c r="C6071" s="210"/>
      <c r="D6071" s="102"/>
      <c r="E6071" s="210"/>
      <c r="F6071" s="102"/>
      <c r="G6071" s="210"/>
      <c r="H6071" s="102"/>
      <c r="I6071" s="210"/>
      <c r="J6071" s="102"/>
      <c r="K6071" s="210"/>
      <c r="L6071" s="102"/>
      <c r="M6071" s="210"/>
      <c r="N6071" s="102"/>
      <c r="O6071" s="210"/>
      <c r="P6071" s="102"/>
      <c r="Q6071" s="215"/>
    </row>
    <row r="6072" spans="2:17" x14ac:dyDescent="0.3">
      <c r="B6072" s="102"/>
      <c r="C6072" s="210"/>
      <c r="D6072" s="102"/>
      <c r="E6072" s="210"/>
      <c r="F6072" s="102"/>
      <c r="G6072" s="210"/>
      <c r="H6072" s="102"/>
      <c r="I6072" s="210"/>
      <c r="J6072" s="102"/>
      <c r="K6072" s="210"/>
      <c r="L6072" s="102"/>
      <c r="M6072" s="210"/>
      <c r="N6072" s="102"/>
      <c r="O6072" s="210"/>
      <c r="P6072" s="102"/>
      <c r="Q6072" s="215"/>
    </row>
    <row r="6073" spans="2:17" x14ac:dyDescent="0.3">
      <c r="B6073" s="102"/>
      <c r="C6073" s="210"/>
      <c r="D6073" s="102"/>
      <c r="E6073" s="210"/>
      <c r="F6073" s="102"/>
      <c r="G6073" s="210"/>
      <c r="H6073" s="102"/>
      <c r="I6073" s="210"/>
      <c r="J6073" s="102"/>
      <c r="K6073" s="210"/>
      <c r="L6073" s="102"/>
      <c r="M6073" s="210"/>
      <c r="N6073" s="102"/>
      <c r="O6073" s="210"/>
      <c r="P6073" s="102"/>
      <c r="Q6073" s="215"/>
    </row>
    <row r="6074" spans="2:17" x14ac:dyDescent="0.3">
      <c r="B6074" s="102"/>
      <c r="C6074" s="210"/>
      <c r="D6074" s="102"/>
      <c r="E6074" s="210"/>
      <c r="F6074" s="102"/>
      <c r="G6074" s="210"/>
      <c r="H6074" s="102"/>
      <c r="I6074" s="210"/>
      <c r="J6074" s="102"/>
      <c r="K6074" s="210"/>
      <c r="L6074" s="102"/>
      <c r="M6074" s="210"/>
      <c r="N6074" s="102"/>
      <c r="O6074" s="210"/>
      <c r="P6074" s="102"/>
      <c r="Q6074" s="215"/>
    </row>
    <row r="6075" spans="2:17" x14ac:dyDescent="0.3">
      <c r="B6075" s="102"/>
      <c r="C6075" s="210"/>
      <c r="D6075" s="102"/>
      <c r="E6075" s="210"/>
      <c r="F6075" s="102"/>
      <c r="G6075" s="210"/>
      <c r="H6075" s="102"/>
      <c r="I6075" s="210"/>
      <c r="J6075" s="102"/>
      <c r="K6075" s="210"/>
      <c r="L6075" s="102"/>
      <c r="M6075" s="210"/>
      <c r="N6075" s="102"/>
      <c r="O6075" s="210"/>
      <c r="P6075" s="102"/>
      <c r="Q6075" s="215"/>
    </row>
    <row r="6076" spans="2:17" x14ac:dyDescent="0.3">
      <c r="B6076" s="102"/>
      <c r="C6076" s="210"/>
      <c r="D6076" s="102"/>
      <c r="E6076" s="210"/>
      <c r="F6076" s="102"/>
      <c r="G6076" s="210"/>
      <c r="H6076" s="102"/>
      <c r="I6076" s="210"/>
      <c r="J6076" s="102"/>
      <c r="K6076" s="210"/>
      <c r="L6076" s="102"/>
      <c r="M6076" s="210"/>
      <c r="N6076" s="102"/>
      <c r="O6076" s="210"/>
      <c r="P6076" s="102"/>
      <c r="Q6076" s="215"/>
    </row>
    <row r="6077" spans="2:17" x14ac:dyDescent="0.3">
      <c r="B6077" s="102"/>
      <c r="C6077" s="210"/>
      <c r="D6077" s="102"/>
      <c r="E6077" s="210"/>
      <c r="F6077" s="102"/>
      <c r="G6077" s="210"/>
      <c r="H6077" s="102"/>
      <c r="I6077" s="210"/>
      <c r="J6077" s="102"/>
      <c r="K6077" s="210"/>
      <c r="L6077" s="102"/>
      <c r="M6077" s="210"/>
      <c r="N6077" s="102"/>
      <c r="O6077" s="210"/>
      <c r="P6077" s="102"/>
      <c r="Q6077" s="215"/>
    </row>
    <row r="6078" spans="2:17" x14ac:dyDescent="0.3">
      <c r="B6078" s="102"/>
      <c r="C6078" s="210"/>
      <c r="D6078" s="102"/>
      <c r="E6078" s="210"/>
      <c r="F6078" s="102"/>
      <c r="G6078" s="210"/>
      <c r="H6078" s="102"/>
      <c r="I6078" s="210"/>
      <c r="J6078" s="102"/>
      <c r="K6078" s="210"/>
      <c r="L6078" s="102"/>
      <c r="M6078" s="210"/>
      <c r="N6078" s="102"/>
      <c r="O6078" s="210"/>
      <c r="P6078" s="102"/>
      <c r="Q6078" s="215"/>
    </row>
    <row r="6079" spans="2:17" x14ac:dyDescent="0.3">
      <c r="B6079" s="102"/>
      <c r="C6079" s="210"/>
      <c r="D6079" s="102"/>
      <c r="E6079" s="210"/>
      <c r="F6079" s="102"/>
      <c r="G6079" s="210"/>
      <c r="H6079" s="102"/>
      <c r="I6079" s="210"/>
      <c r="J6079" s="102"/>
      <c r="K6079" s="210"/>
      <c r="L6079" s="102"/>
      <c r="M6079" s="210"/>
      <c r="N6079" s="102"/>
      <c r="O6079" s="210"/>
      <c r="P6079" s="102"/>
      <c r="Q6079" s="215"/>
    </row>
    <row r="6080" spans="2:17" x14ac:dyDescent="0.3">
      <c r="B6080" s="102"/>
      <c r="C6080" s="210"/>
      <c r="D6080" s="102"/>
      <c r="E6080" s="210"/>
      <c r="F6080" s="102"/>
      <c r="G6080" s="210"/>
      <c r="H6080" s="102"/>
      <c r="I6080" s="210"/>
      <c r="J6080" s="102"/>
      <c r="K6080" s="210"/>
      <c r="L6080" s="102"/>
      <c r="M6080" s="210"/>
      <c r="N6080" s="102"/>
      <c r="O6080" s="210"/>
      <c r="P6080" s="102"/>
      <c r="Q6080" s="215"/>
    </row>
    <row r="6081" spans="2:17" x14ac:dyDescent="0.3">
      <c r="B6081" s="102"/>
      <c r="C6081" s="210"/>
      <c r="D6081" s="102"/>
      <c r="E6081" s="210"/>
      <c r="F6081" s="102"/>
      <c r="G6081" s="210"/>
      <c r="H6081" s="102"/>
      <c r="I6081" s="210"/>
      <c r="J6081" s="102"/>
      <c r="K6081" s="210"/>
      <c r="L6081" s="102"/>
      <c r="M6081" s="210"/>
      <c r="N6081" s="102"/>
      <c r="O6081" s="210"/>
      <c r="P6081" s="102"/>
      <c r="Q6081" s="215"/>
    </row>
    <row r="6082" spans="2:17" x14ac:dyDescent="0.3">
      <c r="B6082" s="102"/>
      <c r="C6082" s="210"/>
      <c r="D6082" s="102"/>
      <c r="E6082" s="210"/>
      <c r="F6082" s="102"/>
      <c r="G6082" s="210"/>
      <c r="H6082" s="102"/>
      <c r="I6082" s="210"/>
      <c r="J6082" s="102"/>
      <c r="K6082" s="210"/>
      <c r="L6082" s="102"/>
      <c r="M6082" s="210"/>
      <c r="N6082" s="102"/>
      <c r="O6082" s="210"/>
      <c r="P6082" s="102"/>
      <c r="Q6082" s="215"/>
    </row>
    <row r="6083" spans="2:17" x14ac:dyDescent="0.3">
      <c r="B6083" s="102"/>
      <c r="C6083" s="210"/>
      <c r="D6083" s="102"/>
      <c r="E6083" s="210"/>
      <c r="F6083" s="102"/>
      <c r="G6083" s="210"/>
      <c r="H6083" s="102"/>
      <c r="I6083" s="210"/>
      <c r="J6083" s="102"/>
      <c r="K6083" s="210"/>
      <c r="L6083" s="102"/>
      <c r="M6083" s="210"/>
      <c r="N6083" s="102"/>
      <c r="O6083" s="210"/>
      <c r="P6083" s="102"/>
      <c r="Q6083" s="215"/>
    </row>
    <row r="6084" spans="2:17" x14ac:dyDescent="0.3">
      <c r="B6084" s="102"/>
      <c r="C6084" s="210"/>
      <c r="D6084" s="102"/>
      <c r="E6084" s="210"/>
      <c r="F6084" s="102"/>
      <c r="G6084" s="210"/>
      <c r="H6084" s="102"/>
      <c r="I6084" s="210"/>
      <c r="J6084" s="102"/>
      <c r="K6084" s="210"/>
      <c r="L6084" s="102"/>
      <c r="M6084" s="210"/>
      <c r="N6084" s="102"/>
      <c r="O6084" s="210"/>
      <c r="P6084" s="102"/>
      <c r="Q6084" s="215"/>
    </row>
    <row r="6085" spans="2:17" x14ac:dyDescent="0.3">
      <c r="B6085" s="102"/>
      <c r="C6085" s="210"/>
      <c r="D6085" s="102"/>
      <c r="E6085" s="210"/>
      <c r="F6085" s="102"/>
      <c r="G6085" s="210"/>
      <c r="H6085" s="102"/>
      <c r="I6085" s="210"/>
      <c r="J6085" s="102"/>
      <c r="K6085" s="210"/>
      <c r="L6085" s="102"/>
      <c r="M6085" s="210"/>
      <c r="N6085" s="102"/>
      <c r="O6085" s="210"/>
      <c r="P6085" s="102"/>
      <c r="Q6085" s="215"/>
    </row>
    <row r="6086" spans="2:17" x14ac:dyDescent="0.3">
      <c r="B6086" s="102"/>
      <c r="C6086" s="210"/>
      <c r="D6086" s="102"/>
      <c r="E6086" s="210"/>
      <c r="F6086" s="102"/>
      <c r="G6086" s="210"/>
      <c r="H6086" s="102"/>
      <c r="I6086" s="210"/>
      <c r="J6086" s="102"/>
      <c r="K6086" s="210"/>
      <c r="L6086" s="102"/>
      <c r="M6086" s="210"/>
      <c r="N6086" s="102"/>
      <c r="O6086" s="210"/>
      <c r="P6086" s="102"/>
      <c r="Q6086" s="215"/>
    </row>
    <row r="6087" spans="2:17" x14ac:dyDescent="0.3">
      <c r="B6087" s="102"/>
      <c r="C6087" s="210"/>
      <c r="D6087" s="102"/>
      <c r="E6087" s="210"/>
      <c r="F6087" s="102"/>
      <c r="G6087" s="210"/>
      <c r="H6087" s="102"/>
      <c r="I6087" s="210"/>
      <c r="J6087" s="102"/>
      <c r="K6087" s="210"/>
      <c r="L6087" s="102"/>
      <c r="M6087" s="210"/>
      <c r="N6087" s="102"/>
      <c r="O6087" s="210"/>
      <c r="P6087" s="102"/>
      <c r="Q6087" s="215"/>
    </row>
    <row r="6088" spans="2:17" x14ac:dyDescent="0.3">
      <c r="B6088" s="102"/>
      <c r="C6088" s="210"/>
      <c r="D6088" s="102"/>
      <c r="E6088" s="210"/>
      <c r="F6088" s="102"/>
      <c r="G6088" s="210"/>
      <c r="H6088" s="102"/>
      <c r="I6088" s="210"/>
      <c r="J6088" s="102"/>
      <c r="K6088" s="210"/>
      <c r="L6088" s="102"/>
      <c r="M6088" s="210"/>
      <c r="N6088" s="102"/>
      <c r="O6088" s="210"/>
      <c r="P6088" s="102"/>
      <c r="Q6088" s="215"/>
    </row>
    <row r="6089" spans="2:17" x14ac:dyDescent="0.3">
      <c r="B6089" s="102"/>
      <c r="C6089" s="210"/>
      <c r="D6089" s="102"/>
      <c r="E6089" s="210"/>
      <c r="F6089" s="102"/>
      <c r="G6089" s="210"/>
      <c r="H6089" s="102"/>
      <c r="I6089" s="210"/>
      <c r="J6089" s="102"/>
      <c r="K6089" s="210"/>
      <c r="L6089" s="102"/>
      <c r="M6089" s="210"/>
      <c r="N6089" s="102"/>
      <c r="O6089" s="210"/>
      <c r="P6089" s="102"/>
      <c r="Q6089" s="215"/>
    </row>
    <row r="6090" spans="2:17" x14ac:dyDescent="0.3">
      <c r="B6090" s="102"/>
      <c r="C6090" s="210"/>
      <c r="D6090" s="102"/>
      <c r="E6090" s="210"/>
      <c r="F6090" s="102"/>
      <c r="G6090" s="210"/>
      <c r="H6090" s="102"/>
      <c r="I6090" s="210"/>
      <c r="J6090" s="102"/>
      <c r="K6090" s="210"/>
      <c r="L6090" s="102"/>
      <c r="M6090" s="210"/>
      <c r="N6090" s="102"/>
      <c r="O6090" s="210"/>
      <c r="P6090" s="102"/>
      <c r="Q6090" s="215"/>
    </row>
    <row r="6091" spans="2:17" x14ac:dyDescent="0.3">
      <c r="B6091" s="102"/>
      <c r="C6091" s="210"/>
      <c r="D6091" s="102"/>
      <c r="E6091" s="210"/>
      <c r="F6091" s="102"/>
      <c r="G6091" s="210"/>
      <c r="H6091" s="102"/>
      <c r="I6091" s="210"/>
      <c r="J6091" s="102"/>
      <c r="K6091" s="210"/>
      <c r="L6091" s="102"/>
      <c r="M6091" s="210"/>
      <c r="N6091" s="102"/>
      <c r="O6091" s="210"/>
      <c r="P6091" s="102"/>
      <c r="Q6091" s="215"/>
    </row>
    <row r="6092" spans="2:17" x14ac:dyDescent="0.3">
      <c r="B6092" s="102"/>
      <c r="C6092" s="210"/>
      <c r="D6092" s="102"/>
      <c r="E6092" s="210"/>
      <c r="F6092" s="102"/>
      <c r="G6092" s="210"/>
      <c r="H6092" s="102"/>
      <c r="I6092" s="210"/>
      <c r="J6092" s="102"/>
      <c r="K6092" s="210"/>
      <c r="L6092" s="102"/>
      <c r="M6092" s="210"/>
      <c r="N6092" s="102"/>
      <c r="O6092" s="210"/>
      <c r="P6092" s="102"/>
      <c r="Q6092" s="215"/>
    </row>
    <row r="6093" spans="2:17" x14ac:dyDescent="0.3">
      <c r="B6093" s="102"/>
      <c r="C6093" s="210"/>
      <c r="D6093" s="102"/>
      <c r="E6093" s="210"/>
      <c r="F6093" s="102"/>
      <c r="G6093" s="210"/>
      <c r="H6093" s="102"/>
      <c r="I6093" s="210"/>
      <c r="J6093" s="102"/>
      <c r="K6093" s="210"/>
      <c r="L6093" s="102"/>
      <c r="M6093" s="210"/>
      <c r="N6093" s="102"/>
      <c r="O6093" s="210"/>
      <c r="P6093" s="102"/>
      <c r="Q6093" s="215"/>
    </row>
    <row r="6094" spans="2:17" x14ac:dyDescent="0.3">
      <c r="B6094" s="102"/>
      <c r="C6094" s="210"/>
      <c r="D6094" s="102"/>
      <c r="E6094" s="210"/>
      <c r="F6094" s="102"/>
      <c r="G6094" s="210"/>
      <c r="H6094" s="102"/>
      <c r="I6094" s="210"/>
      <c r="J6094" s="102"/>
      <c r="K6094" s="210"/>
      <c r="L6094" s="102"/>
      <c r="M6094" s="210"/>
      <c r="N6094" s="102"/>
      <c r="O6094" s="210"/>
      <c r="P6094" s="102"/>
      <c r="Q6094" s="215"/>
    </row>
    <row r="6095" spans="2:17" x14ac:dyDescent="0.3">
      <c r="B6095" s="102"/>
      <c r="C6095" s="210"/>
      <c r="D6095" s="102"/>
      <c r="E6095" s="210"/>
      <c r="F6095" s="102"/>
      <c r="G6095" s="210"/>
      <c r="H6095" s="102"/>
      <c r="I6095" s="210"/>
      <c r="J6095" s="102"/>
      <c r="K6095" s="210"/>
      <c r="L6095" s="102"/>
      <c r="M6095" s="210"/>
      <c r="N6095" s="102"/>
      <c r="O6095" s="210"/>
      <c r="P6095" s="102"/>
      <c r="Q6095" s="215"/>
    </row>
    <row r="6096" spans="2:17" x14ac:dyDescent="0.3">
      <c r="B6096" s="102"/>
      <c r="C6096" s="210"/>
      <c r="D6096" s="102"/>
      <c r="E6096" s="210"/>
      <c r="F6096" s="102"/>
      <c r="G6096" s="210"/>
      <c r="H6096" s="102"/>
      <c r="I6096" s="210"/>
      <c r="J6096" s="102"/>
      <c r="K6096" s="210"/>
      <c r="L6096" s="102"/>
      <c r="M6096" s="210"/>
      <c r="N6096" s="102"/>
      <c r="O6096" s="210"/>
      <c r="P6096" s="102"/>
      <c r="Q6096" s="215"/>
    </row>
    <row r="6097" spans="2:17" x14ac:dyDescent="0.3">
      <c r="B6097" s="102"/>
      <c r="C6097" s="210"/>
      <c r="D6097" s="102"/>
      <c r="E6097" s="210"/>
      <c r="F6097" s="102"/>
      <c r="G6097" s="210"/>
      <c r="H6097" s="102"/>
      <c r="I6097" s="210"/>
      <c r="J6097" s="102"/>
      <c r="K6097" s="210"/>
      <c r="L6097" s="102"/>
      <c r="M6097" s="210"/>
      <c r="N6097" s="102"/>
      <c r="O6097" s="210"/>
      <c r="P6097" s="102"/>
      <c r="Q6097" s="215"/>
    </row>
    <row r="6098" spans="2:17" x14ac:dyDescent="0.3">
      <c r="B6098" s="102"/>
      <c r="C6098" s="210"/>
      <c r="D6098" s="102"/>
      <c r="E6098" s="210"/>
      <c r="F6098" s="102"/>
      <c r="G6098" s="210"/>
      <c r="H6098" s="102"/>
      <c r="I6098" s="210"/>
      <c r="J6098" s="102"/>
      <c r="K6098" s="210"/>
      <c r="L6098" s="102"/>
      <c r="M6098" s="210"/>
      <c r="N6098" s="102"/>
      <c r="O6098" s="210"/>
      <c r="P6098" s="102"/>
      <c r="Q6098" s="215"/>
    </row>
    <row r="6099" spans="2:17" x14ac:dyDescent="0.3">
      <c r="B6099" s="102"/>
      <c r="C6099" s="210"/>
      <c r="D6099" s="102"/>
      <c r="E6099" s="210"/>
      <c r="F6099" s="102"/>
      <c r="G6099" s="210"/>
      <c r="H6099" s="102"/>
      <c r="I6099" s="210"/>
      <c r="J6099" s="102"/>
      <c r="K6099" s="210"/>
      <c r="L6099" s="102"/>
      <c r="M6099" s="210"/>
      <c r="N6099" s="102"/>
      <c r="O6099" s="210"/>
      <c r="P6099" s="102"/>
      <c r="Q6099" s="215"/>
    </row>
    <row r="6100" spans="2:17" x14ac:dyDescent="0.3">
      <c r="B6100" s="102"/>
      <c r="C6100" s="210"/>
      <c r="D6100" s="102"/>
      <c r="E6100" s="210"/>
      <c r="F6100" s="102"/>
      <c r="G6100" s="210"/>
      <c r="H6100" s="102"/>
      <c r="I6100" s="210"/>
      <c r="J6100" s="102"/>
      <c r="K6100" s="210"/>
      <c r="L6100" s="102"/>
      <c r="M6100" s="210"/>
      <c r="N6100" s="102"/>
      <c r="O6100" s="210"/>
      <c r="P6100" s="102"/>
      <c r="Q6100" s="215"/>
    </row>
    <row r="6101" spans="2:17" x14ac:dyDescent="0.3">
      <c r="B6101" s="102"/>
      <c r="C6101" s="210"/>
      <c r="D6101" s="102"/>
      <c r="E6101" s="210"/>
      <c r="F6101" s="102"/>
      <c r="G6101" s="210"/>
      <c r="H6101" s="102"/>
      <c r="I6101" s="210"/>
      <c r="J6101" s="102"/>
      <c r="K6101" s="210"/>
      <c r="L6101" s="102"/>
      <c r="M6101" s="210"/>
      <c r="N6101" s="102"/>
      <c r="O6101" s="210"/>
      <c r="P6101" s="102"/>
      <c r="Q6101" s="215"/>
    </row>
    <row r="6102" spans="2:17" x14ac:dyDescent="0.3">
      <c r="B6102" s="102"/>
      <c r="C6102" s="210"/>
      <c r="D6102" s="102"/>
      <c r="E6102" s="210"/>
      <c r="F6102" s="102"/>
      <c r="G6102" s="210"/>
      <c r="H6102" s="102"/>
      <c r="I6102" s="210"/>
      <c r="J6102" s="102"/>
      <c r="K6102" s="210"/>
      <c r="L6102" s="102"/>
      <c r="M6102" s="210"/>
      <c r="N6102" s="102"/>
      <c r="O6102" s="210"/>
      <c r="P6102" s="102"/>
      <c r="Q6102" s="215"/>
    </row>
    <row r="6103" spans="2:17" x14ac:dyDescent="0.3">
      <c r="B6103" s="102"/>
      <c r="C6103" s="210"/>
      <c r="D6103" s="102"/>
      <c r="E6103" s="210"/>
      <c r="F6103" s="102"/>
      <c r="G6103" s="210"/>
      <c r="H6103" s="102"/>
      <c r="I6103" s="210"/>
      <c r="J6103" s="102"/>
      <c r="K6103" s="210"/>
      <c r="L6103" s="102"/>
      <c r="M6103" s="210"/>
      <c r="N6103" s="102"/>
      <c r="O6103" s="210"/>
      <c r="P6103" s="102"/>
      <c r="Q6103" s="215"/>
    </row>
    <row r="6104" spans="2:17" x14ac:dyDescent="0.3">
      <c r="B6104" s="102"/>
      <c r="C6104" s="210"/>
      <c r="D6104" s="102"/>
      <c r="E6104" s="210"/>
      <c r="F6104" s="102"/>
      <c r="G6104" s="210"/>
      <c r="H6104" s="102"/>
      <c r="I6104" s="210"/>
      <c r="J6104" s="102"/>
      <c r="K6104" s="210"/>
      <c r="L6104" s="102"/>
      <c r="M6104" s="210"/>
      <c r="N6104" s="102"/>
      <c r="O6104" s="210"/>
      <c r="P6104" s="102"/>
      <c r="Q6104" s="215"/>
    </row>
    <row r="6105" spans="2:17" x14ac:dyDescent="0.3">
      <c r="B6105" s="102"/>
      <c r="C6105" s="210"/>
      <c r="D6105" s="102"/>
      <c r="E6105" s="210"/>
      <c r="F6105" s="102"/>
      <c r="G6105" s="210"/>
      <c r="H6105" s="102"/>
      <c r="I6105" s="210"/>
      <c r="J6105" s="102"/>
      <c r="K6105" s="210"/>
      <c r="L6105" s="102"/>
      <c r="M6105" s="210"/>
      <c r="N6105" s="102"/>
      <c r="O6105" s="210"/>
      <c r="P6105" s="102"/>
      <c r="Q6105" s="215"/>
    </row>
    <row r="6106" spans="2:17" x14ac:dyDescent="0.3">
      <c r="B6106" s="102"/>
      <c r="C6106" s="210"/>
      <c r="D6106" s="102"/>
      <c r="E6106" s="210"/>
      <c r="F6106" s="102"/>
      <c r="G6106" s="210"/>
      <c r="H6106" s="102"/>
      <c r="I6106" s="210"/>
      <c r="J6106" s="102"/>
      <c r="K6106" s="210"/>
      <c r="L6106" s="102"/>
      <c r="M6106" s="210"/>
      <c r="N6106" s="102"/>
      <c r="O6106" s="210"/>
      <c r="P6106" s="102"/>
      <c r="Q6106" s="215"/>
    </row>
    <row r="6107" spans="2:17" x14ac:dyDescent="0.3">
      <c r="B6107" s="102"/>
      <c r="C6107" s="210"/>
      <c r="D6107" s="102"/>
      <c r="E6107" s="210"/>
      <c r="F6107" s="102"/>
      <c r="G6107" s="210"/>
      <c r="H6107" s="102"/>
      <c r="I6107" s="210"/>
      <c r="J6107" s="102"/>
      <c r="K6107" s="210"/>
      <c r="L6107" s="102"/>
      <c r="M6107" s="210"/>
      <c r="N6107" s="102"/>
      <c r="O6107" s="210"/>
      <c r="P6107" s="102"/>
      <c r="Q6107" s="215"/>
    </row>
    <row r="6108" spans="2:17" x14ac:dyDescent="0.3">
      <c r="B6108" s="102"/>
      <c r="C6108" s="210"/>
      <c r="D6108" s="102"/>
      <c r="E6108" s="210"/>
      <c r="F6108" s="102"/>
      <c r="G6108" s="210"/>
      <c r="H6108" s="102"/>
      <c r="I6108" s="210"/>
      <c r="J6108" s="102"/>
      <c r="K6108" s="210"/>
      <c r="L6108" s="102"/>
      <c r="M6108" s="210"/>
      <c r="N6108" s="102"/>
      <c r="O6108" s="210"/>
      <c r="P6108" s="102"/>
      <c r="Q6108" s="215"/>
    </row>
    <row r="6109" spans="2:17" x14ac:dyDescent="0.3">
      <c r="B6109" s="102"/>
      <c r="C6109" s="210"/>
      <c r="D6109" s="102"/>
      <c r="E6109" s="210"/>
      <c r="F6109" s="102"/>
      <c r="G6109" s="210"/>
      <c r="H6109" s="102"/>
      <c r="I6109" s="210"/>
      <c r="J6109" s="102"/>
      <c r="K6109" s="210"/>
      <c r="L6109" s="102"/>
      <c r="M6109" s="210"/>
      <c r="N6109" s="102"/>
      <c r="O6109" s="210"/>
      <c r="P6109" s="102"/>
      <c r="Q6109" s="215"/>
    </row>
    <row r="6110" spans="2:17" x14ac:dyDescent="0.3">
      <c r="B6110" s="102"/>
      <c r="C6110" s="210"/>
      <c r="D6110" s="102"/>
      <c r="E6110" s="210"/>
      <c r="F6110" s="102"/>
      <c r="G6110" s="210"/>
      <c r="H6110" s="102"/>
      <c r="I6110" s="210"/>
      <c r="J6110" s="102"/>
      <c r="K6110" s="210"/>
      <c r="L6110" s="102"/>
      <c r="M6110" s="210"/>
      <c r="N6110" s="102"/>
      <c r="O6110" s="210"/>
      <c r="P6110" s="102"/>
      <c r="Q6110" s="215"/>
    </row>
    <row r="6111" spans="2:17" x14ac:dyDescent="0.3">
      <c r="B6111" s="102"/>
      <c r="C6111" s="210"/>
      <c r="D6111" s="102"/>
      <c r="E6111" s="210"/>
      <c r="F6111" s="102"/>
      <c r="G6111" s="210"/>
      <c r="H6111" s="102"/>
      <c r="I6111" s="210"/>
      <c r="J6111" s="102"/>
      <c r="K6111" s="210"/>
      <c r="L6111" s="102"/>
      <c r="M6111" s="210"/>
      <c r="N6111" s="102"/>
      <c r="O6111" s="210"/>
      <c r="P6111" s="102"/>
      <c r="Q6111" s="215"/>
    </row>
    <row r="6112" spans="2:17" x14ac:dyDescent="0.3">
      <c r="B6112" s="102"/>
      <c r="C6112" s="210"/>
      <c r="D6112" s="102"/>
      <c r="E6112" s="210"/>
      <c r="F6112" s="102"/>
      <c r="G6112" s="210"/>
      <c r="H6112" s="102"/>
      <c r="I6112" s="210"/>
      <c r="J6112" s="102"/>
      <c r="K6112" s="210"/>
      <c r="L6112" s="102"/>
      <c r="M6112" s="210"/>
      <c r="N6112" s="102"/>
      <c r="O6112" s="210"/>
      <c r="P6112" s="102"/>
      <c r="Q6112" s="215"/>
    </row>
    <row r="6113" spans="2:17" x14ac:dyDescent="0.3">
      <c r="B6113" s="102"/>
      <c r="C6113" s="210"/>
      <c r="D6113" s="102"/>
      <c r="E6113" s="210"/>
      <c r="F6113" s="102"/>
      <c r="G6113" s="210"/>
      <c r="H6113" s="102"/>
      <c r="I6113" s="210"/>
      <c r="J6113" s="102"/>
      <c r="K6113" s="210"/>
      <c r="L6113" s="102"/>
      <c r="M6113" s="210"/>
      <c r="N6113" s="102"/>
      <c r="O6113" s="210"/>
      <c r="P6113" s="102"/>
      <c r="Q6113" s="215"/>
    </row>
    <row r="6114" spans="2:17" x14ac:dyDescent="0.3">
      <c r="B6114" s="102"/>
      <c r="C6114" s="210"/>
      <c r="D6114" s="102"/>
      <c r="E6114" s="210"/>
      <c r="F6114" s="102"/>
      <c r="G6114" s="210"/>
      <c r="H6114" s="102"/>
      <c r="I6114" s="210"/>
      <c r="J6114" s="102"/>
      <c r="K6114" s="210"/>
      <c r="L6114" s="102"/>
      <c r="M6114" s="210"/>
      <c r="N6114" s="102"/>
      <c r="O6114" s="210"/>
      <c r="P6114" s="102"/>
      <c r="Q6114" s="215"/>
    </row>
    <row r="6115" spans="2:17" x14ac:dyDescent="0.3">
      <c r="B6115" s="102"/>
      <c r="C6115" s="210"/>
      <c r="D6115" s="102"/>
      <c r="E6115" s="210"/>
      <c r="F6115" s="102"/>
      <c r="G6115" s="210"/>
      <c r="H6115" s="102"/>
      <c r="I6115" s="210"/>
      <c r="J6115" s="102"/>
      <c r="K6115" s="210"/>
      <c r="L6115" s="102"/>
      <c r="M6115" s="210"/>
      <c r="N6115" s="102"/>
      <c r="O6115" s="210"/>
      <c r="P6115" s="102"/>
      <c r="Q6115" s="215"/>
    </row>
    <row r="6116" spans="2:17" x14ac:dyDescent="0.3">
      <c r="B6116" s="102"/>
      <c r="C6116" s="210"/>
      <c r="D6116" s="102"/>
      <c r="E6116" s="210"/>
      <c r="F6116" s="102"/>
      <c r="G6116" s="210"/>
      <c r="H6116" s="102"/>
      <c r="I6116" s="210"/>
      <c r="J6116" s="102"/>
      <c r="K6116" s="210"/>
      <c r="L6116" s="102"/>
      <c r="M6116" s="210"/>
      <c r="N6116" s="102"/>
      <c r="O6116" s="210"/>
      <c r="P6116" s="102"/>
      <c r="Q6116" s="215"/>
    </row>
    <row r="6117" spans="2:17" x14ac:dyDescent="0.3">
      <c r="B6117" s="102"/>
      <c r="C6117" s="210"/>
      <c r="D6117" s="102"/>
      <c r="E6117" s="210"/>
      <c r="F6117" s="102"/>
      <c r="G6117" s="210"/>
      <c r="H6117" s="102"/>
      <c r="I6117" s="210"/>
      <c r="J6117" s="102"/>
      <c r="K6117" s="210"/>
      <c r="L6117" s="102"/>
      <c r="M6117" s="210"/>
      <c r="N6117" s="102"/>
      <c r="O6117" s="210"/>
      <c r="P6117" s="102"/>
      <c r="Q6117" s="215"/>
    </row>
    <row r="6118" spans="2:17" x14ac:dyDescent="0.3">
      <c r="B6118" s="102"/>
      <c r="C6118" s="210"/>
      <c r="D6118" s="102"/>
      <c r="E6118" s="210"/>
      <c r="F6118" s="102"/>
      <c r="G6118" s="210"/>
      <c r="H6118" s="102"/>
      <c r="I6118" s="210"/>
      <c r="J6118" s="102"/>
      <c r="K6118" s="210"/>
      <c r="L6118" s="102"/>
      <c r="M6118" s="210"/>
      <c r="N6118" s="102"/>
      <c r="O6118" s="210"/>
      <c r="P6118" s="102"/>
      <c r="Q6118" s="215"/>
    </row>
    <row r="6119" spans="2:17" x14ac:dyDescent="0.3">
      <c r="B6119" s="102"/>
      <c r="C6119" s="210"/>
      <c r="D6119" s="102"/>
      <c r="E6119" s="210"/>
      <c r="F6119" s="102"/>
      <c r="G6119" s="210"/>
      <c r="H6119" s="102"/>
      <c r="I6119" s="210"/>
      <c r="J6119" s="102"/>
      <c r="K6119" s="210"/>
      <c r="L6119" s="102"/>
      <c r="M6119" s="210"/>
      <c r="N6119" s="102"/>
      <c r="O6119" s="210"/>
      <c r="P6119" s="102"/>
      <c r="Q6119" s="215"/>
    </row>
    <row r="6120" spans="2:17" x14ac:dyDescent="0.3">
      <c r="B6120" s="102"/>
      <c r="C6120" s="210"/>
      <c r="D6120" s="102"/>
      <c r="E6120" s="210"/>
      <c r="F6120" s="102"/>
      <c r="G6120" s="210"/>
      <c r="H6120" s="102"/>
      <c r="I6120" s="210"/>
      <c r="J6120" s="102"/>
      <c r="K6120" s="210"/>
      <c r="L6120" s="102"/>
      <c r="M6120" s="210"/>
      <c r="N6120" s="102"/>
      <c r="O6120" s="210"/>
      <c r="P6120" s="102"/>
      <c r="Q6120" s="215"/>
    </row>
    <row r="6121" spans="2:17" x14ac:dyDescent="0.3">
      <c r="B6121" s="102"/>
      <c r="C6121" s="210"/>
      <c r="D6121" s="102"/>
      <c r="E6121" s="210"/>
      <c r="F6121" s="102"/>
      <c r="G6121" s="210"/>
      <c r="H6121" s="102"/>
      <c r="I6121" s="210"/>
      <c r="J6121" s="102"/>
      <c r="K6121" s="210"/>
      <c r="L6121" s="102"/>
      <c r="M6121" s="210"/>
      <c r="N6121" s="102"/>
      <c r="O6121" s="210"/>
      <c r="P6121" s="102"/>
      <c r="Q6121" s="215"/>
    </row>
    <row r="6122" spans="2:17" x14ac:dyDescent="0.3">
      <c r="B6122" s="102"/>
      <c r="C6122" s="210"/>
      <c r="D6122" s="102"/>
      <c r="E6122" s="210"/>
      <c r="F6122" s="102"/>
      <c r="G6122" s="210"/>
      <c r="H6122" s="102"/>
      <c r="I6122" s="210"/>
      <c r="J6122" s="102"/>
      <c r="K6122" s="210"/>
      <c r="L6122" s="102"/>
      <c r="M6122" s="210"/>
      <c r="N6122" s="102"/>
      <c r="O6122" s="210"/>
      <c r="P6122" s="102"/>
      <c r="Q6122" s="215"/>
    </row>
    <row r="6123" spans="2:17" x14ac:dyDescent="0.3">
      <c r="B6123" s="102"/>
      <c r="C6123" s="210"/>
      <c r="D6123" s="102"/>
      <c r="E6123" s="210"/>
      <c r="F6123" s="102"/>
      <c r="G6123" s="210"/>
      <c r="H6123" s="102"/>
      <c r="I6123" s="210"/>
      <c r="J6123" s="102"/>
      <c r="K6123" s="210"/>
      <c r="L6123" s="102"/>
      <c r="M6123" s="210"/>
      <c r="N6123" s="102"/>
      <c r="O6123" s="210"/>
      <c r="P6123" s="102"/>
      <c r="Q6123" s="215"/>
    </row>
    <row r="6124" spans="2:17" x14ac:dyDescent="0.3">
      <c r="B6124" s="102"/>
      <c r="C6124" s="210"/>
      <c r="D6124" s="102"/>
      <c r="E6124" s="210"/>
      <c r="F6124" s="102"/>
      <c r="G6124" s="210"/>
      <c r="H6124" s="102"/>
      <c r="I6124" s="210"/>
      <c r="J6124" s="102"/>
      <c r="K6124" s="210"/>
      <c r="L6124" s="102"/>
      <c r="M6124" s="210"/>
      <c r="N6124" s="102"/>
      <c r="O6124" s="210"/>
      <c r="P6124" s="102"/>
      <c r="Q6124" s="215"/>
    </row>
    <row r="6125" spans="2:17" x14ac:dyDescent="0.3">
      <c r="B6125" s="102"/>
      <c r="C6125" s="210"/>
      <c r="D6125" s="102"/>
      <c r="E6125" s="210"/>
      <c r="F6125" s="102"/>
      <c r="G6125" s="210"/>
      <c r="H6125" s="102"/>
      <c r="I6125" s="210"/>
      <c r="J6125" s="102"/>
      <c r="K6125" s="210"/>
      <c r="L6125" s="102"/>
      <c r="M6125" s="210"/>
      <c r="N6125" s="102"/>
      <c r="O6125" s="210"/>
      <c r="P6125" s="102"/>
      <c r="Q6125" s="215"/>
    </row>
    <row r="6126" spans="2:17" x14ac:dyDescent="0.3">
      <c r="B6126" s="102"/>
      <c r="C6126" s="210"/>
      <c r="D6126" s="102"/>
      <c r="E6126" s="210"/>
      <c r="F6126" s="102"/>
      <c r="G6126" s="210"/>
      <c r="H6126" s="102"/>
      <c r="I6126" s="210"/>
      <c r="J6126" s="102"/>
      <c r="K6126" s="210"/>
      <c r="L6126" s="102"/>
      <c r="M6126" s="210"/>
      <c r="N6126" s="102"/>
      <c r="O6126" s="210"/>
      <c r="P6126" s="102"/>
      <c r="Q6126" s="215"/>
    </row>
    <row r="6127" spans="2:17" x14ac:dyDescent="0.3">
      <c r="B6127" s="102"/>
      <c r="C6127" s="210"/>
      <c r="D6127" s="102"/>
      <c r="E6127" s="210"/>
      <c r="F6127" s="102"/>
      <c r="G6127" s="210"/>
      <c r="H6127" s="102"/>
      <c r="I6127" s="210"/>
      <c r="J6127" s="102"/>
      <c r="K6127" s="210"/>
      <c r="L6127" s="102"/>
      <c r="M6127" s="210"/>
      <c r="N6127" s="102"/>
      <c r="O6127" s="210"/>
      <c r="P6127" s="102"/>
      <c r="Q6127" s="215"/>
    </row>
    <row r="6128" spans="2:17" x14ac:dyDescent="0.3">
      <c r="B6128" s="102"/>
      <c r="C6128" s="210"/>
      <c r="D6128" s="102"/>
      <c r="E6128" s="210"/>
      <c r="F6128" s="102"/>
      <c r="G6128" s="210"/>
      <c r="H6128" s="102"/>
      <c r="I6128" s="210"/>
      <c r="J6128" s="102"/>
      <c r="K6128" s="210"/>
      <c r="L6128" s="102"/>
      <c r="M6128" s="210"/>
      <c r="N6128" s="102"/>
      <c r="O6128" s="210"/>
      <c r="P6128" s="102"/>
      <c r="Q6128" s="215"/>
    </row>
    <row r="6129" spans="2:17" x14ac:dyDescent="0.3">
      <c r="B6129" s="102"/>
      <c r="C6129" s="210"/>
      <c r="D6129" s="102"/>
      <c r="E6129" s="210"/>
      <c r="F6129" s="102"/>
      <c r="G6129" s="210"/>
      <c r="H6129" s="102"/>
      <c r="I6129" s="210"/>
      <c r="J6129" s="102"/>
      <c r="K6129" s="210"/>
      <c r="L6129" s="102"/>
      <c r="M6129" s="210"/>
      <c r="N6129" s="102"/>
      <c r="O6129" s="210"/>
      <c r="P6129" s="102"/>
      <c r="Q6129" s="215"/>
    </row>
    <row r="6130" spans="2:17" x14ac:dyDescent="0.3">
      <c r="B6130" s="102"/>
      <c r="C6130" s="210"/>
      <c r="D6130" s="102"/>
      <c r="E6130" s="210"/>
      <c r="F6130" s="102"/>
      <c r="G6130" s="210"/>
      <c r="H6130" s="102"/>
      <c r="I6130" s="210"/>
      <c r="J6130" s="102"/>
      <c r="K6130" s="210"/>
      <c r="L6130" s="102"/>
      <c r="M6130" s="210"/>
      <c r="N6130" s="102"/>
      <c r="O6130" s="210"/>
      <c r="P6130" s="102"/>
      <c r="Q6130" s="215"/>
    </row>
    <row r="6131" spans="2:17" x14ac:dyDescent="0.3">
      <c r="B6131" s="102"/>
      <c r="C6131" s="210"/>
      <c r="D6131" s="102"/>
      <c r="E6131" s="210"/>
      <c r="F6131" s="102"/>
      <c r="G6131" s="210"/>
      <c r="H6131" s="102"/>
      <c r="I6131" s="210"/>
      <c r="J6131" s="102"/>
      <c r="K6131" s="210"/>
      <c r="L6131" s="102"/>
      <c r="M6131" s="210"/>
      <c r="N6131" s="102"/>
      <c r="O6131" s="210"/>
      <c r="P6131" s="102"/>
      <c r="Q6131" s="215"/>
    </row>
    <row r="6132" spans="2:17" x14ac:dyDescent="0.3">
      <c r="B6132" s="102"/>
      <c r="C6132" s="210"/>
      <c r="D6132" s="102"/>
      <c r="E6132" s="210"/>
      <c r="F6132" s="102"/>
      <c r="G6132" s="210"/>
      <c r="H6132" s="102"/>
      <c r="I6132" s="210"/>
      <c r="J6132" s="102"/>
      <c r="K6132" s="210"/>
      <c r="L6132" s="102"/>
      <c r="M6132" s="210"/>
      <c r="N6132" s="102"/>
      <c r="O6132" s="210"/>
      <c r="P6132" s="102"/>
      <c r="Q6132" s="215"/>
    </row>
    <row r="6133" spans="2:17" x14ac:dyDescent="0.3">
      <c r="B6133" s="102"/>
      <c r="C6133" s="210"/>
      <c r="D6133" s="102"/>
      <c r="E6133" s="210"/>
      <c r="F6133" s="102"/>
      <c r="G6133" s="210"/>
      <c r="H6133" s="102"/>
      <c r="I6133" s="210"/>
      <c r="J6133" s="102"/>
      <c r="K6133" s="210"/>
      <c r="L6133" s="102"/>
      <c r="M6133" s="210"/>
      <c r="N6133" s="102"/>
      <c r="O6133" s="210"/>
      <c r="P6133" s="102"/>
      <c r="Q6133" s="215"/>
    </row>
    <row r="6134" spans="2:17" x14ac:dyDescent="0.3">
      <c r="B6134" s="102"/>
      <c r="C6134" s="210"/>
      <c r="D6134" s="102"/>
      <c r="E6134" s="210"/>
      <c r="F6134" s="102"/>
      <c r="G6134" s="210"/>
      <c r="H6134" s="102"/>
      <c r="I6134" s="210"/>
      <c r="J6134" s="102"/>
      <c r="K6134" s="210"/>
      <c r="L6134" s="102"/>
      <c r="M6134" s="210"/>
      <c r="N6134" s="102"/>
      <c r="O6134" s="210"/>
      <c r="P6134" s="102"/>
      <c r="Q6134" s="215"/>
    </row>
    <row r="6135" spans="2:17" x14ac:dyDescent="0.3">
      <c r="B6135" s="102"/>
      <c r="C6135" s="210"/>
      <c r="D6135" s="102"/>
      <c r="E6135" s="210"/>
      <c r="F6135" s="102"/>
      <c r="G6135" s="210"/>
      <c r="H6135" s="102"/>
      <c r="I6135" s="210"/>
      <c r="J6135" s="102"/>
      <c r="K6135" s="210"/>
      <c r="L6135" s="102"/>
      <c r="M6135" s="210"/>
      <c r="N6135" s="102"/>
      <c r="O6135" s="210"/>
      <c r="P6135" s="102"/>
      <c r="Q6135" s="215"/>
    </row>
    <row r="6136" spans="2:17" x14ac:dyDescent="0.3">
      <c r="B6136" s="102"/>
      <c r="C6136" s="210"/>
      <c r="D6136" s="102"/>
      <c r="E6136" s="210"/>
      <c r="F6136" s="102"/>
      <c r="G6136" s="210"/>
      <c r="H6136" s="102"/>
      <c r="I6136" s="210"/>
      <c r="J6136" s="102"/>
      <c r="K6136" s="210"/>
      <c r="L6136" s="102"/>
      <c r="M6136" s="210"/>
      <c r="N6136" s="102"/>
      <c r="O6136" s="210"/>
      <c r="P6136" s="102"/>
      <c r="Q6136" s="215"/>
    </row>
    <row r="6137" spans="2:17" x14ac:dyDescent="0.3">
      <c r="B6137" s="102"/>
      <c r="C6137" s="210"/>
      <c r="D6137" s="102"/>
      <c r="E6137" s="210"/>
      <c r="F6137" s="102"/>
      <c r="G6137" s="210"/>
      <c r="H6137" s="102"/>
      <c r="I6137" s="210"/>
      <c r="J6137" s="102"/>
      <c r="K6137" s="210"/>
      <c r="L6137" s="102"/>
      <c r="M6137" s="210"/>
      <c r="N6137" s="102"/>
      <c r="O6137" s="210"/>
      <c r="P6137" s="102"/>
      <c r="Q6137" s="215"/>
    </row>
    <row r="6138" spans="2:17" x14ac:dyDescent="0.3">
      <c r="B6138" s="102"/>
      <c r="C6138" s="210"/>
      <c r="D6138" s="102"/>
      <c r="E6138" s="210"/>
      <c r="F6138" s="102"/>
      <c r="G6138" s="210"/>
      <c r="H6138" s="102"/>
      <c r="I6138" s="210"/>
      <c r="J6138" s="102"/>
      <c r="K6138" s="210"/>
      <c r="L6138" s="102"/>
      <c r="M6138" s="210"/>
      <c r="N6138" s="102"/>
      <c r="O6138" s="210"/>
      <c r="P6138" s="102"/>
      <c r="Q6138" s="215"/>
    </row>
    <row r="6139" spans="2:17" x14ac:dyDescent="0.3">
      <c r="B6139" s="102"/>
      <c r="C6139" s="210"/>
      <c r="D6139" s="102"/>
      <c r="E6139" s="210"/>
      <c r="F6139" s="102"/>
      <c r="G6139" s="210"/>
      <c r="H6139" s="102"/>
      <c r="I6139" s="210"/>
      <c r="J6139" s="102"/>
      <c r="K6139" s="210"/>
      <c r="L6139" s="102"/>
      <c r="M6139" s="210"/>
      <c r="N6139" s="102"/>
      <c r="O6139" s="210"/>
      <c r="P6139" s="102"/>
      <c r="Q6139" s="215"/>
    </row>
    <row r="6140" spans="2:17" x14ac:dyDescent="0.3">
      <c r="B6140" s="102"/>
      <c r="C6140" s="210"/>
      <c r="D6140" s="102"/>
      <c r="E6140" s="210"/>
      <c r="F6140" s="102"/>
      <c r="G6140" s="210"/>
      <c r="H6140" s="102"/>
      <c r="I6140" s="210"/>
      <c r="J6140" s="102"/>
      <c r="K6140" s="210"/>
      <c r="L6140" s="102"/>
      <c r="M6140" s="210"/>
      <c r="N6140" s="102"/>
      <c r="O6140" s="210"/>
      <c r="P6140" s="102"/>
      <c r="Q6140" s="215"/>
    </row>
    <row r="6141" spans="2:17" x14ac:dyDescent="0.3">
      <c r="B6141" s="102"/>
      <c r="C6141" s="210"/>
      <c r="D6141" s="102"/>
      <c r="E6141" s="210"/>
      <c r="F6141" s="102"/>
      <c r="G6141" s="210"/>
      <c r="H6141" s="102"/>
      <c r="I6141" s="210"/>
      <c r="J6141" s="102"/>
      <c r="K6141" s="210"/>
      <c r="L6141" s="102"/>
      <c r="M6141" s="210"/>
      <c r="N6141" s="102"/>
      <c r="O6141" s="210"/>
      <c r="P6141" s="102"/>
      <c r="Q6141" s="215"/>
    </row>
    <row r="6142" spans="2:17" x14ac:dyDescent="0.3">
      <c r="B6142" s="102"/>
      <c r="C6142" s="210"/>
      <c r="D6142" s="102"/>
      <c r="E6142" s="210"/>
      <c r="F6142" s="102"/>
      <c r="G6142" s="210"/>
      <c r="H6142" s="102"/>
      <c r="I6142" s="210"/>
      <c r="J6142" s="102"/>
      <c r="K6142" s="210"/>
      <c r="L6142" s="102"/>
      <c r="M6142" s="210"/>
      <c r="N6142" s="102"/>
      <c r="O6142" s="210"/>
      <c r="P6142" s="102"/>
      <c r="Q6142" s="215"/>
    </row>
    <row r="6143" spans="2:17" x14ac:dyDescent="0.3">
      <c r="B6143" s="102"/>
      <c r="C6143" s="210"/>
      <c r="D6143" s="102"/>
      <c r="E6143" s="210"/>
      <c r="F6143" s="102"/>
      <c r="G6143" s="210"/>
      <c r="H6143" s="102"/>
      <c r="I6143" s="210"/>
      <c r="J6143" s="102"/>
      <c r="K6143" s="210"/>
      <c r="L6143" s="102"/>
      <c r="M6143" s="210"/>
      <c r="N6143" s="102"/>
      <c r="O6143" s="210"/>
      <c r="P6143" s="102"/>
      <c r="Q6143" s="215"/>
    </row>
    <row r="6144" spans="2:17" x14ac:dyDescent="0.3">
      <c r="B6144" s="102"/>
      <c r="C6144" s="210"/>
      <c r="D6144" s="102"/>
      <c r="E6144" s="210"/>
      <c r="F6144" s="102"/>
      <c r="G6144" s="210"/>
      <c r="H6144" s="102"/>
      <c r="I6144" s="210"/>
      <c r="J6144" s="102"/>
      <c r="K6144" s="210"/>
      <c r="L6144" s="102"/>
      <c r="M6144" s="210"/>
      <c r="N6144" s="102"/>
      <c r="O6144" s="210"/>
      <c r="P6144" s="102"/>
      <c r="Q6144" s="215"/>
    </row>
    <row r="6145" spans="2:17" x14ac:dyDescent="0.3">
      <c r="B6145" s="102"/>
      <c r="C6145" s="210"/>
      <c r="D6145" s="102"/>
      <c r="E6145" s="210"/>
      <c r="F6145" s="102"/>
      <c r="G6145" s="210"/>
      <c r="H6145" s="102"/>
      <c r="I6145" s="210"/>
      <c r="J6145" s="102"/>
      <c r="K6145" s="210"/>
      <c r="L6145" s="102"/>
      <c r="M6145" s="210"/>
      <c r="N6145" s="102"/>
      <c r="O6145" s="210"/>
      <c r="P6145" s="102"/>
      <c r="Q6145" s="215"/>
    </row>
    <row r="6146" spans="2:17" x14ac:dyDescent="0.3">
      <c r="B6146" s="102"/>
      <c r="C6146" s="210"/>
      <c r="D6146" s="102"/>
      <c r="E6146" s="210"/>
      <c r="F6146" s="102"/>
      <c r="G6146" s="210"/>
      <c r="H6146" s="102"/>
      <c r="I6146" s="210"/>
      <c r="J6146" s="102"/>
      <c r="K6146" s="210"/>
      <c r="L6146" s="102"/>
      <c r="M6146" s="210"/>
      <c r="N6146" s="102"/>
      <c r="O6146" s="210"/>
      <c r="P6146" s="102"/>
      <c r="Q6146" s="215"/>
    </row>
    <row r="6147" spans="2:17" x14ac:dyDescent="0.3">
      <c r="B6147" s="102"/>
      <c r="C6147" s="210"/>
      <c r="D6147" s="102"/>
      <c r="E6147" s="210"/>
      <c r="F6147" s="102"/>
      <c r="G6147" s="210"/>
      <c r="H6147" s="102"/>
      <c r="I6147" s="210"/>
      <c r="J6147" s="102"/>
      <c r="K6147" s="210"/>
      <c r="L6147" s="102"/>
      <c r="M6147" s="210"/>
      <c r="N6147" s="102"/>
      <c r="O6147" s="210"/>
      <c r="P6147" s="102"/>
      <c r="Q6147" s="215"/>
    </row>
    <row r="6148" spans="2:17" x14ac:dyDescent="0.3">
      <c r="B6148" s="102"/>
      <c r="C6148" s="210"/>
      <c r="D6148" s="102"/>
      <c r="E6148" s="210"/>
      <c r="F6148" s="102"/>
      <c r="G6148" s="210"/>
      <c r="H6148" s="102"/>
      <c r="I6148" s="210"/>
      <c r="J6148" s="102"/>
      <c r="K6148" s="210"/>
      <c r="L6148" s="102"/>
      <c r="M6148" s="210"/>
      <c r="N6148" s="102"/>
      <c r="O6148" s="210"/>
      <c r="P6148" s="102"/>
      <c r="Q6148" s="215"/>
    </row>
    <row r="6149" spans="2:17" x14ac:dyDescent="0.3">
      <c r="B6149" s="102"/>
      <c r="C6149" s="210"/>
      <c r="D6149" s="102"/>
      <c r="E6149" s="210"/>
      <c r="F6149" s="102"/>
      <c r="G6149" s="210"/>
      <c r="H6149" s="102"/>
      <c r="I6149" s="210"/>
      <c r="J6149" s="102"/>
      <c r="K6149" s="210"/>
      <c r="L6149" s="102"/>
      <c r="M6149" s="210"/>
      <c r="N6149" s="102"/>
      <c r="O6149" s="210"/>
      <c r="P6149" s="102"/>
      <c r="Q6149" s="215"/>
    </row>
    <row r="6150" spans="2:17" x14ac:dyDescent="0.3">
      <c r="B6150" s="102"/>
      <c r="C6150" s="210"/>
      <c r="D6150" s="102"/>
      <c r="E6150" s="210"/>
      <c r="F6150" s="102"/>
      <c r="G6150" s="210"/>
      <c r="H6150" s="102"/>
      <c r="I6150" s="210"/>
      <c r="J6150" s="102"/>
      <c r="K6150" s="210"/>
      <c r="L6150" s="102"/>
      <c r="M6150" s="210"/>
      <c r="N6150" s="102"/>
      <c r="O6150" s="210"/>
      <c r="P6150" s="102"/>
      <c r="Q6150" s="215"/>
    </row>
    <row r="6151" spans="2:17" x14ac:dyDescent="0.3">
      <c r="B6151" s="102"/>
      <c r="C6151" s="210"/>
      <c r="D6151" s="102"/>
      <c r="E6151" s="210"/>
      <c r="F6151" s="102"/>
      <c r="G6151" s="210"/>
      <c r="H6151" s="102"/>
      <c r="I6151" s="210"/>
      <c r="J6151" s="102"/>
      <c r="K6151" s="210"/>
      <c r="L6151" s="102"/>
      <c r="M6151" s="210"/>
      <c r="N6151" s="102"/>
      <c r="O6151" s="210"/>
      <c r="P6151" s="102"/>
      <c r="Q6151" s="215"/>
    </row>
    <row r="6152" spans="2:17" x14ac:dyDescent="0.3">
      <c r="B6152" s="102"/>
      <c r="C6152" s="210"/>
      <c r="D6152" s="102"/>
      <c r="E6152" s="210"/>
      <c r="F6152" s="102"/>
      <c r="G6152" s="210"/>
      <c r="H6152" s="102"/>
      <c r="I6152" s="210"/>
      <c r="J6152" s="102"/>
      <c r="K6152" s="210"/>
      <c r="L6152" s="102"/>
      <c r="M6152" s="210"/>
      <c r="N6152" s="102"/>
      <c r="O6152" s="210"/>
      <c r="P6152" s="102"/>
      <c r="Q6152" s="215"/>
    </row>
    <row r="6153" spans="2:17" x14ac:dyDescent="0.3">
      <c r="B6153" s="102"/>
      <c r="C6153" s="210"/>
      <c r="D6153" s="102"/>
      <c r="E6153" s="210"/>
      <c r="F6153" s="102"/>
      <c r="G6153" s="210"/>
      <c r="H6153" s="102"/>
      <c r="I6153" s="210"/>
      <c r="J6153" s="102"/>
      <c r="K6153" s="210"/>
      <c r="L6153" s="102"/>
      <c r="M6153" s="210"/>
      <c r="N6153" s="102"/>
      <c r="O6153" s="210"/>
      <c r="P6153" s="102"/>
      <c r="Q6153" s="215"/>
    </row>
    <row r="6154" spans="2:17" x14ac:dyDescent="0.3">
      <c r="B6154" s="102"/>
      <c r="C6154" s="210"/>
      <c r="D6154" s="102"/>
      <c r="E6154" s="210"/>
      <c r="F6154" s="102"/>
      <c r="G6154" s="210"/>
      <c r="H6154" s="102"/>
      <c r="I6154" s="210"/>
      <c r="J6154" s="102"/>
      <c r="K6154" s="210"/>
      <c r="L6154" s="102"/>
      <c r="M6154" s="210"/>
      <c r="N6154" s="102"/>
      <c r="O6154" s="210"/>
      <c r="P6154" s="102"/>
      <c r="Q6154" s="215"/>
    </row>
    <row r="6155" spans="2:17" x14ac:dyDescent="0.3">
      <c r="B6155" s="102"/>
      <c r="C6155" s="210"/>
      <c r="D6155" s="102"/>
      <c r="E6155" s="210"/>
      <c r="F6155" s="102"/>
      <c r="G6155" s="210"/>
      <c r="H6155" s="102"/>
      <c r="I6155" s="210"/>
      <c r="J6155" s="102"/>
      <c r="K6155" s="210"/>
      <c r="L6155" s="102"/>
      <c r="M6155" s="210"/>
      <c r="N6155" s="102"/>
      <c r="O6155" s="210"/>
      <c r="P6155" s="102"/>
      <c r="Q6155" s="215"/>
    </row>
    <row r="6156" spans="2:17" x14ac:dyDescent="0.3">
      <c r="B6156" s="102"/>
      <c r="C6156" s="210"/>
      <c r="D6156" s="102"/>
      <c r="E6156" s="210"/>
      <c r="F6156" s="102"/>
      <c r="G6156" s="210"/>
      <c r="H6156" s="102"/>
      <c r="I6156" s="210"/>
      <c r="J6156" s="102"/>
      <c r="K6156" s="210"/>
      <c r="L6156" s="102"/>
      <c r="M6156" s="210"/>
      <c r="N6156" s="102"/>
      <c r="O6156" s="210"/>
      <c r="P6156" s="102"/>
      <c r="Q6156" s="215"/>
    </row>
    <row r="6157" spans="2:17" x14ac:dyDescent="0.3">
      <c r="B6157" s="102"/>
      <c r="C6157" s="210"/>
      <c r="D6157" s="102"/>
      <c r="E6157" s="210"/>
      <c r="F6157" s="102"/>
      <c r="G6157" s="210"/>
      <c r="H6157" s="102"/>
      <c r="I6157" s="210"/>
      <c r="J6157" s="102"/>
      <c r="K6157" s="210"/>
      <c r="L6157" s="102"/>
      <c r="M6157" s="210"/>
      <c r="N6157" s="102"/>
      <c r="O6157" s="210"/>
      <c r="P6157" s="102"/>
      <c r="Q6157" s="215"/>
    </row>
    <row r="6158" spans="2:17" x14ac:dyDescent="0.3">
      <c r="B6158" s="102"/>
      <c r="C6158" s="210"/>
      <c r="D6158" s="102"/>
      <c r="E6158" s="210"/>
      <c r="F6158" s="102"/>
      <c r="G6158" s="210"/>
      <c r="H6158" s="102"/>
      <c r="I6158" s="210"/>
      <c r="J6158" s="102"/>
      <c r="K6158" s="210"/>
      <c r="L6158" s="102"/>
      <c r="M6158" s="210"/>
      <c r="N6158" s="102"/>
      <c r="O6158" s="210"/>
      <c r="P6158" s="102"/>
      <c r="Q6158" s="215"/>
    </row>
    <row r="6159" spans="2:17" x14ac:dyDescent="0.3">
      <c r="B6159" s="102"/>
      <c r="C6159" s="210"/>
      <c r="D6159" s="102"/>
      <c r="E6159" s="210"/>
      <c r="F6159" s="102"/>
      <c r="G6159" s="210"/>
      <c r="H6159" s="102"/>
      <c r="I6159" s="210"/>
      <c r="J6159" s="102"/>
      <c r="K6159" s="210"/>
      <c r="L6159" s="102"/>
      <c r="M6159" s="210"/>
      <c r="N6159" s="102"/>
      <c r="O6159" s="210"/>
      <c r="P6159" s="102"/>
      <c r="Q6159" s="215"/>
    </row>
    <row r="6160" spans="2:17" x14ac:dyDescent="0.3">
      <c r="B6160" s="102"/>
      <c r="C6160" s="210"/>
      <c r="D6160" s="102"/>
      <c r="E6160" s="210"/>
      <c r="F6160" s="102"/>
      <c r="G6160" s="210"/>
      <c r="H6160" s="102"/>
      <c r="I6160" s="210"/>
      <c r="J6160" s="102"/>
      <c r="K6160" s="210"/>
      <c r="L6160" s="102"/>
      <c r="M6160" s="210"/>
      <c r="N6160" s="102"/>
      <c r="O6160" s="210"/>
      <c r="P6160" s="102"/>
      <c r="Q6160" s="215"/>
    </row>
    <row r="6161" spans="2:17" x14ac:dyDescent="0.3">
      <c r="B6161" s="102"/>
      <c r="C6161" s="210"/>
      <c r="D6161" s="102"/>
      <c r="E6161" s="210"/>
      <c r="F6161" s="102"/>
      <c r="G6161" s="210"/>
      <c r="H6161" s="102"/>
      <c r="I6161" s="210"/>
      <c r="J6161" s="102"/>
      <c r="K6161" s="210"/>
      <c r="L6161" s="102"/>
      <c r="M6161" s="210"/>
      <c r="N6161" s="102"/>
      <c r="O6161" s="210"/>
      <c r="P6161" s="102"/>
      <c r="Q6161" s="215"/>
    </row>
    <row r="6162" spans="2:17" x14ac:dyDescent="0.3">
      <c r="B6162" s="102"/>
      <c r="C6162" s="210"/>
      <c r="D6162" s="102"/>
      <c r="E6162" s="210"/>
      <c r="F6162" s="102"/>
      <c r="G6162" s="210"/>
      <c r="H6162" s="102"/>
      <c r="I6162" s="210"/>
      <c r="J6162" s="102"/>
      <c r="K6162" s="210"/>
      <c r="L6162" s="102"/>
      <c r="M6162" s="210"/>
      <c r="N6162" s="102"/>
      <c r="O6162" s="210"/>
      <c r="P6162" s="102"/>
      <c r="Q6162" s="215"/>
    </row>
    <row r="6163" spans="2:17" x14ac:dyDescent="0.3">
      <c r="B6163" s="102"/>
      <c r="C6163" s="210"/>
      <c r="D6163" s="102"/>
      <c r="E6163" s="210"/>
      <c r="F6163" s="102"/>
      <c r="G6163" s="210"/>
      <c r="H6163" s="102"/>
      <c r="I6163" s="210"/>
      <c r="J6163" s="102"/>
      <c r="K6163" s="210"/>
      <c r="L6163" s="102"/>
      <c r="M6163" s="210"/>
      <c r="N6163" s="102"/>
      <c r="O6163" s="210"/>
      <c r="P6163" s="102"/>
      <c r="Q6163" s="215"/>
    </row>
    <row r="6164" spans="2:17" x14ac:dyDescent="0.3">
      <c r="B6164" s="102"/>
      <c r="C6164" s="210"/>
      <c r="D6164" s="102"/>
      <c r="E6164" s="210"/>
      <c r="F6164" s="102"/>
      <c r="G6164" s="210"/>
      <c r="H6164" s="102"/>
      <c r="I6164" s="210"/>
      <c r="J6164" s="102"/>
      <c r="K6164" s="210"/>
      <c r="L6164" s="102"/>
      <c r="M6164" s="210"/>
      <c r="N6164" s="102"/>
      <c r="O6164" s="210"/>
      <c r="P6164" s="102"/>
      <c r="Q6164" s="215"/>
    </row>
    <row r="6165" spans="2:17" x14ac:dyDescent="0.3">
      <c r="B6165" s="102"/>
      <c r="C6165" s="210"/>
      <c r="D6165" s="102"/>
      <c r="E6165" s="210"/>
      <c r="F6165" s="102"/>
      <c r="G6165" s="210"/>
      <c r="H6165" s="102"/>
      <c r="I6165" s="210"/>
      <c r="J6165" s="102"/>
      <c r="K6165" s="210"/>
      <c r="L6165" s="102"/>
      <c r="M6165" s="210"/>
      <c r="N6165" s="102"/>
      <c r="O6165" s="210"/>
      <c r="P6165" s="102"/>
      <c r="Q6165" s="215"/>
    </row>
    <row r="6166" spans="2:17" x14ac:dyDescent="0.3">
      <c r="B6166" s="102"/>
      <c r="C6166" s="210"/>
      <c r="D6166" s="102"/>
      <c r="E6166" s="210"/>
      <c r="F6166" s="102"/>
      <c r="G6166" s="210"/>
      <c r="H6166" s="102"/>
      <c r="I6166" s="210"/>
      <c r="J6166" s="102"/>
      <c r="K6166" s="210"/>
      <c r="L6166" s="102"/>
      <c r="M6166" s="210"/>
      <c r="N6166" s="102"/>
      <c r="O6166" s="210"/>
      <c r="P6166" s="102"/>
      <c r="Q6166" s="215"/>
    </row>
    <row r="6167" spans="2:17" x14ac:dyDescent="0.3">
      <c r="B6167" s="102"/>
      <c r="C6167" s="210"/>
      <c r="D6167" s="102"/>
      <c r="E6167" s="210"/>
      <c r="F6167" s="102"/>
      <c r="G6167" s="210"/>
      <c r="H6167" s="102"/>
      <c r="I6167" s="210"/>
      <c r="J6167" s="102"/>
      <c r="K6167" s="210"/>
      <c r="L6167" s="102"/>
      <c r="M6167" s="210"/>
      <c r="N6167" s="102"/>
      <c r="O6167" s="210"/>
      <c r="P6167" s="102"/>
      <c r="Q6167" s="215"/>
    </row>
    <row r="6168" spans="2:17" x14ac:dyDescent="0.3">
      <c r="B6168" s="102"/>
      <c r="C6168" s="210"/>
      <c r="D6168" s="102"/>
      <c r="E6168" s="210"/>
      <c r="F6168" s="102"/>
      <c r="G6168" s="210"/>
      <c r="H6168" s="102"/>
      <c r="I6168" s="210"/>
      <c r="J6168" s="102"/>
      <c r="K6168" s="210"/>
      <c r="L6168" s="102"/>
      <c r="M6168" s="210"/>
      <c r="N6168" s="102"/>
      <c r="O6168" s="210"/>
      <c r="P6168" s="102"/>
      <c r="Q6168" s="215"/>
    </row>
    <row r="6169" spans="2:17" x14ac:dyDescent="0.3">
      <c r="B6169" s="102"/>
      <c r="C6169" s="210"/>
      <c r="D6169" s="102"/>
      <c r="E6169" s="210"/>
      <c r="F6169" s="102"/>
      <c r="G6169" s="210"/>
      <c r="H6169" s="102"/>
      <c r="I6169" s="210"/>
      <c r="J6169" s="102"/>
      <c r="K6169" s="210"/>
      <c r="L6169" s="102"/>
      <c r="M6169" s="210"/>
      <c r="N6169" s="102"/>
      <c r="O6169" s="210"/>
      <c r="P6169" s="102"/>
      <c r="Q6169" s="215"/>
    </row>
    <row r="6170" spans="2:17" x14ac:dyDescent="0.3">
      <c r="B6170" s="102"/>
      <c r="C6170" s="210"/>
      <c r="D6170" s="102"/>
      <c r="E6170" s="210"/>
      <c r="F6170" s="102"/>
      <c r="G6170" s="210"/>
      <c r="H6170" s="102"/>
      <c r="I6170" s="210"/>
      <c r="J6170" s="102"/>
      <c r="K6170" s="210"/>
      <c r="L6170" s="102"/>
      <c r="M6170" s="210"/>
      <c r="N6170" s="102"/>
      <c r="O6170" s="210"/>
      <c r="P6170" s="102"/>
      <c r="Q6170" s="215"/>
    </row>
    <row r="6171" spans="2:17" x14ac:dyDescent="0.3">
      <c r="B6171" s="102"/>
      <c r="C6171" s="210"/>
      <c r="D6171" s="102"/>
      <c r="E6171" s="210"/>
      <c r="F6171" s="102"/>
      <c r="G6171" s="210"/>
      <c r="H6171" s="102"/>
      <c r="I6171" s="210"/>
      <c r="J6171" s="102"/>
      <c r="K6171" s="210"/>
      <c r="L6171" s="102"/>
      <c r="M6171" s="210"/>
      <c r="N6171" s="102"/>
      <c r="O6171" s="210"/>
      <c r="P6171" s="102"/>
      <c r="Q6171" s="215"/>
    </row>
    <row r="6172" spans="2:17" x14ac:dyDescent="0.3">
      <c r="B6172" s="102"/>
      <c r="C6172" s="210"/>
      <c r="D6172" s="102"/>
      <c r="E6172" s="210"/>
      <c r="F6172" s="102"/>
      <c r="G6172" s="210"/>
      <c r="H6172" s="102"/>
      <c r="I6172" s="210"/>
      <c r="J6172" s="102"/>
      <c r="K6172" s="210"/>
      <c r="L6172" s="102"/>
      <c r="M6172" s="210"/>
      <c r="N6172" s="102"/>
      <c r="O6172" s="210"/>
      <c r="P6172" s="102"/>
      <c r="Q6172" s="215"/>
    </row>
    <row r="6173" spans="2:17" x14ac:dyDescent="0.3">
      <c r="B6173" s="102"/>
      <c r="C6173" s="210"/>
      <c r="D6173" s="102"/>
      <c r="E6173" s="210"/>
      <c r="F6173" s="102"/>
      <c r="G6173" s="210"/>
      <c r="H6173" s="102"/>
      <c r="I6173" s="210"/>
      <c r="J6173" s="102"/>
      <c r="K6173" s="210"/>
      <c r="L6173" s="102"/>
      <c r="M6173" s="210"/>
      <c r="N6173" s="102"/>
      <c r="O6173" s="210"/>
      <c r="P6173" s="102"/>
      <c r="Q6173" s="215"/>
    </row>
    <row r="6174" spans="2:17" x14ac:dyDescent="0.3">
      <c r="B6174" s="102"/>
      <c r="C6174" s="210"/>
      <c r="D6174" s="102"/>
      <c r="E6174" s="210"/>
      <c r="F6174" s="102"/>
      <c r="G6174" s="210"/>
      <c r="H6174" s="102"/>
      <c r="I6174" s="210"/>
      <c r="J6174" s="102"/>
      <c r="K6174" s="210"/>
      <c r="L6174" s="102"/>
      <c r="M6174" s="210"/>
      <c r="N6174" s="102"/>
      <c r="O6174" s="210"/>
      <c r="P6174" s="102"/>
      <c r="Q6174" s="215"/>
    </row>
    <row r="6175" spans="2:17" x14ac:dyDescent="0.3">
      <c r="B6175" s="102"/>
      <c r="C6175" s="210"/>
      <c r="D6175" s="102"/>
      <c r="E6175" s="210"/>
      <c r="F6175" s="102"/>
      <c r="G6175" s="210"/>
      <c r="H6175" s="102"/>
      <c r="I6175" s="210"/>
      <c r="J6175" s="102"/>
      <c r="K6175" s="210"/>
      <c r="L6175" s="102"/>
      <c r="M6175" s="210"/>
      <c r="N6175" s="102"/>
      <c r="O6175" s="210"/>
      <c r="P6175" s="102"/>
      <c r="Q6175" s="215"/>
    </row>
    <row r="6176" spans="2:17" x14ac:dyDescent="0.3">
      <c r="B6176" s="102"/>
      <c r="C6176" s="210"/>
      <c r="D6176" s="102"/>
      <c r="E6176" s="210"/>
      <c r="F6176" s="102"/>
      <c r="G6176" s="210"/>
      <c r="H6176" s="102"/>
      <c r="I6176" s="210"/>
      <c r="J6176" s="102"/>
      <c r="K6176" s="210"/>
      <c r="L6176" s="102"/>
      <c r="M6176" s="210"/>
      <c r="N6176" s="102"/>
      <c r="O6176" s="210"/>
      <c r="P6176" s="102"/>
      <c r="Q6176" s="215"/>
    </row>
    <row r="6177" spans="2:17" x14ac:dyDescent="0.3">
      <c r="B6177" s="102"/>
      <c r="C6177" s="210"/>
      <c r="D6177" s="102"/>
      <c r="E6177" s="210"/>
      <c r="F6177" s="102"/>
      <c r="G6177" s="210"/>
      <c r="H6177" s="102"/>
      <c r="I6177" s="210"/>
      <c r="J6177" s="102"/>
      <c r="K6177" s="210"/>
      <c r="L6177" s="102"/>
      <c r="M6177" s="210"/>
      <c r="N6177" s="102"/>
      <c r="O6177" s="210"/>
      <c r="P6177" s="102"/>
      <c r="Q6177" s="215"/>
    </row>
    <row r="6178" spans="2:17" x14ac:dyDescent="0.3">
      <c r="B6178" s="102"/>
      <c r="C6178" s="210"/>
      <c r="D6178" s="102"/>
      <c r="E6178" s="210"/>
      <c r="F6178" s="102"/>
      <c r="G6178" s="210"/>
      <c r="H6178" s="102"/>
      <c r="I6178" s="210"/>
      <c r="J6178" s="102"/>
      <c r="K6178" s="210"/>
      <c r="L6178" s="102"/>
      <c r="M6178" s="210"/>
      <c r="N6178" s="102"/>
      <c r="O6178" s="210"/>
      <c r="P6178" s="102"/>
      <c r="Q6178" s="215"/>
    </row>
    <row r="6179" spans="2:17" x14ac:dyDescent="0.3">
      <c r="B6179" s="102"/>
      <c r="C6179" s="210"/>
      <c r="D6179" s="102"/>
      <c r="E6179" s="210"/>
      <c r="F6179" s="102"/>
      <c r="G6179" s="210"/>
      <c r="H6179" s="102"/>
      <c r="I6179" s="210"/>
      <c r="J6179" s="102"/>
      <c r="K6179" s="210"/>
      <c r="L6179" s="102"/>
      <c r="M6179" s="210"/>
      <c r="N6179" s="102"/>
      <c r="O6179" s="210"/>
      <c r="P6179" s="102"/>
      <c r="Q6179" s="215"/>
    </row>
    <row r="6180" spans="2:17" x14ac:dyDescent="0.3">
      <c r="B6180" s="102"/>
      <c r="C6180" s="210"/>
      <c r="D6180" s="102"/>
      <c r="E6180" s="210"/>
      <c r="F6180" s="102"/>
      <c r="G6180" s="210"/>
      <c r="H6180" s="102"/>
      <c r="I6180" s="210"/>
      <c r="J6180" s="102"/>
      <c r="K6180" s="210"/>
      <c r="L6180" s="102"/>
      <c r="M6180" s="210"/>
      <c r="N6180" s="102"/>
      <c r="O6180" s="210"/>
      <c r="P6180" s="102"/>
      <c r="Q6180" s="215"/>
    </row>
    <row r="6181" spans="2:17" x14ac:dyDescent="0.3">
      <c r="B6181" s="102"/>
      <c r="C6181" s="210"/>
      <c r="D6181" s="102"/>
      <c r="E6181" s="210"/>
      <c r="F6181" s="102"/>
      <c r="G6181" s="210"/>
      <c r="H6181" s="102"/>
      <c r="I6181" s="210"/>
      <c r="J6181" s="102"/>
      <c r="K6181" s="210"/>
      <c r="L6181" s="102"/>
      <c r="M6181" s="210"/>
      <c r="N6181" s="102"/>
      <c r="O6181" s="210"/>
      <c r="P6181" s="102"/>
      <c r="Q6181" s="215"/>
    </row>
    <row r="6182" spans="2:17" x14ac:dyDescent="0.3">
      <c r="B6182" s="102"/>
      <c r="C6182" s="210"/>
      <c r="D6182" s="102"/>
      <c r="E6182" s="210"/>
      <c r="F6182" s="102"/>
      <c r="G6182" s="210"/>
      <c r="H6182" s="102"/>
      <c r="I6182" s="210"/>
      <c r="J6182" s="102"/>
      <c r="K6182" s="210"/>
      <c r="L6182" s="102"/>
      <c r="M6182" s="210"/>
      <c r="N6182" s="102"/>
      <c r="O6182" s="210"/>
      <c r="P6182" s="102"/>
      <c r="Q6182" s="215"/>
    </row>
    <row r="6183" spans="2:17" x14ac:dyDescent="0.3">
      <c r="B6183" s="102"/>
      <c r="C6183" s="210"/>
      <c r="D6183" s="102"/>
      <c r="E6183" s="210"/>
      <c r="F6183" s="102"/>
      <c r="G6183" s="210"/>
      <c r="H6183" s="102"/>
      <c r="I6183" s="210"/>
      <c r="J6183" s="102"/>
      <c r="K6183" s="210"/>
      <c r="L6183" s="102"/>
      <c r="M6183" s="210"/>
      <c r="N6183" s="102"/>
      <c r="O6183" s="210"/>
      <c r="P6183" s="102"/>
      <c r="Q6183" s="215"/>
    </row>
    <row r="6184" spans="2:17" x14ac:dyDescent="0.3">
      <c r="B6184" s="102"/>
      <c r="C6184" s="210"/>
      <c r="D6184" s="102"/>
      <c r="E6184" s="210"/>
      <c r="F6184" s="102"/>
      <c r="G6184" s="210"/>
      <c r="H6184" s="102"/>
      <c r="I6184" s="210"/>
      <c r="J6184" s="102"/>
      <c r="K6184" s="210"/>
      <c r="L6184" s="102"/>
      <c r="M6184" s="210"/>
      <c r="N6184" s="102"/>
      <c r="O6184" s="210"/>
      <c r="P6184" s="102"/>
      <c r="Q6184" s="215"/>
    </row>
    <row r="6185" spans="2:17" x14ac:dyDescent="0.3">
      <c r="B6185" s="102"/>
      <c r="C6185" s="210"/>
      <c r="D6185" s="102"/>
      <c r="E6185" s="210"/>
      <c r="F6185" s="102"/>
      <c r="G6185" s="210"/>
      <c r="H6185" s="102"/>
      <c r="I6185" s="210"/>
      <c r="J6185" s="102"/>
      <c r="K6185" s="210"/>
      <c r="L6185" s="102"/>
      <c r="M6185" s="210"/>
      <c r="N6185" s="102"/>
      <c r="O6185" s="210"/>
      <c r="P6185" s="102"/>
      <c r="Q6185" s="215"/>
    </row>
    <row r="6186" spans="2:17" x14ac:dyDescent="0.3">
      <c r="B6186" s="102"/>
      <c r="C6186" s="210"/>
      <c r="D6186" s="102"/>
      <c r="E6186" s="210"/>
      <c r="F6186" s="102"/>
      <c r="G6186" s="210"/>
      <c r="H6186" s="102"/>
      <c r="I6186" s="210"/>
      <c r="J6186" s="102"/>
      <c r="K6186" s="210"/>
      <c r="L6186" s="102"/>
      <c r="M6186" s="210"/>
      <c r="N6186" s="102"/>
      <c r="O6186" s="210"/>
      <c r="P6186" s="102"/>
      <c r="Q6186" s="215"/>
    </row>
    <row r="6187" spans="2:17" x14ac:dyDescent="0.3">
      <c r="B6187" s="102"/>
      <c r="C6187" s="210"/>
      <c r="D6187" s="102"/>
      <c r="E6187" s="210"/>
      <c r="F6187" s="102"/>
      <c r="G6187" s="210"/>
      <c r="H6187" s="102"/>
      <c r="I6187" s="210"/>
      <c r="J6187" s="102"/>
      <c r="K6187" s="210"/>
      <c r="L6187" s="102"/>
      <c r="M6187" s="210"/>
      <c r="N6187" s="102"/>
      <c r="O6187" s="210"/>
      <c r="P6187" s="102"/>
      <c r="Q6187" s="215"/>
    </row>
    <row r="6188" spans="2:17" x14ac:dyDescent="0.3">
      <c r="B6188" s="102"/>
      <c r="C6188" s="210"/>
      <c r="D6188" s="102"/>
      <c r="E6188" s="210"/>
      <c r="F6188" s="102"/>
      <c r="G6188" s="210"/>
      <c r="H6188" s="102"/>
      <c r="I6188" s="210"/>
      <c r="J6188" s="102"/>
      <c r="K6188" s="210"/>
      <c r="L6188" s="102"/>
      <c r="M6188" s="210"/>
      <c r="N6188" s="102"/>
      <c r="O6188" s="210"/>
      <c r="P6188" s="102"/>
      <c r="Q6188" s="215"/>
    </row>
    <row r="6189" spans="2:17" x14ac:dyDescent="0.3">
      <c r="B6189" s="102"/>
      <c r="C6189" s="210"/>
      <c r="D6189" s="102"/>
      <c r="E6189" s="210"/>
      <c r="F6189" s="102"/>
      <c r="G6189" s="210"/>
      <c r="H6189" s="102"/>
      <c r="I6189" s="210"/>
      <c r="J6189" s="102"/>
      <c r="K6189" s="210"/>
      <c r="L6189" s="102"/>
      <c r="M6189" s="210"/>
      <c r="N6189" s="102"/>
      <c r="O6189" s="210"/>
      <c r="P6189" s="102"/>
      <c r="Q6189" s="215"/>
    </row>
    <row r="6190" spans="2:17" x14ac:dyDescent="0.3">
      <c r="B6190" s="102"/>
      <c r="C6190" s="210"/>
      <c r="D6190" s="102"/>
      <c r="E6190" s="210"/>
      <c r="F6190" s="102"/>
      <c r="G6190" s="210"/>
      <c r="H6190" s="102"/>
      <c r="I6190" s="210"/>
      <c r="J6190" s="102"/>
      <c r="K6190" s="210"/>
      <c r="L6190" s="102"/>
      <c r="M6190" s="210"/>
      <c r="N6190" s="102"/>
      <c r="O6190" s="210"/>
      <c r="P6190" s="102"/>
      <c r="Q6190" s="215"/>
    </row>
    <row r="6191" spans="2:17" x14ac:dyDescent="0.3">
      <c r="B6191" s="102"/>
      <c r="C6191" s="210"/>
      <c r="D6191" s="102"/>
      <c r="E6191" s="210"/>
      <c r="F6191" s="102"/>
      <c r="G6191" s="210"/>
      <c r="H6191" s="102"/>
      <c r="I6191" s="210"/>
      <c r="J6191" s="102"/>
      <c r="K6191" s="210"/>
      <c r="L6191" s="102"/>
      <c r="M6191" s="210"/>
      <c r="N6191" s="102"/>
      <c r="O6191" s="210"/>
      <c r="P6191" s="102"/>
      <c r="Q6191" s="215"/>
    </row>
    <row r="6192" spans="2:17" x14ac:dyDescent="0.3">
      <c r="B6192" s="102"/>
      <c r="C6192" s="210"/>
      <c r="D6192" s="102"/>
      <c r="E6192" s="210"/>
      <c r="F6192" s="102"/>
      <c r="G6192" s="210"/>
      <c r="H6192" s="102"/>
      <c r="I6192" s="210"/>
      <c r="J6192" s="102"/>
      <c r="K6192" s="210"/>
      <c r="L6192" s="102"/>
      <c r="M6192" s="210"/>
      <c r="N6192" s="102"/>
      <c r="O6192" s="210"/>
      <c r="P6192" s="102"/>
      <c r="Q6192" s="215"/>
    </row>
    <row r="6193" spans="2:17" x14ac:dyDescent="0.3">
      <c r="B6193" s="102"/>
      <c r="C6193" s="210"/>
      <c r="D6193" s="102"/>
      <c r="E6193" s="210"/>
      <c r="F6193" s="102"/>
      <c r="G6193" s="210"/>
      <c r="H6193" s="102"/>
      <c r="I6193" s="210"/>
      <c r="J6193" s="102"/>
      <c r="K6193" s="210"/>
      <c r="L6193" s="102"/>
      <c r="M6193" s="210"/>
      <c r="N6193" s="102"/>
      <c r="O6193" s="210"/>
      <c r="P6193" s="102"/>
      <c r="Q6193" s="215"/>
    </row>
    <row r="6194" spans="2:17" x14ac:dyDescent="0.3">
      <c r="B6194" s="102"/>
      <c r="C6194" s="210"/>
      <c r="D6194" s="102"/>
      <c r="E6194" s="210"/>
      <c r="F6194" s="102"/>
      <c r="G6194" s="210"/>
      <c r="H6194" s="102"/>
      <c r="I6194" s="210"/>
      <c r="J6194" s="102"/>
      <c r="K6194" s="210"/>
      <c r="L6194" s="102"/>
      <c r="M6194" s="210"/>
      <c r="N6194" s="102"/>
      <c r="O6194" s="210"/>
      <c r="P6194" s="102"/>
      <c r="Q6194" s="215"/>
    </row>
    <row r="6195" spans="2:17" x14ac:dyDescent="0.3">
      <c r="B6195" s="102"/>
      <c r="C6195" s="210"/>
      <c r="D6195" s="102"/>
      <c r="E6195" s="210"/>
      <c r="F6195" s="102"/>
      <c r="G6195" s="210"/>
      <c r="H6195" s="102"/>
      <c r="I6195" s="210"/>
      <c r="J6195" s="102"/>
      <c r="K6195" s="210"/>
      <c r="L6195" s="102"/>
      <c r="M6195" s="210"/>
      <c r="N6195" s="102"/>
      <c r="O6195" s="210"/>
      <c r="P6195" s="102"/>
      <c r="Q6195" s="215"/>
    </row>
    <row r="6196" spans="2:17" x14ac:dyDescent="0.3">
      <c r="B6196" s="102"/>
      <c r="C6196" s="210"/>
      <c r="D6196" s="102"/>
      <c r="E6196" s="210"/>
      <c r="F6196" s="102"/>
      <c r="G6196" s="210"/>
      <c r="H6196" s="102"/>
      <c r="I6196" s="210"/>
      <c r="J6196" s="102"/>
      <c r="K6196" s="210"/>
      <c r="L6196" s="102"/>
      <c r="M6196" s="210"/>
      <c r="N6196" s="102"/>
      <c r="O6196" s="210"/>
      <c r="P6196" s="102"/>
      <c r="Q6196" s="215"/>
    </row>
    <row r="6197" spans="2:17" x14ac:dyDescent="0.3">
      <c r="B6197" s="102"/>
      <c r="C6197" s="210"/>
      <c r="D6197" s="102"/>
      <c r="E6197" s="210"/>
      <c r="F6197" s="102"/>
      <c r="G6197" s="210"/>
      <c r="H6197" s="102"/>
      <c r="I6197" s="210"/>
      <c r="J6197" s="102"/>
      <c r="K6197" s="210"/>
      <c r="L6197" s="102"/>
      <c r="M6197" s="210"/>
      <c r="N6197" s="102"/>
      <c r="O6197" s="210"/>
      <c r="P6197" s="102"/>
      <c r="Q6197" s="215"/>
    </row>
    <row r="6198" spans="2:17" x14ac:dyDescent="0.3">
      <c r="B6198" s="102"/>
      <c r="C6198" s="210"/>
      <c r="D6198" s="102"/>
      <c r="E6198" s="210"/>
      <c r="F6198" s="102"/>
      <c r="G6198" s="210"/>
      <c r="H6198" s="102"/>
      <c r="I6198" s="210"/>
      <c r="J6198" s="102"/>
      <c r="K6198" s="210"/>
      <c r="L6198" s="102"/>
      <c r="M6198" s="210"/>
      <c r="N6198" s="102"/>
      <c r="O6198" s="210"/>
      <c r="P6198" s="102"/>
      <c r="Q6198" s="215"/>
    </row>
    <row r="6199" spans="2:17" x14ac:dyDescent="0.3">
      <c r="B6199" s="102"/>
      <c r="C6199" s="210"/>
      <c r="D6199" s="102"/>
      <c r="E6199" s="210"/>
      <c r="F6199" s="102"/>
      <c r="G6199" s="210"/>
      <c r="H6199" s="102"/>
      <c r="I6199" s="210"/>
      <c r="J6199" s="102"/>
      <c r="K6199" s="210"/>
      <c r="L6199" s="102"/>
      <c r="M6199" s="210"/>
      <c r="N6199" s="102"/>
      <c r="O6199" s="210"/>
      <c r="P6199" s="102"/>
      <c r="Q6199" s="215"/>
    </row>
    <row r="6200" spans="2:17" x14ac:dyDescent="0.3">
      <c r="B6200" s="102"/>
      <c r="C6200" s="210"/>
      <c r="D6200" s="102"/>
      <c r="E6200" s="210"/>
      <c r="F6200" s="102"/>
      <c r="G6200" s="210"/>
      <c r="H6200" s="102"/>
      <c r="I6200" s="210"/>
      <c r="J6200" s="102"/>
      <c r="K6200" s="210"/>
      <c r="L6200" s="102"/>
      <c r="M6200" s="210"/>
      <c r="N6200" s="102"/>
      <c r="O6200" s="210"/>
      <c r="P6200" s="102"/>
      <c r="Q6200" s="215"/>
    </row>
    <row r="6201" spans="2:17" x14ac:dyDescent="0.3">
      <c r="B6201" s="102"/>
      <c r="C6201" s="210"/>
      <c r="D6201" s="102"/>
      <c r="E6201" s="210"/>
      <c r="F6201" s="102"/>
      <c r="G6201" s="210"/>
      <c r="H6201" s="102"/>
      <c r="I6201" s="210"/>
      <c r="J6201" s="102"/>
      <c r="K6201" s="210"/>
      <c r="L6201" s="102"/>
      <c r="M6201" s="210"/>
      <c r="N6201" s="102"/>
      <c r="O6201" s="210"/>
      <c r="P6201" s="102"/>
      <c r="Q6201" s="215"/>
    </row>
    <row r="6202" spans="2:17" x14ac:dyDescent="0.3">
      <c r="B6202" s="102"/>
      <c r="C6202" s="210"/>
      <c r="D6202" s="102"/>
      <c r="E6202" s="210"/>
      <c r="F6202" s="102"/>
      <c r="G6202" s="210"/>
      <c r="H6202" s="102"/>
      <c r="I6202" s="210"/>
      <c r="J6202" s="102"/>
      <c r="K6202" s="210"/>
      <c r="L6202" s="102"/>
      <c r="M6202" s="210"/>
      <c r="N6202" s="102"/>
      <c r="O6202" s="210"/>
      <c r="P6202" s="102"/>
      <c r="Q6202" s="215"/>
    </row>
    <row r="6203" spans="2:17" x14ac:dyDescent="0.3">
      <c r="B6203" s="102"/>
      <c r="C6203" s="210"/>
      <c r="D6203" s="102"/>
      <c r="E6203" s="210"/>
      <c r="F6203" s="102"/>
      <c r="G6203" s="210"/>
      <c r="H6203" s="102"/>
      <c r="I6203" s="210"/>
      <c r="J6203" s="102"/>
      <c r="K6203" s="210"/>
      <c r="L6203" s="102"/>
      <c r="M6203" s="210"/>
      <c r="N6203" s="102"/>
      <c r="O6203" s="210"/>
      <c r="P6203" s="102"/>
      <c r="Q6203" s="215"/>
    </row>
    <row r="6204" spans="2:17" x14ac:dyDescent="0.3">
      <c r="B6204" s="102"/>
      <c r="C6204" s="210"/>
      <c r="D6204" s="102"/>
      <c r="E6204" s="210"/>
      <c r="F6204" s="102"/>
      <c r="G6204" s="210"/>
      <c r="H6204" s="102"/>
      <c r="I6204" s="210"/>
      <c r="J6204" s="102"/>
      <c r="K6204" s="210"/>
      <c r="L6204" s="102"/>
      <c r="M6204" s="210"/>
      <c r="N6204" s="102"/>
      <c r="O6204" s="210"/>
      <c r="P6204" s="102"/>
      <c r="Q6204" s="215"/>
    </row>
    <row r="6205" spans="2:17" x14ac:dyDescent="0.3">
      <c r="B6205" s="102"/>
      <c r="C6205" s="210"/>
      <c r="D6205" s="102"/>
      <c r="E6205" s="210"/>
      <c r="F6205" s="102"/>
      <c r="G6205" s="210"/>
      <c r="H6205" s="102"/>
      <c r="I6205" s="210"/>
      <c r="J6205" s="102"/>
      <c r="K6205" s="210"/>
      <c r="L6205" s="102"/>
      <c r="M6205" s="210"/>
      <c r="N6205" s="102"/>
      <c r="O6205" s="210"/>
      <c r="P6205" s="102"/>
      <c r="Q6205" s="215"/>
    </row>
    <row r="6206" spans="2:17" x14ac:dyDescent="0.3">
      <c r="B6206" s="102"/>
      <c r="C6206" s="210"/>
      <c r="D6206" s="102"/>
      <c r="E6206" s="210"/>
      <c r="F6206" s="102"/>
      <c r="G6206" s="210"/>
      <c r="H6206" s="102"/>
      <c r="I6206" s="210"/>
      <c r="J6206" s="102"/>
      <c r="K6206" s="210"/>
      <c r="L6206" s="102"/>
      <c r="M6206" s="210"/>
      <c r="N6206" s="102"/>
      <c r="O6206" s="210"/>
      <c r="P6206" s="102"/>
      <c r="Q6206" s="215"/>
    </row>
    <row r="6207" spans="2:17" x14ac:dyDescent="0.3">
      <c r="B6207" s="102"/>
      <c r="C6207" s="210"/>
      <c r="D6207" s="102"/>
      <c r="E6207" s="210"/>
      <c r="F6207" s="102"/>
      <c r="G6207" s="210"/>
      <c r="H6207" s="102"/>
      <c r="I6207" s="210"/>
      <c r="J6207" s="102"/>
      <c r="K6207" s="210"/>
      <c r="L6207" s="102"/>
      <c r="M6207" s="210"/>
      <c r="N6207" s="102"/>
      <c r="O6207" s="210"/>
      <c r="P6207" s="102"/>
      <c r="Q6207" s="215"/>
    </row>
    <row r="6208" spans="2:17" x14ac:dyDescent="0.3">
      <c r="B6208" s="102"/>
      <c r="C6208" s="210"/>
      <c r="D6208" s="102"/>
      <c r="E6208" s="210"/>
      <c r="F6208" s="102"/>
      <c r="G6208" s="210"/>
      <c r="H6208" s="102"/>
      <c r="I6208" s="210"/>
      <c r="J6208" s="102"/>
      <c r="K6208" s="210"/>
      <c r="L6208" s="102"/>
      <c r="M6208" s="210"/>
      <c r="N6208" s="102"/>
      <c r="O6208" s="210"/>
      <c r="P6208" s="102"/>
      <c r="Q6208" s="215"/>
    </row>
    <row r="6209" spans="2:17" x14ac:dyDescent="0.3">
      <c r="B6209" s="102"/>
      <c r="C6209" s="210"/>
      <c r="D6209" s="102"/>
      <c r="E6209" s="210"/>
      <c r="F6209" s="102"/>
      <c r="G6209" s="210"/>
      <c r="H6209" s="102"/>
      <c r="I6209" s="210"/>
      <c r="J6209" s="102"/>
      <c r="K6209" s="210"/>
      <c r="L6209" s="102"/>
      <c r="M6209" s="210"/>
      <c r="N6209" s="102"/>
      <c r="O6209" s="210"/>
      <c r="P6209" s="102"/>
      <c r="Q6209" s="215"/>
    </row>
    <row r="6210" spans="2:17" x14ac:dyDescent="0.3">
      <c r="B6210" s="102"/>
      <c r="C6210" s="210"/>
      <c r="D6210" s="102"/>
      <c r="E6210" s="210"/>
      <c r="F6210" s="102"/>
      <c r="G6210" s="210"/>
      <c r="H6210" s="102"/>
      <c r="I6210" s="210"/>
      <c r="J6210" s="102"/>
      <c r="K6210" s="210"/>
      <c r="L6210" s="102"/>
      <c r="M6210" s="210"/>
      <c r="N6210" s="102"/>
      <c r="O6210" s="210"/>
      <c r="P6210" s="102"/>
      <c r="Q6210" s="215"/>
    </row>
    <row r="6211" spans="2:17" x14ac:dyDescent="0.3">
      <c r="B6211" s="102"/>
      <c r="C6211" s="210"/>
      <c r="D6211" s="102"/>
      <c r="E6211" s="210"/>
      <c r="F6211" s="102"/>
      <c r="G6211" s="210"/>
      <c r="H6211" s="102"/>
      <c r="I6211" s="210"/>
      <c r="J6211" s="102"/>
      <c r="K6211" s="210"/>
      <c r="L6211" s="102"/>
      <c r="M6211" s="210"/>
      <c r="N6211" s="102"/>
      <c r="O6211" s="210"/>
      <c r="P6211" s="102"/>
      <c r="Q6211" s="215"/>
    </row>
    <row r="6212" spans="2:17" x14ac:dyDescent="0.3">
      <c r="B6212" s="102"/>
      <c r="C6212" s="210"/>
      <c r="D6212" s="102"/>
      <c r="E6212" s="210"/>
      <c r="F6212" s="102"/>
      <c r="G6212" s="210"/>
      <c r="H6212" s="102"/>
      <c r="I6212" s="210"/>
      <c r="J6212" s="102"/>
      <c r="K6212" s="210"/>
      <c r="L6212" s="102"/>
      <c r="M6212" s="210"/>
      <c r="N6212" s="102"/>
      <c r="O6212" s="210"/>
      <c r="P6212" s="102"/>
      <c r="Q6212" s="215"/>
    </row>
    <row r="6213" spans="2:17" x14ac:dyDescent="0.3">
      <c r="B6213" s="102"/>
      <c r="C6213" s="210"/>
      <c r="D6213" s="102"/>
      <c r="E6213" s="210"/>
      <c r="F6213" s="102"/>
      <c r="G6213" s="210"/>
      <c r="H6213" s="102"/>
      <c r="I6213" s="210"/>
      <c r="J6213" s="102"/>
      <c r="K6213" s="210"/>
      <c r="L6213" s="102"/>
      <c r="M6213" s="210"/>
      <c r="N6213" s="102"/>
      <c r="O6213" s="210"/>
      <c r="P6213" s="102"/>
      <c r="Q6213" s="215"/>
    </row>
    <row r="6214" spans="2:17" x14ac:dyDescent="0.3">
      <c r="B6214" s="102"/>
      <c r="C6214" s="210"/>
      <c r="D6214" s="102"/>
      <c r="E6214" s="210"/>
      <c r="F6214" s="102"/>
      <c r="G6214" s="210"/>
      <c r="H6214" s="102"/>
      <c r="I6214" s="210"/>
      <c r="J6214" s="102"/>
      <c r="K6214" s="210"/>
      <c r="L6214" s="102"/>
      <c r="M6214" s="210"/>
      <c r="N6214" s="102"/>
      <c r="O6214" s="210"/>
      <c r="P6214" s="102"/>
      <c r="Q6214" s="215"/>
    </row>
    <row r="6215" spans="2:17" x14ac:dyDescent="0.3">
      <c r="B6215" s="102"/>
      <c r="C6215" s="210"/>
      <c r="D6215" s="102"/>
      <c r="E6215" s="210"/>
      <c r="F6215" s="102"/>
      <c r="G6215" s="210"/>
      <c r="H6215" s="102"/>
      <c r="I6215" s="210"/>
      <c r="J6215" s="102"/>
      <c r="K6215" s="210"/>
      <c r="L6215" s="102"/>
      <c r="M6215" s="210"/>
      <c r="N6215" s="102"/>
      <c r="O6215" s="210"/>
      <c r="P6215" s="102"/>
      <c r="Q6215" s="215"/>
    </row>
    <row r="6216" spans="2:17" x14ac:dyDescent="0.3">
      <c r="B6216" s="102"/>
      <c r="C6216" s="210"/>
      <c r="D6216" s="102"/>
      <c r="E6216" s="210"/>
      <c r="F6216" s="102"/>
      <c r="G6216" s="210"/>
      <c r="H6216" s="102"/>
      <c r="I6216" s="210"/>
      <c r="J6216" s="102"/>
      <c r="K6216" s="210"/>
      <c r="L6216" s="102"/>
      <c r="M6216" s="210"/>
      <c r="N6216" s="102"/>
      <c r="O6216" s="210"/>
      <c r="P6216" s="102"/>
      <c r="Q6216" s="215"/>
    </row>
    <row r="6217" spans="2:17" x14ac:dyDescent="0.3">
      <c r="B6217" s="102"/>
      <c r="C6217" s="210"/>
      <c r="D6217" s="102"/>
      <c r="E6217" s="210"/>
      <c r="F6217" s="102"/>
      <c r="G6217" s="210"/>
      <c r="H6217" s="102"/>
      <c r="I6217" s="210"/>
      <c r="J6217" s="102"/>
      <c r="K6217" s="210"/>
      <c r="L6217" s="102"/>
      <c r="M6217" s="210"/>
      <c r="N6217" s="102"/>
      <c r="O6217" s="210"/>
      <c r="P6217" s="102"/>
      <c r="Q6217" s="215"/>
    </row>
    <row r="6218" spans="2:17" x14ac:dyDescent="0.3">
      <c r="B6218" s="102"/>
      <c r="C6218" s="210"/>
      <c r="D6218" s="102"/>
      <c r="E6218" s="210"/>
      <c r="F6218" s="102"/>
      <c r="G6218" s="210"/>
      <c r="H6218" s="102"/>
      <c r="I6218" s="210"/>
      <c r="J6218" s="102"/>
      <c r="K6218" s="210"/>
      <c r="L6218" s="102"/>
      <c r="M6218" s="210"/>
      <c r="N6218" s="102"/>
      <c r="O6218" s="210"/>
      <c r="P6218" s="102"/>
      <c r="Q6218" s="215"/>
    </row>
    <row r="6219" spans="2:17" x14ac:dyDescent="0.3">
      <c r="B6219" s="102"/>
      <c r="C6219" s="210"/>
      <c r="D6219" s="102"/>
      <c r="E6219" s="210"/>
      <c r="F6219" s="102"/>
      <c r="G6219" s="210"/>
      <c r="H6219" s="102"/>
      <c r="I6219" s="210"/>
      <c r="J6219" s="102"/>
      <c r="K6219" s="210"/>
      <c r="L6219" s="102"/>
      <c r="M6219" s="210"/>
      <c r="N6219" s="102"/>
      <c r="O6219" s="210"/>
      <c r="P6219" s="102"/>
      <c r="Q6219" s="215"/>
    </row>
    <row r="6220" spans="2:17" x14ac:dyDescent="0.3">
      <c r="B6220" s="102"/>
      <c r="C6220" s="210"/>
      <c r="D6220" s="102"/>
      <c r="E6220" s="210"/>
      <c r="F6220" s="102"/>
      <c r="G6220" s="210"/>
      <c r="H6220" s="102"/>
      <c r="I6220" s="210"/>
      <c r="J6220" s="102"/>
      <c r="K6220" s="210"/>
      <c r="L6220" s="102"/>
      <c r="M6220" s="210"/>
      <c r="N6220" s="102"/>
      <c r="O6220" s="210"/>
      <c r="P6220" s="102"/>
      <c r="Q6220" s="215"/>
    </row>
    <row r="6221" spans="2:17" x14ac:dyDescent="0.3">
      <c r="B6221" s="102"/>
      <c r="C6221" s="210"/>
      <c r="D6221" s="102"/>
      <c r="E6221" s="210"/>
      <c r="F6221" s="102"/>
      <c r="G6221" s="210"/>
      <c r="H6221" s="102"/>
      <c r="I6221" s="210"/>
      <c r="J6221" s="102"/>
      <c r="K6221" s="210"/>
      <c r="L6221" s="102"/>
      <c r="M6221" s="210"/>
      <c r="N6221" s="102"/>
      <c r="O6221" s="210"/>
      <c r="P6221" s="102"/>
      <c r="Q6221" s="215"/>
    </row>
    <row r="6222" spans="2:17" x14ac:dyDescent="0.3">
      <c r="B6222" s="102"/>
      <c r="C6222" s="210"/>
      <c r="D6222" s="102"/>
      <c r="E6222" s="210"/>
      <c r="F6222" s="102"/>
      <c r="G6222" s="210"/>
      <c r="H6222" s="102"/>
      <c r="I6222" s="210"/>
      <c r="J6222" s="102"/>
      <c r="K6222" s="210"/>
      <c r="L6222" s="102"/>
      <c r="M6222" s="210"/>
      <c r="N6222" s="102"/>
      <c r="O6222" s="210"/>
      <c r="P6222" s="102"/>
      <c r="Q6222" s="215"/>
    </row>
    <row r="6223" spans="2:17" x14ac:dyDescent="0.3">
      <c r="B6223" s="102"/>
      <c r="C6223" s="210"/>
      <c r="D6223" s="102"/>
      <c r="E6223" s="210"/>
      <c r="F6223" s="102"/>
      <c r="G6223" s="210"/>
      <c r="H6223" s="102"/>
      <c r="I6223" s="210"/>
      <c r="J6223" s="102"/>
      <c r="K6223" s="210"/>
      <c r="L6223" s="102"/>
      <c r="M6223" s="210"/>
      <c r="N6223" s="102"/>
      <c r="O6223" s="210"/>
      <c r="P6223" s="102"/>
      <c r="Q6223" s="215"/>
    </row>
    <row r="6224" spans="2:17" x14ac:dyDescent="0.3">
      <c r="B6224" s="102"/>
      <c r="C6224" s="210"/>
      <c r="D6224" s="102"/>
      <c r="E6224" s="210"/>
      <c r="F6224" s="102"/>
      <c r="G6224" s="210"/>
      <c r="H6224" s="102"/>
      <c r="I6224" s="210"/>
      <c r="J6224" s="102"/>
      <c r="K6224" s="210"/>
      <c r="L6224" s="102"/>
      <c r="M6224" s="210"/>
      <c r="N6224" s="102"/>
      <c r="O6224" s="210"/>
      <c r="P6224" s="102"/>
      <c r="Q6224" s="215"/>
    </row>
    <row r="6225" spans="2:17" x14ac:dyDescent="0.3">
      <c r="B6225" s="102"/>
      <c r="C6225" s="210"/>
      <c r="D6225" s="102"/>
      <c r="E6225" s="210"/>
      <c r="F6225" s="102"/>
      <c r="G6225" s="210"/>
      <c r="H6225" s="102"/>
      <c r="I6225" s="210"/>
      <c r="J6225" s="102"/>
      <c r="K6225" s="210"/>
      <c r="L6225" s="102"/>
      <c r="M6225" s="210"/>
      <c r="N6225" s="102"/>
      <c r="O6225" s="210"/>
      <c r="P6225" s="102"/>
      <c r="Q6225" s="215"/>
    </row>
    <row r="6226" spans="2:17" x14ac:dyDescent="0.3">
      <c r="B6226" s="102"/>
      <c r="C6226" s="210"/>
      <c r="D6226" s="102"/>
      <c r="E6226" s="210"/>
      <c r="F6226" s="102"/>
      <c r="G6226" s="210"/>
      <c r="H6226" s="102"/>
      <c r="I6226" s="210"/>
      <c r="J6226" s="102"/>
      <c r="K6226" s="210"/>
      <c r="L6226" s="102"/>
      <c r="M6226" s="210"/>
      <c r="N6226" s="102"/>
      <c r="O6226" s="210"/>
      <c r="P6226" s="102"/>
      <c r="Q6226" s="215"/>
    </row>
    <row r="6227" spans="2:17" x14ac:dyDescent="0.3">
      <c r="B6227" s="102"/>
      <c r="C6227" s="210"/>
      <c r="D6227" s="102"/>
      <c r="E6227" s="210"/>
      <c r="F6227" s="102"/>
      <c r="G6227" s="210"/>
      <c r="H6227" s="102"/>
      <c r="I6227" s="210"/>
      <c r="J6227" s="102"/>
      <c r="K6227" s="210"/>
      <c r="L6227" s="102"/>
      <c r="M6227" s="210"/>
      <c r="N6227" s="102"/>
      <c r="O6227" s="210"/>
      <c r="P6227" s="102"/>
      <c r="Q6227" s="215"/>
    </row>
    <row r="6228" spans="2:17" x14ac:dyDescent="0.3">
      <c r="B6228" s="102"/>
      <c r="C6228" s="210"/>
      <c r="D6228" s="102"/>
      <c r="E6228" s="210"/>
      <c r="F6228" s="102"/>
      <c r="G6228" s="210"/>
      <c r="H6228" s="102"/>
      <c r="I6228" s="210"/>
      <c r="J6228" s="102"/>
      <c r="K6228" s="210"/>
      <c r="L6228" s="102"/>
      <c r="M6228" s="210"/>
      <c r="N6228" s="102"/>
      <c r="O6228" s="210"/>
      <c r="P6228" s="102"/>
      <c r="Q6228" s="215"/>
    </row>
    <row r="6229" spans="2:17" x14ac:dyDescent="0.3">
      <c r="B6229" s="102"/>
      <c r="C6229" s="210"/>
      <c r="D6229" s="102"/>
      <c r="E6229" s="210"/>
      <c r="F6229" s="102"/>
      <c r="G6229" s="210"/>
      <c r="H6229" s="102"/>
      <c r="I6229" s="210"/>
      <c r="J6229" s="102"/>
      <c r="K6229" s="210"/>
      <c r="L6229" s="102"/>
      <c r="M6229" s="210"/>
      <c r="N6229" s="102"/>
      <c r="O6229" s="210"/>
      <c r="P6229" s="102"/>
      <c r="Q6229" s="215"/>
    </row>
    <row r="6230" spans="2:17" x14ac:dyDescent="0.3">
      <c r="B6230" s="102"/>
      <c r="C6230" s="210"/>
      <c r="D6230" s="102"/>
      <c r="E6230" s="210"/>
      <c r="F6230" s="102"/>
      <c r="G6230" s="210"/>
      <c r="H6230" s="102"/>
      <c r="I6230" s="210"/>
      <c r="J6230" s="102"/>
      <c r="K6230" s="210"/>
      <c r="L6230" s="102"/>
      <c r="M6230" s="210"/>
      <c r="N6230" s="102"/>
      <c r="O6230" s="210"/>
      <c r="P6230" s="102"/>
      <c r="Q6230" s="215"/>
    </row>
    <row r="6231" spans="2:17" x14ac:dyDescent="0.3">
      <c r="B6231" s="102"/>
      <c r="C6231" s="210"/>
      <c r="D6231" s="102"/>
      <c r="E6231" s="210"/>
      <c r="F6231" s="102"/>
      <c r="G6231" s="210"/>
      <c r="H6231" s="102"/>
      <c r="I6231" s="210"/>
      <c r="J6231" s="102"/>
      <c r="K6231" s="210"/>
      <c r="L6231" s="102"/>
      <c r="M6231" s="210"/>
      <c r="N6231" s="102"/>
      <c r="O6231" s="210"/>
      <c r="P6231" s="102"/>
      <c r="Q6231" s="215"/>
    </row>
    <row r="6232" spans="2:17" x14ac:dyDescent="0.3">
      <c r="B6232" s="102"/>
      <c r="C6232" s="210"/>
      <c r="D6232" s="102"/>
      <c r="E6232" s="210"/>
      <c r="F6232" s="102"/>
      <c r="G6232" s="210"/>
      <c r="H6232" s="102"/>
      <c r="I6232" s="210"/>
      <c r="J6232" s="102"/>
      <c r="K6232" s="210"/>
      <c r="L6232" s="102"/>
      <c r="M6232" s="210"/>
      <c r="N6232" s="102"/>
      <c r="O6232" s="210"/>
      <c r="P6232" s="102"/>
      <c r="Q6232" s="215"/>
    </row>
    <row r="6233" spans="2:17" x14ac:dyDescent="0.3">
      <c r="B6233" s="102"/>
      <c r="C6233" s="210"/>
      <c r="D6233" s="102"/>
      <c r="E6233" s="210"/>
      <c r="F6233" s="102"/>
      <c r="G6233" s="210"/>
      <c r="H6233" s="102"/>
      <c r="I6233" s="210"/>
      <c r="J6233" s="102"/>
      <c r="K6233" s="210"/>
      <c r="L6233" s="102"/>
      <c r="M6233" s="210"/>
      <c r="N6233" s="102"/>
      <c r="O6233" s="210"/>
      <c r="P6233" s="102"/>
      <c r="Q6233" s="215"/>
    </row>
    <row r="6234" spans="2:17" x14ac:dyDescent="0.3">
      <c r="B6234" s="102"/>
      <c r="C6234" s="210"/>
      <c r="D6234" s="102"/>
      <c r="E6234" s="210"/>
      <c r="F6234" s="102"/>
      <c r="G6234" s="210"/>
      <c r="H6234" s="102"/>
      <c r="I6234" s="210"/>
      <c r="J6234" s="102"/>
      <c r="K6234" s="210"/>
      <c r="L6234" s="102"/>
      <c r="M6234" s="210"/>
      <c r="N6234" s="102"/>
      <c r="O6234" s="210"/>
      <c r="P6234" s="102"/>
      <c r="Q6234" s="215"/>
    </row>
    <row r="6235" spans="2:17" x14ac:dyDescent="0.3">
      <c r="B6235" s="102"/>
      <c r="C6235" s="210"/>
      <c r="D6235" s="102"/>
      <c r="E6235" s="210"/>
      <c r="F6235" s="102"/>
      <c r="G6235" s="210"/>
      <c r="H6235" s="102"/>
      <c r="I6235" s="210"/>
      <c r="J6235" s="102"/>
      <c r="K6235" s="210"/>
      <c r="L6235" s="102"/>
      <c r="M6235" s="210"/>
      <c r="N6235" s="102"/>
      <c r="O6235" s="210"/>
      <c r="P6235" s="102"/>
      <c r="Q6235" s="215"/>
    </row>
    <row r="6236" spans="2:17" x14ac:dyDescent="0.3">
      <c r="B6236" s="102"/>
      <c r="C6236" s="210"/>
      <c r="D6236" s="102"/>
      <c r="E6236" s="210"/>
      <c r="F6236" s="102"/>
      <c r="G6236" s="210"/>
      <c r="H6236" s="102"/>
      <c r="I6236" s="210"/>
      <c r="J6236" s="102"/>
      <c r="K6236" s="210"/>
      <c r="L6236" s="102"/>
      <c r="M6236" s="210"/>
      <c r="N6236" s="102"/>
      <c r="O6236" s="210"/>
      <c r="P6236" s="102"/>
      <c r="Q6236" s="215"/>
    </row>
    <row r="6237" spans="2:17" x14ac:dyDescent="0.3">
      <c r="B6237" s="102"/>
      <c r="C6237" s="210"/>
      <c r="D6237" s="102"/>
      <c r="E6237" s="210"/>
      <c r="F6237" s="102"/>
      <c r="G6237" s="210"/>
      <c r="H6237" s="102"/>
      <c r="I6237" s="210"/>
      <c r="J6237" s="102"/>
      <c r="K6237" s="210"/>
      <c r="L6237" s="102"/>
      <c r="M6237" s="210"/>
      <c r="N6237" s="102"/>
      <c r="O6237" s="210"/>
      <c r="P6237" s="102"/>
      <c r="Q6237" s="215"/>
    </row>
    <row r="6238" spans="2:17" x14ac:dyDescent="0.3">
      <c r="B6238" s="102"/>
      <c r="C6238" s="210"/>
      <c r="D6238" s="102"/>
      <c r="E6238" s="210"/>
      <c r="F6238" s="102"/>
      <c r="G6238" s="210"/>
      <c r="H6238" s="102"/>
      <c r="I6238" s="210"/>
      <c r="J6238" s="102"/>
      <c r="K6238" s="210"/>
      <c r="L6238" s="102"/>
      <c r="M6238" s="210"/>
      <c r="N6238" s="102"/>
      <c r="O6238" s="210"/>
      <c r="P6238" s="102"/>
      <c r="Q6238" s="215"/>
    </row>
    <row r="6239" spans="2:17" x14ac:dyDescent="0.3">
      <c r="B6239" s="102"/>
      <c r="C6239" s="210"/>
      <c r="D6239" s="102"/>
      <c r="E6239" s="210"/>
      <c r="F6239" s="102"/>
      <c r="G6239" s="210"/>
      <c r="H6239" s="102"/>
      <c r="I6239" s="210"/>
      <c r="J6239" s="102"/>
      <c r="K6239" s="210"/>
      <c r="L6239" s="102"/>
      <c r="M6239" s="210"/>
      <c r="N6239" s="102"/>
      <c r="O6239" s="210"/>
      <c r="P6239" s="102"/>
      <c r="Q6239" s="215"/>
    </row>
    <row r="6240" spans="2:17" x14ac:dyDescent="0.3">
      <c r="B6240" s="102"/>
      <c r="C6240" s="210"/>
      <c r="D6240" s="102"/>
      <c r="E6240" s="210"/>
      <c r="F6240" s="102"/>
      <c r="G6240" s="210"/>
      <c r="H6240" s="102"/>
      <c r="I6240" s="210"/>
      <c r="J6240" s="102"/>
      <c r="K6240" s="210"/>
      <c r="L6240" s="102"/>
      <c r="M6240" s="210"/>
      <c r="N6240" s="102"/>
      <c r="O6240" s="210"/>
      <c r="P6240" s="102"/>
      <c r="Q6240" s="215"/>
    </row>
    <row r="6241" spans="2:17" x14ac:dyDescent="0.3">
      <c r="B6241" s="102"/>
      <c r="C6241" s="210"/>
      <c r="D6241" s="102"/>
      <c r="E6241" s="210"/>
      <c r="F6241" s="102"/>
      <c r="G6241" s="210"/>
      <c r="H6241" s="102"/>
      <c r="I6241" s="210"/>
      <c r="J6241" s="102"/>
      <c r="K6241" s="210"/>
      <c r="L6241" s="102"/>
      <c r="M6241" s="210"/>
      <c r="N6241" s="102"/>
      <c r="O6241" s="210"/>
      <c r="P6241" s="102"/>
      <c r="Q6241" s="215"/>
    </row>
    <row r="6242" spans="2:17" x14ac:dyDescent="0.3">
      <c r="B6242" s="102"/>
      <c r="C6242" s="210"/>
      <c r="D6242" s="102"/>
      <c r="E6242" s="210"/>
      <c r="F6242" s="102"/>
      <c r="G6242" s="210"/>
      <c r="H6242" s="102"/>
      <c r="I6242" s="210"/>
      <c r="J6242" s="102"/>
      <c r="K6242" s="210"/>
      <c r="L6242" s="102"/>
      <c r="M6242" s="210"/>
      <c r="N6242" s="102"/>
      <c r="O6242" s="210"/>
      <c r="P6242" s="102"/>
      <c r="Q6242" s="215"/>
    </row>
    <row r="6243" spans="2:17" x14ac:dyDescent="0.3">
      <c r="B6243" s="102"/>
      <c r="C6243" s="210"/>
      <c r="D6243" s="102"/>
      <c r="E6243" s="210"/>
      <c r="F6243" s="102"/>
      <c r="G6243" s="210"/>
      <c r="H6243" s="102"/>
      <c r="I6243" s="210"/>
      <c r="J6243" s="102"/>
      <c r="K6243" s="210"/>
      <c r="L6243" s="102"/>
      <c r="M6243" s="210"/>
      <c r="N6243" s="102"/>
      <c r="O6243" s="210"/>
      <c r="P6243" s="102"/>
      <c r="Q6243" s="215"/>
    </row>
    <row r="6244" spans="2:17" x14ac:dyDescent="0.3">
      <c r="B6244" s="102"/>
      <c r="C6244" s="210"/>
      <c r="D6244" s="102"/>
      <c r="E6244" s="210"/>
      <c r="F6244" s="102"/>
      <c r="G6244" s="210"/>
      <c r="H6244" s="102"/>
      <c r="I6244" s="210"/>
      <c r="J6244" s="102"/>
      <c r="K6244" s="210"/>
      <c r="L6244" s="102"/>
      <c r="M6244" s="210"/>
      <c r="N6244" s="102"/>
      <c r="O6244" s="210"/>
      <c r="P6244" s="102"/>
      <c r="Q6244" s="215"/>
    </row>
    <row r="6245" spans="2:17" x14ac:dyDescent="0.3">
      <c r="B6245" s="102"/>
      <c r="C6245" s="210"/>
      <c r="D6245" s="102"/>
      <c r="E6245" s="210"/>
      <c r="F6245" s="102"/>
      <c r="G6245" s="210"/>
      <c r="H6245" s="102"/>
      <c r="I6245" s="210"/>
      <c r="J6245" s="102"/>
      <c r="K6245" s="210"/>
      <c r="L6245" s="102"/>
      <c r="M6245" s="210"/>
      <c r="N6245" s="102"/>
      <c r="O6245" s="210"/>
      <c r="P6245" s="102"/>
      <c r="Q6245" s="215"/>
    </row>
    <row r="6246" spans="2:17" x14ac:dyDescent="0.3">
      <c r="B6246" s="102"/>
      <c r="C6246" s="210"/>
      <c r="D6246" s="102"/>
      <c r="E6246" s="210"/>
      <c r="F6246" s="102"/>
      <c r="G6246" s="210"/>
      <c r="H6246" s="102"/>
      <c r="I6246" s="210"/>
      <c r="J6246" s="102"/>
      <c r="K6246" s="210"/>
      <c r="L6246" s="102"/>
      <c r="M6246" s="210"/>
      <c r="N6246" s="102"/>
      <c r="O6246" s="210"/>
      <c r="P6246" s="102"/>
      <c r="Q6246" s="215"/>
    </row>
    <row r="6247" spans="2:17" x14ac:dyDescent="0.3">
      <c r="B6247" s="102"/>
      <c r="C6247" s="210"/>
      <c r="D6247" s="102"/>
      <c r="E6247" s="210"/>
      <c r="F6247" s="102"/>
      <c r="G6247" s="210"/>
      <c r="H6247" s="102"/>
      <c r="I6247" s="210"/>
      <c r="J6247" s="102"/>
      <c r="K6247" s="210"/>
      <c r="L6247" s="102"/>
      <c r="M6247" s="210"/>
      <c r="N6247" s="102"/>
      <c r="O6247" s="210"/>
      <c r="P6247" s="102"/>
      <c r="Q6247" s="215"/>
    </row>
    <row r="6248" spans="2:17" x14ac:dyDescent="0.3">
      <c r="B6248" s="102"/>
      <c r="C6248" s="210"/>
      <c r="D6248" s="102"/>
      <c r="E6248" s="210"/>
      <c r="F6248" s="102"/>
      <c r="G6248" s="210"/>
      <c r="H6248" s="102"/>
      <c r="I6248" s="210"/>
      <c r="J6248" s="102"/>
      <c r="K6248" s="210"/>
      <c r="L6248" s="102"/>
      <c r="M6248" s="210"/>
      <c r="N6248" s="102"/>
      <c r="O6248" s="210"/>
      <c r="P6248" s="102"/>
      <c r="Q6248" s="215"/>
    </row>
    <row r="6249" spans="2:17" x14ac:dyDescent="0.3">
      <c r="B6249" s="102"/>
      <c r="C6249" s="210"/>
      <c r="D6249" s="102"/>
      <c r="E6249" s="210"/>
      <c r="F6249" s="102"/>
      <c r="G6249" s="210"/>
      <c r="H6249" s="102"/>
      <c r="I6249" s="210"/>
      <c r="J6249" s="102"/>
      <c r="K6249" s="210"/>
      <c r="L6249" s="102"/>
      <c r="M6249" s="210"/>
      <c r="N6249" s="102"/>
      <c r="O6249" s="210"/>
      <c r="P6249" s="102"/>
      <c r="Q6249" s="215"/>
    </row>
    <row r="6250" spans="2:17" x14ac:dyDescent="0.3">
      <c r="B6250" s="102"/>
      <c r="C6250" s="210"/>
      <c r="D6250" s="102"/>
      <c r="E6250" s="210"/>
      <c r="F6250" s="102"/>
      <c r="G6250" s="210"/>
      <c r="H6250" s="102"/>
      <c r="I6250" s="210"/>
      <c r="J6250" s="102"/>
      <c r="K6250" s="210"/>
      <c r="L6250" s="102"/>
      <c r="M6250" s="210"/>
      <c r="N6250" s="102"/>
      <c r="O6250" s="210"/>
      <c r="P6250" s="102"/>
      <c r="Q6250" s="215"/>
    </row>
    <row r="6251" spans="2:17" x14ac:dyDescent="0.3">
      <c r="B6251" s="102"/>
      <c r="C6251" s="210"/>
      <c r="D6251" s="102"/>
      <c r="E6251" s="210"/>
      <c r="F6251" s="102"/>
      <c r="G6251" s="210"/>
      <c r="H6251" s="102"/>
      <c r="I6251" s="210"/>
      <c r="J6251" s="102"/>
      <c r="K6251" s="210"/>
      <c r="L6251" s="102"/>
      <c r="M6251" s="210"/>
      <c r="N6251" s="102"/>
      <c r="O6251" s="210"/>
      <c r="P6251" s="102"/>
      <c r="Q6251" s="215"/>
    </row>
    <row r="6252" spans="2:17" x14ac:dyDescent="0.3">
      <c r="B6252" s="102"/>
      <c r="C6252" s="210"/>
      <c r="D6252" s="102"/>
      <c r="E6252" s="210"/>
      <c r="F6252" s="102"/>
      <c r="G6252" s="210"/>
      <c r="H6252" s="102"/>
      <c r="I6252" s="210"/>
      <c r="J6252" s="102"/>
      <c r="K6252" s="210"/>
      <c r="L6252" s="102"/>
      <c r="M6252" s="210"/>
      <c r="N6252" s="102"/>
      <c r="O6252" s="210"/>
      <c r="P6252" s="102"/>
      <c r="Q6252" s="215"/>
    </row>
    <row r="6253" spans="2:17" x14ac:dyDescent="0.3">
      <c r="B6253" s="102"/>
      <c r="C6253" s="210"/>
      <c r="D6253" s="102"/>
      <c r="E6253" s="210"/>
      <c r="F6253" s="102"/>
      <c r="G6253" s="210"/>
      <c r="H6253" s="102"/>
      <c r="I6253" s="210"/>
      <c r="J6253" s="102"/>
      <c r="K6253" s="210"/>
      <c r="L6253" s="102"/>
      <c r="M6253" s="210"/>
      <c r="N6253" s="102"/>
      <c r="O6253" s="210"/>
      <c r="P6253" s="102"/>
      <c r="Q6253" s="215"/>
    </row>
    <row r="6254" spans="2:17" x14ac:dyDescent="0.3">
      <c r="B6254" s="102"/>
      <c r="C6254" s="210"/>
      <c r="D6254" s="102"/>
      <c r="E6254" s="210"/>
      <c r="F6254" s="102"/>
      <c r="G6254" s="210"/>
      <c r="H6254" s="102"/>
      <c r="I6254" s="210"/>
      <c r="J6254" s="102"/>
      <c r="K6254" s="210"/>
      <c r="L6254" s="102"/>
      <c r="M6254" s="210"/>
      <c r="N6254" s="102"/>
      <c r="O6254" s="210"/>
      <c r="P6254" s="102"/>
      <c r="Q6254" s="215"/>
    </row>
    <row r="6255" spans="2:17" x14ac:dyDescent="0.3">
      <c r="B6255" s="102"/>
      <c r="C6255" s="210"/>
      <c r="D6255" s="102"/>
      <c r="E6255" s="210"/>
      <c r="F6255" s="102"/>
      <c r="G6255" s="210"/>
      <c r="H6255" s="102"/>
      <c r="I6255" s="210"/>
      <c r="J6255" s="102"/>
      <c r="K6255" s="210"/>
      <c r="L6255" s="102"/>
      <c r="M6255" s="210"/>
      <c r="N6255" s="102"/>
      <c r="O6255" s="210"/>
      <c r="P6255" s="102"/>
      <c r="Q6255" s="215"/>
    </row>
    <row r="6256" spans="2:17" x14ac:dyDescent="0.3">
      <c r="B6256" s="102"/>
      <c r="C6256" s="210"/>
      <c r="D6256" s="102"/>
      <c r="E6256" s="210"/>
      <c r="F6256" s="102"/>
      <c r="G6256" s="210"/>
      <c r="H6256" s="102"/>
      <c r="I6256" s="210"/>
      <c r="J6256" s="102"/>
      <c r="K6256" s="210"/>
      <c r="L6256" s="102"/>
      <c r="M6256" s="210"/>
      <c r="N6256" s="102"/>
      <c r="O6256" s="210"/>
      <c r="P6256" s="102"/>
      <c r="Q6256" s="215"/>
    </row>
    <row r="6257" spans="2:17" x14ac:dyDescent="0.3">
      <c r="B6257" s="102"/>
      <c r="C6257" s="210"/>
      <c r="D6257" s="102"/>
      <c r="E6257" s="210"/>
      <c r="F6257" s="102"/>
      <c r="G6257" s="210"/>
      <c r="H6257" s="102"/>
      <c r="I6257" s="210"/>
      <c r="J6257" s="102"/>
      <c r="K6257" s="210"/>
      <c r="L6257" s="102"/>
      <c r="M6257" s="210"/>
      <c r="N6257" s="102"/>
      <c r="O6257" s="210"/>
      <c r="P6257" s="102"/>
      <c r="Q6257" s="215"/>
    </row>
    <row r="6258" spans="2:17" x14ac:dyDescent="0.3">
      <c r="B6258" s="102"/>
      <c r="C6258" s="210"/>
      <c r="D6258" s="102"/>
      <c r="E6258" s="210"/>
      <c r="F6258" s="102"/>
      <c r="G6258" s="210"/>
      <c r="H6258" s="102"/>
      <c r="I6258" s="210"/>
      <c r="J6258" s="102"/>
      <c r="K6258" s="210"/>
      <c r="L6258" s="102"/>
      <c r="M6258" s="210"/>
      <c r="N6258" s="102"/>
      <c r="O6258" s="210"/>
      <c r="P6258" s="102"/>
      <c r="Q6258" s="215"/>
    </row>
    <row r="6259" spans="2:17" x14ac:dyDescent="0.3">
      <c r="B6259" s="102"/>
      <c r="C6259" s="210"/>
      <c r="D6259" s="102"/>
      <c r="E6259" s="210"/>
      <c r="F6259" s="102"/>
      <c r="G6259" s="210"/>
      <c r="H6259" s="102"/>
      <c r="I6259" s="210"/>
      <c r="J6259" s="102"/>
      <c r="K6259" s="210"/>
      <c r="L6259" s="102"/>
      <c r="M6259" s="210"/>
      <c r="N6259" s="102"/>
      <c r="O6259" s="210"/>
      <c r="P6259" s="102"/>
      <c r="Q6259" s="215"/>
    </row>
    <row r="6260" spans="2:17" x14ac:dyDescent="0.3">
      <c r="B6260" s="102"/>
      <c r="C6260" s="210"/>
      <c r="D6260" s="102"/>
      <c r="E6260" s="210"/>
      <c r="F6260" s="102"/>
      <c r="G6260" s="210"/>
      <c r="H6260" s="102"/>
      <c r="I6260" s="210"/>
      <c r="J6260" s="102"/>
      <c r="K6260" s="210"/>
      <c r="L6260" s="102"/>
      <c r="M6260" s="210"/>
      <c r="N6260" s="102"/>
      <c r="O6260" s="210"/>
      <c r="P6260" s="102"/>
      <c r="Q6260" s="215"/>
    </row>
    <row r="6261" spans="2:17" x14ac:dyDescent="0.3">
      <c r="B6261" s="102"/>
      <c r="C6261" s="210"/>
      <c r="D6261" s="102"/>
      <c r="E6261" s="210"/>
      <c r="F6261" s="102"/>
      <c r="G6261" s="210"/>
      <c r="H6261" s="102"/>
      <c r="I6261" s="210"/>
      <c r="J6261" s="102"/>
      <c r="K6261" s="210"/>
      <c r="L6261" s="102"/>
      <c r="M6261" s="210"/>
      <c r="N6261" s="102"/>
      <c r="O6261" s="210"/>
      <c r="P6261" s="102"/>
      <c r="Q6261" s="215"/>
    </row>
    <row r="6262" spans="2:17" x14ac:dyDescent="0.3">
      <c r="B6262" s="102"/>
      <c r="C6262" s="210"/>
      <c r="D6262" s="102"/>
      <c r="E6262" s="210"/>
      <c r="F6262" s="102"/>
      <c r="G6262" s="210"/>
      <c r="H6262" s="102"/>
      <c r="I6262" s="210"/>
      <c r="J6262" s="102"/>
      <c r="K6262" s="210"/>
      <c r="L6262" s="102"/>
      <c r="M6262" s="210"/>
      <c r="N6262" s="102"/>
      <c r="O6262" s="210"/>
      <c r="P6262" s="102"/>
      <c r="Q6262" s="215"/>
    </row>
    <row r="6263" spans="2:17" x14ac:dyDescent="0.3">
      <c r="B6263" s="102"/>
      <c r="C6263" s="210"/>
      <c r="D6263" s="102"/>
      <c r="E6263" s="210"/>
      <c r="F6263" s="102"/>
      <c r="G6263" s="210"/>
      <c r="H6263" s="102"/>
      <c r="I6263" s="210"/>
      <c r="J6263" s="102"/>
      <c r="K6263" s="210"/>
      <c r="L6263" s="102"/>
      <c r="M6263" s="210"/>
      <c r="N6263" s="102"/>
      <c r="O6263" s="210"/>
      <c r="P6263" s="102"/>
      <c r="Q6263" s="215"/>
    </row>
    <row r="6264" spans="2:17" x14ac:dyDescent="0.3">
      <c r="B6264" s="102"/>
      <c r="C6264" s="210"/>
      <c r="D6264" s="102"/>
      <c r="E6264" s="210"/>
      <c r="F6264" s="102"/>
      <c r="G6264" s="210"/>
      <c r="H6264" s="102"/>
      <c r="I6264" s="210"/>
      <c r="J6264" s="102"/>
      <c r="K6264" s="210"/>
      <c r="L6264" s="102"/>
      <c r="M6264" s="210"/>
      <c r="N6264" s="102"/>
      <c r="O6264" s="210"/>
      <c r="P6264" s="102"/>
      <c r="Q6264" s="215"/>
    </row>
    <row r="6265" spans="2:17" x14ac:dyDescent="0.3">
      <c r="B6265" s="102"/>
      <c r="C6265" s="210"/>
      <c r="D6265" s="102"/>
      <c r="E6265" s="210"/>
      <c r="F6265" s="102"/>
      <c r="G6265" s="210"/>
      <c r="H6265" s="102"/>
      <c r="I6265" s="210"/>
      <c r="J6265" s="102"/>
      <c r="K6265" s="210"/>
      <c r="L6265" s="102"/>
      <c r="M6265" s="210"/>
      <c r="N6265" s="102"/>
      <c r="O6265" s="210"/>
      <c r="P6265" s="102"/>
      <c r="Q6265" s="215"/>
    </row>
    <row r="6266" spans="2:17" x14ac:dyDescent="0.3">
      <c r="B6266" s="102"/>
      <c r="C6266" s="210"/>
      <c r="D6266" s="102"/>
      <c r="E6266" s="210"/>
      <c r="F6266" s="102"/>
      <c r="G6266" s="210"/>
      <c r="H6266" s="102"/>
      <c r="I6266" s="210"/>
      <c r="J6266" s="102"/>
      <c r="K6266" s="210"/>
      <c r="L6266" s="102"/>
      <c r="M6266" s="210"/>
      <c r="N6266" s="102"/>
      <c r="O6266" s="210"/>
      <c r="P6266" s="102"/>
      <c r="Q6266" s="215"/>
    </row>
    <row r="6267" spans="2:17" x14ac:dyDescent="0.3">
      <c r="B6267" s="102"/>
      <c r="C6267" s="210"/>
      <c r="D6267" s="102"/>
      <c r="E6267" s="210"/>
      <c r="F6267" s="102"/>
      <c r="G6267" s="210"/>
      <c r="H6267" s="102"/>
      <c r="I6267" s="210"/>
      <c r="J6267" s="102"/>
      <c r="K6267" s="210"/>
      <c r="L6267" s="102"/>
      <c r="M6267" s="210"/>
      <c r="N6267" s="102"/>
      <c r="O6267" s="210"/>
      <c r="P6267" s="102"/>
      <c r="Q6267" s="215"/>
    </row>
    <row r="6268" spans="2:17" x14ac:dyDescent="0.3">
      <c r="B6268" s="102"/>
      <c r="C6268" s="210"/>
      <c r="D6268" s="102"/>
      <c r="E6268" s="210"/>
      <c r="F6268" s="102"/>
      <c r="G6268" s="210"/>
      <c r="H6268" s="102"/>
      <c r="I6268" s="210"/>
      <c r="J6268" s="102"/>
      <c r="K6268" s="210"/>
      <c r="L6268" s="102"/>
      <c r="M6268" s="210"/>
      <c r="N6268" s="102"/>
      <c r="O6268" s="210"/>
      <c r="P6268" s="102"/>
      <c r="Q6268" s="215"/>
    </row>
    <row r="6269" spans="2:17" x14ac:dyDescent="0.3">
      <c r="B6269" s="102"/>
      <c r="C6269" s="210"/>
      <c r="D6269" s="102"/>
      <c r="E6269" s="210"/>
      <c r="F6269" s="102"/>
      <c r="G6269" s="210"/>
      <c r="H6269" s="102"/>
      <c r="I6269" s="210"/>
      <c r="J6269" s="102"/>
      <c r="K6269" s="210"/>
      <c r="L6269" s="102"/>
      <c r="M6269" s="210"/>
      <c r="N6269" s="102"/>
      <c r="O6269" s="210"/>
      <c r="P6269" s="102"/>
      <c r="Q6269" s="215"/>
    </row>
    <row r="6270" spans="2:17" x14ac:dyDescent="0.3">
      <c r="B6270" s="102"/>
      <c r="C6270" s="210"/>
      <c r="D6270" s="102"/>
      <c r="E6270" s="210"/>
      <c r="F6270" s="102"/>
      <c r="G6270" s="210"/>
      <c r="H6270" s="102"/>
      <c r="I6270" s="210"/>
      <c r="J6270" s="102"/>
      <c r="K6270" s="210"/>
      <c r="L6270" s="102"/>
      <c r="M6270" s="210"/>
      <c r="N6270" s="102"/>
      <c r="O6270" s="210"/>
      <c r="P6270" s="102"/>
      <c r="Q6270" s="215"/>
    </row>
    <row r="6271" spans="2:17" x14ac:dyDescent="0.3">
      <c r="B6271" s="102"/>
      <c r="C6271" s="210"/>
      <c r="D6271" s="102"/>
      <c r="E6271" s="210"/>
      <c r="F6271" s="102"/>
      <c r="G6271" s="210"/>
      <c r="H6271" s="102"/>
      <c r="I6271" s="210"/>
      <c r="J6271" s="102"/>
      <c r="K6271" s="210"/>
      <c r="L6271" s="102"/>
      <c r="M6271" s="210"/>
      <c r="N6271" s="102"/>
      <c r="O6271" s="210"/>
      <c r="P6271" s="102"/>
      <c r="Q6271" s="215"/>
    </row>
    <row r="6272" spans="2:17" x14ac:dyDescent="0.3">
      <c r="B6272" s="102"/>
      <c r="C6272" s="210"/>
      <c r="D6272" s="102"/>
      <c r="E6272" s="210"/>
      <c r="F6272" s="102"/>
      <c r="G6272" s="210"/>
      <c r="H6272" s="102"/>
      <c r="I6272" s="210"/>
      <c r="J6272" s="102"/>
      <c r="K6272" s="210"/>
      <c r="L6272" s="102"/>
      <c r="M6272" s="210"/>
      <c r="N6272" s="102"/>
      <c r="O6272" s="210"/>
      <c r="P6272" s="102"/>
      <c r="Q6272" s="215"/>
    </row>
    <row r="6273" spans="2:17" x14ac:dyDescent="0.3">
      <c r="B6273" s="102"/>
      <c r="C6273" s="210"/>
      <c r="D6273" s="102"/>
      <c r="E6273" s="210"/>
      <c r="F6273" s="102"/>
      <c r="G6273" s="210"/>
      <c r="H6273" s="102"/>
      <c r="I6273" s="210"/>
      <c r="J6273" s="102"/>
      <c r="K6273" s="210"/>
      <c r="L6273" s="102"/>
      <c r="M6273" s="210"/>
      <c r="N6273" s="102"/>
      <c r="O6273" s="210"/>
      <c r="P6273" s="102"/>
      <c r="Q6273" s="215"/>
    </row>
    <row r="6274" spans="2:17" x14ac:dyDescent="0.3">
      <c r="B6274" s="102"/>
      <c r="C6274" s="210"/>
      <c r="D6274" s="102"/>
      <c r="E6274" s="210"/>
      <c r="F6274" s="102"/>
      <c r="G6274" s="210"/>
      <c r="H6274" s="102"/>
      <c r="I6274" s="210"/>
      <c r="J6274" s="102"/>
      <c r="K6274" s="210"/>
      <c r="L6274" s="102"/>
      <c r="M6274" s="210"/>
      <c r="N6274" s="102"/>
      <c r="O6274" s="210"/>
      <c r="P6274" s="102"/>
      <c r="Q6274" s="215"/>
    </row>
    <row r="6275" spans="2:17" x14ac:dyDescent="0.3">
      <c r="B6275" s="102"/>
      <c r="C6275" s="210"/>
      <c r="D6275" s="102"/>
      <c r="E6275" s="210"/>
      <c r="F6275" s="102"/>
      <c r="G6275" s="210"/>
      <c r="H6275" s="102"/>
      <c r="I6275" s="210"/>
      <c r="J6275" s="102"/>
      <c r="K6275" s="210"/>
      <c r="L6275" s="102"/>
      <c r="M6275" s="210"/>
      <c r="N6275" s="102"/>
      <c r="O6275" s="210"/>
      <c r="P6275" s="102"/>
      <c r="Q6275" s="215"/>
    </row>
    <row r="6276" spans="2:17" x14ac:dyDescent="0.3">
      <c r="B6276" s="102"/>
      <c r="C6276" s="210"/>
      <c r="D6276" s="102"/>
      <c r="E6276" s="210"/>
      <c r="F6276" s="102"/>
      <c r="G6276" s="210"/>
      <c r="H6276" s="102"/>
      <c r="I6276" s="210"/>
      <c r="J6276" s="102"/>
      <c r="K6276" s="210"/>
      <c r="L6276" s="102"/>
      <c r="M6276" s="210"/>
      <c r="N6276" s="102"/>
      <c r="O6276" s="210"/>
      <c r="P6276" s="102"/>
      <c r="Q6276" s="215"/>
    </row>
    <row r="6277" spans="2:17" x14ac:dyDescent="0.3">
      <c r="B6277" s="102"/>
      <c r="C6277" s="210"/>
      <c r="D6277" s="102"/>
      <c r="E6277" s="210"/>
      <c r="F6277" s="102"/>
      <c r="G6277" s="210"/>
      <c r="H6277" s="102"/>
      <c r="I6277" s="210"/>
      <c r="J6277" s="102"/>
      <c r="K6277" s="210"/>
      <c r="L6277" s="102"/>
      <c r="M6277" s="210"/>
      <c r="N6277" s="102"/>
      <c r="O6277" s="210"/>
      <c r="P6277" s="102"/>
      <c r="Q6277" s="215"/>
    </row>
    <row r="6278" spans="2:17" x14ac:dyDescent="0.3">
      <c r="B6278" s="102"/>
      <c r="C6278" s="210"/>
      <c r="D6278" s="102"/>
      <c r="E6278" s="210"/>
      <c r="F6278" s="102"/>
      <c r="G6278" s="210"/>
      <c r="H6278" s="102"/>
      <c r="I6278" s="210"/>
      <c r="J6278" s="102"/>
      <c r="K6278" s="210"/>
      <c r="L6278" s="102"/>
      <c r="M6278" s="210"/>
      <c r="N6278" s="102"/>
      <c r="O6278" s="210"/>
      <c r="P6278" s="102"/>
      <c r="Q6278" s="215"/>
    </row>
    <row r="6279" spans="2:17" x14ac:dyDescent="0.3">
      <c r="B6279" s="102"/>
      <c r="C6279" s="210"/>
      <c r="D6279" s="102"/>
      <c r="E6279" s="210"/>
      <c r="F6279" s="102"/>
      <c r="G6279" s="210"/>
      <c r="H6279" s="102"/>
      <c r="I6279" s="210"/>
      <c r="J6279" s="102"/>
      <c r="K6279" s="210"/>
      <c r="L6279" s="102"/>
      <c r="M6279" s="210"/>
      <c r="N6279" s="102"/>
      <c r="O6279" s="210"/>
      <c r="P6279" s="102"/>
      <c r="Q6279" s="215"/>
    </row>
    <row r="6280" spans="2:17" x14ac:dyDescent="0.3">
      <c r="B6280" s="102"/>
      <c r="C6280" s="210"/>
      <c r="D6280" s="102"/>
      <c r="E6280" s="210"/>
      <c r="F6280" s="102"/>
      <c r="G6280" s="210"/>
      <c r="H6280" s="102"/>
      <c r="I6280" s="210"/>
      <c r="J6280" s="102"/>
      <c r="K6280" s="210"/>
      <c r="L6280" s="102"/>
      <c r="M6280" s="210"/>
      <c r="N6280" s="102"/>
      <c r="O6280" s="210"/>
      <c r="P6280" s="102"/>
      <c r="Q6280" s="215"/>
    </row>
    <row r="6281" spans="2:17" x14ac:dyDescent="0.3">
      <c r="B6281" s="102"/>
      <c r="C6281" s="210"/>
      <c r="D6281" s="102"/>
      <c r="E6281" s="210"/>
      <c r="F6281" s="102"/>
      <c r="G6281" s="210"/>
      <c r="H6281" s="102"/>
      <c r="I6281" s="210"/>
      <c r="J6281" s="102"/>
      <c r="K6281" s="210"/>
      <c r="L6281" s="102"/>
      <c r="M6281" s="210"/>
      <c r="N6281" s="102"/>
      <c r="O6281" s="210"/>
      <c r="P6281" s="102"/>
      <c r="Q6281" s="215"/>
    </row>
    <row r="6282" spans="2:17" x14ac:dyDescent="0.3">
      <c r="B6282" s="102"/>
      <c r="C6282" s="210"/>
      <c r="D6282" s="102"/>
      <c r="E6282" s="210"/>
      <c r="F6282" s="102"/>
      <c r="G6282" s="210"/>
      <c r="H6282" s="102"/>
      <c r="I6282" s="210"/>
      <c r="J6282" s="102"/>
      <c r="K6282" s="210"/>
      <c r="L6282" s="102"/>
      <c r="M6282" s="210"/>
      <c r="N6282" s="102"/>
      <c r="O6282" s="210"/>
      <c r="P6282" s="102"/>
      <c r="Q6282" s="215"/>
    </row>
    <row r="6283" spans="2:17" x14ac:dyDescent="0.3">
      <c r="B6283" s="102"/>
      <c r="C6283" s="210"/>
      <c r="D6283" s="102"/>
      <c r="E6283" s="210"/>
      <c r="F6283" s="102"/>
      <c r="G6283" s="210"/>
      <c r="H6283" s="102"/>
      <c r="I6283" s="210"/>
      <c r="J6283" s="102"/>
      <c r="K6283" s="210"/>
      <c r="L6283" s="102"/>
      <c r="M6283" s="210"/>
      <c r="N6283" s="102"/>
      <c r="O6283" s="210"/>
      <c r="P6283" s="102"/>
      <c r="Q6283" s="215"/>
    </row>
    <row r="6284" spans="2:17" x14ac:dyDescent="0.3">
      <c r="B6284" s="102"/>
      <c r="C6284" s="210"/>
      <c r="D6284" s="102"/>
      <c r="E6284" s="210"/>
      <c r="F6284" s="102"/>
      <c r="G6284" s="210"/>
      <c r="H6284" s="102"/>
      <c r="I6284" s="210"/>
      <c r="J6284" s="102"/>
      <c r="K6284" s="210"/>
      <c r="L6284" s="102"/>
      <c r="M6284" s="210"/>
      <c r="N6284" s="102"/>
      <c r="O6284" s="210"/>
      <c r="P6284" s="102"/>
      <c r="Q6284" s="215"/>
    </row>
    <row r="6285" spans="2:17" x14ac:dyDescent="0.3">
      <c r="B6285" s="102"/>
      <c r="C6285" s="210"/>
      <c r="D6285" s="102"/>
      <c r="E6285" s="210"/>
      <c r="F6285" s="102"/>
      <c r="G6285" s="210"/>
      <c r="H6285" s="102"/>
      <c r="I6285" s="210"/>
      <c r="J6285" s="102"/>
      <c r="K6285" s="210"/>
      <c r="L6285" s="102"/>
      <c r="M6285" s="210"/>
      <c r="N6285" s="102"/>
      <c r="O6285" s="210"/>
      <c r="P6285" s="102"/>
      <c r="Q6285" s="215"/>
    </row>
    <row r="6286" spans="2:17" x14ac:dyDescent="0.3">
      <c r="B6286" s="102"/>
      <c r="C6286" s="210"/>
      <c r="D6286" s="102"/>
      <c r="E6286" s="210"/>
      <c r="F6286" s="102"/>
      <c r="G6286" s="210"/>
      <c r="H6286" s="102"/>
      <c r="I6286" s="210"/>
      <c r="J6286" s="102"/>
      <c r="K6286" s="210"/>
      <c r="L6286" s="102"/>
      <c r="M6286" s="210"/>
      <c r="N6286" s="102"/>
      <c r="O6286" s="210"/>
      <c r="P6286" s="102"/>
      <c r="Q6286" s="215"/>
    </row>
    <row r="6287" spans="2:17" x14ac:dyDescent="0.3">
      <c r="B6287" s="102"/>
      <c r="C6287" s="210"/>
      <c r="D6287" s="102"/>
      <c r="E6287" s="210"/>
      <c r="F6287" s="102"/>
      <c r="G6287" s="210"/>
      <c r="H6287" s="102"/>
      <c r="I6287" s="210"/>
      <c r="J6287" s="102"/>
      <c r="K6287" s="210"/>
      <c r="L6287" s="102"/>
      <c r="M6287" s="210"/>
      <c r="N6287" s="102"/>
      <c r="O6287" s="210"/>
      <c r="P6287" s="102"/>
      <c r="Q6287" s="215"/>
    </row>
    <row r="6288" spans="2:17" x14ac:dyDescent="0.3">
      <c r="B6288" s="102"/>
      <c r="C6288" s="210"/>
      <c r="D6288" s="102"/>
      <c r="E6288" s="210"/>
      <c r="F6288" s="102"/>
      <c r="G6288" s="210"/>
      <c r="H6288" s="102"/>
      <c r="I6288" s="210"/>
      <c r="J6288" s="102"/>
      <c r="K6288" s="210"/>
      <c r="L6288" s="102"/>
      <c r="M6288" s="210"/>
      <c r="N6288" s="102"/>
      <c r="O6288" s="210"/>
      <c r="P6288" s="102"/>
      <c r="Q6288" s="215"/>
    </row>
    <row r="6289" spans="2:17" x14ac:dyDescent="0.3">
      <c r="B6289" s="102"/>
      <c r="C6289" s="210"/>
      <c r="D6289" s="102"/>
      <c r="E6289" s="210"/>
      <c r="F6289" s="102"/>
      <c r="G6289" s="210"/>
      <c r="H6289" s="102"/>
      <c r="I6289" s="210"/>
      <c r="J6289" s="102"/>
      <c r="K6289" s="210"/>
      <c r="L6289" s="102"/>
      <c r="M6289" s="210"/>
      <c r="N6289" s="102"/>
      <c r="O6289" s="210"/>
      <c r="P6289" s="102"/>
      <c r="Q6289" s="215"/>
    </row>
    <row r="6290" spans="2:17" x14ac:dyDescent="0.3">
      <c r="B6290" s="102"/>
      <c r="C6290" s="210"/>
      <c r="D6290" s="102"/>
      <c r="E6290" s="210"/>
      <c r="F6290" s="102"/>
      <c r="G6290" s="210"/>
      <c r="H6290" s="102"/>
      <c r="I6290" s="210"/>
      <c r="J6290" s="102"/>
      <c r="K6290" s="210"/>
      <c r="L6290" s="102"/>
      <c r="M6290" s="210"/>
      <c r="N6290" s="102"/>
      <c r="O6290" s="210"/>
      <c r="P6290" s="102"/>
      <c r="Q6290" s="215"/>
    </row>
    <row r="6291" spans="2:17" x14ac:dyDescent="0.3">
      <c r="B6291" s="102"/>
      <c r="C6291" s="210"/>
      <c r="D6291" s="102"/>
      <c r="E6291" s="210"/>
      <c r="F6291" s="102"/>
      <c r="G6291" s="210"/>
      <c r="H6291" s="102"/>
      <c r="I6291" s="210"/>
      <c r="J6291" s="102"/>
      <c r="K6291" s="210"/>
      <c r="L6291" s="102"/>
      <c r="M6291" s="210"/>
      <c r="N6291" s="102"/>
      <c r="O6291" s="210"/>
      <c r="P6291" s="102"/>
      <c r="Q6291" s="215"/>
    </row>
    <row r="6292" spans="2:17" x14ac:dyDescent="0.3">
      <c r="B6292" s="102"/>
      <c r="C6292" s="210"/>
      <c r="D6292" s="102"/>
      <c r="E6292" s="210"/>
      <c r="F6292" s="102"/>
      <c r="G6292" s="210"/>
      <c r="H6292" s="102"/>
      <c r="I6292" s="210"/>
      <c r="J6292" s="102"/>
      <c r="K6292" s="210"/>
      <c r="L6292" s="102"/>
      <c r="M6292" s="210"/>
      <c r="N6292" s="102"/>
      <c r="O6292" s="210"/>
      <c r="P6292" s="102"/>
      <c r="Q6292" s="215"/>
    </row>
    <row r="6293" spans="2:17" x14ac:dyDescent="0.3">
      <c r="B6293" s="102"/>
      <c r="C6293" s="210"/>
      <c r="D6293" s="102"/>
      <c r="E6293" s="210"/>
      <c r="F6293" s="102"/>
      <c r="G6293" s="210"/>
      <c r="H6293" s="102"/>
      <c r="I6293" s="210"/>
      <c r="J6293" s="102"/>
      <c r="K6293" s="210"/>
      <c r="L6293" s="102"/>
      <c r="M6293" s="210"/>
      <c r="N6293" s="102"/>
      <c r="O6293" s="210"/>
      <c r="P6293" s="102"/>
      <c r="Q6293" s="215"/>
    </row>
    <row r="6294" spans="2:17" x14ac:dyDescent="0.3">
      <c r="B6294" s="102"/>
      <c r="C6294" s="210"/>
      <c r="D6294" s="102"/>
      <c r="E6294" s="210"/>
      <c r="F6294" s="102"/>
      <c r="G6294" s="210"/>
      <c r="H6294" s="102"/>
      <c r="I6294" s="210"/>
      <c r="J6294" s="102"/>
      <c r="K6294" s="210"/>
      <c r="L6294" s="102"/>
      <c r="M6294" s="210"/>
      <c r="N6294" s="102"/>
      <c r="O6294" s="210"/>
      <c r="P6294" s="102"/>
      <c r="Q6294" s="215"/>
    </row>
    <row r="6295" spans="2:17" x14ac:dyDescent="0.3">
      <c r="B6295" s="102"/>
      <c r="C6295" s="210"/>
      <c r="D6295" s="102"/>
      <c r="E6295" s="210"/>
      <c r="F6295" s="102"/>
      <c r="G6295" s="210"/>
      <c r="H6295" s="102"/>
      <c r="I6295" s="210"/>
      <c r="J6295" s="102"/>
      <c r="K6295" s="210"/>
      <c r="L6295" s="102"/>
      <c r="M6295" s="210"/>
      <c r="N6295" s="102"/>
      <c r="O6295" s="210"/>
      <c r="P6295" s="102"/>
      <c r="Q6295" s="215"/>
    </row>
    <row r="6296" spans="2:17" x14ac:dyDescent="0.3">
      <c r="B6296" s="102"/>
      <c r="C6296" s="210"/>
      <c r="D6296" s="102"/>
      <c r="E6296" s="210"/>
      <c r="F6296" s="102"/>
      <c r="G6296" s="210"/>
      <c r="H6296" s="102"/>
      <c r="I6296" s="210"/>
      <c r="J6296" s="102"/>
      <c r="K6296" s="210"/>
      <c r="L6296" s="102"/>
      <c r="M6296" s="210"/>
      <c r="N6296" s="102"/>
      <c r="O6296" s="210"/>
      <c r="P6296" s="102"/>
      <c r="Q6296" s="215"/>
    </row>
    <row r="6297" spans="2:17" x14ac:dyDescent="0.3">
      <c r="B6297" s="102"/>
      <c r="C6297" s="210"/>
      <c r="D6297" s="102"/>
      <c r="E6297" s="210"/>
      <c r="F6297" s="102"/>
      <c r="G6297" s="210"/>
      <c r="H6297" s="102"/>
      <c r="I6297" s="210"/>
      <c r="J6297" s="102"/>
      <c r="K6297" s="210"/>
      <c r="L6297" s="102"/>
      <c r="M6297" s="210"/>
      <c r="N6297" s="102"/>
      <c r="O6297" s="210"/>
      <c r="P6297" s="102"/>
      <c r="Q6297" s="215"/>
    </row>
    <row r="6298" spans="2:17" x14ac:dyDescent="0.3">
      <c r="B6298" s="102"/>
      <c r="C6298" s="210"/>
      <c r="D6298" s="102"/>
      <c r="E6298" s="210"/>
      <c r="F6298" s="102"/>
      <c r="G6298" s="210"/>
      <c r="H6298" s="102"/>
      <c r="I6298" s="210"/>
      <c r="J6298" s="102"/>
      <c r="K6298" s="210"/>
      <c r="L6298" s="102"/>
      <c r="M6298" s="210"/>
      <c r="N6298" s="102"/>
      <c r="O6298" s="210"/>
      <c r="P6298" s="102"/>
      <c r="Q6298" s="215"/>
    </row>
    <row r="6299" spans="2:17" x14ac:dyDescent="0.3">
      <c r="B6299" s="102"/>
      <c r="C6299" s="210"/>
      <c r="D6299" s="102"/>
      <c r="E6299" s="210"/>
      <c r="F6299" s="102"/>
      <c r="G6299" s="210"/>
      <c r="H6299" s="102"/>
      <c r="I6299" s="210"/>
      <c r="J6299" s="102"/>
      <c r="K6299" s="210"/>
      <c r="L6299" s="102"/>
      <c r="M6299" s="210"/>
      <c r="N6299" s="102"/>
      <c r="O6299" s="210"/>
      <c r="P6299" s="102"/>
      <c r="Q6299" s="215"/>
    </row>
    <row r="6300" spans="2:17" x14ac:dyDescent="0.3">
      <c r="B6300" s="102"/>
      <c r="C6300" s="210"/>
      <c r="D6300" s="102"/>
      <c r="E6300" s="210"/>
      <c r="F6300" s="102"/>
      <c r="G6300" s="210"/>
      <c r="H6300" s="102"/>
      <c r="I6300" s="210"/>
      <c r="J6300" s="102"/>
      <c r="K6300" s="210"/>
      <c r="L6300" s="102"/>
      <c r="M6300" s="210"/>
      <c r="N6300" s="102"/>
      <c r="O6300" s="210"/>
      <c r="P6300" s="102"/>
      <c r="Q6300" s="215"/>
    </row>
    <row r="6301" spans="2:17" x14ac:dyDescent="0.3">
      <c r="B6301" s="102"/>
      <c r="C6301" s="210"/>
      <c r="D6301" s="102"/>
      <c r="E6301" s="210"/>
      <c r="F6301" s="102"/>
      <c r="G6301" s="210"/>
      <c r="H6301" s="102"/>
      <c r="I6301" s="210"/>
      <c r="J6301" s="102"/>
      <c r="K6301" s="210"/>
      <c r="L6301" s="102"/>
      <c r="M6301" s="210"/>
      <c r="N6301" s="102"/>
      <c r="O6301" s="210"/>
      <c r="P6301" s="102"/>
      <c r="Q6301" s="215"/>
    </row>
    <row r="6302" spans="2:17" x14ac:dyDescent="0.3">
      <c r="B6302" s="102"/>
      <c r="C6302" s="210"/>
      <c r="D6302" s="102"/>
      <c r="E6302" s="210"/>
      <c r="F6302" s="102"/>
      <c r="G6302" s="210"/>
      <c r="H6302" s="102"/>
      <c r="I6302" s="210"/>
      <c r="J6302" s="102"/>
      <c r="K6302" s="210"/>
      <c r="L6302" s="102"/>
      <c r="M6302" s="210"/>
      <c r="N6302" s="102"/>
      <c r="O6302" s="210"/>
      <c r="P6302" s="102"/>
      <c r="Q6302" s="215"/>
    </row>
    <row r="6303" spans="2:17" x14ac:dyDescent="0.3">
      <c r="B6303" s="102"/>
      <c r="C6303" s="210"/>
      <c r="D6303" s="102"/>
      <c r="E6303" s="210"/>
      <c r="F6303" s="102"/>
      <c r="G6303" s="210"/>
      <c r="H6303" s="102"/>
      <c r="I6303" s="210"/>
      <c r="J6303" s="102"/>
      <c r="K6303" s="210"/>
      <c r="L6303" s="102"/>
      <c r="M6303" s="210"/>
      <c r="N6303" s="102"/>
      <c r="O6303" s="210"/>
      <c r="P6303" s="102"/>
      <c r="Q6303" s="215"/>
    </row>
    <row r="6304" spans="2:17" x14ac:dyDescent="0.3">
      <c r="B6304" s="102"/>
      <c r="C6304" s="210"/>
      <c r="D6304" s="102"/>
      <c r="E6304" s="210"/>
      <c r="F6304" s="102"/>
      <c r="G6304" s="210"/>
      <c r="H6304" s="102"/>
      <c r="I6304" s="210"/>
      <c r="J6304" s="102"/>
      <c r="K6304" s="210"/>
      <c r="L6304" s="102"/>
      <c r="M6304" s="210"/>
      <c r="N6304" s="102"/>
      <c r="O6304" s="210"/>
      <c r="P6304" s="102"/>
      <c r="Q6304" s="215"/>
    </row>
    <row r="6305" spans="2:17" x14ac:dyDescent="0.3">
      <c r="B6305" s="102"/>
      <c r="C6305" s="210"/>
      <c r="D6305" s="102"/>
      <c r="E6305" s="210"/>
      <c r="F6305" s="102"/>
      <c r="G6305" s="210"/>
      <c r="H6305" s="102"/>
      <c r="I6305" s="210"/>
      <c r="J6305" s="102"/>
      <c r="K6305" s="210"/>
      <c r="L6305" s="102"/>
      <c r="M6305" s="210"/>
      <c r="N6305" s="102"/>
      <c r="O6305" s="210"/>
      <c r="P6305" s="102"/>
      <c r="Q6305" s="215"/>
    </row>
    <row r="6306" spans="2:17" x14ac:dyDescent="0.3">
      <c r="B6306" s="102"/>
      <c r="C6306" s="210"/>
      <c r="D6306" s="102"/>
      <c r="E6306" s="210"/>
      <c r="F6306" s="102"/>
      <c r="G6306" s="210"/>
      <c r="H6306" s="102"/>
      <c r="I6306" s="210"/>
      <c r="J6306" s="102"/>
      <c r="K6306" s="210"/>
      <c r="L6306" s="102"/>
      <c r="M6306" s="210"/>
      <c r="N6306" s="102"/>
      <c r="O6306" s="210"/>
      <c r="P6306" s="102"/>
      <c r="Q6306" s="215"/>
    </row>
    <row r="6307" spans="2:17" x14ac:dyDescent="0.3">
      <c r="B6307" s="102"/>
      <c r="C6307" s="210"/>
      <c r="D6307" s="102"/>
      <c r="E6307" s="210"/>
      <c r="F6307" s="102"/>
      <c r="G6307" s="210"/>
      <c r="H6307" s="102"/>
      <c r="I6307" s="210"/>
      <c r="J6307" s="102"/>
      <c r="K6307" s="210"/>
      <c r="L6307" s="102"/>
      <c r="M6307" s="210"/>
      <c r="N6307" s="102"/>
      <c r="O6307" s="210"/>
      <c r="P6307" s="102"/>
      <c r="Q6307" s="215"/>
    </row>
    <row r="6308" spans="2:17" x14ac:dyDescent="0.3">
      <c r="B6308" s="102"/>
      <c r="C6308" s="210"/>
      <c r="D6308" s="102"/>
      <c r="E6308" s="210"/>
      <c r="F6308" s="102"/>
      <c r="G6308" s="210"/>
      <c r="H6308" s="102"/>
      <c r="I6308" s="210"/>
      <c r="J6308" s="102"/>
      <c r="K6308" s="210"/>
      <c r="L6308" s="102"/>
      <c r="M6308" s="210"/>
      <c r="N6308" s="102"/>
      <c r="O6308" s="210"/>
      <c r="P6308" s="102"/>
      <c r="Q6308" s="215"/>
    </row>
    <row r="6309" spans="2:17" x14ac:dyDescent="0.3">
      <c r="B6309" s="102"/>
      <c r="C6309" s="210"/>
      <c r="D6309" s="102"/>
      <c r="E6309" s="210"/>
      <c r="F6309" s="102"/>
      <c r="G6309" s="210"/>
      <c r="H6309" s="102"/>
      <c r="I6309" s="210"/>
      <c r="J6309" s="102"/>
      <c r="K6309" s="210"/>
      <c r="L6309" s="102"/>
      <c r="M6309" s="210"/>
      <c r="N6309" s="102"/>
      <c r="O6309" s="210"/>
      <c r="P6309" s="102"/>
      <c r="Q6309" s="215"/>
    </row>
    <row r="6310" spans="2:17" x14ac:dyDescent="0.3">
      <c r="B6310" s="102"/>
      <c r="C6310" s="210"/>
      <c r="D6310" s="102"/>
      <c r="E6310" s="210"/>
      <c r="F6310" s="102"/>
      <c r="G6310" s="210"/>
      <c r="H6310" s="102"/>
      <c r="I6310" s="210"/>
      <c r="J6310" s="102"/>
      <c r="K6310" s="210"/>
      <c r="L6310" s="102"/>
      <c r="M6310" s="210"/>
      <c r="N6310" s="102"/>
      <c r="O6310" s="210"/>
      <c r="P6310" s="102"/>
      <c r="Q6310" s="215"/>
    </row>
    <row r="6311" spans="2:17" x14ac:dyDescent="0.3">
      <c r="B6311" s="102"/>
      <c r="C6311" s="210"/>
      <c r="D6311" s="102"/>
      <c r="E6311" s="210"/>
      <c r="F6311" s="102"/>
      <c r="G6311" s="210"/>
      <c r="H6311" s="102"/>
      <c r="I6311" s="210"/>
      <c r="J6311" s="102"/>
      <c r="K6311" s="210"/>
      <c r="L6311" s="102"/>
      <c r="M6311" s="210"/>
      <c r="N6311" s="102"/>
      <c r="O6311" s="210"/>
      <c r="P6311" s="102"/>
      <c r="Q6311" s="215"/>
    </row>
    <row r="6312" spans="2:17" x14ac:dyDescent="0.3">
      <c r="B6312" s="102"/>
      <c r="C6312" s="210"/>
      <c r="D6312" s="102"/>
      <c r="E6312" s="210"/>
      <c r="F6312" s="102"/>
      <c r="G6312" s="210"/>
      <c r="H6312" s="102"/>
      <c r="I6312" s="210"/>
      <c r="J6312" s="102"/>
      <c r="K6312" s="210"/>
      <c r="L6312" s="102"/>
      <c r="M6312" s="210"/>
      <c r="N6312" s="102"/>
      <c r="O6312" s="210"/>
      <c r="P6312" s="102"/>
      <c r="Q6312" s="215"/>
    </row>
    <row r="6313" spans="2:17" x14ac:dyDescent="0.3">
      <c r="B6313" s="102"/>
      <c r="C6313" s="210"/>
      <c r="D6313" s="102"/>
      <c r="E6313" s="210"/>
      <c r="F6313" s="102"/>
      <c r="G6313" s="210"/>
      <c r="H6313" s="102"/>
      <c r="I6313" s="210"/>
      <c r="J6313" s="102"/>
      <c r="K6313" s="210"/>
      <c r="L6313" s="102"/>
      <c r="M6313" s="210"/>
      <c r="N6313" s="102"/>
      <c r="O6313" s="210"/>
      <c r="P6313" s="102"/>
      <c r="Q6313" s="215"/>
    </row>
    <row r="6314" spans="2:17" x14ac:dyDescent="0.3">
      <c r="B6314" s="102"/>
      <c r="C6314" s="210"/>
      <c r="D6314" s="102"/>
      <c r="E6314" s="210"/>
      <c r="F6314" s="102"/>
      <c r="G6314" s="210"/>
      <c r="H6314" s="102"/>
      <c r="I6314" s="210"/>
      <c r="J6314" s="102"/>
      <c r="K6314" s="210"/>
      <c r="L6314" s="102"/>
      <c r="M6314" s="210"/>
      <c r="N6314" s="102"/>
      <c r="O6314" s="210"/>
      <c r="P6314" s="102"/>
      <c r="Q6314" s="215"/>
    </row>
    <row r="6315" spans="2:17" x14ac:dyDescent="0.3">
      <c r="B6315" s="102"/>
      <c r="C6315" s="210"/>
      <c r="D6315" s="102"/>
      <c r="E6315" s="210"/>
      <c r="F6315" s="102"/>
      <c r="G6315" s="210"/>
      <c r="H6315" s="102"/>
      <c r="I6315" s="210"/>
      <c r="J6315" s="102"/>
      <c r="K6315" s="210"/>
      <c r="L6315" s="102"/>
      <c r="M6315" s="210"/>
      <c r="N6315" s="102"/>
      <c r="O6315" s="210"/>
      <c r="P6315" s="102"/>
      <c r="Q6315" s="215"/>
    </row>
    <row r="6316" spans="2:17" x14ac:dyDescent="0.3">
      <c r="B6316" s="102"/>
      <c r="C6316" s="210"/>
      <c r="D6316" s="102"/>
      <c r="E6316" s="210"/>
      <c r="F6316" s="102"/>
      <c r="G6316" s="210"/>
      <c r="H6316" s="102"/>
      <c r="I6316" s="210"/>
      <c r="J6316" s="102"/>
      <c r="K6316" s="210"/>
      <c r="L6316" s="102"/>
      <c r="M6316" s="210"/>
      <c r="N6316" s="102"/>
      <c r="O6316" s="210"/>
      <c r="P6316" s="102"/>
      <c r="Q6316" s="215"/>
    </row>
    <row r="6317" spans="2:17" x14ac:dyDescent="0.3">
      <c r="B6317" s="102"/>
      <c r="C6317" s="210"/>
      <c r="D6317" s="102"/>
      <c r="E6317" s="210"/>
      <c r="F6317" s="102"/>
      <c r="G6317" s="210"/>
      <c r="H6317" s="102"/>
      <c r="I6317" s="210"/>
      <c r="J6317" s="102"/>
      <c r="K6317" s="210"/>
      <c r="L6317" s="102"/>
      <c r="M6317" s="210"/>
      <c r="N6317" s="102"/>
      <c r="O6317" s="210"/>
      <c r="P6317" s="102"/>
      <c r="Q6317" s="215"/>
    </row>
    <row r="6318" spans="2:17" x14ac:dyDescent="0.3">
      <c r="B6318" s="102"/>
      <c r="C6318" s="210"/>
      <c r="D6318" s="102"/>
      <c r="E6318" s="210"/>
      <c r="F6318" s="102"/>
      <c r="G6318" s="210"/>
      <c r="H6318" s="102"/>
      <c r="I6318" s="210"/>
      <c r="J6318" s="102"/>
      <c r="K6318" s="210"/>
      <c r="L6318" s="102"/>
      <c r="M6318" s="210"/>
      <c r="N6318" s="102"/>
      <c r="O6318" s="210"/>
      <c r="P6318" s="102"/>
      <c r="Q6318" s="215"/>
    </row>
    <row r="6319" spans="2:17" x14ac:dyDescent="0.3">
      <c r="B6319" s="102"/>
      <c r="C6319" s="210"/>
      <c r="D6319" s="102"/>
      <c r="E6319" s="210"/>
      <c r="F6319" s="102"/>
      <c r="G6319" s="210"/>
      <c r="H6319" s="102"/>
      <c r="I6319" s="210"/>
      <c r="J6319" s="102"/>
      <c r="K6319" s="210"/>
      <c r="L6319" s="102"/>
      <c r="M6319" s="210"/>
      <c r="N6319" s="102"/>
      <c r="O6319" s="210"/>
      <c r="P6319" s="102"/>
      <c r="Q6319" s="215"/>
    </row>
    <row r="6320" spans="2:17" x14ac:dyDescent="0.3">
      <c r="B6320" s="102"/>
      <c r="C6320" s="210"/>
      <c r="D6320" s="102"/>
      <c r="E6320" s="210"/>
      <c r="F6320" s="102"/>
      <c r="G6320" s="210"/>
      <c r="H6320" s="102"/>
      <c r="I6320" s="210"/>
      <c r="J6320" s="102"/>
      <c r="K6320" s="210"/>
      <c r="L6320" s="102"/>
      <c r="M6320" s="210"/>
      <c r="N6320" s="102"/>
      <c r="O6320" s="210"/>
      <c r="P6320" s="102"/>
      <c r="Q6320" s="215"/>
    </row>
    <row r="6321" spans="2:17" x14ac:dyDescent="0.3">
      <c r="B6321" s="102"/>
      <c r="C6321" s="210"/>
      <c r="D6321" s="102"/>
      <c r="E6321" s="210"/>
      <c r="F6321" s="102"/>
      <c r="G6321" s="210"/>
      <c r="H6321" s="102"/>
      <c r="I6321" s="210"/>
      <c r="J6321" s="102"/>
      <c r="K6321" s="210"/>
      <c r="L6321" s="102"/>
      <c r="M6321" s="210"/>
      <c r="N6321" s="102"/>
      <c r="O6321" s="210"/>
      <c r="P6321" s="102"/>
      <c r="Q6321" s="215"/>
    </row>
    <row r="6322" spans="2:17" x14ac:dyDescent="0.3">
      <c r="B6322" s="102"/>
      <c r="C6322" s="210"/>
      <c r="D6322" s="102"/>
      <c r="E6322" s="210"/>
      <c r="F6322" s="102"/>
      <c r="G6322" s="210"/>
      <c r="H6322" s="102"/>
      <c r="I6322" s="210"/>
      <c r="J6322" s="102"/>
      <c r="K6322" s="210"/>
      <c r="L6322" s="102"/>
      <c r="M6322" s="210"/>
      <c r="N6322" s="102"/>
      <c r="O6322" s="210"/>
      <c r="P6322" s="102"/>
      <c r="Q6322" s="215"/>
    </row>
    <row r="6323" spans="2:17" x14ac:dyDescent="0.3">
      <c r="B6323" s="102"/>
      <c r="C6323" s="210"/>
      <c r="D6323" s="102"/>
      <c r="E6323" s="210"/>
      <c r="F6323" s="102"/>
      <c r="G6323" s="210"/>
      <c r="H6323" s="102"/>
      <c r="I6323" s="210"/>
      <c r="J6323" s="102"/>
      <c r="K6323" s="210"/>
      <c r="L6323" s="102"/>
      <c r="M6323" s="210"/>
      <c r="N6323" s="102"/>
      <c r="O6323" s="210"/>
      <c r="P6323" s="102"/>
      <c r="Q6323" s="215"/>
    </row>
    <row r="6324" spans="2:17" x14ac:dyDescent="0.3">
      <c r="B6324" s="102"/>
      <c r="C6324" s="210"/>
      <c r="D6324" s="102"/>
      <c r="E6324" s="210"/>
      <c r="F6324" s="102"/>
      <c r="G6324" s="210"/>
      <c r="H6324" s="102"/>
      <c r="I6324" s="210"/>
      <c r="J6324" s="102"/>
      <c r="K6324" s="210"/>
      <c r="L6324" s="102"/>
      <c r="M6324" s="210"/>
      <c r="N6324" s="102"/>
      <c r="O6324" s="210"/>
      <c r="P6324" s="102"/>
      <c r="Q6324" s="215"/>
    </row>
    <row r="6325" spans="2:17" x14ac:dyDescent="0.3">
      <c r="B6325" s="102"/>
      <c r="C6325" s="210"/>
      <c r="D6325" s="102"/>
      <c r="E6325" s="210"/>
      <c r="F6325" s="102"/>
      <c r="G6325" s="210"/>
      <c r="H6325" s="102"/>
      <c r="I6325" s="210"/>
      <c r="J6325" s="102"/>
      <c r="K6325" s="210"/>
      <c r="L6325" s="102"/>
      <c r="M6325" s="210"/>
      <c r="N6325" s="102"/>
      <c r="O6325" s="210"/>
      <c r="P6325" s="102"/>
      <c r="Q6325" s="215"/>
    </row>
    <row r="6326" spans="2:17" x14ac:dyDescent="0.3">
      <c r="B6326" s="102"/>
      <c r="C6326" s="210"/>
      <c r="D6326" s="102"/>
      <c r="E6326" s="210"/>
      <c r="F6326" s="102"/>
      <c r="G6326" s="210"/>
      <c r="H6326" s="102"/>
      <c r="I6326" s="210"/>
      <c r="J6326" s="102"/>
      <c r="K6326" s="210"/>
      <c r="L6326" s="102"/>
      <c r="M6326" s="210"/>
      <c r="N6326" s="102"/>
      <c r="O6326" s="210"/>
      <c r="P6326" s="102"/>
      <c r="Q6326" s="215"/>
    </row>
    <row r="6327" spans="2:17" x14ac:dyDescent="0.3">
      <c r="B6327" s="102"/>
      <c r="C6327" s="210"/>
      <c r="D6327" s="102"/>
      <c r="E6327" s="210"/>
      <c r="F6327" s="102"/>
      <c r="G6327" s="210"/>
      <c r="H6327" s="102"/>
      <c r="I6327" s="210"/>
      <c r="J6327" s="102"/>
      <c r="K6327" s="210"/>
      <c r="L6327" s="102"/>
      <c r="M6327" s="210"/>
      <c r="N6327" s="102"/>
      <c r="O6327" s="210"/>
      <c r="P6327" s="102"/>
      <c r="Q6327" s="215"/>
    </row>
    <row r="6328" spans="2:17" x14ac:dyDescent="0.3">
      <c r="B6328" s="102"/>
      <c r="C6328" s="210"/>
      <c r="D6328" s="102"/>
      <c r="E6328" s="210"/>
      <c r="F6328" s="102"/>
      <c r="G6328" s="210"/>
      <c r="H6328" s="102"/>
      <c r="I6328" s="210"/>
      <c r="J6328" s="102"/>
      <c r="K6328" s="210"/>
      <c r="L6328" s="102"/>
      <c r="M6328" s="210"/>
      <c r="N6328" s="102"/>
      <c r="O6328" s="210"/>
      <c r="P6328" s="102"/>
      <c r="Q6328" s="215"/>
    </row>
    <row r="6329" spans="2:17" x14ac:dyDescent="0.3">
      <c r="B6329" s="102"/>
      <c r="C6329" s="210"/>
      <c r="D6329" s="102"/>
      <c r="E6329" s="210"/>
      <c r="F6329" s="102"/>
      <c r="G6329" s="210"/>
      <c r="H6329" s="102"/>
      <c r="I6329" s="210"/>
      <c r="J6329" s="102"/>
      <c r="K6329" s="210"/>
      <c r="L6329" s="102"/>
      <c r="M6329" s="210"/>
      <c r="N6329" s="102"/>
      <c r="O6329" s="210"/>
      <c r="P6329" s="102"/>
      <c r="Q6329" s="215"/>
    </row>
    <row r="6330" spans="2:17" x14ac:dyDescent="0.3">
      <c r="B6330" s="102"/>
      <c r="C6330" s="210"/>
      <c r="D6330" s="102"/>
      <c r="E6330" s="210"/>
      <c r="F6330" s="102"/>
      <c r="G6330" s="210"/>
      <c r="H6330" s="102"/>
      <c r="I6330" s="210"/>
      <c r="J6330" s="102"/>
      <c r="K6330" s="210"/>
      <c r="L6330" s="102"/>
      <c r="M6330" s="210"/>
      <c r="N6330" s="102"/>
      <c r="O6330" s="210"/>
      <c r="P6330" s="102"/>
      <c r="Q6330" s="215"/>
    </row>
    <row r="6331" spans="2:17" x14ac:dyDescent="0.3">
      <c r="B6331" s="102"/>
      <c r="C6331" s="210"/>
      <c r="D6331" s="102"/>
      <c r="E6331" s="210"/>
      <c r="F6331" s="102"/>
      <c r="G6331" s="210"/>
      <c r="H6331" s="102"/>
      <c r="I6331" s="210"/>
      <c r="J6331" s="102"/>
      <c r="K6331" s="210"/>
      <c r="L6331" s="102"/>
      <c r="M6331" s="210"/>
      <c r="N6331" s="102"/>
      <c r="O6331" s="210"/>
      <c r="P6331" s="102"/>
      <c r="Q6331" s="215"/>
    </row>
    <row r="6332" spans="2:17" x14ac:dyDescent="0.3">
      <c r="B6332" s="102"/>
      <c r="C6332" s="210"/>
      <c r="D6332" s="102"/>
      <c r="E6332" s="210"/>
      <c r="F6332" s="102"/>
      <c r="G6332" s="210"/>
      <c r="H6332" s="102"/>
      <c r="I6332" s="210"/>
      <c r="J6332" s="102"/>
      <c r="K6332" s="210"/>
      <c r="L6332" s="102"/>
      <c r="M6332" s="210"/>
      <c r="N6332" s="102"/>
      <c r="O6332" s="210"/>
      <c r="P6332" s="102"/>
      <c r="Q6332" s="215"/>
    </row>
    <row r="6333" spans="2:17" x14ac:dyDescent="0.3">
      <c r="B6333" s="102"/>
      <c r="C6333" s="210"/>
      <c r="D6333" s="102"/>
      <c r="E6333" s="210"/>
      <c r="F6333" s="102"/>
      <c r="G6333" s="210"/>
      <c r="H6333" s="102"/>
      <c r="I6333" s="210"/>
      <c r="J6333" s="102"/>
      <c r="K6333" s="210"/>
      <c r="L6333" s="102"/>
      <c r="M6333" s="210"/>
      <c r="N6333" s="102"/>
      <c r="O6333" s="210"/>
      <c r="P6333" s="102"/>
      <c r="Q6333" s="215"/>
    </row>
    <row r="6334" spans="2:17" x14ac:dyDescent="0.3">
      <c r="B6334" s="102"/>
      <c r="C6334" s="210"/>
      <c r="D6334" s="102"/>
      <c r="E6334" s="210"/>
      <c r="F6334" s="102"/>
      <c r="G6334" s="210"/>
      <c r="H6334" s="102"/>
      <c r="I6334" s="210"/>
      <c r="J6334" s="102"/>
      <c r="K6334" s="210"/>
      <c r="L6334" s="102"/>
      <c r="M6334" s="210"/>
      <c r="N6334" s="102"/>
      <c r="O6334" s="210"/>
      <c r="P6334" s="102"/>
      <c r="Q6334" s="215"/>
    </row>
    <row r="6335" spans="2:17" x14ac:dyDescent="0.3">
      <c r="B6335" s="102"/>
      <c r="C6335" s="210"/>
      <c r="D6335" s="102"/>
      <c r="E6335" s="210"/>
      <c r="F6335" s="102"/>
      <c r="G6335" s="210"/>
      <c r="H6335" s="102"/>
      <c r="I6335" s="210"/>
      <c r="J6335" s="102"/>
      <c r="K6335" s="210"/>
      <c r="L6335" s="102"/>
      <c r="M6335" s="210"/>
      <c r="N6335" s="102"/>
      <c r="O6335" s="210"/>
      <c r="P6335" s="102"/>
      <c r="Q6335" s="215"/>
    </row>
    <row r="6336" spans="2:17" x14ac:dyDescent="0.3">
      <c r="B6336" s="102"/>
      <c r="C6336" s="210"/>
      <c r="D6336" s="102"/>
      <c r="E6336" s="210"/>
      <c r="F6336" s="102"/>
      <c r="G6336" s="210"/>
      <c r="H6336" s="102"/>
      <c r="I6336" s="210"/>
      <c r="J6336" s="102"/>
      <c r="K6336" s="210"/>
      <c r="L6336" s="102"/>
      <c r="M6336" s="210"/>
      <c r="N6336" s="102"/>
      <c r="O6336" s="210"/>
      <c r="P6336" s="102"/>
      <c r="Q6336" s="215"/>
    </row>
    <row r="6337" spans="2:17" x14ac:dyDescent="0.3">
      <c r="B6337" s="102"/>
      <c r="C6337" s="210"/>
      <c r="D6337" s="102"/>
      <c r="E6337" s="210"/>
      <c r="F6337" s="102"/>
      <c r="G6337" s="210"/>
      <c r="H6337" s="102"/>
      <c r="I6337" s="210"/>
      <c r="J6337" s="102"/>
      <c r="K6337" s="210"/>
      <c r="L6337" s="102"/>
      <c r="M6337" s="210"/>
      <c r="N6337" s="102"/>
      <c r="O6337" s="210"/>
      <c r="P6337" s="102"/>
      <c r="Q6337" s="215"/>
    </row>
    <row r="6338" spans="2:17" x14ac:dyDescent="0.3">
      <c r="B6338" s="102"/>
      <c r="C6338" s="210"/>
      <c r="D6338" s="102"/>
      <c r="E6338" s="210"/>
      <c r="F6338" s="102"/>
      <c r="G6338" s="210"/>
      <c r="H6338" s="102"/>
      <c r="I6338" s="210"/>
      <c r="J6338" s="102"/>
      <c r="K6338" s="210"/>
      <c r="L6338" s="102"/>
      <c r="M6338" s="210"/>
      <c r="N6338" s="102"/>
      <c r="O6338" s="210"/>
      <c r="P6338" s="102"/>
      <c r="Q6338" s="215"/>
    </row>
    <row r="6339" spans="2:17" x14ac:dyDescent="0.3">
      <c r="B6339" s="102"/>
      <c r="C6339" s="210"/>
      <c r="D6339" s="102"/>
      <c r="E6339" s="210"/>
      <c r="F6339" s="102"/>
      <c r="G6339" s="210"/>
      <c r="H6339" s="102"/>
      <c r="I6339" s="210"/>
      <c r="J6339" s="102"/>
      <c r="K6339" s="210"/>
      <c r="L6339" s="102"/>
      <c r="M6339" s="210"/>
      <c r="N6339" s="102"/>
      <c r="O6339" s="210"/>
      <c r="P6339" s="102"/>
      <c r="Q6339" s="215"/>
    </row>
    <row r="6340" spans="2:17" x14ac:dyDescent="0.3">
      <c r="B6340" s="102"/>
      <c r="C6340" s="210"/>
      <c r="D6340" s="102"/>
      <c r="E6340" s="210"/>
      <c r="F6340" s="102"/>
      <c r="G6340" s="210"/>
      <c r="H6340" s="102"/>
      <c r="I6340" s="210"/>
      <c r="J6340" s="102"/>
      <c r="K6340" s="210"/>
      <c r="L6340" s="102"/>
      <c r="M6340" s="210"/>
      <c r="N6340" s="102"/>
      <c r="O6340" s="210"/>
      <c r="P6340" s="102"/>
      <c r="Q6340" s="215"/>
    </row>
    <row r="6341" spans="2:17" x14ac:dyDescent="0.3">
      <c r="B6341" s="102"/>
      <c r="C6341" s="210"/>
      <c r="D6341" s="102"/>
      <c r="E6341" s="210"/>
      <c r="F6341" s="102"/>
      <c r="G6341" s="210"/>
      <c r="H6341" s="102"/>
      <c r="I6341" s="210"/>
      <c r="J6341" s="102"/>
      <c r="K6341" s="210"/>
      <c r="L6341" s="102"/>
      <c r="M6341" s="210"/>
      <c r="N6341" s="102"/>
      <c r="O6341" s="210"/>
      <c r="P6341" s="102"/>
      <c r="Q6341" s="215"/>
    </row>
    <row r="6342" spans="2:17" x14ac:dyDescent="0.3">
      <c r="B6342" s="102"/>
      <c r="C6342" s="210"/>
      <c r="D6342" s="102"/>
      <c r="E6342" s="210"/>
      <c r="F6342" s="102"/>
      <c r="G6342" s="210"/>
      <c r="H6342" s="102"/>
      <c r="I6342" s="210"/>
      <c r="J6342" s="102"/>
      <c r="K6342" s="210"/>
      <c r="L6342" s="102"/>
      <c r="M6342" s="210"/>
      <c r="N6342" s="102"/>
      <c r="O6342" s="210"/>
      <c r="P6342" s="102"/>
      <c r="Q6342" s="215"/>
    </row>
    <row r="6343" spans="2:17" x14ac:dyDescent="0.3">
      <c r="B6343" s="102"/>
      <c r="C6343" s="210"/>
      <c r="D6343" s="102"/>
      <c r="E6343" s="210"/>
      <c r="F6343" s="102"/>
      <c r="G6343" s="210"/>
      <c r="H6343" s="102"/>
      <c r="I6343" s="210"/>
      <c r="J6343" s="102"/>
      <c r="K6343" s="210"/>
      <c r="L6343" s="102"/>
      <c r="M6343" s="210"/>
      <c r="N6343" s="102"/>
      <c r="O6343" s="210"/>
      <c r="P6343" s="102"/>
      <c r="Q6343" s="215"/>
    </row>
    <row r="6344" spans="2:17" x14ac:dyDescent="0.3">
      <c r="B6344" s="102"/>
      <c r="C6344" s="210"/>
      <c r="D6344" s="102"/>
      <c r="E6344" s="210"/>
      <c r="F6344" s="102"/>
      <c r="G6344" s="210"/>
      <c r="H6344" s="102"/>
      <c r="I6344" s="210"/>
      <c r="J6344" s="102"/>
      <c r="K6344" s="210"/>
      <c r="L6344" s="102"/>
      <c r="M6344" s="210"/>
      <c r="N6344" s="102"/>
      <c r="O6344" s="210"/>
      <c r="P6344" s="102"/>
      <c r="Q6344" s="215"/>
    </row>
    <row r="6345" spans="2:17" x14ac:dyDescent="0.3">
      <c r="B6345" s="102"/>
      <c r="C6345" s="210"/>
      <c r="D6345" s="102"/>
      <c r="E6345" s="210"/>
      <c r="F6345" s="102"/>
      <c r="G6345" s="210"/>
      <c r="H6345" s="102"/>
      <c r="I6345" s="210"/>
      <c r="J6345" s="102"/>
      <c r="K6345" s="210"/>
      <c r="L6345" s="102"/>
      <c r="M6345" s="210"/>
      <c r="N6345" s="102"/>
      <c r="O6345" s="210"/>
      <c r="P6345" s="102"/>
      <c r="Q6345" s="215"/>
    </row>
    <row r="6346" spans="2:17" x14ac:dyDescent="0.3">
      <c r="B6346" s="102"/>
      <c r="C6346" s="210"/>
      <c r="D6346" s="102"/>
      <c r="E6346" s="210"/>
      <c r="F6346" s="102"/>
      <c r="G6346" s="210"/>
      <c r="H6346" s="102"/>
      <c r="I6346" s="210"/>
      <c r="J6346" s="102"/>
      <c r="K6346" s="210"/>
      <c r="L6346" s="102"/>
      <c r="M6346" s="210"/>
      <c r="N6346" s="102"/>
      <c r="O6346" s="210"/>
      <c r="P6346" s="102"/>
      <c r="Q6346" s="215"/>
    </row>
    <row r="6347" spans="2:17" x14ac:dyDescent="0.3">
      <c r="B6347" s="102"/>
      <c r="C6347" s="210"/>
      <c r="D6347" s="102"/>
      <c r="E6347" s="210"/>
      <c r="F6347" s="102"/>
      <c r="G6347" s="210"/>
      <c r="H6347" s="102"/>
      <c r="I6347" s="210"/>
      <c r="J6347" s="102"/>
      <c r="K6347" s="210"/>
      <c r="L6347" s="102"/>
      <c r="M6347" s="210"/>
      <c r="N6347" s="102"/>
      <c r="O6347" s="210"/>
      <c r="P6347" s="102"/>
      <c r="Q6347" s="215"/>
    </row>
    <row r="6348" spans="2:17" x14ac:dyDescent="0.3">
      <c r="B6348" s="102"/>
      <c r="C6348" s="210"/>
      <c r="D6348" s="102"/>
      <c r="E6348" s="210"/>
      <c r="F6348" s="102"/>
      <c r="G6348" s="210"/>
      <c r="H6348" s="102"/>
      <c r="I6348" s="210"/>
      <c r="J6348" s="102"/>
      <c r="K6348" s="210"/>
      <c r="L6348" s="102"/>
      <c r="M6348" s="210"/>
      <c r="N6348" s="102"/>
      <c r="O6348" s="210"/>
      <c r="P6348" s="102"/>
      <c r="Q6348" s="215"/>
    </row>
    <row r="6349" spans="2:17" x14ac:dyDescent="0.3">
      <c r="B6349" s="102"/>
      <c r="C6349" s="210"/>
      <c r="D6349" s="102"/>
      <c r="E6349" s="210"/>
      <c r="F6349" s="102"/>
      <c r="G6349" s="210"/>
      <c r="H6349" s="102"/>
      <c r="I6349" s="210"/>
      <c r="J6349" s="102"/>
      <c r="K6349" s="210"/>
      <c r="L6349" s="102"/>
      <c r="M6349" s="210"/>
      <c r="N6349" s="102"/>
      <c r="O6349" s="210"/>
      <c r="P6349" s="102"/>
      <c r="Q6349" s="215"/>
    </row>
    <row r="6350" spans="2:17" x14ac:dyDescent="0.3">
      <c r="B6350" s="102"/>
      <c r="C6350" s="210"/>
      <c r="D6350" s="102"/>
      <c r="E6350" s="210"/>
      <c r="F6350" s="102"/>
      <c r="G6350" s="210"/>
      <c r="H6350" s="102"/>
      <c r="I6350" s="210"/>
      <c r="J6350" s="102"/>
      <c r="K6350" s="210"/>
      <c r="L6350" s="102"/>
      <c r="M6350" s="210"/>
      <c r="N6350" s="102"/>
      <c r="O6350" s="210"/>
      <c r="P6350" s="102"/>
      <c r="Q6350" s="215"/>
    </row>
    <row r="6351" spans="2:17" x14ac:dyDescent="0.3">
      <c r="B6351" s="102"/>
      <c r="C6351" s="210"/>
      <c r="D6351" s="102"/>
      <c r="E6351" s="210"/>
      <c r="F6351" s="102"/>
      <c r="G6351" s="210"/>
      <c r="H6351" s="102"/>
      <c r="I6351" s="210"/>
      <c r="J6351" s="102"/>
      <c r="K6351" s="210"/>
      <c r="L6351" s="102"/>
      <c r="M6351" s="210"/>
      <c r="N6351" s="102"/>
      <c r="O6351" s="210"/>
      <c r="P6351" s="102"/>
      <c r="Q6351" s="215"/>
    </row>
    <row r="6352" spans="2:17" x14ac:dyDescent="0.3">
      <c r="B6352" s="102"/>
      <c r="C6352" s="210"/>
      <c r="D6352" s="102"/>
      <c r="E6352" s="210"/>
      <c r="F6352" s="102"/>
      <c r="G6352" s="210"/>
      <c r="H6352" s="102"/>
      <c r="I6352" s="210"/>
      <c r="J6352" s="102"/>
      <c r="K6352" s="210"/>
      <c r="L6352" s="102"/>
      <c r="M6352" s="210"/>
      <c r="N6352" s="102"/>
      <c r="O6352" s="210"/>
      <c r="P6352" s="102"/>
      <c r="Q6352" s="215"/>
    </row>
    <row r="6353" spans="2:17" x14ac:dyDescent="0.3">
      <c r="B6353" s="102"/>
      <c r="C6353" s="210"/>
      <c r="D6353" s="102"/>
      <c r="E6353" s="210"/>
      <c r="F6353" s="102"/>
      <c r="G6353" s="210"/>
      <c r="H6353" s="102"/>
      <c r="I6353" s="210"/>
      <c r="J6353" s="102"/>
      <c r="K6353" s="210"/>
      <c r="L6353" s="102"/>
      <c r="M6353" s="210"/>
      <c r="N6353" s="102"/>
      <c r="O6353" s="210"/>
      <c r="P6353" s="102"/>
      <c r="Q6353" s="215"/>
    </row>
    <row r="6354" spans="2:17" x14ac:dyDescent="0.3">
      <c r="B6354" s="102"/>
      <c r="C6354" s="210"/>
      <c r="D6354" s="102"/>
      <c r="E6354" s="210"/>
      <c r="F6354" s="102"/>
      <c r="G6354" s="210"/>
      <c r="H6354" s="102"/>
      <c r="I6354" s="210"/>
      <c r="J6354" s="102"/>
      <c r="K6354" s="210"/>
      <c r="L6354" s="102"/>
      <c r="M6354" s="210"/>
      <c r="N6354" s="102"/>
      <c r="O6354" s="210"/>
      <c r="P6354" s="102"/>
      <c r="Q6354" s="215"/>
    </row>
    <row r="6355" spans="2:17" x14ac:dyDescent="0.3">
      <c r="B6355" s="102"/>
      <c r="C6355" s="210"/>
      <c r="D6355" s="102"/>
      <c r="E6355" s="210"/>
      <c r="F6355" s="102"/>
      <c r="G6355" s="210"/>
      <c r="H6355" s="102"/>
      <c r="I6355" s="210"/>
      <c r="J6355" s="102"/>
      <c r="K6355" s="210"/>
      <c r="L6355" s="102"/>
      <c r="M6355" s="210"/>
      <c r="N6355" s="102"/>
      <c r="O6355" s="210"/>
      <c r="P6355" s="102"/>
      <c r="Q6355" s="215"/>
    </row>
    <row r="6356" spans="2:17" x14ac:dyDescent="0.3">
      <c r="B6356" s="102"/>
      <c r="C6356" s="210"/>
      <c r="D6356" s="102"/>
      <c r="E6356" s="210"/>
      <c r="F6356" s="102"/>
      <c r="G6356" s="210"/>
      <c r="H6356" s="102"/>
      <c r="I6356" s="210"/>
      <c r="J6356" s="102"/>
      <c r="K6356" s="210"/>
      <c r="L6356" s="102"/>
      <c r="M6356" s="210"/>
      <c r="N6356" s="102"/>
      <c r="O6356" s="210"/>
      <c r="P6356" s="102"/>
      <c r="Q6356" s="215"/>
    </row>
    <row r="6357" spans="2:17" x14ac:dyDescent="0.3">
      <c r="B6357" s="102"/>
      <c r="C6357" s="210"/>
      <c r="D6357" s="102"/>
      <c r="E6357" s="210"/>
      <c r="F6357" s="102"/>
      <c r="G6357" s="210"/>
      <c r="H6357" s="102"/>
      <c r="I6357" s="210"/>
      <c r="J6357" s="102"/>
      <c r="K6357" s="210"/>
      <c r="L6357" s="102"/>
      <c r="M6357" s="210"/>
      <c r="N6357" s="102"/>
      <c r="O6357" s="210"/>
      <c r="P6357" s="102"/>
      <c r="Q6357" s="215"/>
    </row>
    <row r="6358" spans="2:17" x14ac:dyDescent="0.3">
      <c r="B6358" s="102"/>
      <c r="C6358" s="210"/>
      <c r="D6358" s="102"/>
      <c r="E6358" s="210"/>
      <c r="F6358" s="102"/>
      <c r="G6358" s="210"/>
      <c r="H6358" s="102"/>
      <c r="I6358" s="210"/>
      <c r="J6358" s="102"/>
      <c r="K6358" s="210"/>
      <c r="L6358" s="102"/>
      <c r="M6358" s="210"/>
      <c r="N6358" s="102"/>
      <c r="O6358" s="210"/>
      <c r="P6358" s="102"/>
      <c r="Q6358" s="215"/>
    </row>
    <row r="6359" spans="2:17" x14ac:dyDescent="0.3">
      <c r="B6359" s="102"/>
      <c r="C6359" s="210"/>
      <c r="D6359" s="102"/>
      <c r="E6359" s="210"/>
      <c r="F6359" s="102"/>
      <c r="G6359" s="210"/>
      <c r="H6359" s="102"/>
      <c r="I6359" s="210"/>
      <c r="J6359" s="102"/>
      <c r="K6359" s="210"/>
      <c r="L6359" s="102"/>
      <c r="M6359" s="210"/>
      <c r="N6359" s="102"/>
      <c r="O6359" s="210"/>
      <c r="P6359" s="102"/>
      <c r="Q6359" s="215"/>
    </row>
    <row r="6360" spans="2:17" x14ac:dyDescent="0.3">
      <c r="B6360" s="102"/>
      <c r="C6360" s="210"/>
      <c r="D6360" s="102"/>
      <c r="E6360" s="210"/>
      <c r="F6360" s="102"/>
      <c r="G6360" s="210"/>
      <c r="H6360" s="102"/>
      <c r="I6360" s="210"/>
      <c r="J6360" s="102"/>
      <c r="K6360" s="210"/>
      <c r="L6360" s="102"/>
      <c r="M6360" s="210"/>
      <c r="N6360" s="102"/>
      <c r="O6360" s="210"/>
      <c r="P6360" s="102"/>
      <c r="Q6360" s="215"/>
    </row>
    <row r="6361" spans="2:17" x14ac:dyDescent="0.3">
      <c r="B6361" s="102"/>
      <c r="C6361" s="210"/>
      <c r="D6361" s="102"/>
      <c r="E6361" s="210"/>
      <c r="F6361" s="102"/>
      <c r="G6361" s="210"/>
      <c r="H6361" s="102"/>
      <c r="I6361" s="210"/>
      <c r="J6361" s="102"/>
      <c r="K6361" s="210"/>
      <c r="L6361" s="102"/>
      <c r="M6361" s="210"/>
      <c r="N6361" s="102"/>
      <c r="O6361" s="210"/>
      <c r="P6361" s="102"/>
      <c r="Q6361" s="215"/>
    </row>
    <row r="6362" spans="2:17" x14ac:dyDescent="0.3">
      <c r="B6362" s="102"/>
      <c r="C6362" s="210"/>
      <c r="D6362" s="102"/>
      <c r="E6362" s="210"/>
      <c r="F6362" s="102"/>
      <c r="G6362" s="210"/>
      <c r="H6362" s="102"/>
      <c r="I6362" s="210"/>
      <c r="J6362" s="102"/>
      <c r="K6362" s="210"/>
      <c r="L6362" s="102"/>
      <c r="M6362" s="210"/>
      <c r="N6362" s="102"/>
      <c r="O6362" s="210"/>
      <c r="P6362" s="102"/>
      <c r="Q6362" s="215"/>
    </row>
    <row r="6363" spans="2:17" x14ac:dyDescent="0.3">
      <c r="B6363" s="102"/>
      <c r="C6363" s="210"/>
      <c r="D6363" s="102"/>
      <c r="E6363" s="210"/>
      <c r="F6363" s="102"/>
      <c r="G6363" s="210"/>
      <c r="H6363" s="102"/>
      <c r="I6363" s="210"/>
      <c r="J6363" s="102"/>
      <c r="K6363" s="210"/>
      <c r="L6363" s="102"/>
      <c r="M6363" s="210"/>
      <c r="N6363" s="102"/>
      <c r="O6363" s="210"/>
      <c r="P6363" s="102"/>
      <c r="Q6363" s="215"/>
    </row>
    <row r="6364" spans="2:17" x14ac:dyDescent="0.3">
      <c r="B6364" s="102"/>
      <c r="C6364" s="210"/>
      <c r="D6364" s="102"/>
      <c r="E6364" s="210"/>
      <c r="F6364" s="102"/>
      <c r="G6364" s="210"/>
      <c r="H6364" s="102"/>
      <c r="I6364" s="210"/>
      <c r="J6364" s="102"/>
      <c r="K6364" s="210"/>
      <c r="L6364" s="102"/>
      <c r="M6364" s="210"/>
      <c r="N6364" s="102"/>
      <c r="O6364" s="210"/>
      <c r="P6364" s="102"/>
      <c r="Q6364" s="215"/>
    </row>
    <row r="6365" spans="2:17" x14ac:dyDescent="0.3">
      <c r="B6365" s="102"/>
      <c r="C6365" s="210"/>
      <c r="D6365" s="102"/>
      <c r="E6365" s="210"/>
      <c r="F6365" s="102"/>
      <c r="G6365" s="210"/>
      <c r="H6365" s="102"/>
      <c r="I6365" s="210"/>
      <c r="J6365" s="102"/>
      <c r="K6365" s="210"/>
      <c r="L6365" s="102"/>
      <c r="M6365" s="210"/>
      <c r="N6365" s="102"/>
      <c r="O6365" s="210"/>
      <c r="P6365" s="102"/>
      <c r="Q6365" s="215"/>
    </row>
    <row r="6366" spans="2:17" x14ac:dyDescent="0.3">
      <c r="B6366" s="102"/>
      <c r="C6366" s="210"/>
      <c r="D6366" s="102"/>
      <c r="E6366" s="210"/>
      <c r="F6366" s="102"/>
      <c r="G6366" s="210"/>
      <c r="H6366" s="102"/>
      <c r="I6366" s="210"/>
      <c r="J6366" s="102"/>
      <c r="K6366" s="210"/>
      <c r="L6366" s="102"/>
      <c r="M6366" s="210"/>
      <c r="N6366" s="102"/>
      <c r="O6366" s="210"/>
      <c r="P6366" s="102"/>
      <c r="Q6366" s="215"/>
    </row>
    <row r="6367" spans="2:17" x14ac:dyDescent="0.3">
      <c r="B6367" s="102"/>
      <c r="C6367" s="210"/>
      <c r="D6367" s="102"/>
      <c r="E6367" s="210"/>
      <c r="F6367" s="102"/>
      <c r="G6367" s="210"/>
      <c r="H6367" s="102"/>
      <c r="I6367" s="210"/>
      <c r="J6367" s="102"/>
      <c r="K6367" s="210"/>
      <c r="L6367" s="102"/>
      <c r="M6367" s="210"/>
      <c r="N6367" s="102"/>
      <c r="O6367" s="210"/>
      <c r="P6367" s="102"/>
      <c r="Q6367" s="215"/>
    </row>
    <row r="6368" spans="2:17" x14ac:dyDescent="0.3">
      <c r="B6368" s="102"/>
      <c r="C6368" s="210"/>
      <c r="D6368" s="102"/>
      <c r="E6368" s="210"/>
      <c r="F6368" s="102"/>
      <c r="G6368" s="210"/>
      <c r="H6368" s="102"/>
      <c r="I6368" s="210"/>
      <c r="J6368" s="102"/>
      <c r="K6368" s="210"/>
      <c r="L6368" s="102"/>
      <c r="M6368" s="210"/>
      <c r="N6368" s="102"/>
      <c r="O6368" s="210"/>
      <c r="P6368" s="102"/>
      <c r="Q6368" s="215"/>
    </row>
    <row r="6369" spans="2:17" x14ac:dyDescent="0.3">
      <c r="B6369" s="102"/>
      <c r="C6369" s="210"/>
      <c r="D6369" s="102"/>
      <c r="E6369" s="210"/>
      <c r="F6369" s="102"/>
      <c r="G6369" s="210"/>
      <c r="H6369" s="102"/>
      <c r="I6369" s="210"/>
      <c r="J6369" s="102"/>
      <c r="K6369" s="210"/>
      <c r="L6369" s="102"/>
      <c r="M6369" s="210"/>
      <c r="N6369" s="102"/>
      <c r="O6369" s="210"/>
      <c r="P6369" s="102"/>
      <c r="Q6369" s="215"/>
    </row>
    <row r="6370" spans="2:17" x14ac:dyDescent="0.3">
      <c r="B6370" s="102"/>
      <c r="C6370" s="210"/>
      <c r="D6370" s="102"/>
      <c r="E6370" s="210"/>
      <c r="F6370" s="102"/>
      <c r="G6370" s="210"/>
      <c r="H6370" s="102"/>
      <c r="I6370" s="210"/>
      <c r="J6370" s="102"/>
      <c r="K6370" s="210"/>
      <c r="L6370" s="102"/>
      <c r="M6370" s="210"/>
      <c r="N6370" s="102"/>
      <c r="O6370" s="210"/>
      <c r="P6370" s="102"/>
      <c r="Q6370" s="215"/>
    </row>
    <row r="6371" spans="2:17" x14ac:dyDescent="0.3">
      <c r="B6371" s="102"/>
      <c r="C6371" s="210"/>
      <c r="D6371" s="102"/>
      <c r="E6371" s="210"/>
      <c r="F6371" s="102"/>
      <c r="G6371" s="210"/>
      <c r="H6371" s="102"/>
      <c r="I6371" s="210"/>
      <c r="J6371" s="102"/>
      <c r="K6371" s="210"/>
      <c r="L6371" s="102"/>
      <c r="M6371" s="210"/>
      <c r="N6371" s="102"/>
      <c r="O6371" s="210"/>
      <c r="P6371" s="102"/>
      <c r="Q6371" s="215"/>
    </row>
    <row r="6372" spans="2:17" x14ac:dyDescent="0.3">
      <c r="B6372" s="102"/>
      <c r="C6372" s="210"/>
      <c r="D6372" s="102"/>
      <c r="E6372" s="210"/>
      <c r="F6372" s="102"/>
      <c r="G6372" s="210"/>
      <c r="H6372" s="102"/>
      <c r="I6372" s="210"/>
      <c r="J6372" s="102"/>
      <c r="K6372" s="210"/>
      <c r="L6372" s="102"/>
      <c r="M6372" s="210"/>
      <c r="N6372" s="102"/>
      <c r="O6372" s="210"/>
      <c r="P6372" s="102"/>
      <c r="Q6372" s="215"/>
    </row>
    <row r="6373" spans="2:17" x14ac:dyDescent="0.3">
      <c r="B6373" s="102"/>
      <c r="C6373" s="210"/>
      <c r="D6373" s="102"/>
      <c r="E6373" s="210"/>
      <c r="F6373" s="102"/>
      <c r="G6373" s="210"/>
      <c r="H6373" s="102"/>
      <c r="I6373" s="210"/>
      <c r="J6373" s="102"/>
      <c r="K6373" s="210"/>
      <c r="L6373" s="102"/>
      <c r="M6373" s="210"/>
      <c r="N6373" s="102"/>
      <c r="O6373" s="210"/>
      <c r="P6373" s="102"/>
      <c r="Q6373" s="215"/>
    </row>
    <row r="6374" spans="2:17" x14ac:dyDescent="0.3">
      <c r="B6374" s="102"/>
      <c r="C6374" s="210"/>
      <c r="D6374" s="102"/>
      <c r="E6374" s="210"/>
      <c r="F6374" s="102"/>
      <c r="G6374" s="210"/>
      <c r="H6374" s="102"/>
      <c r="I6374" s="210"/>
      <c r="J6374" s="102"/>
      <c r="K6374" s="210"/>
      <c r="L6374" s="102"/>
      <c r="M6374" s="210"/>
      <c r="N6374" s="102"/>
      <c r="O6374" s="210"/>
      <c r="P6374" s="102"/>
      <c r="Q6374" s="215"/>
    </row>
    <row r="6375" spans="2:17" x14ac:dyDescent="0.3">
      <c r="B6375" s="102"/>
      <c r="C6375" s="210"/>
      <c r="D6375" s="102"/>
      <c r="E6375" s="210"/>
      <c r="F6375" s="102"/>
      <c r="G6375" s="210"/>
      <c r="H6375" s="102"/>
      <c r="I6375" s="210"/>
      <c r="J6375" s="102"/>
      <c r="K6375" s="210"/>
      <c r="L6375" s="102"/>
      <c r="M6375" s="210"/>
      <c r="N6375" s="102"/>
      <c r="O6375" s="210"/>
      <c r="P6375" s="102"/>
      <c r="Q6375" s="215"/>
    </row>
    <row r="6376" spans="2:17" x14ac:dyDescent="0.3">
      <c r="B6376" s="102"/>
      <c r="C6376" s="210"/>
      <c r="D6376" s="102"/>
      <c r="E6376" s="210"/>
      <c r="F6376" s="102"/>
      <c r="G6376" s="210"/>
      <c r="H6376" s="102"/>
      <c r="I6376" s="210"/>
      <c r="J6376" s="102"/>
      <c r="K6376" s="210"/>
      <c r="L6376" s="102"/>
      <c r="M6376" s="210"/>
      <c r="N6376" s="102"/>
      <c r="O6376" s="210"/>
      <c r="P6376" s="102"/>
      <c r="Q6376" s="215"/>
    </row>
    <row r="6377" spans="2:17" x14ac:dyDescent="0.3">
      <c r="B6377" s="102"/>
      <c r="C6377" s="210"/>
      <c r="D6377" s="102"/>
      <c r="E6377" s="210"/>
      <c r="F6377" s="102"/>
      <c r="G6377" s="210"/>
      <c r="H6377" s="102"/>
      <c r="I6377" s="210"/>
      <c r="J6377" s="102"/>
      <c r="K6377" s="210"/>
      <c r="L6377" s="102"/>
      <c r="M6377" s="210"/>
      <c r="N6377" s="102"/>
      <c r="O6377" s="210"/>
      <c r="P6377" s="102"/>
      <c r="Q6377" s="215"/>
    </row>
    <row r="6378" spans="2:17" x14ac:dyDescent="0.3">
      <c r="B6378" s="102"/>
      <c r="C6378" s="210"/>
      <c r="D6378" s="102"/>
      <c r="E6378" s="210"/>
      <c r="F6378" s="102"/>
      <c r="G6378" s="210"/>
      <c r="H6378" s="102"/>
      <c r="I6378" s="210"/>
      <c r="J6378" s="102"/>
      <c r="K6378" s="210"/>
      <c r="L6378" s="102"/>
      <c r="M6378" s="210"/>
      <c r="N6378" s="102"/>
      <c r="O6378" s="210"/>
      <c r="P6378" s="102"/>
      <c r="Q6378" s="215"/>
    </row>
    <row r="6379" spans="2:17" x14ac:dyDescent="0.3">
      <c r="B6379" s="102"/>
      <c r="C6379" s="210"/>
      <c r="D6379" s="102"/>
      <c r="E6379" s="210"/>
      <c r="F6379" s="102"/>
      <c r="G6379" s="210"/>
      <c r="H6379" s="102"/>
      <c r="I6379" s="210"/>
      <c r="J6379" s="102"/>
      <c r="K6379" s="210"/>
      <c r="L6379" s="102"/>
      <c r="M6379" s="210"/>
      <c r="N6379" s="102"/>
      <c r="O6379" s="210"/>
      <c r="P6379" s="102"/>
      <c r="Q6379" s="215"/>
    </row>
    <row r="6380" spans="2:17" x14ac:dyDescent="0.3">
      <c r="B6380" s="102"/>
      <c r="C6380" s="210"/>
      <c r="D6380" s="102"/>
      <c r="E6380" s="210"/>
      <c r="F6380" s="102"/>
      <c r="G6380" s="210"/>
      <c r="H6380" s="102"/>
      <c r="I6380" s="210"/>
      <c r="J6380" s="102"/>
      <c r="K6380" s="210"/>
      <c r="L6380" s="102"/>
      <c r="M6380" s="210"/>
      <c r="N6380" s="102"/>
      <c r="O6380" s="210"/>
      <c r="P6380" s="102"/>
      <c r="Q6380" s="215"/>
    </row>
    <row r="6381" spans="2:17" x14ac:dyDescent="0.3">
      <c r="B6381" s="102"/>
      <c r="C6381" s="210"/>
      <c r="D6381" s="102"/>
      <c r="E6381" s="210"/>
      <c r="F6381" s="102"/>
      <c r="G6381" s="210"/>
      <c r="H6381" s="102"/>
      <c r="I6381" s="210"/>
      <c r="J6381" s="102"/>
      <c r="K6381" s="210"/>
      <c r="L6381" s="102"/>
      <c r="M6381" s="210"/>
      <c r="N6381" s="102"/>
      <c r="O6381" s="210"/>
      <c r="P6381" s="102"/>
      <c r="Q6381" s="215"/>
    </row>
    <row r="6382" spans="2:17" x14ac:dyDescent="0.3">
      <c r="B6382" s="102"/>
      <c r="C6382" s="210"/>
      <c r="D6382" s="102"/>
      <c r="E6382" s="210"/>
      <c r="F6382" s="102"/>
      <c r="G6382" s="210"/>
      <c r="H6382" s="102"/>
      <c r="I6382" s="210"/>
      <c r="J6382" s="102"/>
      <c r="K6382" s="210"/>
      <c r="L6382" s="102"/>
      <c r="M6382" s="210"/>
      <c r="N6382" s="102"/>
      <c r="O6382" s="210"/>
      <c r="P6382" s="102"/>
      <c r="Q6382" s="215"/>
    </row>
    <row r="6383" spans="2:17" x14ac:dyDescent="0.3">
      <c r="B6383" s="102"/>
      <c r="C6383" s="210"/>
      <c r="D6383" s="102"/>
      <c r="E6383" s="210"/>
      <c r="F6383" s="102"/>
      <c r="G6383" s="210"/>
      <c r="H6383" s="102"/>
      <c r="I6383" s="210"/>
      <c r="J6383" s="102"/>
      <c r="K6383" s="210"/>
      <c r="L6383" s="102"/>
      <c r="M6383" s="210"/>
      <c r="N6383" s="102"/>
      <c r="O6383" s="210"/>
      <c r="P6383" s="102"/>
      <c r="Q6383" s="215"/>
    </row>
    <row r="6384" spans="2:17" x14ac:dyDescent="0.3">
      <c r="B6384" s="102"/>
      <c r="C6384" s="210"/>
      <c r="D6384" s="102"/>
      <c r="E6384" s="210"/>
      <c r="F6384" s="102"/>
      <c r="G6384" s="210"/>
      <c r="H6384" s="102"/>
      <c r="I6384" s="210"/>
      <c r="J6384" s="102"/>
      <c r="K6384" s="210"/>
      <c r="L6384" s="102"/>
      <c r="M6384" s="210"/>
      <c r="N6384" s="102"/>
      <c r="O6384" s="210"/>
      <c r="P6384" s="102"/>
      <c r="Q6384" s="215"/>
    </row>
    <row r="6385" spans="2:17" x14ac:dyDescent="0.3">
      <c r="B6385" s="102"/>
      <c r="C6385" s="210"/>
      <c r="D6385" s="102"/>
      <c r="E6385" s="210"/>
      <c r="F6385" s="102"/>
      <c r="G6385" s="210"/>
      <c r="H6385" s="102"/>
      <c r="I6385" s="210"/>
      <c r="J6385" s="102"/>
      <c r="K6385" s="210"/>
      <c r="L6385" s="102"/>
      <c r="M6385" s="210"/>
      <c r="N6385" s="102"/>
      <c r="O6385" s="210"/>
      <c r="P6385" s="102"/>
      <c r="Q6385" s="215"/>
    </row>
    <row r="6386" spans="2:17" x14ac:dyDescent="0.3">
      <c r="B6386" s="102"/>
      <c r="C6386" s="210"/>
      <c r="D6386" s="102"/>
      <c r="E6386" s="210"/>
      <c r="F6386" s="102"/>
      <c r="G6386" s="210"/>
      <c r="H6386" s="102"/>
      <c r="I6386" s="210"/>
      <c r="J6386" s="102"/>
      <c r="K6386" s="210"/>
      <c r="L6386" s="102"/>
      <c r="M6386" s="210"/>
      <c r="N6386" s="102"/>
      <c r="O6386" s="210"/>
      <c r="P6386" s="102"/>
      <c r="Q6386" s="215"/>
    </row>
    <row r="6387" spans="2:17" x14ac:dyDescent="0.3">
      <c r="B6387" s="102"/>
      <c r="C6387" s="210"/>
      <c r="D6387" s="102"/>
      <c r="E6387" s="210"/>
      <c r="F6387" s="102"/>
      <c r="G6387" s="210"/>
      <c r="H6387" s="102"/>
      <c r="I6387" s="210"/>
      <c r="J6387" s="102"/>
      <c r="K6387" s="210"/>
      <c r="L6387" s="102"/>
      <c r="M6387" s="210"/>
      <c r="N6387" s="102"/>
      <c r="O6387" s="210"/>
      <c r="P6387" s="102"/>
      <c r="Q6387" s="215"/>
    </row>
    <row r="6388" spans="2:17" x14ac:dyDescent="0.3">
      <c r="B6388" s="102"/>
      <c r="C6388" s="210"/>
      <c r="D6388" s="102"/>
      <c r="E6388" s="210"/>
      <c r="F6388" s="102"/>
      <c r="G6388" s="210"/>
      <c r="H6388" s="102"/>
      <c r="I6388" s="210"/>
      <c r="J6388" s="102"/>
      <c r="K6388" s="210"/>
      <c r="L6388" s="102"/>
      <c r="M6388" s="210"/>
      <c r="N6388" s="102"/>
      <c r="O6388" s="210"/>
      <c r="P6388" s="102"/>
      <c r="Q6388" s="215"/>
    </row>
    <row r="6389" spans="2:17" x14ac:dyDescent="0.3">
      <c r="B6389" s="102"/>
      <c r="C6389" s="210"/>
      <c r="D6389" s="102"/>
      <c r="E6389" s="210"/>
      <c r="F6389" s="102"/>
      <c r="G6389" s="210"/>
      <c r="H6389" s="102"/>
      <c r="I6389" s="210"/>
      <c r="J6389" s="102"/>
      <c r="K6389" s="210"/>
      <c r="L6389" s="102"/>
      <c r="M6389" s="210"/>
      <c r="N6389" s="102"/>
      <c r="O6389" s="210"/>
      <c r="P6389" s="102"/>
      <c r="Q6389" s="215"/>
    </row>
    <row r="6390" spans="2:17" x14ac:dyDescent="0.3">
      <c r="B6390" s="102"/>
      <c r="C6390" s="210"/>
      <c r="D6390" s="102"/>
      <c r="E6390" s="210"/>
      <c r="F6390" s="102"/>
      <c r="G6390" s="210"/>
      <c r="H6390" s="102"/>
      <c r="I6390" s="210"/>
      <c r="J6390" s="102"/>
      <c r="K6390" s="210"/>
      <c r="L6390" s="102"/>
      <c r="M6390" s="210"/>
      <c r="N6390" s="102"/>
      <c r="O6390" s="210"/>
      <c r="P6390" s="102"/>
      <c r="Q6390" s="215"/>
    </row>
    <row r="6391" spans="2:17" x14ac:dyDescent="0.3">
      <c r="B6391" s="102"/>
      <c r="C6391" s="210"/>
      <c r="D6391" s="102"/>
      <c r="E6391" s="210"/>
      <c r="F6391" s="102"/>
      <c r="G6391" s="210"/>
      <c r="H6391" s="102"/>
      <c r="I6391" s="210"/>
      <c r="J6391" s="102"/>
      <c r="K6391" s="210"/>
      <c r="L6391" s="102"/>
      <c r="M6391" s="210"/>
      <c r="N6391" s="102"/>
      <c r="O6391" s="210"/>
      <c r="P6391" s="102"/>
      <c r="Q6391" s="215"/>
    </row>
    <row r="6392" spans="2:17" x14ac:dyDescent="0.3">
      <c r="B6392" s="102"/>
      <c r="C6392" s="210"/>
      <c r="D6392" s="102"/>
      <c r="E6392" s="210"/>
      <c r="F6392" s="102"/>
      <c r="G6392" s="210"/>
      <c r="H6392" s="102"/>
      <c r="I6392" s="210"/>
      <c r="J6392" s="102"/>
      <c r="K6392" s="210"/>
      <c r="L6392" s="102"/>
      <c r="M6392" s="210"/>
      <c r="N6392" s="102"/>
      <c r="O6392" s="210"/>
      <c r="P6392" s="102"/>
      <c r="Q6392" s="215"/>
    </row>
    <row r="6393" spans="2:17" x14ac:dyDescent="0.3">
      <c r="B6393" s="102"/>
      <c r="C6393" s="210"/>
      <c r="D6393" s="102"/>
      <c r="E6393" s="210"/>
      <c r="F6393" s="102"/>
      <c r="G6393" s="210"/>
      <c r="H6393" s="102"/>
      <c r="I6393" s="210"/>
      <c r="J6393" s="102"/>
      <c r="K6393" s="210"/>
      <c r="L6393" s="102"/>
      <c r="M6393" s="210"/>
      <c r="N6393" s="102"/>
      <c r="O6393" s="210"/>
      <c r="P6393" s="102"/>
      <c r="Q6393" s="215"/>
    </row>
    <row r="6394" spans="2:17" x14ac:dyDescent="0.3">
      <c r="B6394" s="102"/>
      <c r="C6394" s="210"/>
      <c r="D6394" s="102"/>
      <c r="E6394" s="210"/>
      <c r="F6394" s="102"/>
      <c r="G6394" s="210"/>
      <c r="H6394" s="102"/>
      <c r="I6394" s="210"/>
      <c r="J6394" s="102"/>
      <c r="K6394" s="210"/>
      <c r="L6394" s="102"/>
      <c r="M6394" s="210"/>
      <c r="N6394" s="102"/>
      <c r="O6394" s="210"/>
      <c r="P6394" s="102"/>
      <c r="Q6394" s="215"/>
    </row>
    <row r="6395" spans="2:17" x14ac:dyDescent="0.3">
      <c r="B6395" s="102"/>
      <c r="C6395" s="210"/>
      <c r="D6395" s="102"/>
      <c r="E6395" s="210"/>
      <c r="F6395" s="102"/>
      <c r="G6395" s="210"/>
      <c r="H6395" s="102"/>
      <c r="I6395" s="210"/>
      <c r="J6395" s="102"/>
      <c r="K6395" s="210"/>
      <c r="L6395" s="102"/>
      <c r="M6395" s="210"/>
      <c r="N6395" s="102"/>
      <c r="O6395" s="210"/>
      <c r="P6395" s="102"/>
      <c r="Q6395" s="215"/>
    </row>
    <row r="6396" spans="2:17" x14ac:dyDescent="0.3">
      <c r="B6396" s="102"/>
      <c r="C6396" s="210"/>
      <c r="D6396" s="102"/>
      <c r="E6396" s="210"/>
      <c r="F6396" s="102"/>
      <c r="G6396" s="210"/>
      <c r="H6396" s="102"/>
      <c r="I6396" s="210"/>
      <c r="J6396" s="102"/>
      <c r="K6396" s="210"/>
      <c r="L6396" s="102"/>
      <c r="M6396" s="210"/>
      <c r="N6396" s="102"/>
      <c r="O6396" s="210"/>
      <c r="P6396" s="102"/>
      <c r="Q6396" s="215"/>
    </row>
    <row r="6397" spans="2:17" x14ac:dyDescent="0.3">
      <c r="B6397" s="102"/>
      <c r="C6397" s="210"/>
      <c r="D6397" s="102"/>
      <c r="E6397" s="210"/>
      <c r="F6397" s="102"/>
      <c r="G6397" s="210"/>
      <c r="H6397" s="102"/>
      <c r="I6397" s="210"/>
      <c r="J6397" s="102"/>
      <c r="K6397" s="210"/>
      <c r="L6397" s="102"/>
      <c r="M6397" s="210"/>
      <c r="N6397" s="102"/>
      <c r="O6397" s="210"/>
      <c r="P6397" s="102"/>
      <c r="Q6397" s="215"/>
    </row>
    <row r="6398" spans="2:17" x14ac:dyDescent="0.3">
      <c r="B6398" s="102"/>
      <c r="C6398" s="210"/>
      <c r="D6398" s="102"/>
      <c r="E6398" s="210"/>
      <c r="F6398" s="102"/>
      <c r="G6398" s="210"/>
      <c r="H6398" s="102"/>
      <c r="I6398" s="210"/>
      <c r="J6398" s="102"/>
      <c r="K6398" s="210"/>
      <c r="L6398" s="102"/>
      <c r="M6398" s="210"/>
      <c r="N6398" s="102"/>
      <c r="O6398" s="210"/>
      <c r="P6398" s="102"/>
      <c r="Q6398" s="215"/>
    </row>
    <row r="6399" spans="2:17" x14ac:dyDescent="0.3">
      <c r="B6399" s="102"/>
      <c r="C6399" s="210"/>
      <c r="D6399" s="102"/>
      <c r="E6399" s="210"/>
      <c r="F6399" s="102"/>
      <c r="G6399" s="210"/>
      <c r="H6399" s="102"/>
      <c r="I6399" s="210"/>
      <c r="J6399" s="102"/>
      <c r="K6399" s="210"/>
      <c r="L6399" s="102"/>
      <c r="M6399" s="210"/>
      <c r="N6399" s="102"/>
      <c r="O6399" s="210"/>
      <c r="P6399" s="102"/>
      <c r="Q6399" s="215"/>
    </row>
    <row r="6400" spans="2:17" x14ac:dyDescent="0.3">
      <c r="B6400" s="102"/>
      <c r="C6400" s="210"/>
      <c r="D6400" s="102"/>
      <c r="E6400" s="210"/>
      <c r="F6400" s="102"/>
      <c r="G6400" s="210"/>
      <c r="H6400" s="102"/>
      <c r="I6400" s="210"/>
      <c r="J6400" s="102"/>
      <c r="K6400" s="210"/>
      <c r="L6400" s="102"/>
      <c r="M6400" s="210"/>
      <c r="N6400" s="102"/>
      <c r="O6400" s="210"/>
      <c r="P6400" s="102"/>
      <c r="Q6400" s="215"/>
    </row>
    <row r="6401" spans="2:17" x14ac:dyDescent="0.3">
      <c r="B6401" s="102"/>
      <c r="C6401" s="210"/>
      <c r="D6401" s="102"/>
      <c r="E6401" s="210"/>
      <c r="F6401" s="102"/>
      <c r="G6401" s="210"/>
      <c r="H6401" s="102"/>
      <c r="I6401" s="210"/>
      <c r="J6401" s="102"/>
      <c r="K6401" s="210"/>
      <c r="L6401" s="102"/>
      <c r="M6401" s="210"/>
      <c r="N6401" s="102"/>
      <c r="O6401" s="210"/>
      <c r="P6401" s="102"/>
      <c r="Q6401" s="215"/>
    </row>
    <row r="6402" spans="2:17" x14ac:dyDescent="0.3">
      <c r="B6402" s="102"/>
      <c r="C6402" s="210"/>
      <c r="D6402" s="102"/>
      <c r="E6402" s="210"/>
      <c r="F6402" s="102"/>
      <c r="G6402" s="210"/>
      <c r="H6402" s="102"/>
      <c r="I6402" s="210"/>
      <c r="J6402" s="102"/>
      <c r="K6402" s="210"/>
      <c r="L6402" s="102"/>
      <c r="M6402" s="210"/>
      <c r="N6402" s="102"/>
      <c r="O6402" s="210"/>
      <c r="P6402" s="102"/>
      <c r="Q6402" s="215"/>
    </row>
    <row r="6403" spans="2:17" x14ac:dyDescent="0.3">
      <c r="B6403" s="102"/>
      <c r="C6403" s="210"/>
      <c r="D6403" s="102"/>
      <c r="E6403" s="210"/>
      <c r="F6403" s="102"/>
      <c r="G6403" s="210"/>
      <c r="H6403" s="102"/>
      <c r="I6403" s="210"/>
      <c r="J6403" s="102"/>
      <c r="K6403" s="210"/>
      <c r="L6403" s="102"/>
      <c r="M6403" s="210"/>
      <c r="N6403" s="102"/>
      <c r="O6403" s="210"/>
      <c r="P6403" s="102"/>
      <c r="Q6403" s="215"/>
    </row>
    <row r="6404" spans="2:17" x14ac:dyDescent="0.3">
      <c r="B6404" s="102"/>
      <c r="C6404" s="210"/>
      <c r="D6404" s="102"/>
      <c r="E6404" s="210"/>
      <c r="F6404" s="102"/>
      <c r="G6404" s="210"/>
      <c r="H6404" s="102"/>
      <c r="I6404" s="210"/>
      <c r="J6404" s="102"/>
      <c r="K6404" s="210"/>
      <c r="L6404" s="102"/>
      <c r="M6404" s="210"/>
      <c r="N6404" s="102"/>
      <c r="O6404" s="210"/>
      <c r="P6404" s="102"/>
      <c r="Q6404" s="215"/>
    </row>
    <row r="6405" spans="2:17" x14ac:dyDescent="0.3">
      <c r="B6405" s="102"/>
      <c r="C6405" s="210"/>
      <c r="D6405" s="102"/>
      <c r="E6405" s="210"/>
      <c r="F6405" s="102"/>
      <c r="G6405" s="210"/>
      <c r="H6405" s="102"/>
      <c r="I6405" s="210"/>
      <c r="J6405" s="102"/>
      <c r="K6405" s="210"/>
      <c r="L6405" s="102"/>
      <c r="M6405" s="210"/>
      <c r="N6405" s="102"/>
      <c r="O6405" s="210"/>
      <c r="P6405" s="102"/>
      <c r="Q6405" s="215"/>
    </row>
    <row r="6406" spans="2:17" x14ac:dyDescent="0.3">
      <c r="B6406" s="102"/>
      <c r="C6406" s="210"/>
      <c r="D6406" s="102"/>
      <c r="E6406" s="210"/>
      <c r="F6406" s="102"/>
      <c r="G6406" s="210"/>
      <c r="H6406" s="102"/>
      <c r="I6406" s="210"/>
      <c r="J6406" s="102"/>
      <c r="K6406" s="210"/>
      <c r="L6406" s="102"/>
      <c r="M6406" s="210"/>
      <c r="N6406" s="102"/>
      <c r="O6406" s="210"/>
      <c r="P6406" s="102"/>
      <c r="Q6406" s="215"/>
    </row>
    <row r="6407" spans="2:17" x14ac:dyDescent="0.3">
      <c r="B6407" s="102"/>
      <c r="C6407" s="210"/>
      <c r="D6407" s="102"/>
      <c r="E6407" s="210"/>
      <c r="F6407" s="102"/>
      <c r="G6407" s="210"/>
      <c r="H6407" s="102"/>
      <c r="I6407" s="210"/>
      <c r="J6407" s="102"/>
      <c r="K6407" s="210"/>
      <c r="L6407" s="102"/>
      <c r="M6407" s="210"/>
      <c r="N6407" s="102"/>
      <c r="O6407" s="210"/>
      <c r="P6407" s="102"/>
      <c r="Q6407" s="215"/>
    </row>
    <row r="6408" spans="2:17" x14ac:dyDescent="0.3">
      <c r="B6408" s="102"/>
      <c r="C6408" s="210"/>
      <c r="D6408" s="102"/>
      <c r="E6408" s="210"/>
      <c r="F6408" s="102"/>
      <c r="G6408" s="210"/>
      <c r="H6408" s="102"/>
      <c r="I6408" s="210"/>
      <c r="J6408" s="102"/>
      <c r="K6408" s="210"/>
      <c r="L6408" s="102"/>
      <c r="M6408" s="210"/>
      <c r="N6408" s="102"/>
      <c r="O6408" s="210"/>
      <c r="P6408" s="102"/>
      <c r="Q6408" s="215"/>
    </row>
    <row r="6409" spans="2:17" x14ac:dyDescent="0.3">
      <c r="B6409" s="102"/>
      <c r="C6409" s="210"/>
      <c r="D6409" s="102"/>
      <c r="E6409" s="210"/>
      <c r="F6409" s="102"/>
      <c r="G6409" s="210"/>
      <c r="H6409" s="102"/>
      <c r="I6409" s="210"/>
      <c r="J6409" s="102"/>
      <c r="K6409" s="210"/>
      <c r="L6409" s="102"/>
      <c r="M6409" s="210"/>
      <c r="N6409" s="102"/>
      <c r="O6409" s="210"/>
      <c r="P6409" s="102"/>
      <c r="Q6409" s="215"/>
    </row>
    <row r="6410" spans="2:17" x14ac:dyDescent="0.3">
      <c r="B6410" s="102"/>
      <c r="C6410" s="210"/>
      <c r="D6410" s="102"/>
      <c r="E6410" s="210"/>
      <c r="F6410" s="102"/>
      <c r="G6410" s="210"/>
      <c r="H6410" s="102"/>
      <c r="I6410" s="210"/>
      <c r="J6410" s="102"/>
      <c r="K6410" s="210"/>
      <c r="L6410" s="102"/>
      <c r="M6410" s="210"/>
      <c r="N6410" s="102"/>
      <c r="O6410" s="210"/>
      <c r="P6410" s="102"/>
      <c r="Q6410" s="215"/>
    </row>
    <row r="6411" spans="2:17" x14ac:dyDescent="0.3">
      <c r="B6411" s="102"/>
      <c r="C6411" s="210"/>
      <c r="D6411" s="102"/>
      <c r="E6411" s="210"/>
      <c r="F6411" s="102"/>
      <c r="G6411" s="210"/>
      <c r="H6411" s="102"/>
      <c r="I6411" s="210"/>
      <c r="J6411" s="102"/>
      <c r="K6411" s="210"/>
      <c r="L6411" s="102"/>
      <c r="M6411" s="210"/>
      <c r="N6411" s="102"/>
      <c r="O6411" s="210"/>
      <c r="P6411" s="102"/>
      <c r="Q6411" s="215"/>
    </row>
    <row r="6412" spans="2:17" x14ac:dyDescent="0.3">
      <c r="B6412" s="102"/>
      <c r="C6412" s="210"/>
      <c r="D6412" s="102"/>
      <c r="E6412" s="210"/>
      <c r="F6412" s="102"/>
      <c r="G6412" s="210"/>
      <c r="H6412" s="102"/>
      <c r="I6412" s="210"/>
      <c r="J6412" s="102"/>
      <c r="K6412" s="210"/>
      <c r="L6412" s="102"/>
      <c r="M6412" s="210"/>
      <c r="N6412" s="102"/>
      <c r="O6412" s="210"/>
      <c r="P6412" s="102"/>
      <c r="Q6412" s="215"/>
    </row>
    <row r="6413" spans="2:17" x14ac:dyDescent="0.3">
      <c r="B6413" s="102"/>
      <c r="C6413" s="210"/>
      <c r="D6413" s="102"/>
      <c r="E6413" s="210"/>
      <c r="F6413" s="102"/>
      <c r="G6413" s="210"/>
      <c r="H6413" s="102"/>
      <c r="I6413" s="210"/>
      <c r="J6413" s="102"/>
      <c r="K6413" s="210"/>
      <c r="L6413" s="102"/>
      <c r="M6413" s="210"/>
      <c r="N6413" s="102"/>
      <c r="O6413" s="210"/>
      <c r="P6413" s="102"/>
      <c r="Q6413" s="215"/>
    </row>
    <row r="6414" spans="2:17" x14ac:dyDescent="0.3">
      <c r="B6414" s="102"/>
      <c r="C6414" s="210"/>
      <c r="D6414" s="102"/>
      <c r="E6414" s="210"/>
      <c r="F6414" s="102"/>
      <c r="G6414" s="210"/>
      <c r="H6414" s="102"/>
      <c r="I6414" s="210"/>
      <c r="J6414" s="102"/>
      <c r="K6414" s="210"/>
      <c r="L6414" s="102"/>
      <c r="M6414" s="210"/>
      <c r="N6414" s="102"/>
      <c r="O6414" s="210"/>
      <c r="P6414" s="102"/>
      <c r="Q6414" s="215"/>
    </row>
    <row r="6415" spans="2:17" x14ac:dyDescent="0.3">
      <c r="B6415" s="102"/>
      <c r="C6415" s="210"/>
      <c r="D6415" s="102"/>
      <c r="E6415" s="210"/>
      <c r="F6415" s="102"/>
      <c r="G6415" s="210"/>
      <c r="H6415" s="102"/>
      <c r="I6415" s="210"/>
      <c r="J6415" s="102"/>
      <c r="K6415" s="210"/>
      <c r="L6415" s="102"/>
      <c r="M6415" s="210"/>
      <c r="N6415" s="102"/>
      <c r="O6415" s="210"/>
      <c r="P6415" s="102"/>
      <c r="Q6415" s="215"/>
    </row>
    <row r="6416" spans="2:17" x14ac:dyDescent="0.3">
      <c r="B6416" s="102"/>
      <c r="C6416" s="210"/>
      <c r="D6416" s="102"/>
      <c r="E6416" s="210"/>
      <c r="F6416" s="102"/>
      <c r="G6416" s="210"/>
      <c r="H6416" s="102"/>
      <c r="I6416" s="210"/>
      <c r="J6416" s="102"/>
      <c r="K6416" s="210"/>
      <c r="L6416" s="102"/>
      <c r="M6416" s="210"/>
      <c r="N6416" s="102"/>
      <c r="O6416" s="210"/>
      <c r="P6416" s="102"/>
      <c r="Q6416" s="215"/>
    </row>
    <row r="6417" spans="2:17" x14ac:dyDescent="0.3">
      <c r="B6417" s="102"/>
      <c r="C6417" s="210"/>
      <c r="D6417" s="102"/>
      <c r="E6417" s="210"/>
      <c r="F6417" s="102"/>
      <c r="G6417" s="210"/>
      <c r="H6417" s="102"/>
      <c r="I6417" s="210"/>
      <c r="J6417" s="102"/>
      <c r="K6417" s="210"/>
      <c r="L6417" s="102"/>
      <c r="M6417" s="210"/>
      <c r="N6417" s="102"/>
      <c r="O6417" s="210"/>
      <c r="P6417" s="102"/>
      <c r="Q6417" s="215"/>
    </row>
    <row r="6418" spans="2:17" x14ac:dyDescent="0.3">
      <c r="B6418" s="102"/>
      <c r="C6418" s="210"/>
      <c r="D6418" s="102"/>
      <c r="E6418" s="210"/>
      <c r="F6418" s="102"/>
      <c r="G6418" s="210"/>
      <c r="H6418" s="102"/>
      <c r="I6418" s="210"/>
      <c r="J6418" s="102"/>
      <c r="K6418" s="210"/>
      <c r="L6418" s="102"/>
      <c r="M6418" s="210"/>
      <c r="N6418" s="102"/>
      <c r="O6418" s="210"/>
      <c r="P6418" s="102"/>
      <c r="Q6418" s="215"/>
    </row>
    <row r="6419" spans="2:17" x14ac:dyDescent="0.3">
      <c r="B6419" s="102"/>
      <c r="C6419" s="210"/>
      <c r="D6419" s="102"/>
      <c r="E6419" s="210"/>
      <c r="F6419" s="102"/>
      <c r="G6419" s="210"/>
      <c r="H6419" s="102"/>
      <c r="I6419" s="210"/>
      <c r="J6419" s="102"/>
      <c r="K6419" s="210"/>
      <c r="L6419" s="102"/>
      <c r="M6419" s="210"/>
      <c r="N6419" s="102"/>
      <c r="O6419" s="210"/>
      <c r="P6419" s="102"/>
      <c r="Q6419" s="215"/>
    </row>
    <row r="6420" spans="2:17" x14ac:dyDescent="0.3">
      <c r="B6420" s="102"/>
      <c r="C6420" s="210"/>
      <c r="D6420" s="102"/>
      <c r="E6420" s="210"/>
      <c r="F6420" s="102"/>
      <c r="G6420" s="210"/>
      <c r="H6420" s="102"/>
      <c r="I6420" s="210"/>
      <c r="J6420" s="102"/>
      <c r="K6420" s="210"/>
      <c r="L6420" s="102"/>
      <c r="M6420" s="210"/>
      <c r="N6420" s="102"/>
      <c r="O6420" s="210"/>
      <c r="P6420" s="102"/>
      <c r="Q6420" s="215"/>
    </row>
    <row r="6421" spans="2:17" x14ac:dyDescent="0.3">
      <c r="B6421" s="102"/>
      <c r="C6421" s="210"/>
      <c r="D6421" s="102"/>
      <c r="E6421" s="210"/>
      <c r="F6421" s="102"/>
      <c r="G6421" s="210"/>
      <c r="H6421" s="102"/>
      <c r="I6421" s="210"/>
      <c r="J6421" s="102"/>
      <c r="K6421" s="210"/>
      <c r="L6421" s="102"/>
      <c r="M6421" s="210"/>
      <c r="N6421" s="102"/>
      <c r="O6421" s="210"/>
      <c r="P6421" s="102"/>
      <c r="Q6421" s="215"/>
    </row>
    <row r="6422" spans="2:17" x14ac:dyDescent="0.3">
      <c r="B6422" s="102"/>
      <c r="C6422" s="210"/>
      <c r="D6422" s="102"/>
      <c r="E6422" s="210"/>
      <c r="F6422" s="102"/>
      <c r="G6422" s="210"/>
      <c r="H6422" s="102"/>
      <c r="I6422" s="210"/>
      <c r="J6422" s="102"/>
      <c r="K6422" s="210"/>
      <c r="L6422" s="102"/>
      <c r="M6422" s="210"/>
      <c r="N6422" s="102"/>
      <c r="O6422" s="210"/>
      <c r="P6422" s="102"/>
      <c r="Q6422" s="215"/>
    </row>
    <row r="6423" spans="2:17" x14ac:dyDescent="0.3">
      <c r="B6423" s="102"/>
      <c r="C6423" s="210"/>
      <c r="D6423" s="102"/>
      <c r="E6423" s="210"/>
      <c r="F6423" s="102"/>
      <c r="G6423" s="210"/>
      <c r="H6423" s="102"/>
      <c r="I6423" s="210"/>
      <c r="J6423" s="102"/>
      <c r="K6423" s="210"/>
      <c r="L6423" s="102"/>
      <c r="M6423" s="210"/>
      <c r="N6423" s="102"/>
      <c r="O6423" s="210"/>
      <c r="P6423" s="102"/>
      <c r="Q6423" s="215"/>
    </row>
    <row r="6424" spans="2:17" x14ac:dyDescent="0.3">
      <c r="B6424" s="102"/>
      <c r="C6424" s="210"/>
      <c r="D6424" s="102"/>
      <c r="E6424" s="210"/>
      <c r="F6424" s="102"/>
      <c r="G6424" s="210"/>
      <c r="H6424" s="102"/>
      <c r="I6424" s="210"/>
      <c r="J6424" s="102"/>
      <c r="K6424" s="210"/>
      <c r="L6424" s="102"/>
      <c r="M6424" s="210"/>
      <c r="N6424" s="102"/>
      <c r="O6424" s="210"/>
      <c r="P6424" s="102"/>
      <c r="Q6424" s="215"/>
    </row>
    <row r="6425" spans="2:17" x14ac:dyDescent="0.3">
      <c r="B6425" s="102"/>
      <c r="C6425" s="210"/>
      <c r="D6425" s="102"/>
      <c r="E6425" s="210"/>
      <c r="F6425" s="102"/>
      <c r="G6425" s="210"/>
      <c r="H6425" s="102"/>
      <c r="I6425" s="210"/>
      <c r="J6425" s="102"/>
      <c r="K6425" s="210"/>
      <c r="L6425" s="102"/>
      <c r="M6425" s="210"/>
      <c r="N6425" s="102"/>
      <c r="O6425" s="210"/>
      <c r="P6425" s="102"/>
      <c r="Q6425" s="215"/>
    </row>
    <row r="6426" spans="2:17" x14ac:dyDescent="0.3">
      <c r="B6426" s="102"/>
      <c r="C6426" s="210"/>
      <c r="D6426" s="102"/>
      <c r="E6426" s="210"/>
      <c r="F6426" s="102"/>
      <c r="G6426" s="210"/>
      <c r="H6426" s="102"/>
      <c r="I6426" s="210"/>
      <c r="J6426" s="102"/>
      <c r="K6426" s="210"/>
      <c r="L6426" s="102"/>
      <c r="M6426" s="210"/>
      <c r="N6426" s="102"/>
      <c r="O6426" s="210"/>
      <c r="P6426" s="102"/>
      <c r="Q6426" s="215"/>
    </row>
    <row r="6427" spans="2:17" x14ac:dyDescent="0.3">
      <c r="B6427" s="102"/>
      <c r="C6427" s="210"/>
      <c r="D6427" s="102"/>
      <c r="E6427" s="210"/>
      <c r="F6427" s="102"/>
      <c r="G6427" s="210"/>
      <c r="H6427" s="102"/>
      <c r="I6427" s="210"/>
      <c r="J6427" s="102"/>
      <c r="K6427" s="210"/>
      <c r="L6427" s="102"/>
      <c r="M6427" s="210"/>
      <c r="N6427" s="102"/>
      <c r="O6427" s="210"/>
      <c r="P6427" s="102"/>
      <c r="Q6427" s="215"/>
    </row>
    <row r="6428" spans="2:17" x14ac:dyDescent="0.3">
      <c r="B6428" s="102"/>
      <c r="C6428" s="210"/>
      <c r="D6428" s="102"/>
      <c r="E6428" s="210"/>
      <c r="F6428" s="102"/>
      <c r="G6428" s="210"/>
      <c r="H6428" s="102"/>
      <c r="I6428" s="210"/>
      <c r="J6428" s="102"/>
      <c r="K6428" s="210"/>
      <c r="L6428" s="102"/>
      <c r="M6428" s="210"/>
      <c r="N6428" s="102"/>
      <c r="O6428" s="210"/>
      <c r="P6428" s="102"/>
      <c r="Q6428" s="215"/>
    </row>
    <row r="6429" spans="2:17" x14ac:dyDescent="0.3">
      <c r="B6429" s="102"/>
      <c r="C6429" s="210"/>
      <c r="D6429" s="102"/>
      <c r="E6429" s="210"/>
      <c r="F6429" s="102"/>
      <c r="G6429" s="210"/>
      <c r="H6429" s="102"/>
      <c r="I6429" s="210"/>
      <c r="J6429" s="102"/>
      <c r="K6429" s="210"/>
      <c r="L6429" s="102"/>
      <c r="M6429" s="210"/>
      <c r="N6429" s="102"/>
      <c r="O6429" s="210"/>
      <c r="P6429" s="102"/>
      <c r="Q6429" s="215"/>
    </row>
    <row r="6430" spans="2:17" x14ac:dyDescent="0.3">
      <c r="B6430" s="102"/>
      <c r="C6430" s="210"/>
      <c r="D6430" s="102"/>
      <c r="E6430" s="210"/>
      <c r="F6430" s="102"/>
      <c r="G6430" s="210"/>
      <c r="H6430" s="102"/>
      <c r="I6430" s="210"/>
      <c r="J6430" s="102"/>
      <c r="K6430" s="210"/>
      <c r="L6430" s="102"/>
      <c r="M6430" s="210"/>
      <c r="N6430" s="102"/>
      <c r="O6430" s="210"/>
      <c r="P6430" s="102"/>
      <c r="Q6430" s="215"/>
    </row>
    <row r="6431" spans="2:17" x14ac:dyDescent="0.3">
      <c r="B6431" s="102"/>
      <c r="C6431" s="210"/>
      <c r="D6431" s="102"/>
      <c r="E6431" s="210"/>
      <c r="F6431" s="102"/>
      <c r="G6431" s="210"/>
      <c r="H6431" s="102"/>
      <c r="I6431" s="210"/>
      <c r="J6431" s="102"/>
      <c r="K6431" s="210"/>
      <c r="L6431" s="102"/>
      <c r="M6431" s="210"/>
      <c r="N6431" s="102"/>
      <c r="O6431" s="210"/>
      <c r="P6431" s="102"/>
      <c r="Q6431" s="215"/>
    </row>
    <row r="6432" spans="2:17" x14ac:dyDescent="0.3">
      <c r="B6432" s="102"/>
      <c r="C6432" s="210"/>
      <c r="D6432" s="102"/>
      <c r="E6432" s="210"/>
      <c r="F6432" s="102"/>
      <c r="G6432" s="210"/>
      <c r="H6432" s="102"/>
      <c r="I6432" s="210"/>
      <c r="J6432" s="102"/>
      <c r="K6432" s="210"/>
      <c r="L6432" s="102"/>
      <c r="M6432" s="210"/>
      <c r="N6432" s="102"/>
      <c r="O6432" s="210"/>
      <c r="P6432" s="102"/>
      <c r="Q6432" s="215"/>
    </row>
    <row r="6433" spans="2:17" x14ac:dyDescent="0.3">
      <c r="B6433" s="102"/>
      <c r="C6433" s="210"/>
      <c r="D6433" s="102"/>
      <c r="E6433" s="210"/>
      <c r="F6433" s="102"/>
      <c r="G6433" s="210"/>
      <c r="H6433" s="102"/>
      <c r="I6433" s="210"/>
      <c r="J6433" s="102"/>
      <c r="K6433" s="210"/>
      <c r="L6433" s="102"/>
      <c r="M6433" s="210"/>
      <c r="N6433" s="102"/>
      <c r="O6433" s="210"/>
      <c r="P6433" s="102"/>
      <c r="Q6433" s="215"/>
    </row>
    <row r="6434" spans="2:17" x14ac:dyDescent="0.3">
      <c r="B6434" s="102"/>
      <c r="C6434" s="210"/>
      <c r="D6434" s="102"/>
      <c r="E6434" s="210"/>
      <c r="F6434" s="102"/>
      <c r="G6434" s="210"/>
      <c r="H6434" s="102"/>
      <c r="I6434" s="210"/>
      <c r="J6434" s="102"/>
      <c r="K6434" s="210"/>
      <c r="L6434" s="102"/>
      <c r="M6434" s="210"/>
      <c r="N6434" s="102"/>
      <c r="O6434" s="210"/>
      <c r="P6434" s="102"/>
      <c r="Q6434" s="215"/>
    </row>
    <row r="6435" spans="2:17" x14ac:dyDescent="0.3">
      <c r="B6435" s="102"/>
      <c r="C6435" s="210"/>
      <c r="D6435" s="102"/>
      <c r="E6435" s="210"/>
      <c r="F6435" s="102"/>
      <c r="G6435" s="210"/>
      <c r="H6435" s="102"/>
      <c r="I6435" s="210"/>
      <c r="J6435" s="102"/>
      <c r="K6435" s="210"/>
      <c r="L6435" s="102"/>
      <c r="M6435" s="210"/>
      <c r="N6435" s="102"/>
      <c r="O6435" s="210"/>
      <c r="P6435" s="102"/>
      <c r="Q6435" s="215"/>
    </row>
    <row r="6436" spans="2:17" x14ac:dyDescent="0.3">
      <c r="B6436" s="102"/>
      <c r="C6436" s="210"/>
      <c r="D6436" s="102"/>
      <c r="E6436" s="210"/>
      <c r="F6436" s="102"/>
      <c r="G6436" s="210"/>
      <c r="H6436" s="102"/>
      <c r="I6436" s="210"/>
      <c r="J6436" s="102"/>
      <c r="K6436" s="210"/>
      <c r="L6436" s="102"/>
      <c r="M6436" s="210"/>
      <c r="N6436" s="102"/>
      <c r="O6436" s="210"/>
      <c r="P6436" s="102"/>
      <c r="Q6436" s="215"/>
    </row>
    <row r="6437" spans="2:17" x14ac:dyDescent="0.3">
      <c r="B6437" s="102"/>
      <c r="C6437" s="210"/>
      <c r="D6437" s="102"/>
      <c r="E6437" s="210"/>
      <c r="F6437" s="102"/>
      <c r="G6437" s="210"/>
      <c r="H6437" s="102"/>
      <c r="I6437" s="210"/>
      <c r="J6437" s="102"/>
      <c r="K6437" s="210"/>
      <c r="L6437" s="102"/>
      <c r="M6437" s="210"/>
      <c r="N6437" s="102"/>
      <c r="O6437" s="210"/>
      <c r="P6437" s="102"/>
      <c r="Q6437" s="215"/>
    </row>
    <row r="6438" spans="2:17" x14ac:dyDescent="0.3">
      <c r="B6438" s="102"/>
      <c r="C6438" s="210"/>
      <c r="D6438" s="102"/>
      <c r="E6438" s="210"/>
      <c r="F6438" s="102"/>
      <c r="G6438" s="210"/>
      <c r="H6438" s="102"/>
      <c r="I6438" s="210"/>
      <c r="J6438" s="102"/>
      <c r="K6438" s="210"/>
      <c r="L6438" s="102"/>
      <c r="M6438" s="210"/>
      <c r="N6438" s="102"/>
      <c r="O6438" s="210"/>
      <c r="P6438" s="102"/>
      <c r="Q6438" s="215"/>
    </row>
    <row r="6439" spans="2:17" x14ac:dyDescent="0.3">
      <c r="B6439" s="102"/>
      <c r="C6439" s="210"/>
      <c r="D6439" s="102"/>
      <c r="E6439" s="210"/>
      <c r="F6439" s="102"/>
      <c r="G6439" s="210"/>
      <c r="H6439" s="102"/>
      <c r="I6439" s="210"/>
      <c r="J6439" s="102"/>
      <c r="K6439" s="210"/>
      <c r="L6439" s="102"/>
      <c r="M6439" s="210"/>
      <c r="N6439" s="102"/>
      <c r="O6439" s="210"/>
      <c r="P6439" s="102"/>
      <c r="Q6439" s="215"/>
    </row>
    <row r="6440" spans="2:17" x14ac:dyDescent="0.3">
      <c r="B6440" s="102"/>
      <c r="C6440" s="210"/>
      <c r="D6440" s="102"/>
      <c r="E6440" s="210"/>
      <c r="F6440" s="102"/>
      <c r="G6440" s="210"/>
      <c r="H6440" s="102"/>
      <c r="I6440" s="210"/>
      <c r="J6440" s="102"/>
      <c r="K6440" s="210"/>
      <c r="L6440" s="102"/>
      <c r="M6440" s="210"/>
      <c r="N6440" s="102"/>
      <c r="O6440" s="210"/>
      <c r="P6440" s="102"/>
      <c r="Q6440" s="215"/>
    </row>
    <row r="6441" spans="2:17" x14ac:dyDescent="0.3">
      <c r="B6441" s="102"/>
      <c r="C6441" s="210"/>
      <c r="D6441" s="102"/>
      <c r="E6441" s="210"/>
      <c r="F6441" s="102"/>
      <c r="G6441" s="210"/>
      <c r="H6441" s="102"/>
      <c r="I6441" s="210"/>
      <c r="J6441" s="102"/>
      <c r="K6441" s="210"/>
      <c r="L6441" s="102"/>
      <c r="M6441" s="210"/>
      <c r="N6441" s="102"/>
      <c r="O6441" s="210"/>
      <c r="P6441" s="102"/>
      <c r="Q6441" s="215"/>
    </row>
    <row r="6442" spans="2:17" x14ac:dyDescent="0.3">
      <c r="B6442" s="102"/>
      <c r="C6442" s="210"/>
      <c r="D6442" s="102"/>
      <c r="E6442" s="210"/>
      <c r="F6442" s="102"/>
      <c r="G6442" s="210"/>
      <c r="H6442" s="102"/>
      <c r="I6442" s="210"/>
      <c r="J6442" s="102"/>
      <c r="K6442" s="210"/>
      <c r="L6442" s="102"/>
      <c r="M6442" s="210"/>
      <c r="N6442" s="102"/>
      <c r="O6442" s="210"/>
      <c r="P6442" s="102"/>
      <c r="Q6442" s="215"/>
    </row>
    <row r="6443" spans="2:17" x14ac:dyDescent="0.3">
      <c r="B6443" s="102"/>
      <c r="C6443" s="210"/>
      <c r="D6443" s="102"/>
      <c r="E6443" s="210"/>
      <c r="F6443" s="102"/>
      <c r="G6443" s="210"/>
      <c r="H6443" s="102"/>
      <c r="I6443" s="210"/>
      <c r="J6443" s="102"/>
      <c r="K6443" s="210"/>
      <c r="L6443" s="102"/>
      <c r="M6443" s="210"/>
      <c r="N6443" s="102"/>
      <c r="O6443" s="210"/>
      <c r="P6443" s="102"/>
      <c r="Q6443" s="215"/>
    </row>
    <row r="6444" spans="2:17" x14ac:dyDescent="0.3">
      <c r="B6444" s="102"/>
      <c r="C6444" s="210"/>
      <c r="D6444" s="102"/>
      <c r="E6444" s="210"/>
      <c r="F6444" s="102"/>
      <c r="G6444" s="210"/>
      <c r="H6444" s="102"/>
      <c r="I6444" s="210"/>
      <c r="J6444" s="102"/>
      <c r="K6444" s="210"/>
      <c r="L6444" s="102"/>
      <c r="M6444" s="210"/>
      <c r="N6444" s="102"/>
      <c r="O6444" s="210"/>
      <c r="P6444" s="102"/>
      <c r="Q6444" s="215"/>
    </row>
    <row r="6445" spans="2:17" x14ac:dyDescent="0.3">
      <c r="B6445" s="102"/>
      <c r="C6445" s="210"/>
      <c r="D6445" s="102"/>
      <c r="E6445" s="210"/>
      <c r="F6445" s="102"/>
      <c r="G6445" s="210"/>
      <c r="H6445" s="102"/>
      <c r="I6445" s="210"/>
      <c r="J6445" s="102"/>
      <c r="K6445" s="210"/>
      <c r="L6445" s="102"/>
      <c r="M6445" s="210"/>
      <c r="N6445" s="102"/>
      <c r="O6445" s="210"/>
      <c r="P6445" s="102"/>
      <c r="Q6445" s="215"/>
    </row>
    <row r="6446" spans="2:17" x14ac:dyDescent="0.3">
      <c r="B6446" s="102"/>
      <c r="C6446" s="210"/>
      <c r="D6446" s="102"/>
      <c r="E6446" s="210"/>
      <c r="F6446" s="102"/>
      <c r="G6446" s="210"/>
      <c r="H6446" s="102"/>
      <c r="I6446" s="210"/>
      <c r="J6446" s="102"/>
      <c r="K6446" s="210"/>
      <c r="L6446" s="102"/>
      <c r="M6446" s="210"/>
      <c r="N6446" s="102"/>
      <c r="O6446" s="210"/>
      <c r="P6446" s="102"/>
      <c r="Q6446" s="215"/>
    </row>
    <row r="6447" spans="2:17" x14ac:dyDescent="0.3">
      <c r="B6447" s="102"/>
      <c r="C6447" s="210"/>
      <c r="D6447" s="102"/>
      <c r="E6447" s="210"/>
      <c r="F6447" s="102"/>
      <c r="G6447" s="210"/>
      <c r="H6447" s="102"/>
      <c r="I6447" s="210"/>
      <c r="J6447" s="102"/>
      <c r="K6447" s="210"/>
      <c r="L6447" s="102"/>
      <c r="M6447" s="210"/>
      <c r="N6447" s="102"/>
      <c r="O6447" s="210"/>
      <c r="P6447" s="102"/>
      <c r="Q6447" s="215"/>
    </row>
    <row r="6448" spans="2:17" x14ac:dyDescent="0.3">
      <c r="B6448" s="102"/>
      <c r="C6448" s="210"/>
      <c r="D6448" s="102"/>
      <c r="E6448" s="210"/>
      <c r="F6448" s="102"/>
      <c r="G6448" s="210"/>
      <c r="H6448" s="102"/>
      <c r="I6448" s="210"/>
      <c r="J6448" s="102"/>
      <c r="K6448" s="210"/>
      <c r="L6448" s="102"/>
      <c r="M6448" s="210"/>
      <c r="N6448" s="102"/>
      <c r="O6448" s="210"/>
      <c r="P6448" s="102"/>
      <c r="Q6448" s="215"/>
    </row>
    <row r="6449" spans="2:17" x14ac:dyDescent="0.3">
      <c r="B6449" s="102"/>
      <c r="C6449" s="210"/>
      <c r="D6449" s="102"/>
      <c r="E6449" s="210"/>
      <c r="F6449" s="102"/>
      <c r="G6449" s="210"/>
      <c r="H6449" s="102"/>
      <c r="I6449" s="210"/>
      <c r="J6449" s="102"/>
      <c r="K6449" s="210"/>
      <c r="L6449" s="102"/>
      <c r="M6449" s="210"/>
      <c r="N6449" s="102"/>
      <c r="O6449" s="210"/>
      <c r="P6449" s="102"/>
      <c r="Q6449" s="215"/>
    </row>
    <row r="6450" spans="2:17" x14ac:dyDescent="0.3">
      <c r="B6450" s="102"/>
      <c r="C6450" s="210"/>
      <c r="D6450" s="102"/>
      <c r="E6450" s="210"/>
      <c r="F6450" s="102"/>
      <c r="G6450" s="210"/>
      <c r="H6450" s="102"/>
      <c r="I6450" s="210"/>
      <c r="J6450" s="102"/>
      <c r="K6450" s="210"/>
      <c r="L6450" s="102"/>
      <c r="M6450" s="210"/>
      <c r="N6450" s="102"/>
      <c r="O6450" s="210"/>
      <c r="P6450" s="102"/>
      <c r="Q6450" s="215"/>
    </row>
    <row r="6451" spans="2:17" x14ac:dyDescent="0.3">
      <c r="B6451" s="102"/>
      <c r="C6451" s="210"/>
      <c r="D6451" s="102"/>
      <c r="E6451" s="210"/>
      <c r="F6451" s="102"/>
      <c r="G6451" s="210"/>
      <c r="H6451" s="102"/>
      <c r="I6451" s="210"/>
      <c r="J6451" s="102"/>
      <c r="K6451" s="210"/>
      <c r="L6451" s="102"/>
      <c r="M6451" s="210"/>
      <c r="N6451" s="102"/>
      <c r="O6451" s="210"/>
      <c r="P6451" s="102"/>
      <c r="Q6451" s="215"/>
    </row>
    <row r="6452" spans="2:17" x14ac:dyDescent="0.3">
      <c r="B6452" s="102"/>
      <c r="C6452" s="210"/>
      <c r="D6452" s="102"/>
      <c r="E6452" s="210"/>
      <c r="F6452" s="102"/>
      <c r="G6452" s="210"/>
      <c r="H6452" s="102"/>
      <c r="I6452" s="210"/>
      <c r="J6452" s="102"/>
      <c r="K6452" s="210"/>
      <c r="L6452" s="102"/>
      <c r="M6452" s="210"/>
      <c r="N6452" s="102"/>
      <c r="O6452" s="210"/>
      <c r="P6452" s="102"/>
      <c r="Q6452" s="215"/>
    </row>
    <row r="6453" spans="2:17" x14ac:dyDescent="0.3">
      <c r="B6453" s="102"/>
      <c r="C6453" s="210"/>
      <c r="D6453" s="102"/>
      <c r="E6453" s="210"/>
      <c r="F6453" s="102"/>
      <c r="G6453" s="210"/>
      <c r="H6453" s="102"/>
      <c r="I6453" s="210"/>
      <c r="J6453" s="102"/>
      <c r="K6453" s="210"/>
      <c r="L6453" s="102"/>
      <c r="M6453" s="210"/>
      <c r="N6453" s="102"/>
      <c r="O6453" s="210"/>
      <c r="P6453" s="102"/>
      <c r="Q6453" s="215"/>
    </row>
    <row r="6454" spans="2:17" x14ac:dyDescent="0.3">
      <c r="B6454" s="102"/>
      <c r="C6454" s="210"/>
      <c r="D6454" s="102"/>
      <c r="E6454" s="210"/>
      <c r="F6454" s="102"/>
      <c r="G6454" s="210"/>
      <c r="H6454" s="102"/>
      <c r="I6454" s="210"/>
      <c r="J6454" s="102"/>
      <c r="K6454" s="210"/>
      <c r="L6454" s="102"/>
      <c r="M6454" s="210"/>
      <c r="N6454" s="102"/>
      <c r="O6454" s="210"/>
      <c r="P6454" s="102"/>
      <c r="Q6454" s="215"/>
    </row>
    <row r="6455" spans="2:17" x14ac:dyDescent="0.3">
      <c r="B6455" s="102"/>
      <c r="C6455" s="210"/>
      <c r="D6455" s="102"/>
      <c r="E6455" s="210"/>
      <c r="F6455" s="102"/>
      <c r="G6455" s="210"/>
      <c r="H6455" s="102"/>
      <c r="I6455" s="210"/>
      <c r="J6455" s="102"/>
      <c r="K6455" s="210"/>
      <c r="L6455" s="102"/>
      <c r="M6455" s="210"/>
      <c r="N6455" s="102"/>
      <c r="O6455" s="210"/>
      <c r="P6455" s="102"/>
      <c r="Q6455" s="215"/>
    </row>
    <row r="6456" spans="2:17" x14ac:dyDescent="0.3">
      <c r="B6456" s="102"/>
      <c r="C6456" s="210"/>
      <c r="D6456" s="102"/>
      <c r="E6456" s="210"/>
      <c r="F6456" s="102"/>
      <c r="G6456" s="210"/>
      <c r="H6456" s="102"/>
      <c r="I6456" s="210"/>
      <c r="J6456" s="102"/>
      <c r="K6456" s="210"/>
      <c r="L6456" s="102"/>
      <c r="M6456" s="210"/>
      <c r="N6456" s="102"/>
      <c r="O6456" s="210"/>
      <c r="P6456" s="102"/>
      <c r="Q6456" s="215"/>
    </row>
    <row r="6457" spans="2:17" x14ac:dyDescent="0.3">
      <c r="B6457" s="102"/>
      <c r="C6457" s="210"/>
      <c r="D6457" s="102"/>
      <c r="E6457" s="210"/>
      <c r="F6457" s="102"/>
      <c r="G6457" s="210"/>
      <c r="H6457" s="102"/>
      <c r="I6457" s="210"/>
      <c r="J6457" s="102"/>
      <c r="K6457" s="210"/>
      <c r="L6457" s="102"/>
      <c r="M6457" s="210"/>
      <c r="N6457" s="102"/>
      <c r="O6457" s="210"/>
      <c r="P6457" s="102"/>
      <c r="Q6457" s="215"/>
    </row>
    <row r="6458" spans="2:17" x14ac:dyDescent="0.3">
      <c r="B6458" s="102"/>
      <c r="C6458" s="210"/>
      <c r="D6458" s="102"/>
      <c r="E6458" s="210"/>
      <c r="F6458" s="102"/>
      <c r="G6458" s="210"/>
      <c r="H6458" s="102"/>
      <c r="I6458" s="210"/>
      <c r="J6458" s="102"/>
      <c r="K6458" s="210"/>
      <c r="L6458" s="102"/>
      <c r="M6458" s="210"/>
      <c r="N6458" s="102"/>
      <c r="O6458" s="210"/>
      <c r="P6458" s="102"/>
      <c r="Q6458" s="215"/>
    </row>
    <row r="6459" spans="2:17" x14ac:dyDescent="0.3">
      <c r="B6459" s="102"/>
      <c r="C6459" s="210"/>
      <c r="D6459" s="102"/>
      <c r="E6459" s="210"/>
      <c r="F6459" s="102"/>
      <c r="G6459" s="210"/>
      <c r="H6459" s="102"/>
      <c r="I6459" s="210"/>
      <c r="J6459" s="102"/>
      <c r="K6459" s="210"/>
      <c r="L6459" s="102"/>
      <c r="M6459" s="210"/>
      <c r="N6459" s="102"/>
      <c r="O6459" s="210"/>
      <c r="P6459" s="102"/>
      <c r="Q6459" s="215"/>
    </row>
    <row r="6460" spans="2:17" x14ac:dyDescent="0.3">
      <c r="B6460" s="102"/>
      <c r="C6460" s="210"/>
      <c r="D6460" s="102"/>
      <c r="E6460" s="210"/>
      <c r="F6460" s="102"/>
      <c r="G6460" s="210"/>
      <c r="H6460" s="102"/>
      <c r="I6460" s="210"/>
      <c r="J6460" s="102"/>
      <c r="K6460" s="210"/>
      <c r="L6460" s="102"/>
      <c r="M6460" s="210"/>
      <c r="N6460" s="102"/>
      <c r="O6460" s="210"/>
      <c r="P6460" s="102"/>
      <c r="Q6460" s="215"/>
    </row>
    <row r="6461" spans="2:17" x14ac:dyDescent="0.3">
      <c r="B6461" s="102"/>
      <c r="C6461" s="210"/>
      <c r="D6461" s="102"/>
      <c r="E6461" s="210"/>
      <c r="F6461" s="102"/>
      <c r="G6461" s="210"/>
      <c r="H6461" s="102"/>
      <c r="I6461" s="210"/>
      <c r="J6461" s="102"/>
      <c r="K6461" s="210"/>
      <c r="L6461" s="102"/>
      <c r="M6461" s="210"/>
      <c r="N6461" s="102"/>
      <c r="O6461" s="210"/>
      <c r="P6461" s="102"/>
      <c r="Q6461" s="215"/>
    </row>
    <row r="6462" spans="2:17" x14ac:dyDescent="0.3">
      <c r="B6462" s="102"/>
      <c r="C6462" s="210"/>
      <c r="D6462" s="102"/>
      <c r="E6462" s="210"/>
      <c r="F6462" s="102"/>
      <c r="G6462" s="210"/>
      <c r="H6462" s="102"/>
      <c r="I6462" s="210"/>
      <c r="J6462" s="102"/>
      <c r="K6462" s="210"/>
      <c r="L6462" s="102"/>
      <c r="M6462" s="210"/>
      <c r="N6462" s="102"/>
      <c r="O6462" s="210"/>
      <c r="P6462" s="102"/>
      <c r="Q6462" s="215"/>
    </row>
    <row r="6463" spans="2:17" x14ac:dyDescent="0.3">
      <c r="B6463" s="102"/>
      <c r="C6463" s="210"/>
      <c r="D6463" s="102"/>
      <c r="E6463" s="210"/>
      <c r="F6463" s="102"/>
      <c r="G6463" s="210"/>
      <c r="H6463" s="102"/>
      <c r="I6463" s="210"/>
      <c r="J6463" s="102"/>
      <c r="K6463" s="210"/>
      <c r="L6463" s="102"/>
      <c r="M6463" s="210"/>
      <c r="N6463" s="102"/>
      <c r="O6463" s="210"/>
      <c r="P6463" s="102"/>
      <c r="Q6463" s="215"/>
    </row>
    <row r="6464" spans="2:17" x14ac:dyDescent="0.3">
      <c r="B6464" s="102"/>
      <c r="C6464" s="210"/>
      <c r="D6464" s="102"/>
      <c r="E6464" s="210"/>
      <c r="F6464" s="102"/>
      <c r="G6464" s="210"/>
      <c r="H6464" s="102"/>
      <c r="I6464" s="210"/>
      <c r="J6464" s="102"/>
      <c r="K6464" s="210"/>
      <c r="L6464" s="102"/>
      <c r="M6464" s="210"/>
      <c r="N6464" s="102"/>
      <c r="O6464" s="210"/>
      <c r="P6464" s="102"/>
      <c r="Q6464" s="215"/>
    </row>
    <row r="6465" spans="2:17" x14ac:dyDescent="0.3">
      <c r="B6465" s="102"/>
      <c r="C6465" s="210"/>
      <c r="D6465" s="102"/>
      <c r="E6465" s="210"/>
      <c r="F6465" s="102"/>
      <c r="G6465" s="210"/>
      <c r="H6465" s="102"/>
      <c r="I6465" s="210"/>
      <c r="J6465" s="102"/>
      <c r="K6465" s="210"/>
      <c r="L6465" s="102"/>
      <c r="M6465" s="210"/>
      <c r="N6465" s="102"/>
      <c r="O6465" s="210"/>
      <c r="P6465" s="102"/>
      <c r="Q6465" s="215"/>
    </row>
    <row r="6466" spans="2:17" x14ac:dyDescent="0.3">
      <c r="B6466" s="102"/>
      <c r="C6466" s="210"/>
      <c r="D6466" s="102"/>
      <c r="E6466" s="210"/>
      <c r="F6466" s="102"/>
      <c r="G6466" s="210"/>
      <c r="H6466" s="102"/>
      <c r="I6466" s="210"/>
      <c r="J6466" s="102"/>
      <c r="K6466" s="210"/>
      <c r="L6466" s="102"/>
      <c r="M6466" s="210"/>
      <c r="N6466" s="102"/>
      <c r="O6466" s="210"/>
      <c r="P6466" s="102"/>
      <c r="Q6466" s="215"/>
    </row>
    <row r="6467" spans="2:17" x14ac:dyDescent="0.3">
      <c r="B6467" s="102"/>
      <c r="C6467" s="210"/>
      <c r="D6467" s="102"/>
      <c r="E6467" s="210"/>
      <c r="F6467" s="102"/>
      <c r="G6467" s="210"/>
      <c r="H6467" s="102"/>
      <c r="I6467" s="210"/>
      <c r="J6467" s="102"/>
      <c r="K6467" s="210"/>
      <c r="L6467" s="102"/>
      <c r="M6467" s="210"/>
      <c r="N6467" s="102"/>
      <c r="O6467" s="210"/>
      <c r="P6467" s="102"/>
      <c r="Q6467" s="215"/>
    </row>
    <row r="6468" spans="2:17" x14ac:dyDescent="0.3">
      <c r="B6468" s="102"/>
      <c r="C6468" s="210"/>
      <c r="D6468" s="102"/>
      <c r="E6468" s="210"/>
      <c r="F6468" s="102"/>
      <c r="G6468" s="210"/>
      <c r="H6468" s="102"/>
      <c r="I6468" s="210"/>
      <c r="J6468" s="102"/>
      <c r="K6468" s="210"/>
      <c r="L6468" s="102"/>
      <c r="M6468" s="210"/>
      <c r="N6468" s="102"/>
      <c r="O6468" s="210"/>
      <c r="P6468" s="102"/>
      <c r="Q6468" s="215"/>
    </row>
    <row r="6469" spans="2:17" x14ac:dyDescent="0.3">
      <c r="B6469" s="102"/>
      <c r="C6469" s="210"/>
      <c r="D6469" s="102"/>
      <c r="E6469" s="210"/>
      <c r="F6469" s="102"/>
      <c r="G6469" s="210"/>
      <c r="H6469" s="102"/>
      <c r="I6469" s="210"/>
      <c r="J6469" s="102"/>
      <c r="K6469" s="210"/>
      <c r="L6469" s="102"/>
      <c r="M6469" s="210"/>
      <c r="N6469" s="102"/>
      <c r="O6469" s="210"/>
      <c r="P6469" s="102"/>
      <c r="Q6469" s="215"/>
    </row>
    <row r="6470" spans="2:17" x14ac:dyDescent="0.3">
      <c r="B6470" s="102"/>
      <c r="C6470" s="210"/>
      <c r="D6470" s="102"/>
      <c r="E6470" s="210"/>
      <c r="F6470" s="102"/>
      <c r="G6470" s="210"/>
      <c r="H6470" s="102"/>
      <c r="I6470" s="210"/>
      <c r="J6470" s="102"/>
      <c r="K6470" s="210"/>
      <c r="L6470" s="102"/>
      <c r="M6470" s="210"/>
      <c r="N6470" s="102"/>
      <c r="O6470" s="210"/>
      <c r="P6470" s="102"/>
      <c r="Q6470" s="215"/>
    </row>
    <row r="6471" spans="2:17" x14ac:dyDescent="0.3">
      <c r="B6471" s="102"/>
      <c r="C6471" s="210"/>
      <c r="D6471" s="102"/>
      <c r="E6471" s="210"/>
      <c r="F6471" s="102"/>
      <c r="G6471" s="210"/>
      <c r="H6471" s="102"/>
      <c r="I6471" s="210"/>
      <c r="J6471" s="102"/>
      <c r="K6471" s="210"/>
      <c r="L6471" s="102"/>
      <c r="M6471" s="210"/>
      <c r="N6471" s="102"/>
      <c r="O6471" s="210"/>
      <c r="P6471" s="102"/>
      <c r="Q6471" s="215"/>
    </row>
    <row r="6472" spans="2:17" x14ac:dyDescent="0.3">
      <c r="B6472" s="102"/>
      <c r="C6472" s="210"/>
      <c r="D6472" s="102"/>
      <c r="E6472" s="210"/>
      <c r="F6472" s="102"/>
      <c r="G6472" s="210"/>
      <c r="H6472" s="102"/>
      <c r="I6472" s="210"/>
      <c r="J6472" s="102"/>
      <c r="K6472" s="210"/>
      <c r="L6472" s="102"/>
      <c r="M6472" s="210"/>
      <c r="N6472" s="102"/>
      <c r="O6472" s="210"/>
      <c r="P6472" s="102"/>
      <c r="Q6472" s="215"/>
    </row>
    <row r="6473" spans="2:17" x14ac:dyDescent="0.3">
      <c r="B6473" s="102"/>
      <c r="C6473" s="210"/>
      <c r="D6473" s="102"/>
      <c r="E6473" s="210"/>
      <c r="F6473" s="102"/>
      <c r="G6473" s="210"/>
      <c r="H6473" s="102"/>
      <c r="I6473" s="210"/>
      <c r="J6473" s="102"/>
      <c r="K6473" s="210"/>
      <c r="L6473" s="102"/>
      <c r="M6473" s="210"/>
      <c r="N6473" s="102"/>
      <c r="O6473" s="210"/>
      <c r="P6473" s="102"/>
      <c r="Q6473" s="215"/>
    </row>
    <row r="6474" spans="2:17" x14ac:dyDescent="0.3">
      <c r="B6474" s="102"/>
      <c r="C6474" s="210"/>
      <c r="D6474" s="102"/>
      <c r="E6474" s="210"/>
      <c r="F6474" s="102"/>
      <c r="G6474" s="210"/>
      <c r="H6474" s="102"/>
      <c r="I6474" s="210"/>
      <c r="J6474" s="102"/>
      <c r="K6474" s="210"/>
      <c r="L6474" s="102"/>
      <c r="M6474" s="210"/>
      <c r="N6474" s="102"/>
      <c r="O6474" s="210"/>
      <c r="P6474" s="102"/>
      <c r="Q6474" s="215"/>
    </row>
    <row r="6475" spans="2:17" x14ac:dyDescent="0.3">
      <c r="B6475" s="102"/>
      <c r="C6475" s="210"/>
      <c r="D6475" s="102"/>
      <c r="E6475" s="210"/>
      <c r="F6475" s="102"/>
      <c r="G6475" s="210"/>
      <c r="H6475" s="102"/>
      <c r="I6475" s="210"/>
      <c r="J6475" s="102"/>
      <c r="K6475" s="210"/>
      <c r="L6475" s="102"/>
      <c r="M6475" s="210"/>
      <c r="N6475" s="102"/>
      <c r="O6475" s="210"/>
      <c r="P6475" s="102"/>
      <c r="Q6475" s="215"/>
    </row>
    <row r="6476" spans="2:17" x14ac:dyDescent="0.3">
      <c r="B6476" s="102"/>
      <c r="C6476" s="210"/>
      <c r="D6476" s="102"/>
      <c r="E6476" s="210"/>
      <c r="F6476" s="102"/>
      <c r="G6476" s="210"/>
      <c r="H6476" s="102"/>
      <c r="I6476" s="210"/>
      <c r="J6476" s="102"/>
      <c r="K6476" s="210"/>
      <c r="L6476" s="102"/>
      <c r="M6476" s="210"/>
      <c r="N6476" s="102"/>
      <c r="O6476" s="210"/>
      <c r="P6476" s="102"/>
      <c r="Q6476" s="215"/>
    </row>
    <row r="6477" spans="2:17" x14ac:dyDescent="0.3">
      <c r="B6477" s="102"/>
      <c r="C6477" s="210"/>
      <c r="D6477" s="102"/>
      <c r="E6477" s="210"/>
      <c r="F6477" s="102"/>
      <c r="G6477" s="210"/>
      <c r="H6477" s="102"/>
      <c r="I6477" s="210"/>
      <c r="J6477" s="102"/>
      <c r="K6477" s="210"/>
      <c r="L6477" s="102"/>
      <c r="M6477" s="210"/>
      <c r="N6477" s="102"/>
      <c r="O6477" s="210"/>
      <c r="P6477" s="102"/>
      <c r="Q6477" s="215"/>
    </row>
    <row r="6478" spans="2:17" x14ac:dyDescent="0.3">
      <c r="B6478" s="102"/>
      <c r="C6478" s="210"/>
      <c r="D6478" s="102"/>
      <c r="E6478" s="210"/>
      <c r="F6478" s="102"/>
      <c r="G6478" s="210"/>
      <c r="H6478" s="102"/>
      <c r="I6478" s="210"/>
      <c r="J6478" s="102"/>
      <c r="K6478" s="210"/>
      <c r="L6478" s="102"/>
      <c r="M6478" s="210"/>
      <c r="N6478" s="102"/>
      <c r="O6478" s="210"/>
      <c r="P6478" s="102"/>
      <c r="Q6478" s="215"/>
    </row>
    <row r="6479" spans="2:17" x14ac:dyDescent="0.3">
      <c r="B6479" s="102"/>
      <c r="C6479" s="210"/>
      <c r="D6479" s="102"/>
      <c r="E6479" s="210"/>
      <c r="F6479" s="102"/>
      <c r="G6479" s="210"/>
      <c r="H6479" s="102"/>
      <c r="I6479" s="210"/>
      <c r="J6479" s="102"/>
      <c r="K6479" s="210"/>
      <c r="L6479" s="102"/>
      <c r="M6479" s="210"/>
      <c r="N6479" s="102"/>
      <c r="O6479" s="210"/>
      <c r="P6479" s="102"/>
      <c r="Q6479" s="215"/>
    </row>
    <row r="6480" spans="2:17" x14ac:dyDescent="0.3">
      <c r="B6480" s="102"/>
      <c r="C6480" s="210"/>
      <c r="D6480" s="102"/>
      <c r="E6480" s="210"/>
      <c r="F6480" s="102"/>
      <c r="G6480" s="210"/>
      <c r="H6480" s="102"/>
      <c r="I6480" s="210"/>
      <c r="J6480" s="102"/>
      <c r="K6480" s="210"/>
      <c r="L6480" s="102"/>
      <c r="M6480" s="210"/>
      <c r="N6480" s="102"/>
      <c r="O6480" s="210"/>
      <c r="P6480" s="102"/>
      <c r="Q6480" s="215"/>
    </row>
    <row r="6481" spans="2:17" x14ac:dyDescent="0.3">
      <c r="B6481" s="102"/>
      <c r="C6481" s="210"/>
      <c r="D6481" s="102"/>
      <c r="E6481" s="210"/>
      <c r="F6481" s="102"/>
      <c r="G6481" s="210"/>
      <c r="H6481" s="102"/>
      <c r="I6481" s="210"/>
      <c r="J6481" s="102"/>
      <c r="K6481" s="210"/>
      <c r="L6481" s="102"/>
      <c r="M6481" s="210"/>
      <c r="N6481" s="102"/>
      <c r="O6481" s="210"/>
      <c r="P6481" s="102"/>
      <c r="Q6481" s="215"/>
    </row>
    <row r="6482" spans="2:17" x14ac:dyDescent="0.3">
      <c r="B6482" s="102"/>
      <c r="C6482" s="210"/>
      <c r="D6482" s="102"/>
      <c r="E6482" s="210"/>
      <c r="F6482" s="102"/>
      <c r="G6482" s="210"/>
      <c r="H6482" s="102"/>
      <c r="I6482" s="210"/>
      <c r="J6482" s="102"/>
      <c r="K6482" s="210"/>
      <c r="L6482" s="102"/>
      <c r="M6482" s="210"/>
      <c r="N6482" s="102"/>
      <c r="O6482" s="210"/>
      <c r="P6482" s="102"/>
      <c r="Q6482" s="215"/>
    </row>
    <row r="6483" spans="2:17" x14ac:dyDescent="0.3">
      <c r="B6483" s="102"/>
      <c r="C6483" s="210"/>
      <c r="D6483" s="102"/>
      <c r="E6483" s="210"/>
      <c r="F6483" s="102"/>
      <c r="G6483" s="210"/>
      <c r="H6483" s="102"/>
      <c r="I6483" s="210"/>
      <c r="J6483" s="102"/>
      <c r="K6483" s="210"/>
      <c r="L6483" s="102"/>
      <c r="M6483" s="210"/>
      <c r="N6483" s="102"/>
      <c r="O6483" s="210"/>
      <c r="P6483" s="102"/>
      <c r="Q6483" s="215"/>
    </row>
    <row r="6484" spans="2:17" x14ac:dyDescent="0.3">
      <c r="B6484" s="102"/>
      <c r="C6484" s="210"/>
      <c r="D6484" s="102"/>
      <c r="E6484" s="210"/>
      <c r="F6484" s="102"/>
      <c r="G6484" s="210"/>
      <c r="H6484" s="102"/>
      <c r="I6484" s="210"/>
      <c r="J6484" s="102"/>
      <c r="K6484" s="210"/>
      <c r="L6484" s="102"/>
      <c r="M6484" s="210"/>
      <c r="N6484" s="102"/>
      <c r="O6484" s="210"/>
      <c r="P6484" s="102"/>
      <c r="Q6484" s="215"/>
    </row>
    <row r="6485" spans="2:17" x14ac:dyDescent="0.3">
      <c r="B6485" s="102"/>
      <c r="C6485" s="210"/>
      <c r="D6485" s="102"/>
      <c r="E6485" s="210"/>
      <c r="F6485" s="102"/>
      <c r="G6485" s="210"/>
      <c r="H6485" s="102"/>
      <c r="I6485" s="210"/>
      <c r="J6485" s="102"/>
      <c r="K6485" s="210"/>
      <c r="L6485" s="102"/>
      <c r="M6485" s="210"/>
      <c r="N6485" s="102"/>
      <c r="O6485" s="210"/>
      <c r="P6485" s="102"/>
      <c r="Q6485" s="215"/>
    </row>
    <row r="6486" spans="2:17" x14ac:dyDescent="0.3">
      <c r="B6486" s="102"/>
      <c r="C6486" s="210"/>
      <c r="D6486" s="102"/>
      <c r="E6486" s="210"/>
      <c r="F6486" s="102"/>
      <c r="G6486" s="210"/>
      <c r="H6486" s="102"/>
      <c r="I6486" s="210"/>
      <c r="J6486" s="102"/>
      <c r="K6486" s="210"/>
      <c r="L6486" s="102"/>
      <c r="M6486" s="210"/>
      <c r="N6486" s="102"/>
      <c r="O6486" s="210"/>
      <c r="P6486" s="102"/>
      <c r="Q6486" s="215"/>
    </row>
    <row r="6487" spans="2:17" x14ac:dyDescent="0.3">
      <c r="B6487" s="102"/>
      <c r="C6487" s="210"/>
      <c r="D6487" s="102"/>
      <c r="E6487" s="210"/>
      <c r="F6487" s="102"/>
      <c r="G6487" s="210"/>
      <c r="H6487" s="102"/>
      <c r="I6487" s="210"/>
      <c r="J6487" s="102"/>
      <c r="K6487" s="210"/>
      <c r="L6487" s="102"/>
      <c r="M6487" s="210"/>
      <c r="N6487" s="102"/>
      <c r="O6487" s="210"/>
      <c r="P6487" s="102"/>
      <c r="Q6487" s="215"/>
    </row>
    <row r="6488" spans="2:17" x14ac:dyDescent="0.3">
      <c r="B6488" s="102"/>
      <c r="C6488" s="210"/>
      <c r="D6488" s="102"/>
      <c r="E6488" s="210"/>
      <c r="F6488" s="102"/>
      <c r="G6488" s="210"/>
      <c r="H6488" s="102"/>
      <c r="I6488" s="210"/>
      <c r="J6488" s="102"/>
      <c r="K6488" s="210"/>
      <c r="L6488" s="102"/>
      <c r="M6488" s="210"/>
      <c r="N6488" s="102"/>
      <c r="O6488" s="210"/>
      <c r="P6488" s="102"/>
      <c r="Q6488" s="215"/>
    </row>
    <row r="6489" spans="2:17" x14ac:dyDescent="0.3">
      <c r="B6489" s="102"/>
      <c r="C6489" s="210"/>
      <c r="D6489" s="102"/>
      <c r="E6489" s="210"/>
      <c r="F6489" s="102"/>
      <c r="G6489" s="210"/>
      <c r="H6489" s="102"/>
      <c r="I6489" s="210"/>
      <c r="J6489" s="102"/>
      <c r="K6489" s="210"/>
      <c r="L6489" s="102"/>
      <c r="M6489" s="210"/>
      <c r="N6489" s="102"/>
      <c r="O6489" s="210"/>
      <c r="P6489" s="102"/>
      <c r="Q6489" s="215"/>
    </row>
    <row r="6490" spans="2:17" x14ac:dyDescent="0.3">
      <c r="B6490" s="102"/>
      <c r="C6490" s="210"/>
      <c r="D6490" s="102"/>
      <c r="E6490" s="210"/>
      <c r="F6490" s="102"/>
      <c r="G6490" s="210"/>
      <c r="H6490" s="102"/>
      <c r="I6490" s="210"/>
      <c r="J6490" s="102"/>
      <c r="K6490" s="210"/>
      <c r="L6490" s="102"/>
      <c r="M6490" s="210"/>
      <c r="N6490" s="102"/>
      <c r="O6490" s="210"/>
      <c r="P6490" s="102"/>
      <c r="Q6490" s="215"/>
    </row>
    <row r="6491" spans="2:17" x14ac:dyDescent="0.3">
      <c r="B6491" s="102"/>
      <c r="C6491" s="210"/>
      <c r="D6491" s="102"/>
      <c r="E6491" s="210"/>
      <c r="F6491" s="102"/>
      <c r="G6491" s="210"/>
      <c r="H6491" s="102"/>
      <c r="I6491" s="210"/>
      <c r="J6491" s="102"/>
      <c r="K6491" s="210"/>
      <c r="L6491" s="102"/>
      <c r="M6491" s="210"/>
      <c r="N6491" s="102"/>
      <c r="O6491" s="210"/>
      <c r="P6491" s="102"/>
      <c r="Q6491" s="215"/>
    </row>
    <row r="6492" spans="2:17" x14ac:dyDescent="0.3">
      <c r="B6492" s="102"/>
      <c r="C6492" s="210"/>
      <c r="D6492" s="102"/>
      <c r="E6492" s="210"/>
      <c r="F6492" s="102"/>
      <c r="G6492" s="210"/>
      <c r="H6492" s="102"/>
      <c r="I6492" s="210"/>
      <c r="J6492" s="102"/>
      <c r="K6492" s="210"/>
      <c r="L6492" s="102"/>
      <c r="M6492" s="210"/>
      <c r="N6492" s="102"/>
      <c r="O6492" s="210"/>
      <c r="P6492" s="102"/>
      <c r="Q6492" s="215"/>
    </row>
    <row r="6493" spans="2:17" x14ac:dyDescent="0.3">
      <c r="B6493" s="102"/>
      <c r="C6493" s="210"/>
      <c r="D6493" s="102"/>
      <c r="E6493" s="210"/>
      <c r="F6493" s="102"/>
      <c r="G6493" s="210"/>
      <c r="H6493" s="102"/>
      <c r="I6493" s="210"/>
      <c r="J6493" s="102"/>
      <c r="K6493" s="210"/>
      <c r="L6493" s="102"/>
      <c r="M6493" s="210"/>
      <c r="N6493" s="102"/>
      <c r="O6493" s="210"/>
      <c r="P6493" s="102"/>
      <c r="Q6493" s="215"/>
    </row>
    <row r="6494" spans="2:17" x14ac:dyDescent="0.3">
      <c r="B6494" s="102"/>
      <c r="C6494" s="210"/>
      <c r="D6494" s="102"/>
      <c r="E6494" s="210"/>
      <c r="F6494" s="102"/>
      <c r="G6494" s="210"/>
      <c r="H6494" s="102"/>
      <c r="I6494" s="210"/>
      <c r="J6494" s="102"/>
      <c r="K6494" s="210"/>
      <c r="L6494" s="102"/>
      <c r="M6494" s="210"/>
      <c r="N6494" s="102"/>
      <c r="O6494" s="210"/>
      <c r="P6494" s="102"/>
      <c r="Q6494" s="215"/>
    </row>
    <row r="6495" spans="2:17" x14ac:dyDescent="0.3">
      <c r="B6495" s="102"/>
      <c r="C6495" s="210"/>
      <c r="D6495" s="102"/>
      <c r="E6495" s="210"/>
      <c r="F6495" s="102"/>
      <c r="G6495" s="210"/>
      <c r="H6495" s="102"/>
      <c r="I6495" s="210"/>
      <c r="J6495" s="102"/>
      <c r="K6495" s="210"/>
      <c r="L6495" s="102"/>
      <c r="M6495" s="210"/>
      <c r="N6495" s="102"/>
      <c r="O6495" s="210"/>
      <c r="P6495" s="102"/>
      <c r="Q6495" s="215"/>
    </row>
    <row r="6496" spans="2:17" x14ac:dyDescent="0.3">
      <c r="B6496" s="102"/>
      <c r="C6496" s="210"/>
      <c r="D6496" s="102"/>
      <c r="E6496" s="210"/>
      <c r="F6496" s="102"/>
      <c r="G6496" s="210"/>
      <c r="H6496" s="102"/>
      <c r="I6496" s="210"/>
      <c r="J6496" s="102"/>
      <c r="K6496" s="210"/>
      <c r="L6496" s="102"/>
      <c r="M6496" s="210"/>
      <c r="N6496" s="102"/>
      <c r="O6496" s="210"/>
      <c r="P6496" s="102"/>
      <c r="Q6496" s="215"/>
    </row>
    <row r="6497" spans="2:17" x14ac:dyDescent="0.3">
      <c r="B6497" s="102"/>
      <c r="C6497" s="210"/>
      <c r="D6497" s="102"/>
      <c r="E6497" s="210"/>
      <c r="F6497" s="102"/>
      <c r="G6497" s="210"/>
      <c r="H6497" s="102"/>
      <c r="I6497" s="210"/>
      <c r="J6497" s="102"/>
      <c r="K6497" s="210"/>
      <c r="L6497" s="102"/>
      <c r="M6497" s="210"/>
      <c r="N6497" s="102"/>
      <c r="O6497" s="210"/>
      <c r="P6497" s="102"/>
      <c r="Q6497" s="215"/>
    </row>
    <row r="6498" spans="2:17" x14ac:dyDescent="0.3">
      <c r="B6498" s="102"/>
      <c r="C6498" s="210"/>
      <c r="D6498" s="102"/>
      <c r="E6498" s="210"/>
      <c r="F6498" s="102"/>
      <c r="G6498" s="210"/>
      <c r="H6498" s="102"/>
      <c r="I6498" s="210"/>
      <c r="J6498" s="102"/>
      <c r="K6498" s="210"/>
      <c r="L6498" s="102"/>
      <c r="M6498" s="210"/>
      <c r="N6498" s="102"/>
      <c r="O6498" s="210"/>
      <c r="P6498" s="102"/>
      <c r="Q6498" s="215"/>
    </row>
    <row r="6499" spans="2:17" x14ac:dyDescent="0.3">
      <c r="B6499" s="102"/>
      <c r="C6499" s="210"/>
      <c r="D6499" s="102"/>
      <c r="E6499" s="210"/>
      <c r="F6499" s="102"/>
      <c r="G6499" s="210"/>
      <c r="H6499" s="102"/>
      <c r="I6499" s="210"/>
      <c r="J6499" s="102"/>
      <c r="K6499" s="210"/>
      <c r="L6499" s="102"/>
      <c r="M6499" s="210"/>
      <c r="N6499" s="102"/>
      <c r="O6499" s="210"/>
      <c r="P6499" s="102"/>
      <c r="Q6499" s="215"/>
    </row>
    <row r="6500" spans="2:17" x14ac:dyDescent="0.3">
      <c r="B6500" s="102"/>
      <c r="C6500" s="210"/>
      <c r="D6500" s="102"/>
      <c r="E6500" s="210"/>
      <c r="F6500" s="102"/>
      <c r="G6500" s="210"/>
      <c r="H6500" s="102"/>
      <c r="I6500" s="210"/>
      <c r="J6500" s="102"/>
      <c r="K6500" s="210"/>
      <c r="L6500" s="102"/>
      <c r="M6500" s="210"/>
      <c r="N6500" s="102"/>
      <c r="O6500" s="210"/>
      <c r="P6500" s="102"/>
      <c r="Q6500" s="215"/>
    </row>
    <row r="6501" spans="2:17" x14ac:dyDescent="0.3">
      <c r="B6501" s="102"/>
      <c r="C6501" s="210"/>
      <c r="D6501" s="102"/>
      <c r="E6501" s="210"/>
      <c r="F6501" s="102"/>
      <c r="G6501" s="210"/>
      <c r="H6501" s="102"/>
      <c r="I6501" s="210"/>
      <c r="J6501" s="102"/>
      <c r="K6501" s="210"/>
      <c r="L6501" s="102"/>
      <c r="M6501" s="210"/>
      <c r="N6501" s="102"/>
      <c r="O6501" s="210"/>
      <c r="P6501" s="102"/>
      <c r="Q6501" s="215"/>
    </row>
    <row r="6502" spans="2:17" x14ac:dyDescent="0.3">
      <c r="B6502" s="102"/>
      <c r="C6502" s="210"/>
      <c r="D6502" s="102"/>
      <c r="E6502" s="210"/>
      <c r="F6502" s="102"/>
      <c r="G6502" s="210"/>
      <c r="H6502" s="102"/>
      <c r="I6502" s="210"/>
      <c r="J6502" s="102"/>
      <c r="K6502" s="210"/>
      <c r="L6502" s="102"/>
      <c r="M6502" s="210"/>
      <c r="N6502" s="102"/>
      <c r="O6502" s="210"/>
      <c r="P6502" s="102"/>
      <c r="Q6502" s="215"/>
    </row>
    <row r="6503" spans="2:17" x14ac:dyDescent="0.3">
      <c r="B6503" s="102"/>
      <c r="C6503" s="210"/>
      <c r="D6503" s="102"/>
      <c r="E6503" s="210"/>
      <c r="F6503" s="102"/>
      <c r="G6503" s="210"/>
      <c r="H6503" s="102"/>
      <c r="I6503" s="210"/>
      <c r="J6503" s="102"/>
      <c r="K6503" s="210"/>
      <c r="L6503" s="102"/>
      <c r="M6503" s="210"/>
      <c r="N6503" s="102"/>
      <c r="O6503" s="210"/>
      <c r="P6503" s="102"/>
      <c r="Q6503" s="215"/>
    </row>
    <row r="6504" spans="2:17" x14ac:dyDescent="0.3">
      <c r="B6504" s="102"/>
      <c r="C6504" s="210"/>
      <c r="D6504" s="102"/>
      <c r="E6504" s="210"/>
      <c r="F6504" s="102"/>
      <c r="G6504" s="210"/>
      <c r="H6504" s="102"/>
      <c r="I6504" s="210"/>
      <c r="J6504" s="102"/>
      <c r="K6504" s="210"/>
      <c r="L6504" s="102"/>
      <c r="M6504" s="210"/>
      <c r="N6504" s="102"/>
      <c r="O6504" s="210"/>
      <c r="P6504" s="102"/>
      <c r="Q6504" s="215"/>
    </row>
    <row r="6505" spans="2:17" x14ac:dyDescent="0.3">
      <c r="B6505" s="102"/>
      <c r="C6505" s="210"/>
      <c r="D6505" s="102"/>
      <c r="E6505" s="210"/>
      <c r="F6505" s="102"/>
      <c r="G6505" s="210"/>
      <c r="H6505" s="102"/>
      <c r="I6505" s="210"/>
      <c r="J6505" s="102"/>
      <c r="K6505" s="210"/>
      <c r="L6505" s="102"/>
      <c r="M6505" s="210"/>
      <c r="N6505" s="102"/>
      <c r="O6505" s="210"/>
      <c r="P6505" s="102"/>
      <c r="Q6505" s="215"/>
    </row>
    <row r="6506" spans="2:17" x14ac:dyDescent="0.3">
      <c r="B6506" s="102"/>
      <c r="C6506" s="210"/>
      <c r="D6506" s="102"/>
      <c r="E6506" s="210"/>
      <c r="F6506" s="102"/>
      <c r="G6506" s="210"/>
      <c r="H6506" s="102"/>
      <c r="I6506" s="210"/>
      <c r="J6506" s="102"/>
      <c r="K6506" s="210"/>
      <c r="L6506" s="102"/>
      <c r="M6506" s="210"/>
      <c r="N6506" s="102"/>
      <c r="O6506" s="210"/>
      <c r="P6506" s="102"/>
      <c r="Q6506" s="215"/>
    </row>
    <row r="6507" spans="2:17" x14ac:dyDescent="0.3">
      <c r="B6507" s="102"/>
      <c r="C6507" s="210"/>
      <c r="D6507" s="102"/>
      <c r="E6507" s="210"/>
      <c r="F6507" s="102"/>
      <c r="G6507" s="210"/>
      <c r="H6507" s="102"/>
      <c r="I6507" s="210"/>
      <c r="J6507" s="102"/>
      <c r="K6507" s="210"/>
      <c r="L6507" s="102"/>
      <c r="M6507" s="210"/>
      <c r="N6507" s="102"/>
      <c r="O6507" s="210"/>
      <c r="P6507" s="102"/>
      <c r="Q6507" s="215"/>
    </row>
    <row r="6508" spans="2:17" x14ac:dyDescent="0.3">
      <c r="B6508" s="102"/>
      <c r="C6508" s="210"/>
      <c r="D6508" s="102"/>
      <c r="E6508" s="210"/>
      <c r="F6508" s="102"/>
      <c r="G6508" s="210"/>
      <c r="H6508" s="102"/>
      <c r="I6508" s="210"/>
      <c r="J6508" s="102"/>
      <c r="K6508" s="210"/>
      <c r="L6508" s="102"/>
      <c r="M6508" s="210"/>
      <c r="N6508" s="102"/>
      <c r="O6508" s="210"/>
      <c r="P6508" s="102"/>
      <c r="Q6508" s="215"/>
    </row>
    <row r="6509" spans="2:17" x14ac:dyDescent="0.3">
      <c r="B6509" s="102"/>
      <c r="C6509" s="210"/>
      <c r="D6509" s="102"/>
      <c r="E6509" s="210"/>
      <c r="F6509" s="102"/>
      <c r="G6509" s="210"/>
      <c r="H6509" s="102"/>
      <c r="I6509" s="210"/>
      <c r="J6509" s="102"/>
      <c r="K6509" s="210"/>
      <c r="L6509" s="102"/>
      <c r="M6509" s="210"/>
      <c r="N6509" s="102"/>
      <c r="O6509" s="210"/>
      <c r="P6509" s="102"/>
      <c r="Q6509" s="215"/>
    </row>
    <row r="6510" spans="2:17" x14ac:dyDescent="0.3">
      <c r="B6510" s="102"/>
      <c r="C6510" s="210"/>
      <c r="D6510" s="102"/>
      <c r="E6510" s="210"/>
      <c r="F6510" s="102"/>
      <c r="G6510" s="210"/>
      <c r="H6510" s="102"/>
      <c r="I6510" s="210"/>
      <c r="J6510" s="102"/>
      <c r="K6510" s="210"/>
      <c r="L6510" s="102"/>
      <c r="M6510" s="210"/>
      <c r="N6510" s="102"/>
      <c r="O6510" s="210"/>
      <c r="P6510" s="102"/>
      <c r="Q6510" s="215"/>
    </row>
    <row r="6511" spans="2:17" x14ac:dyDescent="0.3">
      <c r="B6511" s="102"/>
      <c r="C6511" s="210"/>
      <c r="D6511" s="102"/>
      <c r="E6511" s="210"/>
      <c r="F6511" s="102"/>
      <c r="G6511" s="210"/>
      <c r="H6511" s="102"/>
      <c r="I6511" s="210"/>
      <c r="J6511" s="102"/>
      <c r="K6511" s="210"/>
      <c r="L6511" s="102"/>
      <c r="M6511" s="210"/>
      <c r="N6511" s="102"/>
      <c r="O6511" s="210"/>
      <c r="P6511" s="102"/>
      <c r="Q6511" s="215"/>
    </row>
    <row r="6512" spans="2:17" x14ac:dyDescent="0.3">
      <c r="B6512" s="102"/>
      <c r="C6512" s="210"/>
      <c r="D6512" s="102"/>
      <c r="E6512" s="210"/>
      <c r="F6512" s="102"/>
      <c r="G6512" s="210"/>
      <c r="H6512" s="102"/>
      <c r="I6512" s="210"/>
      <c r="J6512" s="102"/>
      <c r="K6512" s="210"/>
      <c r="L6512" s="102"/>
      <c r="M6512" s="210"/>
      <c r="N6512" s="102"/>
      <c r="O6512" s="210"/>
      <c r="P6512" s="102"/>
      <c r="Q6512" s="215"/>
    </row>
    <row r="6513" spans="2:17" x14ac:dyDescent="0.3">
      <c r="B6513" s="102"/>
      <c r="C6513" s="210"/>
      <c r="D6513" s="102"/>
      <c r="E6513" s="210"/>
      <c r="F6513" s="102"/>
      <c r="G6513" s="210"/>
      <c r="H6513" s="102"/>
      <c r="I6513" s="210"/>
      <c r="J6513" s="102"/>
      <c r="K6513" s="210"/>
      <c r="L6513" s="102"/>
      <c r="M6513" s="210"/>
      <c r="N6513" s="102"/>
      <c r="O6513" s="210"/>
      <c r="P6513" s="102"/>
      <c r="Q6513" s="215"/>
    </row>
    <row r="6514" spans="2:17" x14ac:dyDescent="0.3">
      <c r="B6514" s="102"/>
      <c r="C6514" s="210"/>
      <c r="D6514" s="102"/>
      <c r="E6514" s="210"/>
      <c r="F6514" s="102"/>
      <c r="G6514" s="210"/>
      <c r="H6514" s="102"/>
      <c r="I6514" s="210"/>
      <c r="J6514" s="102"/>
      <c r="K6514" s="210"/>
      <c r="L6514" s="102"/>
      <c r="M6514" s="210"/>
      <c r="N6514" s="102"/>
      <c r="O6514" s="210"/>
      <c r="P6514" s="102"/>
      <c r="Q6514" s="215"/>
    </row>
    <row r="6515" spans="2:17" x14ac:dyDescent="0.3">
      <c r="B6515" s="102"/>
      <c r="C6515" s="210"/>
      <c r="D6515" s="102"/>
      <c r="E6515" s="210"/>
      <c r="F6515" s="102"/>
      <c r="G6515" s="210"/>
      <c r="H6515" s="102"/>
      <c r="I6515" s="210"/>
      <c r="J6515" s="102"/>
      <c r="K6515" s="210"/>
      <c r="L6515" s="102"/>
      <c r="M6515" s="210"/>
      <c r="N6515" s="102"/>
      <c r="O6515" s="210"/>
      <c r="P6515" s="102"/>
      <c r="Q6515" s="215"/>
    </row>
    <row r="6516" spans="2:17" x14ac:dyDescent="0.3">
      <c r="B6516" s="102"/>
      <c r="C6516" s="210"/>
      <c r="D6516" s="102"/>
      <c r="E6516" s="210"/>
      <c r="F6516" s="102"/>
      <c r="G6516" s="210"/>
      <c r="H6516" s="102"/>
      <c r="I6516" s="210"/>
      <c r="J6516" s="102"/>
      <c r="K6516" s="210"/>
      <c r="L6516" s="102"/>
      <c r="M6516" s="210"/>
      <c r="N6516" s="102"/>
      <c r="O6516" s="210"/>
      <c r="P6516" s="102"/>
      <c r="Q6516" s="215"/>
    </row>
    <row r="6517" spans="2:17" x14ac:dyDescent="0.3">
      <c r="B6517" s="102"/>
      <c r="C6517" s="210"/>
      <c r="D6517" s="102"/>
      <c r="E6517" s="210"/>
      <c r="F6517" s="102"/>
      <c r="G6517" s="210"/>
      <c r="H6517" s="102"/>
      <c r="I6517" s="210"/>
      <c r="J6517" s="102"/>
      <c r="K6517" s="210"/>
      <c r="L6517" s="102"/>
      <c r="M6517" s="210"/>
      <c r="N6517" s="102"/>
      <c r="O6517" s="210"/>
      <c r="P6517" s="102"/>
      <c r="Q6517" s="215"/>
    </row>
    <row r="6518" spans="2:17" x14ac:dyDescent="0.3">
      <c r="B6518" s="102"/>
      <c r="C6518" s="210"/>
      <c r="D6518" s="102"/>
      <c r="E6518" s="210"/>
      <c r="F6518" s="102"/>
      <c r="G6518" s="210"/>
      <c r="H6518" s="102"/>
      <c r="I6518" s="210"/>
      <c r="J6518" s="102"/>
      <c r="K6518" s="210"/>
      <c r="L6518" s="102"/>
      <c r="M6518" s="210"/>
      <c r="N6518" s="102"/>
      <c r="O6518" s="210"/>
      <c r="P6518" s="102"/>
      <c r="Q6518" s="215"/>
    </row>
    <row r="6519" spans="2:17" x14ac:dyDescent="0.3">
      <c r="B6519" s="102"/>
      <c r="C6519" s="210"/>
      <c r="D6519" s="102"/>
      <c r="E6519" s="210"/>
      <c r="F6519" s="102"/>
      <c r="G6519" s="210"/>
      <c r="H6519" s="102"/>
      <c r="I6519" s="210"/>
      <c r="J6519" s="102"/>
      <c r="K6519" s="210"/>
      <c r="L6519" s="102"/>
      <c r="M6519" s="210"/>
      <c r="N6519" s="102"/>
      <c r="O6519" s="210"/>
      <c r="P6519" s="102"/>
      <c r="Q6519" s="215"/>
    </row>
    <row r="6520" spans="2:17" x14ac:dyDescent="0.3">
      <c r="B6520" s="102"/>
      <c r="C6520" s="210"/>
      <c r="D6520" s="102"/>
      <c r="E6520" s="210"/>
      <c r="F6520" s="102"/>
      <c r="G6520" s="210"/>
      <c r="H6520" s="102"/>
      <c r="I6520" s="210"/>
      <c r="J6520" s="102"/>
      <c r="K6520" s="210"/>
      <c r="L6520" s="102"/>
      <c r="M6520" s="210"/>
      <c r="N6520" s="102"/>
      <c r="O6520" s="210"/>
      <c r="P6520" s="102"/>
      <c r="Q6520" s="215"/>
    </row>
    <row r="6521" spans="2:17" x14ac:dyDescent="0.3">
      <c r="B6521" s="102"/>
      <c r="C6521" s="210"/>
      <c r="D6521" s="102"/>
      <c r="E6521" s="210"/>
      <c r="F6521" s="102"/>
      <c r="G6521" s="210"/>
      <c r="H6521" s="102"/>
      <c r="I6521" s="210"/>
      <c r="J6521" s="102"/>
      <c r="K6521" s="210"/>
      <c r="L6521" s="102"/>
      <c r="M6521" s="210"/>
      <c r="N6521" s="102"/>
      <c r="O6521" s="210"/>
      <c r="P6521" s="102"/>
      <c r="Q6521" s="215"/>
    </row>
    <row r="6522" spans="2:17" x14ac:dyDescent="0.3">
      <c r="B6522" s="102"/>
      <c r="C6522" s="210"/>
      <c r="D6522" s="102"/>
      <c r="E6522" s="210"/>
      <c r="F6522" s="102"/>
      <c r="G6522" s="210"/>
      <c r="H6522" s="102"/>
      <c r="I6522" s="210"/>
      <c r="J6522" s="102"/>
      <c r="K6522" s="210"/>
      <c r="L6522" s="102"/>
      <c r="M6522" s="210"/>
      <c r="N6522" s="102"/>
      <c r="O6522" s="210"/>
      <c r="P6522" s="102"/>
      <c r="Q6522" s="215"/>
    </row>
    <row r="6523" spans="2:17" x14ac:dyDescent="0.3">
      <c r="B6523" s="102"/>
      <c r="C6523" s="210"/>
      <c r="D6523" s="102"/>
      <c r="E6523" s="210"/>
      <c r="F6523" s="102"/>
      <c r="G6523" s="210"/>
      <c r="H6523" s="102"/>
      <c r="I6523" s="210"/>
      <c r="J6523" s="102"/>
      <c r="K6523" s="210"/>
      <c r="L6523" s="102"/>
      <c r="M6523" s="210"/>
      <c r="N6523" s="102"/>
      <c r="O6523" s="210"/>
      <c r="P6523" s="102"/>
      <c r="Q6523" s="215"/>
    </row>
    <row r="6524" spans="2:17" x14ac:dyDescent="0.3">
      <c r="B6524" s="102"/>
      <c r="C6524" s="210"/>
      <c r="D6524" s="102"/>
      <c r="E6524" s="210"/>
      <c r="F6524" s="102"/>
      <c r="G6524" s="210"/>
      <c r="H6524" s="102"/>
      <c r="I6524" s="210"/>
      <c r="J6524" s="102"/>
      <c r="K6524" s="210"/>
      <c r="L6524" s="102"/>
      <c r="M6524" s="210"/>
      <c r="N6524" s="102"/>
      <c r="O6524" s="210"/>
      <c r="P6524" s="102"/>
      <c r="Q6524" s="215"/>
    </row>
    <row r="6525" spans="2:17" x14ac:dyDescent="0.3">
      <c r="B6525" s="102"/>
      <c r="C6525" s="210"/>
      <c r="D6525" s="102"/>
      <c r="E6525" s="210"/>
      <c r="F6525" s="102"/>
      <c r="G6525" s="210"/>
      <c r="H6525" s="102"/>
      <c r="I6525" s="210"/>
      <c r="J6525" s="102"/>
      <c r="K6525" s="210"/>
      <c r="L6525" s="102"/>
      <c r="M6525" s="210"/>
      <c r="N6525" s="102"/>
      <c r="O6525" s="210"/>
      <c r="P6525" s="102"/>
      <c r="Q6525" s="215"/>
    </row>
    <row r="6526" spans="2:17" x14ac:dyDescent="0.3">
      <c r="B6526" s="102"/>
      <c r="C6526" s="210"/>
      <c r="D6526" s="102"/>
      <c r="E6526" s="210"/>
      <c r="F6526" s="102"/>
      <c r="G6526" s="210"/>
      <c r="H6526" s="102"/>
      <c r="I6526" s="210"/>
      <c r="J6526" s="102"/>
      <c r="K6526" s="210"/>
      <c r="L6526" s="102"/>
      <c r="M6526" s="210"/>
      <c r="N6526" s="102"/>
      <c r="O6526" s="210"/>
      <c r="P6526" s="102"/>
      <c r="Q6526" s="215"/>
    </row>
    <row r="6527" spans="2:17" x14ac:dyDescent="0.3">
      <c r="B6527" s="102"/>
      <c r="C6527" s="210"/>
      <c r="D6527" s="102"/>
      <c r="E6527" s="210"/>
      <c r="F6527" s="102"/>
      <c r="G6527" s="210"/>
      <c r="H6527" s="102"/>
      <c r="I6527" s="210"/>
      <c r="J6527" s="102"/>
      <c r="K6527" s="210"/>
      <c r="L6527" s="102"/>
      <c r="M6527" s="210"/>
      <c r="N6527" s="102"/>
      <c r="O6527" s="210"/>
      <c r="P6527" s="102"/>
      <c r="Q6527" s="215"/>
    </row>
    <row r="6528" spans="2:17" x14ac:dyDescent="0.3">
      <c r="B6528" s="102"/>
      <c r="C6528" s="210"/>
      <c r="D6528" s="102"/>
      <c r="E6528" s="210"/>
      <c r="F6528" s="102"/>
      <c r="G6528" s="210"/>
      <c r="H6528" s="102"/>
      <c r="I6528" s="210"/>
      <c r="J6528" s="102"/>
      <c r="K6528" s="210"/>
      <c r="L6528" s="102"/>
      <c r="M6528" s="210"/>
      <c r="N6528" s="102"/>
      <c r="O6528" s="210"/>
      <c r="P6528" s="102"/>
      <c r="Q6528" s="215"/>
    </row>
    <row r="6529" spans="2:17" x14ac:dyDescent="0.3">
      <c r="B6529" s="102"/>
      <c r="C6529" s="210"/>
      <c r="D6529" s="102"/>
      <c r="E6529" s="210"/>
      <c r="F6529" s="102"/>
      <c r="G6529" s="210"/>
      <c r="H6529" s="102"/>
      <c r="I6529" s="210"/>
      <c r="J6529" s="102"/>
      <c r="K6529" s="210"/>
      <c r="L6529" s="102"/>
      <c r="M6529" s="210"/>
      <c r="N6529" s="102"/>
      <c r="O6529" s="210"/>
      <c r="P6529" s="102"/>
      <c r="Q6529" s="215"/>
    </row>
    <row r="6530" spans="2:17" x14ac:dyDescent="0.3">
      <c r="B6530" s="102"/>
      <c r="C6530" s="210"/>
      <c r="D6530" s="102"/>
      <c r="E6530" s="210"/>
      <c r="F6530" s="102"/>
      <c r="G6530" s="210"/>
      <c r="H6530" s="102"/>
      <c r="I6530" s="210"/>
      <c r="J6530" s="102"/>
      <c r="K6530" s="210"/>
      <c r="L6530" s="102"/>
      <c r="M6530" s="210"/>
      <c r="N6530" s="102"/>
      <c r="O6530" s="210"/>
      <c r="P6530" s="102"/>
      <c r="Q6530" s="215"/>
    </row>
    <row r="6531" spans="2:17" x14ac:dyDescent="0.3">
      <c r="B6531" s="102"/>
      <c r="C6531" s="210"/>
      <c r="D6531" s="102"/>
      <c r="E6531" s="210"/>
      <c r="F6531" s="102"/>
      <c r="G6531" s="210"/>
      <c r="H6531" s="102"/>
      <c r="I6531" s="210"/>
      <c r="J6531" s="102"/>
      <c r="K6531" s="210"/>
      <c r="L6531" s="102"/>
      <c r="M6531" s="210"/>
      <c r="N6531" s="102"/>
      <c r="O6531" s="210"/>
      <c r="P6531" s="102"/>
      <c r="Q6531" s="215"/>
    </row>
    <row r="6532" spans="2:17" x14ac:dyDescent="0.3">
      <c r="B6532" s="102"/>
      <c r="C6532" s="210"/>
      <c r="D6532" s="102"/>
      <c r="E6532" s="210"/>
      <c r="F6532" s="102"/>
      <c r="G6532" s="210"/>
      <c r="H6532" s="102"/>
      <c r="I6532" s="210"/>
      <c r="J6532" s="102"/>
      <c r="K6532" s="210"/>
      <c r="L6532" s="102"/>
      <c r="M6532" s="210"/>
      <c r="N6532" s="102"/>
      <c r="O6532" s="210"/>
      <c r="P6532" s="102"/>
      <c r="Q6532" s="215"/>
    </row>
    <row r="6533" spans="2:17" x14ac:dyDescent="0.3">
      <c r="B6533" s="102"/>
      <c r="C6533" s="210"/>
      <c r="D6533" s="102"/>
      <c r="E6533" s="210"/>
      <c r="F6533" s="102"/>
      <c r="G6533" s="210"/>
      <c r="H6533" s="102"/>
      <c r="I6533" s="210"/>
      <c r="J6533" s="102"/>
      <c r="K6533" s="210"/>
      <c r="L6533" s="102"/>
      <c r="M6533" s="210"/>
      <c r="N6533" s="102"/>
      <c r="O6533" s="210"/>
      <c r="P6533" s="102"/>
      <c r="Q6533" s="215"/>
    </row>
    <row r="6534" spans="2:17" x14ac:dyDescent="0.3">
      <c r="B6534" s="102"/>
      <c r="C6534" s="210"/>
      <c r="D6534" s="102"/>
      <c r="E6534" s="210"/>
      <c r="F6534" s="102"/>
      <c r="G6534" s="210"/>
      <c r="H6534" s="102"/>
      <c r="I6534" s="210"/>
      <c r="J6534" s="102"/>
      <c r="K6534" s="210"/>
      <c r="L6534" s="102"/>
      <c r="M6534" s="210"/>
      <c r="N6534" s="102"/>
      <c r="O6534" s="210"/>
      <c r="P6534" s="102"/>
      <c r="Q6534" s="215"/>
    </row>
    <row r="6535" spans="2:17" x14ac:dyDescent="0.3">
      <c r="B6535" s="102"/>
      <c r="C6535" s="210"/>
      <c r="D6535" s="102"/>
      <c r="E6535" s="210"/>
      <c r="F6535" s="102"/>
      <c r="G6535" s="210"/>
      <c r="H6535" s="102"/>
      <c r="I6535" s="210"/>
      <c r="J6535" s="102"/>
      <c r="K6535" s="210"/>
      <c r="L6535" s="102"/>
      <c r="M6535" s="210"/>
      <c r="N6535" s="102"/>
      <c r="O6535" s="210"/>
      <c r="P6535" s="102"/>
      <c r="Q6535" s="215"/>
    </row>
    <row r="6536" spans="2:17" x14ac:dyDescent="0.3">
      <c r="B6536" s="102"/>
      <c r="C6536" s="210"/>
      <c r="D6536" s="102"/>
      <c r="E6536" s="210"/>
      <c r="F6536" s="102"/>
      <c r="G6536" s="210"/>
      <c r="H6536" s="102"/>
      <c r="I6536" s="210"/>
      <c r="J6536" s="102"/>
      <c r="K6536" s="210"/>
      <c r="L6536" s="102"/>
      <c r="M6536" s="210"/>
      <c r="N6536" s="102"/>
      <c r="O6536" s="210"/>
      <c r="P6536" s="102"/>
      <c r="Q6536" s="215"/>
    </row>
    <row r="6537" spans="2:17" x14ac:dyDescent="0.3">
      <c r="B6537" s="102"/>
      <c r="C6537" s="210"/>
      <c r="D6537" s="102"/>
      <c r="E6537" s="210"/>
      <c r="F6537" s="102"/>
      <c r="G6537" s="210"/>
      <c r="H6537" s="102"/>
      <c r="I6537" s="210"/>
      <c r="J6537" s="102"/>
      <c r="K6537" s="210"/>
      <c r="L6537" s="102"/>
      <c r="M6537" s="210"/>
      <c r="N6537" s="102"/>
      <c r="O6537" s="210"/>
      <c r="P6537" s="102"/>
      <c r="Q6537" s="215"/>
    </row>
    <row r="6538" spans="2:17" x14ac:dyDescent="0.3">
      <c r="B6538" s="102"/>
      <c r="C6538" s="210"/>
      <c r="D6538" s="102"/>
      <c r="E6538" s="210"/>
      <c r="F6538" s="102"/>
      <c r="G6538" s="210"/>
      <c r="H6538" s="102"/>
      <c r="I6538" s="210"/>
      <c r="J6538" s="102"/>
      <c r="K6538" s="210"/>
      <c r="L6538" s="102"/>
      <c r="M6538" s="210"/>
      <c r="N6538" s="102"/>
      <c r="O6538" s="210"/>
      <c r="P6538" s="102"/>
      <c r="Q6538" s="215"/>
    </row>
    <row r="6539" spans="2:17" x14ac:dyDescent="0.3">
      <c r="B6539" s="102"/>
      <c r="C6539" s="210"/>
      <c r="D6539" s="102"/>
      <c r="E6539" s="210"/>
      <c r="F6539" s="102"/>
      <c r="G6539" s="210"/>
      <c r="H6539" s="102"/>
      <c r="I6539" s="210"/>
      <c r="J6539" s="102"/>
      <c r="K6539" s="210"/>
      <c r="L6539" s="102"/>
      <c r="M6539" s="210"/>
      <c r="N6539" s="102"/>
      <c r="O6539" s="210"/>
      <c r="P6539" s="102"/>
      <c r="Q6539" s="215"/>
    </row>
    <row r="6540" spans="2:17" x14ac:dyDescent="0.3">
      <c r="B6540" s="102"/>
      <c r="C6540" s="210"/>
      <c r="D6540" s="102"/>
      <c r="E6540" s="210"/>
      <c r="F6540" s="102"/>
      <c r="G6540" s="210"/>
      <c r="H6540" s="102"/>
      <c r="I6540" s="210"/>
      <c r="J6540" s="102"/>
      <c r="K6540" s="210"/>
      <c r="L6540" s="102"/>
      <c r="M6540" s="210"/>
      <c r="N6540" s="102"/>
      <c r="O6540" s="210"/>
      <c r="P6540" s="102"/>
      <c r="Q6540" s="215"/>
    </row>
    <row r="6541" spans="2:17" x14ac:dyDescent="0.3">
      <c r="B6541" s="102"/>
      <c r="C6541" s="210"/>
      <c r="D6541" s="102"/>
      <c r="E6541" s="210"/>
      <c r="F6541" s="102"/>
      <c r="G6541" s="210"/>
      <c r="H6541" s="102"/>
      <c r="I6541" s="210"/>
      <c r="J6541" s="102"/>
      <c r="K6541" s="210"/>
      <c r="L6541" s="102"/>
      <c r="M6541" s="210"/>
      <c r="N6541" s="102"/>
      <c r="O6541" s="210"/>
      <c r="P6541" s="102"/>
      <c r="Q6541" s="215"/>
    </row>
    <row r="6542" spans="2:17" x14ac:dyDescent="0.3">
      <c r="B6542" s="102"/>
      <c r="C6542" s="210"/>
      <c r="D6542" s="102"/>
      <c r="E6542" s="210"/>
      <c r="F6542" s="102"/>
      <c r="G6542" s="210"/>
      <c r="H6542" s="102"/>
      <c r="I6542" s="210"/>
      <c r="J6542" s="102"/>
      <c r="K6542" s="210"/>
      <c r="L6542" s="102"/>
      <c r="M6542" s="210"/>
      <c r="N6542" s="102"/>
      <c r="O6542" s="210"/>
      <c r="P6542" s="102"/>
      <c r="Q6542" s="215"/>
    </row>
    <row r="6543" spans="2:17" x14ac:dyDescent="0.3">
      <c r="B6543" s="102"/>
      <c r="C6543" s="210"/>
      <c r="D6543" s="102"/>
      <c r="E6543" s="210"/>
      <c r="F6543" s="102"/>
      <c r="G6543" s="210"/>
      <c r="H6543" s="102"/>
      <c r="I6543" s="210"/>
      <c r="J6543" s="102"/>
      <c r="K6543" s="210"/>
      <c r="L6543" s="102"/>
      <c r="M6543" s="210"/>
      <c r="N6543" s="102"/>
      <c r="O6543" s="210"/>
      <c r="P6543" s="102"/>
      <c r="Q6543" s="215"/>
    </row>
    <row r="6544" spans="2:17" x14ac:dyDescent="0.3">
      <c r="B6544" s="102"/>
      <c r="C6544" s="210"/>
      <c r="D6544" s="102"/>
      <c r="E6544" s="210"/>
      <c r="F6544" s="102"/>
      <c r="G6544" s="210"/>
      <c r="H6544" s="102"/>
      <c r="I6544" s="210"/>
      <c r="J6544" s="102"/>
      <c r="K6544" s="210"/>
      <c r="L6544" s="102"/>
      <c r="M6544" s="210"/>
      <c r="N6544" s="102"/>
      <c r="O6544" s="210"/>
      <c r="P6544" s="102"/>
      <c r="Q6544" s="215"/>
    </row>
    <row r="6545" spans="2:17" x14ac:dyDescent="0.3">
      <c r="B6545" s="102"/>
      <c r="C6545" s="210"/>
      <c r="D6545" s="102"/>
      <c r="E6545" s="210"/>
      <c r="F6545" s="102"/>
      <c r="G6545" s="210"/>
      <c r="H6545" s="102"/>
      <c r="I6545" s="210"/>
      <c r="J6545" s="102"/>
      <c r="K6545" s="210"/>
      <c r="L6545" s="102"/>
      <c r="M6545" s="210"/>
      <c r="N6545" s="102"/>
      <c r="O6545" s="210"/>
      <c r="P6545" s="102"/>
      <c r="Q6545" s="215"/>
    </row>
    <row r="6546" spans="2:17" x14ac:dyDescent="0.3">
      <c r="B6546" s="102"/>
      <c r="C6546" s="210"/>
      <c r="D6546" s="102"/>
      <c r="E6546" s="210"/>
      <c r="F6546" s="102"/>
      <c r="G6546" s="210"/>
      <c r="H6546" s="102"/>
      <c r="I6546" s="210"/>
      <c r="J6546" s="102"/>
      <c r="K6546" s="210"/>
      <c r="L6546" s="102"/>
      <c r="M6546" s="210"/>
      <c r="N6546" s="102"/>
      <c r="O6546" s="210"/>
      <c r="P6546" s="102"/>
      <c r="Q6546" s="215"/>
    </row>
    <row r="6547" spans="2:17" x14ac:dyDescent="0.3">
      <c r="B6547" s="102"/>
      <c r="C6547" s="210"/>
      <c r="D6547" s="102"/>
      <c r="E6547" s="210"/>
      <c r="F6547" s="102"/>
      <c r="G6547" s="210"/>
      <c r="H6547" s="102"/>
      <c r="I6547" s="210"/>
      <c r="J6547" s="102"/>
      <c r="K6547" s="210"/>
      <c r="L6547" s="102"/>
      <c r="M6547" s="210"/>
      <c r="N6547" s="102"/>
      <c r="O6547" s="210"/>
      <c r="P6547" s="102"/>
      <c r="Q6547" s="215"/>
    </row>
    <row r="6548" spans="2:17" x14ac:dyDescent="0.3">
      <c r="B6548" s="102"/>
      <c r="C6548" s="210"/>
      <c r="D6548" s="102"/>
      <c r="E6548" s="210"/>
      <c r="F6548" s="102"/>
      <c r="G6548" s="210"/>
      <c r="H6548" s="102"/>
      <c r="I6548" s="210"/>
      <c r="J6548" s="102"/>
      <c r="K6548" s="210"/>
      <c r="L6548" s="102"/>
      <c r="M6548" s="210"/>
      <c r="N6548" s="102"/>
      <c r="O6548" s="210"/>
      <c r="P6548" s="102"/>
      <c r="Q6548" s="215"/>
    </row>
    <row r="6549" spans="2:17" x14ac:dyDescent="0.3">
      <c r="B6549" s="102"/>
      <c r="C6549" s="210"/>
      <c r="D6549" s="102"/>
      <c r="E6549" s="210"/>
      <c r="F6549" s="102"/>
      <c r="G6549" s="210"/>
      <c r="H6549" s="102"/>
      <c r="I6549" s="210"/>
      <c r="J6549" s="102"/>
      <c r="K6549" s="210"/>
      <c r="L6549" s="102"/>
      <c r="M6549" s="210"/>
      <c r="N6549" s="102"/>
      <c r="O6549" s="210"/>
      <c r="P6549" s="102"/>
      <c r="Q6549" s="215"/>
    </row>
    <row r="6550" spans="2:17" x14ac:dyDescent="0.3">
      <c r="B6550" s="102"/>
      <c r="C6550" s="210"/>
      <c r="D6550" s="102"/>
      <c r="E6550" s="210"/>
      <c r="F6550" s="102"/>
      <c r="G6550" s="210"/>
      <c r="H6550" s="102"/>
      <c r="I6550" s="210"/>
      <c r="J6550" s="102"/>
      <c r="K6550" s="210"/>
      <c r="L6550" s="102"/>
      <c r="M6550" s="210"/>
      <c r="N6550" s="102"/>
      <c r="O6550" s="210"/>
      <c r="P6550" s="102"/>
      <c r="Q6550" s="215"/>
    </row>
    <row r="6551" spans="2:17" x14ac:dyDescent="0.3">
      <c r="B6551" s="102"/>
      <c r="C6551" s="210"/>
      <c r="D6551" s="102"/>
      <c r="E6551" s="210"/>
      <c r="F6551" s="102"/>
      <c r="G6551" s="210"/>
      <c r="H6551" s="102"/>
      <c r="I6551" s="210"/>
      <c r="J6551" s="102"/>
      <c r="K6551" s="210"/>
      <c r="L6551" s="102"/>
      <c r="M6551" s="210"/>
      <c r="N6551" s="102"/>
      <c r="O6551" s="210"/>
      <c r="P6551" s="102"/>
      <c r="Q6551" s="215"/>
    </row>
    <row r="6552" spans="2:17" x14ac:dyDescent="0.3">
      <c r="B6552" s="102"/>
      <c r="C6552" s="210"/>
      <c r="D6552" s="102"/>
      <c r="E6552" s="210"/>
      <c r="F6552" s="102"/>
      <c r="G6552" s="210"/>
      <c r="H6552" s="102"/>
      <c r="I6552" s="210"/>
      <c r="J6552" s="102"/>
      <c r="K6552" s="210"/>
      <c r="L6552" s="102"/>
      <c r="M6552" s="210"/>
      <c r="N6552" s="102"/>
      <c r="O6552" s="210"/>
      <c r="P6552" s="102"/>
      <c r="Q6552" s="215"/>
    </row>
    <row r="6553" spans="2:17" x14ac:dyDescent="0.3">
      <c r="B6553" s="102"/>
      <c r="C6553" s="210"/>
      <c r="D6553" s="102"/>
      <c r="E6553" s="210"/>
      <c r="F6553" s="102"/>
      <c r="G6553" s="210"/>
      <c r="H6553" s="102"/>
      <c r="I6553" s="210"/>
      <c r="J6553" s="102"/>
      <c r="K6553" s="210"/>
      <c r="L6553" s="102"/>
      <c r="M6553" s="210"/>
      <c r="N6553" s="102"/>
      <c r="O6553" s="210"/>
      <c r="P6553" s="102"/>
      <c r="Q6553" s="215"/>
    </row>
    <row r="6554" spans="2:17" x14ac:dyDescent="0.3">
      <c r="B6554" s="102"/>
      <c r="C6554" s="210"/>
      <c r="D6554" s="102"/>
      <c r="E6554" s="210"/>
      <c r="F6554" s="102"/>
      <c r="G6554" s="210"/>
      <c r="H6554" s="102"/>
      <c r="I6554" s="210"/>
      <c r="J6554" s="102"/>
      <c r="K6554" s="210"/>
      <c r="L6554" s="102"/>
      <c r="M6554" s="210"/>
      <c r="N6554" s="102"/>
      <c r="O6554" s="210"/>
      <c r="P6554" s="102"/>
      <c r="Q6554" s="215"/>
    </row>
    <row r="6555" spans="2:17" x14ac:dyDescent="0.3">
      <c r="B6555" s="102"/>
      <c r="C6555" s="210"/>
      <c r="D6555" s="102"/>
      <c r="E6555" s="210"/>
      <c r="F6555" s="102"/>
      <c r="G6555" s="210"/>
      <c r="H6555" s="102"/>
      <c r="I6555" s="210"/>
      <c r="J6555" s="102"/>
      <c r="K6555" s="210"/>
      <c r="L6555" s="102"/>
      <c r="M6555" s="210"/>
      <c r="N6555" s="102"/>
      <c r="O6555" s="210"/>
      <c r="P6555" s="102"/>
      <c r="Q6555" s="215"/>
    </row>
    <row r="6556" spans="2:17" x14ac:dyDescent="0.3">
      <c r="B6556" s="102"/>
      <c r="C6556" s="210"/>
      <c r="D6556" s="102"/>
      <c r="E6556" s="210"/>
      <c r="F6556" s="102"/>
      <c r="G6556" s="210"/>
      <c r="H6556" s="102"/>
      <c r="I6556" s="210"/>
      <c r="J6556" s="102"/>
      <c r="K6556" s="210"/>
      <c r="L6556" s="102"/>
      <c r="M6556" s="210"/>
      <c r="N6556" s="102"/>
      <c r="O6556" s="210"/>
      <c r="P6556" s="102"/>
      <c r="Q6556" s="215"/>
    </row>
    <row r="6557" spans="2:17" x14ac:dyDescent="0.3">
      <c r="B6557" s="102"/>
      <c r="C6557" s="210"/>
      <c r="D6557" s="102"/>
      <c r="E6557" s="210"/>
      <c r="F6557" s="102"/>
      <c r="G6557" s="210"/>
      <c r="H6557" s="102"/>
      <c r="I6557" s="210"/>
      <c r="J6557" s="102"/>
      <c r="K6557" s="210"/>
      <c r="L6557" s="102"/>
      <c r="M6557" s="210"/>
      <c r="N6557" s="102"/>
      <c r="O6557" s="210"/>
      <c r="P6557" s="102"/>
      <c r="Q6557" s="215"/>
    </row>
    <row r="6558" spans="2:17" x14ac:dyDescent="0.3">
      <c r="B6558" s="102"/>
      <c r="C6558" s="210"/>
      <c r="D6558" s="102"/>
      <c r="E6558" s="210"/>
      <c r="F6558" s="102"/>
      <c r="G6558" s="210"/>
      <c r="H6558" s="102"/>
      <c r="I6558" s="210"/>
      <c r="J6558" s="102"/>
      <c r="K6558" s="210"/>
      <c r="L6558" s="102"/>
      <c r="M6558" s="210"/>
      <c r="N6558" s="102"/>
      <c r="O6558" s="210"/>
      <c r="P6558" s="102"/>
      <c r="Q6558" s="215"/>
    </row>
    <row r="6559" spans="2:17" x14ac:dyDescent="0.3">
      <c r="B6559" s="102"/>
      <c r="C6559" s="210"/>
      <c r="D6559" s="102"/>
      <c r="E6559" s="210"/>
      <c r="F6559" s="102"/>
      <c r="G6559" s="210"/>
      <c r="H6559" s="102"/>
      <c r="I6559" s="210"/>
      <c r="J6559" s="102"/>
      <c r="K6559" s="210"/>
      <c r="L6559" s="102"/>
      <c r="M6559" s="210"/>
      <c r="N6559" s="102"/>
      <c r="O6559" s="210"/>
      <c r="P6559" s="102"/>
      <c r="Q6559" s="215"/>
    </row>
    <row r="6560" spans="2:17" x14ac:dyDescent="0.3">
      <c r="B6560" s="102"/>
      <c r="C6560" s="210"/>
      <c r="D6560" s="102"/>
      <c r="E6560" s="210"/>
      <c r="F6560" s="102"/>
      <c r="G6560" s="210"/>
      <c r="H6560" s="102"/>
      <c r="I6560" s="210"/>
      <c r="J6560" s="102"/>
      <c r="K6560" s="210"/>
      <c r="L6560" s="102"/>
      <c r="M6560" s="210"/>
      <c r="N6560" s="102"/>
      <c r="O6560" s="210"/>
      <c r="P6560" s="102"/>
      <c r="Q6560" s="215"/>
    </row>
    <row r="6561" spans="2:17" x14ac:dyDescent="0.3">
      <c r="B6561" s="102"/>
      <c r="C6561" s="210"/>
      <c r="D6561" s="102"/>
      <c r="E6561" s="210"/>
      <c r="F6561" s="102"/>
      <c r="G6561" s="210"/>
      <c r="H6561" s="102"/>
      <c r="I6561" s="210"/>
      <c r="J6561" s="102"/>
      <c r="K6561" s="210"/>
      <c r="L6561" s="102"/>
      <c r="M6561" s="210"/>
      <c r="N6561" s="102"/>
      <c r="O6561" s="210"/>
      <c r="P6561" s="102"/>
      <c r="Q6561" s="215"/>
    </row>
    <row r="6562" spans="2:17" x14ac:dyDescent="0.3">
      <c r="B6562" s="102"/>
      <c r="C6562" s="210"/>
      <c r="D6562" s="102"/>
      <c r="E6562" s="210"/>
      <c r="F6562" s="102"/>
      <c r="G6562" s="210"/>
      <c r="H6562" s="102"/>
      <c r="I6562" s="210"/>
      <c r="J6562" s="102"/>
      <c r="K6562" s="210"/>
      <c r="L6562" s="102"/>
      <c r="M6562" s="210"/>
      <c r="N6562" s="102"/>
      <c r="O6562" s="210"/>
      <c r="P6562" s="102"/>
      <c r="Q6562" s="215"/>
    </row>
    <row r="6563" spans="2:17" x14ac:dyDescent="0.3">
      <c r="B6563" s="102"/>
      <c r="C6563" s="210"/>
      <c r="D6563" s="102"/>
      <c r="E6563" s="210"/>
      <c r="F6563" s="102"/>
      <c r="G6563" s="210"/>
      <c r="H6563" s="102"/>
      <c r="I6563" s="210"/>
      <c r="J6563" s="102"/>
      <c r="K6563" s="210"/>
      <c r="L6563" s="102"/>
      <c r="M6563" s="210"/>
      <c r="N6563" s="102"/>
      <c r="O6563" s="210"/>
      <c r="P6563" s="102"/>
      <c r="Q6563" s="215"/>
    </row>
    <row r="6564" spans="2:17" x14ac:dyDescent="0.3">
      <c r="B6564" s="102"/>
      <c r="C6564" s="210"/>
      <c r="D6564" s="102"/>
      <c r="E6564" s="210"/>
      <c r="F6564" s="102"/>
      <c r="G6564" s="210"/>
      <c r="H6564" s="102"/>
      <c r="I6564" s="210"/>
      <c r="J6564" s="102"/>
      <c r="K6564" s="210"/>
      <c r="L6564" s="102"/>
      <c r="M6564" s="210"/>
      <c r="N6564" s="102"/>
      <c r="O6564" s="210"/>
      <c r="P6564" s="102"/>
      <c r="Q6564" s="215"/>
    </row>
    <row r="6565" spans="2:17" x14ac:dyDescent="0.3">
      <c r="B6565" s="102"/>
      <c r="C6565" s="210"/>
      <c r="D6565" s="102"/>
      <c r="E6565" s="210"/>
      <c r="F6565" s="102"/>
      <c r="G6565" s="210"/>
      <c r="H6565" s="102"/>
      <c r="I6565" s="210"/>
      <c r="J6565" s="102"/>
      <c r="K6565" s="210"/>
      <c r="L6565" s="102"/>
      <c r="M6565" s="210"/>
      <c r="N6565" s="102"/>
      <c r="O6565" s="210"/>
      <c r="P6565" s="102"/>
      <c r="Q6565" s="215"/>
    </row>
    <row r="6566" spans="2:17" x14ac:dyDescent="0.3">
      <c r="B6566" s="102"/>
      <c r="C6566" s="210"/>
      <c r="D6566" s="102"/>
      <c r="E6566" s="210"/>
      <c r="F6566" s="102"/>
      <c r="G6566" s="210"/>
      <c r="H6566" s="102"/>
      <c r="I6566" s="210"/>
      <c r="J6566" s="102"/>
      <c r="K6566" s="210"/>
      <c r="L6566" s="102"/>
      <c r="M6566" s="210"/>
      <c r="N6566" s="102"/>
      <c r="O6566" s="210"/>
      <c r="P6566" s="102"/>
      <c r="Q6566" s="215"/>
    </row>
    <row r="6567" spans="2:17" x14ac:dyDescent="0.3">
      <c r="B6567" s="102"/>
      <c r="C6567" s="210"/>
      <c r="D6567" s="102"/>
      <c r="E6567" s="210"/>
      <c r="F6567" s="102"/>
      <c r="G6567" s="210"/>
      <c r="H6567" s="102"/>
      <c r="I6567" s="210"/>
      <c r="J6567" s="102"/>
      <c r="K6567" s="210"/>
      <c r="L6567" s="102"/>
      <c r="M6567" s="210"/>
      <c r="N6567" s="102"/>
      <c r="O6567" s="210"/>
      <c r="P6567" s="102"/>
      <c r="Q6567" s="215"/>
    </row>
    <row r="6568" spans="2:17" x14ac:dyDescent="0.3">
      <c r="B6568" s="102"/>
      <c r="C6568" s="210"/>
      <c r="D6568" s="102"/>
      <c r="E6568" s="210"/>
      <c r="F6568" s="102"/>
      <c r="G6568" s="210"/>
      <c r="H6568" s="102"/>
      <c r="I6568" s="210"/>
      <c r="J6568" s="102"/>
      <c r="K6568" s="210"/>
      <c r="L6568" s="102"/>
      <c r="M6568" s="210"/>
      <c r="N6568" s="102"/>
      <c r="O6568" s="210"/>
      <c r="P6568" s="102"/>
      <c r="Q6568" s="215"/>
    </row>
    <row r="6569" spans="2:17" x14ac:dyDescent="0.3">
      <c r="B6569" s="102"/>
      <c r="C6569" s="210"/>
      <c r="D6569" s="102"/>
      <c r="E6569" s="210"/>
      <c r="F6569" s="102"/>
      <c r="G6569" s="210"/>
      <c r="H6569" s="102"/>
      <c r="I6569" s="210"/>
      <c r="J6569" s="102"/>
      <c r="K6569" s="210"/>
      <c r="L6569" s="102"/>
      <c r="M6569" s="210"/>
      <c r="N6569" s="102"/>
      <c r="O6569" s="210"/>
      <c r="P6569" s="102"/>
      <c r="Q6569" s="215"/>
    </row>
    <row r="6570" spans="2:17" x14ac:dyDescent="0.3">
      <c r="B6570" s="102"/>
      <c r="C6570" s="210"/>
      <c r="D6570" s="102"/>
      <c r="E6570" s="210"/>
      <c r="F6570" s="102"/>
      <c r="G6570" s="210"/>
      <c r="H6570" s="102"/>
      <c r="I6570" s="210"/>
      <c r="J6570" s="102"/>
      <c r="K6570" s="210"/>
      <c r="L6570" s="102"/>
      <c r="M6570" s="210"/>
      <c r="N6570" s="102"/>
      <c r="O6570" s="210"/>
      <c r="P6570" s="102"/>
      <c r="Q6570" s="215"/>
    </row>
    <row r="6571" spans="2:17" x14ac:dyDescent="0.3">
      <c r="B6571" s="102"/>
      <c r="C6571" s="210"/>
      <c r="D6571" s="102"/>
      <c r="E6571" s="210"/>
      <c r="F6571" s="102"/>
      <c r="G6571" s="210"/>
      <c r="H6571" s="102"/>
      <c r="I6571" s="210"/>
      <c r="J6571" s="102"/>
      <c r="K6571" s="210"/>
      <c r="L6571" s="102"/>
      <c r="M6571" s="210"/>
      <c r="N6571" s="102"/>
      <c r="O6571" s="210"/>
      <c r="P6571" s="102"/>
      <c r="Q6571" s="215"/>
    </row>
    <row r="6572" spans="2:17" x14ac:dyDescent="0.3">
      <c r="B6572" s="102"/>
      <c r="C6572" s="210"/>
      <c r="D6572" s="102"/>
      <c r="E6572" s="210"/>
      <c r="F6572" s="102"/>
      <c r="G6572" s="210"/>
      <c r="H6572" s="102"/>
      <c r="I6572" s="210"/>
      <c r="J6572" s="102"/>
      <c r="K6572" s="210"/>
      <c r="L6572" s="102"/>
      <c r="M6572" s="210"/>
      <c r="N6572" s="102"/>
      <c r="O6572" s="210"/>
      <c r="P6572" s="102"/>
      <c r="Q6572" s="215"/>
    </row>
    <row r="6573" spans="2:17" x14ac:dyDescent="0.3">
      <c r="B6573" s="102"/>
      <c r="C6573" s="210"/>
      <c r="D6573" s="102"/>
      <c r="E6573" s="210"/>
      <c r="F6573" s="102"/>
      <c r="G6573" s="210"/>
      <c r="H6573" s="102"/>
      <c r="I6573" s="210"/>
      <c r="J6573" s="102"/>
      <c r="K6573" s="210"/>
      <c r="L6573" s="102"/>
      <c r="M6573" s="210"/>
      <c r="N6573" s="102"/>
      <c r="O6573" s="210"/>
      <c r="P6573" s="102"/>
      <c r="Q6573" s="215"/>
    </row>
    <row r="6574" spans="2:17" x14ac:dyDescent="0.3">
      <c r="B6574" s="102"/>
      <c r="C6574" s="210"/>
      <c r="D6574" s="102"/>
      <c r="E6574" s="210"/>
      <c r="F6574" s="102"/>
      <c r="G6574" s="210"/>
      <c r="H6574" s="102"/>
      <c r="I6574" s="210"/>
      <c r="J6574" s="102"/>
      <c r="K6574" s="210"/>
      <c r="L6574" s="102"/>
      <c r="M6574" s="210"/>
      <c r="N6574" s="102"/>
      <c r="O6574" s="210"/>
      <c r="P6574" s="102"/>
      <c r="Q6574" s="215"/>
    </row>
    <row r="6575" spans="2:17" x14ac:dyDescent="0.3">
      <c r="B6575" s="102"/>
      <c r="C6575" s="210"/>
      <c r="D6575" s="102"/>
      <c r="E6575" s="210"/>
      <c r="F6575" s="102"/>
      <c r="G6575" s="210"/>
      <c r="H6575" s="102"/>
      <c r="I6575" s="210"/>
      <c r="J6575" s="102"/>
      <c r="K6575" s="210"/>
      <c r="L6575" s="102"/>
      <c r="M6575" s="210"/>
      <c r="N6575" s="102"/>
      <c r="O6575" s="210"/>
      <c r="P6575" s="102"/>
      <c r="Q6575" s="215"/>
    </row>
    <row r="6576" spans="2:17" x14ac:dyDescent="0.3">
      <c r="B6576" s="102"/>
      <c r="C6576" s="210"/>
      <c r="D6576" s="102"/>
      <c r="E6576" s="210"/>
      <c r="F6576" s="102"/>
      <c r="G6576" s="210"/>
      <c r="H6576" s="102"/>
      <c r="I6576" s="210"/>
      <c r="J6576" s="102"/>
      <c r="K6576" s="210"/>
      <c r="L6576" s="102"/>
      <c r="M6576" s="210"/>
      <c r="N6576" s="102"/>
      <c r="O6576" s="210"/>
      <c r="P6576" s="102"/>
      <c r="Q6576" s="215"/>
    </row>
    <row r="6577" spans="2:17" x14ac:dyDescent="0.3">
      <c r="B6577" s="102"/>
      <c r="C6577" s="210"/>
      <c r="D6577" s="102"/>
      <c r="E6577" s="210"/>
      <c r="F6577" s="102"/>
      <c r="G6577" s="210"/>
      <c r="H6577" s="102"/>
      <c r="I6577" s="210"/>
      <c r="J6577" s="102"/>
      <c r="K6577" s="210"/>
      <c r="L6577" s="102"/>
      <c r="M6577" s="210"/>
      <c r="N6577" s="102"/>
      <c r="O6577" s="210"/>
      <c r="P6577" s="102"/>
      <c r="Q6577" s="215"/>
    </row>
    <row r="6578" spans="2:17" x14ac:dyDescent="0.3">
      <c r="B6578" s="102"/>
      <c r="C6578" s="210"/>
      <c r="D6578" s="102"/>
      <c r="E6578" s="210"/>
      <c r="F6578" s="102"/>
      <c r="G6578" s="210"/>
      <c r="H6578" s="102"/>
      <c r="I6578" s="210"/>
      <c r="J6578" s="102"/>
      <c r="K6578" s="210"/>
      <c r="L6578" s="102"/>
      <c r="M6578" s="210"/>
      <c r="N6578" s="102"/>
      <c r="O6578" s="210"/>
      <c r="P6578" s="102"/>
      <c r="Q6578" s="215"/>
    </row>
    <row r="6579" spans="2:17" x14ac:dyDescent="0.3">
      <c r="B6579" s="102"/>
      <c r="C6579" s="210"/>
      <c r="D6579" s="102"/>
      <c r="E6579" s="210"/>
      <c r="F6579" s="102"/>
      <c r="G6579" s="210"/>
      <c r="H6579" s="102"/>
      <c r="I6579" s="210"/>
      <c r="J6579" s="102"/>
      <c r="K6579" s="210"/>
      <c r="L6579" s="102"/>
      <c r="M6579" s="210"/>
      <c r="N6579" s="102"/>
      <c r="O6579" s="210"/>
      <c r="P6579" s="102"/>
      <c r="Q6579" s="215"/>
    </row>
    <row r="6580" spans="2:17" x14ac:dyDescent="0.3">
      <c r="B6580" s="102"/>
      <c r="C6580" s="210"/>
      <c r="D6580" s="102"/>
      <c r="E6580" s="210"/>
      <c r="F6580" s="102"/>
      <c r="G6580" s="210"/>
      <c r="H6580" s="102"/>
      <c r="I6580" s="210"/>
      <c r="J6580" s="102"/>
      <c r="K6580" s="210"/>
      <c r="L6580" s="102"/>
      <c r="M6580" s="210"/>
      <c r="N6580" s="102"/>
      <c r="O6580" s="210"/>
      <c r="P6580" s="102"/>
      <c r="Q6580" s="215"/>
    </row>
    <row r="6581" spans="2:17" x14ac:dyDescent="0.3">
      <c r="B6581" s="102"/>
      <c r="C6581" s="210"/>
      <c r="D6581" s="102"/>
      <c r="E6581" s="210"/>
      <c r="F6581" s="102"/>
      <c r="G6581" s="210"/>
      <c r="H6581" s="102"/>
      <c r="I6581" s="210"/>
      <c r="J6581" s="102"/>
      <c r="K6581" s="210"/>
      <c r="L6581" s="102"/>
      <c r="M6581" s="210"/>
      <c r="N6581" s="102"/>
      <c r="O6581" s="210"/>
      <c r="P6581" s="102"/>
      <c r="Q6581" s="215"/>
    </row>
    <row r="6582" spans="2:17" x14ac:dyDescent="0.3">
      <c r="B6582" s="102"/>
      <c r="C6582" s="210"/>
      <c r="D6582" s="102"/>
      <c r="E6582" s="210"/>
      <c r="F6582" s="102"/>
      <c r="G6582" s="210"/>
      <c r="H6582" s="102"/>
      <c r="I6582" s="210"/>
      <c r="J6582" s="102"/>
      <c r="K6582" s="210"/>
      <c r="L6582" s="102"/>
      <c r="M6582" s="210"/>
      <c r="N6582" s="102"/>
      <c r="O6582" s="210"/>
      <c r="P6582" s="102"/>
      <c r="Q6582" s="215"/>
    </row>
    <row r="6583" spans="2:17" x14ac:dyDescent="0.3">
      <c r="B6583" s="102"/>
      <c r="C6583" s="210"/>
      <c r="D6583" s="102"/>
      <c r="E6583" s="210"/>
      <c r="F6583" s="102"/>
      <c r="G6583" s="210"/>
      <c r="H6583" s="102"/>
      <c r="I6583" s="210"/>
      <c r="J6583" s="102"/>
      <c r="K6583" s="210"/>
      <c r="L6583" s="102"/>
      <c r="M6583" s="210"/>
      <c r="N6583" s="102"/>
      <c r="O6583" s="210"/>
      <c r="P6583" s="102"/>
      <c r="Q6583" s="215"/>
    </row>
    <row r="6584" spans="2:17" x14ac:dyDescent="0.3">
      <c r="B6584" s="102"/>
      <c r="C6584" s="210"/>
      <c r="D6584" s="102"/>
      <c r="E6584" s="210"/>
      <c r="F6584" s="102"/>
      <c r="G6584" s="210"/>
      <c r="H6584" s="102"/>
      <c r="I6584" s="210"/>
      <c r="J6584" s="102"/>
      <c r="K6584" s="210"/>
      <c r="L6584" s="102"/>
      <c r="M6584" s="210"/>
      <c r="N6584" s="102"/>
      <c r="O6584" s="210"/>
      <c r="P6584" s="102"/>
      <c r="Q6584" s="215"/>
    </row>
    <row r="6585" spans="2:17" x14ac:dyDescent="0.3">
      <c r="B6585" s="102"/>
      <c r="C6585" s="210"/>
      <c r="D6585" s="102"/>
      <c r="E6585" s="210"/>
      <c r="F6585" s="102"/>
      <c r="G6585" s="210"/>
      <c r="H6585" s="102"/>
      <c r="I6585" s="210"/>
      <c r="J6585" s="102"/>
      <c r="K6585" s="210"/>
      <c r="L6585" s="102"/>
      <c r="M6585" s="210"/>
      <c r="N6585" s="102"/>
      <c r="O6585" s="210"/>
      <c r="P6585" s="102"/>
      <c r="Q6585" s="215"/>
    </row>
    <row r="6586" spans="2:17" x14ac:dyDescent="0.3">
      <c r="B6586" s="102"/>
      <c r="C6586" s="210"/>
      <c r="D6586" s="102"/>
      <c r="E6586" s="210"/>
      <c r="F6586" s="102"/>
      <c r="G6586" s="210"/>
      <c r="H6586" s="102"/>
      <c r="I6586" s="210"/>
      <c r="J6586" s="102"/>
      <c r="K6586" s="210"/>
      <c r="L6586" s="102"/>
      <c r="M6586" s="210"/>
      <c r="N6586" s="102"/>
      <c r="O6586" s="210"/>
      <c r="P6586" s="102"/>
      <c r="Q6586" s="215"/>
    </row>
    <row r="6587" spans="2:17" x14ac:dyDescent="0.3">
      <c r="B6587" s="102"/>
      <c r="C6587" s="210"/>
      <c r="D6587" s="102"/>
      <c r="E6587" s="210"/>
      <c r="F6587" s="102"/>
      <c r="G6587" s="210"/>
      <c r="H6587" s="102"/>
      <c r="I6587" s="210"/>
      <c r="J6587" s="102"/>
      <c r="K6587" s="210"/>
      <c r="L6587" s="102"/>
      <c r="M6587" s="210"/>
      <c r="N6587" s="102"/>
      <c r="O6587" s="210"/>
      <c r="P6587" s="102"/>
      <c r="Q6587" s="215"/>
    </row>
    <row r="6588" spans="2:17" x14ac:dyDescent="0.3">
      <c r="B6588" s="102"/>
      <c r="C6588" s="210"/>
      <c r="D6588" s="102"/>
      <c r="E6588" s="210"/>
      <c r="F6588" s="102"/>
      <c r="G6588" s="210"/>
      <c r="H6588" s="102"/>
      <c r="I6588" s="210"/>
      <c r="J6588" s="102"/>
      <c r="K6588" s="210"/>
      <c r="L6588" s="102"/>
      <c r="M6588" s="210"/>
      <c r="N6588" s="102"/>
      <c r="O6588" s="210"/>
      <c r="P6588" s="102"/>
      <c r="Q6588" s="215"/>
    </row>
    <row r="6589" spans="2:17" x14ac:dyDescent="0.3">
      <c r="B6589" s="102"/>
      <c r="C6589" s="210"/>
      <c r="D6589" s="102"/>
      <c r="E6589" s="210"/>
      <c r="F6589" s="102"/>
      <c r="G6589" s="210"/>
      <c r="H6589" s="102"/>
      <c r="I6589" s="210"/>
      <c r="J6589" s="102"/>
      <c r="K6589" s="210"/>
      <c r="L6589" s="102"/>
      <c r="M6589" s="210"/>
      <c r="N6589" s="102"/>
      <c r="O6589" s="210"/>
      <c r="P6589" s="102"/>
      <c r="Q6589" s="215"/>
    </row>
    <row r="6590" spans="2:17" x14ac:dyDescent="0.3">
      <c r="B6590" s="102"/>
      <c r="C6590" s="210"/>
      <c r="D6590" s="102"/>
      <c r="E6590" s="210"/>
      <c r="F6590" s="102"/>
      <c r="G6590" s="210"/>
      <c r="H6590" s="102"/>
      <c r="I6590" s="210"/>
      <c r="J6590" s="102"/>
      <c r="K6590" s="210"/>
      <c r="L6590" s="102"/>
      <c r="M6590" s="210"/>
      <c r="N6590" s="102"/>
      <c r="O6590" s="210"/>
      <c r="P6590" s="102"/>
      <c r="Q6590" s="215"/>
    </row>
    <row r="6591" spans="2:17" x14ac:dyDescent="0.3">
      <c r="B6591" s="102"/>
      <c r="C6591" s="210"/>
      <c r="D6591" s="102"/>
      <c r="E6591" s="210"/>
      <c r="F6591" s="102"/>
      <c r="G6591" s="210"/>
      <c r="H6591" s="102"/>
      <c r="I6591" s="210"/>
      <c r="J6591" s="102"/>
      <c r="K6591" s="210"/>
      <c r="L6591" s="102"/>
      <c r="M6591" s="210"/>
      <c r="N6591" s="102"/>
      <c r="O6591" s="210"/>
      <c r="P6591" s="102"/>
      <c r="Q6591" s="215"/>
    </row>
    <row r="6592" spans="2:17" x14ac:dyDescent="0.3">
      <c r="B6592" s="102"/>
      <c r="C6592" s="210"/>
      <c r="D6592" s="102"/>
      <c r="E6592" s="210"/>
      <c r="F6592" s="102"/>
      <c r="G6592" s="210"/>
      <c r="H6592" s="102"/>
      <c r="I6592" s="210"/>
      <c r="J6592" s="102"/>
      <c r="K6592" s="210"/>
      <c r="L6592" s="102"/>
      <c r="M6592" s="210"/>
      <c r="N6592" s="102"/>
      <c r="O6592" s="210"/>
      <c r="P6592" s="102"/>
      <c r="Q6592" s="215"/>
    </row>
    <row r="6593" spans="2:17" x14ac:dyDescent="0.3">
      <c r="B6593" s="102"/>
      <c r="C6593" s="210"/>
      <c r="D6593" s="102"/>
      <c r="E6593" s="210"/>
      <c r="F6593" s="102"/>
      <c r="G6593" s="210"/>
      <c r="H6593" s="102"/>
      <c r="I6593" s="210"/>
      <c r="J6593" s="102"/>
      <c r="K6593" s="210"/>
      <c r="L6593" s="102"/>
      <c r="M6593" s="210"/>
      <c r="N6593" s="102"/>
      <c r="O6593" s="210"/>
      <c r="P6593" s="102"/>
      <c r="Q6593" s="215"/>
    </row>
    <row r="6594" spans="2:17" x14ac:dyDescent="0.3">
      <c r="B6594" s="102"/>
      <c r="C6594" s="210"/>
      <c r="D6594" s="102"/>
      <c r="E6594" s="210"/>
      <c r="F6594" s="102"/>
      <c r="G6594" s="210"/>
      <c r="H6594" s="102"/>
      <c r="I6594" s="210"/>
      <c r="J6594" s="102"/>
      <c r="K6594" s="210"/>
      <c r="L6594" s="102"/>
      <c r="M6594" s="210"/>
      <c r="N6594" s="102"/>
      <c r="O6594" s="210"/>
      <c r="P6594" s="102"/>
      <c r="Q6594" s="215"/>
    </row>
    <row r="6595" spans="2:17" x14ac:dyDescent="0.3">
      <c r="B6595" s="102"/>
      <c r="C6595" s="210"/>
      <c r="D6595" s="102"/>
      <c r="E6595" s="210"/>
      <c r="F6595" s="102"/>
      <c r="G6595" s="210"/>
      <c r="H6595" s="102"/>
      <c r="I6595" s="210"/>
      <c r="J6595" s="102"/>
      <c r="K6595" s="210"/>
      <c r="L6595" s="102"/>
      <c r="M6595" s="210"/>
      <c r="N6595" s="102"/>
      <c r="O6595" s="210"/>
      <c r="P6595" s="102"/>
      <c r="Q6595" s="215"/>
    </row>
    <row r="6596" spans="2:17" x14ac:dyDescent="0.3">
      <c r="B6596" s="102"/>
      <c r="C6596" s="210"/>
      <c r="D6596" s="102"/>
      <c r="E6596" s="210"/>
      <c r="F6596" s="102"/>
      <c r="G6596" s="210"/>
      <c r="H6596" s="102"/>
      <c r="I6596" s="210"/>
      <c r="J6596" s="102"/>
      <c r="K6596" s="210"/>
      <c r="L6596" s="102"/>
      <c r="M6596" s="210"/>
      <c r="N6596" s="102"/>
      <c r="O6596" s="210"/>
      <c r="P6596" s="102"/>
      <c r="Q6596" s="215"/>
    </row>
    <row r="6597" spans="2:17" x14ac:dyDescent="0.3">
      <c r="B6597" s="102"/>
      <c r="C6597" s="210"/>
      <c r="D6597" s="102"/>
      <c r="E6597" s="210"/>
      <c r="F6597" s="102"/>
      <c r="G6597" s="210"/>
      <c r="H6597" s="102"/>
      <c r="I6597" s="210"/>
      <c r="J6597" s="102"/>
      <c r="K6597" s="210"/>
      <c r="L6597" s="102"/>
      <c r="M6597" s="210"/>
      <c r="N6597" s="102"/>
      <c r="O6597" s="210"/>
      <c r="P6597" s="102"/>
      <c r="Q6597" s="215"/>
    </row>
    <row r="6598" spans="2:17" x14ac:dyDescent="0.3">
      <c r="B6598" s="102"/>
      <c r="C6598" s="210"/>
      <c r="D6598" s="102"/>
      <c r="E6598" s="210"/>
      <c r="F6598" s="102"/>
      <c r="G6598" s="210"/>
      <c r="H6598" s="102"/>
      <c r="I6598" s="210"/>
      <c r="J6598" s="102"/>
      <c r="K6598" s="210"/>
      <c r="L6598" s="102"/>
      <c r="M6598" s="210"/>
      <c r="N6598" s="102"/>
      <c r="O6598" s="210"/>
      <c r="P6598" s="102"/>
      <c r="Q6598" s="215"/>
    </row>
    <row r="6599" spans="2:17" x14ac:dyDescent="0.3">
      <c r="B6599" s="102"/>
      <c r="C6599" s="210"/>
      <c r="D6599" s="102"/>
      <c r="E6599" s="210"/>
      <c r="F6599" s="102"/>
      <c r="G6599" s="210"/>
      <c r="H6599" s="102"/>
      <c r="I6599" s="210"/>
      <c r="J6599" s="102"/>
      <c r="K6599" s="210"/>
      <c r="L6599" s="102"/>
      <c r="M6599" s="210"/>
      <c r="N6599" s="102"/>
      <c r="O6599" s="210"/>
      <c r="P6599" s="102"/>
      <c r="Q6599" s="215"/>
    </row>
    <row r="6600" spans="2:17" x14ac:dyDescent="0.3">
      <c r="B6600" s="102"/>
      <c r="C6600" s="210"/>
      <c r="D6600" s="102"/>
      <c r="E6600" s="210"/>
      <c r="F6600" s="102"/>
      <c r="G6600" s="210"/>
      <c r="H6600" s="102"/>
      <c r="I6600" s="210"/>
      <c r="J6600" s="102"/>
      <c r="K6600" s="210"/>
      <c r="L6600" s="102"/>
      <c r="M6600" s="210"/>
      <c r="N6600" s="102"/>
      <c r="O6600" s="210"/>
      <c r="P6600" s="102"/>
      <c r="Q6600" s="215"/>
    </row>
    <row r="6601" spans="2:17" x14ac:dyDescent="0.3">
      <c r="B6601" s="102"/>
      <c r="C6601" s="210"/>
      <c r="D6601" s="102"/>
      <c r="E6601" s="210"/>
      <c r="F6601" s="102"/>
      <c r="G6601" s="210"/>
      <c r="H6601" s="102"/>
      <c r="I6601" s="210"/>
      <c r="J6601" s="102"/>
      <c r="K6601" s="210"/>
      <c r="L6601" s="102"/>
      <c r="M6601" s="210"/>
      <c r="N6601" s="102"/>
      <c r="O6601" s="210"/>
      <c r="P6601" s="102"/>
      <c r="Q6601" s="215"/>
    </row>
    <row r="6602" spans="2:17" x14ac:dyDescent="0.3">
      <c r="B6602" s="102"/>
      <c r="C6602" s="210"/>
      <c r="D6602" s="102"/>
      <c r="E6602" s="210"/>
      <c r="F6602" s="102"/>
      <c r="G6602" s="210"/>
      <c r="H6602" s="102"/>
      <c r="I6602" s="210"/>
      <c r="J6602" s="102"/>
      <c r="K6602" s="210"/>
      <c r="L6602" s="102"/>
      <c r="M6602" s="210"/>
      <c r="N6602" s="102"/>
      <c r="O6602" s="210"/>
      <c r="P6602" s="102"/>
      <c r="Q6602" s="215"/>
    </row>
    <row r="6603" spans="2:17" x14ac:dyDescent="0.3">
      <c r="B6603" s="102"/>
      <c r="C6603" s="210"/>
      <c r="D6603" s="102"/>
      <c r="E6603" s="210"/>
      <c r="F6603" s="102"/>
      <c r="G6603" s="210"/>
      <c r="H6603" s="102"/>
      <c r="I6603" s="210"/>
      <c r="J6603" s="102"/>
      <c r="K6603" s="210"/>
      <c r="L6603" s="102"/>
      <c r="M6603" s="210"/>
      <c r="N6603" s="102"/>
      <c r="O6603" s="210"/>
      <c r="P6603" s="102"/>
      <c r="Q6603" s="215"/>
    </row>
    <row r="6604" spans="2:17" x14ac:dyDescent="0.3">
      <c r="B6604" s="102"/>
      <c r="C6604" s="210"/>
      <c r="D6604" s="102"/>
      <c r="E6604" s="210"/>
      <c r="F6604" s="102"/>
      <c r="G6604" s="210"/>
      <c r="H6604" s="102"/>
      <c r="I6604" s="210"/>
      <c r="J6604" s="102"/>
      <c r="K6604" s="210"/>
      <c r="L6604" s="102"/>
      <c r="M6604" s="210"/>
      <c r="N6604" s="102"/>
      <c r="O6604" s="210"/>
      <c r="P6604" s="102"/>
      <c r="Q6604" s="215"/>
    </row>
    <row r="6605" spans="2:17" x14ac:dyDescent="0.3">
      <c r="B6605" s="102"/>
      <c r="C6605" s="210"/>
      <c r="D6605" s="102"/>
      <c r="E6605" s="210"/>
      <c r="F6605" s="102"/>
      <c r="G6605" s="210"/>
      <c r="H6605" s="102"/>
      <c r="I6605" s="210"/>
      <c r="J6605" s="102"/>
      <c r="K6605" s="210"/>
      <c r="L6605" s="102"/>
      <c r="M6605" s="210"/>
      <c r="N6605" s="102"/>
      <c r="O6605" s="210"/>
      <c r="P6605" s="102"/>
      <c r="Q6605" s="215"/>
    </row>
    <row r="6606" spans="2:17" x14ac:dyDescent="0.3">
      <c r="B6606" s="102"/>
      <c r="C6606" s="210"/>
      <c r="D6606" s="102"/>
      <c r="E6606" s="210"/>
      <c r="F6606" s="102"/>
      <c r="G6606" s="210"/>
      <c r="H6606" s="102"/>
      <c r="I6606" s="210"/>
      <c r="J6606" s="102"/>
      <c r="K6606" s="210"/>
      <c r="L6606" s="102"/>
      <c r="M6606" s="210"/>
      <c r="N6606" s="102"/>
      <c r="O6606" s="210"/>
      <c r="P6606" s="102"/>
      <c r="Q6606" s="215"/>
    </row>
    <row r="6607" spans="2:17" x14ac:dyDescent="0.3">
      <c r="B6607" s="102"/>
      <c r="C6607" s="210"/>
      <c r="D6607" s="102"/>
      <c r="E6607" s="210"/>
      <c r="F6607" s="102"/>
      <c r="G6607" s="210"/>
      <c r="H6607" s="102"/>
      <c r="I6607" s="210"/>
      <c r="J6607" s="102"/>
      <c r="K6607" s="210"/>
      <c r="L6607" s="102"/>
      <c r="M6607" s="210"/>
      <c r="N6607" s="102"/>
      <c r="O6607" s="210"/>
      <c r="P6607" s="102"/>
      <c r="Q6607" s="215"/>
    </row>
    <row r="6608" spans="2:17" x14ac:dyDescent="0.3">
      <c r="B6608" s="102"/>
      <c r="C6608" s="210"/>
      <c r="D6608" s="102"/>
      <c r="E6608" s="210"/>
      <c r="F6608" s="102"/>
      <c r="G6608" s="210"/>
      <c r="H6608" s="102"/>
      <c r="I6608" s="210"/>
      <c r="J6608" s="102"/>
      <c r="K6608" s="210"/>
      <c r="L6608" s="102"/>
      <c r="M6608" s="210"/>
      <c r="N6608" s="102"/>
      <c r="O6608" s="210"/>
      <c r="P6608" s="102"/>
      <c r="Q6608" s="215"/>
    </row>
    <row r="6609" spans="2:17" x14ac:dyDescent="0.3">
      <c r="B6609" s="102"/>
      <c r="C6609" s="210"/>
      <c r="D6609" s="102"/>
      <c r="E6609" s="210"/>
      <c r="F6609" s="102"/>
      <c r="G6609" s="210"/>
      <c r="H6609" s="102"/>
      <c r="I6609" s="210"/>
      <c r="J6609" s="102"/>
      <c r="K6609" s="210"/>
      <c r="L6609" s="102"/>
      <c r="M6609" s="210"/>
      <c r="N6609" s="102"/>
      <c r="O6609" s="210"/>
      <c r="P6609" s="102"/>
      <c r="Q6609" s="215"/>
    </row>
    <row r="6610" spans="2:17" x14ac:dyDescent="0.3">
      <c r="B6610" s="102"/>
      <c r="C6610" s="210"/>
      <c r="D6610" s="102"/>
      <c r="E6610" s="210"/>
      <c r="F6610" s="102"/>
      <c r="G6610" s="210"/>
      <c r="H6610" s="102"/>
      <c r="I6610" s="210"/>
      <c r="J6610" s="102"/>
      <c r="K6610" s="210"/>
      <c r="L6610" s="102"/>
      <c r="M6610" s="210"/>
      <c r="N6610" s="102"/>
      <c r="O6610" s="210"/>
      <c r="P6610" s="102"/>
      <c r="Q6610" s="215"/>
    </row>
    <row r="6611" spans="2:17" x14ac:dyDescent="0.3">
      <c r="B6611" s="102"/>
      <c r="C6611" s="210"/>
      <c r="D6611" s="102"/>
      <c r="E6611" s="210"/>
      <c r="F6611" s="102"/>
      <c r="G6611" s="210"/>
      <c r="H6611" s="102"/>
      <c r="I6611" s="210"/>
      <c r="J6611" s="102"/>
      <c r="K6611" s="210"/>
      <c r="L6611" s="102"/>
      <c r="M6611" s="210"/>
      <c r="N6611" s="102"/>
      <c r="O6611" s="210"/>
      <c r="P6611" s="102"/>
      <c r="Q6611" s="215"/>
    </row>
    <row r="6612" spans="2:17" x14ac:dyDescent="0.3">
      <c r="B6612" s="102"/>
      <c r="C6612" s="210"/>
      <c r="D6612" s="102"/>
      <c r="E6612" s="210"/>
      <c r="F6612" s="102"/>
      <c r="G6612" s="210"/>
      <c r="H6612" s="102"/>
      <c r="I6612" s="210"/>
      <c r="J6612" s="102"/>
      <c r="K6612" s="210"/>
      <c r="L6612" s="102"/>
      <c r="M6612" s="210"/>
      <c r="N6612" s="102"/>
      <c r="O6612" s="210"/>
      <c r="P6612" s="102"/>
      <c r="Q6612" s="215"/>
    </row>
    <row r="6613" spans="2:17" x14ac:dyDescent="0.3">
      <c r="B6613" s="102"/>
      <c r="C6613" s="210"/>
      <c r="D6613" s="102"/>
      <c r="E6613" s="210"/>
      <c r="F6613" s="102"/>
      <c r="G6613" s="210"/>
      <c r="H6613" s="102"/>
      <c r="I6613" s="210"/>
      <c r="J6613" s="102"/>
      <c r="K6613" s="210"/>
      <c r="L6613" s="102"/>
      <c r="M6613" s="210"/>
      <c r="N6613" s="102"/>
      <c r="O6613" s="210"/>
      <c r="P6613" s="102"/>
      <c r="Q6613" s="215"/>
    </row>
    <row r="6614" spans="2:17" x14ac:dyDescent="0.3">
      <c r="B6614" s="102"/>
      <c r="C6614" s="210"/>
      <c r="D6614" s="102"/>
      <c r="E6614" s="210"/>
      <c r="F6614" s="102"/>
      <c r="G6614" s="210"/>
      <c r="H6614" s="102"/>
      <c r="I6614" s="210"/>
      <c r="J6614" s="102"/>
      <c r="K6614" s="210"/>
      <c r="L6614" s="102"/>
      <c r="M6614" s="210"/>
      <c r="N6614" s="102"/>
      <c r="O6614" s="210"/>
      <c r="P6614" s="102"/>
      <c r="Q6614" s="215"/>
    </row>
    <row r="6615" spans="2:17" x14ac:dyDescent="0.3">
      <c r="B6615" s="102"/>
      <c r="C6615" s="210"/>
      <c r="D6615" s="102"/>
      <c r="E6615" s="210"/>
      <c r="F6615" s="102"/>
      <c r="G6615" s="210"/>
      <c r="H6615" s="102"/>
      <c r="I6615" s="210"/>
      <c r="J6615" s="102"/>
      <c r="K6615" s="210"/>
      <c r="L6615" s="102"/>
      <c r="M6615" s="210"/>
      <c r="N6615" s="102"/>
      <c r="O6615" s="210"/>
      <c r="P6615" s="102"/>
      <c r="Q6615" s="215"/>
    </row>
    <row r="6616" spans="2:17" x14ac:dyDescent="0.3">
      <c r="B6616" s="102"/>
      <c r="C6616" s="210"/>
      <c r="D6616" s="102"/>
      <c r="E6616" s="210"/>
      <c r="F6616" s="102"/>
      <c r="G6616" s="210"/>
      <c r="H6616" s="102"/>
      <c r="I6616" s="210"/>
      <c r="J6616" s="102"/>
      <c r="K6616" s="210"/>
      <c r="L6616" s="102"/>
      <c r="M6616" s="210"/>
      <c r="N6616" s="102"/>
      <c r="O6616" s="210"/>
      <c r="P6616" s="102"/>
      <c r="Q6616" s="215"/>
    </row>
    <row r="6617" spans="2:17" x14ac:dyDescent="0.3">
      <c r="B6617" s="102"/>
      <c r="C6617" s="210"/>
      <c r="D6617" s="102"/>
      <c r="E6617" s="210"/>
      <c r="F6617" s="102"/>
      <c r="G6617" s="210"/>
      <c r="H6617" s="102"/>
      <c r="I6617" s="210"/>
      <c r="J6617" s="102"/>
      <c r="K6617" s="210"/>
      <c r="L6617" s="102"/>
      <c r="M6617" s="210"/>
      <c r="N6617" s="102"/>
      <c r="O6617" s="210"/>
      <c r="P6617" s="102"/>
      <c r="Q6617" s="215"/>
    </row>
    <row r="6618" spans="2:17" x14ac:dyDescent="0.3">
      <c r="B6618" s="102"/>
      <c r="C6618" s="210"/>
      <c r="D6618" s="102"/>
      <c r="E6618" s="210"/>
      <c r="F6618" s="102"/>
      <c r="G6618" s="210"/>
      <c r="H6618" s="102"/>
      <c r="I6618" s="210"/>
      <c r="J6618" s="102"/>
      <c r="K6618" s="210"/>
      <c r="L6618" s="102"/>
      <c r="M6618" s="210"/>
      <c r="N6618" s="102"/>
      <c r="O6618" s="210"/>
      <c r="P6618" s="102"/>
      <c r="Q6618" s="215"/>
    </row>
    <row r="6619" spans="2:17" x14ac:dyDescent="0.3">
      <c r="B6619" s="102"/>
      <c r="C6619" s="210"/>
      <c r="D6619" s="102"/>
      <c r="E6619" s="210"/>
      <c r="F6619" s="102"/>
      <c r="G6619" s="210"/>
      <c r="H6619" s="102"/>
      <c r="I6619" s="210"/>
      <c r="J6619" s="102"/>
      <c r="K6619" s="210"/>
      <c r="L6619" s="102"/>
      <c r="M6619" s="210"/>
      <c r="N6619" s="102"/>
      <c r="O6619" s="210"/>
      <c r="P6619" s="102"/>
      <c r="Q6619" s="215"/>
    </row>
    <row r="6620" spans="2:17" x14ac:dyDescent="0.3">
      <c r="B6620" s="102"/>
      <c r="C6620" s="210"/>
      <c r="D6620" s="102"/>
      <c r="E6620" s="210"/>
      <c r="F6620" s="102"/>
      <c r="G6620" s="210"/>
      <c r="H6620" s="102"/>
      <c r="I6620" s="210"/>
      <c r="J6620" s="102"/>
      <c r="K6620" s="210"/>
      <c r="L6620" s="102"/>
      <c r="M6620" s="210"/>
      <c r="N6620" s="102"/>
      <c r="O6620" s="210"/>
      <c r="P6620" s="102"/>
      <c r="Q6620" s="215"/>
    </row>
    <row r="6621" spans="2:17" x14ac:dyDescent="0.3">
      <c r="B6621" s="102"/>
      <c r="C6621" s="210"/>
      <c r="D6621" s="102"/>
      <c r="E6621" s="210"/>
      <c r="F6621" s="102"/>
      <c r="G6621" s="210"/>
      <c r="H6621" s="102"/>
      <c r="I6621" s="210"/>
      <c r="J6621" s="102"/>
      <c r="K6621" s="210"/>
      <c r="L6621" s="102"/>
      <c r="M6621" s="210"/>
      <c r="N6621" s="102"/>
      <c r="O6621" s="210"/>
      <c r="P6621" s="102"/>
      <c r="Q6621" s="215"/>
    </row>
    <row r="6622" spans="2:17" x14ac:dyDescent="0.3">
      <c r="B6622" s="102"/>
      <c r="C6622" s="210"/>
      <c r="D6622" s="102"/>
      <c r="E6622" s="210"/>
      <c r="F6622" s="102"/>
      <c r="G6622" s="210"/>
      <c r="H6622" s="102"/>
      <c r="I6622" s="210"/>
      <c r="J6622" s="102"/>
      <c r="K6622" s="210"/>
      <c r="L6622" s="102"/>
      <c r="M6622" s="210"/>
      <c r="N6622" s="102"/>
      <c r="O6622" s="210"/>
      <c r="P6622" s="102"/>
      <c r="Q6622" s="215"/>
    </row>
    <row r="6623" spans="2:17" x14ac:dyDescent="0.3">
      <c r="B6623" s="102"/>
      <c r="C6623" s="210"/>
      <c r="D6623" s="102"/>
      <c r="E6623" s="210"/>
      <c r="F6623" s="102"/>
      <c r="G6623" s="210"/>
      <c r="H6623" s="102"/>
      <c r="I6623" s="210"/>
      <c r="J6623" s="102"/>
      <c r="K6623" s="210"/>
      <c r="L6623" s="102"/>
      <c r="M6623" s="210"/>
      <c r="N6623" s="102"/>
      <c r="O6623" s="210"/>
      <c r="P6623" s="102"/>
      <c r="Q6623" s="215"/>
    </row>
    <row r="6624" spans="2:17" x14ac:dyDescent="0.3">
      <c r="B6624" s="102"/>
      <c r="C6624" s="210"/>
      <c r="D6624" s="102"/>
      <c r="E6624" s="210"/>
      <c r="F6624" s="102"/>
      <c r="G6624" s="210"/>
      <c r="H6624" s="102"/>
      <c r="I6624" s="210"/>
      <c r="J6624" s="102"/>
      <c r="K6624" s="210"/>
      <c r="L6624" s="102"/>
      <c r="M6624" s="210"/>
      <c r="N6624" s="102"/>
      <c r="O6624" s="210"/>
      <c r="P6624" s="102"/>
      <c r="Q6624" s="215"/>
    </row>
    <row r="6625" spans="2:17" x14ac:dyDescent="0.3">
      <c r="B6625" s="102"/>
      <c r="C6625" s="210"/>
      <c r="D6625" s="102"/>
      <c r="E6625" s="210"/>
      <c r="F6625" s="102"/>
      <c r="G6625" s="210"/>
      <c r="H6625" s="102"/>
      <c r="I6625" s="210"/>
      <c r="J6625" s="102"/>
      <c r="K6625" s="210"/>
      <c r="L6625" s="102"/>
      <c r="M6625" s="210"/>
      <c r="N6625" s="102"/>
      <c r="O6625" s="210"/>
      <c r="P6625" s="102"/>
      <c r="Q6625" s="215"/>
    </row>
    <row r="6626" spans="2:17" x14ac:dyDescent="0.3">
      <c r="B6626" s="102"/>
      <c r="C6626" s="210"/>
      <c r="D6626" s="102"/>
      <c r="E6626" s="210"/>
      <c r="F6626" s="102"/>
      <c r="G6626" s="210"/>
      <c r="H6626" s="102"/>
      <c r="I6626" s="210"/>
      <c r="J6626" s="102"/>
      <c r="K6626" s="210"/>
      <c r="L6626" s="102"/>
      <c r="M6626" s="210"/>
      <c r="N6626" s="102"/>
      <c r="O6626" s="210"/>
      <c r="P6626" s="102"/>
      <c r="Q6626" s="215"/>
    </row>
    <row r="6627" spans="2:17" x14ac:dyDescent="0.3">
      <c r="B6627" s="102"/>
      <c r="C6627" s="210"/>
      <c r="D6627" s="102"/>
      <c r="E6627" s="210"/>
      <c r="F6627" s="102"/>
      <c r="G6627" s="210"/>
      <c r="H6627" s="102"/>
      <c r="I6627" s="210"/>
      <c r="J6627" s="102"/>
      <c r="K6627" s="210"/>
      <c r="L6627" s="102"/>
      <c r="M6627" s="210"/>
      <c r="N6627" s="102"/>
      <c r="O6627" s="210"/>
      <c r="P6627" s="102"/>
      <c r="Q6627" s="215"/>
    </row>
    <row r="6628" spans="2:17" x14ac:dyDescent="0.3">
      <c r="B6628" s="102"/>
      <c r="C6628" s="210"/>
      <c r="D6628" s="102"/>
      <c r="E6628" s="210"/>
      <c r="F6628" s="102"/>
      <c r="G6628" s="210"/>
      <c r="H6628" s="102"/>
      <c r="I6628" s="210"/>
      <c r="J6628" s="102"/>
      <c r="K6628" s="210"/>
      <c r="L6628" s="102"/>
      <c r="M6628" s="210"/>
      <c r="N6628" s="102"/>
      <c r="O6628" s="210"/>
      <c r="P6628" s="102"/>
      <c r="Q6628" s="215"/>
    </row>
    <row r="6629" spans="2:17" x14ac:dyDescent="0.3">
      <c r="B6629" s="102"/>
      <c r="C6629" s="210"/>
      <c r="D6629" s="102"/>
      <c r="E6629" s="210"/>
      <c r="F6629" s="102"/>
      <c r="G6629" s="210"/>
      <c r="H6629" s="102"/>
      <c r="I6629" s="210"/>
      <c r="J6629" s="102"/>
      <c r="K6629" s="210"/>
      <c r="L6629" s="102"/>
      <c r="M6629" s="210"/>
      <c r="N6629" s="102"/>
      <c r="O6629" s="210"/>
      <c r="P6629" s="102"/>
      <c r="Q6629" s="215"/>
    </row>
    <row r="6630" spans="2:17" x14ac:dyDescent="0.3">
      <c r="B6630" s="102"/>
      <c r="C6630" s="210"/>
      <c r="D6630" s="102"/>
      <c r="E6630" s="210"/>
      <c r="F6630" s="102"/>
      <c r="G6630" s="210"/>
      <c r="H6630" s="102"/>
      <c r="I6630" s="210"/>
      <c r="J6630" s="102"/>
      <c r="K6630" s="210"/>
      <c r="L6630" s="102"/>
      <c r="M6630" s="210"/>
      <c r="N6630" s="102"/>
      <c r="O6630" s="210"/>
      <c r="P6630" s="102"/>
      <c r="Q6630" s="215"/>
    </row>
    <row r="6631" spans="2:17" x14ac:dyDescent="0.3">
      <c r="B6631" s="102"/>
      <c r="C6631" s="210"/>
      <c r="D6631" s="102"/>
      <c r="E6631" s="210"/>
      <c r="F6631" s="102"/>
      <c r="G6631" s="210"/>
      <c r="H6631" s="102"/>
      <c r="I6631" s="210"/>
      <c r="J6631" s="102"/>
      <c r="K6631" s="210"/>
      <c r="L6631" s="102"/>
      <c r="M6631" s="210"/>
      <c r="N6631" s="102"/>
      <c r="O6631" s="210"/>
      <c r="P6631" s="102"/>
      <c r="Q6631" s="215"/>
    </row>
    <row r="6632" spans="2:17" x14ac:dyDescent="0.3">
      <c r="B6632" s="102"/>
      <c r="C6632" s="210"/>
      <c r="D6632" s="102"/>
      <c r="E6632" s="210"/>
      <c r="F6632" s="102"/>
      <c r="G6632" s="210"/>
      <c r="H6632" s="102"/>
      <c r="I6632" s="210"/>
      <c r="J6632" s="102"/>
      <c r="K6632" s="210"/>
      <c r="L6632" s="102"/>
      <c r="M6632" s="210"/>
      <c r="N6632" s="102"/>
      <c r="O6632" s="210"/>
      <c r="P6632" s="102"/>
      <c r="Q6632" s="215"/>
    </row>
    <row r="6633" spans="2:17" x14ac:dyDescent="0.3">
      <c r="B6633" s="102"/>
      <c r="C6633" s="210"/>
      <c r="D6633" s="102"/>
      <c r="E6633" s="210"/>
      <c r="F6633" s="102"/>
      <c r="G6633" s="210"/>
      <c r="H6633" s="102"/>
      <c r="I6633" s="210"/>
      <c r="J6633" s="102"/>
      <c r="K6633" s="210"/>
      <c r="L6633" s="102"/>
      <c r="M6633" s="210"/>
      <c r="N6633" s="102"/>
      <c r="O6633" s="210"/>
      <c r="P6633" s="102"/>
      <c r="Q6633" s="215"/>
    </row>
    <row r="6634" spans="2:17" x14ac:dyDescent="0.3">
      <c r="B6634" s="102"/>
      <c r="C6634" s="210"/>
      <c r="D6634" s="102"/>
      <c r="E6634" s="210"/>
      <c r="F6634" s="102"/>
      <c r="G6634" s="210"/>
      <c r="H6634" s="102"/>
      <c r="I6634" s="210"/>
      <c r="J6634" s="102"/>
      <c r="K6634" s="210"/>
      <c r="L6634" s="102"/>
      <c r="M6634" s="210"/>
      <c r="N6634" s="102"/>
      <c r="O6634" s="210"/>
      <c r="P6634" s="102"/>
      <c r="Q6634" s="215"/>
    </row>
    <row r="6635" spans="2:17" x14ac:dyDescent="0.3">
      <c r="B6635" s="102"/>
      <c r="C6635" s="210"/>
      <c r="D6635" s="102"/>
      <c r="E6635" s="210"/>
      <c r="F6635" s="102"/>
      <c r="G6635" s="210"/>
      <c r="H6635" s="102"/>
      <c r="I6635" s="210"/>
      <c r="J6635" s="102"/>
      <c r="K6635" s="210"/>
      <c r="L6635" s="102"/>
      <c r="M6635" s="210"/>
      <c r="N6635" s="102"/>
      <c r="O6635" s="210"/>
      <c r="P6635" s="102"/>
      <c r="Q6635" s="215"/>
    </row>
    <row r="6636" spans="2:17" x14ac:dyDescent="0.3">
      <c r="B6636" s="102"/>
      <c r="C6636" s="210"/>
      <c r="D6636" s="102"/>
      <c r="E6636" s="210"/>
      <c r="F6636" s="102"/>
      <c r="G6636" s="210"/>
      <c r="H6636" s="102"/>
      <c r="I6636" s="210"/>
      <c r="J6636" s="102"/>
      <c r="K6636" s="210"/>
      <c r="L6636" s="102"/>
      <c r="M6636" s="210"/>
      <c r="N6636" s="102"/>
      <c r="O6636" s="210"/>
      <c r="P6636" s="102"/>
      <c r="Q6636" s="215"/>
    </row>
    <row r="6637" spans="2:17" x14ac:dyDescent="0.3">
      <c r="B6637" s="102"/>
      <c r="C6637" s="210"/>
      <c r="D6637" s="102"/>
      <c r="E6637" s="210"/>
      <c r="F6637" s="102"/>
      <c r="G6637" s="210"/>
      <c r="H6637" s="102"/>
      <c r="I6637" s="210"/>
      <c r="J6637" s="102"/>
      <c r="K6637" s="210"/>
      <c r="L6637" s="102"/>
      <c r="M6637" s="210"/>
      <c r="N6637" s="102"/>
      <c r="O6637" s="210"/>
      <c r="P6637" s="102"/>
      <c r="Q6637" s="215"/>
    </row>
    <row r="6638" spans="2:17" x14ac:dyDescent="0.3">
      <c r="B6638" s="102"/>
      <c r="C6638" s="210"/>
      <c r="D6638" s="102"/>
      <c r="E6638" s="210"/>
      <c r="F6638" s="102"/>
      <c r="G6638" s="210"/>
      <c r="H6638" s="102"/>
      <c r="I6638" s="210"/>
      <c r="J6638" s="102"/>
      <c r="K6638" s="210"/>
      <c r="L6638" s="102"/>
      <c r="M6638" s="210"/>
      <c r="N6638" s="102"/>
      <c r="O6638" s="210"/>
      <c r="P6638" s="102"/>
      <c r="Q6638" s="215"/>
    </row>
    <row r="6639" spans="2:17" x14ac:dyDescent="0.3">
      <c r="B6639" s="102"/>
      <c r="C6639" s="210"/>
      <c r="D6639" s="102"/>
      <c r="E6639" s="210"/>
      <c r="F6639" s="102"/>
      <c r="G6639" s="210"/>
      <c r="H6639" s="102"/>
      <c r="I6639" s="210"/>
      <c r="J6639" s="102"/>
      <c r="K6639" s="210"/>
      <c r="L6639" s="102"/>
      <c r="M6639" s="210"/>
      <c r="N6639" s="102"/>
      <c r="O6639" s="210"/>
      <c r="P6639" s="102"/>
      <c r="Q6639" s="215"/>
    </row>
    <row r="6640" spans="2:17" x14ac:dyDescent="0.3">
      <c r="B6640" s="102"/>
      <c r="C6640" s="210"/>
      <c r="D6640" s="102"/>
      <c r="E6640" s="210"/>
      <c r="F6640" s="102"/>
      <c r="G6640" s="210"/>
      <c r="H6640" s="102"/>
      <c r="I6640" s="210"/>
      <c r="J6640" s="102"/>
      <c r="K6640" s="210"/>
      <c r="L6640" s="102"/>
      <c r="M6640" s="210"/>
      <c r="N6640" s="102"/>
      <c r="O6640" s="210"/>
      <c r="P6640" s="102"/>
      <c r="Q6640" s="215"/>
    </row>
    <row r="6641" spans="2:17" x14ac:dyDescent="0.3">
      <c r="B6641" s="102"/>
      <c r="C6641" s="210"/>
      <c r="D6641" s="102"/>
      <c r="E6641" s="210"/>
      <c r="F6641" s="102"/>
      <c r="G6641" s="210"/>
      <c r="H6641" s="102"/>
      <c r="I6641" s="210"/>
      <c r="J6641" s="102"/>
      <c r="K6641" s="210"/>
      <c r="L6641" s="102"/>
      <c r="M6641" s="210"/>
      <c r="N6641" s="102"/>
      <c r="O6641" s="210"/>
      <c r="P6641" s="102"/>
      <c r="Q6641" s="215"/>
    </row>
    <row r="6642" spans="2:17" x14ac:dyDescent="0.3">
      <c r="B6642" s="102"/>
      <c r="C6642" s="210"/>
      <c r="D6642" s="102"/>
      <c r="E6642" s="210"/>
      <c r="F6642" s="102"/>
      <c r="G6642" s="210"/>
      <c r="H6642" s="102"/>
      <c r="I6642" s="210"/>
      <c r="J6642" s="102"/>
      <c r="K6642" s="210"/>
      <c r="L6642" s="102"/>
      <c r="M6642" s="210"/>
      <c r="N6642" s="102"/>
      <c r="O6642" s="210"/>
      <c r="P6642" s="102"/>
      <c r="Q6642" s="215"/>
    </row>
    <row r="6643" spans="2:17" x14ac:dyDescent="0.3">
      <c r="B6643" s="102"/>
      <c r="C6643" s="210"/>
      <c r="D6643" s="102"/>
      <c r="E6643" s="210"/>
      <c r="F6643" s="102"/>
      <c r="G6643" s="210"/>
      <c r="H6643" s="102"/>
      <c r="I6643" s="210"/>
      <c r="J6643" s="102"/>
      <c r="K6643" s="210"/>
      <c r="L6643" s="102"/>
      <c r="M6643" s="210"/>
      <c r="N6643" s="102"/>
      <c r="O6643" s="210"/>
      <c r="P6643" s="102"/>
      <c r="Q6643" s="215"/>
    </row>
    <row r="6644" spans="2:17" x14ac:dyDescent="0.3">
      <c r="B6644" s="102"/>
      <c r="C6644" s="210"/>
      <c r="D6644" s="102"/>
      <c r="E6644" s="210"/>
      <c r="F6644" s="102"/>
      <c r="G6644" s="210"/>
      <c r="H6644" s="102"/>
      <c r="I6644" s="210"/>
      <c r="J6644" s="102"/>
      <c r="K6644" s="210"/>
      <c r="L6644" s="102"/>
      <c r="M6644" s="210"/>
      <c r="N6644" s="102"/>
      <c r="O6644" s="210"/>
      <c r="P6644" s="102"/>
      <c r="Q6644" s="215"/>
    </row>
    <row r="6645" spans="2:17" x14ac:dyDescent="0.3">
      <c r="B6645" s="102"/>
      <c r="C6645" s="210"/>
      <c r="D6645" s="102"/>
      <c r="E6645" s="210"/>
      <c r="F6645" s="102"/>
      <c r="G6645" s="210"/>
      <c r="H6645" s="102"/>
      <c r="I6645" s="210"/>
      <c r="J6645" s="102"/>
      <c r="K6645" s="210"/>
      <c r="L6645" s="102"/>
      <c r="M6645" s="210"/>
      <c r="N6645" s="102"/>
      <c r="O6645" s="210"/>
      <c r="P6645" s="102"/>
      <c r="Q6645" s="215"/>
    </row>
    <row r="6646" spans="2:17" x14ac:dyDescent="0.3">
      <c r="B6646" s="102"/>
      <c r="C6646" s="210"/>
      <c r="D6646" s="102"/>
      <c r="E6646" s="210"/>
      <c r="F6646" s="102"/>
      <c r="G6646" s="210"/>
      <c r="H6646" s="102"/>
      <c r="I6646" s="210"/>
      <c r="J6646" s="102"/>
      <c r="K6646" s="210"/>
      <c r="L6646" s="102"/>
      <c r="M6646" s="210"/>
      <c r="N6646" s="102"/>
      <c r="O6646" s="210"/>
      <c r="P6646" s="102"/>
      <c r="Q6646" s="215"/>
    </row>
    <row r="6647" spans="2:17" x14ac:dyDescent="0.3">
      <c r="B6647" s="102"/>
      <c r="C6647" s="210"/>
      <c r="D6647" s="102"/>
      <c r="E6647" s="210"/>
      <c r="F6647" s="102"/>
      <c r="G6647" s="210"/>
      <c r="H6647" s="102"/>
      <c r="I6647" s="210"/>
      <c r="J6647" s="102"/>
      <c r="K6647" s="210"/>
      <c r="L6647" s="102"/>
      <c r="M6647" s="210"/>
      <c r="N6647" s="102"/>
      <c r="O6647" s="210"/>
      <c r="P6647" s="102"/>
      <c r="Q6647" s="215"/>
    </row>
    <row r="6648" spans="2:17" x14ac:dyDescent="0.3">
      <c r="B6648" s="102"/>
      <c r="C6648" s="210"/>
      <c r="D6648" s="102"/>
      <c r="E6648" s="210"/>
      <c r="F6648" s="102"/>
      <c r="G6648" s="210"/>
      <c r="H6648" s="102"/>
      <c r="I6648" s="210"/>
      <c r="J6648" s="102"/>
      <c r="K6648" s="210"/>
      <c r="L6648" s="102"/>
      <c r="M6648" s="210"/>
      <c r="N6648" s="102"/>
      <c r="O6648" s="210"/>
      <c r="P6648" s="102"/>
      <c r="Q6648" s="215"/>
    </row>
    <row r="6649" spans="2:17" x14ac:dyDescent="0.3">
      <c r="B6649" s="102"/>
      <c r="C6649" s="210"/>
      <c r="D6649" s="102"/>
      <c r="E6649" s="210"/>
      <c r="F6649" s="102"/>
      <c r="G6649" s="210"/>
      <c r="H6649" s="102"/>
      <c r="I6649" s="210"/>
      <c r="J6649" s="102"/>
      <c r="K6649" s="210"/>
      <c r="L6649" s="102"/>
      <c r="M6649" s="210"/>
      <c r="N6649" s="102"/>
      <c r="O6649" s="210"/>
      <c r="P6649" s="102"/>
      <c r="Q6649" s="215"/>
    </row>
    <row r="6650" spans="2:17" x14ac:dyDescent="0.3">
      <c r="B6650" s="102"/>
      <c r="C6650" s="210"/>
      <c r="D6650" s="102"/>
      <c r="E6650" s="210"/>
      <c r="F6650" s="102"/>
      <c r="G6650" s="210"/>
      <c r="H6650" s="102"/>
      <c r="I6650" s="210"/>
      <c r="J6650" s="102"/>
      <c r="K6650" s="210"/>
      <c r="L6650" s="102"/>
      <c r="M6650" s="210"/>
      <c r="N6650" s="102"/>
      <c r="O6650" s="210"/>
      <c r="P6650" s="102"/>
      <c r="Q6650" s="215"/>
    </row>
    <row r="6651" spans="2:17" x14ac:dyDescent="0.3">
      <c r="B6651" s="102"/>
      <c r="C6651" s="210"/>
      <c r="D6651" s="102"/>
      <c r="E6651" s="210"/>
      <c r="F6651" s="102"/>
      <c r="G6651" s="210"/>
      <c r="H6651" s="102"/>
      <c r="I6651" s="210"/>
      <c r="J6651" s="102"/>
      <c r="K6651" s="210"/>
      <c r="L6651" s="102"/>
      <c r="M6651" s="210"/>
      <c r="N6651" s="102"/>
      <c r="O6651" s="210"/>
      <c r="P6651" s="102"/>
      <c r="Q6651" s="215"/>
    </row>
    <row r="6652" spans="2:17" x14ac:dyDescent="0.3">
      <c r="B6652" s="102"/>
      <c r="C6652" s="210"/>
      <c r="D6652" s="102"/>
      <c r="E6652" s="210"/>
      <c r="F6652" s="102"/>
      <c r="G6652" s="210"/>
      <c r="H6652" s="102"/>
      <c r="I6652" s="210"/>
      <c r="J6652" s="102"/>
      <c r="K6652" s="210"/>
      <c r="L6652" s="102"/>
      <c r="M6652" s="210"/>
      <c r="N6652" s="102"/>
      <c r="O6652" s="210"/>
      <c r="P6652" s="102"/>
      <c r="Q6652" s="215"/>
    </row>
    <row r="6653" spans="2:17" x14ac:dyDescent="0.3">
      <c r="B6653" s="102"/>
      <c r="C6653" s="210"/>
      <c r="D6653" s="102"/>
      <c r="E6653" s="210"/>
      <c r="F6653" s="102"/>
      <c r="G6653" s="210"/>
      <c r="H6653" s="102"/>
      <c r="I6653" s="210"/>
      <c r="J6653" s="102"/>
      <c r="K6653" s="210"/>
      <c r="L6653" s="102"/>
      <c r="M6653" s="210"/>
      <c r="N6653" s="102"/>
      <c r="O6653" s="210"/>
      <c r="P6653" s="102"/>
      <c r="Q6653" s="215"/>
    </row>
    <row r="6654" spans="2:17" x14ac:dyDescent="0.3">
      <c r="B6654" s="102"/>
      <c r="C6654" s="210"/>
      <c r="D6654" s="102"/>
      <c r="E6654" s="210"/>
      <c r="F6654" s="102"/>
      <c r="G6654" s="210"/>
      <c r="H6654" s="102"/>
      <c r="I6654" s="210"/>
      <c r="J6654" s="102"/>
      <c r="K6654" s="210"/>
      <c r="L6654" s="102"/>
      <c r="M6654" s="210"/>
      <c r="N6654" s="102"/>
      <c r="O6654" s="210"/>
      <c r="P6654" s="102"/>
      <c r="Q6654" s="215"/>
    </row>
    <row r="6655" spans="2:17" x14ac:dyDescent="0.3">
      <c r="B6655" s="102"/>
      <c r="C6655" s="210"/>
      <c r="D6655" s="102"/>
      <c r="E6655" s="210"/>
      <c r="F6655" s="102"/>
      <c r="G6655" s="210"/>
      <c r="H6655" s="102"/>
      <c r="I6655" s="210"/>
      <c r="J6655" s="102"/>
      <c r="K6655" s="210"/>
      <c r="L6655" s="102"/>
      <c r="M6655" s="210"/>
      <c r="N6655" s="102"/>
      <c r="O6655" s="210"/>
      <c r="P6655" s="102"/>
      <c r="Q6655" s="215"/>
    </row>
    <row r="6656" spans="2:17" x14ac:dyDescent="0.3">
      <c r="B6656" s="102"/>
      <c r="C6656" s="210"/>
      <c r="D6656" s="102"/>
      <c r="E6656" s="210"/>
      <c r="F6656" s="102"/>
      <c r="G6656" s="210"/>
      <c r="H6656" s="102"/>
      <c r="I6656" s="210"/>
      <c r="J6656" s="102"/>
      <c r="K6656" s="210"/>
      <c r="L6656" s="102"/>
      <c r="M6656" s="210"/>
      <c r="N6656" s="102"/>
      <c r="O6656" s="210"/>
      <c r="P6656" s="102"/>
      <c r="Q6656" s="215"/>
    </row>
    <row r="6657" spans="2:17" x14ac:dyDescent="0.3">
      <c r="B6657" s="102"/>
      <c r="C6657" s="210"/>
      <c r="D6657" s="102"/>
      <c r="E6657" s="210"/>
      <c r="F6657" s="102"/>
      <c r="G6657" s="210"/>
      <c r="H6657" s="102"/>
      <c r="I6657" s="210"/>
      <c r="J6657" s="102"/>
      <c r="K6657" s="210"/>
      <c r="L6657" s="102"/>
      <c r="M6657" s="210"/>
      <c r="N6657" s="102"/>
      <c r="O6657" s="210"/>
      <c r="P6657" s="102"/>
      <c r="Q6657" s="215"/>
    </row>
    <row r="6658" spans="2:17" x14ac:dyDescent="0.3">
      <c r="B6658" s="102"/>
      <c r="C6658" s="210"/>
      <c r="D6658" s="102"/>
      <c r="E6658" s="210"/>
      <c r="F6658" s="102"/>
      <c r="G6658" s="210"/>
      <c r="H6658" s="102"/>
      <c r="I6658" s="210"/>
      <c r="J6658" s="102"/>
      <c r="K6658" s="210"/>
      <c r="L6658" s="102"/>
      <c r="M6658" s="210"/>
      <c r="N6658" s="102"/>
      <c r="O6658" s="210"/>
      <c r="P6658" s="102"/>
      <c r="Q6658" s="215"/>
    </row>
    <row r="6659" spans="2:17" x14ac:dyDescent="0.3">
      <c r="B6659" s="102"/>
      <c r="C6659" s="210"/>
      <c r="D6659" s="102"/>
      <c r="E6659" s="210"/>
      <c r="F6659" s="102"/>
      <c r="G6659" s="210"/>
      <c r="H6659" s="102"/>
      <c r="I6659" s="210"/>
      <c r="J6659" s="102"/>
      <c r="K6659" s="210"/>
      <c r="L6659" s="102"/>
      <c r="M6659" s="210"/>
      <c r="N6659" s="102"/>
      <c r="O6659" s="210"/>
      <c r="P6659" s="102"/>
      <c r="Q6659" s="215"/>
    </row>
    <row r="6660" spans="2:17" x14ac:dyDescent="0.3">
      <c r="B6660" s="102"/>
      <c r="C6660" s="210"/>
      <c r="D6660" s="102"/>
      <c r="E6660" s="210"/>
      <c r="F6660" s="102"/>
      <c r="G6660" s="210"/>
      <c r="H6660" s="102"/>
      <c r="I6660" s="210"/>
      <c r="J6660" s="102"/>
      <c r="K6660" s="210"/>
      <c r="L6660" s="102"/>
      <c r="M6660" s="210"/>
      <c r="N6660" s="102"/>
      <c r="O6660" s="210"/>
      <c r="P6660" s="102"/>
      <c r="Q6660" s="215"/>
    </row>
    <row r="6661" spans="2:17" x14ac:dyDescent="0.3">
      <c r="B6661" s="102"/>
      <c r="C6661" s="210"/>
      <c r="D6661" s="102"/>
      <c r="E6661" s="210"/>
      <c r="F6661" s="102"/>
      <c r="G6661" s="210"/>
      <c r="H6661" s="102"/>
      <c r="I6661" s="210"/>
      <c r="J6661" s="102"/>
      <c r="K6661" s="210"/>
      <c r="L6661" s="102"/>
      <c r="M6661" s="210"/>
      <c r="N6661" s="102"/>
      <c r="O6661" s="210"/>
      <c r="P6661" s="102"/>
      <c r="Q6661" s="215"/>
    </row>
    <row r="6662" spans="2:17" x14ac:dyDescent="0.3">
      <c r="B6662" s="102"/>
      <c r="C6662" s="210"/>
      <c r="D6662" s="102"/>
      <c r="E6662" s="210"/>
      <c r="F6662" s="102"/>
      <c r="G6662" s="210"/>
      <c r="H6662" s="102"/>
      <c r="I6662" s="210"/>
      <c r="J6662" s="102"/>
      <c r="K6662" s="210"/>
      <c r="L6662" s="102"/>
      <c r="M6662" s="210"/>
      <c r="N6662" s="102"/>
      <c r="O6662" s="210"/>
      <c r="P6662" s="102"/>
      <c r="Q6662" s="215"/>
    </row>
    <row r="6663" spans="2:17" x14ac:dyDescent="0.3">
      <c r="B6663" s="102"/>
      <c r="C6663" s="210"/>
      <c r="D6663" s="102"/>
      <c r="E6663" s="210"/>
      <c r="F6663" s="102"/>
      <c r="G6663" s="210"/>
      <c r="H6663" s="102"/>
      <c r="I6663" s="210"/>
      <c r="J6663" s="102"/>
      <c r="K6663" s="210"/>
      <c r="L6663" s="102"/>
      <c r="M6663" s="210"/>
      <c r="N6663" s="102"/>
      <c r="O6663" s="210"/>
      <c r="P6663" s="102"/>
      <c r="Q6663" s="215"/>
    </row>
    <row r="6664" spans="2:17" x14ac:dyDescent="0.3">
      <c r="B6664" s="102"/>
      <c r="C6664" s="210"/>
      <c r="D6664" s="102"/>
      <c r="E6664" s="210"/>
      <c r="F6664" s="102"/>
      <c r="G6664" s="210"/>
      <c r="H6664" s="102"/>
      <c r="I6664" s="210"/>
      <c r="J6664" s="102"/>
      <c r="K6664" s="210"/>
      <c r="L6664" s="102"/>
      <c r="M6664" s="210"/>
      <c r="N6664" s="102"/>
      <c r="O6664" s="210"/>
      <c r="P6664" s="102"/>
      <c r="Q6664" s="215"/>
    </row>
    <row r="6665" spans="2:17" x14ac:dyDescent="0.3">
      <c r="B6665" s="102"/>
      <c r="C6665" s="210"/>
      <c r="D6665" s="102"/>
      <c r="E6665" s="210"/>
      <c r="F6665" s="102"/>
      <c r="G6665" s="210"/>
      <c r="H6665" s="102"/>
      <c r="I6665" s="210"/>
      <c r="J6665" s="102"/>
      <c r="K6665" s="210"/>
      <c r="L6665" s="102"/>
      <c r="M6665" s="210"/>
      <c r="N6665" s="102"/>
      <c r="O6665" s="210"/>
      <c r="P6665" s="102"/>
      <c r="Q6665" s="215"/>
    </row>
    <row r="6666" spans="2:17" x14ac:dyDescent="0.3">
      <c r="B6666" s="102"/>
      <c r="C6666" s="210"/>
      <c r="D6666" s="102"/>
      <c r="E6666" s="210"/>
      <c r="F6666" s="102"/>
      <c r="G6666" s="210"/>
      <c r="H6666" s="102"/>
      <c r="I6666" s="210"/>
      <c r="J6666" s="102"/>
      <c r="K6666" s="210"/>
      <c r="L6666" s="102"/>
      <c r="M6666" s="210"/>
      <c r="N6666" s="102"/>
      <c r="O6666" s="210"/>
      <c r="P6666" s="102"/>
      <c r="Q6666" s="215"/>
    </row>
    <row r="6667" spans="2:17" x14ac:dyDescent="0.3">
      <c r="B6667" s="102"/>
      <c r="C6667" s="210"/>
      <c r="D6667" s="102"/>
      <c r="E6667" s="210"/>
      <c r="F6667" s="102"/>
      <c r="G6667" s="210"/>
      <c r="H6667" s="102"/>
      <c r="I6667" s="210"/>
      <c r="J6667" s="102"/>
      <c r="K6667" s="210"/>
      <c r="L6667" s="102"/>
      <c r="M6667" s="210"/>
      <c r="N6667" s="102"/>
      <c r="O6667" s="210"/>
      <c r="P6667" s="102"/>
      <c r="Q6667" s="215"/>
    </row>
    <row r="6668" spans="2:17" x14ac:dyDescent="0.3">
      <c r="B6668" s="102"/>
      <c r="C6668" s="210"/>
      <c r="D6668" s="102"/>
      <c r="E6668" s="210"/>
      <c r="F6668" s="102"/>
      <c r="G6668" s="210"/>
      <c r="H6668" s="102"/>
      <c r="I6668" s="210"/>
      <c r="J6668" s="102"/>
      <c r="K6668" s="210"/>
      <c r="L6668" s="102"/>
      <c r="M6668" s="210"/>
      <c r="N6668" s="102"/>
      <c r="O6668" s="210"/>
      <c r="P6668" s="102"/>
      <c r="Q6668" s="215"/>
    </row>
    <row r="6669" spans="2:17" x14ac:dyDescent="0.3">
      <c r="B6669" s="102"/>
      <c r="C6669" s="210"/>
      <c r="D6669" s="102"/>
      <c r="E6669" s="210"/>
      <c r="F6669" s="102"/>
      <c r="G6669" s="210"/>
      <c r="H6669" s="102"/>
      <c r="I6669" s="210"/>
      <c r="J6669" s="102"/>
      <c r="K6669" s="210"/>
      <c r="L6669" s="102"/>
      <c r="M6669" s="210"/>
      <c r="N6669" s="102"/>
      <c r="O6669" s="210"/>
      <c r="P6669" s="102"/>
      <c r="Q6669" s="215"/>
    </row>
    <row r="6670" spans="2:17" x14ac:dyDescent="0.3">
      <c r="B6670" s="102"/>
      <c r="C6670" s="210"/>
      <c r="D6670" s="102"/>
      <c r="E6670" s="210"/>
      <c r="F6670" s="102"/>
      <c r="G6670" s="210"/>
      <c r="H6670" s="102"/>
      <c r="I6670" s="210"/>
      <c r="J6670" s="102"/>
      <c r="K6670" s="210"/>
      <c r="L6670" s="102"/>
      <c r="M6670" s="210"/>
      <c r="N6670" s="102"/>
      <c r="O6670" s="210"/>
      <c r="P6670" s="102"/>
      <c r="Q6670" s="215"/>
    </row>
    <row r="6671" spans="2:17" x14ac:dyDescent="0.3">
      <c r="B6671" s="102"/>
      <c r="C6671" s="210"/>
      <c r="D6671" s="102"/>
      <c r="E6671" s="210"/>
      <c r="F6671" s="102"/>
      <c r="G6671" s="210"/>
      <c r="H6671" s="102"/>
      <c r="I6671" s="210"/>
      <c r="J6671" s="102"/>
      <c r="K6671" s="210"/>
      <c r="L6671" s="102"/>
      <c r="M6671" s="210"/>
      <c r="N6671" s="102"/>
      <c r="O6671" s="210"/>
      <c r="P6671" s="102"/>
      <c r="Q6671" s="215"/>
    </row>
    <row r="6672" spans="2:17" x14ac:dyDescent="0.3">
      <c r="B6672" s="102"/>
      <c r="C6672" s="210"/>
      <c r="D6672" s="102"/>
      <c r="E6672" s="210"/>
      <c r="F6672" s="102"/>
      <c r="G6672" s="210"/>
      <c r="H6672" s="102"/>
      <c r="I6672" s="210"/>
      <c r="J6672" s="102"/>
      <c r="K6672" s="210"/>
      <c r="L6672" s="102"/>
      <c r="M6672" s="210"/>
      <c r="N6672" s="102"/>
      <c r="O6672" s="210"/>
      <c r="P6672" s="102"/>
      <c r="Q6672" s="215"/>
    </row>
    <row r="6673" spans="2:17" x14ac:dyDescent="0.3">
      <c r="B6673" s="102"/>
      <c r="C6673" s="210"/>
      <c r="D6673" s="102"/>
      <c r="E6673" s="210"/>
      <c r="F6673" s="102"/>
      <c r="G6673" s="210"/>
      <c r="H6673" s="102"/>
      <c r="I6673" s="210"/>
      <c r="J6673" s="102"/>
      <c r="K6673" s="210"/>
      <c r="L6673" s="102"/>
      <c r="M6673" s="210"/>
      <c r="N6673" s="102"/>
      <c r="O6673" s="210"/>
      <c r="P6673" s="102"/>
      <c r="Q6673" s="215"/>
    </row>
    <row r="6674" spans="2:17" x14ac:dyDescent="0.3">
      <c r="B6674" s="102"/>
      <c r="C6674" s="210"/>
      <c r="D6674" s="102"/>
      <c r="E6674" s="210"/>
      <c r="F6674" s="102"/>
      <c r="G6674" s="210"/>
      <c r="H6674" s="102"/>
      <c r="I6674" s="210"/>
      <c r="J6674" s="102"/>
      <c r="K6674" s="210"/>
      <c r="L6674" s="102"/>
      <c r="M6674" s="210"/>
      <c r="N6674" s="102"/>
      <c r="O6674" s="210"/>
      <c r="P6674" s="102"/>
      <c r="Q6674" s="215"/>
    </row>
    <row r="6675" spans="2:17" x14ac:dyDescent="0.3">
      <c r="B6675" s="102"/>
      <c r="C6675" s="210"/>
      <c r="D6675" s="102"/>
      <c r="E6675" s="210"/>
      <c r="F6675" s="102"/>
      <c r="G6675" s="210"/>
      <c r="H6675" s="102"/>
      <c r="I6675" s="210"/>
      <c r="J6675" s="102"/>
      <c r="K6675" s="210"/>
      <c r="L6675" s="102"/>
      <c r="M6675" s="210"/>
      <c r="N6675" s="102"/>
      <c r="O6675" s="210"/>
      <c r="P6675" s="102"/>
      <c r="Q6675" s="215"/>
    </row>
    <row r="6676" spans="2:17" x14ac:dyDescent="0.3">
      <c r="B6676" s="102"/>
      <c r="C6676" s="210"/>
      <c r="D6676" s="102"/>
      <c r="E6676" s="210"/>
      <c r="F6676" s="102"/>
      <c r="G6676" s="210"/>
      <c r="H6676" s="102"/>
      <c r="I6676" s="210"/>
      <c r="J6676" s="102"/>
      <c r="K6676" s="210"/>
      <c r="L6676" s="102"/>
      <c r="M6676" s="210"/>
      <c r="N6676" s="102"/>
      <c r="O6676" s="210"/>
      <c r="P6676" s="102"/>
      <c r="Q6676" s="215"/>
    </row>
    <row r="6677" spans="2:17" x14ac:dyDescent="0.3">
      <c r="B6677" s="102"/>
      <c r="C6677" s="210"/>
      <c r="D6677" s="102"/>
      <c r="E6677" s="210"/>
      <c r="F6677" s="102"/>
      <c r="G6677" s="210"/>
      <c r="H6677" s="102"/>
      <c r="I6677" s="210"/>
      <c r="J6677" s="102"/>
      <c r="K6677" s="210"/>
      <c r="L6677" s="102"/>
      <c r="M6677" s="210"/>
      <c r="N6677" s="102"/>
      <c r="O6677" s="210"/>
      <c r="P6677" s="102"/>
      <c r="Q6677" s="215"/>
    </row>
    <row r="6678" spans="2:17" x14ac:dyDescent="0.3">
      <c r="B6678" s="102"/>
      <c r="C6678" s="210"/>
      <c r="D6678" s="102"/>
      <c r="E6678" s="210"/>
      <c r="F6678" s="102"/>
      <c r="G6678" s="210"/>
      <c r="H6678" s="102"/>
      <c r="I6678" s="210"/>
      <c r="J6678" s="102"/>
      <c r="K6678" s="210"/>
      <c r="L6678" s="102"/>
      <c r="M6678" s="210"/>
      <c r="N6678" s="102"/>
      <c r="O6678" s="210"/>
      <c r="P6678" s="102"/>
      <c r="Q6678" s="215"/>
    </row>
    <row r="6679" spans="2:17" x14ac:dyDescent="0.3">
      <c r="B6679" s="102"/>
      <c r="C6679" s="210"/>
      <c r="D6679" s="102"/>
      <c r="E6679" s="210"/>
      <c r="F6679" s="102"/>
      <c r="G6679" s="210"/>
      <c r="H6679" s="102"/>
      <c r="I6679" s="210"/>
      <c r="J6679" s="102"/>
      <c r="K6679" s="210"/>
      <c r="L6679" s="102"/>
      <c r="M6679" s="210"/>
      <c r="N6679" s="102"/>
      <c r="O6679" s="210"/>
      <c r="P6679" s="102"/>
      <c r="Q6679" s="215"/>
    </row>
    <row r="6680" spans="2:17" x14ac:dyDescent="0.3">
      <c r="B6680" s="102"/>
      <c r="C6680" s="210"/>
      <c r="D6680" s="102"/>
      <c r="E6680" s="210"/>
      <c r="F6680" s="102"/>
      <c r="G6680" s="210"/>
      <c r="H6680" s="102"/>
      <c r="I6680" s="210"/>
      <c r="J6680" s="102"/>
      <c r="K6680" s="210"/>
      <c r="L6680" s="102"/>
      <c r="M6680" s="210"/>
      <c r="N6680" s="102"/>
      <c r="O6680" s="210"/>
      <c r="P6680" s="102"/>
      <c r="Q6680" s="215"/>
    </row>
    <row r="6681" spans="2:17" x14ac:dyDescent="0.3">
      <c r="B6681" s="102"/>
      <c r="C6681" s="210"/>
      <c r="D6681" s="102"/>
      <c r="E6681" s="210"/>
      <c r="F6681" s="102"/>
      <c r="G6681" s="210"/>
      <c r="H6681" s="102"/>
      <c r="I6681" s="210"/>
      <c r="J6681" s="102"/>
      <c r="K6681" s="210"/>
      <c r="L6681" s="102"/>
      <c r="M6681" s="210"/>
      <c r="N6681" s="102"/>
      <c r="O6681" s="210"/>
      <c r="P6681" s="102"/>
      <c r="Q6681" s="215"/>
    </row>
    <row r="6682" spans="2:17" x14ac:dyDescent="0.3">
      <c r="B6682" s="102"/>
      <c r="C6682" s="210"/>
      <c r="D6682" s="102"/>
      <c r="E6682" s="210"/>
      <c r="F6682" s="102"/>
      <c r="G6682" s="210"/>
      <c r="H6682" s="102"/>
      <c r="I6682" s="210"/>
      <c r="J6682" s="102"/>
      <c r="K6682" s="210"/>
      <c r="L6682" s="102"/>
      <c r="M6682" s="210"/>
      <c r="N6682" s="102"/>
      <c r="O6682" s="210"/>
      <c r="P6682" s="102"/>
      <c r="Q6682" s="215"/>
    </row>
    <row r="6683" spans="2:17" x14ac:dyDescent="0.3">
      <c r="B6683" s="102"/>
      <c r="C6683" s="210"/>
      <c r="D6683" s="102"/>
      <c r="E6683" s="210"/>
      <c r="F6683" s="102"/>
      <c r="G6683" s="210"/>
      <c r="H6683" s="102"/>
      <c r="I6683" s="210"/>
      <c r="J6683" s="102"/>
      <c r="K6683" s="210"/>
      <c r="L6683" s="102"/>
      <c r="M6683" s="210"/>
      <c r="N6683" s="102"/>
      <c r="O6683" s="210"/>
      <c r="P6683" s="102"/>
      <c r="Q6683" s="215"/>
    </row>
    <row r="6684" spans="2:17" x14ac:dyDescent="0.3">
      <c r="B6684" s="102"/>
      <c r="C6684" s="210"/>
      <c r="D6684" s="102"/>
      <c r="E6684" s="210"/>
      <c r="F6684" s="102"/>
      <c r="G6684" s="210"/>
      <c r="H6684" s="102"/>
      <c r="I6684" s="210"/>
      <c r="J6684" s="102"/>
      <c r="K6684" s="210"/>
      <c r="L6684" s="102"/>
      <c r="M6684" s="210"/>
      <c r="N6684" s="102"/>
      <c r="O6684" s="210"/>
      <c r="P6684" s="102"/>
      <c r="Q6684" s="215"/>
    </row>
    <row r="6685" spans="2:17" x14ac:dyDescent="0.3">
      <c r="B6685" s="102"/>
      <c r="C6685" s="210"/>
      <c r="D6685" s="102"/>
      <c r="E6685" s="210"/>
      <c r="F6685" s="102"/>
      <c r="G6685" s="210"/>
      <c r="H6685" s="102"/>
      <c r="I6685" s="210"/>
      <c r="J6685" s="102"/>
      <c r="K6685" s="210"/>
      <c r="L6685" s="102"/>
      <c r="M6685" s="210"/>
      <c r="N6685" s="102"/>
      <c r="O6685" s="210"/>
      <c r="P6685" s="102"/>
      <c r="Q6685" s="215"/>
    </row>
    <row r="6686" spans="2:17" x14ac:dyDescent="0.3">
      <c r="B6686" s="102"/>
      <c r="C6686" s="210"/>
      <c r="D6686" s="102"/>
      <c r="E6686" s="210"/>
      <c r="F6686" s="102"/>
      <c r="G6686" s="210"/>
      <c r="H6686" s="102"/>
      <c r="I6686" s="210"/>
      <c r="J6686" s="102"/>
      <c r="K6686" s="210"/>
      <c r="L6686" s="102"/>
      <c r="M6686" s="210"/>
      <c r="N6686" s="102"/>
      <c r="O6686" s="210"/>
      <c r="P6686" s="102"/>
      <c r="Q6686" s="215"/>
    </row>
    <row r="6687" spans="2:17" x14ac:dyDescent="0.3">
      <c r="B6687" s="102"/>
      <c r="C6687" s="210"/>
      <c r="D6687" s="102"/>
      <c r="E6687" s="210"/>
      <c r="F6687" s="102"/>
      <c r="G6687" s="210"/>
      <c r="H6687" s="102"/>
      <c r="I6687" s="210"/>
      <c r="J6687" s="102"/>
      <c r="K6687" s="210"/>
      <c r="L6687" s="102"/>
      <c r="M6687" s="210"/>
      <c r="N6687" s="102"/>
      <c r="O6687" s="210"/>
      <c r="P6687" s="102"/>
      <c r="Q6687" s="215"/>
    </row>
    <row r="6688" spans="2:17" x14ac:dyDescent="0.3">
      <c r="B6688" s="102"/>
      <c r="C6688" s="210"/>
      <c r="D6688" s="102"/>
      <c r="E6688" s="210"/>
      <c r="F6688" s="102"/>
      <c r="G6688" s="210"/>
      <c r="H6688" s="102"/>
      <c r="I6688" s="210"/>
      <c r="J6688" s="102"/>
      <c r="K6688" s="210"/>
      <c r="L6688" s="102"/>
      <c r="M6688" s="210"/>
      <c r="N6688" s="102"/>
      <c r="O6688" s="210"/>
      <c r="P6688" s="102"/>
      <c r="Q6688" s="215"/>
    </row>
    <row r="6689" spans="2:17" x14ac:dyDescent="0.3">
      <c r="B6689" s="102"/>
      <c r="C6689" s="210"/>
      <c r="D6689" s="102"/>
      <c r="E6689" s="210"/>
      <c r="F6689" s="102"/>
      <c r="G6689" s="210"/>
      <c r="H6689" s="102"/>
      <c r="I6689" s="210"/>
      <c r="J6689" s="102"/>
      <c r="K6689" s="210"/>
      <c r="L6689" s="102"/>
      <c r="M6689" s="210"/>
      <c r="N6689" s="102"/>
      <c r="O6689" s="210"/>
      <c r="P6689" s="102"/>
      <c r="Q6689" s="215"/>
    </row>
    <row r="6690" spans="2:17" x14ac:dyDescent="0.3">
      <c r="B6690" s="102"/>
      <c r="C6690" s="210"/>
      <c r="D6690" s="102"/>
      <c r="E6690" s="210"/>
      <c r="F6690" s="102"/>
      <c r="G6690" s="210"/>
      <c r="H6690" s="102"/>
      <c r="I6690" s="210"/>
      <c r="J6690" s="102"/>
      <c r="K6690" s="210"/>
      <c r="L6690" s="102"/>
      <c r="M6690" s="210"/>
      <c r="N6690" s="102"/>
      <c r="O6690" s="210"/>
      <c r="P6690" s="102"/>
      <c r="Q6690" s="215"/>
    </row>
    <row r="6691" spans="2:17" x14ac:dyDescent="0.3">
      <c r="B6691" s="102"/>
      <c r="C6691" s="210"/>
      <c r="D6691" s="102"/>
      <c r="E6691" s="210"/>
      <c r="F6691" s="102"/>
      <c r="G6691" s="210"/>
      <c r="H6691" s="102"/>
      <c r="I6691" s="210"/>
      <c r="J6691" s="102"/>
      <c r="K6691" s="210"/>
      <c r="L6691" s="102"/>
      <c r="M6691" s="210"/>
      <c r="N6691" s="102"/>
      <c r="O6691" s="210"/>
      <c r="P6691" s="102"/>
      <c r="Q6691" s="215"/>
    </row>
    <row r="6692" spans="2:17" x14ac:dyDescent="0.3">
      <c r="B6692" s="102"/>
      <c r="C6692" s="210"/>
      <c r="D6692" s="102"/>
      <c r="E6692" s="210"/>
      <c r="F6692" s="102"/>
      <c r="G6692" s="210"/>
      <c r="H6692" s="102"/>
      <c r="I6692" s="210"/>
      <c r="J6692" s="102"/>
      <c r="K6692" s="210"/>
      <c r="L6692" s="102"/>
      <c r="M6692" s="210"/>
      <c r="N6692" s="102"/>
      <c r="O6692" s="210"/>
      <c r="P6692" s="102"/>
      <c r="Q6692" s="215"/>
    </row>
    <row r="6693" spans="2:17" x14ac:dyDescent="0.3">
      <c r="B6693" s="102"/>
      <c r="C6693" s="210"/>
      <c r="D6693" s="102"/>
      <c r="E6693" s="210"/>
      <c r="F6693" s="102"/>
      <c r="G6693" s="210"/>
      <c r="H6693" s="102"/>
      <c r="I6693" s="210"/>
      <c r="J6693" s="102"/>
      <c r="K6693" s="210"/>
      <c r="L6693" s="102"/>
      <c r="M6693" s="210"/>
      <c r="N6693" s="102"/>
      <c r="O6693" s="210"/>
      <c r="P6693" s="102"/>
      <c r="Q6693" s="215"/>
    </row>
    <row r="6694" spans="2:17" x14ac:dyDescent="0.3">
      <c r="B6694" s="102"/>
      <c r="C6694" s="210"/>
      <c r="D6694" s="102"/>
      <c r="E6694" s="210"/>
      <c r="F6694" s="102"/>
      <c r="G6694" s="210"/>
      <c r="H6694" s="102"/>
      <c r="I6694" s="210"/>
      <c r="J6694" s="102"/>
      <c r="K6694" s="210"/>
      <c r="L6694" s="102"/>
      <c r="M6694" s="210"/>
      <c r="N6694" s="102"/>
      <c r="O6694" s="210"/>
      <c r="P6694" s="102"/>
      <c r="Q6694" s="215"/>
    </row>
    <row r="6695" spans="2:17" x14ac:dyDescent="0.3">
      <c r="B6695" s="102"/>
      <c r="C6695" s="210"/>
      <c r="D6695" s="102"/>
      <c r="E6695" s="210"/>
      <c r="F6695" s="102"/>
      <c r="G6695" s="210"/>
      <c r="H6695" s="102"/>
      <c r="I6695" s="210"/>
      <c r="J6695" s="102"/>
      <c r="K6695" s="210"/>
      <c r="L6695" s="102"/>
      <c r="M6695" s="210"/>
      <c r="N6695" s="102"/>
      <c r="O6695" s="210"/>
      <c r="P6695" s="102"/>
      <c r="Q6695" s="215"/>
    </row>
    <row r="6696" spans="2:17" x14ac:dyDescent="0.3">
      <c r="B6696" s="102"/>
      <c r="C6696" s="210"/>
      <c r="D6696" s="102"/>
      <c r="E6696" s="210"/>
      <c r="F6696" s="102"/>
      <c r="G6696" s="210"/>
      <c r="H6696" s="102"/>
      <c r="I6696" s="210"/>
      <c r="J6696" s="102"/>
      <c r="K6696" s="210"/>
      <c r="L6696" s="102"/>
      <c r="M6696" s="210"/>
      <c r="N6696" s="102"/>
      <c r="O6696" s="210"/>
      <c r="P6696" s="102"/>
      <c r="Q6696" s="215"/>
    </row>
    <row r="6697" spans="2:17" x14ac:dyDescent="0.3">
      <c r="B6697" s="102"/>
      <c r="C6697" s="210"/>
      <c r="D6697" s="102"/>
      <c r="E6697" s="210"/>
      <c r="F6697" s="102"/>
      <c r="G6697" s="210"/>
      <c r="H6697" s="102"/>
      <c r="I6697" s="210"/>
      <c r="J6697" s="102"/>
      <c r="K6697" s="210"/>
      <c r="L6697" s="102"/>
      <c r="M6697" s="210"/>
      <c r="N6697" s="102"/>
      <c r="O6697" s="210"/>
      <c r="P6697" s="102"/>
      <c r="Q6697" s="215"/>
    </row>
    <row r="6698" spans="2:17" x14ac:dyDescent="0.3">
      <c r="B6698" s="102"/>
      <c r="C6698" s="210"/>
      <c r="D6698" s="102"/>
      <c r="E6698" s="210"/>
      <c r="F6698" s="102"/>
      <c r="G6698" s="210"/>
      <c r="H6698" s="102"/>
      <c r="I6698" s="210"/>
      <c r="J6698" s="102"/>
      <c r="K6698" s="210"/>
      <c r="L6698" s="102"/>
      <c r="M6698" s="210"/>
      <c r="N6698" s="102"/>
      <c r="O6698" s="210"/>
      <c r="P6698" s="102"/>
      <c r="Q6698" s="215"/>
    </row>
    <row r="6699" spans="2:17" x14ac:dyDescent="0.3">
      <c r="B6699" s="102"/>
      <c r="C6699" s="210"/>
      <c r="D6699" s="102"/>
      <c r="E6699" s="210"/>
      <c r="F6699" s="102"/>
      <c r="G6699" s="210"/>
      <c r="H6699" s="102"/>
      <c r="I6699" s="210"/>
      <c r="J6699" s="102"/>
      <c r="K6699" s="210"/>
      <c r="L6699" s="102"/>
      <c r="M6699" s="210"/>
      <c r="N6699" s="102"/>
      <c r="O6699" s="210"/>
      <c r="P6699" s="102"/>
      <c r="Q6699" s="215"/>
    </row>
    <row r="6700" spans="2:17" x14ac:dyDescent="0.3">
      <c r="B6700" s="102"/>
      <c r="C6700" s="210"/>
      <c r="D6700" s="102"/>
      <c r="E6700" s="210"/>
      <c r="F6700" s="102"/>
      <c r="G6700" s="210"/>
      <c r="H6700" s="102"/>
      <c r="I6700" s="210"/>
      <c r="J6700" s="102"/>
      <c r="K6700" s="210"/>
      <c r="L6700" s="102"/>
      <c r="M6700" s="210"/>
      <c r="N6700" s="102"/>
      <c r="O6700" s="210"/>
      <c r="P6700" s="102"/>
      <c r="Q6700" s="215"/>
    </row>
    <row r="6701" spans="2:17" x14ac:dyDescent="0.3">
      <c r="B6701" s="102"/>
      <c r="C6701" s="210"/>
      <c r="D6701" s="102"/>
      <c r="E6701" s="210"/>
      <c r="F6701" s="102"/>
      <c r="G6701" s="210"/>
      <c r="H6701" s="102"/>
      <c r="I6701" s="210"/>
      <c r="J6701" s="102"/>
      <c r="K6701" s="210"/>
      <c r="L6701" s="102"/>
      <c r="M6701" s="210"/>
      <c r="N6701" s="102"/>
      <c r="O6701" s="210"/>
      <c r="P6701" s="102"/>
      <c r="Q6701" s="215"/>
    </row>
    <row r="6702" spans="2:17" x14ac:dyDescent="0.3">
      <c r="B6702" s="102"/>
      <c r="C6702" s="210"/>
      <c r="D6702" s="102"/>
      <c r="E6702" s="210"/>
      <c r="F6702" s="102"/>
      <c r="G6702" s="210"/>
      <c r="H6702" s="102"/>
      <c r="I6702" s="210"/>
      <c r="J6702" s="102"/>
      <c r="K6702" s="210"/>
      <c r="L6702" s="102"/>
      <c r="M6702" s="210"/>
      <c r="N6702" s="102"/>
      <c r="O6702" s="210"/>
      <c r="P6702" s="102"/>
      <c r="Q6702" s="215"/>
    </row>
    <row r="6703" spans="2:17" x14ac:dyDescent="0.3">
      <c r="B6703" s="102"/>
      <c r="C6703" s="210"/>
      <c r="D6703" s="102"/>
      <c r="E6703" s="210"/>
      <c r="F6703" s="102"/>
      <c r="G6703" s="210"/>
      <c r="H6703" s="102"/>
      <c r="I6703" s="210"/>
      <c r="J6703" s="102"/>
      <c r="K6703" s="210"/>
      <c r="L6703" s="102"/>
      <c r="M6703" s="210"/>
      <c r="N6703" s="102"/>
      <c r="O6703" s="210"/>
      <c r="P6703" s="102"/>
      <c r="Q6703" s="215"/>
    </row>
    <row r="6704" spans="2:17" x14ac:dyDescent="0.3">
      <c r="B6704" s="102"/>
      <c r="C6704" s="210"/>
      <c r="D6704" s="102"/>
      <c r="E6704" s="210"/>
      <c r="F6704" s="102"/>
      <c r="G6704" s="210"/>
      <c r="H6704" s="102"/>
      <c r="I6704" s="210"/>
      <c r="J6704" s="102"/>
      <c r="K6704" s="210"/>
      <c r="L6704" s="102"/>
      <c r="M6704" s="210"/>
      <c r="N6704" s="102"/>
      <c r="O6704" s="210"/>
      <c r="P6704" s="102"/>
      <c r="Q6704" s="215"/>
    </row>
    <row r="6705" spans="2:17" x14ac:dyDescent="0.3">
      <c r="B6705" s="102"/>
      <c r="C6705" s="210"/>
      <c r="D6705" s="102"/>
      <c r="E6705" s="210"/>
      <c r="F6705" s="102"/>
      <c r="G6705" s="210"/>
      <c r="H6705" s="102"/>
      <c r="I6705" s="210"/>
      <c r="J6705" s="102"/>
      <c r="K6705" s="210"/>
      <c r="L6705" s="102"/>
      <c r="M6705" s="210"/>
      <c r="N6705" s="102"/>
      <c r="O6705" s="210"/>
      <c r="P6705" s="102"/>
      <c r="Q6705" s="215"/>
    </row>
    <row r="6706" spans="2:17" x14ac:dyDescent="0.3">
      <c r="B6706" s="102"/>
      <c r="C6706" s="210"/>
      <c r="D6706" s="102"/>
      <c r="E6706" s="210"/>
      <c r="F6706" s="102"/>
      <c r="G6706" s="210"/>
      <c r="H6706" s="102"/>
      <c r="I6706" s="210"/>
      <c r="J6706" s="102"/>
      <c r="K6706" s="210"/>
      <c r="L6706" s="102"/>
      <c r="M6706" s="210"/>
      <c r="N6706" s="102"/>
      <c r="O6706" s="210"/>
      <c r="P6706" s="102"/>
      <c r="Q6706" s="215"/>
    </row>
    <row r="6707" spans="2:17" x14ac:dyDescent="0.3">
      <c r="B6707" s="102"/>
      <c r="C6707" s="210"/>
      <c r="D6707" s="102"/>
      <c r="E6707" s="210"/>
      <c r="F6707" s="102"/>
      <c r="G6707" s="210"/>
      <c r="H6707" s="102"/>
      <c r="I6707" s="210"/>
      <c r="J6707" s="102"/>
      <c r="K6707" s="210"/>
      <c r="L6707" s="102"/>
      <c r="M6707" s="210"/>
      <c r="N6707" s="102"/>
      <c r="O6707" s="210"/>
      <c r="P6707" s="102"/>
      <c r="Q6707" s="215"/>
    </row>
    <row r="6708" spans="2:17" x14ac:dyDescent="0.3">
      <c r="B6708" s="102"/>
      <c r="C6708" s="210"/>
      <c r="D6708" s="102"/>
      <c r="E6708" s="210"/>
      <c r="F6708" s="102"/>
      <c r="G6708" s="210"/>
      <c r="H6708" s="102"/>
      <c r="I6708" s="210"/>
      <c r="J6708" s="102"/>
      <c r="K6708" s="210"/>
      <c r="L6708" s="102"/>
      <c r="M6708" s="210"/>
      <c r="N6708" s="102"/>
      <c r="O6708" s="210"/>
      <c r="P6708" s="102"/>
      <c r="Q6708" s="215"/>
    </row>
    <row r="6709" spans="2:17" x14ac:dyDescent="0.3">
      <c r="B6709" s="102"/>
      <c r="C6709" s="210"/>
      <c r="D6709" s="102"/>
      <c r="E6709" s="210"/>
      <c r="F6709" s="102"/>
      <c r="G6709" s="210"/>
      <c r="H6709" s="102"/>
      <c r="I6709" s="210"/>
      <c r="J6709" s="102"/>
      <c r="K6709" s="210"/>
      <c r="L6709" s="102"/>
      <c r="M6709" s="210"/>
      <c r="N6709" s="102"/>
      <c r="O6709" s="210"/>
      <c r="P6709" s="102"/>
      <c r="Q6709" s="215"/>
    </row>
    <row r="6710" spans="2:17" x14ac:dyDescent="0.3">
      <c r="B6710" s="102"/>
      <c r="C6710" s="210"/>
      <c r="D6710" s="102"/>
      <c r="E6710" s="210"/>
      <c r="F6710" s="102"/>
      <c r="G6710" s="210"/>
      <c r="H6710" s="102"/>
      <c r="I6710" s="210"/>
      <c r="J6710" s="102"/>
      <c r="K6710" s="210"/>
      <c r="L6710" s="102"/>
      <c r="M6710" s="210"/>
      <c r="N6710" s="102"/>
      <c r="O6710" s="210"/>
      <c r="P6710" s="102"/>
      <c r="Q6710" s="215"/>
    </row>
    <row r="6711" spans="2:17" x14ac:dyDescent="0.3">
      <c r="B6711" s="102"/>
      <c r="C6711" s="210"/>
      <c r="D6711" s="102"/>
      <c r="E6711" s="210"/>
      <c r="F6711" s="102"/>
      <c r="G6711" s="210"/>
      <c r="H6711" s="102"/>
      <c r="I6711" s="210"/>
      <c r="J6711" s="102"/>
      <c r="K6711" s="210"/>
      <c r="L6711" s="102"/>
      <c r="M6711" s="210"/>
      <c r="N6711" s="102"/>
      <c r="O6711" s="210"/>
      <c r="P6711" s="102"/>
      <c r="Q6711" s="215"/>
    </row>
    <row r="6712" spans="2:17" x14ac:dyDescent="0.3">
      <c r="B6712" s="102"/>
      <c r="C6712" s="210"/>
      <c r="D6712" s="102"/>
      <c r="E6712" s="210"/>
      <c r="F6712" s="102"/>
      <c r="G6712" s="210"/>
      <c r="H6712" s="102"/>
      <c r="I6712" s="210"/>
      <c r="J6712" s="102"/>
      <c r="K6712" s="210"/>
      <c r="L6712" s="102"/>
      <c r="M6712" s="210"/>
      <c r="N6712" s="102"/>
      <c r="O6712" s="210"/>
      <c r="P6712" s="102"/>
      <c r="Q6712" s="215"/>
    </row>
    <row r="6713" spans="2:17" x14ac:dyDescent="0.3">
      <c r="B6713" s="102"/>
      <c r="C6713" s="210"/>
      <c r="D6713" s="102"/>
      <c r="E6713" s="210"/>
      <c r="F6713" s="102"/>
      <c r="G6713" s="210"/>
      <c r="H6713" s="102"/>
      <c r="I6713" s="210"/>
      <c r="J6713" s="102"/>
      <c r="K6713" s="210"/>
      <c r="L6713" s="102"/>
      <c r="M6713" s="210"/>
      <c r="N6713" s="102"/>
      <c r="O6713" s="210"/>
      <c r="P6713" s="102"/>
      <c r="Q6713" s="215"/>
    </row>
    <row r="6714" spans="2:17" x14ac:dyDescent="0.3">
      <c r="B6714" s="102"/>
      <c r="C6714" s="210"/>
      <c r="D6714" s="102"/>
      <c r="E6714" s="210"/>
      <c r="F6714" s="102"/>
      <c r="G6714" s="210"/>
      <c r="H6714" s="102"/>
      <c r="I6714" s="210"/>
      <c r="J6714" s="102"/>
      <c r="K6714" s="210"/>
      <c r="L6714" s="102"/>
      <c r="M6714" s="210"/>
      <c r="N6714" s="102"/>
      <c r="O6714" s="210"/>
      <c r="P6714" s="102"/>
      <c r="Q6714" s="215"/>
    </row>
    <row r="6715" spans="2:17" x14ac:dyDescent="0.3">
      <c r="B6715" s="102"/>
      <c r="C6715" s="210"/>
      <c r="D6715" s="102"/>
      <c r="E6715" s="210"/>
      <c r="F6715" s="102"/>
      <c r="G6715" s="210"/>
      <c r="H6715" s="102"/>
      <c r="I6715" s="210"/>
      <c r="J6715" s="102"/>
      <c r="K6715" s="210"/>
      <c r="L6715" s="102"/>
      <c r="M6715" s="210"/>
      <c r="N6715" s="102"/>
      <c r="O6715" s="210"/>
      <c r="P6715" s="102"/>
      <c r="Q6715" s="215"/>
    </row>
    <row r="6716" spans="2:17" x14ac:dyDescent="0.3">
      <c r="B6716" s="102"/>
      <c r="C6716" s="210"/>
      <c r="D6716" s="102"/>
      <c r="E6716" s="210"/>
      <c r="F6716" s="102"/>
      <c r="G6716" s="210"/>
      <c r="H6716" s="102"/>
      <c r="I6716" s="210"/>
      <c r="J6716" s="102"/>
      <c r="K6716" s="210"/>
      <c r="L6716" s="102"/>
      <c r="M6716" s="210"/>
      <c r="N6716" s="102"/>
      <c r="O6716" s="210"/>
      <c r="P6716" s="102"/>
      <c r="Q6716" s="215"/>
    </row>
    <row r="6717" spans="2:17" x14ac:dyDescent="0.3">
      <c r="B6717" s="102"/>
      <c r="C6717" s="210"/>
      <c r="D6717" s="102"/>
      <c r="E6717" s="210"/>
      <c r="F6717" s="102"/>
      <c r="G6717" s="210"/>
      <c r="H6717" s="102"/>
      <c r="I6717" s="210"/>
      <c r="J6717" s="102"/>
      <c r="K6717" s="210"/>
      <c r="L6717" s="102"/>
      <c r="M6717" s="210"/>
      <c r="N6717" s="102"/>
      <c r="O6717" s="210"/>
      <c r="P6717" s="102"/>
      <c r="Q6717" s="215"/>
    </row>
    <row r="6718" spans="2:17" x14ac:dyDescent="0.3">
      <c r="B6718" s="102"/>
      <c r="C6718" s="210"/>
      <c r="D6718" s="102"/>
      <c r="E6718" s="210"/>
      <c r="F6718" s="102"/>
      <c r="G6718" s="210"/>
      <c r="H6718" s="102"/>
      <c r="I6718" s="210"/>
      <c r="J6718" s="102"/>
      <c r="K6718" s="210"/>
      <c r="L6718" s="102"/>
      <c r="M6718" s="210"/>
      <c r="N6718" s="102"/>
      <c r="O6718" s="210"/>
      <c r="P6718" s="102"/>
      <c r="Q6718" s="215"/>
    </row>
    <row r="6719" spans="2:17" x14ac:dyDescent="0.3">
      <c r="B6719" s="102"/>
      <c r="C6719" s="210"/>
      <c r="D6719" s="102"/>
      <c r="E6719" s="210"/>
      <c r="F6719" s="102"/>
      <c r="G6719" s="210"/>
      <c r="H6719" s="102"/>
      <c r="I6719" s="210"/>
      <c r="J6719" s="102"/>
      <c r="K6719" s="210"/>
      <c r="L6719" s="102"/>
      <c r="M6719" s="210"/>
      <c r="N6719" s="102"/>
      <c r="O6719" s="210"/>
      <c r="P6719" s="102"/>
      <c r="Q6719" s="215"/>
    </row>
    <row r="6720" spans="2:17" x14ac:dyDescent="0.3">
      <c r="B6720" s="102"/>
      <c r="C6720" s="210"/>
      <c r="D6720" s="102"/>
      <c r="E6720" s="210"/>
      <c r="F6720" s="102"/>
      <c r="G6720" s="210"/>
      <c r="H6720" s="102"/>
      <c r="I6720" s="210"/>
      <c r="J6720" s="102"/>
      <c r="K6720" s="210"/>
      <c r="L6720" s="102"/>
      <c r="M6720" s="210"/>
      <c r="N6720" s="102"/>
      <c r="O6720" s="210"/>
      <c r="P6720" s="102"/>
      <c r="Q6720" s="215"/>
    </row>
    <row r="6721" spans="2:17" x14ac:dyDescent="0.3">
      <c r="B6721" s="102"/>
      <c r="C6721" s="210"/>
      <c r="D6721" s="102"/>
      <c r="E6721" s="210"/>
      <c r="F6721" s="102"/>
      <c r="G6721" s="210"/>
      <c r="H6721" s="102"/>
      <c r="I6721" s="210"/>
      <c r="J6721" s="102"/>
      <c r="K6721" s="210"/>
      <c r="L6721" s="102"/>
      <c r="M6721" s="210"/>
      <c r="N6721" s="102"/>
      <c r="O6721" s="210"/>
      <c r="P6721" s="102"/>
      <c r="Q6721" s="215"/>
    </row>
    <row r="6722" spans="2:17" x14ac:dyDescent="0.3">
      <c r="B6722" s="102"/>
      <c r="C6722" s="210"/>
      <c r="D6722" s="102"/>
      <c r="E6722" s="210"/>
      <c r="F6722" s="102"/>
      <c r="G6722" s="210"/>
      <c r="H6722" s="102"/>
      <c r="I6722" s="210"/>
      <c r="J6722" s="102"/>
      <c r="K6722" s="210"/>
      <c r="L6722" s="102"/>
      <c r="M6722" s="210"/>
      <c r="N6722" s="102"/>
      <c r="O6722" s="210"/>
      <c r="P6722" s="102"/>
      <c r="Q6722" s="215"/>
    </row>
    <row r="6723" spans="2:17" x14ac:dyDescent="0.3">
      <c r="B6723" s="102"/>
      <c r="C6723" s="210"/>
      <c r="D6723" s="102"/>
      <c r="E6723" s="210"/>
      <c r="F6723" s="102"/>
      <c r="G6723" s="210"/>
      <c r="H6723" s="102"/>
      <c r="I6723" s="210"/>
      <c r="J6723" s="102"/>
      <c r="K6723" s="210"/>
      <c r="L6723" s="102"/>
      <c r="M6723" s="210"/>
      <c r="N6723" s="102"/>
      <c r="O6723" s="210"/>
      <c r="P6723" s="102"/>
      <c r="Q6723" s="215"/>
    </row>
    <row r="6724" spans="2:17" x14ac:dyDescent="0.3">
      <c r="B6724" s="102"/>
      <c r="C6724" s="210"/>
      <c r="D6724" s="102"/>
      <c r="E6724" s="210"/>
      <c r="F6724" s="102"/>
      <c r="G6724" s="210"/>
      <c r="H6724" s="102"/>
      <c r="I6724" s="210"/>
      <c r="J6724" s="102"/>
      <c r="K6724" s="210"/>
      <c r="L6724" s="102"/>
      <c r="M6724" s="210"/>
      <c r="N6724" s="102"/>
      <c r="O6724" s="210"/>
      <c r="P6724" s="102"/>
      <c r="Q6724" s="215"/>
    </row>
    <row r="6725" spans="2:17" x14ac:dyDescent="0.3">
      <c r="B6725" s="102"/>
      <c r="C6725" s="210"/>
      <c r="D6725" s="102"/>
      <c r="E6725" s="210"/>
      <c r="F6725" s="102"/>
      <c r="G6725" s="210"/>
      <c r="H6725" s="102"/>
      <c r="I6725" s="210"/>
      <c r="J6725" s="102"/>
      <c r="K6725" s="210"/>
      <c r="L6725" s="102"/>
      <c r="M6725" s="210"/>
      <c r="N6725" s="102"/>
      <c r="O6725" s="210"/>
      <c r="P6725" s="102"/>
      <c r="Q6725" s="215"/>
    </row>
    <row r="6726" spans="2:17" x14ac:dyDescent="0.3">
      <c r="B6726" s="102"/>
      <c r="C6726" s="210"/>
      <c r="D6726" s="102"/>
      <c r="E6726" s="210"/>
      <c r="F6726" s="102"/>
      <c r="G6726" s="210"/>
      <c r="H6726" s="102"/>
      <c r="I6726" s="210"/>
      <c r="J6726" s="102"/>
      <c r="K6726" s="210"/>
      <c r="L6726" s="102"/>
      <c r="M6726" s="210"/>
      <c r="N6726" s="102"/>
      <c r="O6726" s="210"/>
      <c r="P6726" s="102"/>
      <c r="Q6726" s="215"/>
    </row>
    <row r="6727" spans="2:17" x14ac:dyDescent="0.3">
      <c r="B6727" s="102"/>
      <c r="C6727" s="210"/>
      <c r="D6727" s="102"/>
      <c r="E6727" s="210"/>
      <c r="F6727" s="102"/>
      <c r="G6727" s="210"/>
      <c r="H6727" s="102"/>
      <c r="I6727" s="210"/>
      <c r="J6727" s="102"/>
      <c r="K6727" s="210"/>
      <c r="L6727" s="102"/>
      <c r="M6727" s="210"/>
      <c r="N6727" s="102"/>
      <c r="O6727" s="210"/>
      <c r="P6727" s="102"/>
      <c r="Q6727" s="215"/>
    </row>
    <row r="6728" spans="2:17" x14ac:dyDescent="0.3">
      <c r="B6728" s="102"/>
      <c r="C6728" s="210"/>
      <c r="D6728" s="102"/>
      <c r="E6728" s="210"/>
      <c r="F6728" s="102"/>
      <c r="G6728" s="210"/>
      <c r="H6728" s="102"/>
      <c r="I6728" s="210"/>
      <c r="J6728" s="102"/>
      <c r="K6728" s="210"/>
      <c r="L6728" s="102"/>
      <c r="M6728" s="210"/>
      <c r="N6728" s="102"/>
      <c r="O6728" s="210"/>
      <c r="P6728" s="102"/>
      <c r="Q6728" s="215"/>
    </row>
    <row r="6729" spans="2:17" x14ac:dyDescent="0.3">
      <c r="B6729" s="102"/>
      <c r="C6729" s="210"/>
      <c r="D6729" s="102"/>
      <c r="E6729" s="210"/>
      <c r="F6729" s="102"/>
      <c r="G6729" s="210"/>
      <c r="H6729" s="102"/>
      <c r="I6729" s="210"/>
      <c r="J6729" s="102"/>
      <c r="K6729" s="210"/>
      <c r="L6729" s="102"/>
      <c r="M6729" s="210"/>
      <c r="N6729" s="102"/>
      <c r="O6729" s="210"/>
      <c r="P6729" s="102"/>
      <c r="Q6729" s="215"/>
    </row>
    <row r="6730" spans="2:17" x14ac:dyDescent="0.3">
      <c r="B6730" s="102"/>
      <c r="C6730" s="210"/>
      <c r="D6730" s="102"/>
      <c r="E6730" s="210"/>
      <c r="F6730" s="102"/>
      <c r="G6730" s="210"/>
      <c r="H6730" s="102"/>
      <c r="I6730" s="210"/>
      <c r="J6730" s="102"/>
      <c r="K6730" s="210"/>
      <c r="L6730" s="102"/>
      <c r="M6730" s="210"/>
      <c r="N6730" s="102"/>
      <c r="O6730" s="210"/>
      <c r="P6730" s="102"/>
      <c r="Q6730" s="215"/>
    </row>
    <row r="6731" spans="2:17" x14ac:dyDescent="0.3">
      <c r="B6731" s="102"/>
      <c r="C6731" s="210"/>
      <c r="D6731" s="102"/>
      <c r="E6731" s="210"/>
      <c r="F6731" s="102"/>
      <c r="G6731" s="210"/>
      <c r="H6731" s="102"/>
      <c r="I6731" s="210"/>
      <c r="J6731" s="102"/>
      <c r="K6731" s="210"/>
      <c r="L6731" s="102"/>
      <c r="M6731" s="210"/>
      <c r="N6731" s="102"/>
      <c r="O6731" s="210"/>
      <c r="P6731" s="102"/>
      <c r="Q6731" s="215"/>
    </row>
    <row r="6732" spans="2:17" x14ac:dyDescent="0.3">
      <c r="B6732" s="102"/>
      <c r="C6732" s="210"/>
      <c r="D6732" s="102"/>
      <c r="E6732" s="210"/>
      <c r="F6732" s="102"/>
      <c r="G6732" s="210"/>
      <c r="H6732" s="102"/>
      <c r="I6732" s="210"/>
      <c r="J6732" s="102"/>
      <c r="K6732" s="210"/>
      <c r="L6732" s="102"/>
      <c r="M6732" s="210"/>
      <c r="N6732" s="102"/>
      <c r="O6732" s="210"/>
      <c r="P6732" s="102"/>
      <c r="Q6732" s="215"/>
    </row>
    <row r="6733" spans="2:17" x14ac:dyDescent="0.3">
      <c r="B6733" s="102"/>
      <c r="C6733" s="210"/>
      <c r="D6733" s="102"/>
      <c r="E6733" s="210"/>
      <c r="F6733" s="102"/>
      <c r="G6733" s="210"/>
      <c r="H6733" s="102"/>
      <c r="I6733" s="210"/>
      <c r="J6733" s="102"/>
      <c r="K6733" s="210"/>
      <c r="L6733" s="102"/>
      <c r="M6733" s="210"/>
      <c r="N6733" s="102"/>
      <c r="O6733" s="210"/>
      <c r="P6733" s="102"/>
      <c r="Q6733" s="215"/>
    </row>
    <row r="6734" spans="2:17" x14ac:dyDescent="0.3">
      <c r="B6734" s="102"/>
      <c r="C6734" s="210"/>
      <c r="D6734" s="102"/>
      <c r="E6734" s="210"/>
      <c r="F6734" s="102"/>
      <c r="G6734" s="210"/>
      <c r="H6734" s="102"/>
      <c r="I6734" s="210"/>
      <c r="J6734" s="102"/>
      <c r="K6734" s="210"/>
      <c r="L6734" s="102"/>
      <c r="M6734" s="210"/>
      <c r="N6734" s="102"/>
      <c r="O6734" s="210"/>
      <c r="P6734" s="102"/>
      <c r="Q6734" s="215"/>
    </row>
    <row r="6735" spans="2:17" x14ac:dyDescent="0.3">
      <c r="B6735" s="102"/>
      <c r="C6735" s="210"/>
      <c r="D6735" s="102"/>
      <c r="E6735" s="210"/>
      <c r="F6735" s="102"/>
      <c r="G6735" s="210"/>
      <c r="H6735" s="102"/>
      <c r="I6735" s="210"/>
      <c r="J6735" s="102"/>
      <c r="K6735" s="210"/>
      <c r="L6735" s="102"/>
      <c r="M6735" s="210"/>
      <c r="N6735" s="102"/>
      <c r="O6735" s="210"/>
      <c r="P6735" s="102"/>
      <c r="Q6735" s="215"/>
    </row>
    <row r="6736" spans="2:17" x14ac:dyDescent="0.3">
      <c r="B6736" s="102"/>
      <c r="C6736" s="210"/>
      <c r="D6736" s="102"/>
      <c r="E6736" s="210"/>
      <c r="F6736" s="102"/>
      <c r="G6736" s="210"/>
      <c r="H6736" s="102"/>
      <c r="I6736" s="210"/>
      <c r="J6736" s="102"/>
      <c r="K6736" s="210"/>
      <c r="L6736" s="102"/>
      <c r="M6736" s="210"/>
      <c r="N6736" s="102"/>
      <c r="O6736" s="210"/>
      <c r="P6736" s="102"/>
      <c r="Q6736" s="215"/>
    </row>
    <row r="6737" spans="2:17" x14ac:dyDescent="0.3">
      <c r="B6737" s="102"/>
      <c r="C6737" s="210"/>
      <c r="D6737" s="102"/>
      <c r="E6737" s="210"/>
      <c r="F6737" s="102"/>
      <c r="G6737" s="210"/>
      <c r="H6737" s="102"/>
      <c r="I6737" s="210"/>
      <c r="J6737" s="102"/>
      <c r="K6737" s="210"/>
      <c r="L6737" s="102"/>
      <c r="M6737" s="210"/>
      <c r="N6737" s="102"/>
      <c r="O6737" s="210"/>
      <c r="P6737" s="102"/>
      <c r="Q6737" s="215"/>
    </row>
    <row r="6738" spans="2:17" x14ac:dyDescent="0.3">
      <c r="B6738" s="102"/>
      <c r="C6738" s="210"/>
      <c r="D6738" s="102"/>
      <c r="E6738" s="210"/>
      <c r="F6738" s="102"/>
      <c r="G6738" s="210"/>
      <c r="H6738" s="102"/>
      <c r="I6738" s="210"/>
      <c r="J6738" s="102"/>
      <c r="K6738" s="210"/>
      <c r="L6738" s="102"/>
      <c r="M6738" s="210"/>
      <c r="N6738" s="102"/>
      <c r="O6738" s="210"/>
      <c r="P6738" s="102"/>
      <c r="Q6738" s="215"/>
    </row>
    <row r="6739" spans="2:17" x14ac:dyDescent="0.3">
      <c r="B6739" s="102"/>
      <c r="C6739" s="210"/>
      <c r="D6739" s="102"/>
      <c r="E6739" s="210"/>
      <c r="F6739" s="102"/>
      <c r="G6739" s="210"/>
      <c r="H6739" s="102"/>
      <c r="I6739" s="210"/>
      <c r="J6739" s="102"/>
      <c r="K6739" s="210"/>
      <c r="L6739" s="102"/>
      <c r="M6739" s="210"/>
      <c r="N6739" s="102"/>
      <c r="O6739" s="210"/>
      <c r="P6739" s="102"/>
      <c r="Q6739" s="215"/>
    </row>
    <row r="6740" spans="2:17" x14ac:dyDescent="0.3">
      <c r="B6740" s="102"/>
      <c r="C6740" s="210"/>
      <c r="D6740" s="102"/>
      <c r="E6740" s="210"/>
      <c r="F6740" s="102"/>
      <c r="G6740" s="210"/>
      <c r="H6740" s="102"/>
      <c r="I6740" s="210"/>
      <c r="J6740" s="102"/>
      <c r="K6740" s="210"/>
      <c r="L6740" s="102"/>
      <c r="M6740" s="210"/>
      <c r="N6740" s="102"/>
      <c r="O6740" s="210"/>
      <c r="P6740" s="102"/>
      <c r="Q6740" s="215"/>
    </row>
    <row r="6741" spans="2:17" x14ac:dyDescent="0.3">
      <c r="B6741" s="102"/>
      <c r="C6741" s="210"/>
      <c r="D6741" s="102"/>
      <c r="E6741" s="210"/>
      <c r="F6741" s="102"/>
      <c r="G6741" s="210"/>
      <c r="H6741" s="102"/>
      <c r="I6741" s="210"/>
      <c r="J6741" s="102"/>
      <c r="K6741" s="210"/>
      <c r="L6741" s="102"/>
      <c r="M6741" s="210"/>
      <c r="N6741" s="102"/>
      <c r="O6741" s="210"/>
      <c r="P6741" s="102"/>
      <c r="Q6741" s="215"/>
    </row>
    <row r="6742" spans="2:17" x14ac:dyDescent="0.3">
      <c r="B6742" s="102"/>
      <c r="C6742" s="210"/>
      <c r="D6742" s="102"/>
      <c r="E6742" s="210"/>
      <c r="F6742" s="102"/>
      <c r="G6742" s="210"/>
      <c r="H6742" s="102"/>
      <c r="I6742" s="210"/>
      <c r="J6742" s="102"/>
      <c r="K6742" s="210"/>
      <c r="L6742" s="102"/>
      <c r="M6742" s="210"/>
      <c r="N6742" s="102"/>
      <c r="O6742" s="210"/>
      <c r="P6742" s="102"/>
      <c r="Q6742" s="215"/>
    </row>
    <row r="6743" spans="2:17" x14ac:dyDescent="0.3">
      <c r="B6743" s="102"/>
      <c r="C6743" s="210"/>
      <c r="D6743" s="102"/>
      <c r="E6743" s="210"/>
      <c r="F6743" s="102"/>
      <c r="G6743" s="210"/>
      <c r="H6743" s="102"/>
      <c r="I6743" s="210"/>
      <c r="J6743" s="102"/>
      <c r="K6743" s="210"/>
      <c r="L6743" s="102"/>
      <c r="M6743" s="210"/>
      <c r="N6743" s="102"/>
      <c r="O6743" s="210"/>
      <c r="P6743" s="102"/>
      <c r="Q6743" s="215"/>
    </row>
    <row r="6744" spans="2:17" x14ac:dyDescent="0.3">
      <c r="B6744" s="102"/>
      <c r="C6744" s="210"/>
      <c r="D6744" s="102"/>
      <c r="E6744" s="210"/>
      <c r="F6744" s="102"/>
      <c r="G6744" s="210"/>
      <c r="H6744" s="102"/>
      <c r="I6744" s="210"/>
      <c r="J6744" s="102"/>
      <c r="K6744" s="210"/>
      <c r="L6744" s="102"/>
      <c r="M6744" s="210"/>
      <c r="N6744" s="102"/>
      <c r="O6744" s="210"/>
      <c r="P6744" s="102"/>
      <c r="Q6744" s="215"/>
    </row>
    <row r="6745" spans="2:17" x14ac:dyDescent="0.3">
      <c r="B6745" s="102"/>
      <c r="C6745" s="210"/>
      <c r="D6745" s="102"/>
      <c r="E6745" s="210"/>
      <c r="F6745" s="102"/>
      <c r="G6745" s="210"/>
      <c r="H6745" s="102"/>
      <c r="I6745" s="210"/>
      <c r="J6745" s="102"/>
      <c r="K6745" s="210"/>
      <c r="L6745" s="102"/>
      <c r="M6745" s="210"/>
      <c r="N6745" s="102"/>
      <c r="O6745" s="210"/>
      <c r="P6745" s="102"/>
      <c r="Q6745" s="215"/>
    </row>
    <row r="6746" spans="2:17" x14ac:dyDescent="0.3">
      <c r="B6746" s="102"/>
      <c r="C6746" s="210"/>
      <c r="D6746" s="102"/>
      <c r="E6746" s="210"/>
      <c r="F6746" s="102"/>
      <c r="G6746" s="210"/>
      <c r="H6746" s="102"/>
      <c r="I6746" s="210"/>
      <c r="J6746" s="102"/>
      <c r="K6746" s="210"/>
      <c r="L6746" s="102"/>
      <c r="M6746" s="210"/>
      <c r="N6746" s="102"/>
      <c r="O6746" s="210"/>
      <c r="P6746" s="102"/>
      <c r="Q6746" s="215"/>
    </row>
    <row r="6747" spans="2:17" x14ac:dyDescent="0.3">
      <c r="B6747" s="102"/>
      <c r="C6747" s="210"/>
      <c r="D6747" s="102"/>
      <c r="E6747" s="210"/>
      <c r="F6747" s="102"/>
      <c r="G6747" s="210"/>
      <c r="H6747" s="102"/>
      <c r="I6747" s="210"/>
      <c r="J6747" s="102"/>
      <c r="K6747" s="210"/>
      <c r="L6747" s="102"/>
      <c r="M6747" s="210"/>
      <c r="N6747" s="102"/>
      <c r="O6747" s="210"/>
      <c r="P6747" s="102"/>
      <c r="Q6747" s="215"/>
    </row>
    <row r="6748" spans="2:17" x14ac:dyDescent="0.3">
      <c r="B6748" s="102"/>
      <c r="C6748" s="210"/>
      <c r="D6748" s="102"/>
      <c r="E6748" s="210"/>
      <c r="F6748" s="102"/>
      <c r="G6748" s="210"/>
      <c r="H6748" s="102"/>
      <c r="I6748" s="210"/>
      <c r="J6748" s="102"/>
      <c r="K6748" s="210"/>
      <c r="L6748" s="102"/>
      <c r="M6748" s="210"/>
      <c r="N6748" s="102"/>
      <c r="O6748" s="210"/>
      <c r="P6748" s="102"/>
      <c r="Q6748" s="215"/>
    </row>
    <row r="6749" spans="2:17" x14ac:dyDescent="0.3">
      <c r="B6749" s="102"/>
      <c r="C6749" s="210"/>
      <c r="D6749" s="102"/>
      <c r="E6749" s="210"/>
      <c r="F6749" s="102"/>
      <c r="G6749" s="210"/>
      <c r="H6749" s="102"/>
      <c r="I6749" s="210"/>
      <c r="J6749" s="102"/>
      <c r="K6749" s="210"/>
      <c r="L6749" s="102"/>
      <c r="M6749" s="210"/>
      <c r="N6749" s="102"/>
      <c r="O6749" s="210"/>
      <c r="P6749" s="102"/>
      <c r="Q6749" s="215"/>
    </row>
    <row r="6750" spans="2:17" x14ac:dyDescent="0.3">
      <c r="B6750" s="102"/>
      <c r="C6750" s="210"/>
      <c r="D6750" s="102"/>
      <c r="E6750" s="210"/>
      <c r="F6750" s="102"/>
      <c r="G6750" s="210"/>
      <c r="H6750" s="102"/>
      <c r="I6750" s="210"/>
      <c r="J6750" s="102"/>
      <c r="K6750" s="210"/>
      <c r="L6750" s="102"/>
      <c r="M6750" s="210"/>
      <c r="N6750" s="102"/>
      <c r="O6750" s="210"/>
      <c r="P6750" s="102"/>
      <c r="Q6750" s="215"/>
    </row>
    <row r="6751" spans="2:17" x14ac:dyDescent="0.3">
      <c r="B6751" s="102"/>
      <c r="C6751" s="210"/>
      <c r="D6751" s="102"/>
      <c r="E6751" s="210"/>
      <c r="F6751" s="102"/>
      <c r="G6751" s="210"/>
      <c r="H6751" s="102"/>
      <c r="I6751" s="210"/>
      <c r="J6751" s="102"/>
      <c r="K6751" s="210"/>
      <c r="L6751" s="102"/>
      <c r="M6751" s="210"/>
      <c r="N6751" s="102"/>
      <c r="O6751" s="210"/>
      <c r="P6751" s="102"/>
      <c r="Q6751" s="215"/>
    </row>
    <row r="6752" spans="2:17" x14ac:dyDescent="0.3">
      <c r="B6752" s="102"/>
      <c r="C6752" s="210"/>
      <c r="D6752" s="102"/>
      <c r="E6752" s="210"/>
      <c r="F6752" s="102"/>
      <c r="G6752" s="210"/>
      <c r="H6752" s="102"/>
      <c r="I6752" s="210"/>
      <c r="J6752" s="102"/>
      <c r="K6752" s="210"/>
      <c r="L6752" s="102"/>
      <c r="M6752" s="210"/>
      <c r="N6752" s="102"/>
      <c r="O6752" s="210"/>
      <c r="P6752" s="102"/>
      <c r="Q6752" s="215"/>
    </row>
    <row r="6753" spans="2:17" x14ac:dyDescent="0.3">
      <c r="B6753" s="102"/>
      <c r="C6753" s="210"/>
      <c r="D6753" s="102"/>
      <c r="E6753" s="210"/>
      <c r="F6753" s="102"/>
      <c r="G6753" s="210"/>
      <c r="H6753" s="102"/>
      <c r="I6753" s="210"/>
      <c r="J6753" s="102"/>
      <c r="K6753" s="210"/>
      <c r="L6753" s="102"/>
      <c r="M6753" s="210"/>
      <c r="N6753" s="102"/>
      <c r="O6753" s="210"/>
      <c r="P6753" s="102"/>
      <c r="Q6753" s="215"/>
    </row>
    <row r="6754" spans="2:17" x14ac:dyDescent="0.3">
      <c r="B6754" s="102"/>
      <c r="C6754" s="210"/>
      <c r="D6754" s="102"/>
      <c r="E6754" s="210"/>
      <c r="F6754" s="102"/>
      <c r="G6754" s="210"/>
      <c r="H6754" s="102"/>
      <c r="I6754" s="210"/>
      <c r="J6754" s="102"/>
      <c r="K6754" s="210"/>
      <c r="L6754" s="102"/>
      <c r="M6754" s="210"/>
      <c r="N6754" s="102"/>
      <c r="O6754" s="210"/>
      <c r="P6754" s="102"/>
      <c r="Q6754" s="215"/>
    </row>
    <row r="6755" spans="2:17" x14ac:dyDescent="0.3">
      <c r="B6755" s="102"/>
      <c r="C6755" s="210"/>
      <c r="D6755" s="102"/>
      <c r="E6755" s="210"/>
      <c r="F6755" s="102"/>
      <c r="G6755" s="210"/>
      <c r="H6755" s="102"/>
      <c r="I6755" s="210"/>
      <c r="J6755" s="102"/>
      <c r="K6755" s="210"/>
      <c r="L6755" s="102"/>
      <c r="M6755" s="210"/>
      <c r="N6755" s="102"/>
      <c r="O6755" s="210"/>
      <c r="P6755" s="102"/>
      <c r="Q6755" s="215"/>
    </row>
    <row r="6756" spans="2:17" x14ac:dyDescent="0.3">
      <c r="B6756" s="102"/>
      <c r="C6756" s="210"/>
      <c r="D6756" s="102"/>
      <c r="E6756" s="210"/>
      <c r="F6756" s="102"/>
      <c r="G6756" s="210"/>
      <c r="H6756" s="102"/>
      <c r="I6756" s="210"/>
      <c r="J6756" s="102"/>
      <c r="K6756" s="210"/>
      <c r="L6756" s="102"/>
      <c r="M6756" s="210"/>
      <c r="N6756" s="102"/>
      <c r="O6756" s="210"/>
      <c r="P6756" s="102"/>
      <c r="Q6756" s="215"/>
    </row>
    <row r="6757" spans="2:17" x14ac:dyDescent="0.3">
      <c r="B6757" s="102"/>
      <c r="C6757" s="210"/>
      <c r="D6757" s="102"/>
      <c r="E6757" s="210"/>
      <c r="F6757" s="102"/>
      <c r="G6757" s="210"/>
      <c r="H6757" s="102"/>
      <c r="I6757" s="210"/>
      <c r="J6757" s="102"/>
      <c r="K6757" s="210"/>
      <c r="L6757" s="102"/>
      <c r="M6757" s="210"/>
      <c r="N6757" s="102"/>
      <c r="O6757" s="210"/>
      <c r="P6757" s="102"/>
      <c r="Q6757" s="215"/>
    </row>
    <row r="6758" spans="2:17" x14ac:dyDescent="0.3">
      <c r="B6758" s="102"/>
      <c r="C6758" s="210"/>
      <c r="D6758" s="102"/>
      <c r="E6758" s="210"/>
      <c r="F6758" s="102"/>
      <c r="G6758" s="210"/>
      <c r="H6758" s="102"/>
      <c r="I6758" s="210"/>
      <c r="J6758" s="102"/>
      <c r="K6758" s="210"/>
      <c r="L6758" s="102"/>
      <c r="M6758" s="210"/>
      <c r="N6758" s="102"/>
      <c r="O6758" s="210"/>
      <c r="P6758" s="102"/>
      <c r="Q6758" s="215"/>
    </row>
    <row r="6759" spans="2:17" x14ac:dyDescent="0.3">
      <c r="B6759" s="102"/>
      <c r="C6759" s="210"/>
      <c r="D6759" s="102"/>
      <c r="E6759" s="210"/>
      <c r="F6759" s="102"/>
      <c r="G6759" s="210"/>
      <c r="H6759" s="102"/>
      <c r="I6759" s="210"/>
      <c r="J6759" s="102"/>
      <c r="K6759" s="210"/>
      <c r="L6759" s="102"/>
      <c r="M6759" s="210"/>
      <c r="N6759" s="102"/>
      <c r="O6759" s="210"/>
      <c r="P6759" s="102"/>
      <c r="Q6759" s="215"/>
    </row>
    <row r="6760" spans="2:17" x14ac:dyDescent="0.3">
      <c r="B6760" s="102"/>
      <c r="C6760" s="210"/>
      <c r="D6760" s="102"/>
      <c r="E6760" s="210"/>
      <c r="F6760" s="102"/>
      <c r="G6760" s="210"/>
      <c r="H6760" s="102"/>
      <c r="I6760" s="210"/>
      <c r="J6760" s="102"/>
      <c r="K6760" s="210"/>
      <c r="L6760" s="102"/>
      <c r="M6760" s="210"/>
      <c r="N6760" s="102"/>
      <c r="O6760" s="210"/>
      <c r="P6760" s="102"/>
      <c r="Q6760" s="215"/>
    </row>
    <row r="6761" spans="2:17" x14ac:dyDescent="0.3">
      <c r="B6761" s="102"/>
      <c r="C6761" s="210"/>
      <c r="D6761" s="102"/>
      <c r="E6761" s="210"/>
      <c r="F6761" s="102"/>
      <c r="G6761" s="210"/>
      <c r="H6761" s="102"/>
      <c r="I6761" s="210"/>
      <c r="J6761" s="102"/>
      <c r="K6761" s="210"/>
      <c r="L6761" s="102"/>
      <c r="M6761" s="210"/>
      <c r="N6761" s="102"/>
      <c r="O6761" s="210"/>
      <c r="P6761" s="102"/>
      <c r="Q6761" s="215"/>
    </row>
    <row r="6762" spans="2:17" x14ac:dyDescent="0.3">
      <c r="B6762" s="102"/>
      <c r="C6762" s="210"/>
      <c r="D6762" s="102"/>
      <c r="E6762" s="210"/>
      <c r="F6762" s="102"/>
      <c r="G6762" s="210"/>
      <c r="H6762" s="102"/>
      <c r="I6762" s="210"/>
      <c r="J6762" s="102"/>
      <c r="K6762" s="210"/>
      <c r="L6762" s="102"/>
      <c r="M6762" s="210"/>
      <c r="N6762" s="102"/>
      <c r="O6762" s="210"/>
      <c r="P6762" s="102"/>
      <c r="Q6762" s="215"/>
    </row>
    <row r="6763" spans="2:17" x14ac:dyDescent="0.3">
      <c r="B6763" s="102"/>
      <c r="C6763" s="210"/>
      <c r="D6763" s="102"/>
      <c r="E6763" s="210"/>
      <c r="F6763" s="102"/>
      <c r="G6763" s="210"/>
      <c r="H6763" s="102"/>
      <c r="I6763" s="210"/>
      <c r="J6763" s="102"/>
      <c r="K6763" s="210"/>
      <c r="L6763" s="102"/>
      <c r="M6763" s="210"/>
      <c r="N6763" s="102"/>
      <c r="O6763" s="210"/>
      <c r="P6763" s="102"/>
      <c r="Q6763" s="215"/>
    </row>
    <row r="6764" spans="2:17" x14ac:dyDescent="0.3">
      <c r="B6764" s="102"/>
      <c r="C6764" s="210"/>
      <c r="D6764" s="102"/>
      <c r="E6764" s="210"/>
      <c r="F6764" s="102"/>
      <c r="G6764" s="210"/>
      <c r="H6764" s="102"/>
      <c r="I6764" s="210"/>
      <c r="J6764" s="102"/>
      <c r="K6764" s="210"/>
      <c r="L6764" s="102"/>
      <c r="M6764" s="210"/>
      <c r="N6764" s="102"/>
      <c r="O6764" s="210"/>
      <c r="P6764" s="102"/>
      <c r="Q6764" s="215"/>
    </row>
    <row r="6765" spans="2:17" x14ac:dyDescent="0.3">
      <c r="B6765" s="102"/>
      <c r="C6765" s="210"/>
      <c r="D6765" s="102"/>
      <c r="E6765" s="210"/>
      <c r="F6765" s="102"/>
      <c r="G6765" s="210"/>
      <c r="H6765" s="102"/>
      <c r="I6765" s="210"/>
      <c r="J6765" s="102"/>
      <c r="K6765" s="210"/>
      <c r="L6765" s="102"/>
      <c r="M6765" s="210"/>
      <c r="N6765" s="102"/>
      <c r="O6765" s="210"/>
      <c r="P6765" s="102"/>
      <c r="Q6765" s="215"/>
    </row>
    <row r="6766" spans="2:17" x14ac:dyDescent="0.3">
      <c r="B6766" s="102"/>
      <c r="C6766" s="210"/>
      <c r="D6766" s="102"/>
      <c r="E6766" s="210"/>
      <c r="F6766" s="102"/>
      <c r="G6766" s="210"/>
      <c r="H6766" s="102"/>
      <c r="I6766" s="210"/>
      <c r="J6766" s="102"/>
      <c r="K6766" s="210"/>
      <c r="L6766" s="102"/>
      <c r="M6766" s="210"/>
      <c r="N6766" s="102"/>
      <c r="O6766" s="210"/>
      <c r="P6766" s="102"/>
      <c r="Q6766" s="215"/>
    </row>
    <row r="6767" spans="2:17" x14ac:dyDescent="0.3">
      <c r="B6767" s="102"/>
      <c r="C6767" s="210"/>
      <c r="D6767" s="102"/>
      <c r="E6767" s="210"/>
      <c r="F6767" s="102"/>
      <c r="G6767" s="210"/>
      <c r="H6767" s="102"/>
      <c r="I6767" s="210"/>
      <c r="J6767" s="102"/>
      <c r="K6767" s="210"/>
      <c r="L6767" s="102"/>
      <c r="M6767" s="210"/>
      <c r="N6767" s="102"/>
      <c r="O6767" s="210"/>
      <c r="P6767" s="102"/>
      <c r="Q6767" s="215"/>
    </row>
    <row r="6768" spans="2:17" x14ac:dyDescent="0.3">
      <c r="B6768" s="102"/>
      <c r="C6768" s="210"/>
      <c r="D6768" s="102"/>
      <c r="E6768" s="210"/>
      <c r="F6768" s="102"/>
      <c r="G6768" s="210"/>
      <c r="H6768" s="102"/>
      <c r="I6768" s="210"/>
      <c r="J6768" s="102"/>
      <c r="K6768" s="210"/>
      <c r="L6768" s="102"/>
      <c r="M6768" s="210"/>
      <c r="N6768" s="102"/>
      <c r="O6768" s="210"/>
      <c r="P6768" s="102"/>
      <c r="Q6768" s="215"/>
    </row>
    <row r="6769" spans="2:17" x14ac:dyDescent="0.3">
      <c r="B6769" s="102"/>
      <c r="C6769" s="210"/>
      <c r="D6769" s="102"/>
      <c r="E6769" s="210"/>
      <c r="F6769" s="102"/>
      <c r="G6769" s="210"/>
      <c r="H6769" s="102"/>
      <c r="I6769" s="210"/>
      <c r="J6769" s="102"/>
      <c r="K6769" s="210"/>
      <c r="L6769" s="102"/>
      <c r="M6769" s="210"/>
      <c r="N6769" s="102"/>
      <c r="O6769" s="210"/>
      <c r="P6769" s="102"/>
      <c r="Q6769" s="215"/>
    </row>
    <row r="6770" spans="2:17" x14ac:dyDescent="0.3">
      <c r="B6770" s="102"/>
      <c r="C6770" s="210"/>
      <c r="D6770" s="102"/>
      <c r="E6770" s="210"/>
      <c r="F6770" s="102"/>
      <c r="G6770" s="210"/>
      <c r="H6770" s="102"/>
      <c r="I6770" s="210"/>
      <c r="J6770" s="102"/>
      <c r="K6770" s="210"/>
      <c r="L6770" s="102"/>
      <c r="M6770" s="210"/>
      <c r="N6770" s="102"/>
      <c r="O6770" s="210"/>
      <c r="P6770" s="102"/>
      <c r="Q6770" s="215"/>
    </row>
    <row r="6771" spans="2:17" x14ac:dyDescent="0.3">
      <c r="B6771" s="102"/>
      <c r="C6771" s="210"/>
      <c r="D6771" s="102"/>
      <c r="E6771" s="210"/>
      <c r="F6771" s="102"/>
      <c r="G6771" s="210"/>
      <c r="H6771" s="102"/>
      <c r="I6771" s="210"/>
      <c r="J6771" s="102"/>
      <c r="K6771" s="210"/>
      <c r="L6771" s="102"/>
      <c r="M6771" s="210"/>
      <c r="N6771" s="102"/>
      <c r="O6771" s="210"/>
      <c r="P6771" s="102"/>
      <c r="Q6771" s="215"/>
    </row>
    <row r="6772" spans="2:17" x14ac:dyDescent="0.3">
      <c r="B6772" s="102"/>
      <c r="C6772" s="210"/>
      <c r="D6772" s="102"/>
      <c r="E6772" s="210"/>
      <c r="F6772" s="102"/>
      <c r="G6772" s="210"/>
      <c r="H6772" s="102"/>
      <c r="I6772" s="210"/>
      <c r="J6772" s="102"/>
      <c r="K6772" s="210"/>
      <c r="L6772" s="102"/>
      <c r="M6772" s="210"/>
      <c r="N6772" s="102"/>
      <c r="O6772" s="210"/>
      <c r="P6772" s="102"/>
      <c r="Q6772" s="215"/>
    </row>
    <row r="6773" spans="2:17" x14ac:dyDescent="0.3">
      <c r="B6773" s="102"/>
      <c r="C6773" s="210"/>
      <c r="D6773" s="102"/>
      <c r="E6773" s="210"/>
      <c r="F6773" s="102"/>
      <c r="G6773" s="210"/>
      <c r="H6773" s="102"/>
      <c r="I6773" s="210"/>
      <c r="J6773" s="102"/>
      <c r="K6773" s="210"/>
      <c r="L6773" s="102"/>
      <c r="M6773" s="210"/>
      <c r="N6773" s="102"/>
      <c r="O6773" s="210"/>
      <c r="P6773" s="102"/>
      <c r="Q6773" s="215"/>
    </row>
    <row r="6774" spans="2:17" x14ac:dyDescent="0.3">
      <c r="B6774" s="102"/>
      <c r="C6774" s="210"/>
      <c r="D6774" s="102"/>
      <c r="E6774" s="210"/>
      <c r="F6774" s="102"/>
      <c r="G6774" s="210"/>
      <c r="H6774" s="102"/>
      <c r="I6774" s="210"/>
      <c r="J6774" s="102"/>
      <c r="K6774" s="210"/>
      <c r="L6774" s="102"/>
      <c r="M6774" s="210"/>
      <c r="N6774" s="102"/>
      <c r="O6774" s="210"/>
      <c r="P6774" s="102"/>
      <c r="Q6774" s="215"/>
    </row>
    <row r="6775" spans="2:17" x14ac:dyDescent="0.3">
      <c r="B6775" s="102"/>
      <c r="C6775" s="210"/>
      <c r="D6775" s="102"/>
      <c r="E6775" s="210"/>
      <c r="F6775" s="102"/>
      <c r="G6775" s="210"/>
      <c r="H6775" s="102"/>
      <c r="I6775" s="210"/>
      <c r="J6775" s="102"/>
      <c r="K6775" s="210"/>
      <c r="L6775" s="102"/>
      <c r="M6775" s="210"/>
      <c r="N6775" s="102"/>
      <c r="O6775" s="210"/>
      <c r="P6775" s="102"/>
      <c r="Q6775" s="215"/>
    </row>
    <row r="6776" spans="2:17" x14ac:dyDescent="0.3">
      <c r="B6776" s="102"/>
      <c r="C6776" s="210"/>
      <c r="D6776" s="102"/>
      <c r="E6776" s="210"/>
      <c r="F6776" s="102"/>
      <c r="G6776" s="210"/>
      <c r="H6776" s="102"/>
      <c r="I6776" s="210"/>
      <c r="J6776" s="102"/>
      <c r="K6776" s="210"/>
      <c r="L6776" s="102"/>
      <c r="M6776" s="210"/>
      <c r="N6776" s="102"/>
      <c r="O6776" s="210"/>
      <c r="P6776" s="102"/>
      <c r="Q6776" s="215"/>
    </row>
    <row r="6777" spans="2:17" x14ac:dyDescent="0.3">
      <c r="B6777" s="102"/>
      <c r="C6777" s="210"/>
      <c r="D6777" s="102"/>
      <c r="E6777" s="210"/>
      <c r="F6777" s="102"/>
      <c r="G6777" s="210"/>
      <c r="H6777" s="102"/>
      <c r="I6777" s="210"/>
      <c r="J6777" s="102"/>
      <c r="K6777" s="210"/>
      <c r="L6777" s="102"/>
      <c r="M6777" s="210"/>
      <c r="N6777" s="102"/>
      <c r="O6777" s="210"/>
      <c r="P6777" s="102"/>
      <c r="Q6777" s="215"/>
    </row>
    <row r="6778" spans="2:17" x14ac:dyDescent="0.3">
      <c r="B6778" s="102"/>
      <c r="C6778" s="210"/>
      <c r="D6778" s="102"/>
      <c r="E6778" s="210"/>
      <c r="F6778" s="102"/>
      <c r="G6778" s="210"/>
      <c r="H6778" s="102"/>
      <c r="I6778" s="210"/>
      <c r="J6778" s="102"/>
      <c r="K6778" s="210"/>
      <c r="L6778" s="102"/>
      <c r="M6778" s="210"/>
      <c r="N6778" s="102"/>
      <c r="O6778" s="210"/>
      <c r="P6778" s="102"/>
      <c r="Q6778" s="215"/>
    </row>
    <row r="6779" spans="2:17" x14ac:dyDescent="0.3">
      <c r="B6779" s="102"/>
      <c r="C6779" s="210"/>
      <c r="D6779" s="102"/>
      <c r="E6779" s="210"/>
      <c r="F6779" s="102"/>
      <c r="G6779" s="210"/>
      <c r="H6779" s="102"/>
      <c r="I6779" s="210"/>
      <c r="J6779" s="102"/>
      <c r="K6779" s="210"/>
      <c r="L6779" s="102"/>
      <c r="M6779" s="210"/>
      <c r="N6779" s="102"/>
      <c r="O6779" s="210"/>
      <c r="P6779" s="102"/>
      <c r="Q6779" s="215"/>
    </row>
    <row r="6780" spans="2:17" x14ac:dyDescent="0.3">
      <c r="B6780" s="102"/>
      <c r="C6780" s="210"/>
      <c r="D6780" s="102"/>
      <c r="E6780" s="210"/>
      <c r="F6780" s="102"/>
      <c r="G6780" s="210"/>
      <c r="H6780" s="102"/>
      <c r="I6780" s="210"/>
      <c r="J6780" s="102"/>
      <c r="K6780" s="210"/>
      <c r="L6780" s="102"/>
      <c r="M6780" s="210"/>
      <c r="N6780" s="102"/>
      <c r="O6780" s="210"/>
      <c r="P6780" s="102"/>
      <c r="Q6780" s="215"/>
    </row>
    <row r="6781" spans="2:17" x14ac:dyDescent="0.3">
      <c r="B6781" s="102"/>
      <c r="C6781" s="210"/>
      <c r="D6781" s="102"/>
      <c r="E6781" s="210"/>
      <c r="F6781" s="102"/>
      <c r="G6781" s="210"/>
      <c r="H6781" s="102"/>
      <c r="I6781" s="210"/>
      <c r="J6781" s="102"/>
      <c r="K6781" s="210"/>
      <c r="L6781" s="102"/>
      <c r="M6781" s="210"/>
      <c r="N6781" s="102"/>
      <c r="O6781" s="210"/>
      <c r="P6781" s="102"/>
      <c r="Q6781" s="215"/>
    </row>
    <row r="6782" spans="2:17" x14ac:dyDescent="0.3">
      <c r="B6782" s="102"/>
      <c r="C6782" s="210"/>
      <c r="D6782" s="102"/>
      <c r="E6782" s="210"/>
      <c r="F6782" s="102"/>
      <c r="G6782" s="210"/>
      <c r="H6782" s="102"/>
      <c r="I6782" s="210"/>
      <c r="J6782" s="102"/>
      <c r="K6782" s="210"/>
      <c r="L6782" s="102"/>
      <c r="M6782" s="210"/>
      <c r="N6782" s="102"/>
      <c r="O6782" s="210"/>
      <c r="P6782" s="102"/>
      <c r="Q6782" s="215"/>
    </row>
    <row r="6783" spans="2:17" x14ac:dyDescent="0.3">
      <c r="B6783" s="102"/>
      <c r="C6783" s="210"/>
      <c r="D6783" s="102"/>
      <c r="E6783" s="210"/>
      <c r="F6783" s="102"/>
      <c r="G6783" s="210"/>
      <c r="H6783" s="102"/>
      <c r="I6783" s="210"/>
      <c r="J6783" s="102"/>
      <c r="K6783" s="210"/>
      <c r="L6783" s="102"/>
      <c r="M6783" s="210"/>
      <c r="N6783" s="102"/>
      <c r="O6783" s="210"/>
      <c r="P6783" s="102"/>
      <c r="Q6783" s="215"/>
    </row>
    <row r="6784" spans="2:17" x14ac:dyDescent="0.3">
      <c r="B6784" s="102"/>
      <c r="C6784" s="210"/>
      <c r="D6784" s="102"/>
      <c r="E6784" s="210"/>
      <c r="F6784" s="102"/>
      <c r="G6784" s="210"/>
      <c r="H6784" s="102"/>
      <c r="I6784" s="210"/>
      <c r="J6784" s="102"/>
      <c r="K6784" s="210"/>
      <c r="L6784" s="102"/>
      <c r="M6784" s="210"/>
      <c r="N6784" s="102"/>
      <c r="O6784" s="210"/>
      <c r="P6784" s="102"/>
      <c r="Q6784" s="215"/>
    </row>
    <row r="6785" spans="2:17" x14ac:dyDescent="0.3">
      <c r="B6785" s="102"/>
      <c r="C6785" s="210"/>
      <c r="D6785" s="102"/>
      <c r="E6785" s="210"/>
      <c r="F6785" s="102"/>
      <c r="G6785" s="210"/>
      <c r="H6785" s="102"/>
      <c r="I6785" s="210"/>
      <c r="J6785" s="102"/>
      <c r="K6785" s="210"/>
      <c r="L6785" s="102"/>
      <c r="M6785" s="210"/>
      <c r="N6785" s="102"/>
      <c r="O6785" s="210"/>
      <c r="P6785" s="102"/>
      <c r="Q6785" s="215"/>
    </row>
    <row r="6786" spans="2:17" x14ac:dyDescent="0.3">
      <c r="B6786" s="102"/>
      <c r="C6786" s="210"/>
      <c r="D6786" s="102"/>
      <c r="E6786" s="210"/>
      <c r="F6786" s="102"/>
      <c r="G6786" s="210"/>
      <c r="H6786" s="102"/>
      <c r="I6786" s="210"/>
      <c r="J6786" s="102"/>
      <c r="K6786" s="210"/>
      <c r="L6786" s="102"/>
      <c r="M6786" s="210"/>
      <c r="N6786" s="102"/>
      <c r="O6786" s="210"/>
      <c r="P6786" s="102"/>
      <c r="Q6786" s="215"/>
    </row>
    <row r="6787" spans="2:17" x14ac:dyDescent="0.3">
      <c r="B6787" s="102"/>
      <c r="C6787" s="210"/>
      <c r="D6787" s="102"/>
      <c r="E6787" s="210"/>
      <c r="F6787" s="102"/>
      <c r="G6787" s="210"/>
      <c r="H6787" s="102"/>
      <c r="I6787" s="210"/>
      <c r="J6787" s="102"/>
      <c r="K6787" s="210"/>
      <c r="L6787" s="102"/>
      <c r="M6787" s="210"/>
      <c r="N6787" s="102"/>
      <c r="O6787" s="210"/>
      <c r="P6787" s="102"/>
      <c r="Q6787" s="215"/>
    </row>
    <row r="6788" spans="2:17" x14ac:dyDescent="0.3">
      <c r="B6788" s="102"/>
      <c r="C6788" s="210"/>
      <c r="D6788" s="102"/>
      <c r="E6788" s="210"/>
      <c r="F6788" s="102"/>
      <c r="G6788" s="210"/>
      <c r="H6788" s="102"/>
      <c r="I6788" s="210"/>
      <c r="J6788" s="102"/>
      <c r="K6788" s="210"/>
      <c r="L6788" s="102"/>
      <c r="M6788" s="210"/>
      <c r="N6788" s="102"/>
      <c r="O6788" s="210"/>
      <c r="P6788" s="102"/>
      <c r="Q6788" s="215"/>
    </row>
    <row r="6789" spans="2:17" x14ac:dyDescent="0.3">
      <c r="B6789" s="102"/>
      <c r="C6789" s="210"/>
      <c r="D6789" s="102"/>
      <c r="E6789" s="210"/>
      <c r="F6789" s="102"/>
      <c r="G6789" s="210"/>
      <c r="H6789" s="102"/>
      <c r="I6789" s="210"/>
      <c r="J6789" s="102"/>
      <c r="K6789" s="210"/>
      <c r="L6789" s="102"/>
      <c r="M6789" s="210"/>
      <c r="N6789" s="102"/>
      <c r="O6789" s="210"/>
      <c r="P6789" s="102"/>
      <c r="Q6789" s="215"/>
    </row>
    <row r="6790" spans="2:17" x14ac:dyDescent="0.3">
      <c r="B6790" s="102"/>
      <c r="C6790" s="210"/>
      <c r="D6790" s="102"/>
      <c r="E6790" s="210"/>
      <c r="F6790" s="102"/>
      <c r="G6790" s="210"/>
      <c r="H6790" s="102"/>
      <c r="I6790" s="210"/>
      <c r="J6790" s="102"/>
      <c r="K6790" s="210"/>
      <c r="L6790" s="102"/>
      <c r="M6790" s="210"/>
      <c r="N6790" s="102"/>
      <c r="O6790" s="210"/>
      <c r="P6790" s="102"/>
      <c r="Q6790" s="215"/>
    </row>
    <row r="6791" spans="2:17" x14ac:dyDescent="0.3">
      <c r="B6791" s="102"/>
      <c r="C6791" s="210"/>
      <c r="D6791" s="102"/>
      <c r="E6791" s="210"/>
      <c r="F6791" s="102"/>
      <c r="G6791" s="210"/>
      <c r="H6791" s="102"/>
      <c r="I6791" s="210"/>
      <c r="J6791" s="102"/>
      <c r="K6791" s="210"/>
      <c r="L6791" s="102"/>
      <c r="M6791" s="210"/>
      <c r="N6791" s="102"/>
      <c r="O6791" s="210"/>
      <c r="P6791" s="102"/>
      <c r="Q6791" s="215"/>
    </row>
    <row r="6792" spans="2:17" x14ac:dyDescent="0.3">
      <c r="B6792" s="102"/>
      <c r="C6792" s="210"/>
      <c r="D6792" s="102"/>
      <c r="E6792" s="210"/>
      <c r="F6792" s="102"/>
      <c r="G6792" s="210"/>
      <c r="H6792" s="102"/>
      <c r="I6792" s="210"/>
      <c r="J6792" s="102"/>
      <c r="K6792" s="210"/>
      <c r="L6792" s="102"/>
      <c r="M6792" s="210"/>
      <c r="N6792" s="102"/>
      <c r="O6792" s="210"/>
      <c r="P6792" s="102"/>
      <c r="Q6792" s="215"/>
    </row>
    <row r="6793" spans="2:17" x14ac:dyDescent="0.3">
      <c r="B6793" s="102"/>
      <c r="C6793" s="210"/>
      <c r="D6793" s="102"/>
      <c r="E6793" s="210"/>
      <c r="F6793" s="102"/>
      <c r="G6793" s="210"/>
      <c r="H6793" s="102"/>
      <c r="I6793" s="210"/>
      <c r="J6793" s="102"/>
      <c r="K6793" s="210"/>
      <c r="L6793" s="102"/>
      <c r="M6793" s="210"/>
      <c r="N6793" s="102"/>
      <c r="O6793" s="210"/>
      <c r="P6793" s="102"/>
      <c r="Q6793" s="215"/>
    </row>
    <row r="6794" spans="2:17" x14ac:dyDescent="0.3">
      <c r="B6794" s="102"/>
      <c r="C6794" s="210"/>
      <c r="D6794" s="102"/>
      <c r="E6794" s="210"/>
      <c r="F6794" s="102"/>
      <c r="G6794" s="210"/>
      <c r="H6794" s="102"/>
      <c r="I6794" s="210"/>
      <c r="J6794" s="102"/>
      <c r="K6794" s="210"/>
      <c r="L6794" s="102"/>
      <c r="M6794" s="210"/>
      <c r="N6794" s="102"/>
      <c r="O6794" s="210"/>
      <c r="P6794" s="102"/>
      <c r="Q6794" s="215"/>
    </row>
    <row r="6795" spans="2:17" x14ac:dyDescent="0.3">
      <c r="B6795" s="102"/>
      <c r="C6795" s="210"/>
      <c r="D6795" s="102"/>
      <c r="E6795" s="210"/>
      <c r="F6795" s="102"/>
      <c r="G6795" s="210"/>
      <c r="H6795" s="102"/>
      <c r="I6795" s="210"/>
      <c r="J6795" s="102"/>
      <c r="K6795" s="210"/>
      <c r="L6795" s="102"/>
      <c r="M6795" s="210"/>
      <c r="N6795" s="102"/>
      <c r="O6795" s="210"/>
      <c r="P6795" s="102"/>
      <c r="Q6795" s="215"/>
    </row>
    <row r="6796" spans="2:17" x14ac:dyDescent="0.3">
      <c r="B6796" s="102"/>
      <c r="C6796" s="210"/>
      <c r="D6796" s="102"/>
      <c r="E6796" s="210"/>
      <c r="F6796" s="102"/>
      <c r="G6796" s="210"/>
      <c r="H6796" s="102"/>
      <c r="I6796" s="210"/>
      <c r="J6796" s="102"/>
      <c r="K6796" s="210"/>
      <c r="L6796" s="102"/>
      <c r="M6796" s="210"/>
      <c r="N6796" s="102"/>
      <c r="O6796" s="210"/>
      <c r="P6796" s="102"/>
      <c r="Q6796" s="215"/>
    </row>
    <row r="6797" spans="2:17" x14ac:dyDescent="0.3">
      <c r="B6797" s="102"/>
      <c r="C6797" s="210"/>
      <c r="D6797" s="102"/>
      <c r="E6797" s="210"/>
      <c r="F6797" s="102"/>
      <c r="G6797" s="210"/>
      <c r="H6797" s="102"/>
      <c r="I6797" s="210"/>
      <c r="J6797" s="102"/>
      <c r="K6797" s="210"/>
      <c r="L6797" s="102"/>
      <c r="M6797" s="210"/>
      <c r="N6797" s="102"/>
      <c r="O6797" s="210"/>
      <c r="P6797" s="102"/>
      <c r="Q6797" s="215"/>
    </row>
    <row r="6798" spans="2:17" x14ac:dyDescent="0.3">
      <c r="B6798" s="102"/>
      <c r="C6798" s="210"/>
      <c r="D6798" s="102"/>
      <c r="E6798" s="210"/>
      <c r="F6798" s="102"/>
      <c r="G6798" s="210"/>
      <c r="H6798" s="102"/>
      <c r="I6798" s="210"/>
      <c r="J6798" s="102"/>
      <c r="K6798" s="210"/>
      <c r="L6798" s="102"/>
      <c r="M6798" s="210"/>
      <c r="N6798" s="102"/>
      <c r="O6798" s="210"/>
      <c r="P6798" s="102"/>
      <c r="Q6798" s="215"/>
    </row>
    <row r="6799" spans="2:17" x14ac:dyDescent="0.3">
      <c r="B6799" s="102"/>
      <c r="C6799" s="210"/>
      <c r="D6799" s="102"/>
      <c r="E6799" s="210"/>
      <c r="F6799" s="102"/>
      <c r="G6799" s="210"/>
      <c r="H6799" s="102"/>
      <c r="I6799" s="210"/>
      <c r="J6799" s="102"/>
      <c r="K6799" s="210"/>
      <c r="L6799" s="102"/>
      <c r="M6799" s="210"/>
      <c r="N6799" s="102"/>
      <c r="O6799" s="210"/>
      <c r="P6799" s="102"/>
      <c r="Q6799" s="215"/>
    </row>
    <row r="6800" spans="2:17" x14ac:dyDescent="0.3">
      <c r="B6800" s="102"/>
      <c r="C6800" s="210"/>
      <c r="D6800" s="102"/>
      <c r="E6800" s="210"/>
      <c r="F6800" s="102"/>
      <c r="G6800" s="210"/>
      <c r="H6800" s="102"/>
      <c r="I6800" s="210"/>
      <c r="J6800" s="102"/>
      <c r="K6800" s="210"/>
      <c r="L6800" s="102"/>
      <c r="M6800" s="210"/>
      <c r="N6800" s="102"/>
      <c r="O6800" s="210"/>
      <c r="P6800" s="102"/>
      <c r="Q6800" s="215"/>
    </row>
    <row r="6801" spans="2:17" x14ac:dyDescent="0.3">
      <c r="B6801" s="102"/>
      <c r="C6801" s="210"/>
      <c r="D6801" s="102"/>
      <c r="E6801" s="210"/>
      <c r="F6801" s="102"/>
      <c r="G6801" s="210"/>
      <c r="H6801" s="102"/>
      <c r="I6801" s="210"/>
      <c r="J6801" s="102"/>
      <c r="K6801" s="210"/>
      <c r="L6801" s="102"/>
      <c r="M6801" s="210"/>
      <c r="N6801" s="102"/>
      <c r="O6801" s="210"/>
      <c r="P6801" s="102"/>
      <c r="Q6801" s="215"/>
    </row>
    <row r="6802" spans="2:17" x14ac:dyDescent="0.3">
      <c r="B6802" s="102"/>
      <c r="C6802" s="210"/>
      <c r="D6802" s="102"/>
      <c r="E6802" s="210"/>
      <c r="F6802" s="102"/>
      <c r="G6802" s="210"/>
      <c r="H6802" s="102"/>
      <c r="I6802" s="210"/>
      <c r="J6802" s="102"/>
      <c r="K6802" s="210"/>
      <c r="L6802" s="102"/>
      <c r="M6802" s="210"/>
      <c r="N6802" s="102"/>
      <c r="O6802" s="210"/>
      <c r="P6802" s="102"/>
      <c r="Q6802" s="215"/>
    </row>
    <row r="6803" spans="2:17" x14ac:dyDescent="0.3">
      <c r="B6803" s="102"/>
      <c r="C6803" s="210"/>
      <c r="D6803" s="102"/>
      <c r="E6803" s="210"/>
      <c r="F6803" s="102"/>
      <c r="G6803" s="210"/>
      <c r="H6803" s="102"/>
      <c r="I6803" s="210"/>
      <c r="J6803" s="102"/>
      <c r="K6803" s="210"/>
      <c r="L6803" s="102"/>
      <c r="M6803" s="210"/>
      <c r="N6803" s="102"/>
      <c r="O6803" s="210"/>
      <c r="P6803" s="102"/>
      <c r="Q6803" s="215"/>
    </row>
    <row r="6804" spans="2:17" x14ac:dyDescent="0.3">
      <c r="B6804" s="102"/>
      <c r="C6804" s="210"/>
      <c r="D6804" s="102"/>
      <c r="E6804" s="210"/>
      <c r="F6804" s="102"/>
      <c r="G6804" s="210"/>
      <c r="H6804" s="102"/>
      <c r="I6804" s="210"/>
      <c r="J6804" s="102"/>
      <c r="K6804" s="210"/>
      <c r="L6804" s="102"/>
      <c r="M6804" s="210"/>
      <c r="N6804" s="102"/>
      <c r="O6804" s="210"/>
      <c r="P6804" s="102"/>
      <c r="Q6804" s="215"/>
    </row>
    <row r="6805" spans="2:17" x14ac:dyDescent="0.3">
      <c r="B6805" s="102"/>
      <c r="C6805" s="210"/>
      <c r="D6805" s="102"/>
      <c r="E6805" s="210"/>
      <c r="F6805" s="102"/>
      <c r="G6805" s="210"/>
      <c r="H6805" s="102"/>
      <c r="I6805" s="210"/>
      <c r="J6805" s="102"/>
      <c r="K6805" s="210"/>
      <c r="L6805" s="102"/>
      <c r="M6805" s="210"/>
      <c r="N6805" s="102"/>
      <c r="O6805" s="210"/>
      <c r="P6805" s="102"/>
      <c r="Q6805" s="215"/>
    </row>
    <row r="6806" spans="2:17" x14ac:dyDescent="0.3">
      <c r="B6806" s="102"/>
      <c r="C6806" s="210"/>
      <c r="D6806" s="102"/>
      <c r="E6806" s="210"/>
      <c r="F6806" s="102"/>
      <c r="G6806" s="210"/>
      <c r="H6806" s="102"/>
      <c r="I6806" s="210"/>
      <c r="J6806" s="102"/>
      <c r="K6806" s="210"/>
      <c r="L6806" s="102"/>
      <c r="M6806" s="210"/>
      <c r="N6806" s="102"/>
      <c r="O6806" s="210"/>
      <c r="P6806" s="102"/>
      <c r="Q6806" s="215"/>
    </row>
    <row r="6807" spans="2:17" x14ac:dyDescent="0.3">
      <c r="B6807" s="102"/>
      <c r="C6807" s="210"/>
      <c r="D6807" s="102"/>
      <c r="E6807" s="210"/>
      <c r="F6807" s="102"/>
      <c r="G6807" s="210"/>
      <c r="H6807" s="102"/>
      <c r="I6807" s="210"/>
      <c r="J6807" s="102"/>
      <c r="K6807" s="210"/>
      <c r="L6807" s="102"/>
      <c r="M6807" s="210"/>
      <c r="N6807" s="102"/>
      <c r="O6807" s="210"/>
      <c r="P6807" s="102"/>
      <c r="Q6807" s="215"/>
    </row>
    <row r="6808" spans="2:17" x14ac:dyDescent="0.3">
      <c r="B6808" s="102"/>
      <c r="C6808" s="210"/>
      <c r="D6808" s="102"/>
      <c r="E6808" s="210"/>
      <c r="F6808" s="102"/>
      <c r="G6808" s="210"/>
      <c r="H6808" s="102"/>
      <c r="I6808" s="210"/>
      <c r="J6808" s="102"/>
      <c r="K6808" s="210"/>
      <c r="L6808" s="102"/>
      <c r="M6808" s="210"/>
      <c r="N6808" s="102"/>
      <c r="O6808" s="210"/>
      <c r="P6808" s="102"/>
      <c r="Q6808" s="215"/>
    </row>
    <row r="6809" spans="2:17" x14ac:dyDescent="0.3">
      <c r="B6809" s="102"/>
      <c r="C6809" s="210"/>
      <c r="D6809" s="102"/>
      <c r="E6809" s="210"/>
      <c r="F6809" s="102"/>
      <c r="G6809" s="210"/>
      <c r="H6809" s="102"/>
      <c r="I6809" s="210"/>
      <c r="J6809" s="102"/>
      <c r="K6809" s="210"/>
      <c r="L6809" s="102"/>
      <c r="M6809" s="210"/>
      <c r="N6809" s="102"/>
      <c r="O6809" s="210"/>
      <c r="P6809" s="102"/>
      <c r="Q6809" s="215"/>
    </row>
    <row r="6810" spans="2:17" x14ac:dyDescent="0.3">
      <c r="B6810" s="102"/>
      <c r="C6810" s="210"/>
      <c r="D6810" s="102"/>
      <c r="E6810" s="210"/>
      <c r="F6810" s="102"/>
      <c r="G6810" s="210"/>
      <c r="H6810" s="102"/>
      <c r="I6810" s="210"/>
      <c r="J6810" s="102"/>
      <c r="K6810" s="210"/>
      <c r="L6810" s="102"/>
      <c r="M6810" s="210"/>
      <c r="N6810" s="102"/>
      <c r="O6810" s="210"/>
      <c r="P6810" s="102"/>
      <c r="Q6810" s="215"/>
    </row>
    <row r="6811" spans="2:17" x14ac:dyDescent="0.3">
      <c r="B6811" s="102"/>
      <c r="C6811" s="210"/>
      <c r="D6811" s="102"/>
      <c r="E6811" s="210"/>
      <c r="F6811" s="102"/>
      <c r="G6811" s="210"/>
      <c r="H6811" s="102"/>
      <c r="I6811" s="210"/>
      <c r="J6811" s="102"/>
      <c r="K6811" s="210"/>
      <c r="L6811" s="102"/>
      <c r="M6811" s="210"/>
      <c r="N6811" s="102"/>
      <c r="O6811" s="210"/>
      <c r="P6811" s="102"/>
      <c r="Q6811" s="215"/>
    </row>
    <row r="6812" spans="2:17" x14ac:dyDescent="0.3">
      <c r="B6812" s="102"/>
      <c r="C6812" s="210"/>
      <c r="D6812" s="102"/>
      <c r="E6812" s="210"/>
      <c r="F6812" s="102"/>
      <c r="G6812" s="210"/>
      <c r="H6812" s="102"/>
      <c r="I6812" s="210"/>
      <c r="J6812" s="102"/>
      <c r="K6812" s="210"/>
      <c r="L6812" s="102"/>
      <c r="M6812" s="210"/>
      <c r="N6812" s="102"/>
      <c r="O6812" s="210"/>
      <c r="P6812" s="102"/>
      <c r="Q6812" s="215"/>
    </row>
    <row r="6813" spans="2:17" x14ac:dyDescent="0.3">
      <c r="B6813" s="102"/>
      <c r="C6813" s="210"/>
      <c r="D6813" s="102"/>
      <c r="E6813" s="210"/>
      <c r="F6813" s="102"/>
      <c r="G6813" s="210"/>
      <c r="H6813" s="102"/>
      <c r="I6813" s="210"/>
      <c r="J6813" s="102"/>
      <c r="K6813" s="210"/>
      <c r="L6813" s="102"/>
      <c r="M6813" s="210"/>
      <c r="N6813" s="102"/>
      <c r="O6813" s="210"/>
      <c r="P6813" s="102"/>
      <c r="Q6813" s="215"/>
    </row>
    <row r="6814" spans="2:17" x14ac:dyDescent="0.3">
      <c r="B6814" s="102"/>
      <c r="C6814" s="210"/>
      <c r="D6814" s="102"/>
      <c r="E6814" s="210"/>
      <c r="F6814" s="102"/>
      <c r="G6814" s="210"/>
      <c r="H6814" s="102"/>
      <c r="I6814" s="210"/>
      <c r="J6814" s="102"/>
      <c r="K6814" s="210"/>
      <c r="L6814" s="102"/>
      <c r="M6814" s="210"/>
      <c r="N6814" s="102"/>
      <c r="O6814" s="210"/>
      <c r="P6814" s="102"/>
      <c r="Q6814" s="215"/>
    </row>
    <row r="6815" spans="2:17" x14ac:dyDescent="0.3">
      <c r="B6815" s="102"/>
      <c r="C6815" s="210"/>
      <c r="D6815" s="102"/>
      <c r="E6815" s="210"/>
      <c r="F6815" s="102"/>
      <c r="G6815" s="210"/>
      <c r="H6815" s="102"/>
      <c r="I6815" s="210"/>
      <c r="J6815" s="102"/>
      <c r="K6815" s="210"/>
      <c r="L6815" s="102"/>
      <c r="M6815" s="210"/>
      <c r="N6815" s="102"/>
      <c r="O6815" s="210"/>
      <c r="P6815" s="102"/>
      <c r="Q6815" s="215"/>
    </row>
    <row r="6816" spans="2:17" x14ac:dyDescent="0.3">
      <c r="B6816" s="102"/>
      <c r="C6816" s="210"/>
      <c r="D6816" s="102"/>
      <c r="E6816" s="210"/>
      <c r="F6816" s="102"/>
      <c r="G6816" s="210"/>
      <c r="H6816" s="102"/>
      <c r="I6816" s="210"/>
      <c r="J6816" s="102"/>
      <c r="K6816" s="210"/>
      <c r="L6816" s="102"/>
      <c r="M6816" s="210"/>
      <c r="N6816" s="102"/>
      <c r="O6816" s="210"/>
      <c r="P6816" s="102"/>
      <c r="Q6816" s="215"/>
    </row>
    <row r="6817" spans="2:17" x14ac:dyDescent="0.3">
      <c r="B6817" s="102"/>
      <c r="C6817" s="210"/>
      <c r="D6817" s="102"/>
      <c r="E6817" s="210"/>
      <c r="F6817" s="102"/>
      <c r="G6817" s="210"/>
      <c r="H6817" s="102"/>
      <c r="I6817" s="210"/>
      <c r="J6817" s="102"/>
      <c r="K6817" s="210"/>
      <c r="L6817" s="102"/>
      <c r="M6817" s="210"/>
      <c r="N6817" s="102"/>
      <c r="O6817" s="210"/>
      <c r="P6817" s="102"/>
      <c r="Q6817" s="215"/>
    </row>
    <row r="6818" spans="2:17" x14ac:dyDescent="0.3">
      <c r="B6818" s="102"/>
      <c r="C6818" s="210"/>
      <c r="D6818" s="102"/>
      <c r="E6818" s="210"/>
      <c r="F6818" s="102"/>
      <c r="G6818" s="210"/>
      <c r="H6818" s="102"/>
      <c r="I6818" s="210"/>
      <c r="J6818" s="102"/>
      <c r="K6818" s="210"/>
      <c r="L6818" s="102"/>
      <c r="M6818" s="210"/>
      <c r="N6818" s="102"/>
      <c r="O6818" s="210"/>
      <c r="P6818" s="102"/>
      <c r="Q6818" s="215"/>
    </row>
    <row r="6819" spans="2:17" x14ac:dyDescent="0.3">
      <c r="B6819" s="102"/>
      <c r="C6819" s="210"/>
      <c r="D6819" s="102"/>
      <c r="E6819" s="210"/>
      <c r="F6819" s="102"/>
      <c r="G6819" s="210"/>
      <c r="H6819" s="102"/>
      <c r="I6819" s="210"/>
      <c r="J6819" s="102"/>
      <c r="K6819" s="210"/>
      <c r="L6819" s="102"/>
      <c r="M6819" s="210"/>
      <c r="N6819" s="102"/>
      <c r="O6819" s="210"/>
      <c r="P6819" s="102"/>
      <c r="Q6819" s="215"/>
    </row>
    <row r="6820" spans="2:17" x14ac:dyDescent="0.3">
      <c r="B6820" s="102"/>
      <c r="C6820" s="210"/>
      <c r="D6820" s="102"/>
      <c r="E6820" s="210"/>
      <c r="F6820" s="102"/>
      <c r="G6820" s="210"/>
      <c r="H6820" s="102"/>
      <c r="I6820" s="210"/>
      <c r="J6820" s="102"/>
      <c r="K6820" s="210"/>
      <c r="L6820" s="102"/>
      <c r="M6820" s="210"/>
      <c r="N6820" s="102"/>
      <c r="O6820" s="210"/>
      <c r="P6820" s="102"/>
      <c r="Q6820" s="215"/>
    </row>
    <row r="6821" spans="2:17" x14ac:dyDescent="0.3">
      <c r="B6821" s="102"/>
      <c r="C6821" s="210"/>
      <c r="D6821" s="102"/>
      <c r="E6821" s="210"/>
      <c r="F6821" s="102"/>
      <c r="G6821" s="210"/>
      <c r="H6821" s="102"/>
      <c r="I6821" s="210"/>
      <c r="J6821" s="102"/>
      <c r="K6821" s="210"/>
      <c r="L6821" s="102"/>
      <c r="M6821" s="210"/>
      <c r="N6821" s="102"/>
      <c r="O6821" s="210"/>
      <c r="P6821" s="102"/>
      <c r="Q6821" s="215"/>
    </row>
    <row r="6822" spans="2:17" x14ac:dyDescent="0.3">
      <c r="B6822" s="102"/>
      <c r="C6822" s="210"/>
      <c r="D6822" s="102"/>
      <c r="E6822" s="210"/>
      <c r="F6822" s="102"/>
      <c r="G6822" s="210"/>
      <c r="H6822" s="102"/>
      <c r="I6822" s="210"/>
      <c r="J6822" s="102"/>
      <c r="K6822" s="210"/>
      <c r="L6822" s="102"/>
      <c r="M6822" s="210"/>
      <c r="N6822" s="102"/>
      <c r="O6822" s="210"/>
      <c r="P6822" s="102"/>
      <c r="Q6822" s="215"/>
    </row>
    <row r="6823" spans="2:17" x14ac:dyDescent="0.3">
      <c r="B6823" s="102"/>
      <c r="C6823" s="210"/>
      <c r="D6823" s="102"/>
      <c r="E6823" s="210"/>
      <c r="F6823" s="102"/>
      <c r="G6823" s="210"/>
      <c r="H6823" s="102"/>
      <c r="I6823" s="210"/>
      <c r="J6823" s="102"/>
      <c r="K6823" s="210"/>
      <c r="L6823" s="102"/>
      <c r="M6823" s="210"/>
      <c r="N6823" s="102"/>
      <c r="O6823" s="210"/>
      <c r="P6823" s="102"/>
      <c r="Q6823" s="215"/>
    </row>
    <row r="6824" spans="2:17" x14ac:dyDescent="0.3">
      <c r="B6824" s="102"/>
      <c r="C6824" s="210"/>
      <c r="D6824" s="102"/>
      <c r="E6824" s="210"/>
      <c r="F6824" s="102"/>
      <c r="G6824" s="210"/>
      <c r="H6824" s="102"/>
      <c r="I6824" s="210"/>
      <c r="J6824" s="102"/>
      <c r="K6824" s="210"/>
      <c r="L6824" s="102"/>
      <c r="M6824" s="210"/>
      <c r="N6824" s="102"/>
      <c r="O6824" s="210"/>
      <c r="P6824" s="102"/>
      <c r="Q6824" s="215"/>
    </row>
    <row r="6825" spans="2:17" x14ac:dyDescent="0.3">
      <c r="B6825" s="102"/>
      <c r="C6825" s="210"/>
      <c r="D6825" s="102"/>
      <c r="E6825" s="210"/>
      <c r="F6825" s="102"/>
      <c r="G6825" s="210"/>
      <c r="H6825" s="102"/>
      <c r="I6825" s="210"/>
      <c r="J6825" s="102"/>
      <c r="K6825" s="210"/>
      <c r="L6825" s="102"/>
      <c r="M6825" s="210"/>
      <c r="N6825" s="102"/>
      <c r="O6825" s="210"/>
      <c r="P6825" s="102"/>
      <c r="Q6825" s="215"/>
    </row>
    <row r="6826" spans="2:17" x14ac:dyDescent="0.3">
      <c r="B6826" s="102"/>
      <c r="C6826" s="210"/>
      <c r="D6826" s="102"/>
      <c r="E6826" s="210"/>
      <c r="F6826" s="102"/>
      <c r="G6826" s="210"/>
      <c r="H6826" s="102"/>
      <c r="I6826" s="210"/>
      <c r="J6826" s="102"/>
      <c r="K6826" s="210"/>
      <c r="L6826" s="102"/>
      <c r="M6826" s="210"/>
      <c r="N6826" s="102"/>
      <c r="O6826" s="210"/>
      <c r="P6826" s="102"/>
      <c r="Q6826" s="215"/>
    </row>
    <row r="6827" spans="2:17" x14ac:dyDescent="0.3">
      <c r="B6827" s="102"/>
      <c r="C6827" s="210"/>
      <c r="D6827" s="102"/>
      <c r="E6827" s="210"/>
      <c r="F6827" s="102"/>
      <c r="G6827" s="210"/>
      <c r="H6827" s="102"/>
      <c r="I6827" s="210"/>
      <c r="J6827" s="102"/>
      <c r="K6827" s="210"/>
      <c r="L6827" s="102"/>
      <c r="M6827" s="210"/>
      <c r="N6827" s="102"/>
      <c r="O6827" s="210"/>
      <c r="P6827" s="102"/>
      <c r="Q6827" s="215"/>
    </row>
    <row r="6828" spans="2:17" x14ac:dyDescent="0.3">
      <c r="B6828" s="102"/>
      <c r="C6828" s="210"/>
      <c r="D6828" s="102"/>
      <c r="E6828" s="210"/>
      <c r="F6828" s="102"/>
      <c r="G6828" s="210"/>
      <c r="H6828" s="102"/>
      <c r="I6828" s="210"/>
      <c r="J6828" s="102"/>
      <c r="K6828" s="210"/>
      <c r="L6828" s="102"/>
      <c r="M6828" s="210"/>
      <c r="N6828" s="102"/>
      <c r="O6828" s="210"/>
      <c r="P6828" s="102"/>
      <c r="Q6828" s="215"/>
    </row>
    <row r="6829" spans="2:17" x14ac:dyDescent="0.3">
      <c r="B6829" s="102"/>
      <c r="C6829" s="210"/>
      <c r="D6829" s="102"/>
      <c r="E6829" s="210"/>
      <c r="F6829" s="102"/>
      <c r="G6829" s="210"/>
      <c r="H6829" s="102"/>
      <c r="I6829" s="210"/>
      <c r="J6829" s="102"/>
      <c r="K6829" s="210"/>
      <c r="L6829" s="102"/>
      <c r="M6829" s="210"/>
      <c r="N6829" s="102"/>
      <c r="O6829" s="210"/>
      <c r="P6829" s="102"/>
      <c r="Q6829" s="215"/>
    </row>
    <row r="6830" spans="2:17" x14ac:dyDescent="0.3">
      <c r="B6830" s="102"/>
      <c r="C6830" s="210"/>
      <c r="D6830" s="102"/>
      <c r="E6830" s="210"/>
      <c r="F6830" s="102"/>
      <c r="G6830" s="210"/>
      <c r="H6830" s="102"/>
      <c r="I6830" s="210"/>
      <c r="J6830" s="102"/>
      <c r="K6830" s="210"/>
      <c r="L6830" s="102"/>
      <c r="M6830" s="210"/>
      <c r="N6830" s="102"/>
      <c r="O6830" s="210"/>
      <c r="P6830" s="102"/>
      <c r="Q6830" s="215"/>
    </row>
    <row r="6831" spans="2:17" x14ac:dyDescent="0.3">
      <c r="B6831" s="102"/>
      <c r="C6831" s="210"/>
      <c r="D6831" s="102"/>
      <c r="E6831" s="210"/>
      <c r="F6831" s="102"/>
      <c r="G6831" s="210"/>
      <c r="H6831" s="102"/>
      <c r="I6831" s="210"/>
      <c r="J6831" s="102"/>
      <c r="K6831" s="210"/>
      <c r="L6831" s="102"/>
      <c r="M6831" s="210"/>
      <c r="N6831" s="102"/>
      <c r="O6831" s="210"/>
      <c r="P6831" s="102"/>
      <c r="Q6831" s="215"/>
    </row>
    <row r="6832" spans="2:17" x14ac:dyDescent="0.3">
      <c r="B6832" s="102"/>
      <c r="C6832" s="210"/>
      <c r="D6832" s="102"/>
      <c r="E6832" s="210"/>
      <c r="F6832" s="102"/>
      <c r="G6832" s="210"/>
      <c r="H6832" s="102"/>
      <c r="I6832" s="210"/>
      <c r="J6832" s="102"/>
      <c r="K6832" s="210"/>
      <c r="L6832" s="102"/>
      <c r="M6832" s="210"/>
      <c r="N6832" s="102"/>
      <c r="O6832" s="210"/>
      <c r="P6832" s="102"/>
      <c r="Q6832" s="215"/>
    </row>
    <row r="6833" spans="2:17" x14ac:dyDescent="0.3">
      <c r="B6833" s="102"/>
      <c r="C6833" s="210"/>
      <c r="D6833" s="102"/>
      <c r="E6833" s="210"/>
      <c r="F6833" s="102"/>
      <c r="G6833" s="210"/>
      <c r="H6833" s="102"/>
      <c r="I6833" s="210"/>
      <c r="J6833" s="102"/>
      <c r="K6833" s="210"/>
      <c r="L6833" s="102"/>
      <c r="M6833" s="210"/>
      <c r="N6833" s="102"/>
      <c r="O6833" s="210"/>
      <c r="P6833" s="102"/>
      <c r="Q6833" s="215"/>
    </row>
    <row r="6834" spans="2:17" x14ac:dyDescent="0.3">
      <c r="B6834" s="102"/>
      <c r="C6834" s="210"/>
      <c r="D6834" s="102"/>
      <c r="E6834" s="210"/>
      <c r="F6834" s="102"/>
      <c r="G6834" s="210"/>
      <c r="H6834" s="102"/>
      <c r="I6834" s="210"/>
      <c r="J6834" s="102"/>
      <c r="K6834" s="210"/>
      <c r="L6834" s="102"/>
      <c r="M6834" s="210"/>
      <c r="N6834" s="102"/>
      <c r="O6834" s="210"/>
      <c r="P6834" s="102"/>
      <c r="Q6834" s="215"/>
    </row>
    <row r="6835" spans="2:17" x14ac:dyDescent="0.3">
      <c r="B6835" s="102"/>
      <c r="C6835" s="210"/>
      <c r="D6835" s="102"/>
      <c r="E6835" s="210"/>
      <c r="F6835" s="102"/>
      <c r="G6835" s="210"/>
      <c r="H6835" s="102"/>
      <c r="I6835" s="210"/>
      <c r="J6835" s="102"/>
      <c r="K6835" s="210"/>
      <c r="L6835" s="102"/>
      <c r="M6835" s="210"/>
      <c r="N6835" s="102"/>
      <c r="O6835" s="210"/>
      <c r="P6835" s="102"/>
      <c r="Q6835" s="215"/>
    </row>
    <row r="6836" spans="2:17" x14ac:dyDescent="0.3">
      <c r="B6836" s="102"/>
      <c r="C6836" s="210"/>
      <c r="D6836" s="102"/>
      <c r="E6836" s="210"/>
      <c r="F6836" s="102"/>
      <c r="G6836" s="210"/>
      <c r="H6836" s="102"/>
      <c r="I6836" s="210"/>
      <c r="J6836" s="102"/>
      <c r="K6836" s="210"/>
      <c r="L6836" s="102"/>
      <c r="M6836" s="210"/>
      <c r="N6836" s="102"/>
      <c r="O6836" s="210"/>
      <c r="P6836" s="102"/>
      <c r="Q6836" s="215"/>
    </row>
    <row r="6837" spans="2:17" x14ac:dyDescent="0.3">
      <c r="B6837" s="102"/>
      <c r="C6837" s="210"/>
      <c r="D6837" s="102"/>
      <c r="E6837" s="210"/>
      <c r="F6837" s="102"/>
      <c r="G6837" s="210"/>
      <c r="H6837" s="102"/>
      <c r="I6837" s="210"/>
      <c r="J6837" s="102"/>
      <c r="K6837" s="210"/>
      <c r="L6837" s="102"/>
      <c r="M6837" s="210"/>
      <c r="N6837" s="102"/>
      <c r="O6837" s="210"/>
      <c r="P6837" s="102"/>
      <c r="Q6837" s="215"/>
    </row>
    <row r="6838" spans="2:17" x14ac:dyDescent="0.3">
      <c r="B6838" s="102"/>
      <c r="C6838" s="210"/>
      <c r="D6838" s="102"/>
      <c r="E6838" s="210"/>
      <c r="F6838" s="102"/>
      <c r="G6838" s="210"/>
      <c r="H6838" s="102"/>
      <c r="I6838" s="210"/>
      <c r="J6838" s="102"/>
      <c r="K6838" s="210"/>
      <c r="L6838" s="102"/>
      <c r="M6838" s="210"/>
      <c r="N6838" s="102"/>
      <c r="O6838" s="210"/>
      <c r="P6838" s="102"/>
      <c r="Q6838" s="215"/>
    </row>
    <row r="6839" spans="2:17" x14ac:dyDescent="0.3">
      <c r="B6839" s="102"/>
      <c r="C6839" s="210"/>
      <c r="D6839" s="102"/>
      <c r="E6839" s="210"/>
      <c r="F6839" s="102"/>
      <c r="G6839" s="210"/>
      <c r="H6839" s="102"/>
      <c r="I6839" s="210"/>
      <c r="J6839" s="102"/>
      <c r="K6839" s="210"/>
      <c r="L6839" s="102"/>
      <c r="M6839" s="210"/>
      <c r="N6839" s="102"/>
      <c r="O6839" s="210"/>
      <c r="P6839" s="102"/>
      <c r="Q6839" s="215"/>
    </row>
    <row r="6840" spans="2:17" x14ac:dyDescent="0.3">
      <c r="B6840" s="102"/>
      <c r="C6840" s="210"/>
      <c r="D6840" s="102"/>
      <c r="E6840" s="210"/>
      <c r="F6840" s="102"/>
      <c r="G6840" s="210"/>
      <c r="H6840" s="102"/>
      <c r="I6840" s="210"/>
      <c r="J6840" s="102"/>
      <c r="K6840" s="210"/>
      <c r="L6840" s="102"/>
      <c r="M6840" s="210"/>
      <c r="N6840" s="102"/>
      <c r="O6840" s="210"/>
      <c r="P6840" s="102"/>
      <c r="Q6840" s="215"/>
    </row>
    <row r="6841" spans="2:17" x14ac:dyDescent="0.3">
      <c r="B6841" s="102"/>
      <c r="C6841" s="210"/>
      <c r="D6841" s="102"/>
      <c r="E6841" s="210"/>
      <c r="F6841" s="102"/>
      <c r="G6841" s="210"/>
      <c r="H6841" s="102"/>
      <c r="I6841" s="210"/>
      <c r="J6841" s="102"/>
      <c r="K6841" s="210"/>
      <c r="L6841" s="102"/>
      <c r="M6841" s="210"/>
      <c r="N6841" s="102"/>
      <c r="O6841" s="210"/>
      <c r="P6841" s="102"/>
      <c r="Q6841" s="215"/>
    </row>
    <row r="6842" spans="2:17" x14ac:dyDescent="0.3">
      <c r="B6842" s="102"/>
      <c r="C6842" s="210"/>
      <c r="D6842" s="102"/>
      <c r="E6842" s="210"/>
      <c r="F6842" s="102"/>
      <c r="G6842" s="210"/>
      <c r="H6842" s="102"/>
      <c r="I6842" s="210"/>
      <c r="J6842" s="102"/>
      <c r="K6842" s="210"/>
      <c r="L6842" s="102"/>
      <c r="M6842" s="210"/>
      <c r="N6842" s="102"/>
      <c r="O6842" s="210"/>
      <c r="P6842" s="102"/>
      <c r="Q6842" s="215"/>
    </row>
    <row r="6843" spans="2:17" x14ac:dyDescent="0.3">
      <c r="B6843" s="102"/>
      <c r="C6843" s="210"/>
      <c r="D6843" s="102"/>
      <c r="E6843" s="210"/>
      <c r="F6843" s="102"/>
      <c r="G6843" s="210"/>
      <c r="H6843" s="102"/>
      <c r="I6843" s="210"/>
      <c r="J6843" s="102"/>
      <c r="K6843" s="210"/>
      <c r="L6843" s="102"/>
      <c r="M6843" s="210"/>
      <c r="N6843" s="102"/>
      <c r="O6843" s="210"/>
      <c r="P6843" s="102"/>
      <c r="Q6843" s="215"/>
    </row>
    <row r="6844" spans="2:17" x14ac:dyDescent="0.3">
      <c r="B6844" s="102"/>
      <c r="C6844" s="210"/>
      <c r="D6844" s="102"/>
      <c r="E6844" s="210"/>
      <c r="F6844" s="102"/>
      <c r="G6844" s="210"/>
      <c r="H6844" s="102"/>
      <c r="I6844" s="210"/>
      <c r="J6844" s="102"/>
      <c r="K6844" s="210"/>
      <c r="L6844" s="102"/>
      <c r="M6844" s="210"/>
      <c r="N6844" s="102"/>
      <c r="O6844" s="210"/>
      <c r="P6844" s="102"/>
      <c r="Q6844" s="215"/>
    </row>
    <row r="6845" spans="2:17" x14ac:dyDescent="0.3">
      <c r="B6845" s="102"/>
      <c r="C6845" s="210"/>
      <c r="D6845" s="102"/>
      <c r="E6845" s="210"/>
      <c r="F6845" s="102"/>
      <c r="G6845" s="210"/>
      <c r="H6845" s="102"/>
      <c r="I6845" s="210"/>
      <c r="J6845" s="102"/>
      <c r="K6845" s="210"/>
      <c r="L6845" s="102"/>
      <c r="M6845" s="210"/>
      <c r="N6845" s="102"/>
      <c r="O6845" s="210"/>
      <c r="P6845" s="102"/>
      <c r="Q6845" s="215"/>
    </row>
    <row r="6846" spans="2:17" x14ac:dyDescent="0.3">
      <c r="B6846" s="102"/>
      <c r="C6846" s="210"/>
      <c r="D6846" s="102"/>
      <c r="E6846" s="210"/>
      <c r="F6846" s="102"/>
      <c r="G6846" s="210"/>
      <c r="H6846" s="102"/>
      <c r="I6846" s="210"/>
      <c r="J6846" s="102"/>
      <c r="K6846" s="210"/>
      <c r="L6846" s="102"/>
      <c r="M6846" s="210"/>
      <c r="N6846" s="102"/>
      <c r="O6846" s="210"/>
      <c r="P6846" s="102"/>
      <c r="Q6846" s="215"/>
    </row>
    <row r="6847" spans="2:17" x14ac:dyDescent="0.3">
      <c r="B6847" s="102"/>
      <c r="C6847" s="210"/>
      <c r="D6847" s="102"/>
      <c r="E6847" s="210"/>
      <c r="F6847" s="102"/>
      <c r="G6847" s="210"/>
      <c r="H6847" s="102"/>
      <c r="I6847" s="210"/>
      <c r="J6847" s="102"/>
      <c r="K6847" s="210"/>
      <c r="L6847" s="102"/>
      <c r="M6847" s="210"/>
      <c r="N6847" s="102"/>
      <c r="O6847" s="210"/>
      <c r="P6847" s="102"/>
      <c r="Q6847" s="215"/>
    </row>
    <row r="6848" spans="2:17" x14ac:dyDescent="0.3">
      <c r="B6848" s="102"/>
      <c r="C6848" s="210"/>
      <c r="D6848" s="102"/>
      <c r="E6848" s="210"/>
      <c r="F6848" s="102"/>
      <c r="G6848" s="210"/>
      <c r="H6848" s="102"/>
      <c r="I6848" s="210"/>
      <c r="J6848" s="102"/>
      <c r="K6848" s="210"/>
      <c r="L6848" s="102"/>
      <c r="M6848" s="210"/>
      <c r="N6848" s="102"/>
      <c r="O6848" s="210"/>
      <c r="P6848" s="102"/>
      <c r="Q6848" s="215"/>
    </row>
    <row r="6849" spans="2:17" x14ac:dyDescent="0.3">
      <c r="B6849" s="102"/>
      <c r="C6849" s="210"/>
      <c r="D6849" s="102"/>
      <c r="E6849" s="210"/>
      <c r="F6849" s="102"/>
      <c r="G6849" s="210"/>
      <c r="H6849" s="102"/>
      <c r="I6849" s="210"/>
      <c r="J6849" s="102"/>
      <c r="K6849" s="210"/>
      <c r="L6849" s="102"/>
      <c r="M6849" s="210"/>
      <c r="N6849" s="102"/>
      <c r="O6849" s="210"/>
      <c r="P6849" s="102"/>
      <c r="Q6849" s="215"/>
    </row>
    <row r="6850" spans="2:17" x14ac:dyDescent="0.3">
      <c r="B6850" s="102"/>
      <c r="C6850" s="210"/>
      <c r="D6850" s="102"/>
      <c r="E6850" s="210"/>
      <c r="F6850" s="102"/>
      <c r="G6850" s="210"/>
      <c r="H6850" s="102"/>
      <c r="I6850" s="210"/>
      <c r="J6850" s="102"/>
      <c r="K6850" s="210"/>
      <c r="L6850" s="102"/>
      <c r="M6850" s="210"/>
      <c r="N6850" s="102"/>
      <c r="O6850" s="210"/>
      <c r="P6850" s="102"/>
      <c r="Q6850" s="215"/>
    </row>
    <row r="6851" spans="2:17" x14ac:dyDescent="0.3">
      <c r="B6851" s="102"/>
      <c r="C6851" s="210"/>
      <c r="D6851" s="102"/>
      <c r="E6851" s="210"/>
      <c r="F6851" s="102"/>
      <c r="G6851" s="210"/>
      <c r="H6851" s="102"/>
      <c r="I6851" s="210"/>
      <c r="J6851" s="102"/>
      <c r="K6851" s="210"/>
      <c r="L6851" s="102"/>
      <c r="M6851" s="210"/>
      <c r="N6851" s="102"/>
      <c r="O6851" s="210"/>
      <c r="P6851" s="102"/>
      <c r="Q6851" s="215"/>
    </row>
    <row r="6852" spans="2:17" x14ac:dyDescent="0.3">
      <c r="B6852" s="102"/>
      <c r="C6852" s="210"/>
      <c r="D6852" s="102"/>
      <c r="E6852" s="210"/>
      <c r="F6852" s="102"/>
      <c r="G6852" s="210"/>
      <c r="H6852" s="102"/>
      <c r="I6852" s="210"/>
      <c r="J6852" s="102"/>
      <c r="K6852" s="210"/>
      <c r="L6852" s="102"/>
      <c r="M6852" s="210"/>
      <c r="N6852" s="102"/>
      <c r="O6852" s="210"/>
      <c r="P6852" s="102"/>
      <c r="Q6852" s="215"/>
    </row>
    <row r="6853" spans="2:17" x14ac:dyDescent="0.3">
      <c r="B6853" s="102"/>
      <c r="C6853" s="210"/>
      <c r="D6853" s="102"/>
      <c r="E6853" s="210"/>
      <c r="F6853" s="102"/>
      <c r="G6853" s="210"/>
      <c r="H6853" s="102"/>
      <c r="I6853" s="210"/>
      <c r="J6853" s="102"/>
      <c r="K6853" s="210"/>
      <c r="L6853" s="102"/>
      <c r="M6853" s="210"/>
      <c r="N6853" s="102"/>
      <c r="O6853" s="210"/>
      <c r="P6853" s="102"/>
      <c r="Q6853" s="215"/>
    </row>
    <row r="6854" spans="2:17" x14ac:dyDescent="0.3">
      <c r="B6854" s="102"/>
      <c r="C6854" s="210"/>
      <c r="D6854" s="102"/>
      <c r="E6854" s="210"/>
      <c r="F6854" s="102"/>
      <c r="G6854" s="210"/>
      <c r="H6854" s="102"/>
      <c r="I6854" s="210"/>
      <c r="J6854" s="102"/>
      <c r="K6854" s="210"/>
      <c r="L6854" s="102"/>
      <c r="M6854" s="210"/>
      <c r="N6854" s="102"/>
      <c r="O6854" s="210"/>
      <c r="P6854" s="102"/>
      <c r="Q6854" s="215"/>
    </row>
    <row r="6855" spans="2:17" x14ac:dyDescent="0.3">
      <c r="B6855" s="102"/>
      <c r="C6855" s="210"/>
      <c r="D6855" s="102"/>
      <c r="E6855" s="210"/>
      <c r="F6855" s="102"/>
      <c r="G6855" s="210"/>
      <c r="H6855" s="102"/>
      <c r="I6855" s="210"/>
      <c r="J6855" s="102"/>
      <c r="K6855" s="210"/>
      <c r="L6855" s="102"/>
      <c r="M6855" s="210"/>
      <c r="N6855" s="102"/>
      <c r="O6855" s="210"/>
      <c r="P6855" s="102"/>
      <c r="Q6855" s="215"/>
    </row>
    <row r="6856" spans="2:17" x14ac:dyDescent="0.3">
      <c r="B6856" s="102"/>
      <c r="C6856" s="210"/>
      <c r="D6856" s="102"/>
      <c r="E6856" s="210"/>
      <c r="F6856" s="102"/>
      <c r="G6856" s="210"/>
      <c r="H6856" s="102"/>
      <c r="I6856" s="210"/>
      <c r="J6856" s="102"/>
      <c r="K6856" s="210"/>
      <c r="L6856" s="102"/>
      <c r="M6856" s="210"/>
      <c r="N6856" s="102"/>
      <c r="O6856" s="210"/>
      <c r="P6856" s="102"/>
      <c r="Q6856" s="215"/>
    </row>
    <row r="6857" spans="2:17" x14ac:dyDescent="0.3">
      <c r="B6857" s="102"/>
      <c r="C6857" s="210"/>
      <c r="D6857" s="102"/>
      <c r="E6857" s="210"/>
      <c r="F6857" s="102"/>
      <c r="G6857" s="210"/>
      <c r="H6857" s="102"/>
      <c r="I6857" s="210"/>
      <c r="J6857" s="102"/>
      <c r="K6857" s="210"/>
      <c r="L6857" s="102"/>
      <c r="M6857" s="210"/>
      <c r="N6857" s="102"/>
      <c r="O6857" s="210"/>
      <c r="P6857" s="102"/>
      <c r="Q6857" s="215"/>
    </row>
    <row r="6858" spans="2:17" x14ac:dyDescent="0.3">
      <c r="B6858" s="102"/>
      <c r="C6858" s="210"/>
      <c r="D6858" s="102"/>
      <c r="E6858" s="210"/>
      <c r="F6858" s="102"/>
      <c r="G6858" s="210"/>
      <c r="H6858" s="102"/>
      <c r="I6858" s="210"/>
      <c r="J6858" s="102"/>
      <c r="K6858" s="210"/>
      <c r="L6858" s="102"/>
      <c r="M6858" s="210"/>
      <c r="N6858" s="102"/>
      <c r="O6858" s="210"/>
      <c r="P6858" s="102"/>
      <c r="Q6858" s="215"/>
    </row>
    <row r="6859" spans="2:17" x14ac:dyDescent="0.3">
      <c r="B6859" s="102"/>
      <c r="C6859" s="210"/>
      <c r="D6859" s="102"/>
      <c r="E6859" s="210"/>
      <c r="F6859" s="102"/>
      <c r="G6859" s="210"/>
      <c r="H6859" s="102"/>
      <c r="I6859" s="210"/>
      <c r="J6859" s="102"/>
      <c r="K6859" s="210"/>
      <c r="L6859" s="102"/>
      <c r="M6859" s="210"/>
      <c r="N6859" s="102"/>
      <c r="O6859" s="210"/>
      <c r="P6859" s="102"/>
      <c r="Q6859" s="215"/>
    </row>
    <row r="6860" spans="2:17" x14ac:dyDescent="0.3">
      <c r="B6860" s="102"/>
      <c r="C6860" s="210"/>
      <c r="D6860" s="102"/>
      <c r="E6860" s="210"/>
      <c r="F6860" s="102"/>
      <c r="G6860" s="210"/>
      <c r="H6860" s="102"/>
      <c r="I6860" s="210"/>
      <c r="J6860" s="102"/>
      <c r="K6860" s="210"/>
      <c r="L6860" s="102"/>
      <c r="M6860" s="210"/>
      <c r="N6860" s="102"/>
      <c r="O6860" s="210"/>
      <c r="P6860" s="102"/>
      <c r="Q6860" s="215"/>
    </row>
    <row r="6861" spans="2:17" x14ac:dyDescent="0.3">
      <c r="B6861" s="102"/>
      <c r="C6861" s="210"/>
      <c r="D6861" s="102"/>
      <c r="E6861" s="210"/>
      <c r="F6861" s="102"/>
      <c r="G6861" s="210"/>
      <c r="H6861" s="102"/>
      <c r="I6861" s="210"/>
      <c r="J6861" s="102"/>
      <c r="K6861" s="210"/>
      <c r="L6861" s="102"/>
      <c r="M6861" s="210"/>
      <c r="N6861" s="102"/>
      <c r="O6861" s="210"/>
      <c r="P6861" s="102"/>
      <c r="Q6861" s="215"/>
    </row>
    <row r="6862" spans="2:17" x14ac:dyDescent="0.3">
      <c r="B6862" s="102"/>
      <c r="C6862" s="210"/>
      <c r="D6862" s="102"/>
      <c r="E6862" s="210"/>
      <c r="F6862" s="102"/>
      <c r="G6862" s="210"/>
      <c r="H6862" s="102"/>
      <c r="I6862" s="210"/>
      <c r="J6862" s="102"/>
      <c r="K6862" s="210"/>
      <c r="L6862" s="102"/>
      <c r="M6862" s="210"/>
      <c r="N6862" s="102"/>
      <c r="O6862" s="210"/>
      <c r="P6862" s="102"/>
      <c r="Q6862" s="215"/>
    </row>
    <row r="6863" spans="2:17" x14ac:dyDescent="0.3">
      <c r="B6863" s="102"/>
      <c r="C6863" s="210"/>
      <c r="D6863" s="102"/>
      <c r="E6863" s="210"/>
      <c r="F6863" s="102"/>
      <c r="G6863" s="210"/>
      <c r="H6863" s="102"/>
      <c r="I6863" s="210"/>
      <c r="J6863" s="102"/>
      <c r="K6863" s="210"/>
      <c r="L6863" s="102"/>
      <c r="M6863" s="210"/>
      <c r="N6863" s="102"/>
      <c r="O6863" s="210"/>
      <c r="P6863" s="102"/>
      <c r="Q6863" s="215"/>
    </row>
    <row r="6864" spans="2:17" x14ac:dyDescent="0.3">
      <c r="B6864" s="102"/>
      <c r="C6864" s="210"/>
      <c r="D6864" s="102"/>
      <c r="E6864" s="210"/>
      <c r="F6864" s="102"/>
      <c r="G6864" s="210"/>
      <c r="H6864" s="102"/>
      <c r="I6864" s="210"/>
      <c r="J6864" s="102"/>
      <c r="K6864" s="210"/>
      <c r="L6864" s="102"/>
      <c r="M6864" s="210"/>
      <c r="N6864" s="102"/>
      <c r="O6864" s="210"/>
      <c r="P6864" s="102"/>
      <c r="Q6864" s="215"/>
    </row>
    <row r="6865" spans="2:17" x14ac:dyDescent="0.3">
      <c r="B6865" s="102"/>
      <c r="C6865" s="210"/>
      <c r="D6865" s="102"/>
      <c r="E6865" s="210"/>
      <c r="F6865" s="102"/>
      <c r="G6865" s="210"/>
      <c r="H6865" s="102"/>
      <c r="I6865" s="210"/>
      <c r="J6865" s="102"/>
      <c r="K6865" s="210"/>
      <c r="L6865" s="102"/>
      <c r="M6865" s="210"/>
      <c r="N6865" s="102"/>
      <c r="O6865" s="210"/>
      <c r="P6865" s="102"/>
      <c r="Q6865" s="215"/>
    </row>
    <row r="6866" spans="2:17" x14ac:dyDescent="0.3">
      <c r="B6866" s="102"/>
      <c r="C6866" s="210"/>
      <c r="D6866" s="102"/>
      <c r="E6866" s="210"/>
      <c r="F6866" s="102"/>
      <c r="G6866" s="210"/>
      <c r="H6866" s="102"/>
      <c r="I6866" s="210"/>
      <c r="J6866" s="102"/>
      <c r="K6866" s="210"/>
      <c r="L6866" s="102"/>
      <c r="M6866" s="210"/>
      <c r="N6866" s="102"/>
      <c r="O6866" s="210"/>
      <c r="P6866" s="102"/>
      <c r="Q6866" s="215"/>
    </row>
    <row r="6867" spans="2:17" x14ac:dyDescent="0.3">
      <c r="B6867" s="102"/>
      <c r="C6867" s="210"/>
      <c r="D6867" s="102"/>
      <c r="E6867" s="210"/>
      <c r="F6867" s="102"/>
      <c r="G6867" s="210"/>
      <c r="H6867" s="102"/>
      <c r="I6867" s="210"/>
      <c r="J6867" s="102"/>
      <c r="K6867" s="210"/>
      <c r="L6867" s="102"/>
      <c r="M6867" s="210"/>
      <c r="N6867" s="102"/>
      <c r="O6867" s="210"/>
      <c r="P6867" s="102"/>
      <c r="Q6867" s="215"/>
    </row>
    <row r="6868" spans="2:17" x14ac:dyDescent="0.3">
      <c r="B6868" s="102"/>
      <c r="C6868" s="210"/>
      <c r="D6868" s="102"/>
      <c r="E6868" s="210"/>
      <c r="F6868" s="102"/>
      <c r="G6868" s="210"/>
      <c r="H6868" s="102"/>
      <c r="I6868" s="210"/>
      <c r="J6868" s="102"/>
      <c r="K6868" s="210"/>
      <c r="L6868" s="102"/>
      <c r="M6868" s="210"/>
      <c r="N6868" s="102"/>
      <c r="O6868" s="210"/>
      <c r="P6868" s="102"/>
      <c r="Q6868" s="215"/>
    </row>
    <row r="6869" spans="2:17" x14ac:dyDescent="0.3">
      <c r="B6869" s="102"/>
      <c r="C6869" s="210"/>
      <c r="D6869" s="102"/>
      <c r="E6869" s="210"/>
      <c r="F6869" s="102"/>
      <c r="G6869" s="210"/>
      <c r="H6869" s="102"/>
      <c r="I6869" s="210"/>
      <c r="J6869" s="102"/>
      <c r="K6869" s="210"/>
      <c r="L6869" s="102"/>
      <c r="M6869" s="210"/>
      <c r="N6869" s="102"/>
      <c r="O6869" s="210"/>
      <c r="P6869" s="102"/>
      <c r="Q6869" s="215"/>
    </row>
    <row r="6870" spans="2:17" x14ac:dyDescent="0.3">
      <c r="B6870" s="102"/>
      <c r="C6870" s="210"/>
      <c r="D6870" s="102"/>
      <c r="E6870" s="210"/>
      <c r="F6870" s="102"/>
      <c r="G6870" s="210"/>
      <c r="H6870" s="102"/>
      <c r="I6870" s="210"/>
      <c r="J6870" s="102"/>
      <c r="K6870" s="210"/>
      <c r="L6870" s="102"/>
      <c r="M6870" s="210"/>
      <c r="N6870" s="102"/>
      <c r="O6870" s="210"/>
      <c r="P6870" s="102"/>
      <c r="Q6870" s="215"/>
    </row>
    <row r="6871" spans="2:17" x14ac:dyDescent="0.3">
      <c r="B6871" s="102"/>
      <c r="C6871" s="210"/>
      <c r="D6871" s="102"/>
      <c r="E6871" s="210"/>
      <c r="F6871" s="102"/>
      <c r="G6871" s="210"/>
      <c r="H6871" s="102"/>
      <c r="I6871" s="210"/>
      <c r="J6871" s="102"/>
      <c r="K6871" s="210"/>
      <c r="L6871" s="102"/>
      <c r="M6871" s="210"/>
      <c r="N6871" s="102"/>
      <c r="O6871" s="210"/>
      <c r="P6871" s="102"/>
      <c r="Q6871" s="215"/>
    </row>
    <row r="6872" spans="2:17" x14ac:dyDescent="0.3">
      <c r="B6872" s="102"/>
      <c r="C6872" s="210"/>
      <c r="D6872" s="102"/>
      <c r="E6872" s="210"/>
      <c r="F6872" s="102"/>
      <c r="G6872" s="210"/>
      <c r="H6872" s="102"/>
      <c r="I6872" s="210"/>
      <c r="J6872" s="102"/>
      <c r="K6872" s="210"/>
      <c r="L6872" s="102"/>
      <c r="M6872" s="210"/>
      <c r="N6872" s="102"/>
      <c r="O6872" s="210"/>
      <c r="P6872" s="102"/>
      <c r="Q6872" s="215"/>
    </row>
    <row r="6873" spans="2:17" x14ac:dyDescent="0.3">
      <c r="B6873" s="102"/>
      <c r="C6873" s="210"/>
      <c r="D6873" s="102"/>
      <c r="E6873" s="210"/>
      <c r="F6873" s="102"/>
      <c r="G6873" s="210"/>
      <c r="H6873" s="102"/>
      <c r="I6873" s="210"/>
      <c r="J6873" s="102"/>
      <c r="K6873" s="210"/>
      <c r="L6873" s="102"/>
      <c r="M6873" s="210"/>
      <c r="N6873" s="102"/>
      <c r="O6873" s="210"/>
      <c r="P6873" s="102"/>
      <c r="Q6873" s="215"/>
    </row>
    <row r="6874" spans="2:17" x14ac:dyDescent="0.3">
      <c r="B6874" s="102"/>
      <c r="C6874" s="210"/>
      <c r="D6874" s="102"/>
      <c r="E6874" s="210"/>
      <c r="F6874" s="102"/>
      <c r="G6874" s="210"/>
      <c r="H6874" s="102"/>
      <c r="I6874" s="210"/>
      <c r="J6874" s="102"/>
      <c r="K6874" s="210"/>
      <c r="L6874" s="102"/>
      <c r="M6874" s="210"/>
      <c r="N6874" s="102"/>
      <c r="O6874" s="210"/>
      <c r="P6874" s="102"/>
      <c r="Q6874" s="215"/>
    </row>
    <row r="6875" spans="2:17" x14ac:dyDescent="0.3">
      <c r="B6875" s="102"/>
      <c r="C6875" s="210"/>
      <c r="D6875" s="102"/>
      <c r="E6875" s="210"/>
      <c r="F6875" s="102"/>
      <c r="G6875" s="210"/>
      <c r="H6875" s="102"/>
      <c r="I6875" s="210"/>
      <c r="J6875" s="102"/>
      <c r="K6875" s="210"/>
      <c r="L6875" s="102"/>
      <c r="M6875" s="210"/>
      <c r="N6875" s="102"/>
      <c r="O6875" s="210"/>
      <c r="P6875" s="102"/>
      <c r="Q6875" s="215"/>
    </row>
    <row r="6876" spans="2:17" x14ac:dyDescent="0.3">
      <c r="B6876" s="102"/>
      <c r="C6876" s="210"/>
      <c r="D6876" s="102"/>
      <c r="E6876" s="210"/>
      <c r="F6876" s="102"/>
      <c r="G6876" s="210"/>
      <c r="H6876" s="102"/>
      <c r="I6876" s="210"/>
      <c r="J6876" s="102"/>
      <c r="K6876" s="210"/>
      <c r="L6876" s="102"/>
      <c r="M6876" s="210"/>
      <c r="N6876" s="102"/>
      <c r="O6876" s="210"/>
      <c r="P6876" s="102"/>
      <c r="Q6876" s="215"/>
    </row>
    <row r="6877" spans="2:17" x14ac:dyDescent="0.3">
      <c r="B6877" s="102"/>
      <c r="C6877" s="210"/>
      <c r="D6877" s="102"/>
      <c r="E6877" s="210"/>
      <c r="F6877" s="102"/>
      <c r="G6877" s="210"/>
      <c r="H6877" s="102"/>
      <c r="I6877" s="210"/>
      <c r="J6877" s="102"/>
      <c r="K6877" s="210"/>
      <c r="L6877" s="102"/>
      <c r="M6877" s="210"/>
      <c r="N6877" s="102"/>
      <c r="O6877" s="210"/>
      <c r="P6877" s="102"/>
      <c r="Q6877" s="215"/>
    </row>
    <row r="6878" spans="2:17" x14ac:dyDescent="0.3">
      <c r="B6878" s="102"/>
      <c r="C6878" s="210"/>
      <c r="D6878" s="102"/>
      <c r="E6878" s="210"/>
      <c r="F6878" s="102"/>
      <c r="G6878" s="210"/>
      <c r="H6878" s="102"/>
      <c r="I6878" s="210"/>
      <c r="J6878" s="102"/>
      <c r="K6878" s="210"/>
      <c r="L6878" s="102"/>
      <c r="M6878" s="210"/>
      <c r="N6878" s="102"/>
      <c r="O6878" s="210"/>
      <c r="P6878" s="102"/>
      <c r="Q6878" s="215"/>
    </row>
    <row r="6879" spans="2:17" x14ac:dyDescent="0.3">
      <c r="B6879" s="102"/>
      <c r="C6879" s="210"/>
      <c r="D6879" s="102"/>
      <c r="E6879" s="210"/>
      <c r="F6879" s="102"/>
      <c r="G6879" s="210"/>
      <c r="H6879" s="102"/>
      <c r="I6879" s="210"/>
      <c r="J6879" s="102"/>
      <c r="K6879" s="210"/>
      <c r="L6879" s="102"/>
      <c r="M6879" s="210"/>
      <c r="N6879" s="102"/>
      <c r="O6879" s="210"/>
      <c r="P6879" s="102"/>
      <c r="Q6879" s="215"/>
    </row>
    <row r="6880" spans="2:17" x14ac:dyDescent="0.3">
      <c r="B6880" s="102"/>
      <c r="C6880" s="210"/>
      <c r="D6880" s="102"/>
      <c r="E6880" s="210"/>
      <c r="F6880" s="102"/>
      <c r="G6880" s="210"/>
      <c r="H6880" s="102"/>
      <c r="I6880" s="210"/>
      <c r="J6880" s="102"/>
      <c r="K6880" s="210"/>
      <c r="L6880" s="102"/>
      <c r="M6880" s="210"/>
      <c r="N6880" s="102"/>
      <c r="O6880" s="210"/>
      <c r="P6880" s="102"/>
      <c r="Q6880" s="215"/>
    </row>
    <row r="6881" spans="2:17" x14ac:dyDescent="0.3">
      <c r="B6881" s="102"/>
      <c r="C6881" s="210"/>
      <c r="D6881" s="102"/>
      <c r="E6881" s="210"/>
      <c r="F6881" s="102"/>
      <c r="G6881" s="210"/>
      <c r="H6881" s="102"/>
      <c r="I6881" s="210"/>
      <c r="J6881" s="102"/>
      <c r="K6881" s="210"/>
      <c r="L6881" s="102"/>
      <c r="M6881" s="210"/>
      <c r="N6881" s="102"/>
      <c r="O6881" s="210"/>
      <c r="P6881" s="102"/>
      <c r="Q6881" s="215"/>
    </row>
    <row r="6882" spans="2:17" x14ac:dyDescent="0.3">
      <c r="B6882" s="102"/>
      <c r="C6882" s="210"/>
      <c r="D6882" s="102"/>
      <c r="E6882" s="210"/>
      <c r="F6882" s="102"/>
      <c r="G6882" s="210"/>
      <c r="H6882" s="102"/>
      <c r="I6882" s="210"/>
      <c r="J6882" s="102"/>
      <c r="K6882" s="210"/>
      <c r="L6882" s="102"/>
      <c r="M6882" s="210"/>
      <c r="N6882" s="102"/>
      <c r="O6882" s="210"/>
      <c r="P6882" s="102"/>
      <c r="Q6882" s="215"/>
    </row>
    <row r="6883" spans="2:17" x14ac:dyDescent="0.3">
      <c r="B6883" s="102"/>
      <c r="C6883" s="210"/>
      <c r="D6883" s="102"/>
      <c r="E6883" s="210"/>
      <c r="F6883" s="102"/>
      <c r="G6883" s="210"/>
      <c r="H6883" s="102"/>
      <c r="I6883" s="210"/>
      <c r="J6883" s="102"/>
      <c r="K6883" s="210"/>
      <c r="L6883" s="102"/>
      <c r="M6883" s="210"/>
      <c r="N6883" s="102"/>
      <c r="O6883" s="210"/>
      <c r="P6883" s="102"/>
      <c r="Q6883" s="215"/>
    </row>
    <row r="6884" spans="2:17" x14ac:dyDescent="0.3">
      <c r="B6884" s="102"/>
      <c r="C6884" s="210"/>
      <c r="D6884" s="102"/>
      <c r="E6884" s="210"/>
      <c r="F6884" s="102"/>
      <c r="G6884" s="210"/>
      <c r="H6884" s="102"/>
      <c r="I6884" s="210"/>
      <c r="J6884" s="102"/>
      <c r="K6884" s="210"/>
      <c r="L6884" s="102"/>
      <c r="M6884" s="210"/>
      <c r="N6884" s="102"/>
      <c r="O6884" s="210"/>
      <c r="P6884" s="102"/>
      <c r="Q6884" s="215"/>
    </row>
    <row r="6885" spans="2:17" x14ac:dyDescent="0.3">
      <c r="B6885" s="102"/>
      <c r="C6885" s="210"/>
      <c r="D6885" s="102"/>
      <c r="E6885" s="210"/>
      <c r="F6885" s="102"/>
      <c r="G6885" s="210"/>
      <c r="H6885" s="102"/>
      <c r="I6885" s="210"/>
      <c r="J6885" s="102"/>
      <c r="K6885" s="210"/>
      <c r="L6885" s="102"/>
      <c r="M6885" s="210"/>
      <c r="N6885" s="102"/>
      <c r="O6885" s="210"/>
      <c r="P6885" s="102"/>
      <c r="Q6885" s="215"/>
    </row>
    <row r="6886" spans="2:17" x14ac:dyDescent="0.3">
      <c r="B6886" s="102"/>
      <c r="C6886" s="210"/>
      <c r="D6886" s="102"/>
      <c r="E6886" s="210"/>
      <c r="F6886" s="102"/>
      <c r="G6886" s="210"/>
      <c r="H6886" s="102"/>
      <c r="I6886" s="210"/>
      <c r="J6886" s="102"/>
      <c r="K6886" s="210"/>
      <c r="L6886" s="102"/>
      <c r="M6886" s="210"/>
      <c r="N6886" s="102"/>
      <c r="O6886" s="210"/>
      <c r="P6886" s="102"/>
      <c r="Q6886" s="215"/>
    </row>
    <row r="6887" spans="2:17" x14ac:dyDescent="0.3">
      <c r="B6887" s="102"/>
      <c r="C6887" s="210"/>
      <c r="D6887" s="102"/>
      <c r="E6887" s="210"/>
      <c r="F6887" s="102"/>
      <c r="G6887" s="210"/>
      <c r="H6887" s="102"/>
      <c r="I6887" s="210"/>
      <c r="J6887" s="102"/>
      <c r="K6887" s="210"/>
      <c r="L6887" s="102"/>
      <c r="M6887" s="210"/>
      <c r="N6887" s="102"/>
      <c r="O6887" s="210"/>
      <c r="P6887" s="102"/>
      <c r="Q6887" s="215"/>
    </row>
    <row r="6888" spans="2:17" x14ac:dyDescent="0.3">
      <c r="B6888" s="102"/>
      <c r="C6888" s="210"/>
      <c r="D6888" s="102"/>
      <c r="E6888" s="210"/>
      <c r="F6888" s="102"/>
      <c r="G6888" s="210"/>
      <c r="H6888" s="102"/>
      <c r="I6888" s="210"/>
      <c r="J6888" s="102"/>
      <c r="K6888" s="210"/>
      <c r="L6888" s="102"/>
      <c r="M6888" s="210"/>
      <c r="N6888" s="102"/>
      <c r="O6888" s="210"/>
      <c r="P6888" s="102"/>
      <c r="Q6888" s="215"/>
    </row>
    <row r="6889" spans="2:17" x14ac:dyDescent="0.3">
      <c r="B6889" s="102"/>
      <c r="C6889" s="210"/>
      <c r="D6889" s="102"/>
      <c r="E6889" s="210"/>
      <c r="F6889" s="102"/>
      <c r="G6889" s="210"/>
      <c r="H6889" s="102"/>
      <c r="I6889" s="210"/>
      <c r="J6889" s="102"/>
      <c r="K6889" s="210"/>
      <c r="L6889" s="102"/>
      <c r="M6889" s="210"/>
      <c r="N6889" s="102"/>
      <c r="O6889" s="210"/>
      <c r="P6889" s="102"/>
      <c r="Q6889" s="215"/>
    </row>
    <row r="6890" spans="2:17" x14ac:dyDescent="0.3">
      <c r="B6890" s="102"/>
      <c r="C6890" s="210"/>
      <c r="D6890" s="102"/>
      <c r="E6890" s="210"/>
      <c r="F6890" s="102"/>
      <c r="G6890" s="210"/>
      <c r="H6890" s="102"/>
      <c r="I6890" s="210"/>
      <c r="J6890" s="102"/>
      <c r="K6890" s="210"/>
      <c r="L6890" s="102"/>
      <c r="M6890" s="210"/>
      <c r="N6890" s="102"/>
      <c r="O6890" s="210"/>
      <c r="P6890" s="102"/>
      <c r="Q6890" s="215"/>
    </row>
    <row r="6891" spans="2:17" x14ac:dyDescent="0.3">
      <c r="B6891" s="102"/>
      <c r="C6891" s="210"/>
      <c r="D6891" s="102"/>
      <c r="E6891" s="210"/>
      <c r="F6891" s="102"/>
      <c r="G6891" s="210"/>
      <c r="H6891" s="102"/>
      <c r="I6891" s="210"/>
      <c r="J6891" s="102"/>
      <c r="K6891" s="210"/>
      <c r="L6891" s="102"/>
      <c r="M6891" s="210"/>
      <c r="N6891" s="102"/>
      <c r="O6891" s="210"/>
      <c r="P6891" s="102"/>
      <c r="Q6891" s="215"/>
    </row>
    <row r="6892" spans="2:17" x14ac:dyDescent="0.3">
      <c r="B6892" s="102"/>
      <c r="C6892" s="210"/>
      <c r="D6892" s="102"/>
      <c r="E6892" s="210"/>
      <c r="F6892" s="102"/>
      <c r="G6892" s="210"/>
      <c r="H6892" s="102"/>
      <c r="I6892" s="210"/>
      <c r="J6892" s="102"/>
      <c r="K6892" s="210"/>
      <c r="L6892" s="102"/>
      <c r="M6892" s="210"/>
      <c r="N6892" s="102"/>
      <c r="O6892" s="210"/>
      <c r="P6892" s="102"/>
      <c r="Q6892" s="215"/>
    </row>
    <row r="6893" spans="2:17" x14ac:dyDescent="0.3">
      <c r="B6893" s="102"/>
      <c r="C6893" s="210"/>
      <c r="D6893" s="102"/>
      <c r="E6893" s="210"/>
      <c r="F6893" s="102"/>
      <c r="G6893" s="210"/>
      <c r="H6893" s="102"/>
      <c r="I6893" s="210"/>
      <c r="J6893" s="102"/>
      <c r="K6893" s="210"/>
      <c r="L6893" s="102"/>
      <c r="M6893" s="210"/>
      <c r="N6893" s="102"/>
      <c r="O6893" s="210"/>
      <c r="P6893" s="102"/>
      <c r="Q6893" s="215"/>
    </row>
    <row r="6894" spans="2:17" x14ac:dyDescent="0.3">
      <c r="B6894" s="102"/>
      <c r="C6894" s="210"/>
      <c r="D6894" s="102"/>
      <c r="E6894" s="210"/>
      <c r="F6894" s="102"/>
      <c r="G6894" s="210"/>
      <c r="H6894" s="102"/>
      <c r="I6894" s="210"/>
      <c r="J6894" s="102"/>
      <c r="K6894" s="210"/>
      <c r="L6894" s="102"/>
      <c r="M6894" s="210"/>
      <c r="N6894" s="102"/>
      <c r="O6894" s="210"/>
      <c r="P6894" s="102"/>
      <c r="Q6894" s="215"/>
    </row>
    <row r="6895" spans="2:17" x14ac:dyDescent="0.3">
      <c r="B6895" s="102"/>
      <c r="C6895" s="210"/>
      <c r="D6895" s="102"/>
      <c r="E6895" s="210"/>
      <c r="F6895" s="102"/>
      <c r="G6895" s="210"/>
      <c r="H6895" s="102"/>
      <c r="I6895" s="210"/>
      <c r="J6895" s="102"/>
      <c r="K6895" s="210"/>
      <c r="L6895" s="102"/>
      <c r="M6895" s="210"/>
      <c r="N6895" s="102"/>
      <c r="O6895" s="210"/>
      <c r="P6895" s="102"/>
      <c r="Q6895" s="215"/>
    </row>
    <row r="6896" spans="2:17" x14ac:dyDescent="0.3">
      <c r="B6896" s="102"/>
      <c r="C6896" s="210"/>
      <c r="D6896" s="102"/>
      <c r="E6896" s="210"/>
      <c r="F6896" s="102"/>
      <c r="G6896" s="210"/>
      <c r="H6896" s="102"/>
      <c r="I6896" s="210"/>
      <c r="J6896" s="102"/>
      <c r="K6896" s="210"/>
      <c r="L6896" s="102"/>
      <c r="M6896" s="210"/>
      <c r="N6896" s="102"/>
      <c r="O6896" s="210"/>
      <c r="P6896" s="102"/>
      <c r="Q6896" s="215"/>
    </row>
    <row r="6897" spans="2:17" x14ac:dyDescent="0.3">
      <c r="B6897" s="102"/>
      <c r="C6897" s="210"/>
      <c r="D6897" s="102"/>
      <c r="E6897" s="210"/>
      <c r="F6897" s="102"/>
      <c r="G6897" s="210"/>
      <c r="H6897" s="102"/>
      <c r="I6897" s="210"/>
      <c r="J6897" s="102"/>
      <c r="K6897" s="210"/>
      <c r="L6897" s="102"/>
      <c r="M6897" s="210"/>
      <c r="N6897" s="102"/>
      <c r="O6897" s="210"/>
      <c r="P6897" s="102"/>
      <c r="Q6897" s="215"/>
    </row>
    <row r="6898" spans="2:17" x14ac:dyDescent="0.3">
      <c r="B6898" s="102"/>
      <c r="C6898" s="210"/>
      <c r="D6898" s="102"/>
      <c r="E6898" s="210"/>
      <c r="F6898" s="102"/>
      <c r="G6898" s="210"/>
      <c r="H6898" s="102"/>
      <c r="I6898" s="210"/>
      <c r="J6898" s="102"/>
      <c r="K6898" s="210"/>
      <c r="L6898" s="102"/>
      <c r="M6898" s="210"/>
      <c r="N6898" s="102"/>
      <c r="O6898" s="210"/>
      <c r="P6898" s="102"/>
      <c r="Q6898" s="215"/>
    </row>
    <row r="6899" spans="2:17" x14ac:dyDescent="0.3">
      <c r="B6899" s="102"/>
      <c r="C6899" s="210"/>
      <c r="D6899" s="102"/>
      <c r="E6899" s="210"/>
      <c r="F6899" s="102"/>
      <c r="G6899" s="210"/>
      <c r="H6899" s="102"/>
      <c r="I6899" s="210"/>
      <c r="J6899" s="102"/>
      <c r="K6899" s="210"/>
      <c r="L6899" s="102"/>
      <c r="M6899" s="210"/>
      <c r="N6899" s="102"/>
      <c r="O6899" s="210"/>
      <c r="P6899" s="102"/>
      <c r="Q6899" s="215"/>
    </row>
    <row r="6900" spans="2:17" x14ac:dyDescent="0.3">
      <c r="B6900" s="102"/>
      <c r="C6900" s="210"/>
      <c r="D6900" s="102"/>
      <c r="E6900" s="210"/>
      <c r="F6900" s="102"/>
      <c r="G6900" s="210"/>
      <c r="H6900" s="102"/>
      <c r="I6900" s="210"/>
      <c r="J6900" s="102"/>
      <c r="K6900" s="210"/>
      <c r="L6900" s="102"/>
      <c r="M6900" s="210"/>
      <c r="N6900" s="102"/>
      <c r="O6900" s="210"/>
      <c r="P6900" s="102"/>
      <c r="Q6900" s="215"/>
    </row>
    <row r="6901" spans="2:17" x14ac:dyDescent="0.3">
      <c r="B6901" s="102"/>
      <c r="C6901" s="210"/>
      <c r="D6901" s="102"/>
      <c r="E6901" s="210"/>
      <c r="F6901" s="102"/>
      <c r="G6901" s="210"/>
      <c r="H6901" s="102"/>
      <c r="I6901" s="210"/>
      <c r="J6901" s="102"/>
      <c r="K6901" s="210"/>
      <c r="L6901" s="102"/>
      <c r="M6901" s="210"/>
      <c r="N6901" s="102"/>
      <c r="O6901" s="210"/>
      <c r="P6901" s="102"/>
      <c r="Q6901" s="215"/>
    </row>
    <row r="6902" spans="2:17" x14ac:dyDescent="0.3">
      <c r="B6902" s="102"/>
      <c r="C6902" s="210"/>
      <c r="D6902" s="102"/>
      <c r="E6902" s="210"/>
      <c r="F6902" s="102"/>
      <c r="G6902" s="210"/>
      <c r="H6902" s="102"/>
      <c r="I6902" s="210"/>
      <c r="J6902" s="102"/>
      <c r="K6902" s="210"/>
      <c r="L6902" s="102"/>
      <c r="M6902" s="210"/>
      <c r="N6902" s="102"/>
      <c r="O6902" s="210"/>
      <c r="P6902" s="102"/>
      <c r="Q6902" s="215"/>
    </row>
    <row r="6903" spans="2:17" x14ac:dyDescent="0.3">
      <c r="B6903" s="102"/>
      <c r="C6903" s="210"/>
      <c r="D6903" s="102"/>
      <c r="E6903" s="210"/>
      <c r="F6903" s="102"/>
      <c r="G6903" s="210"/>
      <c r="H6903" s="102"/>
      <c r="I6903" s="210"/>
      <c r="J6903" s="102"/>
      <c r="K6903" s="210"/>
      <c r="L6903" s="102"/>
      <c r="M6903" s="210"/>
      <c r="N6903" s="102"/>
      <c r="O6903" s="210"/>
      <c r="P6903" s="102"/>
      <c r="Q6903" s="215"/>
    </row>
    <row r="6904" spans="2:17" x14ac:dyDescent="0.3">
      <c r="B6904" s="102"/>
      <c r="C6904" s="210"/>
      <c r="D6904" s="102"/>
      <c r="E6904" s="210"/>
      <c r="F6904" s="102"/>
      <c r="G6904" s="210"/>
      <c r="H6904" s="102"/>
      <c r="I6904" s="210"/>
      <c r="J6904" s="102"/>
      <c r="K6904" s="210"/>
      <c r="L6904" s="102"/>
      <c r="M6904" s="210"/>
      <c r="N6904" s="102"/>
      <c r="O6904" s="210"/>
      <c r="P6904" s="102"/>
      <c r="Q6904" s="215"/>
    </row>
    <row r="6905" spans="2:17" x14ac:dyDescent="0.3">
      <c r="B6905" s="102"/>
      <c r="C6905" s="210"/>
      <c r="D6905" s="102"/>
      <c r="E6905" s="210"/>
      <c r="F6905" s="102"/>
      <c r="G6905" s="210"/>
      <c r="H6905" s="102"/>
      <c r="I6905" s="210"/>
      <c r="J6905" s="102"/>
      <c r="K6905" s="210"/>
      <c r="L6905" s="102"/>
      <c r="M6905" s="210"/>
      <c r="N6905" s="102"/>
      <c r="O6905" s="210"/>
      <c r="P6905" s="102"/>
      <c r="Q6905" s="215"/>
    </row>
    <row r="6906" spans="2:17" x14ac:dyDescent="0.3">
      <c r="B6906" s="102"/>
      <c r="C6906" s="210"/>
      <c r="D6906" s="102"/>
      <c r="E6906" s="210"/>
      <c r="F6906" s="102"/>
      <c r="G6906" s="210"/>
      <c r="H6906" s="102"/>
      <c r="I6906" s="210"/>
      <c r="J6906" s="102"/>
      <c r="K6906" s="210"/>
      <c r="L6906" s="102"/>
      <c r="M6906" s="210"/>
      <c r="N6906" s="102"/>
      <c r="O6906" s="210"/>
      <c r="P6906" s="102"/>
      <c r="Q6906" s="215"/>
    </row>
    <row r="6907" spans="2:17" x14ac:dyDescent="0.3">
      <c r="B6907" s="102"/>
      <c r="C6907" s="210"/>
      <c r="D6907" s="102"/>
      <c r="E6907" s="210"/>
      <c r="F6907" s="102"/>
      <c r="G6907" s="210"/>
      <c r="H6907" s="102"/>
      <c r="I6907" s="210"/>
      <c r="J6907" s="102"/>
      <c r="K6907" s="210"/>
      <c r="L6907" s="102"/>
      <c r="M6907" s="210"/>
      <c r="N6907" s="102"/>
      <c r="O6907" s="210"/>
      <c r="P6907" s="102"/>
      <c r="Q6907" s="215"/>
    </row>
    <row r="6908" spans="2:17" x14ac:dyDescent="0.3">
      <c r="B6908" s="102"/>
      <c r="C6908" s="210"/>
      <c r="D6908" s="102"/>
      <c r="E6908" s="210"/>
      <c r="F6908" s="102"/>
      <c r="G6908" s="210"/>
      <c r="H6908" s="102"/>
      <c r="I6908" s="210"/>
      <c r="J6908" s="102"/>
      <c r="K6908" s="210"/>
      <c r="L6908" s="102"/>
      <c r="M6908" s="210"/>
      <c r="N6908" s="102"/>
      <c r="O6908" s="210"/>
      <c r="P6908" s="102"/>
      <c r="Q6908" s="215"/>
    </row>
    <row r="6909" spans="2:17" x14ac:dyDescent="0.3">
      <c r="B6909" s="102"/>
      <c r="C6909" s="210"/>
      <c r="D6909" s="102"/>
      <c r="E6909" s="210"/>
      <c r="F6909" s="102"/>
      <c r="G6909" s="210"/>
      <c r="H6909" s="102"/>
      <c r="I6909" s="210"/>
      <c r="J6909" s="102"/>
      <c r="K6909" s="210"/>
      <c r="L6909" s="102"/>
      <c r="M6909" s="210"/>
      <c r="N6909" s="102"/>
      <c r="O6909" s="210"/>
      <c r="P6909" s="102"/>
      <c r="Q6909" s="215"/>
    </row>
    <row r="6910" spans="2:17" x14ac:dyDescent="0.3">
      <c r="B6910" s="102"/>
      <c r="C6910" s="210"/>
      <c r="D6910" s="102"/>
      <c r="E6910" s="210"/>
      <c r="F6910" s="102"/>
      <c r="G6910" s="210"/>
      <c r="H6910" s="102"/>
      <c r="I6910" s="210"/>
      <c r="J6910" s="102"/>
      <c r="K6910" s="210"/>
      <c r="L6910" s="102"/>
      <c r="M6910" s="210"/>
      <c r="N6910" s="102"/>
      <c r="O6910" s="210"/>
      <c r="P6910" s="102"/>
      <c r="Q6910" s="215"/>
    </row>
    <row r="6911" spans="2:17" x14ac:dyDescent="0.3">
      <c r="B6911" s="102"/>
      <c r="C6911" s="210"/>
      <c r="D6911" s="102"/>
      <c r="E6911" s="210"/>
      <c r="F6911" s="102"/>
      <c r="G6911" s="210"/>
      <c r="H6911" s="102"/>
      <c r="I6911" s="210"/>
      <c r="J6911" s="102"/>
      <c r="K6911" s="210"/>
      <c r="L6911" s="102"/>
      <c r="M6911" s="210"/>
      <c r="N6911" s="102"/>
      <c r="O6911" s="210"/>
      <c r="P6911" s="102"/>
      <c r="Q6911" s="215"/>
    </row>
    <row r="6912" spans="2:17" x14ac:dyDescent="0.3">
      <c r="B6912" s="102"/>
      <c r="C6912" s="210"/>
      <c r="D6912" s="102"/>
      <c r="E6912" s="210"/>
      <c r="F6912" s="102"/>
      <c r="G6912" s="210"/>
      <c r="H6912" s="102"/>
      <c r="I6912" s="210"/>
      <c r="J6912" s="102"/>
      <c r="K6912" s="210"/>
      <c r="L6912" s="102"/>
      <c r="M6912" s="210"/>
      <c r="N6912" s="102"/>
      <c r="O6912" s="210"/>
      <c r="P6912" s="102"/>
      <c r="Q6912" s="215"/>
    </row>
    <row r="6913" spans="2:17" x14ac:dyDescent="0.3">
      <c r="B6913" s="102"/>
      <c r="C6913" s="210"/>
      <c r="D6913" s="102"/>
      <c r="E6913" s="210"/>
      <c r="F6913" s="102"/>
      <c r="G6913" s="210"/>
      <c r="H6913" s="102"/>
      <c r="I6913" s="210"/>
      <c r="J6913" s="102"/>
      <c r="K6913" s="210"/>
      <c r="L6913" s="102"/>
      <c r="M6913" s="210"/>
      <c r="N6913" s="102"/>
      <c r="O6913" s="210"/>
      <c r="P6913" s="102"/>
      <c r="Q6913" s="215"/>
    </row>
    <row r="6914" spans="2:17" x14ac:dyDescent="0.3">
      <c r="B6914" s="102"/>
      <c r="C6914" s="210"/>
      <c r="D6914" s="102"/>
      <c r="E6914" s="210"/>
      <c r="F6914" s="102"/>
      <c r="G6914" s="210"/>
      <c r="H6914" s="102"/>
      <c r="I6914" s="210"/>
      <c r="J6914" s="102"/>
      <c r="K6914" s="210"/>
      <c r="L6914" s="102"/>
      <c r="M6914" s="210"/>
      <c r="N6914" s="102"/>
      <c r="O6914" s="210"/>
      <c r="P6914" s="102"/>
      <c r="Q6914" s="215"/>
    </row>
    <row r="6915" spans="2:17" x14ac:dyDescent="0.3">
      <c r="B6915" s="102"/>
      <c r="C6915" s="210"/>
      <c r="D6915" s="102"/>
      <c r="E6915" s="210"/>
      <c r="F6915" s="102"/>
      <c r="G6915" s="210"/>
      <c r="H6915" s="102"/>
      <c r="I6915" s="210"/>
      <c r="J6915" s="102"/>
      <c r="K6915" s="210"/>
      <c r="L6915" s="102"/>
      <c r="M6915" s="210"/>
      <c r="N6915" s="102"/>
      <c r="O6915" s="210"/>
      <c r="P6915" s="102"/>
      <c r="Q6915" s="215"/>
    </row>
    <row r="6916" spans="2:17" x14ac:dyDescent="0.3">
      <c r="B6916" s="102"/>
      <c r="C6916" s="210"/>
      <c r="D6916" s="102"/>
      <c r="E6916" s="210"/>
      <c r="F6916" s="102"/>
      <c r="G6916" s="210"/>
      <c r="H6916" s="102"/>
      <c r="I6916" s="210"/>
      <c r="J6916" s="102"/>
      <c r="K6916" s="210"/>
      <c r="L6916" s="102"/>
      <c r="M6916" s="210"/>
      <c r="N6916" s="102"/>
      <c r="O6916" s="210"/>
      <c r="P6916" s="102"/>
      <c r="Q6916" s="215"/>
    </row>
    <row r="6917" spans="2:17" x14ac:dyDescent="0.3">
      <c r="B6917" s="102"/>
      <c r="C6917" s="210"/>
      <c r="D6917" s="102"/>
      <c r="E6917" s="210"/>
      <c r="F6917" s="102"/>
      <c r="G6917" s="210"/>
      <c r="H6917" s="102"/>
      <c r="I6917" s="210"/>
      <c r="J6917" s="102"/>
      <c r="K6917" s="210"/>
      <c r="L6917" s="102"/>
      <c r="M6917" s="210"/>
      <c r="N6917" s="102"/>
      <c r="O6917" s="210"/>
      <c r="P6917" s="102"/>
      <c r="Q6917" s="215"/>
    </row>
    <row r="6918" spans="2:17" x14ac:dyDescent="0.3">
      <c r="B6918" s="102"/>
      <c r="C6918" s="210"/>
      <c r="D6918" s="102"/>
      <c r="E6918" s="210"/>
      <c r="F6918" s="102"/>
      <c r="G6918" s="210"/>
      <c r="H6918" s="102"/>
      <c r="I6918" s="210"/>
      <c r="J6918" s="102"/>
      <c r="K6918" s="210"/>
      <c r="L6918" s="102"/>
      <c r="M6918" s="210"/>
      <c r="N6918" s="102"/>
      <c r="O6918" s="210"/>
      <c r="P6918" s="102"/>
      <c r="Q6918" s="215"/>
    </row>
    <row r="6919" spans="2:17" x14ac:dyDescent="0.3">
      <c r="B6919" s="102"/>
      <c r="C6919" s="210"/>
      <c r="D6919" s="102"/>
      <c r="E6919" s="210"/>
      <c r="F6919" s="102"/>
      <c r="G6919" s="210"/>
      <c r="H6919" s="102"/>
      <c r="I6919" s="210"/>
      <c r="J6919" s="102"/>
      <c r="K6919" s="210"/>
      <c r="L6919" s="102"/>
      <c r="M6919" s="210"/>
      <c r="N6919" s="102"/>
      <c r="O6919" s="210"/>
      <c r="P6919" s="102"/>
      <c r="Q6919" s="215"/>
    </row>
    <row r="6920" spans="2:17" x14ac:dyDescent="0.3">
      <c r="B6920" s="102"/>
      <c r="C6920" s="210"/>
      <c r="D6920" s="102"/>
      <c r="E6920" s="210"/>
      <c r="F6920" s="102"/>
      <c r="G6920" s="210"/>
      <c r="H6920" s="102"/>
      <c r="I6920" s="210"/>
      <c r="J6920" s="102"/>
      <c r="K6920" s="210"/>
      <c r="L6920" s="102"/>
      <c r="M6920" s="210"/>
      <c r="N6920" s="102"/>
      <c r="O6920" s="210"/>
      <c r="P6920" s="102"/>
      <c r="Q6920" s="215"/>
    </row>
    <row r="6921" spans="2:17" x14ac:dyDescent="0.3">
      <c r="B6921" s="102"/>
      <c r="C6921" s="210"/>
      <c r="D6921" s="102"/>
      <c r="E6921" s="210"/>
      <c r="F6921" s="102"/>
      <c r="G6921" s="210"/>
      <c r="H6921" s="102"/>
      <c r="I6921" s="210"/>
      <c r="J6921" s="102"/>
      <c r="K6921" s="210"/>
      <c r="L6921" s="102"/>
      <c r="M6921" s="210"/>
      <c r="N6921" s="102"/>
      <c r="O6921" s="210"/>
      <c r="P6921" s="102"/>
      <c r="Q6921" s="215"/>
    </row>
    <row r="6922" spans="2:17" x14ac:dyDescent="0.3">
      <c r="B6922" s="102"/>
      <c r="C6922" s="210"/>
      <c r="D6922" s="102"/>
      <c r="E6922" s="210"/>
      <c r="F6922" s="102"/>
      <c r="G6922" s="210"/>
      <c r="H6922" s="102"/>
      <c r="I6922" s="210"/>
      <c r="J6922" s="102"/>
      <c r="K6922" s="210"/>
      <c r="L6922" s="102"/>
      <c r="M6922" s="210"/>
      <c r="N6922" s="102"/>
      <c r="O6922" s="210"/>
      <c r="P6922" s="102"/>
      <c r="Q6922" s="215"/>
    </row>
    <row r="6923" spans="2:17" x14ac:dyDescent="0.3">
      <c r="B6923" s="102"/>
      <c r="C6923" s="210"/>
      <c r="D6923" s="102"/>
      <c r="E6923" s="210"/>
      <c r="F6923" s="102"/>
      <c r="G6923" s="210"/>
      <c r="H6923" s="102"/>
      <c r="I6923" s="210"/>
      <c r="J6923" s="102"/>
      <c r="K6923" s="210"/>
      <c r="L6923" s="102"/>
      <c r="M6923" s="210"/>
      <c r="N6923" s="102"/>
      <c r="O6923" s="210"/>
      <c r="P6923" s="102"/>
      <c r="Q6923" s="215"/>
    </row>
    <row r="6924" spans="2:17" x14ac:dyDescent="0.3">
      <c r="B6924" s="102"/>
      <c r="C6924" s="210"/>
      <c r="D6924" s="102"/>
      <c r="E6924" s="210"/>
      <c r="F6924" s="102"/>
      <c r="G6924" s="210"/>
      <c r="H6924" s="102"/>
      <c r="I6924" s="210"/>
      <c r="J6924" s="102"/>
      <c r="K6924" s="210"/>
      <c r="L6924" s="102"/>
      <c r="M6924" s="210"/>
      <c r="N6924" s="102"/>
      <c r="O6924" s="210"/>
      <c r="P6924" s="102"/>
      <c r="Q6924" s="215"/>
    </row>
    <row r="6925" spans="2:17" x14ac:dyDescent="0.3">
      <c r="B6925" s="102"/>
      <c r="C6925" s="210"/>
      <c r="D6925" s="102"/>
      <c r="E6925" s="210"/>
      <c r="F6925" s="102"/>
      <c r="G6925" s="210"/>
      <c r="H6925" s="102"/>
      <c r="I6925" s="210"/>
      <c r="J6925" s="102"/>
      <c r="K6925" s="210"/>
      <c r="L6925" s="102"/>
      <c r="M6925" s="210"/>
      <c r="N6925" s="102"/>
      <c r="O6925" s="210"/>
      <c r="P6925" s="102"/>
      <c r="Q6925" s="215"/>
    </row>
    <row r="6926" spans="2:17" x14ac:dyDescent="0.3">
      <c r="B6926" s="102"/>
      <c r="C6926" s="210"/>
      <c r="D6926" s="102"/>
      <c r="E6926" s="210"/>
      <c r="F6926" s="102"/>
      <c r="G6926" s="210"/>
      <c r="H6926" s="102"/>
      <c r="I6926" s="210"/>
      <c r="J6926" s="102"/>
      <c r="K6926" s="210"/>
      <c r="L6926" s="102"/>
      <c r="M6926" s="210"/>
      <c r="N6926" s="102"/>
      <c r="O6926" s="210"/>
      <c r="P6926" s="102"/>
      <c r="Q6926" s="215"/>
    </row>
    <row r="6927" spans="2:17" x14ac:dyDescent="0.3">
      <c r="B6927" s="102"/>
      <c r="C6927" s="210"/>
      <c r="D6927" s="102"/>
      <c r="E6927" s="210"/>
      <c r="F6927" s="102"/>
      <c r="G6927" s="210"/>
      <c r="H6927" s="102"/>
      <c r="I6927" s="210"/>
      <c r="J6927" s="102"/>
      <c r="K6927" s="210"/>
      <c r="L6927" s="102"/>
      <c r="M6927" s="210"/>
      <c r="N6927" s="102"/>
      <c r="O6927" s="210"/>
      <c r="P6927" s="102"/>
      <c r="Q6927" s="215"/>
    </row>
    <row r="6928" spans="2:17" x14ac:dyDescent="0.3">
      <c r="B6928" s="102"/>
      <c r="C6928" s="210"/>
      <c r="D6928" s="102"/>
      <c r="E6928" s="210"/>
      <c r="F6928" s="102"/>
      <c r="G6928" s="210"/>
      <c r="H6928" s="102"/>
      <c r="I6928" s="210"/>
      <c r="J6928" s="102"/>
      <c r="K6928" s="210"/>
      <c r="L6928" s="102"/>
      <c r="M6928" s="210"/>
      <c r="N6928" s="102"/>
      <c r="O6928" s="210"/>
      <c r="P6928" s="102"/>
      <c r="Q6928" s="215"/>
    </row>
    <row r="6929" spans="2:17" x14ac:dyDescent="0.3">
      <c r="B6929" s="102"/>
      <c r="C6929" s="210"/>
      <c r="D6929" s="102"/>
      <c r="E6929" s="210"/>
      <c r="F6929" s="102"/>
      <c r="G6929" s="210"/>
      <c r="H6929" s="102"/>
      <c r="I6929" s="210"/>
      <c r="J6929" s="102"/>
      <c r="K6929" s="210"/>
      <c r="L6929" s="102"/>
      <c r="M6929" s="210"/>
      <c r="N6929" s="102"/>
      <c r="O6929" s="210"/>
      <c r="P6929" s="102"/>
      <c r="Q6929" s="215"/>
    </row>
    <row r="6930" spans="2:17" x14ac:dyDescent="0.3">
      <c r="B6930" s="102"/>
      <c r="C6930" s="210"/>
      <c r="D6930" s="102"/>
      <c r="E6930" s="210"/>
      <c r="F6930" s="102"/>
      <c r="G6930" s="210"/>
      <c r="H6930" s="102"/>
      <c r="I6930" s="210"/>
      <c r="J6930" s="102"/>
      <c r="K6930" s="210"/>
      <c r="L6930" s="102"/>
      <c r="M6930" s="210"/>
      <c r="N6930" s="102"/>
      <c r="O6930" s="210"/>
      <c r="P6930" s="102"/>
      <c r="Q6930" s="215"/>
    </row>
    <row r="6931" spans="2:17" x14ac:dyDescent="0.3">
      <c r="B6931" s="102"/>
      <c r="C6931" s="210"/>
      <c r="D6931" s="102"/>
      <c r="E6931" s="210"/>
      <c r="F6931" s="102"/>
      <c r="G6931" s="210"/>
      <c r="H6931" s="102"/>
      <c r="I6931" s="210"/>
      <c r="J6931" s="102"/>
      <c r="K6931" s="210"/>
      <c r="L6931" s="102"/>
      <c r="M6931" s="210"/>
      <c r="N6931" s="102"/>
      <c r="O6931" s="210"/>
      <c r="P6931" s="102"/>
      <c r="Q6931" s="215"/>
    </row>
    <row r="6932" spans="2:17" x14ac:dyDescent="0.3">
      <c r="B6932" s="102"/>
      <c r="C6932" s="210"/>
      <c r="D6932" s="102"/>
      <c r="E6932" s="210"/>
      <c r="F6932" s="102"/>
      <c r="G6932" s="210"/>
      <c r="H6932" s="102"/>
      <c r="I6932" s="210"/>
      <c r="J6932" s="102"/>
      <c r="K6932" s="210"/>
      <c r="L6932" s="102"/>
      <c r="M6932" s="210"/>
      <c r="N6932" s="102"/>
      <c r="O6932" s="210"/>
      <c r="P6932" s="102"/>
      <c r="Q6932" s="215"/>
    </row>
    <row r="6933" spans="2:17" x14ac:dyDescent="0.3">
      <c r="B6933" s="102"/>
      <c r="C6933" s="210"/>
      <c r="D6933" s="102"/>
      <c r="E6933" s="210"/>
      <c r="F6933" s="102"/>
      <c r="G6933" s="210"/>
      <c r="H6933" s="102"/>
      <c r="I6933" s="210"/>
      <c r="J6933" s="102"/>
      <c r="K6933" s="210"/>
      <c r="L6933" s="102"/>
      <c r="M6933" s="210"/>
      <c r="N6933" s="102"/>
      <c r="O6933" s="210"/>
      <c r="P6933" s="102"/>
      <c r="Q6933" s="215"/>
    </row>
    <row r="6934" spans="2:17" x14ac:dyDescent="0.3">
      <c r="B6934" s="102"/>
      <c r="C6934" s="210"/>
      <c r="D6934" s="102"/>
      <c r="E6934" s="210"/>
      <c r="F6934" s="102"/>
      <c r="G6934" s="210"/>
      <c r="H6934" s="102"/>
      <c r="I6934" s="210"/>
      <c r="J6934" s="102"/>
      <c r="K6934" s="210"/>
      <c r="L6934" s="102"/>
      <c r="M6934" s="210"/>
      <c r="N6934" s="102"/>
      <c r="O6934" s="210"/>
      <c r="P6934" s="102"/>
      <c r="Q6934" s="215"/>
    </row>
    <row r="6935" spans="2:17" x14ac:dyDescent="0.3">
      <c r="B6935" s="102"/>
      <c r="C6935" s="210"/>
      <c r="D6935" s="102"/>
      <c r="E6935" s="210"/>
      <c r="F6935" s="102"/>
      <c r="G6935" s="210"/>
      <c r="H6935" s="102"/>
      <c r="I6935" s="210"/>
      <c r="J6935" s="102"/>
      <c r="K6935" s="210"/>
      <c r="L6935" s="102"/>
      <c r="M6935" s="210"/>
      <c r="N6935" s="102"/>
      <c r="O6935" s="210"/>
      <c r="P6935" s="102"/>
      <c r="Q6935" s="215"/>
    </row>
    <row r="6936" spans="2:17" x14ac:dyDescent="0.3">
      <c r="B6936" s="102"/>
      <c r="C6936" s="210"/>
      <c r="D6936" s="102"/>
      <c r="E6936" s="210"/>
      <c r="F6936" s="102"/>
      <c r="G6936" s="210"/>
      <c r="H6936" s="102"/>
      <c r="I6936" s="210"/>
      <c r="J6936" s="102"/>
      <c r="K6936" s="210"/>
      <c r="L6936" s="102"/>
      <c r="M6936" s="210"/>
      <c r="N6936" s="102"/>
      <c r="O6936" s="210"/>
      <c r="P6936" s="102"/>
      <c r="Q6936" s="215"/>
    </row>
    <row r="6937" spans="2:17" x14ac:dyDescent="0.3">
      <c r="B6937" s="102"/>
      <c r="C6937" s="210"/>
      <c r="D6937" s="102"/>
      <c r="E6937" s="210"/>
      <c r="F6937" s="102"/>
      <c r="G6937" s="210"/>
      <c r="H6937" s="102"/>
      <c r="I6937" s="210"/>
      <c r="J6937" s="102"/>
      <c r="K6937" s="210"/>
      <c r="L6937" s="102"/>
      <c r="M6937" s="210"/>
      <c r="N6937" s="102"/>
      <c r="O6937" s="210"/>
      <c r="P6937" s="102"/>
      <c r="Q6937" s="215"/>
    </row>
    <row r="6938" spans="2:17" x14ac:dyDescent="0.3">
      <c r="B6938" s="102"/>
      <c r="C6938" s="210"/>
      <c r="D6938" s="102"/>
      <c r="E6938" s="210"/>
      <c r="F6938" s="102"/>
      <c r="G6938" s="210"/>
      <c r="H6938" s="102"/>
      <c r="I6938" s="210"/>
      <c r="J6938" s="102"/>
      <c r="K6938" s="210"/>
      <c r="L6938" s="102"/>
      <c r="M6938" s="210"/>
      <c r="N6938" s="102"/>
      <c r="O6938" s="210"/>
      <c r="P6938" s="102"/>
      <c r="Q6938" s="215"/>
    </row>
    <row r="6939" spans="2:17" x14ac:dyDescent="0.3">
      <c r="B6939" s="102"/>
      <c r="C6939" s="210"/>
      <c r="D6939" s="102"/>
      <c r="E6939" s="210"/>
      <c r="F6939" s="102"/>
      <c r="G6939" s="210"/>
      <c r="H6939" s="102"/>
      <c r="I6939" s="210"/>
      <c r="J6939" s="102"/>
      <c r="K6939" s="210"/>
      <c r="L6939" s="102"/>
      <c r="M6939" s="210"/>
      <c r="N6939" s="102"/>
      <c r="O6939" s="210"/>
      <c r="P6939" s="102"/>
      <c r="Q6939" s="215"/>
    </row>
    <row r="6940" spans="2:17" x14ac:dyDescent="0.3">
      <c r="B6940" s="102"/>
      <c r="C6940" s="210"/>
      <c r="D6940" s="102"/>
      <c r="E6940" s="210"/>
      <c r="F6940" s="102"/>
      <c r="G6940" s="210"/>
      <c r="H6940" s="102"/>
      <c r="I6940" s="210"/>
      <c r="J6940" s="102"/>
      <c r="K6940" s="210"/>
      <c r="L6940" s="102"/>
      <c r="M6940" s="210"/>
      <c r="N6940" s="102"/>
      <c r="O6940" s="210"/>
      <c r="P6940" s="102"/>
      <c r="Q6940" s="215"/>
    </row>
    <row r="6941" spans="2:17" x14ac:dyDescent="0.3">
      <c r="B6941" s="102"/>
      <c r="C6941" s="210"/>
      <c r="D6941" s="102"/>
      <c r="E6941" s="210"/>
      <c r="F6941" s="102"/>
      <c r="G6941" s="210"/>
      <c r="H6941" s="102"/>
      <c r="I6941" s="210"/>
      <c r="J6941" s="102"/>
      <c r="K6941" s="210"/>
      <c r="L6941" s="102"/>
      <c r="M6941" s="210"/>
      <c r="N6941" s="102"/>
      <c r="O6941" s="210"/>
      <c r="P6941" s="102"/>
      <c r="Q6941" s="215"/>
    </row>
    <row r="6942" spans="2:17" x14ac:dyDescent="0.3">
      <c r="B6942" s="102"/>
      <c r="C6942" s="210"/>
      <c r="D6942" s="102"/>
      <c r="E6942" s="210"/>
      <c r="F6942" s="102"/>
      <c r="G6942" s="210"/>
      <c r="H6942" s="102"/>
      <c r="I6942" s="210"/>
      <c r="J6942" s="102"/>
      <c r="K6942" s="210"/>
      <c r="L6942" s="102"/>
      <c r="M6942" s="210"/>
      <c r="N6942" s="102"/>
      <c r="O6942" s="210"/>
      <c r="P6942" s="102"/>
      <c r="Q6942" s="215"/>
    </row>
    <row r="6943" spans="2:17" x14ac:dyDescent="0.3">
      <c r="B6943" s="102"/>
      <c r="C6943" s="210"/>
      <c r="D6943" s="102"/>
      <c r="E6943" s="210"/>
      <c r="F6943" s="102"/>
      <c r="G6943" s="210"/>
      <c r="H6943" s="102"/>
      <c r="I6943" s="210"/>
      <c r="J6943" s="102"/>
      <c r="K6943" s="210"/>
      <c r="L6943" s="102"/>
      <c r="M6943" s="210"/>
      <c r="N6943" s="102"/>
      <c r="O6943" s="210"/>
      <c r="P6943" s="102"/>
      <c r="Q6943" s="215"/>
    </row>
    <row r="6944" spans="2:17" x14ac:dyDescent="0.3">
      <c r="B6944" s="102"/>
      <c r="C6944" s="210"/>
      <c r="D6944" s="102"/>
      <c r="E6944" s="210"/>
      <c r="F6944" s="102"/>
      <c r="G6944" s="210"/>
      <c r="H6944" s="102"/>
      <c r="I6944" s="210"/>
      <c r="J6944" s="102"/>
      <c r="K6944" s="210"/>
      <c r="L6944" s="102"/>
      <c r="M6944" s="210"/>
      <c r="N6944" s="102"/>
      <c r="O6944" s="210"/>
      <c r="P6944" s="102"/>
      <c r="Q6944" s="215"/>
    </row>
    <row r="6945" spans="2:17" x14ac:dyDescent="0.3">
      <c r="B6945" s="102"/>
      <c r="C6945" s="210"/>
      <c r="D6945" s="102"/>
      <c r="E6945" s="210"/>
      <c r="F6945" s="102"/>
      <c r="G6945" s="210"/>
      <c r="H6945" s="102"/>
      <c r="I6945" s="210"/>
      <c r="J6945" s="102"/>
      <c r="K6945" s="210"/>
      <c r="L6945" s="102"/>
      <c r="M6945" s="210"/>
      <c r="N6945" s="102"/>
      <c r="O6945" s="210"/>
      <c r="P6945" s="102"/>
      <c r="Q6945" s="215"/>
    </row>
    <row r="6946" spans="2:17" x14ac:dyDescent="0.3">
      <c r="B6946" s="102"/>
      <c r="C6946" s="210"/>
      <c r="D6946" s="102"/>
      <c r="E6946" s="210"/>
      <c r="F6946" s="102"/>
      <c r="G6946" s="210"/>
      <c r="H6946" s="102"/>
      <c r="I6946" s="210"/>
      <c r="J6946" s="102"/>
      <c r="K6946" s="210"/>
      <c r="L6946" s="102"/>
      <c r="M6946" s="210"/>
      <c r="N6946" s="102"/>
      <c r="O6946" s="210"/>
      <c r="P6946" s="102"/>
      <c r="Q6946" s="215"/>
    </row>
    <row r="6947" spans="2:17" x14ac:dyDescent="0.3">
      <c r="B6947" s="102"/>
      <c r="C6947" s="210"/>
      <c r="D6947" s="102"/>
      <c r="E6947" s="210"/>
      <c r="F6947" s="102"/>
      <c r="G6947" s="210"/>
      <c r="H6947" s="102"/>
      <c r="I6947" s="210"/>
      <c r="J6947" s="102"/>
      <c r="K6947" s="210"/>
      <c r="L6947" s="102"/>
      <c r="M6947" s="210"/>
      <c r="N6947" s="102"/>
      <c r="O6947" s="210"/>
      <c r="P6947" s="102"/>
      <c r="Q6947" s="215"/>
    </row>
    <row r="6948" spans="2:17" x14ac:dyDescent="0.3">
      <c r="B6948" s="102"/>
      <c r="C6948" s="210"/>
      <c r="D6948" s="102"/>
      <c r="E6948" s="210"/>
      <c r="F6948" s="102"/>
      <c r="G6948" s="210"/>
      <c r="H6948" s="102"/>
      <c r="I6948" s="210"/>
      <c r="J6948" s="102"/>
      <c r="K6948" s="210"/>
      <c r="L6948" s="102"/>
      <c r="M6948" s="210"/>
      <c r="N6948" s="102"/>
      <c r="O6948" s="210"/>
      <c r="P6948" s="102"/>
      <c r="Q6948" s="215"/>
    </row>
    <row r="6949" spans="2:17" x14ac:dyDescent="0.3">
      <c r="B6949" s="102"/>
      <c r="C6949" s="210"/>
      <c r="D6949" s="102"/>
      <c r="E6949" s="210"/>
      <c r="F6949" s="102"/>
      <c r="G6949" s="210"/>
      <c r="H6949" s="102"/>
      <c r="I6949" s="210"/>
      <c r="J6949" s="102"/>
      <c r="K6949" s="210"/>
      <c r="L6949" s="102"/>
      <c r="M6949" s="210"/>
      <c r="N6949" s="102"/>
      <c r="O6949" s="210"/>
      <c r="P6949" s="102"/>
      <c r="Q6949" s="215"/>
    </row>
    <row r="6950" spans="2:17" x14ac:dyDescent="0.3">
      <c r="B6950" s="102"/>
      <c r="C6950" s="210"/>
      <c r="D6950" s="102"/>
      <c r="E6950" s="210"/>
      <c r="F6950" s="102"/>
      <c r="G6950" s="210"/>
      <c r="H6950" s="102"/>
      <c r="I6950" s="210"/>
      <c r="J6950" s="102"/>
      <c r="K6950" s="210"/>
      <c r="L6950" s="102"/>
      <c r="M6950" s="210"/>
      <c r="N6950" s="102"/>
      <c r="O6950" s="210"/>
      <c r="P6950" s="102"/>
      <c r="Q6950" s="215"/>
    </row>
    <row r="6951" spans="2:17" x14ac:dyDescent="0.3">
      <c r="B6951" s="102"/>
      <c r="C6951" s="210"/>
      <c r="D6951" s="102"/>
      <c r="E6951" s="210"/>
      <c r="F6951" s="102"/>
      <c r="G6951" s="210"/>
      <c r="H6951" s="102"/>
      <c r="I6951" s="210"/>
      <c r="J6951" s="102"/>
      <c r="K6951" s="210"/>
      <c r="L6951" s="102"/>
      <c r="M6951" s="210"/>
      <c r="N6951" s="102"/>
      <c r="O6951" s="210"/>
      <c r="P6951" s="102"/>
      <c r="Q6951" s="215"/>
    </row>
    <row r="6952" spans="2:17" x14ac:dyDescent="0.3">
      <c r="B6952" s="102"/>
      <c r="C6952" s="210"/>
      <c r="D6952" s="102"/>
      <c r="E6952" s="210"/>
      <c r="F6952" s="102"/>
      <c r="G6952" s="210"/>
      <c r="H6952" s="102"/>
      <c r="I6952" s="210"/>
      <c r="J6952" s="102"/>
      <c r="K6952" s="210"/>
      <c r="L6952" s="102"/>
      <c r="M6952" s="210"/>
      <c r="N6952" s="102"/>
      <c r="O6952" s="210"/>
      <c r="P6952" s="102"/>
      <c r="Q6952" s="215"/>
    </row>
    <row r="6953" spans="2:17" x14ac:dyDescent="0.3">
      <c r="B6953" s="102"/>
      <c r="C6953" s="210"/>
      <c r="D6953" s="102"/>
      <c r="E6953" s="210"/>
      <c r="F6953" s="102"/>
      <c r="G6953" s="210"/>
      <c r="H6953" s="102"/>
      <c r="I6953" s="210"/>
      <c r="J6953" s="102"/>
      <c r="K6953" s="210"/>
      <c r="L6953" s="102"/>
      <c r="M6953" s="210"/>
      <c r="N6953" s="102"/>
      <c r="O6953" s="210"/>
      <c r="P6953" s="102"/>
      <c r="Q6953" s="215"/>
    </row>
    <row r="6954" spans="2:17" x14ac:dyDescent="0.3">
      <c r="B6954" s="102"/>
      <c r="C6954" s="210"/>
      <c r="D6954" s="102"/>
      <c r="E6954" s="210"/>
      <c r="F6954" s="102"/>
      <c r="G6954" s="210"/>
      <c r="H6954" s="102"/>
      <c r="I6954" s="210"/>
      <c r="J6954" s="102"/>
      <c r="K6954" s="210"/>
      <c r="L6954" s="102"/>
      <c r="M6954" s="210"/>
      <c r="N6954" s="102"/>
      <c r="O6954" s="210"/>
      <c r="P6954" s="102"/>
      <c r="Q6954" s="215"/>
    </row>
    <row r="6955" spans="2:17" x14ac:dyDescent="0.3">
      <c r="B6955" s="102"/>
      <c r="C6955" s="210"/>
      <c r="D6955" s="102"/>
      <c r="E6955" s="210"/>
      <c r="F6955" s="102"/>
      <c r="G6955" s="210"/>
      <c r="H6955" s="102"/>
      <c r="I6955" s="210"/>
      <c r="J6955" s="102"/>
      <c r="K6955" s="210"/>
      <c r="L6955" s="102"/>
      <c r="M6955" s="210"/>
      <c r="N6955" s="102"/>
      <c r="O6955" s="210"/>
      <c r="P6955" s="102"/>
      <c r="Q6955" s="215"/>
    </row>
    <row r="6956" spans="2:17" x14ac:dyDescent="0.3">
      <c r="B6956" s="102"/>
      <c r="C6956" s="210"/>
      <c r="D6956" s="102"/>
      <c r="E6956" s="210"/>
      <c r="F6956" s="102"/>
      <c r="G6956" s="210"/>
      <c r="H6956" s="102"/>
      <c r="I6956" s="210"/>
      <c r="J6956" s="102"/>
      <c r="K6956" s="210"/>
      <c r="L6956" s="102"/>
      <c r="M6956" s="210"/>
      <c r="N6956" s="102"/>
      <c r="O6956" s="210"/>
      <c r="P6956" s="102"/>
      <c r="Q6956" s="215"/>
    </row>
    <row r="6957" spans="2:17" x14ac:dyDescent="0.3">
      <c r="B6957" s="102"/>
      <c r="C6957" s="210"/>
      <c r="D6957" s="102"/>
      <c r="E6957" s="210"/>
      <c r="F6957" s="102"/>
      <c r="G6957" s="210"/>
      <c r="H6957" s="102"/>
      <c r="I6957" s="210"/>
      <c r="J6957" s="102"/>
      <c r="K6957" s="210"/>
      <c r="L6957" s="102"/>
      <c r="M6957" s="210"/>
      <c r="N6957" s="102"/>
      <c r="O6957" s="210"/>
      <c r="P6957" s="102"/>
      <c r="Q6957" s="215"/>
    </row>
    <row r="6958" spans="2:17" x14ac:dyDescent="0.3">
      <c r="B6958" s="102"/>
      <c r="C6958" s="210"/>
      <c r="D6958" s="102"/>
      <c r="E6958" s="210"/>
      <c r="F6958" s="102"/>
      <c r="G6958" s="210"/>
      <c r="H6958" s="102"/>
      <c r="I6958" s="210"/>
      <c r="J6958" s="102"/>
      <c r="K6958" s="210"/>
      <c r="L6958" s="102"/>
      <c r="M6958" s="210"/>
      <c r="N6958" s="102"/>
      <c r="O6958" s="210"/>
      <c r="P6958" s="102"/>
      <c r="Q6958" s="215"/>
    </row>
    <row r="6959" spans="2:17" x14ac:dyDescent="0.3">
      <c r="B6959" s="102"/>
      <c r="C6959" s="210"/>
      <c r="D6959" s="102"/>
      <c r="E6959" s="210"/>
      <c r="F6959" s="102"/>
      <c r="G6959" s="210"/>
      <c r="H6959" s="102"/>
      <c r="I6959" s="210"/>
      <c r="J6959" s="102"/>
      <c r="K6959" s="210"/>
      <c r="L6959" s="102"/>
      <c r="M6959" s="210"/>
      <c r="N6959" s="102"/>
      <c r="O6959" s="210"/>
      <c r="P6959" s="102"/>
      <c r="Q6959" s="215"/>
    </row>
    <row r="6960" spans="2:17" x14ac:dyDescent="0.3">
      <c r="B6960" s="102"/>
      <c r="C6960" s="210"/>
      <c r="D6960" s="102"/>
      <c r="E6960" s="210"/>
      <c r="F6960" s="102"/>
      <c r="G6960" s="210"/>
      <c r="H6960" s="102"/>
      <c r="I6960" s="210"/>
      <c r="J6960" s="102"/>
      <c r="K6960" s="210"/>
      <c r="L6960" s="102"/>
      <c r="M6960" s="210"/>
      <c r="N6960" s="102"/>
      <c r="O6960" s="210"/>
      <c r="P6960" s="102"/>
      <c r="Q6960" s="215"/>
    </row>
    <row r="6961" spans="2:17" x14ac:dyDescent="0.3">
      <c r="B6961" s="102"/>
      <c r="C6961" s="210"/>
      <c r="D6961" s="102"/>
      <c r="E6961" s="210"/>
      <c r="F6961" s="102"/>
      <c r="G6961" s="210"/>
      <c r="H6961" s="102"/>
      <c r="I6961" s="210"/>
      <c r="J6961" s="102"/>
      <c r="K6961" s="210"/>
      <c r="L6961" s="102"/>
      <c r="M6961" s="210"/>
      <c r="N6961" s="102"/>
      <c r="O6961" s="210"/>
      <c r="P6961" s="102"/>
      <c r="Q6961" s="215"/>
    </row>
    <row r="6962" spans="2:17" x14ac:dyDescent="0.3">
      <c r="B6962" s="102"/>
      <c r="C6962" s="210"/>
      <c r="D6962" s="102"/>
      <c r="E6962" s="210"/>
      <c r="F6962" s="102"/>
      <c r="G6962" s="210"/>
      <c r="H6962" s="102"/>
      <c r="I6962" s="210"/>
      <c r="J6962" s="102"/>
      <c r="K6962" s="210"/>
      <c r="L6962" s="102"/>
      <c r="M6962" s="210"/>
      <c r="N6962" s="102"/>
      <c r="O6962" s="210"/>
      <c r="P6962" s="102"/>
      <c r="Q6962" s="215"/>
    </row>
    <row r="6963" spans="2:17" x14ac:dyDescent="0.3">
      <c r="B6963" s="102"/>
      <c r="C6963" s="210"/>
      <c r="D6963" s="102"/>
      <c r="E6963" s="210"/>
      <c r="F6963" s="102"/>
      <c r="G6963" s="210"/>
      <c r="H6963" s="102"/>
      <c r="I6963" s="210"/>
      <c r="J6963" s="102"/>
      <c r="K6963" s="210"/>
      <c r="L6963" s="102"/>
      <c r="M6963" s="210"/>
      <c r="N6963" s="102"/>
      <c r="O6963" s="210"/>
      <c r="P6963" s="102"/>
      <c r="Q6963" s="215"/>
    </row>
    <row r="6964" spans="2:17" x14ac:dyDescent="0.3">
      <c r="B6964" s="102"/>
      <c r="C6964" s="210"/>
      <c r="D6964" s="102"/>
      <c r="E6964" s="210"/>
      <c r="F6964" s="102"/>
      <c r="G6964" s="210"/>
      <c r="H6964" s="102"/>
      <c r="I6964" s="210"/>
      <c r="J6964" s="102"/>
      <c r="K6964" s="210"/>
      <c r="L6964" s="102"/>
      <c r="M6964" s="210"/>
      <c r="N6964" s="102"/>
      <c r="O6964" s="210"/>
      <c r="P6964" s="102"/>
      <c r="Q6964" s="215"/>
    </row>
    <row r="6965" spans="2:17" x14ac:dyDescent="0.3">
      <c r="B6965" s="102"/>
      <c r="C6965" s="210"/>
      <c r="D6965" s="102"/>
      <c r="E6965" s="210"/>
      <c r="F6965" s="102"/>
      <c r="G6965" s="210"/>
      <c r="H6965" s="102"/>
      <c r="I6965" s="210"/>
      <c r="J6965" s="102"/>
      <c r="K6965" s="210"/>
      <c r="L6965" s="102"/>
      <c r="M6965" s="210"/>
      <c r="N6965" s="102"/>
      <c r="O6965" s="210"/>
      <c r="P6965" s="102"/>
      <c r="Q6965" s="215"/>
    </row>
    <row r="6966" spans="2:17" x14ac:dyDescent="0.3">
      <c r="B6966" s="102"/>
      <c r="C6966" s="210"/>
      <c r="D6966" s="102"/>
      <c r="E6966" s="210"/>
      <c r="F6966" s="102"/>
      <c r="G6966" s="210"/>
      <c r="H6966" s="102"/>
      <c r="I6966" s="210"/>
      <c r="J6966" s="102"/>
      <c r="K6966" s="210"/>
      <c r="L6966" s="102"/>
      <c r="M6966" s="210"/>
      <c r="N6966" s="102"/>
      <c r="O6966" s="210"/>
      <c r="P6966" s="102"/>
      <c r="Q6966" s="215"/>
    </row>
    <row r="6967" spans="2:17" x14ac:dyDescent="0.3">
      <c r="B6967" s="102"/>
      <c r="C6967" s="210"/>
      <c r="D6967" s="102"/>
      <c r="E6967" s="210"/>
      <c r="F6967" s="102"/>
      <c r="G6967" s="210"/>
      <c r="H6967" s="102"/>
      <c r="I6967" s="210"/>
      <c r="J6967" s="102"/>
      <c r="K6967" s="210"/>
      <c r="L6967" s="102"/>
      <c r="M6967" s="210"/>
      <c r="N6967" s="102"/>
      <c r="O6967" s="210"/>
      <c r="P6967" s="102"/>
      <c r="Q6967" s="215"/>
    </row>
    <row r="6968" spans="2:17" x14ac:dyDescent="0.3">
      <c r="B6968" s="102"/>
      <c r="C6968" s="210"/>
      <c r="D6968" s="102"/>
      <c r="E6968" s="210"/>
      <c r="F6968" s="102"/>
      <c r="G6968" s="210"/>
      <c r="H6968" s="102"/>
      <c r="I6968" s="210"/>
      <c r="J6968" s="102"/>
      <c r="K6968" s="210"/>
      <c r="L6968" s="102"/>
      <c r="M6968" s="210"/>
      <c r="N6968" s="102"/>
      <c r="O6968" s="210"/>
      <c r="P6968" s="102"/>
      <c r="Q6968" s="215"/>
    </row>
    <row r="6969" spans="2:17" x14ac:dyDescent="0.3">
      <c r="B6969" s="102"/>
      <c r="C6969" s="210"/>
      <c r="D6969" s="102"/>
      <c r="E6969" s="210"/>
      <c r="F6969" s="102"/>
      <c r="G6969" s="210"/>
      <c r="H6969" s="102"/>
      <c r="I6969" s="210"/>
      <c r="J6969" s="102"/>
      <c r="K6969" s="210"/>
      <c r="L6969" s="102"/>
      <c r="M6969" s="210"/>
      <c r="N6969" s="102"/>
      <c r="O6969" s="210"/>
      <c r="P6969" s="102"/>
      <c r="Q6969" s="215"/>
    </row>
    <row r="6970" spans="2:17" x14ac:dyDescent="0.3">
      <c r="B6970" s="102"/>
      <c r="C6970" s="210"/>
      <c r="D6970" s="102"/>
      <c r="E6970" s="210"/>
      <c r="F6970" s="102"/>
      <c r="G6970" s="210"/>
      <c r="H6970" s="102"/>
      <c r="I6970" s="210"/>
      <c r="J6970" s="102"/>
      <c r="K6970" s="210"/>
      <c r="L6970" s="102"/>
      <c r="M6970" s="210"/>
      <c r="N6970" s="102"/>
      <c r="O6970" s="210"/>
      <c r="P6970" s="102"/>
      <c r="Q6970" s="215"/>
    </row>
    <row r="6971" spans="2:17" x14ac:dyDescent="0.3">
      <c r="B6971" s="102"/>
      <c r="C6971" s="210"/>
      <c r="D6971" s="102"/>
      <c r="E6971" s="210"/>
      <c r="F6971" s="102"/>
      <c r="G6971" s="210"/>
      <c r="H6971" s="102"/>
      <c r="I6971" s="210"/>
      <c r="J6971" s="102"/>
      <c r="K6971" s="210"/>
      <c r="L6971" s="102"/>
      <c r="M6971" s="210"/>
      <c r="N6971" s="102"/>
      <c r="O6971" s="210"/>
      <c r="P6971" s="102"/>
      <c r="Q6971" s="215"/>
    </row>
    <row r="6972" spans="2:17" x14ac:dyDescent="0.3">
      <c r="B6972" s="102"/>
      <c r="C6972" s="210"/>
      <c r="D6972" s="102"/>
      <c r="E6972" s="210"/>
      <c r="F6972" s="102"/>
      <c r="G6972" s="210"/>
      <c r="H6972" s="102"/>
      <c r="I6972" s="210"/>
      <c r="J6972" s="102"/>
      <c r="K6972" s="210"/>
      <c r="L6972" s="102"/>
      <c r="M6972" s="210"/>
      <c r="N6972" s="102"/>
      <c r="O6972" s="210"/>
      <c r="P6972" s="102"/>
      <c r="Q6972" s="215"/>
    </row>
    <row r="6973" spans="2:17" x14ac:dyDescent="0.3">
      <c r="B6973" s="102"/>
      <c r="C6973" s="210"/>
      <c r="D6973" s="102"/>
      <c r="E6973" s="210"/>
      <c r="F6973" s="102"/>
      <c r="G6973" s="210"/>
      <c r="H6973" s="102"/>
      <c r="I6973" s="210"/>
      <c r="J6973" s="102"/>
      <c r="K6973" s="210"/>
      <c r="L6973" s="102"/>
      <c r="M6973" s="210"/>
      <c r="N6973" s="102"/>
      <c r="O6973" s="210"/>
      <c r="P6973" s="102"/>
      <c r="Q6973" s="215"/>
    </row>
    <row r="6974" spans="2:17" x14ac:dyDescent="0.3">
      <c r="B6974" s="102"/>
      <c r="C6974" s="210"/>
      <c r="D6974" s="102"/>
      <c r="E6974" s="210"/>
      <c r="F6974" s="102"/>
      <c r="G6974" s="210"/>
      <c r="H6974" s="102"/>
      <c r="I6974" s="210"/>
      <c r="J6974" s="102"/>
      <c r="K6974" s="210"/>
      <c r="L6974" s="102"/>
      <c r="M6974" s="210"/>
      <c r="N6974" s="102"/>
      <c r="O6974" s="210"/>
      <c r="P6974" s="102"/>
      <c r="Q6974" s="215"/>
    </row>
    <row r="6975" spans="2:17" x14ac:dyDescent="0.3">
      <c r="B6975" s="102"/>
      <c r="C6975" s="210"/>
      <c r="D6975" s="102"/>
      <c r="E6975" s="210"/>
      <c r="F6975" s="102"/>
      <c r="G6975" s="210"/>
      <c r="H6975" s="102"/>
      <c r="I6975" s="210"/>
      <c r="J6975" s="102"/>
      <c r="K6975" s="210"/>
      <c r="L6975" s="102"/>
      <c r="M6975" s="210"/>
      <c r="N6975" s="102"/>
      <c r="O6975" s="210"/>
      <c r="P6975" s="102"/>
      <c r="Q6975" s="215"/>
    </row>
    <row r="6976" spans="2:17" x14ac:dyDescent="0.3">
      <c r="B6976" s="102"/>
      <c r="C6976" s="210"/>
      <c r="D6976" s="102"/>
      <c r="E6976" s="210"/>
      <c r="F6976" s="102"/>
      <c r="G6976" s="210"/>
      <c r="H6976" s="102"/>
      <c r="I6976" s="210"/>
      <c r="J6976" s="102"/>
      <c r="K6976" s="210"/>
      <c r="L6976" s="102"/>
      <c r="M6976" s="210"/>
      <c r="N6976" s="102"/>
      <c r="O6976" s="210"/>
      <c r="P6976" s="102"/>
      <c r="Q6976" s="215"/>
    </row>
    <row r="6977" spans="2:17" x14ac:dyDescent="0.3">
      <c r="B6977" s="102"/>
      <c r="C6977" s="210"/>
      <c r="D6977" s="102"/>
      <c r="E6977" s="210"/>
      <c r="F6977" s="102"/>
      <c r="G6977" s="210"/>
      <c r="H6977" s="102"/>
      <c r="I6977" s="210"/>
      <c r="J6977" s="102"/>
      <c r="K6977" s="210"/>
      <c r="L6977" s="102"/>
      <c r="M6977" s="210"/>
      <c r="N6977" s="102"/>
      <c r="O6977" s="210"/>
      <c r="P6977" s="102"/>
      <c r="Q6977" s="215"/>
    </row>
    <row r="6978" spans="2:17" x14ac:dyDescent="0.3">
      <c r="B6978" s="102"/>
      <c r="C6978" s="210"/>
      <c r="D6978" s="102"/>
      <c r="E6978" s="210"/>
      <c r="F6978" s="102"/>
      <c r="G6978" s="210"/>
      <c r="H6978" s="102"/>
      <c r="I6978" s="210"/>
      <c r="J6978" s="102"/>
      <c r="K6978" s="210"/>
      <c r="L6978" s="102"/>
      <c r="M6978" s="210"/>
      <c r="N6978" s="102"/>
      <c r="O6978" s="210"/>
      <c r="P6978" s="102"/>
      <c r="Q6978" s="215"/>
    </row>
    <row r="6979" spans="2:17" x14ac:dyDescent="0.3">
      <c r="B6979" s="102"/>
      <c r="C6979" s="210"/>
      <c r="D6979" s="102"/>
      <c r="E6979" s="210"/>
      <c r="F6979" s="102"/>
      <c r="G6979" s="210"/>
      <c r="H6979" s="102"/>
      <c r="I6979" s="210"/>
      <c r="J6979" s="102"/>
      <c r="K6979" s="210"/>
      <c r="L6979" s="102"/>
      <c r="M6979" s="210"/>
      <c r="N6979" s="102"/>
      <c r="O6979" s="210"/>
      <c r="P6979" s="102"/>
      <c r="Q6979" s="215"/>
    </row>
    <row r="6980" spans="2:17" x14ac:dyDescent="0.3">
      <c r="B6980" s="102"/>
      <c r="C6980" s="210"/>
      <c r="D6980" s="102"/>
      <c r="E6980" s="210"/>
      <c r="F6980" s="102"/>
      <c r="G6980" s="210"/>
      <c r="H6980" s="102"/>
      <c r="I6980" s="210"/>
      <c r="J6980" s="102"/>
      <c r="K6980" s="210"/>
      <c r="L6980" s="102"/>
      <c r="M6980" s="210"/>
      <c r="N6980" s="102"/>
      <c r="O6980" s="210"/>
      <c r="P6980" s="102"/>
      <c r="Q6980" s="215"/>
    </row>
    <row r="6981" spans="2:17" x14ac:dyDescent="0.3">
      <c r="B6981" s="102"/>
      <c r="C6981" s="210"/>
      <c r="D6981" s="102"/>
      <c r="E6981" s="210"/>
      <c r="F6981" s="102"/>
      <c r="G6981" s="210"/>
      <c r="H6981" s="102"/>
      <c r="I6981" s="210"/>
      <c r="J6981" s="102"/>
      <c r="K6981" s="210"/>
      <c r="L6981" s="102"/>
      <c r="M6981" s="210"/>
      <c r="N6981" s="102"/>
      <c r="O6981" s="210"/>
      <c r="P6981" s="102"/>
      <c r="Q6981" s="215"/>
    </row>
    <row r="6982" spans="2:17" x14ac:dyDescent="0.3">
      <c r="B6982" s="102"/>
      <c r="C6982" s="210"/>
      <c r="D6982" s="102"/>
      <c r="E6982" s="210"/>
      <c r="F6982" s="102"/>
      <c r="G6982" s="210"/>
      <c r="H6982" s="102"/>
      <c r="I6982" s="210"/>
      <c r="J6982" s="102"/>
      <c r="K6982" s="210"/>
      <c r="L6982" s="102"/>
      <c r="M6982" s="210"/>
      <c r="N6982" s="102"/>
      <c r="O6982" s="210"/>
      <c r="P6982" s="102"/>
      <c r="Q6982" s="215"/>
    </row>
    <row r="6983" spans="2:17" x14ac:dyDescent="0.3">
      <c r="B6983" s="102"/>
      <c r="C6983" s="210"/>
      <c r="D6983" s="102"/>
      <c r="E6983" s="210"/>
      <c r="F6983" s="102"/>
      <c r="G6983" s="210"/>
      <c r="H6983" s="102"/>
      <c r="I6983" s="210"/>
      <c r="J6983" s="102"/>
      <c r="K6983" s="210"/>
      <c r="L6983" s="102"/>
      <c r="M6983" s="210"/>
      <c r="N6983" s="102"/>
      <c r="O6983" s="210"/>
      <c r="P6983" s="102"/>
      <c r="Q6983" s="215"/>
    </row>
    <row r="6984" spans="2:17" x14ac:dyDescent="0.3">
      <c r="B6984" s="102"/>
      <c r="C6984" s="210"/>
      <c r="D6984" s="102"/>
      <c r="E6984" s="210"/>
      <c r="F6984" s="102"/>
      <c r="G6984" s="210"/>
      <c r="H6984" s="102"/>
      <c r="I6984" s="210"/>
      <c r="J6984" s="102"/>
      <c r="K6984" s="210"/>
      <c r="L6984" s="102"/>
      <c r="M6984" s="210"/>
      <c r="N6984" s="102"/>
      <c r="O6984" s="210"/>
      <c r="P6984" s="102"/>
      <c r="Q6984" s="215"/>
    </row>
    <row r="6985" spans="2:17" x14ac:dyDescent="0.3">
      <c r="B6985" s="102"/>
      <c r="C6985" s="210"/>
      <c r="D6985" s="102"/>
      <c r="E6985" s="210"/>
      <c r="F6985" s="102"/>
      <c r="G6985" s="210"/>
      <c r="H6985" s="102"/>
      <c r="I6985" s="210"/>
      <c r="J6985" s="102"/>
      <c r="K6985" s="210"/>
      <c r="L6985" s="102"/>
      <c r="M6985" s="210"/>
      <c r="N6985" s="102"/>
      <c r="O6985" s="210"/>
      <c r="P6985" s="102"/>
      <c r="Q6985" s="215"/>
    </row>
    <row r="6986" spans="2:17" x14ac:dyDescent="0.3">
      <c r="B6986" s="102"/>
      <c r="C6986" s="210"/>
      <c r="D6986" s="102"/>
      <c r="E6986" s="210"/>
      <c r="F6986" s="102"/>
      <c r="G6986" s="210"/>
      <c r="H6986" s="102"/>
      <c r="I6986" s="210"/>
      <c r="J6986" s="102"/>
      <c r="K6986" s="210"/>
      <c r="L6986" s="102"/>
      <c r="M6986" s="210"/>
      <c r="N6986" s="102"/>
      <c r="O6986" s="210"/>
      <c r="P6986" s="102"/>
      <c r="Q6986" s="215"/>
    </row>
    <row r="6987" spans="2:17" x14ac:dyDescent="0.3">
      <c r="B6987" s="102"/>
      <c r="C6987" s="210"/>
      <c r="D6987" s="102"/>
      <c r="E6987" s="210"/>
      <c r="F6987" s="102"/>
      <c r="G6987" s="210"/>
      <c r="H6987" s="102"/>
      <c r="I6987" s="210"/>
      <c r="J6987" s="102"/>
      <c r="K6987" s="210"/>
      <c r="L6987" s="102"/>
      <c r="M6987" s="210"/>
      <c r="N6987" s="102"/>
      <c r="O6987" s="210"/>
      <c r="P6987" s="102"/>
      <c r="Q6987" s="215"/>
    </row>
    <row r="6988" spans="2:17" x14ac:dyDescent="0.3">
      <c r="B6988" s="102"/>
      <c r="C6988" s="210"/>
      <c r="D6988" s="102"/>
      <c r="E6988" s="210"/>
      <c r="F6988" s="102"/>
      <c r="G6988" s="210"/>
      <c r="H6988" s="102"/>
      <c r="I6988" s="210"/>
      <c r="J6988" s="102"/>
      <c r="K6988" s="210"/>
      <c r="L6988" s="102"/>
      <c r="M6988" s="210"/>
      <c r="N6988" s="102"/>
      <c r="O6988" s="210"/>
      <c r="P6988" s="102"/>
      <c r="Q6988" s="215"/>
    </row>
    <row r="6989" spans="2:17" x14ac:dyDescent="0.3">
      <c r="B6989" s="102"/>
      <c r="C6989" s="210"/>
      <c r="D6989" s="102"/>
      <c r="E6989" s="210"/>
      <c r="F6989" s="102"/>
      <c r="G6989" s="210"/>
      <c r="H6989" s="102"/>
      <c r="I6989" s="210"/>
      <c r="J6989" s="102"/>
      <c r="K6989" s="210"/>
      <c r="L6989" s="102"/>
      <c r="M6989" s="210"/>
      <c r="N6989" s="102"/>
      <c r="O6989" s="210"/>
      <c r="P6989" s="102"/>
      <c r="Q6989" s="215"/>
    </row>
    <row r="6990" spans="2:17" x14ac:dyDescent="0.3">
      <c r="B6990" s="102"/>
      <c r="C6990" s="210"/>
      <c r="D6990" s="102"/>
      <c r="E6990" s="210"/>
      <c r="F6990" s="102"/>
      <c r="G6990" s="210"/>
      <c r="H6990" s="102"/>
      <c r="I6990" s="210"/>
      <c r="J6990" s="102"/>
      <c r="K6990" s="210"/>
      <c r="L6990" s="102"/>
      <c r="M6990" s="210"/>
      <c r="N6990" s="102"/>
      <c r="O6990" s="210"/>
      <c r="P6990" s="102"/>
      <c r="Q6990" s="215"/>
    </row>
    <row r="6991" spans="2:17" x14ac:dyDescent="0.3">
      <c r="B6991" s="102"/>
      <c r="C6991" s="210"/>
      <c r="D6991" s="102"/>
      <c r="E6991" s="210"/>
      <c r="F6991" s="102"/>
      <c r="G6991" s="210"/>
      <c r="H6991" s="102"/>
      <c r="I6991" s="210"/>
      <c r="J6991" s="102"/>
      <c r="K6991" s="210"/>
      <c r="L6991" s="102"/>
      <c r="M6991" s="210"/>
      <c r="N6991" s="102"/>
      <c r="O6991" s="210"/>
      <c r="P6991" s="102"/>
      <c r="Q6991" s="215"/>
    </row>
    <row r="6992" spans="2:17" x14ac:dyDescent="0.3">
      <c r="B6992" s="102"/>
      <c r="C6992" s="210"/>
      <c r="D6992" s="102"/>
      <c r="E6992" s="210"/>
      <c r="F6992" s="102"/>
      <c r="G6992" s="210"/>
      <c r="H6992" s="102"/>
      <c r="I6992" s="210"/>
      <c r="J6992" s="102"/>
      <c r="K6992" s="210"/>
      <c r="L6992" s="102"/>
      <c r="M6992" s="210"/>
      <c r="N6992" s="102"/>
      <c r="O6992" s="210"/>
      <c r="P6992" s="102"/>
      <c r="Q6992" s="215"/>
    </row>
    <row r="6993" spans="2:17" x14ac:dyDescent="0.3">
      <c r="B6993" s="102"/>
      <c r="C6993" s="210"/>
      <c r="D6993" s="102"/>
      <c r="E6993" s="210"/>
      <c r="F6993" s="102"/>
      <c r="G6993" s="210"/>
      <c r="H6993" s="102"/>
      <c r="I6993" s="210"/>
      <c r="J6993" s="102"/>
      <c r="K6993" s="210"/>
      <c r="L6993" s="102"/>
      <c r="M6993" s="210"/>
      <c r="N6993" s="102"/>
      <c r="O6993" s="210"/>
      <c r="P6993" s="102"/>
      <c r="Q6993" s="215"/>
    </row>
    <row r="6994" spans="2:17" x14ac:dyDescent="0.3">
      <c r="B6994" s="102"/>
      <c r="C6994" s="210"/>
      <c r="D6994" s="102"/>
      <c r="E6994" s="210"/>
      <c r="F6994" s="102"/>
      <c r="G6994" s="210"/>
      <c r="H6994" s="102"/>
      <c r="I6994" s="210"/>
      <c r="J6994" s="102"/>
      <c r="K6994" s="210"/>
      <c r="L6994" s="102"/>
      <c r="M6994" s="210"/>
      <c r="N6994" s="102"/>
      <c r="O6994" s="210"/>
      <c r="P6994" s="102"/>
      <c r="Q6994" s="215"/>
    </row>
    <row r="6995" spans="2:17" x14ac:dyDescent="0.3">
      <c r="B6995" s="102"/>
      <c r="C6995" s="210"/>
      <c r="D6995" s="102"/>
      <c r="E6995" s="210"/>
      <c r="F6995" s="102"/>
      <c r="G6995" s="210"/>
      <c r="H6995" s="102"/>
      <c r="I6995" s="210"/>
      <c r="J6995" s="102"/>
      <c r="K6995" s="210"/>
      <c r="L6995" s="102"/>
      <c r="M6995" s="210"/>
      <c r="N6995" s="102"/>
      <c r="O6995" s="210"/>
      <c r="P6995" s="102"/>
      <c r="Q6995" s="215"/>
    </row>
    <row r="6996" spans="2:17" x14ac:dyDescent="0.3">
      <c r="B6996" s="102"/>
      <c r="C6996" s="210"/>
      <c r="D6996" s="102"/>
      <c r="E6996" s="210"/>
      <c r="F6996" s="102"/>
      <c r="G6996" s="210"/>
      <c r="H6996" s="102"/>
      <c r="I6996" s="210"/>
      <c r="J6996" s="102"/>
      <c r="K6996" s="210"/>
      <c r="L6996" s="102"/>
      <c r="M6996" s="210"/>
      <c r="N6996" s="102"/>
      <c r="O6996" s="210"/>
      <c r="P6996" s="102"/>
      <c r="Q6996" s="215"/>
    </row>
    <row r="6997" spans="2:17" x14ac:dyDescent="0.3">
      <c r="B6997" s="102"/>
      <c r="C6997" s="210"/>
      <c r="D6997" s="102"/>
      <c r="E6997" s="210"/>
      <c r="F6997" s="102"/>
      <c r="G6997" s="210"/>
      <c r="H6997" s="102"/>
      <c r="I6997" s="210"/>
      <c r="J6997" s="102"/>
      <c r="K6997" s="210"/>
      <c r="L6997" s="102"/>
      <c r="M6997" s="210"/>
      <c r="N6997" s="102"/>
      <c r="O6997" s="210"/>
      <c r="P6997" s="102"/>
      <c r="Q6997" s="215"/>
    </row>
    <row r="6998" spans="2:17" x14ac:dyDescent="0.3">
      <c r="B6998" s="102"/>
      <c r="C6998" s="210"/>
      <c r="D6998" s="102"/>
      <c r="E6998" s="210"/>
      <c r="F6998" s="102"/>
      <c r="G6998" s="210"/>
      <c r="H6998" s="102"/>
      <c r="I6998" s="210"/>
      <c r="J6998" s="102"/>
      <c r="K6998" s="210"/>
      <c r="L6998" s="102"/>
      <c r="M6998" s="210"/>
      <c r="N6998" s="102"/>
      <c r="O6998" s="210"/>
      <c r="P6998" s="102"/>
      <c r="Q6998" s="215"/>
    </row>
    <row r="6999" spans="2:17" x14ac:dyDescent="0.3">
      <c r="B6999" s="102"/>
      <c r="C6999" s="210"/>
      <c r="D6999" s="102"/>
      <c r="E6999" s="210"/>
      <c r="F6999" s="102"/>
      <c r="G6999" s="210"/>
      <c r="H6999" s="102"/>
      <c r="I6999" s="210"/>
      <c r="J6999" s="102"/>
      <c r="K6999" s="210"/>
      <c r="L6999" s="102"/>
      <c r="M6999" s="210"/>
      <c r="N6999" s="102"/>
      <c r="O6999" s="210"/>
      <c r="P6999" s="102"/>
      <c r="Q6999" s="215"/>
    </row>
    <row r="7000" spans="2:17" x14ac:dyDescent="0.3">
      <c r="B7000" s="102"/>
      <c r="C7000" s="210"/>
      <c r="D7000" s="102"/>
      <c r="E7000" s="210"/>
      <c r="F7000" s="102"/>
      <c r="G7000" s="210"/>
      <c r="H7000" s="102"/>
      <c r="I7000" s="210"/>
      <c r="J7000" s="102"/>
      <c r="K7000" s="210"/>
      <c r="L7000" s="102"/>
      <c r="M7000" s="210"/>
      <c r="N7000" s="102"/>
      <c r="O7000" s="210"/>
      <c r="P7000" s="102"/>
      <c r="Q7000" s="215"/>
    </row>
    <row r="7001" spans="2:17" x14ac:dyDescent="0.3">
      <c r="B7001" s="102"/>
      <c r="C7001" s="210"/>
      <c r="D7001" s="102"/>
      <c r="E7001" s="210"/>
      <c r="F7001" s="102"/>
      <c r="G7001" s="210"/>
      <c r="H7001" s="102"/>
      <c r="I7001" s="210"/>
      <c r="J7001" s="102"/>
      <c r="K7001" s="210"/>
      <c r="L7001" s="102"/>
      <c r="M7001" s="210"/>
      <c r="N7001" s="102"/>
      <c r="O7001" s="210"/>
      <c r="P7001" s="102"/>
      <c r="Q7001" s="215"/>
    </row>
    <row r="7002" spans="2:17" x14ac:dyDescent="0.3">
      <c r="B7002" s="102"/>
      <c r="C7002" s="210"/>
      <c r="D7002" s="102"/>
      <c r="E7002" s="210"/>
      <c r="F7002" s="102"/>
      <c r="G7002" s="210"/>
      <c r="H7002" s="102"/>
      <c r="I7002" s="210"/>
      <c r="J7002" s="102"/>
      <c r="K7002" s="210"/>
      <c r="L7002" s="102"/>
      <c r="M7002" s="210"/>
      <c r="N7002" s="102"/>
      <c r="O7002" s="210"/>
      <c r="P7002" s="102"/>
      <c r="Q7002" s="215"/>
    </row>
    <row r="7003" spans="2:17" x14ac:dyDescent="0.3">
      <c r="B7003" s="102"/>
      <c r="C7003" s="210"/>
      <c r="D7003" s="102"/>
      <c r="E7003" s="210"/>
      <c r="F7003" s="102"/>
      <c r="G7003" s="210"/>
      <c r="H7003" s="102"/>
      <c r="I7003" s="210"/>
      <c r="J7003" s="102"/>
      <c r="K7003" s="210"/>
      <c r="L7003" s="102"/>
      <c r="M7003" s="210"/>
      <c r="N7003" s="102"/>
      <c r="O7003" s="210"/>
      <c r="P7003" s="102"/>
      <c r="Q7003" s="215"/>
    </row>
    <row r="7004" spans="2:17" x14ac:dyDescent="0.3">
      <c r="B7004" s="102"/>
      <c r="C7004" s="210"/>
      <c r="D7004" s="102"/>
      <c r="E7004" s="210"/>
      <c r="F7004" s="102"/>
      <c r="G7004" s="210"/>
      <c r="H7004" s="102"/>
      <c r="I7004" s="210"/>
      <c r="J7004" s="102"/>
      <c r="K7004" s="210"/>
      <c r="L7004" s="102"/>
      <c r="M7004" s="210"/>
      <c r="N7004" s="102"/>
      <c r="O7004" s="210"/>
      <c r="P7004" s="102"/>
      <c r="Q7004" s="215"/>
    </row>
    <row r="7005" spans="2:17" x14ac:dyDescent="0.3">
      <c r="B7005" s="102"/>
      <c r="C7005" s="210"/>
      <c r="D7005" s="102"/>
      <c r="E7005" s="210"/>
      <c r="F7005" s="102"/>
      <c r="G7005" s="210"/>
      <c r="H7005" s="102"/>
      <c r="I7005" s="210"/>
      <c r="J7005" s="102"/>
      <c r="K7005" s="210"/>
      <c r="L7005" s="102"/>
      <c r="M7005" s="210"/>
      <c r="N7005" s="102"/>
      <c r="O7005" s="210"/>
      <c r="P7005" s="102"/>
      <c r="Q7005" s="215"/>
    </row>
    <row r="7006" spans="2:17" x14ac:dyDescent="0.3">
      <c r="B7006" s="102"/>
      <c r="C7006" s="210"/>
      <c r="D7006" s="102"/>
      <c r="E7006" s="210"/>
      <c r="F7006" s="102"/>
      <c r="G7006" s="210"/>
      <c r="H7006" s="102"/>
      <c r="I7006" s="210"/>
      <c r="J7006" s="102"/>
      <c r="K7006" s="210"/>
      <c r="L7006" s="102"/>
      <c r="M7006" s="210"/>
      <c r="N7006" s="102"/>
      <c r="O7006" s="210"/>
      <c r="P7006" s="102"/>
      <c r="Q7006" s="215"/>
    </row>
    <row r="7007" spans="2:17" x14ac:dyDescent="0.3">
      <c r="B7007" s="102"/>
      <c r="C7007" s="210"/>
      <c r="D7007" s="102"/>
      <c r="E7007" s="210"/>
      <c r="F7007" s="102"/>
      <c r="G7007" s="210"/>
      <c r="H7007" s="102"/>
      <c r="I7007" s="210"/>
      <c r="J7007" s="102"/>
      <c r="K7007" s="210"/>
      <c r="L7007" s="102"/>
      <c r="M7007" s="210"/>
      <c r="N7007" s="102"/>
      <c r="O7007" s="210"/>
      <c r="P7007" s="102"/>
      <c r="Q7007" s="215"/>
    </row>
    <row r="7008" spans="2:17" x14ac:dyDescent="0.3">
      <c r="B7008" s="102"/>
      <c r="C7008" s="210"/>
      <c r="D7008" s="102"/>
      <c r="E7008" s="210"/>
      <c r="F7008" s="102"/>
      <c r="G7008" s="210"/>
      <c r="H7008" s="102"/>
      <c r="I7008" s="210"/>
      <c r="J7008" s="102"/>
      <c r="K7008" s="210"/>
      <c r="L7008" s="102"/>
      <c r="M7008" s="210"/>
      <c r="N7008" s="102"/>
      <c r="O7008" s="210"/>
      <c r="P7008" s="102"/>
      <c r="Q7008" s="215"/>
    </row>
    <row r="7009" spans="2:17" x14ac:dyDescent="0.3">
      <c r="B7009" s="102"/>
      <c r="C7009" s="210"/>
      <c r="D7009" s="102"/>
      <c r="E7009" s="210"/>
      <c r="F7009" s="102"/>
      <c r="G7009" s="210"/>
      <c r="H7009" s="102"/>
      <c r="I7009" s="210"/>
      <c r="J7009" s="102"/>
      <c r="K7009" s="210"/>
      <c r="L7009" s="102"/>
      <c r="M7009" s="210"/>
      <c r="N7009" s="102"/>
      <c r="O7009" s="210"/>
      <c r="P7009" s="102"/>
      <c r="Q7009" s="215"/>
    </row>
    <row r="7010" spans="2:17" x14ac:dyDescent="0.3">
      <c r="B7010" s="102"/>
      <c r="C7010" s="210"/>
      <c r="D7010" s="102"/>
      <c r="E7010" s="210"/>
      <c r="F7010" s="102"/>
      <c r="G7010" s="210"/>
      <c r="H7010" s="102"/>
      <c r="I7010" s="210"/>
      <c r="J7010" s="102"/>
      <c r="K7010" s="210"/>
      <c r="L7010" s="102"/>
      <c r="M7010" s="210"/>
      <c r="N7010" s="102"/>
      <c r="O7010" s="210"/>
      <c r="P7010" s="102"/>
      <c r="Q7010" s="215"/>
    </row>
    <row r="7011" spans="2:17" x14ac:dyDescent="0.3">
      <c r="B7011" s="102"/>
      <c r="C7011" s="210"/>
      <c r="D7011" s="102"/>
      <c r="E7011" s="210"/>
      <c r="F7011" s="102"/>
      <c r="G7011" s="210"/>
      <c r="H7011" s="102"/>
      <c r="I7011" s="210"/>
      <c r="J7011" s="102"/>
      <c r="K7011" s="210"/>
      <c r="L7011" s="102"/>
      <c r="M7011" s="210"/>
      <c r="N7011" s="102"/>
      <c r="O7011" s="210"/>
      <c r="P7011" s="102"/>
      <c r="Q7011" s="215"/>
    </row>
    <row r="7012" spans="2:17" x14ac:dyDescent="0.3">
      <c r="B7012" s="102"/>
      <c r="C7012" s="210"/>
      <c r="D7012" s="102"/>
      <c r="E7012" s="210"/>
      <c r="F7012" s="102"/>
      <c r="G7012" s="210"/>
      <c r="H7012" s="102"/>
      <c r="I7012" s="210"/>
      <c r="J7012" s="102"/>
      <c r="K7012" s="210"/>
      <c r="L7012" s="102"/>
      <c r="M7012" s="210"/>
      <c r="N7012" s="102"/>
      <c r="O7012" s="210"/>
      <c r="P7012" s="102"/>
      <c r="Q7012" s="215"/>
    </row>
    <row r="7013" spans="2:17" x14ac:dyDescent="0.3">
      <c r="B7013" s="102"/>
      <c r="C7013" s="210"/>
      <c r="D7013" s="102"/>
      <c r="E7013" s="210"/>
      <c r="F7013" s="102"/>
      <c r="G7013" s="210"/>
      <c r="H7013" s="102"/>
      <c r="I7013" s="210"/>
      <c r="J7013" s="102"/>
      <c r="K7013" s="210"/>
      <c r="L7013" s="102"/>
      <c r="M7013" s="210"/>
      <c r="N7013" s="102"/>
      <c r="O7013" s="210"/>
      <c r="P7013" s="102"/>
      <c r="Q7013" s="215"/>
    </row>
    <row r="7014" spans="2:17" x14ac:dyDescent="0.3">
      <c r="B7014" s="102"/>
      <c r="C7014" s="210"/>
      <c r="D7014" s="102"/>
      <c r="E7014" s="210"/>
      <c r="F7014" s="102"/>
      <c r="G7014" s="210"/>
      <c r="H7014" s="102"/>
      <c r="I7014" s="210"/>
      <c r="J7014" s="102"/>
      <c r="K7014" s="210"/>
      <c r="L7014" s="102"/>
      <c r="M7014" s="210"/>
      <c r="N7014" s="102"/>
      <c r="O7014" s="210"/>
      <c r="P7014" s="102"/>
      <c r="Q7014" s="215"/>
    </row>
    <row r="7015" spans="2:17" x14ac:dyDescent="0.3">
      <c r="B7015" s="102"/>
      <c r="C7015" s="210"/>
      <c r="D7015" s="102"/>
      <c r="E7015" s="210"/>
      <c r="F7015" s="102"/>
      <c r="G7015" s="210"/>
      <c r="H7015" s="102"/>
      <c r="I7015" s="210"/>
      <c r="J7015" s="102"/>
      <c r="K7015" s="210"/>
      <c r="L7015" s="102"/>
      <c r="M7015" s="210"/>
      <c r="N7015" s="102"/>
      <c r="O7015" s="210"/>
      <c r="P7015" s="102"/>
      <c r="Q7015" s="215"/>
    </row>
    <row r="7016" spans="2:17" x14ac:dyDescent="0.3">
      <c r="B7016" s="102"/>
      <c r="C7016" s="210"/>
      <c r="D7016" s="102"/>
      <c r="E7016" s="210"/>
      <c r="F7016" s="102"/>
      <c r="G7016" s="210"/>
      <c r="H7016" s="102"/>
      <c r="I7016" s="210"/>
      <c r="J7016" s="102"/>
      <c r="K7016" s="210"/>
      <c r="L7016" s="102"/>
      <c r="M7016" s="210"/>
      <c r="N7016" s="102"/>
      <c r="O7016" s="210"/>
      <c r="P7016" s="102"/>
      <c r="Q7016" s="215"/>
    </row>
    <row r="7017" spans="2:17" x14ac:dyDescent="0.3">
      <c r="B7017" s="102"/>
      <c r="C7017" s="210"/>
      <c r="D7017" s="102"/>
      <c r="E7017" s="210"/>
      <c r="F7017" s="102"/>
      <c r="G7017" s="210"/>
      <c r="H7017" s="102"/>
      <c r="I7017" s="210"/>
      <c r="J7017" s="102"/>
      <c r="K7017" s="210"/>
      <c r="L7017" s="102"/>
      <c r="M7017" s="210"/>
      <c r="N7017" s="102"/>
      <c r="O7017" s="210"/>
      <c r="P7017" s="102"/>
      <c r="Q7017" s="215"/>
    </row>
    <row r="7018" spans="2:17" x14ac:dyDescent="0.3">
      <c r="B7018" s="102"/>
      <c r="C7018" s="210"/>
      <c r="D7018" s="102"/>
      <c r="E7018" s="210"/>
      <c r="F7018" s="102"/>
      <c r="G7018" s="210"/>
      <c r="H7018" s="102"/>
      <c r="I7018" s="210"/>
      <c r="J7018" s="102"/>
      <c r="K7018" s="210"/>
      <c r="L7018" s="102"/>
      <c r="M7018" s="210"/>
      <c r="N7018" s="102"/>
      <c r="O7018" s="210"/>
      <c r="P7018" s="102"/>
      <c r="Q7018" s="215"/>
    </row>
    <row r="7019" spans="2:17" x14ac:dyDescent="0.3">
      <c r="B7019" s="102"/>
      <c r="C7019" s="210"/>
      <c r="D7019" s="102"/>
      <c r="E7019" s="210"/>
      <c r="F7019" s="102"/>
      <c r="G7019" s="210"/>
      <c r="H7019" s="102"/>
      <c r="I7019" s="210"/>
      <c r="J7019" s="102"/>
      <c r="K7019" s="210"/>
      <c r="L7019" s="102"/>
      <c r="M7019" s="210"/>
      <c r="N7019" s="102"/>
      <c r="O7019" s="210"/>
      <c r="P7019" s="102"/>
      <c r="Q7019" s="215"/>
    </row>
    <row r="7020" spans="2:17" x14ac:dyDescent="0.3">
      <c r="B7020" s="102"/>
      <c r="C7020" s="210"/>
      <c r="D7020" s="102"/>
      <c r="E7020" s="210"/>
      <c r="F7020" s="102"/>
      <c r="G7020" s="210"/>
      <c r="H7020" s="102"/>
      <c r="I7020" s="210"/>
      <c r="J7020" s="102"/>
      <c r="K7020" s="210"/>
      <c r="L7020" s="102"/>
      <c r="M7020" s="210"/>
      <c r="N7020" s="102"/>
      <c r="O7020" s="210"/>
      <c r="P7020" s="102"/>
      <c r="Q7020" s="215"/>
    </row>
    <row r="7021" spans="2:17" x14ac:dyDescent="0.3">
      <c r="B7021" s="102"/>
      <c r="C7021" s="210"/>
      <c r="D7021" s="102"/>
      <c r="E7021" s="210"/>
      <c r="F7021" s="102"/>
      <c r="G7021" s="210"/>
      <c r="H7021" s="102"/>
      <c r="I7021" s="210"/>
      <c r="J7021" s="102"/>
      <c r="K7021" s="210"/>
      <c r="L7021" s="102"/>
      <c r="M7021" s="210"/>
      <c r="N7021" s="102"/>
      <c r="O7021" s="210"/>
      <c r="P7021" s="102"/>
      <c r="Q7021" s="215"/>
    </row>
    <row r="7022" spans="2:17" x14ac:dyDescent="0.3">
      <c r="B7022" s="102"/>
      <c r="C7022" s="210"/>
      <c r="D7022" s="102"/>
      <c r="E7022" s="210"/>
      <c r="F7022" s="102"/>
      <c r="G7022" s="210"/>
      <c r="H7022" s="102"/>
      <c r="I7022" s="210"/>
      <c r="J7022" s="102"/>
      <c r="K7022" s="210"/>
      <c r="L7022" s="102"/>
      <c r="M7022" s="210"/>
      <c r="N7022" s="102"/>
      <c r="O7022" s="210"/>
      <c r="P7022" s="102"/>
      <c r="Q7022" s="215"/>
    </row>
    <row r="7023" spans="2:17" x14ac:dyDescent="0.3">
      <c r="B7023" s="102"/>
      <c r="C7023" s="210"/>
      <c r="D7023" s="102"/>
      <c r="E7023" s="210"/>
      <c r="F7023" s="102"/>
      <c r="G7023" s="210"/>
      <c r="H7023" s="102"/>
      <c r="I7023" s="210"/>
      <c r="J7023" s="102"/>
      <c r="K7023" s="210"/>
      <c r="L7023" s="102"/>
      <c r="M7023" s="210"/>
      <c r="N7023" s="102"/>
      <c r="O7023" s="210"/>
      <c r="P7023" s="102"/>
      <c r="Q7023" s="215"/>
    </row>
    <row r="7024" spans="2:17" x14ac:dyDescent="0.3">
      <c r="B7024" s="102"/>
      <c r="C7024" s="210"/>
      <c r="D7024" s="102"/>
      <c r="E7024" s="210"/>
      <c r="F7024" s="102"/>
      <c r="G7024" s="210"/>
      <c r="H7024" s="102"/>
      <c r="I7024" s="210"/>
      <c r="J7024" s="102"/>
      <c r="K7024" s="210"/>
      <c r="L7024" s="102"/>
      <c r="M7024" s="210"/>
      <c r="N7024" s="102"/>
      <c r="O7024" s="210"/>
      <c r="P7024" s="102"/>
      <c r="Q7024" s="215"/>
    </row>
    <row r="7025" spans="2:17" x14ac:dyDescent="0.3">
      <c r="B7025" s="102"/>
      <c r="C7025" s="210"/>
      <c r="D7025" s="102"/>
      <c r="E7025" s="210"/>
      <c r="F7025" s="102"/>
      <c r="G7025" s="210"/>
      <c r="H7025" s="102"/>
      <c r="I7025" s="210"/>
      <c r="J7025" s="102"/>
      <c r="K7025" s="210"/>
      <c r="L7025" s="102"/>
      <c r="M7025" s="210"/>
      <c r="N7025" s="102"/>
      <c r="O7025" s="210"/>
      <c r="P7025" s="102"/>
      <c r="Q7025" s="215"/>
    </row>
    <row r="7026" spans="2:17" x14ac:dyDescent="0.3">
      <c r="B7026" s="102"/>
      <c r="C7026" s="210"/>
      <c r="D7026" s="102"/>
      <c r="E7026" s="210"/>
      <c r="F7026" s="102"/>
      <c r="G7026" s="210"/>
      <c r="H7026" s="102"/>
      <c r="I7026" s="210"/>
      <c r="J7026" s="102"/>
      <c r="K7026" s="210"/>
      <c r="L7026" s="102"/>
      <c r="M7026" s="210"/>
      <c r="N7026" s="102"/>
      <c r="O7026" s="210"/>
      <c r="P7026" s="102"/>
      <c r="Q7026" s="215"/>
    </row>
    <row r="7027" spans="2:17" x14ac:dyDescent="0.3">
      <c r="B7027" s="102"/>
      <c r="C7027" s="210"/>
      <c r="D7027" s="102"/>
      <c r="E7027" s="210"/>
      <c r="F7027" s="102"/>
      <c r="G7027" s="210"/>
      <c r="H7027" s="102"/>
      <c r="I7027" s="210"/>
      <c r="J7027" s="102"/>
      <c r="K7027" s="210"/>
      <c r="L7027" s="102"/>
      <c r="M7027" s="210"/>
      <c r="N7027" s="102"/>
      <c r="O7027" s="210"/>
      <c r="P7027" s="102"/>
      <c r="Q7027" s="215"/>
    </row>
    <row r="7028" spans="2:17" x14ac:dyDescent="0.3">
      <c r="B7028" s="102"/>
      <c r="C7028" s="210"/>
      <c r="D7028" s="102"/>
      <c r="E7028" s="210"/>
      <c r="F7028" s="102"/>
      <c r="G7028" s="210"/>
      <c r="H7028" s="102"/>
      <c r="I7028" s="210"/>
      <c r="J7028" s="102"/>
      <c r="K7028" s="210"/>
      <c r="L7028" s="102"/>
      <c r="M7028" s="210"/>
      <c r="N7028" s="102"/>
      <c r="O7028" s="210"/>
      <c r="P7028" s="102"/>
      <c r="Q7028" s="215"/>
    </row>
    <row r="7029" spans="2:17" x14ac:dyDescent="0.3">
      <c r="B7029" s="102"/>
      <c r="C7029" s="210"/>
      <c r="D7029" s="102"/>
      <c r="E7029" s="210"/>
      <c r="F7029" s="102"/>
      <c r="G7029" s="210"/>
      <c r="H7029" s="102"/>
      <c r="I7029" s="210"/>
      <c r="J7029" s="102"/>
      <c r="K7029" s="210"/>
      <c r="L7029" s="102"/>
      <c r="M7029" s="210"/>
      <c r="N7029" s="102"/>
      <c r="O7029" s="210"/>
      <c r="P7029" s="102"/>
      <c r="Q7029" s="215"/>
    </row>
    <row r="7030" spans="2:17" x14ac:dyDescent="0.3">
      <c r="B7030" s="102"/>
      <c r="C7030" s="210"/>
      <c r="D7030" s="102"/>
      <c r="E7030" s="210"/>
      <c r="F7030" s="102"/>
      <c r="G7030" s="210"/>
      <c r="H7030" s="102"/>
      <c r="I7030" s="210"/>
      <c r="J7030" s="102"/>
      <c r="K7030" s="210"/>
      <c r="L7030" s="102"/>
      <c r="M7030" s="210"/>
      <c r="N7030" s="102"/>
      <c r="O7030" s="210"/>
      <c r="P7030" s="102"/>
      <c r="Q7030" s="215"/>
    </row>
    <row r="7031" spans="2:17" x14ac:dyDescent="0.3">
      <c r="B7031" s="102"/>
      <c r="C7031" s="210"/>
      <c r="D7031" s="102"/>
      <c r="E7031" s="210"/>
      <c r="F7031" s="102"/>
      <c r="G7031" s="210"/>
      <c r="H7031" s="102"/>
      <c r="I7031" s="210"/>
      <c r="J7031" s="102"/>
      <c r="K7031" s="210"/>
      <c r="L7031" s="102"/>
      <c r="M7031" s="210"/>
      <c r="N7031" s="102"/>
      <c r="O7031" s="210"/>
      <c r="P7031" s="102"/>
      <c r="Q7031" s="215"/>
    </row>
    <row r="7032" spans="2:17" x14ac:dyDescent="0.3">
      <c r="B7032" s="102"/>
      <c r="C7032" s="210"/>
      <c r="D7032" s="102"/>
      <c r="E7032" s="210"/>
      <c r="F7032" s="102"/>
      <c r="G7032" s="210"/>
      <c r="H7032" s="102"/>
      <c r="I7032" s="210"/>
      <c r="J7032" s="102"/>
      <c r="K7032" s="210"/>
      <c r="L7032" s="102"/>
      <c r="M7032" s="210"/>
      <c r="N7032" s="102"/>
      <c r="O7032" s="210"/>
      <c r="P7032" s="102"/>
      <c r="Q7032" s="215"/>
    </row>
    <row r="7033" spans="2:17" x14ac:dyDescent="0.3">
      <c r="B7033" s="102"/>
      <c r="C7033" s="210"/>
      <c r="D7033" s="102"/>
      <c r="E7033" s="210"/>
      <c r="F7033" s="102"/>
      <c r="G7033" s="210"/>
      <c r="H7033" s="102"/>
      <c r="I7033" s="210"/>
      <c r="J7033" s="102"/>
      <c r="K7033" s="210"/>
      <c r="L7033" s="102"/>
      <c r="M7033" s="210"/>
      <c r="N7033" s="102"/>
      <c r="O7033" s="210"/>
      <c r="P7033" s="102"/>
      <c r="Q7033" s="215"/>
    </row>
    <row r="7034" spans="2:17" x14ac:dyDescent="0.3">
      <c r="B7034" s="102"/>
      <c r="C7034" s="210"/>
      <c r="D7034" s="102"/>
      <c r="E7034" s="210"/>
      <c r="F7034" s="102"/>
      <c r="G7034" s="210"/>
      <c r="H7034" s="102"/>
      <c r="I7034" s="210"/>
      <c r="J7034" s="102"/>
      <c r="K7034" s="210"/>
      <c r="L7034" s="102"/>
      <c r="M7034" s="210"/>
      <c r="N7034" s="102"/>
      <c r="O7034" s="210"/>
      <c r="P7034" s="102"/>
      <c r="Q7034" s="215"/>
    </row>
    <row r="7035" spans="2:17" x14ac:dyDescent="0.3">
      <c r="B7035" s="102"/>
      <c r="C7035" s="210"/>
      <c r="D7035" s="102"/>
      <c r="E7035" s="210"/>
      <c r="F7035" s="102"/>
      <c r="G7035" s="210"/>
      <c r="H7035" s="102"/>
      <c r="I7035" s="210"/>
      <c r="J7035" s="102"/>
      <c r="K7035" s="210"/>
      <c r="L7035" s="102"/>
      <c r="M7035" s="210"/>
      <c r="N7035" s="102"/>
      <c r="O7035" s="210"/>
      <c r="P7035" s="102"/>
      <c r="Q7035" s="215"/>
    </row>
    <row r="7036" spans="2:17" x14ac:dyDescent="0.3">
      <c r="B7036" s="102"/>
      <c r="C7036" s="210"/>
      <c r="D7036" s="102"/>
      <c r="E7036" s="210"/>
      <c r="F7036" s="102"/>
      <c r="G7036" s="210"/>
      <c r="H7036" s="102"/>
      <c r="I7036" s="210"/>
      <c r="J7036" s="102"/>
      <c r="K7036" s="210"/>
      <c r="L7036" s="102"/>
      <c r="M7036" s="210"/>
      <c r="N7036" s="102"/>
      <c r="O7036" s="210"/>
      <c r="P7036" s="102"/>
      <c r="Q7036" s="215"/>
    </row>
    <row r="7037" spans="2:17" x14ac:dyDescent="0.3">
      <c r="B7037" s="102"/>
      <c r="C7037" s="210"/>
      <c r="D7037" s="102"/>
      <c r="E7037" s="210"/>
      <c r="F7037" s="102"/>
      <c r="G7037" s="210"/>
      <c r="H7037" s="102"/>
      <c r="I7037" s="210"/>
      <c r="J7037" s="102"/>
      <c r="K7037" s="210"/>
      <c r="L7037" s="102"/>
      <c r="M7037" s="210"/>
      <c r="N7037" s="102"/>
      <c r="O7037" s="210"/>
      <c r="P7037" s="102"/>
      <c r="Q7037" s="215"/>
    </row>
    <row r="7038" spans="2:17" x14ac:dyDescent="0.3">
      <c r="B7038" s="102"/>
      <c r="C7038" s="210"/>
      <c r="D7038" s="102"/>
      <c r="E7038" s="210"/>
      <c r="F7038" s="102"/>
      <c r="G7038" s="210"/>
      <c r="H7038" s="102"/>
      <c r="I7038" s="210"/>
      <c r="J7038" s="102"/>
      <c r="K7038" s="210"/>
      <c r="L7038" s="102"/>
      <c r="M7038" s="210"/>
      <c r="N7038" s="102"/>
      <c r="O7038" s="210"/>
      <c r="P7038" s="102"/>
      <c r="Q7038" s="215"/>
    </row>
    <row r="7039" spans="2:17" x14ac:dyDescent="0.3">
      <c r="B7039" s="102"/>
      <c r="C7039" s="210"/>
      <c r="D7039" s="102"/>
      <c r="E7039" s="210"/>
      <c r="F7039" s="102"/>
      <c r="G7039" s="210"/>
      <c r="H7039" s="102"/>
      <c r="I7039" s="210"/>
      <c r="J7039" s="102"/>
      <c r="K7039" s="210"/>
      <c r="L7039" s="102"/>
      <c r="M7039" s="210"/>
      <c r="N7039" s="102"/>
      <c r="O7039" s="210"/>
      <c r="P7039" s="102"/>
      <c r="Q7039" s="215"/>
    </row>
    <row r="7040" spans="2:17" x14ac:dyDescent="0.3">
      <c r="B7040" s="102"/>
      <c r="C7040" s="210"/>
      <c r="D7040" s="102"/>
      <c r="E7040" s="210"/>
      <c r="F7040" s="102"/>
      <c r="G7040" s="210"/>
      <c r="H7040" s="102"/>
      <c r="I7040" s="210"/>
      <c r="J7040" s="102"/>
      <c r="K7040" s="210"/>
      <c r="L7040" s="102"/>
      <c r="M7040" s="210"/>
      <c r="N7040" s="102"/>
      <c r="O7040" s="210"/>
      <c r="P7040" s="102"/>
      <c r="Q7040" s="215"/>
    </row>
    <row r="7041" spans="2:17" x14ac:dyDescent="0.3">
      <c r="B7041" s="102"/>
      <c r="C7041" s="210"/>
      <c r="D7041" s="102"/>
      <c r="E7041" s="210"/>
      <c r="F7041" s="102"/>
      <c r="G7041" s="210"/>
      <c r="H7041" s="102"/>
      <c r="I7041" s="210"/>
      <c r="J7041" s="102"/>
      <c r="K7041" s="210"/>
      <c r="L7041" s="102"/>
      <c r="M7041" s="210"/>
      <c r="N7041" s="102"/>
      <c r="O7041" s="210"/>
      <c r="P7041" s="102"/>
      <c r="Q7041" s="215"/>
    </row>
    <row r="7042" spans="2:17" x14ac:dyDescent="0.3">
      <c r="B7042" s="102"/>
      <c r="C7042" s="210"/>
      <c r="D7042" s="102"/>
      <c r="E7042" s="210"/>
      <c r="F7042" s="102"/>
      <c r="G7042" s="210"/>
      <c r="H7042" s="102"/>
      <c r="I7042" s="210"/>
      <c r="J7042" s="102"/>
      <c r="K7042" s="210"/>
      <c r="L7042" s="102"/>
      <c r="M7042" s="210"/>
      <c r="N7042" s="102"/>
      <c r="O7042" s="210"/>
      <c r="P7042" s="102"/>
      <c r="Q7042" s="215"/>
    </row>
    <row r="7043" spans="2:17" x14ac:dyDescent="0.3">
      <c r="B7043" s="102"/>
      <c r="C7043" s="210"/>
      <c r="D7043" s="102"/>
      <c r="E7043" s="210"/>
      <c r="F7043" s="102"/>
      <c r="G7043" s="210"/>
      <c r="H7043" s="102"/>
      <c r="I7043" s="210"/>
      <c r="J7043" s="102"/>
      <c r="K7043" s="210"/>
      <c r="L7043" s="102"/>
      <c r="M7043" s="210"/>
      <c r="N7043" s="102"/>
      <c r="O7043" s="210"/>
      <c r="P7043" s="102"/>
      <c r="Q7043" s="215"/>
    </row>
    <row r="7044" spans="2:17" x14ac:dyDescent="0.3">
      <c r="B7044" s="102"/>
      <c r="C7044" s="210"/>
      <c r="D7044" s="102"/>
      <c r="E7044" s="210"/>
      <c r="F7044" s="102"/>
      <c r="G7044" s="210"/>
      <c r="H7044" s="102"/>
      <c r="I7044" s="210"/>
      <c r="J7044" s="102"/>
      <c r="K7044" s="210"/>
      <c r="L7044" s="102"/>
      <c r="M7044" s="210"/>
      <c r="N7044" s="102"/>
      <c r="O7044" s="210"/>
      <c r="P7044" s="102"/>
      <c r="Q7044" s="215"/>
    </row>
    <row r="7045" spans="2:17" x14ac:dyDescent="0.3">
      <c r="B7045" s="102"/>
      <c r="C7045" s="210"/>
      <c r="D7045" s="102"/>
      <c r="E7045" s="210"/>
      <c r="F7045" s="102"/>
      <c r="G7045" s="210"/>
      <c r="H7045" s="102"/>
      <c r="I7045" s="210"/>
      <c r="J7045" s="102"/>
      <c r="K7045" s="210"/>
      <c r="L7045" s="102"/>
      <c r="M7045" s="210"/>
      <c r="N7045" s="102"/>
      <c r="O7045" s="210"/>
      <c r="P7045" s="102"/>
      <c r="Q7045" s="215"/>
    </row>
    <row r="7046" spans="2:17" x14ac:dyDescent="0.3">
      <c r="B7046" s="102"/>
      <c r="C7046" s="210"/>
      <c r="D7046" s="102"/>
      <c r="E7046" s="210"/>
      <c r="F7046" s="102"/>
      <c r="G7046" s="210"/>
      <c r="H7046" s="102"/>
      <c r="I7046" s="210"/>
      <c r="J7046" s="102"/>
      <c r="K7046" s="210"/>
      <c r="L7046" s="102"/>
      <c r="M7046" s="210"/>
      <c r="N7046" s="102"/>
      <c r="O7046" s="210"/>
      <c r="P7046" s="102"/>
      <c r="Q7046" s="215"/>
    </row>
    <row r="7047" spans="2:17" x14ac:dyDescent="0.3">
      <c r="B7047" s="102"/>
      <c r="C7047" s="210"/>
      <c r="D7047" s="102"/>
      <c r="E7047" s="210"/>
      <c r="F7047" s="102"/>
      <c r="G7047" s="210"/>
      <c r="H7047" s="102"/>
      <c r="I7047" s="210"/>
      <c r="J7047" s="102"/>
      <c r="K7047" s="210"/>
      <c r="L7047" s="102"/>
      <c r="M7047" s="210"/>
      <c r="N7047" s="102"/>
      <c r="O7047" s="210"/>
      <c r="P7047" s="102"/>
      <c r="Q7047" s="215"/>
    </row>
    <row r="7048" spans="2:17" x14ac:dyDescent="0.3">
      <c r="B7048" s="102"/>
      <c r="C7048" s="210"/>
      <c r="D7048" s="102"/>
      <c r="E7048" s="210"/>
      <c r="F7048" s="102"/>
      <c r="G7048" s="210"/>
      <c r="H7048" s="102"/>
      <c r="I7048" s="210"/>
      <c r="J7048" s="102"/>
      <c r="K7048" s="210"/>
      <c r="L7048" s="102"/>
      <c r="M7048" s="210"/>
      <c r="N7048" s="102"/>
      <c r="O7048" s="210"/>
      <c r="P7048" s="102"/>
      <c r="Q7048" s="215"/>
    </row>
    <row r="7049" spans="2:17" x14ac:dyDescent="0.3">
      <c r="B7049" s="102"/>
      <c r="C7049" s="210"/>
      <c r="D7049" s="102"/>
      <c r="E7049" s="210"/>
      <c r="F7049" s="102"/>
      <c r="G7049" s="210"/>
      <c r="H7049" s="102"/>
      <c r="I7049" s="210"/>
      <c r="J7049" s="102"/>
      <c r="K7049" s="210"/>
      <c r="L7049" s="102"/>
      <c r="M7049" s="210"/>
      <c r="N7049" s="102"/>
      <c r="O7049" s="210"/>
      <c r="P7049" s="102"/>
      <c r="Q7049" s="215"/>
    </row>
    <row r="7050" spans="2:17" x14ac:dyDescent="0.3">
      <c r="B7050" s="102"/>
      <c r="C7050" s="210"/>
      <c r="D7050" s="102"/>
      <c r="E7050" s="210"/>
      <c r="F7050" s="102"/>
      <c r="G7050" s="210"/>
      <c r="H7050" s="102"/>
      <c r="I7050" s="210"/>
      <c r="J7050" s="102"/>
      <c r="K7050" s="210"/>
      <c r="L7050" s="102"/>
      <c r="M7050" s="210"/>
      <c r="N7050" s="102"/>
      <c r="O7050" s="210"/>
      <c r="P7050" s="102"/>
      <c r="Q7050" s="215"/>
    </row>
    <row r="7051" spans="2:17" x14ac:dyDescent="0.3">
      <c r="B7051" s="102"/>
      <c r="C7051" s="210"/>
      <c r="D7051" s="102"/>
      <c r="E7051" s="210"/>
      <c r="F7051" s="102"/>
      <c r="G7051" s="210"/>
      <c r="H7051" s="102"/>
      <c r="I7051" s="210"/>
      <c r="J7051" s="102"/>
      <c r="K7051" s="210"/>
      <c r="L7051" s="102"/>
      <c r="M7051" s="210"/>
      <c r="N7051" s="102"/>
      <c r="O7051" s="210"/>
      <c r="P7051" s="102"/>
      <c r="Q7051" s="215"/>
    </row>
    <row r="7052" spans="2:17" x14ac:dyDescent="0.3">
      <c r="B7052" s="102"/>
      <c r="C7052" s="210"/>
      <c r="D7052" s="102"/>
      <c r="E7052" s="210"/>
      <c r="F7052" s="102"/>
      <c r="G7052" s="210"/>
      <c r="H7052" s="102"/>
      <c r="I7052" s="210"/>
      <c r="J7052" s="102"/>
      <c r="K7052" s="210"/>
      <c r="L7052" s="102"/>
      <c r="M7052" s="210"/>
      <c r="N7052" s="102"/>
      <c r="O7052" s="210"/>
      <c r="P7052" s="102"/>
      <c r="Q7052" s="215"/>
    </row>
    <row r="7053" spans="2:17" x14ac:dyDescent="0.3">
      <c r="B7053" s="102"/>
      <c r="C7053" s="210"/>
      <c r="D7053" s="102"/>
      <c r="E7053" s="210"/>
      <c r="F7053" s="102"/>
      <c r="G7053" s="210"/>
      <c r="H7053" s="102"/>
      <c r="I7053" s="210"/>
      <c r="J7053" s="102"/>
      <c r="K7053" s="210"/>
      <c r="L7053" s="102"/>
      <c r="M7053" s="210"/>
      <c r="N7053" s="102"/>
      <c r="O7053" s="210"/>
      <c r="P7053" s="102"/>
      <c r="Q7053" s="215"/>
    </row>
    <row r="7054" spans="2:17" x14ac:dyDescent="0.3">
      <c r="B7054" s="102"/>
      <c r="C7054" s="210"/>
      <c r="D7054" s="102"/>
      <c r="E7054" s="210"/>
      <c r="F7054" s="102"/>
      <c r="G7054" s="210"/>
      <c r="H7054" s="102"/>
      <c r="I7054" s="210"/>
      <c r="J7054" s="102"/>
      <c r="K7054" s="210"/>
      <c r="L7054" s="102"/>
      <c r="M7054" s="210"/>
      <c r="N7054" s="102"/>
      <c r="O7054" s="210"/>
      <c r="P7054" s="102"/>
      <c r="Q7054" s="215"/>
    </row>
    <row r="7055" spans="2:17" x14ac:dyDescent="0.3">
      <c r="B7055" s="102"/>
      <c r="C7055" s="210"/>
      <c r="D7055" s="102"/>
      <c r="E7055" s="210"/>
      <c r="F7055" s="102"/>
      <c r="G7055" s="210"/>
      <c r="H7055" s="102"/>
      <c r="I7055" s="210"/>
      <c r="J7055" s="102"/>
      <c r="K7055" s="210"/>
      <c r="L7055" s="102"/>
      <c r="M7055" s="210"/>
      <c r="N7055" s="102"/>
      <c r="O7055" s="210"/>
      <c r="P7055" s="102"/>
      <c r="Q7055" s="215"/>
    </row>
    <row r="7056" spans="2:17" x14ac:dyDescent="0.3">
      <c r="B7056" s="102"/>
      <c r="C7056" s="210"/>
      <c r="D7056" s="102"/>
      <c r="E7056" s="210"/>
      <c r="F7056" s="102"/>
      <c r="G7056" s="210"/>
      <c r="H7056" s="102"/>
      <c r="I7056" s="210"/>
      <c r="J7056" s="102"/>
      <c r="K7056" s="210"/>
      <c r="L7056" s="102"/>
      <c r="M7056" s="210"/>
      <c r="N7056" s="102"/>
      <c r="O7056" s="210"/>
      <c r="P7056" s="102"/>
      <c r="Q7056" s="215"/>
    </row>
    <row r="7057" spans="2:17" x14ac:dyDescent="0.3">
      <c r="B7057" s="102"/>
      <c r="C7057" s="210"/>
      <c r="D7057" s="102"/>
      <c r="E7057" s="210"/>
      <c r="F7057" s="102"/>
      <c r="G7057" s="210"/>
      <c r="H7057" s="102"/>
      <c r="I7057" s="210"/>
      <c r="J7057" s="102"/>
      <c r="K7057" s="210"/>
      <c r="L7057" s="102"/>
      <c r="M7057" s="210"/>
      <c r="N7057" s="102"/>
      <c r="O7057" s="210"/>
      <c r="P7057" s="102"/>
      <c r="Q7057" s="215"/>
    </row>
    <row r="7058" spans="2:17" x14ac:dyDescent="0.3">
      <c r="B7058" s="102"/>
      <c r="C7058" s="210"/>
      <c r="D7058" s="102"/>
      <c r="E7058" s="210"/>
      <c r="F7058" s="102"/>
      <c r="G7058" s="210"/>
      <c r="H7058" s="102"/>
      <c r="I7058" s="210"/>
      <c r="J7058" s="102"/>
      <c r="K7058" s="210"/>
      <c r="L7058" s="102"/>
      <c r="M7058" s="210"/>
      <c r="N7058" s="102"/>
      <c r="O7058" s="210"/>
      <c r="P7058" s="102"/>
      <c r="Q7058" s="215"/>
    </row>
    <row r="7059" spans="2:17" x14ac:dyDescent="0.3">
      <c r="B7059" s="102"/>
      <c r="C7059" s="210"/>
      <c r="D7059" s="102"/>
      <c r="E7059" s="210"/>
      <c r="F7059" s="102"/>
      <c r="G7059" s="210"/>
      <c r="H7059" s="102"/>
      <c r="I7059" s="210"/>
      <c r="J7059" s="102"/>
      <c r="K7059" s="210"/>
      <c r="L7059" s="102"/>
      <c r="M7059" s="210"/>
      <c r="N7059" s="102"/>
      <c r="O7059" s="210"/>
      <c r="P7059" s="102"/>
      <c r="Q7059" s="215"/>
    </row>
    <row r="7060" spans="2:17" x14ac:dyDescent="0.3">
      <c r="B7060" s="102"/>
      <c r="C7060" s="210"/>
      <c r="D7060" s="102"/>
      <c r="E7060" s="210"/>
      <c r="F7060" s="102"/>
      <c r="G7060" s="210"/>
      <c r="H7060" s="102"/>
      <c r="I7060" s="210"/>
      <c r="J7060" s="102"/>
      <c r="K7060" s="210"/>
      <c r="L7060" s="102"/>
      <c r="M7060" s="210"/>
      <c r="N7060" s="102"/>
      <c r="O7060" s="210"/>
      <c r="P7060" s="102"/>
      <c r="Q7060" s="215"/>
    </row>
    <row r="7061" spans="2:17" x14ac:dyDescent="0.3">
      <c r="B7061" s="102"/>
      <c r="C7061" s="210"/>
      <c r="D7061" s="102"/>
      <c r="E7061" s="210"/>
      <c r="F7061" s="102"/>
      <c r="G7061" s="210"/>
      <c r="H7061" s="102"/>
      <c r="I7061" s="210"/>
      <c r="J7061" s="102"/>
      <c r="K7061" s="210"/>
      <c r="L7061" s="102"/>
      <c r="M7061" s="210"/>
      <c r="N7061" s="102"/>
      <c r="O7061" s="210"/>
      <c r="P7061" s="102"/>
      <c r="Q7061" s="215"/>
    </row>
    <row r="7062" spans="2:17" x14ac:dyDescent="0.3">
      <c r="B7062" s="102"/>
      <c r="C7062" s="210"/>
      <c r="D7062" s="102"/>
      <c r="E7062" s="210"/>
      <c r="F7062" s="102"/>
      <c r="G7062" s="210"/>
      <c r="H7062" s="102"/>
      <c r="I7062" s="210"/>
      <c r="J7062" s="102"/>
      <c r="K7062" s="210"/>
      <c r="L7062" s="102"/>
      <c r="M7062" s="210"/>
      <c r="N7062" s="102"/>
      <c r="O7062" s="210"/>
      <c r="P7062" s="102"/>
      <c r="Q7062" s="215"/>
    </row>
    <row r="7063" spans="2:17" x14ac:dyDescent="0.3">
      <c r="B7063" s="102"/>
      <c r="C7063" s="210"/>
      <c r="D7063" s="102"/>
      <c r="E7063" s="210"/>
      <c r="F7063" s="102"/>
      <c r="G7063" s="210"/>
      <c r="H7063" s="102"/>
      <c r="I7063" s="210"/>
      <c r="J7063" s="102"/>
      <c r="K7063" s="210"/>
      <c r="L7063" s="102"/>
      <c r="M7063" s="210"/>
      <c r="N7063" s="102"/>
      <c r="O7063" s="210"/>
      <c r="P7063" s="102"/>
      <c r="Q7063" s="215"/>
    </row>
    <row r="7064" spans="2:17" x14ac:dyDescent="0.3">
      <c r="B7064" s="102"/>
      <c r="C7064" s="210"/>
      <c r="D7064" s="102"/>
      <c r="E7064" s="210"/>
      <c r="F7064" s="102"/>
      <c r="G7064" s="210"/>
      <c r="H7064" s="102"/>
      <c r="I7064" s="210"/>
      <c r="J7064" s="102"/>
      <c r="K7064" s="210"/>
      <c r="L7064" s="102"/>
      <c r="M7064" s="210"/>
      <c r="N7064" s="102"/>
      <c r="O7064" s="210"/>
      <c r="P7064" s="102"/>
      <c r="Q7064" s="215"/>
    </row>
    <row r="7065" spans="2:17" x14ac:dyDescent="0.3">
      <c r="B7065" s="102"/>
      <c r="C7065" s="210"/>
      <c r="D7065" s="102"/>
      <c r="E7065" s="210"/>
      <c r="F7065" s="102"/>
      <c r="G7065" s="210"/>
      <c r="H7065" s="102"/>
      <c r="I7065" s="210"/>
      <c r="J7065" s="102"/>
      <c r="K7065" s="210"/>
      <c r="L7065" s="102"/>
      <c r="M7065" s="210"/>
      <c r="N7065" s="102"/>
      <c r="O7065" s="210"/>
      <c r="P7065" s="102"/>
      <c r="Q7065" s="215"/>
    </row>
    <row r="7066" spans="2:17" x14ac:dyDescent="0.3">
      <c r="B7066" s="102"/>
      <c r="C7066" s="210"/>
      <c r="D7066" s="102"/>
      <c r="E7066" s="210"/>
      <c r="F7066" s="102"/>
      <c r="G7066" s="210"/>
      <c r="H7066" s="102"/>
      <c r="I7066" s="210"/>
      <c r="J7066" s="102"/>
      <c r="K7066" s="210"/>
      <c r="L7066" s="102"/>
      <c r="M7066" s="210"/>
      <c r="N7066" s="102"/>
      <c r="O7066" s="210"/>
      <c r="P7066" s="102"/>
      <c r="Q7066" s="215"/>
    </row>
    <row r="7067" spans="2:17" x14ac:dyDescent="0.3">
      <c r="B7067" s="102"/>
      <c r="C7067" s="210"/>
      <c r="D7067" s="102"/>
      <c r="E7067" s="210"/>
      <c r="F7067" s="102"/>
      <c r="G7067" s="210"/>
      <c r="H7067" s="102"/>
      <c r="I7067" s="210"/>
      <c r="J7067" s="102"/>
      <c r="K7067" s="210"/>
      <c r="L7067" s="102"/>
      <c r="M7067" s="210"/>
      <c r="N7067" s="102"/>
      <c r="O7067" s="210"/>
      <c r="P7067" s="102"/>
      <c r="Q7067" s="215"/>
    </row>
    <row r="7068" spans="2:17" x14ac:dyDescent="0.3">
      <c r="B7068" s="102"/>
      <c r="C7068" s="210"/>
      <c r="D7068" s="102"/>
      <c r="E7068" s="210"/>
      <c r="F7068" s="102"/>
      <c r="G7068" s="210"/>
      <c r="H7068" s="102"/>
      <c r="I7068" s="210"/>
      <c r="J7068" s="102"/>
      <c r="K7068" s="210"/>
      <c r="L7068" s="102"/>
      <c r="M7068" s="210"/>
      <c r="N7068" s="102"/>
      <c r="O7068" s="210"/>
      <c r="P7068" s="102"/>
      <c r="Q7068" s="215"/>
    </row>
    <row r="7069" spans="2:17" x14ac:dyDescent="0.3">
      <c r="B7069" s="102"/>
      <c r="C7069" s="210"/>
      <c r="D7069" s="102"/>
      <c r="E7069" s="210"/>
      <c r="F7069" s="102"/>
      <c r="G7069" s="210"/>
      <c r="H7069" s="102"/>
      <c r="I7069" s="210"/>
      <c r="J7069" s="102"/>
      <c r="K7069" s="210"/>
      <c r="L7069" s="102"/>
      <c r="M7069" s="210"/>
      <c r="N7069" s="102"/>
      <c r="O7069" s="210"/>
      <c r="P7069" s="102"/>
      <c r="Q7069" s="215"/>
    </row>
    <row r="7070" spans="2:17" x14ac:dyDescent="0.3">
      <c r="B7070" s="102"/>
      <c r="C7070" s="210"/>
      <c r="D7070" s="102"/>
      <c r="E7070" s="210"/>
      <c r="F7070" s="102"/>
      <c r="G7070" s="210"/>
      <c r="H7070" s="102"/>
      <c r="I7070" s="210"/>
      <c r="J7070" s="102"/>
      <c r="K7070" s="210"/>
      <c r="L7070" s="102"/>
      <c r="M7070" s="210"/>
      <c r="N7070" s="102"/>
      <c r="O7070" s="210"/>
      <c r="P7070" s="102"/>
      <c r="Q7070" s="215"/>
    </row>
    <row r="7071" spans="2:17" x14ac:dyDescent="0.3">
      <c r="B7071" s="102"/>
      <c r="C7071" s="210"/>
      <c r="D7071" s="102"/>
      <c r="E7071" s="210"/>
      <c r="F7071" s="102"/>
      <c r="G7071" s="210"/>
      <c r="H7071" s="102"/>
      <c r="I7071" s="210"/>
      <c r="J7071" s="102"/>
      <c r="K7071" s="210"/>
      <c r="L7071" s="102"/>
      <c r="M7071" s="210"/>
      <c r="N7071" s="102"/>
      <c r="O7071" s="210"/>
      <c r="P7071" s="102"/>
      <c r="Q7071" s="215"/>
    </row>
    <row r="7072" spans="2:17" x14ac:dyDescent="0.3">
      <c r="B7072" s="102"/>
      <c r="C7072" s="210"/>
      <c r="D7072" s="102"/>
      <c r="E7072" s="210"/>
      <c r="F7072" s="102"/>
      <c r="G7072" s="210"/>
      <c r="H7072" s="102"/>
      <c r="I7072" s="210"/>
      <c r="J7072" s="102"/>
      <c r="K7072" s="210"/>
      <c r="L7072" s="102"/>
      <c r="M7072" s="210"/>
      <c r="N7072" s="102"/>
      <c r="O7072" s="210"/>
      <c r="P7072" s="102"/>
      <c r="Q7072" s="215"/>
    </row>
    <row r="7073" spans="2:17" x14ac:dyDescent="0.3">
      <c r="B7073" s="102"/>
      <c r="C7073" s="210"/>
      <c r="D7073" s="102"/>
      <c r="E7073" s="210"/>
      <c r="F7073" s="102"/>
      <c r="G7073" s="210"/>
      <c r="H7073" s="102"/>
      <c r="I7073" s="210"/>
      <c r="J7073" s="102"/>
      <c r="K7073" s="210"/>
      <c r="L7073" s="102"/>
      <c r="M7073" s="210"/>
      <c r="N7073" s="102"/>
      <c r="O7073" s="210"/>
      <c r="P7073" s="102"/>
      <c r="Q7073" s="215"/>
    </row>
    <row r="7074" spans="2:17" x14ac:dyDescent="0.3">
      <c r="B7074" s="102"/>
      <c r="C7074" s="210"/>
      <c r="D7074" s="102"/>
      <c r="E7074" s="210"/>
      <c r="F7074" s="102"/>
      <c r="G7074" s="210"/>
      <c r="H7074" s="102"/>
      <c r="I7074" s="210"/>
      <c r="J7074" s="102"/>
      <c r="K7074" s="210"/>
      <c r="L7074" s="102"/>
      <c r="M7074" s="210"/>
      <c r="N7074" s="102"/>
      <c r="O7074" s="210"/>
      <c r="P7074" s="102"/>
      <c r="Q7074" s="215"/>
    </row>
    <row r="7075" spans="2:17" x14ac:dyDescent="0.3">
      <c r="B7075" s="102"/>
      <c r="C7075" s="210"/>
      <c r="D7075" s="102"/>
      <c r="E7075" s="210"/>
      <c r="F7075" s="102"/>
      <c r="G7075" s="210"/>
      <c r="H7075" s="102"/>
      <c r="I7075" s="210"/>
      <c r="J7075" s="102"/>
      <c r="K7075" s="210"/>
      <c r="L7075" s="102"/>
      <c r="M7075" s="210"/>
      <c r="N7075" s="102"/>
      <c r="O7075" s="210"/>
      <c r="P7075" s="102"/>
      <c r="Q7075" s="215"/>
    </row>
    <row r="7076" spans="2:17" x14ac:dyDescent="0.3">
      <c r="B7076" s="102"/>
      <c r="C7076" s="210"/>
      <c r="D7076" s="102"/>
      <c r="E7076" s="210"/>
      <c r="F7076" s="102"/>
      <c r="G7076" s="210"/>
      <c r="H7076" s="102"/>
      <c r="I7076" s="210"/>
      <c r="J7076" s="102"/>
      <c r="K7076" s="210"/>
      <c r="L7076" s="102"/>
      <c r="M7076" s="210"/>
      <c r="N7076" s="102"/>
      <c r="O7076" s="210"/>
      <c r="P7076" s="102"/>
      <c r="Q7076" s="215"/>
    </row>
    <row r="7077" spans="2:17" x14ac:dyDescent="0.3">
      <c r="B7077" s="102"/>
      <c r="C7077" s="210"/>
      <c r="D7077" s="102"/>
      <c r="E7077" s="210"/>
      <c r="F7077" s="102"/>
      <c r="G7077" s="210"/>
      <c r="H7077" s="102"/>
      <c r="I7077" s="210"/>
      <c r="J7077" s="102"/>
      <c r="K7077" s="210"/>
      <c r="L7077" s="102"/>
      <c r="M7077" s="210"/>
      <c r="N7077" s="102"/>
      <c r="O7077" s="210"/>
      <c r="P7077" s="102"/>
      <c r="Q7077" s="215"/>
    </row>
    <row r="7078" spans="2:17" x14ac:dyDescent="0.3">
      <c r="B7078" s="102"/>
      <c r="C7078" s="210"/>
      <c r="D7078" s="102"/>
      <c r="E7078" s="210"/>
      <c r="F7078" s="102"/>
      <c r="G7078" s="210"/>
      <c r="H7078" s="102"/>
      <c r="I7078" s="210"/>
      <c r="J7078" s="102"/>
      <c r="K7078" s="210"/>
      <c r="L7078" s="102"/>
      <c r="M7078" s="210"/>
      <c r="N7078" s="102"/>
      <c r="O7078" s="210"/>
      <c r="P7078" s="102"/>
      <c r="Q7078" s="215"/>
    </row>
    <row r="7079" spans="2:17" x14ac:dyDescent="0.3">
      <c r="B7079" s="102"/>
      <c r="C7079" s="210"/>
      <c r="D7079" s="102"/>
      <c r="E7079" s="210"/>
      <c r="F7079" s="102"/>
      <c r="G7079" s="210"/>
      <c r="H7079" s="102"/>
      <c r="I7079" s="210"/>
      <c r="J7079" s="102"/>
      <c r="K7079" s="210"/>
      <c r="L7079" s="102"/>
      <c r="M7079" s="210"/>
      <c r="N7079" s="102"/>
      <c r="O7079" s="210"/>
      <c r="P7079" s="102"/>
      <c r="Q7079" s="215"/>
    </row>
    <row r="7080" spans="2:17" x14ac:dyDescent="0.3">
      <c r="B7080" s="102"/>
      <c r="C7080" s="210"/>
      <c r="D7080" s="102"/>
      <c r="E7080" s="210"/>
      <c r="F7080" s="102"/>
      <c r="G7080" s="210"/>
      <c r="H7080" s="102"/>
      <c r="I7080" s="210"/>
      <c r="J7080" s="102"/>
      <c r="K7080" s="210"/>
      <c r="L7080" s="102"/>
      <c r="M7080" s="210"/>
      <c r="N7080" s="102"/>
      <c r="O7080" s="210"/>
      <c r="P7080" s="102"/>
      <c r="Q7080" s="215"/>
    </row>
    <row r="7081" spans="2:17" x14ac:dyDescent="0.3">
      <c r="B7081" s="102"/>
      <c r="C7081" s="210"/>
      <c r="D7081" s="102"/>
      <c r="E7081" s="210"/>
      <c r="F7081" s="102"/>
      <c r="G7081" s="210"/>
      <c r="H7081" s="102"/>
      <c r="I7081" s="210"/>
      <c r="J7081" s="102"/>
      <c r="K7081" s="210"/>
      <c r="L7081" s="102"/>
      <c r="M7081" s="210"/>
      <c r="N7081" s="102"/>
      <c r="O7081" s="210"/>
      <c r="P7081" s="102"/>
      <c r="Q7081" s="215"/>
    </row>
    <row r="7082" spans="2:17" x14ac:dyDescent="0.3">
      <c r="B7082" s="102"/>
      <c r="C7082" s="210"/>
      <c r="D7082" s="102"/>
      <c r="E7082" s="210"/>
      <c r="F7082" s="102"/>
      <c r="G7082" s="210"/>
      <c r="H7082" s="102"/>
      <c r="I7082" s="210"/>
      <c r="J7082" s="102"/>
      <c r="K7082" s="210"/>
      <c r="L7082" s="102"/>
      <c r="M7082" s="210"/>
      <c r="N7082" s="102"/>
      <c r="O7082" s="210"/>
      <c r="P7082" s="102"/>
      <c r="Q7082" s="215"/>
    </row>
    <row r="7083" spans="2:17" x14ac:dyDescent="0.3">
      <c r="B7083" s="102"/>
      <c r="C7083" s="210"/>
      <c r="D7083" s="102"/>
      <c r="E7083" s="210"/>
      <c r="F7083" s="102"/>
      <c r="G7083" s="210"/>
      <c r="H7083" s="102"/>
      <c r="I7083" s="210"/>
      <c r="J7083" s="102"/>
      <c r="K7083" s="210"/>
      <c r="L7083" s="102"/>
      <c r="M7083" s="210"/>
      <c r="N7083" s="102"/>
      <c r="O7083" s="210"/>
      <c r="P7083" s="102"/>
      <c r="Q7083" s="215"/>
    </row>
    <row r="7084" spans="2:17" x14ac:dyDescent="0.3">
      <c r="B7084" s="102"/>
      <c r="C7084" s="210"/>
      <c r="D7084" s="102"/>
      <c r="E7084" s="210"/>
      <c r="F7084" s="102"/>
      <c r="G7084" s="210"/>
      <c r="H7084" s="102"/>
      <c r="I7084" s="210"/>
      <c r="J7084" s="102"/>
      <c r="K7084" s="210"/>
      <c r="L7084" s="102"/>
      <c r="M7084" s="210"/>
      <c r="N7084" s="102"/>
      <c r="O7084" s="210"/>
      <c r="P7084" s="102"/>
      <c r="Q7084" s="215"/>
    </row>
    <row r="7085" spans="2:17" x14ac:dyDescent="0.3">
      <c r="B7085" s="102"/>
      <c r="C7085" s="210"/>
      <c r="D7085" s="102"/>
      <c r="E7085" s="210"/>
      <c r="F7085" s="102"/>
      <c r="G7085" s="210"/>
      <c r="H7085" s="102"/>
      <c r="I7085" s="210"/>
      <c r="J7085" s="102"/>
      <c r="K7085" s="210"/>
      <c r="L7085" s="102"/>
      <c r="M7085" s="210"/>
      <c r="N7085" s="102"/>
      <c r="O7085" s="210"/>
      <c r="P7085" s="102"/>
      <c r="Q7085" s="215"/>
    </row>
    <row r="7086" spans="2:17" x14ac:dyDescent="0.3">
      <c r="B7086" s="102"/>
      <c r="C7086" s="210"/>
      <c r="D7086" s="102"/>
      <c r="E7086" s="210"/>
      <c r="F7086" s="102"/>
      <c r="G7086" s="210"/>
      <c r="H7086" s="102"/>
      <c r="I7086" s="210"/>
      <c r="J7086" s="102"/>
      <c r="K7086" s="210"/>
      <c r="L7086" s="102"/>
      <c r="M7086" s="210"/>
      <c r="N7086" s="102"/>
      <c r="O7086" s="210"/>
      <c r="P7086" s="102"/>
      <c r="Q7086" s="215"/>
    </row>
    <row r="7087" spans="2:17" x14ac:dyDescent="0.3">
      <c r="B7087" s="102"/>
      <c r="C7087" s="210"/>
      <c r="D7087" s="102"/>
      <c r="E7087" s="210"/>
      <c r="F7087" s="102"/>
      <c r="G7087" s="210"/>
      <c r="H7087" s="102"/>
      <c r="I7087" s="210"/>
      <c r="J7087" s="102"/>
      <c r="K7087" s="210"/>
      <c r="L7087" s="102"/>
      <c r="M7087" s="210"/>
      <c r="N7087" s="102"/>
      <c r="O7087" s="210"/>
      <c r="P7087" s="102"/>
      <c r="Q7087" s="215"/>
    </row>
    <row r="7088" spans="2:17" x14ac:dyDescent="0.3">
      <c r="B7088" s="102"/>
      <c r="C7088" s="210"/>
      <c r="D7088" s="102"/>
      <c r="E7088" s="210"/>
      <c r="F7088" s="102"/>
      <c r="G7088" s="210"/>
      <c r="H7088" s="102"/>
      <c r="I7088" s="210"/>
      <c r="J7088" s="102"/>
      <c r="K7088" s="210"/>
      <c r="L7088" s="102"/>
      <c r="M7088" s="210"/>
      <c r="N7088" s="102"/>
      <c r="O7088" s="210"/>
      <c r="P7088" s="102"/>
      <c r="Q7088" s="215"/>
    </row>
    <row r="7089" spans="2:17" x14ac:dyDescent="0.3">
      <c r="B7089" s="102"/>
      <c r="C7089" s="210"/>
      <c r="D7089" s="102"/>
      <c r="E7089" s="210"/>
      <c r="F7089" s="102"/>
      <c r="G7089" s="210"/>
      <c r="H7089" s="102"/>
      <c r="I7089" s="210"/>
      <c r="J7089" s="102"/>
      <c r="K7089" s="210"/>
      <c r="L7089" s="102"/>
      <c r="M7089" s="210"/>
      <c r="N7089" s="102"/>
      <c r="O7089" s="210"/>
      <c r="P7089" s="102"/>
      <c r="Q7089" s="215"/>
    </row>
    <row r="7090" spans="2:17" x14ac:dyDescent="0.3">
      <c r="B7090" s="102"/>
      <c r="C7090" s="210"/>
      <c r="D7090" s="102"/>
      <c r="E7090" s="210"/>
      <c r="F7090" s="102"/>
      <c r="G7090" s="210"/>
      <c r="H7090" s="102"/>
      <c r="I7090" s="210"/>
      <c r="J7090" s="102"/>
      <c r="K7090" s="210"/>
      <c r="L7090" s="102"/>
      <c r="M7090" s="210"/>
      <c r="N7090" s="102"/>
      <c r="O7090" s="210"/>
      <c r="P7090" s="102"/>
      <c r="Q7090" s="215"/>
    </row>
    <row r="7091" spans="2:17" x14ac:dyDescent="0.3">
      <c r="B7091" s="102"/>
      <c r="C7091" s="210"/>
      <c r="D7091" s="102"/>
      <c r="E7091" s="210"/>
      <c r="F7091" s="102"/>
      <c r="G7091" s="210"/>
      <c r="H7091" s="102"/>
      <c r="I7091" s="210"/>
      <c r="J7091" s="102"/>
      <c r="K7091" s="210"/>
      <c r="L7091" s="102"/>
      <c r="M7091" s="210"/>
      <c r="N7091" s="102"/>
      <c r="O7091" s="210"/>
      <c r="P7091" s="102"/>
      <c r="Q7091" s="215"/>
    </row>
    <row r="7092" spans="2:17" x14ac:dyDescent="0.3">
      <c r="B7092" s="102"/>
      <c r="C7092" s="210"/>
      <c r="D7092" s="102"/>
      <c r="E7092" s="210"/>
      <c r="F7092" s="102"/>
      <c r="G7092" s="210"/>
      <c r="H7092" s="102"/>
      <c r="I7092" s="210"/>
      <c r="J7092" s="102"/>
      <c r="K7092" s="210"/>
      <c r="L7092" s="102"/>
      <c r="M7092" s="210"/>
      <c r="N7092" s="102"/>
      <c r="O7092" s="210"/>
      <c r="P7092" s="102"/>
      <c r="Q7092" s="215"/>
    </row>
    <row r="7093" spans="2:17" x14ac:dyDescent="0.3">
      <c r="B7093" s="102"/>
      <c r="C7093" s="210"/>
      <c r="D7093" s="102"/>
      <c r="E7093" s="210"/>
      <c r="F7093" s="102"/>
      <c r="G7093" s="210"/>
      <c r="H7093" s="102"/>
      <c r="I7093" s="210"/>
      <c r="J7093" s="102"/>
      <c r="K7093" s="210"/>
      <c r="L7093" s="102"/>
      <c r="M7093" s="210"/>
      <c r="N7093" s="102"/>
      <c r="O7093" s="210"/>
      <c r="P7093" s="102"/>
      <c r="Q7093" s="215"/>
    </row>
    <row r="7094" spans="2:17" x14ac:dyDescent="0.3">
      <c r="B7094" s="102"/>
      <c r="C7094" s="210"/>
      <c r="D7094" s="102"/>
      <c r="E7094" s="210"/>
      <c r="F7094" s="102"/>
      <c r="G7094" s="210"/>
      <c r="H7094" s="102"/>
      <c r="I7094" s="210"/>
      <c r="J7094" s="102"/>
      <c r="K7094" s="210"/>
      <c r="L7094" s="102"/>
      <c r="M7094" s="210"/>
      <c r="N7094" s="102"/>
      <c r="O7094" s="210"/>
      <c r="P7094" s="102"/>
      <c r="Q7094" s="215"/>
    </row>
    <row r="7095" spans="2:17" x14ac:dyDescent="0.3">
      <c r="B7095" s="102"/>
      <c r="C7095" s="210"/>
      <c r="D7095" s="102"/>
      <c r="E7095" s="210"/>
      <c r="F7095" s="102"/>
      <c r="G7095" s="210"/>
      <c r="H7095" s="102"/>
      <c r="I7095" s="210"/>
      <c r="J7095" s="102"/>
      <c r="K7095" s="210"/>
      <c r="L7095" s="102"/>
      <c r="M7095" s="210"/>
      <c r="N7095" s="102"/>
      <c r="O7095" s="210"/>
      <c r="P7095" s="102"/>
      <c r="Q7095" s="215"/>
    </row>
    <row r="7096" spans="2:17" x14ac:dyDescent="0.3">
      <c r="B7096" s="102"/>
      <c r="C7096" s="210"/>
      <c r="D7096" s="102"/>
      <c r="E7096" s="210"/>
      <c r="F7096" s="102"/>
      <c r="G7096" s="210"/>
      <c r="H7096" s="102"/>
      <c r="I7096" s="210"/>
      <c r="J7096" s="102"/>
      <c r="K7096" s="210"/>
      <c r="L7096" s="102"/>
      <c r="M7096" s="210"/>
      <c r="N7096" s="102"/>
      <c r="O7096" s="210"/>
      <c r="P7096" s="102"/>
      <c r="Q7096" s="215"/>
    </row>
    <row r="7097" spans="2:17" x14ac:dyDescent="0.3">
      <c r="B7097" s="102"/>
      <c r="C7097" s="210"/>
      <c r="D7097" s="102"/>
      <c r="E7097" s="210"/>
      <c r="F7097" s="102"/>
      <c r="G7097" s="210"/>
      <c r="H7097" s="102"/>
      <c r="I7097" s="210"/>
      <c r="J7097" s="102"/>
      <c r="K7097" s="210"/>
      <c r="L7097" s="102"/>
      <c r="M7097" s="210"/>
      <c r="N7097" s="102"/>
      <c r="O7097" s="210"/>
      <c r="P7097" s="102"/>
      <c r="Q7097" s="215"/>
    </row>
    <row r="7098" spans="2:17" x14ac:dyDescent="0.3">
      <c r="B7098" s="102"/>
      <c r="C7098" s="210"/>
      <c r="D7098" s="102"/>
      <c r="E7098" s="210"/>
      <c r="F7098" s="102"/>
      <c r="G7098" s="210"/>
      <c r="H7098" s="102"/>
      <c r="I7098" s="210"/>
      <c r="J7098" s="102"/>
      <c r="K7098" s="210"/>
      <c r="L7098" s="102"/>
      <c r="M7098" s="210"/>
      <c r="N7098" s="102"/>
      <c r="O7098" s="210"/>
      <c r="P7098" s="102"/>
      <c r="Q7098" s="215"/>
    </row>
    <row r="7099" spans="2:17" x14ac:dyDescent="0.3">
      <c r="B7099" s="102"/>
      <c r="C7099" s="210"/>
      <c r="D7099" s="102"/>
      <c r="E7099" s="210"/>
      <c r="F7099" s="102"/>
      <c r="G7099" s="210"/>
      <c r="H7099" s="102"/>
      <c r="I7099" s="210"/>
      <c r="J7099" s="102"/>
      <c r="K7099" s="210"/>
      <c r="L7099" s="102"/>
      <c r="M7099" s="210"/>
      <c r="N7099" s="102"/>
      <c r="O7099" s="210"/>
      <c r="P7099" s="102"/>
      <c r="Q7099" s="215"/>
    </row>
    <row r="7100" spans="2:17" x14ac:dyDescent="0.3">
      <c r="B7100" s="102"/>
      <c r="C7100" s="210"/>
      <c r="D7100" s="102"/>
      <c r="E7100" s="210"/>
      <c r="F7100" s="102"/>
      <c r="G7100" s="210"/>
      <c r="H7100" s="102"/>
      <c r="I7100" s="210"/>
      <c r="J7100" s="102"/>
      <c r="K7100" s="210"/>
      <c r="L7100" s="102"/>
      <c r="M7100" s="210"/>
      <c r="N7100" s="102"/>
      <c r="O7100" s="210"/>
      <c r="P7100" s="102"/>
      <c r="Q7100" s="215"/>
    </row>
    <row r="7101" spans="2:17" x14ac:dyDescent="0.3">
      <c r="B7101" s="102"/>
      <c r="C7101" s="210"/>
      <c r="D7101" s="102"/>
      <c r="E7101" s="210"/>
      <c r="F7101" s="102"/>
      <c r="G7101" s="210"/>
      <c r="H7101" s="102"/>
      <c r="I7101" s="210"/>
      <c r="J7101" s="102"/>
      <c r="K7101" s="210"/>
      <c r="L7101" s="102"/>
      <c r="M7101" s="210"/>
      <c r="N7101" s="102"/>
      <c r="O7101" s="210"/>
      <c r="P7101" s="102"/>
      <c r="Q7101" s="215"/>
    </row>
    <row r="7102" spans="2:17" x14ac:dyDescent="0.3">
      <c r="B7102" s="102"/>
      <c r="C7102" s="210"/>
      <c r="D7102" s="102"/>
      <c r="E7102" s="210"/>
      <c r="F7102" s="102"/>
      <c r="G7102" s="210"/>
      <c r="H7102" s="102"/>
      <c r="I7102" s="210"/>
      <c r="J7102" s="102"/>
      <c r="K7102" s="210"/>
      <c r="L7102" s="102"/>
      <c r="M7102" s="210"/>
      <c r="N7102" s="102"/>
      <c r="O7102" s="210"/>
      <c r="P7102" s="102"/>
      <c r="Q7102" s="215"/>
    </row>
    <row r="7103" spans="2:17" x14ac:dyDescent="0.3">
      <c r="B7103" s="102"/>
      <c r="C7103" s="210"/>
      <c r="D7103" s="102"/>
      <c r="E7103" s="210"/>
      <c r="F7103" s="102"/>
      <c r="G7103" s="210"/>
      <c r="H7103" s="102"/>
      <c r="I7103" s="210"/>
      <c r="J7103" s="102"/>
      <c r="K7103" s="210"/>
      <c r="L7103" s="102"/>
      <c r="M7103" s="210"/>
      <c r="N7103" s="102"/>
      <c r="O7103" s="210"/>
      <c r="P7103" s="102"/>
      <c r="Q7103" s="215"/>
    </row>
    <row r="7104" spans="2:17" x14ac:dyDescent="0.3">
      <c r="B7104" s="102"/>
      <c r="C7104" s="210"/>
      <c r="D7104" s="102"/>
      <c r="E7104" s="210"/>
      <c r="F7104" s="102"/>
      <c r="G7104" s="210"/>
      <c r="H7104" s="102"/>
      <c r="I7104" s="210"/>
      <c r="J7104" s="102"/>
      <c r="K7104" s="210"/>
      <c r="L7104" s="102"/>
      <c r="M7104" s="210"/>
      <c r="N7104" s="102"/>
      <c r="O7104" s="210"/>
      <c r="P7104" s="102"/>
      <c r="Q7104" s="215"/>
    </row>
    <row r="7105" spans="2:17" x14ac:dyDescent="0.3">
      <c r="B7105" s="102"/>
      <c r="C7105" s="210"/>
      <c r="D7105" s="102"/>
      <c r="E7105" s="210"/>
      <c r="F7105" s="102"/>
      <c r="G7105" s="210"/>
      <c r="H7105" s="102"/>
      <c r="I7105" s="210"/>
      <c r="J7105" s="102"/>
      <c r="K7105" s="210"/>
      <c r="L7105" s="102"/>
      <c r="M7105" s="210"/>
      <c r="N7105" s="102"/>
      <c r="O7105" s="210"/>
      <c r="P7105" s="102"/>
      <c r="Q7105" s="215"/>
    </row>
    <row r="7106" spans="2:17" x14ac:dyDescent="0.3">
      <c r="B7106" s="102"/>
      <c r="C7106" s="210"/>
      <c r="D7106" s="102"/>
      <c r="E7106" s="210"/>
      <c r="F7106" s="102"/>
      <c r="G7106" s="210"/>
      <c r="H7106" s="102"/>
      <c r="I7106" s="210"/>
      <c r="J7106" s="102"/>
      <c r="K7106" s="210"/>
      <c r="L7106" s="102"/>
      <c r="M7106" s="210"/>
      <c r="N7106" s="102"/>
      <c r="O7106" s="210"/>
      <c r="P7106" s="102"/>
      <c r="Q7106" s="215"/>
    </row>
    <row r="7107" spans="2:17" x14ac:dyDescent="0.3">
      <c r="B7107" s="102"/>
      <c r="C7107" s="210"/>
      <c r="D7107" s="102"/>
      <c r="E7107" s="210"/>
      <c r="F7107" s="102"/>
      <c r="G7107" s="210"/>
      <c r="H7107" s="102"/>
      <c r="I7107" s="210"/>
      <c r="J7107" s="102"/>
      <c r="K7107" s="210"/>
      <c r="L7107" s="102"/>
      <c r="M7107" s="210"/>
      <c r="N7107" s="102"/>
      <c r="O7107" s="210"/>
      <c r="P7107" s="102"/>
      <c r="Q7107" s="215"/>
    </row>
    <row r="7108" spans="2:17" x14ac:dyDescent="0.3">
      <c r="B7108" s="102"/>
      <c r="C7108" s="210"/>
      <c r="D7108" s="102"/>
      <c r="E7108" s="210"/>
      <c r="F7108" s="102"/>
      <c r="G7108" s="210"/>
      <c r="H7108" s="102"/>
      <c r="I7108" s="210"/>
      <c r="J7108" s="102"/>
      <c r="K7108" s="210"/>
      <c r="L7108" s="102"/>
      <c r="M7108" s="210"/>
      <c r="N7108" s="102"/>
      <c r="O7108" s="210"/>
      <c r="P7108" s="102"/>
      <c r="Q7108" s="215"/>
    </row>
    <row r="7109" spans="2:17" x14ac:dyDescent="0.3">
      <c r="B7109" s="102"/>
      <c r="C7109" s="210"/>
      <c r="D7109" s="102"/>
      <c r="E7109" s="210"/>
      <c r="F7109" s="102"/>
      <c r="G7109" s="210"/>
      <c r="H7109" s="102"/>
      <c r="I7109" s="210"/>
      <c r="J7109" s="102"/>
      <c r="K7109" s="210"/>
      <c r="L7109" s="102"/>
      <c r="M7109" s="210"/>
      <c r="N7109" s="102"/>
      <c r="O7109" s="210"/>
      <c r="P7109" s="102"/>
      <c r="Q7109" s="215"/>
    </row>
    <row r="7110" spans="2:17" x14ac:dyDescent="0.3">
      <c r="B7110" s="102"/>
      <c r="C7110" s="210"/>
      <c r="D7110" s="102"/>
      <c r="E7110" s="210"/>
      <c r="F7110" s="102"/>
      <c r="G7110" s="210"/>
      <c r="H7110" s="102"/>
      <c r="I7110" s="210"/>
      <c r="J7110" s="102"/>
      <c r="K7110" s="210"/>
      <c r="L7110" s="102"/>
      <c r="M7110" s="210"/>
      <c r="N7110" s="102"/>
      <c r="O7110" s="210"/>
      <c r="P7110" s="102"/>
      <c r="Q7110" s="215"/>
    </row>
    <row r="7111" spans="2:17" x14ac:dyDescent="0.3">
      <c r="B7111" s="102"/>
      <c r="C7111" s="210"/>
      <c r="D7111" s="102"/>
      <c r="E7111" s="210"/>
      <c r="F7111" s="102"/>
      <c r="G7111" s="210"/>
      <c r="H7111" s="102"/>
      <c r="I7111" s="210"/>
      <c r="J7111" s="102"/>
      <c r="K7111" s="210"/>
      <c r="L7111" s="102"/>
      <c r="M7111" s="210"/>
      <c r="N7111" s="102"/>
      <c r="O7111" s="210"/>
      <c r="P7111" s="102"/>
      <c r="Q7111" s="215"/>
    </row>
    <row r="7112" spans="2:17" x14ac:dyDescent="0.3">
      <c r="B7112" s="102"/>
      <c r="C7112" s="210"/>
      <c r="D7112" s="102"/>
      <c r="E7112" s="210"/>
      <c r="F7112" s="102"/>
      <c r="G7112" s="210"/>
      <c r="H7112" s="102"/>
      <c r="I7112" s="210"/>
      <c r="J7112" s="102"/>
      <c r="K7112" s="210"/>
      <c r="L7112" s="102"/>
      <c r="M7112" s="210"/>
      <c r="N7112" s="102"/>
      <c r="O7112" s="210"/>
      <c r="P7112" s="102"/>
      <c r="Q7112" s="215"/>
    </row>
    <row r="7113" spans="2:17" x14ac:dyDescent="0.3">
      <c r="B7113" s="102"/>
      <c r="C7113" s="210"/>
      <c r="D7113" s="102"/>
      <c r="E7113" s="210"/>
      <c r="F7113" s="102"/>
      <c r="G7113" s="210"/>
      <c r="H7113" s="102"/>
      <c r="I7113" s="210"/>
      <c r="J7113" s="102"/>
      <c r="K7113" s="210"/>
      <c r="L7113" s="102"/>
      <c r="M7113" s="210"/>
      <c r="N7113" s="102"/>
      <c r="O7113" s="210"/>
      <c r="P7113" s="102"/>
      <c r="Q7113" s="215"/>
    </row>
    <row r="7114" spans="2:17" x14ac:dyDescent="0.3">
      <c r="B7114" s="102"/>
      <c r="C7114" s="210"/>
      <c r="D7114" s="102"/>
      <c r="E7114" s="210"/>
      <c r="F7114" s="102"/>
      <c r="G7114" s="210"/>
      <c r="H7114" s="102"/>
      <c r="I7114" s="210"/>
      <c r="J7114" s="102"/>
      <c r="K7114" s="210"/>
      <c r="L7114" s="102"/>
      <c r="M7114" s="210"/>
      <c r="N7114" s="102"/>
      <c r="O7114" s="210"/>
      <c r="P7114" s="102"/>
      <c r="Q7114" s="215"/>
    </row>
    <row r="7115" spans="2:17" x14ac:dyDescent="0.3">
      <c r="B7115" s="102"/>
      <c r="C7115" s="210"/>
      <c r="D7115" s="102"/>
      <c r="E7115" s="210"/>
      <c r="F7115" s="102"/>
      <c r="G7115" s="210"/>
      <c r="H7115" s="102"/>
      <c r="I7115" s="210"/>
      <c r="J7115" s="102"/>
      <c r="K7115" s="210"/>
      <c r="L7115" s="102"/>
      <c r="M7115" s="210"/>
      <c r="N7115" s="102"/>
      <c r="O7115" s="210"/>
      <c r="P7115" s="102"/>
      <c r="Q7115" s="215"/>
    </row>
    <row r="7116" spans="2:17" x14ac:dyDescent="0.3">
      <c r="B7116" s="102"/>
      <c r="C7116" s="210"/>
      <c r="D7116" s="102"/>
      <c r="E7116" s="210"/>
      <c r="F7116" s="102"/>
      <c r="G7116" s="210"/>
      <c r="H7116" s="102"/>
      <c r="I7116" s="210"/>
      <c r="J7116" s="102"/>
      <c r="K7116" s="210"/>
      <c r="L7116" s="102"/>
      <c r="M7116" s="210"/>
      <c r="N7116" s="102"/>
      <c r="O7116" s="210"/>
      <c r="P7116" s="102"/>
      <c r="Q7116" s="215"/>
    </row>
    <row r="7117" spans="2:17" x14ac:dyDescent="0.3">
      <c r="B7117" s="102"/>
      <c r="C7117" s="210"/>
      <c r="D7117" s="102"/>
      <c r="E7117" s="210"/>
      <c r="F7117" s="102"/>
      <c r="G7117" s="210"/>
      <c r="H7117" s="102"/>
      <c r="I7117" s="210"/>
      <c r="J7117" s="102"/>
      <c r="K7117" s="210"/>
      <c r="L7117" s="102"/>
      <c r="M7117" s="210"/>
      <c r="N7117" s="102"/>
      <c r="O7117" s="210"/>
      <c r="P7117" s="102"/>
      <c r="Q7117" s="215"/>
    </row>
    <row r="7118" spans="2:17" x14ac:dyDescent="0.3">
      <c r="B7118" s="102"/>
      <c r="C7118" s="210"/>
      <c r="D7118" s="102"/>
      <c r="E7118" s="210"/>
      <c r="F7118" s="102"/>
      <c r="G7118" s="210"/>
      <c r="H7118" s="102"/>
      <c r="I7118" s="210"/>
      <c r="J7118" s="102"/>
      <c r="K7118" s="210"/>
      <c r="L7118" s="102"/>
      <c r="M7118" s="210"/>
      <c r="N7118" s="102"/>
      <c r="O7118" s="210"/>
      <c r="P7118" s="102"/>
      <c r="Q7118" s="215"/>
    </row>
    <row r="7119" spans="2:17" x14ac:dyDescent="0.3">
      <c r="B7119" s="102"/>
      <c r="C7119" s="210"/>
      <c r="D7119" s="102"/>
      <c r="E7119" s="210"/>
      <c r="F7119" s="102"/>
      <c r="G7119" s="210"/>
      <c r="H7119" s="102"/>
      <c r="I7119" s="210"/>
      <c r="J7119" s="102"/>
      <c r="K7119" s="210"/>
      <c r="L7119" s="102"/>
      <c r="M7119" s="210"/>
      <c r="N7119" s="102"/>
      <c r="O7119" s="210"/>
      <c r="P7119" s="102"/>
      <c r="Q7119" s="215"/>
    </row>
    <row r="7120" spans="2:17" x14ac:dyDescent="0.3">
      <c r="B7120" s="102"/>
      <c r="C7120" s="210"/>
      <c r="D7120" s="102"/>
      <c r="E7120" s="210"/>
      <c r="F7120" s="102"/>
      <c r="G7120" s="210"/>
      <c r="H7120" s="102"/>
      <c r="I7120" s="210"/>
      <c r="J7120" s="102"/>
      <c r="K7120" s="210"/>
      <c r="L7120" s="102"/>
      <c r="M7120" s="210"/>
      <c r="N7120" s="102"/>
      <c r="O7120" s="210"/>
      <c r="P7120" s="102"/>
      <c r="Q7120" s="215"/>
    </row>
    <row r="7121" spans="2:17" x14ac:dyDescent="0.3">
      <c r="B7121" s="102"/>
      <c r="C7121" s="210"/>
      <c r="D7121" s="102"/>
      <c r="E7121" s="210"/>
      <c r="F7121" s="102"/>
      <c r="G7121" s="210"/>
      <c r="H7121" s="102"/>
      <c r="I7121" s="210"/>
      <c r="J7121" s="102"/>
      <c r="K7121" s="210"/>
      <c r="L7121" s="102"/>
      <c r="M7121" s="210"/>
      <c r="N7121" s="102"/>
      <c r="O7121" s="210"/>
      <c r="P7121" s="102"/>
      <c r="Q7121" s="215"/>
    </row>
    <row r="7122" spans="2:17" x14ac:dyDescent="0.3">
      <c r="B7122" s="102"/>
      <c r="C7122" s="210"/>
      <c r="D7122" s="102"/>
      <c r="E7122" s="210"/>
      <c r="F7122" s="102"/>
      <c r="G7122" s="210"/>
      <c r="H7122" s="102"/>
      <c r="I7122" s="210"/>
      <c r="J7122" s="102"/>
      <c r="K7122" s="210"/>
      <c r="L7122" s="102"/>
      <c r="M7122" s="210"/>
      <c r="N7122" s="102"/>
      <c r="O7122" s="210"/>
      <c r="P7122" s="102"/>
      <c r="Q7122" s="215"/>
    </row>
    <row r="7123" spans="2:17" x14ac:dyDescent="0.3">
      <c r="B7123" s="102"/>
      <c r="C7123" s="210"/>
      <c r="D7123" s="102"/>
      <c r="E7123" s="210"/>
      <c r="F7123" s="102"/>
      <c r="G7123" s="210"/>
      <c r="H7123" s="102"/>
      <c r="I7123" s="210"/>
      <c r="J7123" s="102"/>
      <c r="K7123" s="210"/>
      <c r="L7123" s="102"/>
      <c r="M7123" s="210"/>
      <c r="N7123" s="102"/>
      <c r="O7123" s="210"/>
      <c r="P7123" s="102"/>
      <c r="Q7123" s="215"/>
    </row>
    <row r="7124" spans="2:17" x14ac:dyDescent="0.3">
      <c r="B7124" s="102"/>
      <c r="C7124" s="210"/>
      <c r="D7124" s="102"/>
      <c r="E7124" s="210"/>
      <c r="F7124" s="102"/>
      <c r="G7124" s="210"/>
      <c r="H7124" s="102"/>
      <c r="I7124" s="210"/>
      <c r="J7124" s="102"/>
      <c r="K7124" s="210"/>
      <c r="L7124" s="102"/>
      <c r="M7124" s="210"/>
      <c r="N7124" s="102"/>
      <c r="O7124" s="210"/>
      <c r="P7124" s="102"/>
      <c r="Q7124" s="215"/>
    </row>
    <row r="7125" spans="2:17" x14ac:dyDescent="0.3">
      <c r="B7125" s="102"/>
      <c r="C7125" s="210"/>
      <c r="D7125" s="102"/>
      <c r="E7125" s="210"/>
      <c r="F7125" s="102"/>
      <c r="G7125" s="210"/>
      <c r="H7125" s="102"/>
      <c r="I7125" s="210"/>
      <c r="J7125" s="102"/>
      <c r="K7125" s="210"/>
      <c r="L7125" s="102"/>
      <c r="M7125" s="210"/>
      <c r="N7125" s="102"/>
      <c r="O7125" s="210"/>
      <c r="P7125" s="102"/>
      <c r="Q7125" s="215"/>
    </row>
    <row r="7126" spans="2:17" x14ac:dyDescent="0.3">
      <c r="B7126" s="102"/>
      <c r="C7126" s="210"/>
      <c r="D7126" s="102"/>
      <c r="E7126" s="210"/>
      <c r="F7126" s="102"/>
      <c r="G7126" s="210"/>
      <c r="H7126" s="102"/>
      <c r="I7126" s="210"/>
      <c r="J7126" s="102"/>
      <c r="K7126" s="210"/>
      <c r="L7126" s="102"/>
      <c r="M7126" s="210"/>
      <c r="N7126" s="102"/>
      <c r="O7126" s="210"/>
      <c r="P7126" s="102"/>
      <c r="Q7126" s="215"/>
    </row>
    <row r="7127" spans="2:17" x14ac:dyDescent="0.3">
      <c r="B7127" s="102"/>
      <c r="C7127" s="210"/>
      <c r="D7127" s="102"/>
      <c r="E7127" s="210"/>
      <c r="F7127" s="102"/>
      <c r="G7127" s="210"/>
      <c r="H7127" s="102"/>
      <c r="I7127" s="210"/>
      <c r="J7127" s="102"/>
      <c r="K7127" s="210"/>
      <c r="L7127" s="102"/>
      <c r="M7127" s="210"/>
      <c r="N7127" s="102"/>
      <c r="O7127" s="210"/>
      <c r="P7127" s="102"/>
      <c r="Q7127" s="215"/>
    </row>
    <row r="7128" spans="2:17" x14ac:dyDescent="0.3">
      <c r="B7128" s="102"/>
      <c r="C7128" s="210"/>
      <c r="D7128" s="102"/>
      <c r="E7128" s="210"/>
      <c r="F7128" s="102"/>
      <c r="G7128" s="210"/>
      <c r="H7128" s="102"/>
      <c r="I7128" s="210"/>
      <c r="J7128" s="102"/>
      <c r="K7128" s="210"/>
      <c r="L7128" s="102"/>
      <c r="M7128" s="210"/>
      <c r="N7128" s="102"/>
      <c r="O7128" s="210"/>
      <c r="P7128" s="102"/>
      <c r="Q7128" s="215"/>
    </row>
    <row r="7129" spans="2:17" x14ac:dyDescent="0.3">
      <c r="B7129" s="102"/>
      <c r="C7129" s="210"/>
      <c r="D7129" s="102"/>
      <c r="E7129" s="210"/>
      <c r="F7129" s="102"/>
      <c r="G7129" s="210"/>
      <c r="H7129" s="102"/>
      <c r="I7129" s="210"/>
      <c r="J7129" s="102"/>
      <c r="K7129" s="210"/>
      <c r="L7129" s="102"/>
      <c r="M7129" s="210"/>
      <c r="N7129" s="102"/>
      <c r="O7129" s="210"/>
      <c r="P7129" s="102"/>
      <c r="Q7129" s="215"/>
    </row>
    <row r="7130" spans="2:17" x14ac:dyDescent="0.3">
      <c r="B7130" s="102"/>
      <c r="C7130" s="210"/>
      <c r="D7130" s="102"/>
      <c r="E7130" s="210"/>
      <c r="F7130" s="102"/>
      <c r="G7130" s="210"/>
      <c r="H7130" s="102"/>
      <c r="I7130" s="210"/>
      <c r="J7130" s="102"/>
      <c r="K7130" s="210"/>
      <c r="L7130" s="102"/>
      <c r="M7130" s="210"/>
      <c r="N7130" s="102"/>
      <c r="O7130" s="210"/>
      <c r="P7130" s="102"/>
      <c r="Q7130" s="215"/>
    </row>
    <row r="7131" spans="2:17" x14ac:dyDescent="0.3">
      <c r="B7131" s="102"/>
      <c r="C7131" s="210"/>
      <c r="D7131" s="102"/>
      <c r="E7131" s="210"/>
      <c r="F7131" s="102"/>
      <c r="G7131" s="210"/>
      <c r="H7131" s="102"/>
      <c r="I7131" s="210"/>
      <c r="J7131" s="102"/>
      <c r="K7131" s="210"/>
      <c r="L7131" s="102"/>
      <c r="M7131" s="210"/>
      <c r="N7131" s="102"/>
      <c r="O7131" s="210"/>
      <c r="P7131" s="102"/>
      <c r="Q7131" s="215"/>
    </row>
    <row r="7132" spans="2:17" x14ac:dyDescent="0.3">
      <c r="B7132" s="102"/>
      <c r="C7132" s="210"/>
      <c r="D7132" s="102"/>
      <c r="E7132" s="210"/>
      <c r="F7132" s="102"/>
      <c r="G7132" s="210"/>
      <c r="H7132" s="102"/>
      <c r="I7132" s="210"/>
      <c r="J7132" s="102"/>
      <c r="K7132" s="210"/>
      <c r="L7132" s="102"/>
      <c r="M7132" s="210"/>
      <c r="N7132" s="102"/>
      <c r="O7132" s="210"/>
      <c r="P7132" s="102"/>
      <c r="Q7132" s="215"/>
    </row>
    <row r="7133" spans="2:17" x14ac:dyDescent="0.3">
      <c r="B7133" s="102"/>
      <c r="C7133" s="210"/>
      <c r="D7133" s="102"/>
      <c r="E7133" s="210"/>
      <c r="F7133" s="102"/>
      <c r="G7133" s="210"/>
      <c r="H7133" s="102"/>
      <c r="I7133" s="210"/>
      <c r="J7133" s="102"/>
      <c r="K7133" s="210"/>
      <c r="L7133" s="102"/>
      <c r="M7133" s="210"/>
      <c r="N7133" s="102"/>
      <c r="O7133" s="210"/>
      <c r="P7133" s="102"/>
      <c r="Q7133" s="215"/>
    </row>
    <row r="7134" spans="2:17" x14ac:dyDescent="0.3">
      <c r="B7134" s="102"/>
      <c r="C7134" s="210"/>
      <c r="D7134" s="102"/>
      <c r="E7134" s="210"/>
      <c r="F7134" s="102"/>
      <c r="G7134" s="210"/>
      <c r="H7134" s="102"/>
      <c r="I7134" s="210"/>
      <c r="J7134" s="102"/>
      <c r="K7134" s="210"/>
      <c r="L7134" s="102"/>
      <c r="M7134" s="210"/>
      <c r="N7134" s="102"/>
      <c r="O7134" s="210"/>
      <c r="P7134" s="102"/>
      <c r="Q7134" s="215"/>
    </row>
    <row r="7135" spans="2:17" x14ac:dyDescent="0.3">
      <c r="B7135" s="102"/>
      <c r="C7135" s="210"/>
      <c r="D7135" s="102"/>
      <c r="E7135" s="210"/>
      <c r="F7135" s="102"/>
      <c r="G7135" s="210"/>
      <c r="H7135" s="102"/>
      <c r="I7135" s="210"/>
      <c r="J7135" s="102"/>
      <c r="K7135" s="210"/>
      <c r="L7135" s="102"/>
      <c r="M7135" s="210"/>
      <c r="N7135" s="102"/>
      <c r="O7135" s="210"/>
      <c r="P7135" s="102"/>
      <c r="Q7135" s="215"/>
    </row>
    <row r="7136" spans="2:17" x14ac:dyDescent="0.3">
      <c r="B7136" s="102"/>
      <c r="C7136" s="210"/>
      <c r="D7136" s="102"/>
      <c r="E7136" s="210"/>
      <c r="F7136" s="102"/>
      <c r="G7136" s="210"/>
      <c r="H7136" s="102"/>
      <c r="I7136" s="210"/>
      <c r="J7136" s="102"/>
      <c r="K7136" s="210"/>
      <c r="L7136" s="102"/>
      <c r="M7136" s="210"/>
      <c r="N7136" s="102"/>
      <c r="O7136" s="210"/>
      <c r="P7136" s="102"/>
      <c r="Q7136" s="215"/>
    </row>
    <row r="7137" spans="2:17" x14ac:dyDescent="0.3">
      <c r="B7137" s="102"/>
      <c r="C7137" s="210"/>
      <c r="D7137" s="102"/>
      <c r="E7137" s="210"/>
      <c r="F7137" s="102"/>
      <c r="G7137" s="210"/>
      <c r="H7137" s="102"/>
      <c r="I7137" s="210"/>
      <c r="J7137" s="102"/>
      <c r="K7137" s="210"/>
      <c r="L7137" s="102"/>
      <c r="M7137" s="210"/>
      <c r="N7137" s="102"/>
      <c r="O7137" s="210"/>
      <c r="P7137" s="102"/>
      <c r="Q7137" s="215"/>
    </row>
    <row r="7138" spans="2:17" x14ac:dyDescent="0.3">
      <c r="B7138" s="102"/>
      <c r="C7138" s="210"/>
      <c r="D7138" s="102"/>
      <c r="E7138" s="210"/>
      <c r="F7138" s="102"/>
      <c r="G7138" s="210"/>
      <c r="H7138" s="102"/>
      <c r="I7138" s="210"/>
      <c r="J7138" s="102"/>
      <c r="K7138" s="210"/>
      <c r="L7138" s="102"/>
      <c r="M7138" s="210"/>
      <c r="N7138" s="102"/>
      <c r="O7138" s="210"/>
      <c r="P7138" s="102"/>
      <c r="Q7138" s="215"/>
    </row>
    <row r="7139" spans="2:17" x14ac:dyDescent="0.3">
      <c r="B7139" s="102"/>
      <c r="C7139" s="210"/>
      <c r="D7139" s="102"/>
      <c r="E7139" s="210"/>
      <c r="F7139" s="102"/>
      <c r="G7139" s="210"/>
      <c r="H7139" s="102"/>
      <c r="I7139" s="210"/>
      <c r="J7139" s="102"/>
      <c r="K7139" s="210"/>
      <c r="L7139" s="102"/>
      <c r="M7139" s="210"/>
      <c r="N7139" s="102"/>
      <c r="O7139" s="210"/>
      <c r="P7139" s="102"/>
      <c r="Q7139" s="215"/>
    </row>
    <row r="7140" spans="2:17" x14ac:dyDescent="0.3">
      <c r="B7140" s="102"/>
      <c r="C7140" s="210"/>
      <c r="D7140" s="102"/>
      <c r="E7140" s="210"/>
      <c r="F7140" s="102"/>
      <c r="G7140" s="210"/>
      <c r="H7140" s="102"/>
      <c r="I7140" s="210"/>
      <c r="J7140" s="102"/>
      <c r="K7140" s="210"/>
      <c r="L7140" s="102"/>
      <c r="M7140" s="210"/>
      <c r="N7140" s="102"/>
      <c r="O7140" s="210"/>
      <c r="P7140" s="102"/>
      <c r="Q7140" s="215"/>
    </row>
    <row r="7141" spans="2:17" x14ac:dyDescent="0.3">
      <c r="B7141" s="102"/>
      <c r="C7141" s="210"/>
      <c r="D7141" s="102"/>
      <c r="E7141" s="210"/>
      <c r="F7141" s="102"/>
      <c r="G7141" s="210"/>
      <c r="H7141" s="102"/>
      <c r="I7141" s="210"/>
      <c r="J7141" s="102"/>
      <c r="K7141" s="210"/>
      <c r="L7141" s="102"/>
      <c r="M7141" s="210"/>
      <c r="N7141" s="102"/>
      <c r="O7141" s="210"/>
      <c r="P7141" s="102"/>
      <c r="Q7141" s="215"/>
    </row>
    <row r="7142" spans="2:17" x14ac:dyDescent="0.3">
      <c r="B7142" s="102"/>
      <c r="C7142" s="210"/>
      <c r="D7142" s="102"/>
      <c r="E7142" s="210"/>
      <c r="F7142" s="102"/>
      <c r="G7142" s="210"/>
      <c r="H7142" s="102"/>
      <c r="I7142" s="210"/>
      <c r="J7142" s="102"/>
      <c r="K7142" s="210"/>
      <c r="L7142" s="102"/>
      <c r="M7142" s="210"/>
      <c r="N7142" s="102"/>
      <c r="O7142" s="210"/>
      <c r="P7142" s="102"/>
      <c r="Q7142" s="215"/>
    </row>
    <row r="7143" spans="2:17" x14ac:dyDescent="0.3">
      <c r="B7143" s="102"/>
      <c r="C7143" s="210"/>
      <c r="D7143" s="102"/>
      <c r="E7143" s="210"/>
      <c r="F7143" s="102"/>
      <c r="G7143" s="210"/>
      <c r="H7143" s="102"/>
      <c r="I7143" s="210"/>
      <c r="J7143" s="102"/>
      <c r="K7143" s="210"/>
      <c r="L7143" s="102"/>
      <c r="M7143" s="210"/>
      <c r="N7143" s="102"/>
      <c r="O7143" s="210"/>
      <c r="P7143" s="102"/>
      <c r="Q7143" s="215"/>
    </row>
    <row r="7144" spans="2:17" x14ac:dyDescent="0.3">
      <c r="B7144" s="102"/>
      <c r="C7144" s="210"/>
      <c r="D7144" s="102"/>
      <c r="E7144" s="210"/>
      <c r="F7144" s="102"/>
      <c r="G7144" s="210"/>
      <c r="H7144" s="102"/>
      <c r="I7144" s="210"/>
      <c r="J7144" s="102"/>
      <c r="K7144" s="210"/>
      <c r="L7144" s="102"/>
      <c r="M7144" s="210"/>
      <c r="N7144" s="102"/>
      <c r="O7144" s="210"/>
      <c r="P7144" s="102"/>
      <c r="Q7144" s="215"/>
    </row>
    <row r="7145" spans="2:17" x14ac:dyDescent="0.3">
      <c r="B7145" s="102"/>
      <c r="C7145" s="210"/>
      <c r="D7145" s="102"/>
      <c r="E7145" s="210"/>
      <c r="F7145" s="102"/>
      <c r="G7145" s="210"/>
      <c r="H7145" s="102"/>
      <c r="I7145" s="210"/>
      <c r="J7145" s="102"/>
      <c r="K7145" s="210"/>
      <c r="L7145" s="102"/>
      <c r="M7145" s="210"/>
      <c r="N7145" s="102"/>
      <c r="O7145" s="210"/>
      <c r="P7145" s="102"/>
      <c r="Q7145" s="215"/>
    </row>
    <row r="7146" spans="2:17" x14ac:dyDescent="0.3">
      <c r="B7146" s="102"/>
      <c r="C7146" s="210"/>
      <c r="D7146" s="102"/>
      <c r="E7146" s="210"/>
      <c r="F7146" s="102"/>
      <c r="G7146" s="210"/>
      <c r="H7146" s="102"/>
      <c r="I7146" s="210"/>
      <c r="J7146" s="102"/>
      <c r="K7146" s="210"/>
      <c r="L7146" s="102"/>
      <c r="M7146" s="210"/>
      <c r="N7146" s="102"/>
      <c r="O7146" s="210"/>
      <c r="P7146" s="102"/>
      <c r="Q7146" s="215"/>
    </row>
    <row r="7147" spans="2:17" x14ac:dyDescent="0.3">
      <c r="B7147" s="102"/>
      <c r="C7147" s="210"/>
      <c r="D7147" s="102"/>
      <c r="E7147" s="210"/>
      <c r="F7147" s="102"/>
      <c r="G7147" s="210"/>
      <c r="H7147" s="102"/>
      <c r="I7147" s="210"/>
      <c r="J7147" s="102"/>
      <c r="K7147" s="210"/>
      <c r="L7147" s="102"/>
      <c r="M7147" s="210"/>
      <c r="N7147" s="102"/>
      <c r="O7147" s="210"/>
      <c r="P7147" s="102"/>
      <c r="Q7147" s="215"/>
    </row>
    <row r="7148" spans="2:17" x14ac:dyDescent="0.3">
      <c r="B7148" s="102"/>
      <c r="C7148" s="210"/>
      <c r="D7148" s="102"/>
      <c r="E7148" s="210"/>
      <c r="F7148" s="102"/>
      <c r="G7148" s="210"/>
      <c r="H7148" s="102"/>
      <c r="I7148" s="210"/>
      <c r="J7148" s="102"/>
      <c r="K7148" s="210"/>
      <c r="L7148" s="102"/>
      <c r="M7148" s="210"/>
      <c r="N7148" s="102"/>
      <c r="O7148" s="210"/>
      <c r="P7148" s="102"/>
      <c r="Q7148" s="215"/>
    </row>
    <row r="7149" spans="2:17" x14ac:dyDescent="0.3">
      <c r="B7149" s="102"/>
      <c r="C7149" s="210"/>
      <c r="D7149" s="102"/>
      <c r="E7149" s="210"/>
      <c r="F7149" s="102"/>
      <c r="G7149" s="210"/>
      <c r="H7149" s="102"/>
      <c r="I7149" s="210"/>
      <c r="J7149" s="102"/>
      <c r="K7149" s="210"/>
      <c r="L7149" s="102"/>
      <c r="M7149" s="210"/>
      <c r="N7149" s="102"/>
      <c r="O7149" s="210"/>
      <c r="P7149" s="102"/>
      <c r="Q7149" s="215"/>
    </row>
    <row r="7150" spans="2:17" x14ac:dyDescent="0.3">
      <c r="B7150" s="102"/>
      <c r="C7150" s="210"/>
      <c r="D7150" s="102"/>
      <c r="E7150" s="210"/>
      <c r="F7150" s="102"/>
      <c r="G7150" s="210"/>
      <c r="H7150" s="102"/>
      <c r="I7150" s="210"/>
      <c r="J7150" s="102"/>
      <c r="K7150" s="210"/>
      <c r="L7150" s="102"/>
      <c r="M7150" s="210"/>
      <c r="N7150" s="102"/>
      <c r="O7150" s="210"/>
      <c r="P7150" s="102"/>
      <c r="Q7150" s="215"/>
    </row>
    <row r="7151" spans="2:17" x14ac:dyDescent="0.3">
      <c r="B7151" s="102"/>
      <c r="C7151" s="210"/>
      <c r="D7151" s="102"/>
      <c r="E7151" s="210"/>
      <c r="F7151" s="102"/>
      <c r="G7151" s="210"/>
      <c r="H7151" s="102"/>
      <c r="I7151" s="210"/>
      <c r="J7151" s="102"/>
      <c r="K7151" s="210"/>
      <c r="L7151" s="102"/>
      <c r="M7151" s="210"/>
      <c r="N7151" s="102"/>
      <c r="O7151" s="210"/>
      <c r="P7151" s="102"/>
      <c r="Q7151" s="215"/>
    </row>
    <row r="7152" spans="2:17" x14ac:dyDescent="0.3">
      <c r="B7152" s="102"/>
      <c r="C7152" s="210"/>
      <c r="D7152" s="102"/>
      <c r="E7152" s="210"/>
      <c r="F7152" s="102"/>
      <c r="G7152" s="210"/>
      <c r="H7152" s="102"/>
      <c r="I7152" s="210"/>
      <c r="J7152" s="102"/>
      <c r="K7152" s="210"/>
      <c r="L7152" s="102"/>
      <c r="M7152" s="210"/>
      <c r="N7152" s="102"/>
      <c r="O7152" s="210"/>
      <c r="P7152" s="102"/>
      <c r="Q7152" s="215"/>
    </row>
    <row r="7153" spans="2:17" x14ac:dyDescent="0.3">
      <c r="B7153" s="102"/>
      <c r="C7153" s="210"/>
      <c r="D7153" s="102"/>
      <c r="E7153" s="210"/>
      <c r="F7153" s="102"/>
      <c r="G7153" s="210"/>
      <c r="H7153" s="102"/>
      <c r="I7153" s="210"/>
      <c r="J7153" s="102"/>
      <c r="K7153" s="210"/>
      <c r="L7153" s="102"/>
      <c r="M7153" s="210"/>
      <c r="N7153" s="102"/>
      <c r="O7153" s="210"/>
      <c r="P7153" s="102"/>
      <c r="Q7153" s="215"/>
    </row>
    <row r="7154" spans="2:17" x14ac:dyDescent="0.3">
      <c r="B7154" s="102"/>
      <c r="C7154" s="210"/>
      <c r="D7154" s="102"/>
      <c r="E7154" s="210"/>
      <c r="F7154" s="102"/>
      <c r="G7154" s="210"/>
      <c r="H7154" s="102"/>
      <c r="I7154" s="210"/>
      <c r="J7154" s="102"/>
      <c r="K7154" s="210"/>
      <c r="L7154" s="102"/>
      <c r="M7154" s="210"/>
      <c r="N7154" s="102"/>
      <c r="O7154" s="210"/>
      <c r="P7154" s="102"/>
      <c r="Q7154" s="215"/>
    </row>
    <row r="7155" spans="2:17" x14ac:dyDescent="0.3">
      <c r="B7155" s="102"/>
      <c r="C7155" s="210"/>
      <c r="D7155" s="102"/>
      <c r="E7155" s="210"/>
      <c r="F7155" s="102"/>
      <c r="G7155" s="210"/>
      <c r="H7155" s="102"/>
      <c r="I7155" s="210"/>
      <c r="J7155" s="102"/>
      <c r="K7155" s="210"/>
      <c r="L7155" s="102"/>
      <c r="M7155" s="210"/>
      <c r="N7155" s="102"/>
      <c r="O7155" s="210"/>
      <c r="P7155" s="102"/>
      <c r="Q7155" s="215"/>
    </row>
    <row r="7156" spans="2:17" x14ac:dyDescent="0.3">
      <c r="B7156" s="102"/>
      <c r="C7156" s="210"/>
      <c r="D7156" s="102"/>
      <c r="E7156" s="210"/>
      <c r="F7156" s="102"/>
      <c r="G7156" s="210"/>
      <c r="H7156" s="102"/>
      <c r="I7156" s="210"/>
      <c r="J7156" s="102"/>
      <c r="K7156" s="210"/>
      <c r="L7156" s="102"/>
      <c r="M7156" s="210"/>
      <c r="N7156" s="102"/>
      <c r="O7156" s="210"/>
      <c r="P7156" s="102"/>
      <c r="Q7156" s="215"/>
    </row>
    <row r="7157" spans="2:17" x14ac:dyDescent="0.3">
      <c r="B7157" s="102"/>
      <c r="C7157" s="210"/>
      <c r="D7157" s="102"/>
      <c r="E7157" s="210"/>
      <c r="F7157" s="102"/>
      <c r="G7157" s="210"/>
      <c r="H7157" s="102"/>
      <c r="I7157" s="210"/>
      <c r="J7157" s="102"/>
      <c r="K7157" s="210"/>
      <c r="L7157" s="102"/>
      <c r="M7157" s="210"/>
      <c r="N7157" s="102"/>
      <c r="O7157" s="210"/>
      <c r="P7157" s="102"/>
      <c r="Q7157" s="215"/>
    </row>
    <row r="7158" spans="2:17" x14ac:dyDescent="0.3">
      <c r="B7158" s="102"/>
      <c r="C7158" s="210"/>
      <c r="D7158" s="102"/>
      <c r="E7158" s="210"/>
      <c r="F7158" s="102"/>
      <c r="G7158" s="210"/>
      <c r="H7158" s="102"/>
      <c r="I7158" s="210"/>
      <c r="J7158" s="102"/>
      <c r="K7158" s="210"/>
      <c r="L7158" s="102"/>
      <c r="M7158" s="210"/>
      <c r="N7158" s="102"/>
      <c r="O7158" s="210"/>
      <c r="P7158" s="102"/>
      <c r="Q7158" s="215"/>
    </row>
    <row r="7159" spans="2:17" x14ac:dyDescent="0.3">
      <c r="B7159" s="102"/>
      <c r="C7159" s="210"/>
      <c r="D7159" s="102"/>
      <c r="E7159" s="210"/>
      <c r="F7159" s="102"/>
      <c r="G7159" s="210"/>
      <c r="H7159" s="102"/>
      <c r="I7159" s="210"/>
      <c r="J7159" s="102"/>
      <c r="K7159" s="210"/>
      <c r="L7159" s="102"/>
      <c r="M7159" s="210"/>
      <c r="N7159" s="102"/>
      <c r="O7159" s="210"/>
      <c r="P7159" s="102"/>
      <c r="Q7159" s="215"/>
    </row>
    <row r="7160" spans="2:17" x14ac:dyDescent="0.3">
      <c r="B7160" s="102"/>
      <c r="C7160" s="210"/>
      <c r="D7160" s="102"/>
      <c r="E7160" s="210"/>
      <c r="F7160" s="102"/>
      <c r="G7160" s="210"/>
      <c r="H7160" s="102"/>
      <c r="I7160" s="210"/>
      <c r="J7160" s="102"/>
      <c r="K7160" s="210"/>
      <c r="L7160" s="102"/>
      <c r="M7160" s="210"/>
      <c r="N7160" s="102"/>
      <c r="O7160" s="210"/>
      <c r="P7160" s="102"/>
      <c r="Q7160" s="215"/>
    </row>
    <row r="7161" spans="2:17" x14ac:dyDescent="0.3">
      <c r="B7161" s="102"/>
      <c r="C7161" s="210"/>
      <c r="D7161" s="102"/>
      <c r="E7161" s="210"/>
      <c r="F7161" s="102"/>
      <c r="G7161" s="210"/>
      <c r="H7161" s="102"/>
      <c r="I7161" s="210"/>
      <c r="J7161" s="102"/>
      <c r="K7161" s="210"/>
      <c r="L7161" s="102"/>
      <c r="M7161" s="210"/>
      <c r="N7161" s="102"/>
      <c r="O7161" s="210"/>
      <c r="P7161" s="102"/>
      <c r="Q7161" s="215"/>
    </row>
    <row r="7162" spans="2:17" x14ac:dyDescent="0.3">
      <c r="B7162" s="102"/>
      <c r="C7162" s="210"/>
      <c r="D7162" s="102"/>
      <c r="E7162" s="210"/>
      <c r="F7162" s="102"/>
      <c r="G7162" s="210"/>
      <c r="H7162" s="102"/>
      <c r="I7162" s="210"/>
      <c r="J7162" s="102"/>
      <c r="K7162" s="210"/>
      <c r="L7162" s="102"/>
      <c r="M7162" s="210"/>
      <c r="N7162" s="102"/>
      <c r="O7162" s="210"/>
      <c r="P7162" s="102"/>
      <c r="Q7162" s="215"/>
    </row>
    <row r="7163" spans="2:17" x14ac:dyDescent="0.3">
      <c r="B7163" s="102"/>
      <c r="C7163" s="210"/>
      <c r="D7163" s="102"/>
      <c r="E7163" s="210"/>
      <c r="F7163" s="102"/>
      <c r="G7163" s="210"/>
      <c r="H7163" s="102"/>
      <c r="I7163" s="210"/>
      <c r="J7163" s="102"/>
      <c r="K7163" s="210"/>
      <c r="L7163" s="102"/>
      <c r="M7163" s="210"/>
      <c r="N7163" s="102"/>
      <c r="O7163" s="210"/>
      <c r="P7163" s="102"/>
      <c r="Q7163" s="215"/>
    </row>
    <row r="7164" spans="2:17" x14ac:dyDescent="0.3">
      <c r="B7164" s="102"/>
      <c r="C7164" s="210"/>
      <c r="D7164" s="102"/>
      <c r="E7164" s="210"/>
      <c r="F7164" s="102"/>
      <c r="G7164" s="210"/>
      <c r="H7164" s="102"/>
      <c r="I7164" s="210"/>
      <c r="J7164" s="102"/>
      <c r="K7164" s="210"/>
      <c r="L7164" s="102"/>
      <c r="M7164" s="210"/>
      <c r="N7164" s="102"/>
      <c r="O7164" s="210"/>
      <c r="P7164" s="102"/>
      <c r="Q7164" s="215"/>
    </row>
    <row r="7165" spans="2:17" x14ac:dyDescent="0.3">
      <c r="B7165" s="102"/>
      <c r="C7165" s="210"/>
      <c r="D7165" s="102"/>
      <c r="E7165" s="210"/>
      <c r="F7165" s="102"/>
      <c r="G7165" s="210"/>
      <c r="H7165" s="102"/>
      <c r="I7165" s="210"/>
      <c r="J7165" s="102"/>
      <c r="K7165" s="210"/>
      <c r="L7165" s="102"/>
      <c r="M7165" s="210"/>
      <c r="N7165" s="102"/>
      <c r="O7165" s="210"/>
      <c r="P7165" s="102"/>
      <c r="Q7165" s="215"/>
    </row>
    <row r="7166" spans="2:17" x14ac:dyDescent="0.3">
      <c r="B7166" s="102"/>
      <c r="C7166" s="210"/>
      <c r="D7166" s="102"/>
      <c r="E7166" s="210"/>
      <c r="F7166" s="102"/>
      <c r="G7166" s="210"/>
      <c r="H7166" s="102"/>
      <c r="I7166" s="210"/>
      <c r="J7166" s="102"/>
      <c r="K7166" s="210"/>
      <c r="L7166" s="102"/>
      <c r="M7166" s="210"/>
      <c r="N7166" s="102"/>
      <c r="O7166" s="210"/>
      <c r="P7166" s="102"/>
      <c r="Q7166" s="215"/>
    </row>
    <row r="7167" spans="2:17" x14ac:dyDescent="0.3">
      <c r="B7167" s="102"/>
      <c r="C7167" s="210"/>
      <c r="D7167" s="102"/>
      <c r="E7167" s="210"/>
      <c r="F7167" s="102"/>
      <c r="G7167" s="210"/>
      <c r="H7167" s="102"/>
      <c r="I7167" s="210"/>
      <c r="J7167" s="102"/>
      <c r="K7167" s="210"/>
      <c r="L7167" s="102"/>
      <c r="M7167" s="210"/>
      <c r="N7167" s="102"/>
      <c r="O7167" s="210"/>
      <c r="P7167" s="102"/>
      <c r="Q7167" s="215"/>
    </row>
    <row r="7168" spans="2:17" x14ac:dyDescent="0.3">
      <c r="B7168" s="102"/>
      <c r="C7168" s="210"/>
      <c r="D7168" s="102"/>
      <c r="E7168" s="210"/>
      <c r="F7168" s="102"/>
      <c r="G7168" s="210"/>
      <c r="H7168" s="102"/>
      <c r="I7168" s="210"/>
      <c r="J7168" s="102"/>
      <c r="K7168" s="210"/>
      <c r="L7168" s="102"/>
      <c r="M7168" s="210"/>
      <c r="N7168" s="102"/>
      <c r="O7168" s="210"/>
      <c r="P7168" s="102"/>
      <c r="Q7168" s="215"/>
    </row>
    <row r="7169" spans="2:17" x14ac:dyDescent="0.3">
      <c r="B7169" s="102"/>
      <c r="C7169" s="210"/>
      <c r="D7169" s="102"/>
      <c r="E7169" s="210"/>
      <c r="F7169" s="102"/>
      <c r="G7169" s="210"/>
      <c r="H7169" s="102"/>
      <c r="I7169" s="210"/>
      <c r="J7169" s="102"/>
      <c r="K7169" s="210"/>
      <c r="L7169" s="102"/>
      <c r="M7169" s="210"/>
      <c r="N7169" s="102"/>
      <c r="O7169" s="210"/>
      <c r="P7169" s="102"/>
      <c r="Q7169" s="215"/>
    </row>
    <row r="7170" spans="2:17" x14ac:dyDescent="0.3">
      <c r="B7170" s="102"/>
      <c r="C7170" s="210"/>
      <c r="D7170" s="102"/>
      <c r="E7170" s="210"/>
      <c r="F7170" s="102"/>
      <c r="G7170" s="210"/>
      <c r="H7170" s="102"/>
      <c r="I7170" s="210"/>
      <c r="J7170" s="102"/>
      <c r="K7170" s="210"/>
      <c r="L7170" s="102"/>
      <c r="M7170" s="210"/>
      <c r="N7170" s="102"/>
      <c r="O7170" s="210"/>
      <c r="P7170" s="102"/>
      <c r="Q7170" s="215"/>
    </row>
    <row r="7171" spans="2:17" x14ac:dyDescent="0.3">
      <c r="B7171" s="102"/>
      <c r="C7171" s="210"/>
      <c r="D7171" s="102"/>
      <c r="E7171" s="210"/>
      <c r="F7171" s="102"/>
      <c r="G7171" s="210"/>
      <c r="H7171" s="102"/>
      <c r="I7171" s="210"/>
      <c r="J7171" s="102"/>
      <c r="K7171" s="210"/>
      <c r="L7171" s="102"/>
      <c r="M7171" s="210"/>
      <c r="N7171" s="102"/>
      <c r="O7171" s="210"/>
      <c r="P7171" s="102"/>
      <c r="Q7171" s="215"/>
    </row>
    <row r="7172" spans="2:17" x14ac:dyDescent="0.3">
      <c r="B7172" s="102"/>
      <c r="C7172" s="210"/>
      <c r="D7172" s="102"/>
      <c r="E7172" s="210"/>
      <c r="F7172" s="102"/>
      <c r="G7172" s="210"/>
      <c r="H7172" s="102"/>
      <c r="I7172" s="210"/>
      <c r="J7172" s="102"/>
      <c r="K7172" s="210"/>
      <c r="L7172" s="102"/>
      <c r="M7172" s="210"/>
      <c r="N7172" s="102"/>
      <c r="O7172" s="210"/>
      <c r="P7172" s="102"/>
      <c r="Q7172" s="215"/>
    </row>
    <row r="7173" spans="2:17" x14ac:dyDescent="0.3">
      <c r="B7173" s="102"/>
      <c r="C7173" s="210"/>
      <c r="D7173" s="102"/>
      <c r="E7173" s="210"/>
      <c r="F7173" s="102"/>
      <c r="G7173" s="210"/>
      <c r="H7173" s="102"/>
      <c r="I7173" s="210"/>
      <c r="J7173" s="102"/>
      <c r="K7173" s="210"/>
      <c r="L7173" s="102"/>
      <c r="M7173" s="210"/>
      <c r="N7173" s="102"/>
      <c r="O7173" s="210"/>
      <c r="P7173" s="102"/>
      <c r="Q7173" s="215"/>
    </row>
    <row r="7174" spans="2:17" x14ac:dyDescent="0.3">
      <c r="B7174" s="102"/>
      <c r="C7174" s="210"/>
      <c r="D7174" s="102"/>
      <c r="E7174" s="210"/>
      <c r="F7174" s="102"/>
      <c r="G7174" s="210"/>
      <c r="H7174" s="102"/>
      <c r="I7174" s="210"/>
      <c r="J7174" s="102"/>
      <c r="K7174" s="210"/>
      <c r="L7174" s="102"/>
      <c r="M7174" s="210"/>
      <c r="N7174" s="102"/>
      <c r="O7174" s="210"/>
      <c r="P7174" s="102"/>
      <c r="Q7174" s="215"/>
    </row>
    <row r="7175" spans="2:17" x14ac:dyDescent="0.3">
      <c r="B7175" s="102"/>
      <c r="C7175" s="210"/>
      <c r="D7175" s="102"/>
      <c r="E7175" s="210"/>
      <c r="F7175" s="102"/>
      <c r="G7175" s="210"/>
      <c r="H7175" s="102"/>
      <c r="I7175" s="210"/>
      <c r="J7175" s="102"/>
      <c r="K7175" s="210"/>
      <c r="L7175" s="102"/>
      <c r="M7175" s="210"/>
      <c r="N7175" s="102"/>
      <c r="O7175" s="210"/>
      <c r="P7175" s="102"/>
      <c r="Q7175" s="215"/>
    </row>
    <row r="7176" spans="2:17" x14ac:dyDescent="0.3">
      <c r="B7176" s="102"/>
      <c r="C7176" s="210"/>
      <c r="D7176" s="102"/>
      <c r="E7176" s="210"/>
      <c r="F7176" s="102"/>
      <c r="G7176" s="210"/>
      <c r="H7176" s="102"/>
      <c r="I7176" s="210"/>
      <c r="J7176" s="102"/>
      <c r="K7176" s="210"/>
      <c r="L7176" s="102"/>
      <c r="M7176" s="210"/>
      <c r="N7176" s="102"/>
      <c r="O7176" s="210"/>
      <c r="P7176" s="102"/>
      <c r="Q7176" s="215"/>
    </row>
    <row r="7177" spans="2:17" x14ac:dyDescent="0.3">
      <c r="B7177" s="102"/>
      <c r="C7177" s="210"/>
      <c r="D7177" s="102"/>
      <c r="E7177" s="210"/>
      <c r="F7177" s="102"/>
      <c r="G7177" s="210"/>
      <c r="H7177" s="102"/>
      <c r="I7177" s="210"/>
      <c r="J7177" s="102"/>
      <c r="K7177" s="210"/>
      <c r="L7177" s="102"/>
      <c r="M7177" s="210"/>
      <c r="N7177" s="102"/>
      <c r="O7177" s="210"/>
      <c r="P7177" s="102"/>
      <c r="Q7177" s="215"/>
    </row>
    <row r="7178" spans="2:17" x14ac:dyDescent="0.3">
      <c r="B7178" s="102"/>
      <c r="C7178" s="210"/>
      <c r="D7178" s="102"/>
      <c r="E7178" s="210"/>
      <c r="F7178" s="102"/>
      <c r="G7178" s="210"/>
      <c r="H7178" s="102"/>
      <c r="I7178" s="210"/>
      <c r="J7178" s="102"/>
      <c r="K7178" s="210"/>
      <c r="L7178" s="102"/>
      <c r="M7178" s="210"/>
      <c r="N7178" s="102"/>
      <c r="O7178" s="210"/>
      <c r="P7178" s="102"/>
      <c r="Q7178" s="215"/>
    </row>
    <row r="7179" spans="2:17" x14ac:dyDescent="0.3">
      <c r="B7179" s="102"/>
      <c r="C7179" s="210"/>
      <c r="D7179" s="102"/>
      <c r="E7179" s="210"/>
      <c r="F7179" s="102"/>
      <c r="G7179" s="210"/>
      <c r="H7179" s="102"/>
      <c r="I7179" s="210"/>
      <c r="J7179" s="102"/>
      <c r="K7179" s="210"/>
      <c r="L7179" s="102"/>
      <c r="M7179" s="210"/>
      <c r="N7179" s="102"/>
      <c r="O7179" s="210"/>
      <c r="P7179" s="102"/>
      <c r="Q7179" s="215"/>
    </row>
    <row r="7180" spans="2:17" x14ac:dyDescent="0.3">
      <c r="B7180" s="102"/>
      <c r="C7180" s="210"/>
      <c r="D7180" s="102"/>
      <c r="E7180" s="210"/>
      <c r="F7180" s="102"/>
      <c r="G7180" s="210"/>
      <c r="H7180" s="102"/>
      <c r="I7180" s="210"/>
      <c r="J7180" s="102"/>
      <c r="K7180" s="210"/>
      <c r="L7180" s="102"/>
      <c r="M7180" s="210"/>
      <c r="N7180" s="102"/>
      <c r="O7180" s="210"/>
      <c r="P7180" s="102"/>
      <c r="Q7180" s="215"/>
    </row>
    <row r="7181" spans="2:17" x14ac:dyDescent="0.3">
      <c r="B7181" s="102"/>
      <c r="C7181" s="210"/>
      <c r="D7181" s="102"/>
      <c r="E7181" s="210"/>
      <c r="F7181" s="102"/>
      <c r="G7181" s="210"/>
      <c r="H7181" s="102"/>
      <c r="I7181" s="210"/>
      <c r="J7181" s="102"/>
      <c r="K7181" s="210"/>
      <c r="L7181" s="102"/>
      <c r="M7181" s="210"/>
      <c r="N7181" s="102"/>
      <c r="O7181" s="210"/>
      <c r="P7181" s="102"/>
      <c r="Q7181" s="215"/>
    </row>
    <row r="7182" spans="2:17" x14ac:dyDescent="0.3">
      <c r="B7182" s="102"/>
      <c r="C7182" s="210"/>
      <c r="D7182" s="102"/>
      <c r="E7182" s="210"/>
      <c r="F7182" s="102"/>
      <c r="G7182" s="210"/>
      <c r="H7182" s="102"/>
      <c r="I7182" s="210"/>
      <c r="J7182" s="102"/>
      <c r="K7182" s="210"/>
      <c r="L7182" s="102"/>
      <c r="M7182" s="210"/>
      <c r="N7182" s="102"/>
      <c r="O7182" s="210"/>
      <c r="P7182" s="102"/>
      <c r="Q7182" s="215"/>
    </row>
    <row r="7183" spans="2:17" x14ac:dyDescent="0.3">
      <c r="B7183" s="102"/>
      <c r="C7183" s="210"/>
      <c r="D7183" s="102"/>
      <c r="E7183" s="210"/>
      <c r="F7183" s="102"/>
      <c r="G7183" s="210"/>
      <c r="H7183" s="102"/>
      <c r="I7183" s="210"/>
      <c r="J7183" s="102"/>
      <c r="K7183" s="210"/>
      <c r="L7183" s="102"/>
      <c r="M7183" s="210"/>
      <c r="N7183" s="102"/>
      <c r="O7183" s="210"/>
      <c r="P7183" s="102"/>
      <c r="Q7183" s="215"/>
    </row>
    <row r="7184" spans="2:17" x14ac:dyDescent="0.3">
      <c r="B7184" s="102"/>
      <c r="C7184" s="210"/>
      <c r="D7184" s="102"/>
      <c r="E7184" s="210"/>
      <c r="F7184" s="102"/>
      <c r="G7184" s="210"/>
      <c r="H7184" s="102"/>
      <c r="I7184" s="210"/>
      <c r="J7184" s="102"/>
      <c r="K7184" s="210"/>
      <c r="L7184" s="102"/>
      <c r="M7184" s="210"/>
      <c r="N7184" s="102"/>
      <c r="O7184" s="210"/>
      <c r="P7184" s="102"/>
      <c r="Q7184" s="215"/>
    </row>
    <row r="7185" spans="2:17" x14ac:dyDescent="0.3">
      <c r="B7185" s="102"/>
      <c r="C7185" s="210"/>
      <c r="D7185" s="102"/>
      <c r="E7185" s="210"/>
      <c r="F7185" s="102"/>
      <c r="G7185" s="210"/>
      <c r="H7185" s="102"/>
      <c r="I7185" s="210"/>
      <c r="J7185" s="102"/>
      <c r="K7185" s="210"/>
      <c r="L7185" s="102"/>
      <c r="M7185" s="210"/>
      <c r="N7185" s="102"/>
      <c r="O7185" s="210"/>
      <c r="P7185" s="102"/>
      <c r="Q7185" s="215"/>
    </row>
    <row r="7186" spans="2:17" x14ac:dyDescent="0.3">
      <c r="B7186" s="102"/>
      <c r="C7186" s="210"/>
      <c r="D7186" s="102"/>
      <c r="E7186" s="210"/>
      <c r="F7186" s="102"/>
      <c r="G7186" s="210"/>
      <c r="H7186" s="102"/>
      <c r="I7186" s="210"/>
      <c r="J7186" s="102"/>
      <c r="K7186" s="210"/>
      <c r="L7186" s="102"/>
      <c r="M7186" s="210"/>
      <c r="N7186" s="102"/>
      <c r="O7186" s="210"/>
      <c r="P7186" s="102"/>
      <c r="Q7186" s="215"/>
    </row>
    <row r="7187" spans="2:17" x14ac:dyDescent="0.3">
      <c r="B7187" s="102"/>
      <c r="C7187" s="210"/>
      <c r="D7187" s="102"/>
      <c r="E7187" s="210"/>
      <c r="F7187" s="102"/>
      <c r="G7187" s="210"/>
      <c r="H7187" s="102"/>
      <c r="I7187" s="210"/>
      <c r="J7187" s="102"/>
      <c r="K7187" s="210"/>
      <c r="L7187" s="102"/>
      <c r="M7187" s="210"/>
      <c r="N7187" s="102"/>
      <c r="O7187" s="210"/>
      <c r="P7187" s="102"/>
      <c r="Q7187" s="215"/>
    </row>
    <row r="7188" spans="2:17" x14ac:dyDescent="0.3">
      <c r="B7188" s="102"/>
      <c r="C7188" s="210"/>
      <c r="D7188" s="102"/>
      <c r="E7188" s="210"/>
      <c r="F7188" s="102"/>
      <c r="G7188" s="210"/>
      <c r="H7188" s="102"/>
      <c r="I7188" s="210"/>
      <c r="J7188" s="102"/>
      <c r="K7188" s="210"/>
      <c r="L7188" s="102"/>
      <c r="M7188" s="210"/>
      <c r="N7188" s="102"/>
      <c r="O7188" s="210"/>
      <c r="P7188" s="102"/>
      <c r="Q7188" s="215"/>
    </row>
    <row r="7189" spans="2:17" x14ac:dyDescent="0.3">
      <c r="B7189" s="102"/>
      <c r="C7189" s="210"/>
      <c r="D7189" s="102"/>
      <c r="E7189" s="210"/>
      <c r="F7189" s="102"/>
      <c r="G7189" s="210"/>
      <c r="H7189" s="102"/>
      <c r="I7189" s="210"/>
      <c r="J7189" s="102"/>
      <c r="K7189" s="210"/>
      <c r="L7189" s="102"/>
      <c r="M7189" s="210"/>
      <c r="N7189" s="102"/>
      <c r="O7189" s="210"/>
      <c r="P7189" s="102"/>
      <c r="Q7189" s="215"/>
    </row>
    <row r="7190" spans="2:17" x14ac:dyDescent="0.3">
      <c r="B7190" s="102"/>
      <c r="C7190" s="210"/>
      <c r="D7190" s="102"/>
      <c r="E7190" s="210"/>
      <c r="F7190" s="102"/>
      <c r="G7190" s="210"/>
      <c r="H7190" s="102"/>
      <c r="I7190" s="210"/>
      <c r="J7190" s="102"/>
      <c r="K7190" s="210"/>
      <c r="L7190" s="102"/>
      <c r="M7190" s="210"/>
      <c r="N7190" s="102"/>
      <c r="O7190" s="210"/>
      <c r="P7190" s="102"/>
      <c r="Q7190" s="215"/>
    </row>
    <row r="7191" spans="2:17" x14ac:dyDescent="0.3">
      <c r="B7191" s="102"/>
      <c r="C7191" s="210"/>
      <c r="D7191" s="102"/>
      <c r="E7191" s="210"/>
      <c r="F7191" s="102"/>
      <c r="G7191" s="210"/>
      <c r="H7191" s="102"/>
      <c r="I7191" s="210"/>
      <c r="J7191" s="102"/>
      <c r="K7191" s="210"/>
      <c r="L7191" s="102"/>
      <c r="M7191" s="210"/>
      <c r="N7191" s="102"/>
      <c r="O7191" s="210"/>
      <c r="P7191" s="102"/>
      <c r="Q7191" s="215"/>
    </row>
    <row r="7192" spans="2:17" x14ac:dyDescent="0.3">
      <c r="B7192" s="102"/>
      <c r="C7192" s="210"/>
      <c r="D7192" s="102"/>
      <c r="E7192" s="210"/>
      <c r="F7192" s="102"/>
      <c r="G7192" s="210"/>
      <c r="H7192" s="102"/>
      <c r="I7192" s="210"/>
      <c r="J7192" s="102"/>
      <c r="K7192" s="210"/>
      <c r="L7192" s="102"/>
      <c r="M7192" s="210"/>
      <c r="N7192" s="102"/>
      <c r="O7192" s="210"/>
      <c r="P7192" s="102"/>
      <c r="Q7192" s="215"/>
    </row>
    <row r="7193" spans="2:17" x14ac:dyDescent="0.3">
      <c r="B7193" s="102"/>
      <c r="C7193" s="210"/>
      <c r="D7193" s="102"/>
      <c r="E7193" s="210"/>
      <c r="F7193" s="102"/>
      <c r="G7193" s="210"/>
      <c r="H7193" s="102"/>
      <c r="I7193" s="210"/>
      <c r="J7193" s="102"/>
      <c r="K7193" s="210"/>
      <c r="L7193" s="102"/>
      <c r="M7193" s="210"/>
      <c r="N7193" s="102"/>
      <c r="O7193" s="210"/>
      <c r="P7193" s="102"/>
      <c r="Q7193" s="215"/>
    </row>
    <row r="7194" spans="2:17" x14ac:dyDescent="0.3">
      <c r="B7194" s="102"/>
      <c r="C7194" s="210"/>
      <c r="D7194" s="102"/>
      <c r="E7194" s="210"/>
      <c r="F7194" s="102"/>
      <c r="G7194" s="210"/>
      <c r="H7194" s="102"/>
      <c r="I7194" s="210"/>
      <c r="J7194" s="102"/>
      <c r="K7194" s="210"/>
      <c r="L7194" s="102"/>
      <c r="M7194" s="210"/>
      <c r="N7194" s="102"/>
      <c r="O7194" s="210"/>
      <c r="P7194" s="102"/>
      <c r="Q7194" s="215"/>
    </row>
    <row r="7195" spans="2:17" x14ac:dyDescent="0.3">
      <c r="B7195" s="102"/>
      <c r="C7195" s="210"/>
      <c r="D7195" s="102"/>
      <c r="E7195" s="210"/>
      <c r="F7195" s="102"/>
      <c r="G7195" s="210"/>
      <c r="H7195" s="102"/>
      <c r="I7195" s="210"/>
      <c r="J7195" s="102"/>
      <c r="K7195" s="210"/>
      <c r="L7195" s="102"/>
      <c r="M7195" s="210"/>
      <c r="N7195" s="102"/>
      <c r="O7195" s="210"/>
      <c r="P7195" s="102"/>
      <c r="Q7195" s="215"/>
    </row>
    <row r="7196" spans="2:17" x14ac:dyDescent="0.3">
      <c r="B7196" s="102"/>
      <c r="C7196" s="210"/>
      <c r="D7196" s="102"/>
      <c r="E7196" s="210"/>
      <c r="F7196" s="102"/>
      <c r="G7196" s="210"/>
      <c r="H7196" s="102"/>
      <c r="I7196" s="210"/>
      <c r="J7196" s="102"/>
      <c r="K7196" s="210"/>
      <c r="L7196" s="102"/>
      <c r="M7196" s="210"/>
      <c r="N7196" s="102"/>
      <c r="O7196" s="210"/>
      <c r="P7196" s="102"/>
      <c r="Q7196" s="215"/>
    </row>
    <row r="7197" spans="2:17" x14ac:dyDescent="0.3">
      <c r="B7197" s="102"/>
      <c r="C7197" s="210"/>
      <c r="D7197" s="102"/>
      <c r="E7197" s="210"/>
      <c r="F7197" s="102"/>
      <c r="G7197" s="210"/>
      <c r="H7197" s="102"/>
      <c r="I7197" s="210"/>
      <c r="J7197" s="102"/>
      <c r="K7197" s="210"/>
      <c r="L7197" s="102"/>
      <c r="M7197" s="210"/>
      <c r="N7197" s="102"/>
      <c r="O7197" s="210"/>
      <c r="P7197" s="102"/>
      <c r="Q7197" s="215"/>
    </row>
    <row r="7198" spans="2:17" x14ac:dyDescent="0.3">
      <c r="B7198" s="102"/>
      <c r="C7198" s="210"/>
      <c r="D7198" s="102"/>
      <c r="E7198" s="210"/>
      <c r="F7198" s="102"/>
      <c r="G7198" s="210"/>
      <c r="H7198" s="102"/>
      <c r="I7198" s="210"/>
      <c r="J7198" s="102"/>
      <c r="K7198" s="210"/>
      <c r="L7198" s="102"/>
      <c r="M7198" s="210"/>
      <c r="N7198" s="102"/>
      <c r="O7198" s="210"/>
      <c r="P7198" s="102"/>
      <c r="Q7198" s="215"/>
    </row>
    <row r="7199" spans="2:17" x14ac:dyDescent="0.3">
      <c r="B7199" s="102"/>
      <c r="C7199" s="210"/>
      <c r="D7199" s="102"/>
      <c r="E7199" s="210"/>
      <c r="F7199" s="102"/>
      <c r="G7199" s="210"/>
      <c r="H7199" s="102"/>
      <c r="I7199" s="210"/>
      <c r="J7199" s="102"/>
      <c r="K7199" s="210"/>
      <c r="L7199" s="102"/>
      <c r="M7199" s="210"/>
      <c r="N7199" s="102"/>
      <c r="O7199" s="210"/>
      <c r="P7199" s="102"/>
      <c r="Q7199" s="215"/>
    </row>
    <row r="7200" spans="2:17" x14ac:dyDescent="0.3">
      <c r="B7200" s="102"/>
      <c r="C7200" s="210"/>
      <c r="D7200" s="102"/>
      <c r="E7200" s="210"/>
      <c r="F7200" s="102"/>
      <c r="G7200" s="210"/>
      <c r="H7200" s="102"/>
      <c r="I7200" s="210"/>
      <c r="J7200" s="102"/>
      <c r="K7200" s="210"/>
      <c r="L7200" s="102"/>
      <c r="M7200" s="210"/>
      <c r="N7200" s="102"/>
      <c r="O7200" s="210"/>
      <c r="P7200" s="102"/>
      <c r="Q7200" s="215"/>
    </row>
    <row r="7201" spans="2:17" x14ac:dyDescent="0.3">
      <c r="B7201" s="102"/>
      <c r="C7201" s="210"/>
      <c r="D7201" s="102"/>
      <c r="E7201" s="210"/>
      <c r="F7201" s="102"/>
      <c r="G7201" s="210"/>
      <c r="H7201" s="102"/>
      <c r="I7201" s="210"/>
      <c r="J7201" s="102"/>
      <c r="K7201" s="210"/>
      <c r="L7201" s="102"/>
      <c r="M7201" s="210"/>
      <c r="N7201" s="102"/>
      <c r="O7201" s="210"/>
      <c r="P7201" s="102"/>
      <c r="Q7201" s="215"/>
    </row>
    <row r="7202" spans="2:17" x14ac:dyDescent="0.3">
      <c r="B7202" s="102"/>
      <c r="C7202" s="210"/>
      <c r="D7202" s="102"/>
      <c r="E7202" s="210"/>
      <c r="F7202" s="102"/>
      <c r="G7202" s="210"/>
      <c r="H7202" s="102"/>
      <c r="I7202" s="210"/>
      <c r="J7202" s="102"/>
      <c r="K7202" s="210"/>
      <c r="L7202" s="102"/>
      <c r="M7202" s="210"/>
      <c r="N7202" s="102"/>
      <c r="O7202" s="210"/>
      <c r="P7202" s="102"/>
      <c r="Q7202" s="215"/>
    </row>
    <row r="7203" spans="2:17" x14ac:dyDescent="0.3">
      <c r="B7203" s="102"/>
      <c r="C7203" s="210"/>
      <c r="D7203" s="102"/>
      <c r="E7203" s="210"/>
      <c r="F7203" s="102"/>
      <c r="G7203" s="210"/>
      <c r="H7203" s="102"/>
      <c r="I7203" s="210"/>
      <c r="J7203" s="102"/>
      <c r="K7203" s="210"/>
      <c r="L7203" s="102"/>
      <c r="M7203" s="210"/>
      <c r="N7203" s="102"/>
      <c r="O7203" s="210"/>
      <c r="P7203" s="102"/>
      <c r="Q7203" s="215"/>
    </row>
    <row r="7204" spans="2:17" x14ac:dyDescent="0.3">
      <c r="B7204" s="102"/>
      <c r="C7204" s="210"/>
      <c r="D7204" s="102"/>
      <c r="E7204" s="210"/>
      <c r="F7204" s="102"/>
      <c r="G7204" s="210"/>
      <c r="H7204" s="102"/>
      <c r="I7204" s="210"/>
      <c r="J7204" s="102"/>
      <c r="K7204" s="210"/>
      <c r="L7204" s="102"/>
      <c r="M7204" s="210"/>
      <c r="N7204" s="102"/>
      <c r="O7204" s="210"/>
      <c r="P7204" s="102"/>
      <c r="Q7204" s="215"/>
    </row>
    <row r="7205" spans="2:17" x14ac:dyDescent="0.3">
      <c r="B7205" s="102"/>
      <c r="C7205" s="210"/>
      <c r="D7205" s="102"/>
      <c r="E7205" s="210"/>
      <c r="F7205" s="102"/>
      <c r="G7205" s="210"/>
      <c r="H7205" s="102"/>
      <c r="I7205" s="210"/>
      <c r="J7205" s="102"/>
      <c r="K7205" s="210"/>
      <c r="L7205" s="102"/>
      <c r="M7205" s="210"/>
      <c r="N7205" s="102"/>
      <c r="O7205" s="210"/>
      <c r="P7205" s="102"/>
      <c r="Q7205" s="215"/>
    </row>
    <row r="7206" spans="2:17" x14ac:dyDescent="0.3">
      <c r="B7206" s="102"/>
      <c r="C7206" s="210"/>
      <c r="D7206" s="102"/>
      <c r="E7206" s="210"/>
      <c r="F7206" s="102"/>
      <c r="G7206" s="210"/>
      <c r="H7206" s="102"/>
      <c r="I7206" s="210"/>
      <c r="J7206" s="102"/>
      <c r="K7206" s="210"/>
      <c r="L7206" s="102"/>
      <c r="M7206" s="210"/>
      <c r="N7206" s="102"/>
      <c r="O7206" s="210"/>
      <c r="P7206" s="102"/>
      <c r="Q7206" s="215"/>
    </row>
    <row r="7207" spans="2:17" x14ac:dyDescent="0.3">
      <c r="B7207" s="102"/>
      <c r="C7207" s="210"/>
      <c r="D7207" s="102"/>
      <c r="E7207" s="210"/>
      <c r="F7207" s="102"/>
      <c r="G7207" s="210"/>
      <c r="H7207" s="102"/>
      <c r="I7207" s="210"/>
      <c r="J7207" s="102"/>
      <c r="K7207" s="210"/>
      <c r="L7207" s="102"/>
      <c r="M7207" s="210"/>
      <c r="N7207" s="102"/>
      <c r="O7207" s="210"/>
      <c r="P7207" s="102"/>
      <c r="Q7207" s="215"/>
    </row>
    <row r="7208" spans="2:17" x14ac:dyDescent="0.3">
      <c r="B7208" s="102"/>
      <c r="C7208" s="210"/>
      <c r="D7208" s="102"/>
      <c r="E7208" s="210"/>
      <c r="F7208" s="102"/>
      <c r="G7208" s="210"/>
      <c r="H7208" s="102"/>
      <c r="I7208" s="210"/>
      <c r="J7208" s="102"/>
      <c r="K7208" s="210"/>
      <c r="L7208" s="102"/>
      <c r="M7208" s="210"/>
      <c r="N7208" s="102"/>
      <c r="O7208" s="210"/>
      <c r="P7208" s="102"/>
      <c r="Q7208" s="215"/>
    </row>
    <row r="7209" spans="2:17" x14ac:dyDescent="0.3">
      <c r="B7209" s="102"/>
      <c r="C7209" s="210"/>
      <c r="D7209" s="102"/>
      <c r="E7209" s="210"/>
      <c r="F7209" s="102"/>
      <c r="G7209" s="210"/>
      <c r="H7209" s="102"/>
      <c r="I7209" s="210"/>
      <c r="J7209" s="102"/>
      <c r="K7209" s="210"/>
      <c r="L7209" s="102"/>
      <c r="M7209" s="210"/>
      <c r="N7209" s="102"/>
      <c r="O7209" s="210"/>
      <c r="P7209" s="102"/>
      <c r="Q7209" s="215"/>
    </row>
    <row r="7210" spans="2:17" x14ac:dyDescent="0.3">
      <c r="B7210" s="102"/>
      <c r="C7210" s="210"/>
      <c r="D7210" s="102"/>
      <c r="E7210" s="210"/>
      <c r="F7210" s="102"/>
      <c r="G7210" s="210"/>
      <c r="H7210" s="102"/>
      <c r="I7210" s="210"/>
      <c r="J7210" s="102"/>
      <c r="K7210" s="210"/>
      <c r="L7210" s="102"/>
      <c r="M7210" s="210"/>
      <c r="N7210" s="102"/>
      <c r="O7210" s="210"/>
      <c r="P7210" s="102"/>
      <c r="Q7210" s="215"/>
    </row>
    <row r="7211" spans="2:17" x14ac:dyDescent="0.3">
      <c r="B7211" s="102"/>
      <c r="C7211" s="210"/>
      <c r="D7211" s="102"/>
      <c r="E7211" s="210"/>
      <c r="F7211" s="102"/>
      <c r="G7211" s="210"/>
      <c r="H7211" s="102"/>
      <c r="I7211" s="210"/>
      <c r="J7211" s="102"/>
      <c r="K7211" s="210"/>
      <c r="L7211" s="102"/>
      <c r="M7211" s="210"/>
      <c r="N7211" s="102"/>
      <c r="O7211" s="210"/>
      <c r="P7211" s="102"/>
      <c r="Q7211" s="215"/>
    </row>
    <row r="7212" spans="2:17" x14ac:dyDescent="0.3">
      <c r="B7212" s="102"/>
      <c r="C7212" s="210"/>
      <c r="D7212" s="102"/>
      <c r="E7212" s="210"/>
      <c r="F7212" s="102"/>
      <c r="G7212" s="210"/>
      <c r="H7212" s="102"/>
      <c r="I7212" s="210"/>
      <c r="J7212" s="102"/>
      <c r="K7212" s="210"/>
      <c r="L7212" s="102"/>
      <c r="M7212" s="210"/>
      <c r="N7212" s="102"/>
      <c r="O7212" s="210"/>
      <c r="P7212" s="102"/>
      <c r="Q7212" s="215"/>
    </row>
    <row r="7213" spans="2:17" x14ac:dyDescent="0.3">
      <c r="B7213" s="102"/>
      <c r="C7213" s="210"/>
      <c r="D7213" s="102"/>
      <c r="E7213" s="210"/>
      <c r="F7213" s="102"/>
      <c r="G7213" s="210"/>
      <c r="H7213" s="102"/>
      <c r="I7213" s="210"/>
      <c r="J7213" s="102"/>
      <c r="K7213" s="210"/>
      <c r="L7213" s="102"/>
      <c r="M7213" s="210"/>
      <c r="N7213" s="102"/>
      <c r="O7213" s="210"/>
      <c r="P7213" s="102"/>
      <c r="Q7213" s="215"/>
    </row>
    <row r="7214" spans="2:17" x14ac:dyDescent="0.3">
      <c r="B7214" s="102"/>
      <c r="C7214" s="210"/>
      <c r="D7214" s="102"/>
      <c r="E7214" s="210"/>
      <c r="F7214" s="102"/>
      <c r="G7214" s="210"/>
      <c r="H7214" s="102"/>
      <c r="I7214" s="210"/>
      <c r="J7214" s="102"/>
      <c r="K7214" s="210"/>
      <c r="L7214" s="102"/>
      <c r="M7214" s="210"/>
      <c r="N7214" s="102"/>
      <c r="O7214" s="210"/>
      <c r="P7214" s="102"/>
      <c r="Q7214" s="215"/>
    </row>
    <row r="7215" spans="2:17" x14ac:dyDescent="0.3">
      <c r="B7215" s="102"/>
      <c r="C7215" s="210"/>
      <c r="D7215" s="102"/>
      <c r="E7215" s="210"/>
      <c r="F7215" s="102"/>
      <c r="G7215" s="210"/>
      <c r="H7215" s="102"/>
      <c r="I7215" s="210"/>
      <c r="J7215" s="102"/>
      <c r="K7215" s="210"/>
      <c r="L7215" s="102"/>
      <c r="M7215" s="210"/>
      <c r="N7215" s="102"/>
      <c r="O7215" s="210"/>
      <c r="P7215" s="102"/>
      <c r="Q7215" s="215"/>
    </row>
    <row r="7216" spans="2:17" x14ac:dyDescent="0.3">
      <c r="B7216" s="102"/>
      <c r="C7216" s="210"/>
      <c r="D7216" s="102"/>
      <c r="E7216" s="210"/>
      <c r="F7216" s="102"/>
      <c r="G7216" s="210"/>
      <c r="H7216" s="102"/>
      <c r="I7216" s="210"/>
      <c r="J7216" s="102"/>
      <c r="K7216" s="210"/>
      <c r="L7216" s="102"/>
      <c r="M7216" s="210"/>
      <c r="N7216" s="102"/>
      <c r="O7216" s="210"/>
      <c r="P7216" s="102"/>
      <c r="Q7216" s="215"/>
    </row>
    <row r="7217" spans="2:17" x14ac:dyDescent="0.3">
      <c r="B7217" s="102"/>
      <c r="C7217" s="210"/>
      <c r="D7217" s="102"/>
      <c r="E7217" s="210"/>
      <c r="F7217" s="102"/>
      <c r="G7217" s="210"/>
      <c r="H7217" s="102"/>
      <c r="I7217" s="210"/>
      <c r="J7217" s="102"/>
      <c r="K7217" s="210"/>
      <c r="L7217" s="102"/>
      <c r="M7217" s="210"/>
      <c r="N7217" s="102"/>
      <c r="O7217" s="210"/>
      <c r="P7217" s="102"/>
      <c r="Q7217" s="215"/>
    </row>
    <row r="7218" spans="2:17" x14ac:dyDescent="0.3">
      <c r="B7218" s="102"/>
      <c r="C7218" s="210"/>
      <c r="D7218" s="102"/>
      <c r="E7218" s="210"/>
      <c r="F7218" s="102"/>
      <c r="G7218" s="210"/>
      <c r="H7218" s="102"/>
      <c r="I7218" s="210"/>
      <c r="J7218" s="102"/>
      <c r="K7218" s="210"/>
      <c r="L7218" s="102"/>
      <c r="M7218" s="210"/>
      <c r="N7218" s="102"/>
      <c r="O7218" s="210"/>
      <c r="P7218" s="102"/>
      <c r="Q7218" s="215"/>
    </row>
    <row r="7219" spans="2:17" x14ac:dyDescent="0.3">
      <c r="B7219" s="102"/>
      <c r="C7219" s="210"/>
      <c r="D7219" s="102"/>
      <c r="E7219" s="210"/>
      <c r="F7219" s="102"/>
      <c r="G7219" s="210"/>
      <c r="H7219" s="102"/>
      <c r="I7219" s="210"/>
      <c r="J7219" s="102"/>
      <c r="K7219" s="210"/>
      <c r="L7219" s="102"/>
      <c r="M7219" s="210"/>
      <c r="N7219" s="102"/>
      <c r="O7219" s="210"/>
      <c r="P7219" s="102"/>
      <c r="Q7219" s="215"/>
    </row>
    <row r="7220" spans="2:17" x14ac:dyDescent="0.3">
      <c r="B7220" s="102"/>
      <c r="C7220" s="210"/>
      <c r="D7220" s="102"/>
      <c r="E7220" s="210"/>
      <c r="F7220" s="102"/>
      <c r="G7220" s="210"/>
      <c r="H7220" s="102"/>
      <c r="I7220" s="210"/>
      <c r="J7220" s="102"/>
      <c r="K7220" s="210"/>
      <c r="L7220" s="102"/>
      <c r="M7220" s="210"/>
      <c r="N7220" s="102"/>
      <c r="O7220" s="210"/>
      <c r="P7220" s="102"/>
      <c r="Q7220" s="215"/>
    </row>
    <row r="7221" spans="2:17" x14ac:dyDescent="0.3">
      <c r="B7221" s="102"/>
      <c r="C7221" s="210"/>
      <c r="D7221" s="102"/>
      <c r="E7221" s="210"/>
      <c r="F7221" s="102"/>
      <c r="G7221" s="210"/>
      <c r="H7221" s="102"/>
      <c r="I7221" s="210"/>
      <c r="J7221" s="102"/>
      <c r="K7221" s="210"/>
      <c r="L7221" s="102"/>
      <c r="M7221" s="210"/>
      <c r="N7221" s="102"/>
      <c r="O7221" s="210"/>
      <c r="P7221" s="102"/>
      <c r="Q7221" s="215"/>
    </row>
    <row r="7222" spans="2:17" x14ac:dyDescent="0.3">
      <c r="B7222" s="102"/>
      <c r="C7222" s="210"/>
      <c r="D7222" s="102"/>
      <c r="E7222" s="210"/>
      <c r="F7222" s="102"/>
      <c r="G7222" s="210"/>
      <c r="H7222" s="102"/>
      <c r="I7222" s="210"/>
      <c r="J7222" s="102"/>
      <c r="K7222" s="210"/>
      <c r="L7222" s="102"/>
      <c r="M7222" s="210"/>
      <c r="N7222" s="102"/>
      <c r="O7222" s="210"/>
      <c r="P7222" s="102"/>
      <c r="Q7222" s="215"/>
    </row>
    <row r="7223" spans="2:17" x14ac:dyDescent="0.3">
      <c r="B7223" s="102"/>
      <c r="C7223" s="210"/>
      <c r="D7223" s="102"/>
      <c r="E7223" s="210"/>
      <c r="F7223" s="102"/>
      <c r="G7223" s="210"/>
      <c r="H7223" s="102"/>
      <c r="I7223" s="210"/>
      <c r="J7223" s="102"/>
      <c r="K7223" s="210"/>
      <c r="L7223" s="102"/>
      <c r="M7223" s="210"/>
      <c r="N7223" s="102"/>
      <c r="O7223" s="210"/>
      <c r="P7223" s="102"/>
      <c r="Q7223" s="215"/>
    </row>
    <row r="7224" spans="2:17" x14ac:dyDescent="0.3">
      <c r="B7224" s="102"/>
      <c r="C7224" s="210"/>
      <c r="D7224" s="102"/>
      <c r="E7224" s="210"/>
      <c r="F7224" s="102"/>
      <c r="G7224" s="210"/>
      <c r="H7224" s="102"/>
      <c r="I7224" s="210"/>
      <c r="J7224" s="102"/>
      <c r="K7224" s="210"/>
      <c r="L7224" s="102"/>
      <c r="M7224" s="210"/>
      <c r="N7224" s="102"/>
      <c r="O7224" s="210"/>
      <c r="P7224" s="102"/>
      <c r="Q7224" s="215"/>
    </row>
    <row r="7225" spans="2:17" x14ac:dyDescent="0.3">
      <c r="B7225" s="102"/>
      <c r="C7225" s="210"/>
      <c r="D7225" s="102"/>
      <c r="E7225" s="210"/>
      <c r="F7225" s="102"/>
      <c r="G7225" s="210"/>
      <c r="H7225" s="102"/>
      <c r="I7225" s="210"/>
      <c r="J7225" s="102"/>
      <c r="K7225" s="210"/>
      <c r="L7225" s="102"/>
      <c r="M7225" s="210"/>
      <c r="N7225" s="102"/>
      <c r="O7225" s="210"/>
      <c r="P7225" s="102"/>
      <c r="Q7225" s="215"/>
    </row>
    <row r="7226" spans="2:17" x14ac:dyDescent="0.3">
      <c r="B7226" s="102"/>
      <c r="C7226" s="210"/>
      <c r="D7226" s="102"/>
      <c r="E7226" s="210"/>
      <c r="F7226" s="102"/>
      <c r="G7226" s="210"/>
      <c r="H7226" s="102"/>
      <c r="I7226" s="210"/>
      <c r="J7226" s="102"/>
      <c r="K7226" s="210"/>
      <c r="L7226" s="102"/>
      <c r="M7226" s="210"/>
      <c r="N7226" s="102"/>
      <c r="O7226" s="210"/>
      <c r="P7226" s="102"/>
      <c r="Q7226" s="215"/>
    </row>
    <row r="7227" spans="2:17" x14ac:dyDescent="0.3">
      <c r="B7227" s="102"/>
      <c r="C7227" s="210"/>
      <c r="D7227" s="102"/>
      <c r="E7227" s="210"/>
      <c r="F7227" s="102"/>
      <c r="G7227" s="210"/>
      <c r="H7227" s="102"/>
      <c r="I7227" s="210"/>
      <c r="J7227" s="102"/>
      <c r="K7227" s="210"/>
      <c r="L7227" s="102"/>
      <c r="M7227" s="210"/>
      <c r="N7227" s="102"/>
      <c r="O7227" s="210"/>
      <c r="P7227" s="102"/>
      <c r="Q7227" s="215"/>
    </row>
    <row r="7228" spans="2:17" x14ac:dyDescent="0.3">
      <c r="B7228" s="102"/>
      <c r="C7228" s="210"/>
      <c r="D7228" s="102"/>
      <c r="E7228" s="210"/>
      <c r="F7228" s="102"/>
      <c r="G7228" s="210"/>
      <c r="H7228" s="102"/>
      <c r="I7228" s="210"/>
      <c r="J7228" s="102"/>
      <c r="K7228" s="210"/>
      <c r="L7228" s="102"/>
      <c r="M7228" s="210"/>
      <c r="N7228" s="102"/>
      <c r="O7228" s="210"/>
      <c r="P7228" s="102"/>
      <c r="Q7228" s="215"/>
    </row>
    <row r="7229" spans="2:17" x14ac:dyDescent="0.3">
      <c r="B7229" s="102"/>
      <c r="C7229" s="210"/>
      <c r="D7229" s="102"/>
      <c r="E7229" s="210"/>
      <c r="F7229" s="102"/>
      <c r="G7229" s="210"/>
      <c r="H7229" s="102"/>
      <c r="I7229" s="210"/>
      <c r="J7229" s="102"/>
      <c r="K7229" s="210"/>
      <c r="L7229" s="102"/>
      <c r="M7229" s="210"/>
      <c r="N7229" s="102"/>
      <c r="O7229" s="210"/>
      <c r="P7229" s="102"/>
      <c r="Q7229" s="215"/>
    </row>
    <row r="7230" spans="2:17" x14ac:dyDescent="0.3">
      <c r="B7230" s="102"/>
      <c r="C7230" s="210"/>
      <c r="D7230" s="102"/>
      <c r="E7230" s="210"/>
      <c r="F7230" s="102"/>
      <c r="G7230" s="210"/>
      <c r="H7230" s="102"/>
      <c r="I7230" s="210"/>
      <c r="J7230" s="102"/>
      <c r="K7230" s="210"/>
      <c r="L7230" s="102"/>
      <c r="M7230" s="210"/>
      <c r="N7230" s="102"/>
      <c r="O7230" s="210"/>
      <c r="P7230" s="102"/>
      <c r="Q7230" s="215"/>
    </row>
    <row r="7231" spans="2:17" x14ac:dyDescent="0.3">
      <c r="B7231" s="102"/>
      <c r="C7231" s="210"/>
      <c r="D7231" s="102"/>
      <c r="E7231" s="210"/>
      <c r="F7231" s="102"/>
      <c r="G7231" s="210"/>
      <c r="H7231" s="102"/>
      <c r="I7231" s="210"/>
      <c r="J7231" s="102"/>
      <c r="K7231" s="210"/>
      <c r="L7231" s="102"/>
      <c r="M7231" s="210"/>
      <c r="N7231" s="102"/>
      <c r="O7231" s="210"/>
      <c r="P7231" s="102"/>
      <c r="Q7231" s="215"/>
    </row>
    <row r="7232" spans="2:17" x14ac:dyDescent="0.3">
      <c r="B7232" s="102"/>
      <c r="C7232" s="210"/>
      <c r="D7232" s="102"/>
      <c r="E7232" s="210"/>
      <c r="F7232" s="102"/>
      <c r="G7232" s="210"/>
      <c r="H7232" s="102"/>
      <c r="I7232" s="210"/>
      <c r="J7232" s="102"/>
      <c r="K7232" s="210"/>
      <c r="L7232" s="102"/>
      <c r="M7232" s="210"/>
      <c r="N7232" s="102"/>
      <c r="O7232" s="210"/>
      <c r="P7232" s="102"/>
      <c r="Q7232" s="215"/>
    </row>
    <row r="7233" spans="2:17" x14ac:dyDescent="0.3">
      <c r="B7233" s="102"/>
      <c r="C7233" s="210"/>
      <c r="D7233" s="102"/>
      <c r="E7233" s="210"/>
      <c r="F7233" s="102"/>
      <c r="G7233" s="210"/>
      <c r="H7233" s="102"/>
      <c r="I7233" s="210"/>
      <c r="J7233" s="102"/>
      <c r="K7233" s="210"/>
      <c r="L7233" s="102"/>
      <c r="M7233" s="210"/>
      <c r="N7233" s="102"/>
      <c r="O7233" s="210"/>
      <c r="P7233" s="102"/>
      <c r="Q7233" s="215"/>
    </row>
    <row r="7234" spans="2:17" x14ac:dyDescent="0.3">
      <c r="B7234" s="102"/>
      <c r="C7234" s="210"/>
      <c r="D7234" s="102"/>
      <c r="E7234" s="210"/>
      <c r="F7234" s="102"/>
      <c r="G7234" s="210"/>
      <c r="H7234" s="102"/>
      <c r="I7234" s="210"/>
      <c r="J7234" s="102"/>
      <c r="K7234" s="210"/>
      <c r="L7234" s="102"/>
      <c r="M7234" s="210"/>
      <c r="N7234" s="102"/>
      <c r="O7234" s="210"/>
      <c r="P7234" s="102"/>
      <c r="Q7234" s="215"/>
    </row>
    <row r="7235" spans="2:17" x14ac:dyDescent="0.3">
      <c r="B7235" s="102"/>
      <c r="C7235" s="210"/>
      <c r="D7235" s="102"/>
      <c r="E7235" s="210"/>
      <c r="F7235" s="102"/>
      <c r="G7235" s="210"/>
      <c r="H7235" s="102"/>
      <c r="I7235" s="210"/>
      <c r="J7235" s="102"/>
      <c r="K7235" s="210"/>
      <c r="L7235" s="102"/>
      <c r="M7235" s="210"/>
      <c r="N7235" s="102"/>
      <c r="O7235" s="210"/>
      <c r="P7235" s="102"/>
      <c r="Q7235" s="215"/>
    </row>
    <row r="7236" spans="2:17" x14ac:dyDescent="0.3">
      <c r="B7236" s="102"/>
      <c r="C7236" s="210"/>
      <c r="D7236" s="102"/>
      <c r="E7236" s="210"/>
      <c r="F7236" s="102"/>
      <c r="G7236" s="210"/>
      <c r="H7236" s="102"/>
      <c r="I7236" s="210"/>
      <c r="J7236" s="102"/>
      <c r="K7236" s="210"/>
      <c r="L7236" s="102"/>
      <c r="M7236" s="210"/>
      <c r="N7236" s="102"/>
      <c r="O7236" s="210"/>
      <c r="P7236" s="102"/>
      <c r="Q7236" s="215"/>
    </row>
    <row r="7237" spans="2:17" x14ac:dyDescent="0.3">
      <c r="B7237" s="102"/>
      <c r="C7237" s="210"/>
      <c r="D7237" s="102"/>
      <c r="E7237" s="210"/>
      <c r="F7237" s="102"/>
      <c r="G7237" s="210"/>
      <c r="H7237" s="102"/>
      <c r="I7237" s="210"/>
      <c r="J7237" s="102"/>
      <c r="K7237" s="210"/>
      <c r="L7237" s="102"/>
      <c r="M7237" s="210"/>
      <c r="N7237" s="102"/>
      <c r="O7237" s="210"/>
      <c r="P7237" s="102"/>
      <c r="Q7237" s="215"/>
    </row>
    <row r="7238" spans="2:17" x14ac:dyDescent="0.3">
      <c r="B7238" s="102"/>
      <c r="C7238" s="210"/>
      <c r="D7238" s="102"/>
      <c r="E7238" s="210"/>
      <c r="F7238" s="102"/>
      <c r="G7238" s="210"/>
      <c r="H7238" s="102"/>
      <c r="I7238" s="210"/>
      <c r="J7238" s="102"/>
      <c r="K7238" s="210"/>
      <c r="L7238" s="102"/>
      <c r="M7238" s="210"/>
      <c r="N7238" s="102"/>
      <c r="O7238" s="210"/>
      <c r="P7238" s="102"/>
      <c r="Q7238" s="215"/>
    </row>
    <row r="7239" spans="2:17" x14ac:dyDescent="0.3">
      <c r="B7239" s="102"/>
      <c r="C7239" s="210"/>
      <c r="D7239" s="102"/>
      <c r="E7239" s="210"/>
      <c r="F7239" s="102"/>
      <c r="G7239" s="210"/>
      <c r="H7239" s="102"/>
      <c r="I7239" s="210"/>
      <c r="J7239" s="102"/>
      <c r="K7239" s="210"/>
      <c r="L7239" s="102"/>
      <c r="M7239" s="210"/>
      <c r="N7239" s="102"/>
      <c r="O7239" s="210"/>
      <c r="P7239" s="102"/>
      <c r="Q7239" s="215"/>
    </row>
    <row r="7240" spans="2:17" x14ac:dyDescent="0.3">
      <c r="B7240" s="102"/>
      <c r="C7240" s="210"/>
      <c r="D7240" s="102"/>
      <c r="E7240" s="210"/>
      <c r="F7240" s="102"/>
      <c r="G7240" s="210"/>
      <c r="H7240" s="102"/>
      <c r="I7240" s="210"/>
      <c r="J7240" s="102"/>
      <c r="K7240" s="210"/>
      <c r="L7240" s="102"/>
      <c r="M7240" s="210"/>
      <c r="N7240" s="102"/>
      <c r="O7240" s="210"/>
      <c r="P7240" s="102"/>
      <c r="Q7240" s="215"/>
    </row>
    <row r="7241" spans="2:17" x14ac:dyDescent="0.3">
      <c r="B7241" s="102"/>
      <c r="C7241" s="210"/>
      <c r="D7241" s="102"/>
      <c r="E7241" s="210"/>
      <c r="F7241" s="102"/>
      <c r="G7241" s="210"/>
      <c r="H7241" s="102"/>
      <c r="I7241" s="210"/>
      <c r="J7241" s="102"/>
      <c r="K7241" s="210"/>
      <c r="L7241" s="102"/>
      <c r="M7241" s="210"/>
      <c r="N7241" s="102"/>
      <c r="O7241" s="210"/>
      <c r="P7241" s="102"/>
      <c r="Q7241" s="215"/>
    </row>
    <row r="7242" spans="2:17" x14ac:dyDescent="0.3">
      <c r="B7242" s="102"/>
      <c r="C7242" s="210"/>
      <c r="D7242" s="102"/>
      <c r="E7242" s="210"/>
      <c r="F7242" s="102"/>
      <c r="G7242" s="210"/>
      <c r="H7242" s="102"/>
      <c r="I7242" s="210"/>
      <c r="J7242" s="102"/>
      <c r="K7242" s="210"/>
      <c r="L7242" s="102"/>
      <c r="M7242" s="210"/>
      <c r="N7242" s="102"/>
      <c r="O7242" s="210"/>
      <c r="P7242" s="102"/>
      <c r="Q7242" s="215"/>
    </row>
    <row r="7243" spans="2:17" x14ac:dyDescent="0.3">
      <c r="B7243" s="102"/>
      <c r="C7243" s="210"/>
      <c r="D7243" s="102"/>
      <c r="E7243" s="210"/>
      <c r="F7243" s="102"/>
      <c r="G7243" s="210"/>
      <c r="H7243" s="102"/>
      <c r="I7243" s="210"/>
      <c r="J7243" s="102"/>
      <c r="K7243" s="210"/>
      <c r="L7243" s="102"/>
      <c r="M7243" s="210"/>
      <c r="N7243" s="102"/>
      <c r="O7243" s="210"/>
      <c r="P7243" s="102"/>
      <c r="Q7243" s="215"/>
    </row>
    <row r="7244" spans="2:17" x14ac:dyDescent="0.3">
      <c r="B7244" s="102"/>
      <c r="C7244" s="210"/>
      <c r="D7244" s="102"/>
      <c r="E7244" s="210"/>
      <c r="F7244" s="102"/>
      <c r="G7244" s="210"/>
      <c r="H7244" s="102"/>
      <c r="I7244" s="210"/>
      <c r="J7244" s="102"/>
      <c r="K7244" s="210"/>
      <c r="L7244" s="102"/>
      <c r="M7244" s="210"/>
      <c r="N7244" s="102"/>
      <c r="O7244" s="210"/>
      <c r="P7244" s="102"/>
      <c r="Q7244" s="215"/>
    </row>
    <row r="7245" spans="2:17" x14ac:dyDescent="0.3">
      <c r="B7245" s="102"/>
      <c r="C7245" s="210"/>
      <c r="D7245" s="102"/>
      <c r="E7245" s="210"/>
      <c r="F7245" s="102"/>
      <c r="G7245" s="210"/>
      <c r="H7245" s="102"/>
      <c r="I7245" s="210"/>
      <c r="J7245" s="102"/>
      <c r="K7245" s="210"/>
      <c r="L7245" s="102"/>
      <c r="M7245" s="210"/>
      <c r="N7245" s="102"/>
      <c r="O7245" s="210"/>
      <c r="P7245" s="102"/>
      <c r="Q7245" s="215"/>
    </row>
    <row r="7246" spans="2:17" x14ac:dyDescent="0.3">
      <c r="B7246" s="102"/>
      <c r="C7246" s="210"/>
      <c r="D7246" s="102"/>
      <c r="E7246" s="210"/>
      <c r="F7246" s="102"/>
      <c r="G7246" s="210"/>
      <c r="H7246" s="102"/>
      <c r="I7246" s="210"/>
      <c r="J7246" s="102"/>
      <c r="K7246" s="210"/>
      <c r="L7246" s="102"/>
      <c r="M7246" s="210"/>
      <c r="N7246" s="102"/>
      <c r="O7246" s="210"/>
      <c r="P7246" s="102"/>
      <c r="Q7246" s="215"/>
    </row>
    <row r="7247" spans="2:17" x14ac:dyDescent="0.3">
      <c r="B7247" s="102"/>
      <c r="C7247" s="210"/>
      <c r="D7247" s="102"/>
      <c r="E7247" s="210"/>
      <c r="F7247" s="102"/>
      <c r="G7247" s="210"/>
      <c r="H7247" s="102"/>
      <c r="I7247" s="210"/>
      <c r="J7247" s="102"/>
      <c r="K7247" s="210"/>
      <c r="L7247" s="102"/>
      <c r="M7247" s="210"/>
      <c r="N7247" s="102"/>
      <c r="O7247" s="210"/>
      <c r="P7247" s="102"/>
      <c r="Q7247" s="215"/>
    </row>
    <row r="7248" spans="2:17" x14ac:dyDescent="0.3">
      <c r="B7248" s="102"/>
      <c r="C7248" s="210"/>
      <c r="D7248" s="102"/>
      <c r="E7248" s="210"/>
      <c r="F7248" s="102"/>
      <c r="G7248" s="210"/>
      <c r="H7248" s="102"/>
      <c r="I7248" s="210"/>
      <c r="J7248" s="102"/>
      <c r="K7248" s="210"/>
      <c r="L7248" s="102"/>
      <c r="M7248" s="210"/>
      <c r="N7248" s="102"/>
      <c r="O7248" s="210"/>
      <c r="P7248" s="102"/>
      <c r="Q7248" s="215"/>
    </row>
    <row r="7249" spans="2:17" x14ac:dyDescent="0.3">
      <c r="B7249" s="102"/>
      <c r="C7249" s="210"/>
      <c r="D7249" s="102"/>
      <c r="E7249" s="210"/>
      <c r="F7249" s="102"/>
      <c r="G7249" s="210"/>
      <c r="H7249" s="102"/>
      <c r="I7249" s="210"/>
      <c r="J7249" s="102"/>
      <c r="K7249" s="210"/>
      <c r="L7249" s="102"/>
      <c r="M7249" s="210"/>
      <c r="N7249" s="102"/>
      <c r="O7249" s="210"/>
      <c r="P7249" s="102"/>
      <c r="Q7249" s="215"/>
    </row>
    <row r="7250" spans="2:17" x14ac:dyDescent="0.3">
      <c r="B7250" s="102"/>
      <c r="C7250" s="210"/>
      <c r="D7250" s="102"/>
      <c r="E7250" s="210"/>
      <c r="F7250" s="102"/>
      <c r="G7250" s="210"/>
      <c r="H7250" s="102"/>
      <c r="I7250" s="210"/>
      <c r="J7250" s="102"/>
      <c r="K7250" s="210"/>
      <c r="L7250" s="102"/>
      <c r="M7250" s="210"/>
      <c r="N7250" s="102"/>
      <c r="O7250" s="210"/>
      <c r="P7250" s="102"/>
      <c r="Q7250" s="215"/>
    </row>
    <row r="7251" spans="2:17" x14ac:dyDescent="0.3">
      <c r="B7251" s="102"/>
      <c r="C7251" s="210"/>
      <c r="D7251" s="102"/>
      <c r="E7251" s="210"/>
      <c r="F7251" s="102"/>
      <c r="G7251" s="210"/>
      <c r="H7251" s="102"/>
      <c r="I7251" s="210"/>
      <c r="J7251" s="102"/>
      <c r="K7251" s="210"/>
      <c r="L7251" s="102"/>
      <c r="M7251" s="210"/>
      <c r="N7251" s="102"/>
      <c r="O7251" s="210"/>
      <c r="P7251" s="102"/>
      <c r="Q7251" s="215"/>
    </row>
    <row r="7252" spans="2:17" x14ac:dyDescent="0.3">
      <c r="B7252" s="102"/>
      <c r="C7252" s="210"/>
      <c r="D7252" s="102"/>
      <c r="E7252" s="210"/>
      <c r="F7252" s="102"/>
      <c r="G7252" s="210"/>
      <c r="H7252" s="102"/>
      <c r="I7252" s="210"/>
      <c r="J7252" s="102"/>
      <c r="K7252" s="210"/>
      <c r="L7252" s="102"/>
      <c r="M7252" s="210"/>
      <c r="N7252" s="102"/>
      <c r="O7252" s="210"/>
      <c r="P7252" s="102"/>
      <c r="Q7252" s="215"/>
    </row>
    <row r="7253" spans="2:17" x14ac:dyDescent="0.3">
      <c r="B7253" s="102"/>
      <c r="C7253" s="210"/>
      <c r="D7253" s="102"/>
      <c r="E7253" s="210"/>
      <c r="F7253" s="102"/>
      <c r="G7253" s="210"/>
      <c r="H7253" s="102"/>
      <c r="I7253" s="210"/>
      <c r="J7253" s="102"/>
      <c r="K7253" s="210"/>
      <c r="L7253" s="102"/>
      <c r="M7253" s="210"/>
      <c r="N7253" s="102"/>
      <c r="O7253" s="210"/>
      <c r="P7253" s="102"/>
      <c r="Q7253" s="215"/>
    </row>
    <row r="7254" spans="2:17" x14ac:dyDescent="0.3">
      <c r="B7254" s="102"/>
      <c r="C7254" s="210"/>
      <c r="D7254" s="102"/>
      <c r="E7254" s="210"/>
      <c r="F7254" s="102"/>
      <c r="G7254" s="210"/>
      <c r="H7254" s="102"/>
      <c r="I7254" s="210"/>
      <c r="J7254" s="102"/>
      <c r="K7254" s="210"/>
      <c r="L7254" s="102"/>
      <c r="M7254" s="210"/>
      <c r="N7254" s="102"/>
      <c r="O7254" s="210"/>
      <c r="P7254" s="102"/>
      <c r="Q7254" s="215"/>
    </row>
    <row r="7255" spans="2:17" x14ac:dyDescent="0.3">
      <c r="B7255" s="102"/>
      <c r="C7255" s="210"/>
      <c r="D7255" s="102"/>
      <c r="E7255" s="210"/>
      <c r="F7255" s="102"/>
      <c r="G7255" s="210"/>
      <c r="H7255" s="102"/>
      <c r="I7255" s="210"/>
      <c r="J7255" s="102"/>
      <c r="K7255" s="210"/>
      <c r="L7255" s="102"/>
      <c r="M7255" s="210"/>
      <c r="N7255" s="102"/>
      <c r="O7255" s="210"/>
      <c r="P7255" s="102"/>
      <c r="Q7255" s="215"/>
    </row>
    <row r="7256" spans="2:17" x14ac:dyDescent="0.3">
      <c r="B7256" s="102"/>
      <c r="C7256" s="210"/>
      <c r="D7256" s="102"/>
      <c r="E7256" s="210"/>
      <c r="F7256" s="102"/>
      <c r="G7256" s="210"/>
      <c r="H7256" s="102"/>
      <c r="I7256" s="210"/>
      <c r="J7256" s="102"/>
      <c r="K7256" s="210"/>
      <c r="L7256" s="102"/>
      <c r="M7256" s="210"/>
      <c r="N7256" s="102"/>
      <c r="O7256" s="210"/>
      <c r="P7256" s="102"/>
      <c r="Q7256" s="215"/>
    </row>
    <row r="7257" spans="2:17" x14ac:dyDescent="0.3">
      <c r="B7257" s="102"/>
      <c r="C7257" s="210"/>
      <c r="D7257" s="102"/>
      <c r="E7257" s="210"/>
      <c r="F7257" s="102"/>
      <c r="G7257" s="210"/>
      <c r="H7257" s="102"/>
      <c r="I7257" s="210"/>
      <c r="J7257" s="102"/>
      <c r="K7257" s="210"/>
      <c r="L7257" s="102"/>
      <c r="M7257" s="210"/>
      <c r="N7257" s="102"/>
      <c r="O7257" s="210"/>
      <c r="P7257" s="102"/>
      <c r="Q7257" s="215"/>
    </row>
    <row r="7258" spans="2:17" x14ac:dyDescent="0.3">
      <c r="B7258" s="102"/>
      <c r="C7258" s="210"/>
      <c r="D7258" s="102"/>
      <c r="E7258" s="210"/>
      <c r="F7258" s="102"/>
      <c r="G7258" s="210"/>
      <c r="H7258" s="102"/>
      <c r="I7258" s="210"/>
      <c r="J7258" s="102"/>
      <c r="K7258" s="210"/>
      <c r="L7258" s="102"/>
      <c r="M7258" s="210"/>
      <c r="N7258" s="102"/>
      <c r="O7258" s="210"/>
      <c r="P7258" s="102"/>
      <c r="Q7258" s="215"/>
    </row>
    <row r="7259" spans="2:17" x14ac:dyDescent="0.3">
      <c r="B7259" s="102"/>
      <c r="C7259" s="210"/>
      <c r="D7259" s="102"/>
      <c r="E7259" s="210"/>
      <c r="F7259" s="102"/>
      <c r="G7259" s="210"/>
      <c r="H7259" s="102"/>
      <c r="I7259" s="210"/>
      <c r="J7259" s="102"/>
      <c r="K7259" s="210"/>
      <c r="L7259" s="102"/>
      <c r="M7259" s="210"/>
      <c r="N7259" s="102"/>
      <c r="O7259" s="210"/>
      <c r="P7259" s="102"/>
      <c r="Q7259" s="215"/>
    </row>
    <row r="7260" spans="2:17" x14ac:dyDescent="0.3">
      <c r="B7260" s="102"/>
      <c r="C7260" s="210"/>
      <c r="D7260" s="102"/>
      <c r="E7260" s="210"/>
      <c r="F7260" s="102"/>
      <c r="G7260" s="210"/>
      <c r="H7260" s="102"/>
      <c r="I7260" s="210"/>
      <c r="J7260" s="102"/>
      <c r="K7260" s="210"/>
      <c r="L7260" s="102"/>
      <c r="M7260" s="210"/>
      <c r="N7260" s="102"/>
      <c r="O7260" s="210"/>
      <c r="P7260" s="102"/>
      <c r="Q7260" s="215"/>
    </row>
    <row r="7261" spans="2:17" x14ac:dyDescent="0.3">
      <c r="B7261" s="102"/>
      <c r="C7261" s="210"/>
      <c r="D7261" s="102"/>
      <c r="E7261" s="210"/>
      <c r="F7261" s="102"/>
      <c r="G7261" s="210"/>
      <c r="H7261" s="102"/>
      <c r="I7261" s="210"/>
      <c r="J7261" s="102"/>
      <c r="K7261" s="210"/>
      <c r="L7261" s="102"/>
      <c r="M7261" s="210"/>
      <c r="N7261" s="102"/>
      <c r="O7261" s="210"/>
      <c r="P7261" s="102"/>
      <c r="Q7261" s="215"/>
    </row>
    <row r="7262" spans="2:17" x14ac:dyDescent="0.3">
      <c r="B7262" s="102"/>
      <c r="C7262" s="210"/>
      <c r="D7262" s="102"/>
      <c r="E7262" s="210"/>
      <c r="F7262" s="102"/>
      <c r="G7262" s="210"/>
      <c r="H7262" s="102"/>
      <c r="I7262" s="210"/>
      <c r="J7262" s="102"/>
      <c r="K7262" s="210"/>
      <c r="L7262" s="102"/>
      <c r="M7262" s="210"/>
      <c r="N7262" s="102"/>
      <c r="O7262" s="210"/>
      <c r="P7262" s="102"/>
      <c r="Q7262" s="215"/>
    </row>
    <row r="7263" spans="2:17" x14ac:dyDescent="0.3">
      <c r="B7263" s="102"/>
      <c r="C7263" s="210"/>
      <c r="D7263" s="102"/>
      <c r="E7263" s="210"/>
      <c r="F7263" s="102"/>
      <c r="G7263" s="210"/>
      <c r="H7263" s="102"/>
      <c r="I7263" s="210"/>
      <c r="J7263" s="102"/>
      <c r="K7263" s="210"/>
      <c r="L7263" s="102"/>
      <c r="M7263" s="210"/>
      <c r="N7263" s="102"/>
      <c r="O7263" s="210"/>
      <c r="P7263" s="102"/>
      <c r="Q7263" s="215"/>
    </row>
    <row r="7264" spans="2:17" x14ac:dyDescent="0.3">
      <c r="B7264" s="102"/>
      <c r="C7264" s="210"/>
      <c r="D7264" s="102"/>
      <c r="E7264" s="210"/>
      <c r="F7264" s="102"/>
      <c r="G7264" s="210"/>
      <c r="H7264" s="102"/>
      <c r="I7264" s="210"/>
      <c r="J7264" s="102"/>
      <c r="K7264" s="210"/>
      <c r="L7264" s="102"/>
      <c r="M7264" s="210"/>
      <c r="N7264" s="102"/>
      <c r="O7264" s="210"/>
      <c r="P7264" s="102"/>
      <c r="Q7264" s="215"/>
    </row>
    <row r="7265" spans="2:17" x14ac:dyDescent="0.3">
      <c r="B7265" s="102"/>
      <c r="C7265" s="210"/>
      <c r="D7265" s="102"/>
      <c r="E7265" s="210"/>
      <c r="F7265" s="102"/>
      <c r="G7265" s="210"/>
      <c r="H7265" s="102"/>
      <c r="I7265" s="210"/>
      <c r="J7265" s="102"/>
      <c r="K7265" s="210"/>
      <c r="L7265" s="102"/>
      <c r="M7265" s="210"/>
      <c r="N7265" s="102"/>
      <c r="O7265" s="210"/>
      <c r="P7265" s="102"/>
      <c r="Q7265" s="215"/>
    </row>
    <row r="7266" spans="2:17" x14ac:dyDescent="0.3">
      <c r="B7266" s="102"/>
      <c r="C7266" s="210"/>
      <c r="D7266" s="102"/>
      <c r="E7266" s="210"/>
      <c r="F7266" s="102"/>
      <c r="G7266" s="210"/>
      <c r="H7266" s="102"/>
      <c r="I7266" s="210"/>
      <c r="J7266" s="102"/>
      <c r="K7266" s="210"/>
      <c r="L7266" s="102"/>
      <c r="M7266" s="210"/>
      <c r="N7266" s="102"/>
      <c r="O7266" s="210"/>
      <c r="P7266" s="102"/>
      <c r="Q7266" s="215"/>
    </row>
    <row r="7267" spans="2:17" x14ac:dyDescent="0.3">
      <c r="B7267" s="102"/>
      <c r="C7267" s="210"/>
      <c r="D7267" s="102"/>
      <c r="E7267" s="210"/>
      <c r="F7267" s="102"/>
      <c r="G7267" s="210"/>
      <c r="H7267" s="102"/>
      <c r="I7267" s="210"/>
      <c r="J7267" s="102"/>
      <c r="K7267" s="210"/>
      <c r="L7267" s="102"/>
      <c r="M7267" s="210"/>
      <c r="N7267" s="102"/>
      <c r="O7267" s="210"/>
      <c r="P7267" s="102"/>
      <c r="Q7267" s="215"/>
    </row>
    <row r="7268" spans="2:17" x14ac:dyDescent="0.3">
      <c r="B7268" s="102"/>
      <c r="C7268" s="210"/>
      <c r="D7268" s="102"/>
      <c r="E7268" s="210"/>
      <c r="F7268" s="102"/>
      <c r="G7268" s="210"/>
      <c r="H7268" s="102"/>
      <c r="I7268" s="210"/>
      <c r="J7268" s="102"/>
      <c r="K7268" s="210"/>
      <c r="L7268" s="102"/>
      <c r="M7268" s="210"/>
      <c r="N7268" s="102"/>
      <c r="O7268" s="210"/>
      <c r="P7268" s="102"/>
      <c r="Q7268" s="215"/>
    </row>
    <row r="7269" spans="2:17" x14ac:dyDescent="0.3">
      <c r="B7269" s="102"/>
      <c r="C7269" s="210"/>
      <c r="D7269" s="102"/>
      <c r="E7269" s="210"/>
      <c r="F7269" s="102"/>
      <c r="G7269" s="210"/>
      <c r="H7269" s="102"/>
      <c r="I7269" s="210"/>
      <c r="J7269" s="102"/>
      <c r="K7269" s="210"/>
      <c r="L7269" s="102"/>
      <c r="M7269" s="210"/>
      <c r="N7269" s="102"/>
      <c r="O7269" s="210"/>
      <c r="P7269" s="102"/>
      <c r="Q7269" s="215"/>
    </row>
    <row r="7270" spans="2:17" x14ac:dyDescent="0.3">
      <c r="B7270" s="102"/>
      <c r="C7270" s="210"/>
      <c r="D7270" s="102"/>
      <c r="E7270" s="210"/>
      <c r="F7270" s="102"/>
      <c r="G7270" s="210"/>
      <c r="H7270" s="102"/>
      <c r="I7270" s="210"/>
      <c r="J7270" s="102"/>
      <c r="K7270" s="210"/>
      <c r="L7270" s="102"/>
      <c r="M7270" s="210"/>
      <c r="N7270" s="102"/>
      <c r="O7270" s="210"/>
      <c r="P7270" s="102"/>
      <c r="Q7270" s="215"/>
    </row>
    <row r="7271" spans="2:17" x14ac:dyDescent="0.3">
      <c r="B7271" s="102"/>
      <c r="C7271" s="210"/>
      <c r="D7271" s="102"/>
      <c r="E7271" s="210"/>
      <c r="F7271" s="102"/>
      <c r="G7271" s="210"/>
      <c r="H7271" s="102"/>
      <c r="I7271" s="210"/>
      <c r="J7271" s="102"/>
      <c r="K7271" s="210"/>
      <c r="L7271" s="102"/>
      <c r="M7271" s="210"/>
      <c r="N7271" s="102"/>
      <c r="O7271" s="210"/>
      <c r="P7271" s="102"/>
      <c r="Q7271" s="215"/>
    </row>
    <row r="7272" spans="2:17" x14ac:dyDescent="0.3">
      <c r="B7272" s="102"/>
      <c r="C7272" s="210"/>
      <c r="D7272" s="102"/>
      <c r="E7272" s="210"/>
      <c r="F7272" s="102"/>
      <c r="G7272" s="210"/>
      <c r="H7272" s="102"/>
      <c r="I7272" s="210"/>
      <c r="J7272" s="102"/>
      <c r="K7272" s="210"/>
      <c r="L7272" s="102"/>
      <c r="M7272" s="210"/>
      <c r="N7272" s="102"/>
      <c r="O7272" s="210"/>
      <c r="P7272" s="102"/>
      <c r="Q7272" s="215"/>
    </row>
    <row r="7273" spans="2:17" x14ac:dyDescent="0.3">
      <c r="B7273" s="102"/>
      <c r="C7273" s="210"/>
      <c r="D7273" s="102"/>
      <c r="E7273" s="210"/>
      <c r="F7273" s="102"/>
      <c r="G7273" s="210"/>
      <c r="H7273" s="102"/>
      <c r="I7273" s="210"/>
      <c r="J7273" s="102"/>
      <c r="K7273" s="210"/>
      <c r="L7273" s="102"/>
      <c r="M7273" s="210"/>
      <c r="N7273" s="102"/>
      <c r="O7273" s="210"/>
      <c r="P7273" s="102"/>
      <c r="Q7273" s="215"/>
    </row>
    <row r="7274" spans="2:17" x14ac:dyDescent="0.3">
      <c r="B7274" s="102"/>
      <c r="C7274" s="210"/>
      <c r="D7274" s="102"/>
      <c r="E7274" s="210"/>
      <c r="F7274" s="102"/>
      <c r="G7274" s="210"/>
      <c r="H7274" s="102"/>
      <c r="I7274" s="210"/>
      <c r="J7274" s="102"/>
      <c r="K7274" s="210"/>
      <c r="L7274" s="102"/>
      <c r="M7274" s="210"/>
      <c r="N7274" s="102"/>
      <c r="O7274" s="210"/>
      <c r="P7274" s="102"/>
      <c r="Q7274" s="215"/>
    </row>
    <row r="7275" spans="2:17" x14ac:dyDescent="0.3">
      <c r="B7275" s="102"/>
      <c r="C7275" s="210"/>
      <c r="D7275" s="102"/>
      <c r="E7275" s="210"/>
      <c r="F7275" s="102"/>
      <c r="G7275" s="210"/>
      <c r="H7275" s="102"/>
      <c r="I7275" s="210"/>
      <c r="J7275" s="102"/>
      <c r="K7275" s="210"/>
      <c r="L7275" s="102"/>
      <c r="M7275" s="210"/>
      <c r="N7275" s="102"/>
      <c r="O7275" s="210"/>
      <c r="P7275" s="102"/>
      <c r="Q7275" s="215"/>
    </row>
    <row r="7276" spans="2:17" x14ac:dyDescent="0.3">
      <c r="B7276" s="102"/>
      <c r="C7276" s="210"/>
      <c r="D7276" s="102"/>
      <c r="E7276" s="210"/>
      <c r="F7276" s="102"/>
      <c r="G7276" s="210"/>
      <c r="H7276" s="102"/>
      <c r="I7276" s="210"/>
      <c r="J7276" s="102"/>
      <c r="K7276" s="210"/>
      <c r="L7276" s="102"/>
      <c r="M7276" s="210"/>
      <c r="N7276" s="102"/>
      <c r="O7276" s="210"/>
      <c r="P7276" s="102"/>
      <c r="Q7276" s="215"/>
    </row>
    <row r="7277" spans="2:17" x14ac:dyDescent="0.3">
      <c r="B7277" s="102"/>
      <c r="C7277" s="210"/>
      <c r="D7277" s="102"/>
      <c r="E7277" s="210"/>
      <c r="F7277" s="102"/>
      <c r="G7277" s="210"/>
      <c r="H7277" s="102"/>
      <c r="I7277" s="210"/>
      <c r="J7277" s="102"/>
      <c r="K7277" s="210"/>
      <c r="L7277" s="102"/>
      <c r="M7277" s="210"/>
      <c r="N7277" s="102"/>
      <c r="O7277" s="210"/>
      <c r="P7277" s="102"/>
      <c r="Q7277" s="215"/>
    </row>
    <row r="7278" spans="2:17" x14ac:dyDescent="0.3">
      <c r="B7278" s="102"/>
      <c r="C7278" s="210"/>
      <c r="D7278" s="102"/>
      <c r="E7278" s="210"/>
      <c r="F7278" s="102"/>
      <c r="G7278" s="210"/>
      <c r="H7278" s="102"/>
      <c r="I7278" s="210"/>
      <c r="J7278" s="102"/>
      <c r="K7278" s="210"/>
      <c r="L7278" s="102"/>
      <c r="M7278" s="210"/>
      <c r="N7278" s="102"/>
      <c r="O7278" s="210"/>
      <c r="P7278" s="102"/>
      <c r="Q7278" s="215"/>
    </row>
    <row r="7279" spans="2:17" x14ac:dyDescent="0.3">
      <c r="B7279" s="102"/>
      <c r="C7279" s="210"/>
      <c r="D7279" s="102"/>
      <c r="E7279" s="210"/>
      <c r="F7279" s="102"/>
      <c r="G7279" s="210"/>
      <c r="H7279" s="102"/>
      <c r="I7279" s="210"/>
      <c r="J7279" s="102"/>
      <c r="K7279" s="210"/>
      <c r="L7279" s="102"/>
      <c r="M7279" s="210"/>
      <c r="N7279" s="102"/>
      <c r="O7279" s="210"/>
      <c r="P7279" s="102"/>
      <c r="Q7279" s="215"/>
    </row>
    <row r="7280" spans="2:17" x14ac:dyDescent="0.3">
      <c r="B7280" s="102"/>
      <c r="C7280" s="210"/>
      <c r="D7280" s="102"/>
      <c r="E7280" s="210"/>
      <c r="F7280" s="102"/>
      <c r="G7280" s="210"/>
      <c r="H7280" s="102"/>
      <c r="I7280" s="210"/>
      <c r="J7280" s="102"/>
      <c r="K7280" s="210"/>
      <c r="L7280" s="102"/>
      <c r="M7280" s="210"/>
      <c r="N7280" s="102"/>
      <c r="O7280" s="210"/>
      <c r="P7280" s="102"/>
      <c r="Q7280" s="215"/>
    </row>
    <row r="7281" spans="2:17" x14ac:dyDescent="0.3">
      <c r="B7281" s="102"/>
      <c r="C7281" s="210"/>
      <c r="D7281" s="102"/>
      <c r="E7281" s="210"/>
      <c r="F7281" s="102"/>
      <c r="G7281" s="210"/>
      <c r="H7281" s="102"/>
      <c r="I7281" s="210"/>
      <c r="J7281" s="102"/>
      <c r="K7281" s="210"/>
      <c r="L7281" s="102"/>
      <c r="M7281" s="210"/>
      <c r="N7281" s="102"/>
      <c r="O7281" s="210"/>
      <c r="P7281" s="102"/>
      <c r="Q7281" s="215"/>
    </row>
    <row r="7282" spans="2:17" x14ac:dyDescent="0.3">
      <c r="B7282" s="102"/>
      <c r="C7282" s="210"/>
      <c r="D7282" s="102"/>
      <c r="E7282" s="210"/>
      <c r="F7282" s="102"/>
      <c r="G7282" s="210"/>
      <c r="H7282" s="102"/>
      <c r="I7282" s="210"/>
      <c r="J7282" s="102"/>
      <c r="K7282" s="210"/>
      <c r="L7282" s="102"/>
      <c r="M7282" s="210"/>
      <c r="N7282" s="102"/>
      <c r="O7282" s="210"/>
      <c r="P7282" s="102"/>
      <c r="Q7282" s="215"/>
    </row>
    <row r="7283" spans="2:17" x14ac:dyDescent="0.3">
      <c r="B7283" s="102"/>
      <c r="C7283" s="210"/>
      <c r="D7283" s="102"/>
      <c r="E7283" s="210"/>
      <c r="F7283" s="102"/>
      <c r="G7283" s="210"/>
      <c r="H7283" s="102"/>
      <c r="I7283" s="210"/>
      <c r="J7283" s="102"/>
      <c r="K7283" s="210"/>
      <c r="L7283" s="102"/>
      <c r="M7283" s="210"/>
      <c r="N7283" s="102"/>
      <c r="O7283" s="210"/>
      <c r="P7283" s="102"/>
      <c r="Q7283" s="215"/>
    </row>
    <row r="7284" spans="2:17" x14ac:dyDescent="0.3">
      <c r="B7284" s="102"/>
      <c r="C7284" s="210"/>
      <c r="D7284" s="102"/>
      <c r="E7284" s="210"/>
      <c r="F7284" s="102"/>
      <c r="G7284" s="210"/>
      <c r="H7284" s="102"/>
      <c r="I7284" s="210"/>
      <c r="J7284" s="102"/>
      <c r="K7284" s="210"/>
      <c r="L7284" s="102"/>
      <c r="M7284" s="210"/>
      <c r="N7284" s="102"/>
      <c r="O7284" s="210"/>
      <c r="P7284" s="102"/>
      <c r="Q7284" s="215"/>
    </row>
    <row r="7285" spans="2:17" x14ac:dyDescent="0.3">
      <c r="B7285" s="102"/>
      <c r="C7285" s="210"/>
      <c r="D7285" s="102"/>
      <c r="E7285" s="210"/>
      <c r="F7285" s="102"/>
      <c r="G7285" s="210"/>
      <c r="H7285" s="102"/>
      <c r="I7285" s="210"/>
      <c r="J7285" s="102"/>
      <c r="K7285" s="210"/>
      <c r="L7285" s="102"/>
      <c r="M7285" s="210"/>
      <c r="N7285" s="102"/>
      <c r="O7285" s="210"/>
      <c r="P7285" s="102"/>
      <c r="Q7285" s="215"/>
    </row>
    <row r="7286" spans="2:17" x14ac:dyDescent="0.3">
      <c r="B7286" s="102"/>
      <c r="C7286" s="210"/>
      <c r="D7286" s="102"/>
      <c r="E7286" s="210"/>
      <c r="F7286" s="102"/>
      <c r="G7286" s="210"/>
      <c r="H7286" s="102"/>
      <c r="I7286" s="210"/>
      <c r="J7286" s="102"/>
      <c r="K7286" s="210"/>
      <c r="L7286" s="102"/>
      <c r="M7286" s="210"/>
      <c r="N7286" s="102"/>
      <c r="O7286" s="210"/>
      <c r="P7286" s="102"/>
      <c r="Q7286" s="215"/>
    </row>
    <row r="7287" spans="2:17" x14ac:dyDescent="0.3">
      <c r="B7287" s="102"/>
      <c r="C7287" s="210"/>
      <c r="D7287" s="102"/>
      <c r="E7287" s="210"/>
      <c r="F7287" s="102"/>
      <c r="G7287" s="210"/>
      <c r="H7287" s="102"/>
      <c r="I7287" s="210"/>
      <c r="J7287" s="102"/>
      <c r="K7287" s="210"/>
      <c r="L7287" s="102"/>
      <c r="M7287" s="210"/>
      <c r="N7287" s="102"/>
      <c r="O7287" s="210"/>
      <c r="P7287" s="102"/>
      <c r="Q7287" s="215"/>
    </row>
    <row r="7288" spans="2:17" x14ac:dyDescent="0.3">
      <c r="B7288" s="102"/>
      <c r="C7288" s="210"/>
      <c r="D7288" s="102"/>
      <c r="E7288" s="210"/>
      <c r="F7288" s="102"/>
      <c r="G7288" s="210"/>
      <c r="H7288" s="102"/>
      <c r="I7288" s="210"/>
      <c r="J7288" s="102"/>
      <c r="K7288" s="210"/>
      <c r="L7288" s="102"/>
      <c r="M7288" s="210"/>
      <c r="N7288" s="102"/>
      <c r="O7288" s="210"/>
      <c r="P7288" s="102"/>
      <c r="Q7288" s="215"/>
    </row>
    <row r="7289" spans="2:17" x14ac:dyDescent="0.3">
      <c r="B7289" s="102"/>
      <c r="C7289" s="210"/>
      <c r="D7289" s="102"/>
      <c r="E7289" s="210"/>
      <c r="F7289" s="102"/>
      <c r="G7289" s="210"/>
      <c r="H7289" s="102"/>
      <c r="I7289" s="210"/>
      <c r="J7289" s="102"/>
      <c r="K7289" s="210"/>
      <c r="L7289" s="102"/>
      <c r="M7289" s="210"/>
      <c r="N7289" s="102"/>
      <c r="O7289" s="210"/>
      <c r="P7289" s="102"/>
      <c r="Q7289" s="215"/>
    </row>
    <row r="7290" spans="2:17" x14ac:dyDescent="0.3">
      <c r="B7290" s="102"/>
      <c r="C7290" s="210"/>
      <c r="D7290" s="102"/>
      <c r="E7290" s="210"/>
      <c r="F7290" s="102"/>
      <c r="G7290" s="210"/>
      <c r="H7290" s="102"/>
      <c r="I7290" s="210"/>
      <c r="J7290" s="102"/>
      <c r="K7290" s="210"/>
      <c r="L7290" s="102"/>
      <c r="M7290" s="210"/>
      <c r="N7290" s="102"/>
      <c r="O7290" s="210"/>
      <c r="P7290" s="102"/>
      <c r="Q7290" s="215"/>
    </row>
    <row r="7291" spans="2:17" x14ac:dyDescent="0.3">
      <c r="B7291" s="102"/>
      <c r="C7291" s="210"/>
      <c r="D7291" s="102"/>
      <c r="E7291" s="210"/>
      <c r="F7291" s="102"/>
      <c r="G7291" s="210"/>
      <c r="H7291" s="102"/>
      <c r="I7291" s="210"/>
      <c r="J7291" s="102"/>
      <c r="K7291" s="210"/>
      <c r="L7291" s="102"/>
      <c r="M7291" s="210"/>
      <c r="N7291" s="102"/>
      <c r="O7291" s="210"/>
      <c r="P7291" s="102"/>
      <c r="Q7291" s="215"/>
    </row>
    <row r="7292" spans="2:17" x14ac:dyDescent="0.3">
      <c r="B7292" s="102"/>
      <c r="C7292" s="210"/>
      <c r="D7292" s="102"/>
      <c r="E7292" s="210"/>
      <c r="F7292" s="102"/>
      <c r="G7292" s="210"/>
      <c r="H7292" s="102"/>
      <c r="I7292" s="210"/>
      <c r="J7292" s="102"/>
      <c r="K7292" s="210"/>
      <c r="L7292" s="102"/>
      <c r="M7292" s="210"/>
      <c r="N7292" s="102"/>
      <c r="O7292" s="210"/>
      <c r="P7292" s="102"/>
      <c r="Q7292" s="215"/>
    </row>
    <row r="7293" spans="2:17" x14ac:dyDescent="0.3">
      <c r="B7293" s="102"/>
      <c r="C7293" s="210"/>
      <c r="D7293" s="102"/>
      <c r="E7293" s="210"/>
      <c r="F7293" s="102"/>
      <c r="G7293" s="210"/>
      <c r="H7293" s="102"/>
      <c r="I7293" s="210"/>
      <c r="J7293" s="102"/>
      <c r="K7293" s="210"/>
      <c r="L7293" s="102"/>
      <c r="M7293" s="210"/>
      <c r="N7293" s="102"/>
      <c r="O7293" s="210"/>
      <c r="P7293" s="102"/>
      <c r="Q7293" s="215"/>
    </row>
    <row r="7294" spans="2:17" x14ac:dyDescent="0.3">
      <c r="B7294" s="102"/>
      <c r="C7294" s="210"/>
      <c r="D7294" s="102"/>
      <c r="E7294" s="210"/>
      <c r="F7294" s="102"/>
      <c r="G7294" s="210"/>
      <c r="H7294" s="102"/>
      <c r="I7294" s="210"/>
      <c r="J7294" s="102"/>
      <c r="K7294" s="210"/>
      <c r="L7294" s="102"/>
      <c r="M7294" s="210"/>
      <c r="N7294" s="102"/>
      <c r="O7294" s="210"/>
      <c r="P7294" s="102"/>
      <c r="Q7294" s="215"/>
    </row>
    <row r="7295" spans="2:17" x14ac:dyDescent="0.3">
      <c r="B7295" s="102"/>
      <c r="C7295" s="210"/>
      <c r="D7295" s="102"/>
      <c r="E7295" s="210"/>
      <c r="F7295" s="102"/>
      <c r="G7295" s="210"/>
      <c r="H7295" s="102"/>
      <c r="I7295" s="210"/>
      <c r="J7295" s="102"/>
      <c r="K7295" s="210"/>
      <c r="L7295" s="102"/>
      <c r="M7295" s="210"/>
      <c r="N7295" s="102"/>
      <c r="O7295" s="210"/>
      <c r="P7295" s="102"/>
      <c r="Q7295" s="215"/>
    </row>
    <row r="7296" spans="2:17" x14ac:dyDescent="0.3">
      <c r="B7296" s="102"/>
      <c r="C7296" s="210"/>
      <c r="D7296" s="102"/>
      <c r="E7296" s="210"/>
      <c r="F7296" s="102"/>
      <c r="G7296" s="210"/>
      <c r="H7296" s="102"/>
      <c r="I7296" s="210"/>
      <c r="J7296" s="102"/>
      <c r="K7296" s="210"/>
      <c r="L7296" s="102"/>
      <c r="M7296" s="210"/>
      <c r="N7296" s="102"/>
      <c r="O7296" s="210"/>
      <c r="P7296" s="102"/>
      <c r="Q7296" s="215"/>
    </row>
    <row r="7297" spans="2:17" x14ac:dyDescent="0.3">
      <c r="B7297" s="102"/>
      <c r="C7297" s="210"/>
      <c r="D7297" s="102"/>
      <c r="E7297" s="210"/>
      <c r="F7297" s="102"/>
      <c r="G7297" s="210"/>
      <c r="H7297" s="102"/>
      <c r="I7297" s="210"/>
      <c r="J7297" s="102"/>
      <c r="K7297" s="210"/>
      <c r="L7297" s="102"/>
      <c r="M7297" s="210"/>
      <c r="N7297" s="102"/>
      <c r="O7297" s="210"/>
      <c r="P7297" s="102"/>
      <c r="Q7297" s="215"/>
    </row>
    <row r="7298" spans="2:17" x14ac:dyDescent="0.3">
      <c r="B7298" s="102"/>
      <c r="C7298" s="210"/>
      <c r="D7298" s="102"/>
      <c r="E7298" s="210"/>
      <c r="F7298" s="102"/>
      <c r="G7298" s="210"/>
      <c r="H7298" s="102"/>
      <c r="I7298" s="210"/>
      <c r="J7298" s="102"/>
      <c r="K7298" s="210"/>
      <c r="L7298" s="102"/>
      <c r="M7298" s="210"/>
      <c r="N7298" s="102"/>
      <c r="O7298" s="210"/>
      <c r="P7298" s="102"/>
      <c r="Q7298" s="215"/>
    </row>
    <row r="7299" spans="2:17" x14ac:dyDescent="0.3">
      <c r="B7299" s="102"/>
      <c r="C7299" s="210"/>
      <c r="D7299" s="102"/>
      <c r="E7299" s="210"/>
      <c r="F7299" s="102"/>
      <c r="G7299" s="210"/>
      <c r="H7299" s="102"/>
      <c r="I7299" s="210"/>
      <c r="J7299" s="102"/>
      <c r="K7299" s="210"/>
      <c r="L7299" s="102"/>
      <c r="M7299" s="210"/>
      <c r="N7299" s="102"/>
      <c r="O7299" s="210"/>
      <c r="P7299" s="102"/>
      <c r="Q7299" s="215"/>
    </row>
    <row r="7300" spans="2:17" x14ac:dyDescent="0.3">
      <c r="B7300" s="102"/>
      <c r="C7300" s="210"/>
      <c r="D7300" s="102"/>
      <c r="E7300" s="210"/>
      <c r="F7300" s="102"/>
      <c r="G7300" s="210"/>
      <c r="H7300" s="102"/>
      <c r="I7300" s="210"/>
      <c r="J7300" s="102"/>
      <c r="K7300" s="210"/>
      <c r="L7300" s="102"/>
      <c r="M7300" s="210"/>
      <c r="N7300" s="102"/>
      <c r="O7300" s="210"/>
      <c r="P7300" s="102"/>
      <c r="Q7300" s="215"/>
    </row>
    <row r="7301" spans="2:17" x14ac:dyDescent="0.3">
      <c r="B7301" s="102"/>
      <c r="C7301" s="210"/>
      <c r="D7301" s="102"/>
      <c r="E7301" s="210"/>
      <c r="F7301" s="102"/>
      <c r="G7301" s="210"/>
      <c r="H7301" s="102"/>
      <c r="I7301" s="210"/>
      <c r="J7301" s="102"/>
      <c r="K7301" s="210"/>
      <c r="L7301" s="102"/>
      <c r="M7301" s="210"/>
      <c r="N7301" s="102"/>
      <c r="O7301" s="210"/>
      <c r="P7301" s="102"/>
      <c r="Q7301" s="215"/>
    </row>
    <row r="7302" spans="2:17" x14ac:dyDescent="0.3">
      <c r="B7302" s="102"/>
      <c r="C7302" s="210"/>
      <c r="D7302" s="102"/>
      <c r="E7302" s="210"/>
      <c r="F7302" s="102"/>
      <c r="G7302" s="210"/>
      <c r="H7302" s="102"/>
      <c r="I7302" s="210"/>
      <c r="J7302" s="102"/>
      <c r="K7302" s="210"/>
      <c r="L7302" s="102"/>
      <c r="M7302" s="210"/>
      <c r="N7302" s="102"/>
      <c r="O7302" s="210"/>
      <c r="P7302" s="102"/>
      <c r="Q7302" s="215"/>
    </row>
    <row r="7303" spans="2:17" x14ac:dyDescent="0.3">
      <c r="B7303" s="102"/>
      <c r="C7303" s="210"/>
      <c r="D7303" s="102"/>
      <c r="E7303" s="210"/>
      <c r="F7303" s="102"/>
      <c r="G7303" s="210"/>
      <c r="H7303" s="102"/>
      <c r="I7303" s="210"/>
      <c r="J7303" s="102"/>
      <c r="K7303" s="210"/>
      <c r="L7303" s="102"/>
      <c r="M7303" s="210"/>
      <c r="N7303" s="102"/>
      <c r="O7303" s="210"/>
      <c r="P7303" s="102"/>
      <c r="Q7303" s="215"/>
    </row>
    <row r="7304" spans="2:17" x14ac:dyDescent="0.3">
      <c r="B7304" s="102"/>
      <c r="C7304" s="210"/>
      <c r="D7304" s="102"/>
      <c r="E7304" s="210"/>
      <c r="F7304" s="102"/>
      <c r="G7304" s="210"/>
      <c r="H7304" s="102"/>
      <c r="I7304" s="210"/>
      <c r="J7304" s="102"/>
      <c r="K7304" s="210"/>
      <c r="L7304" s="102"/>
      <c r="M7304" s="210"/>
      <c r="N7304" s="102"/>
      <c r="O7304" s="210"/>
      <c r="P7304" s="102"/>
      <c r="Q7304" s="215"/>
    </row>
    <row r="7305" spans="2:17" x14ac:dyDescent="0.3">
      <c r="B7305" s="102"/>
      <c r="C7305" s="210"/>
      <c r="D7305" s="102"/>
      <c r="E7305" s="210"/>
      <c r="F7305" s="102"/>
      <c r="G7305" s="210"/>
      <c r="H7305" s="102"/>
      <c r="I7305" s="210"/>
      <c r="J7305" s="102"/>
      <c r="K7305" s="210"/>
      <c r="L7305" s="102"/>
      <c r="M7305" s="210"/>
      <c r="N7305" s="102"/>
      <c r="O7305" s="210"/>
      <c r="P7305" s="102"/>
      <c r="Q7305" s="215"/>
    </row>
    <row r="7306" spans="2:17" x14ac:dyDescent="0.3">
      <c r="B7306" s="102"/>
      <c r="C7306" s="210"/>
      <c r="D7306" s="102"/>
      <c r="E7306" s="210"/>
      <c r="F7306" s="102"/>
      <c r="G7306" s="210"/>
      <c r="H7306" s="102"/>
      <c r="I7306" s="210"/>
      <c r="J7306" s="102"/>
      <c r="K7306" s="210"/>
      <c r="L7306" s="102"/>
      <c r="M7306" s="210"/>
      <c r="N7306" s="102"/>
      <c r="O7306" s="210"/>
      <c r="P7306" s="102"/>
      <c r="Q7306" s="215"/>
    </row>
    <row r="7307" spans="2:17" x14ac:dyDescent="0.3">
      <c r="B7307" s="102"/>
      <c r="C7307" s="210"/>
      <c r="D7307" s="102"/>
      <c r="E7307" s="210"/>
      <c r="F7307" s="102"/>
      <c r="G7307" s="210"/>
      <c r="H7307" s="102"/>
      <c r="I7307" s="210"/>
      <c r="J7307" s="102"/>
      <c r="K7307" s="210"/>
      <c r="L7307" s="102"/>
      <c r="M7307" s="210"/>
      <c r="N7307" s="102"/>
      <c r="O7307" s="210"/>
      <c r="P7307" s="102"/>
      <c r="Q7307" s="215"/>
    </row>
    <row r="7308" spans="2:17" x14ac:dyDescent="0.3">
      <c r="B7308" s="102"/>
      <c r="C7308" s="210"/>
      <c r="D7308" s="102"/>
      <c r="E7308" s="210"/>
      <c r="F7308" s="102"/>
      <c r="G7308" s="210"/>
      <c r="H7308" s="102"/>
      <c r="I7308" s="210"/>
      <c r="J7308" s="102"/>
      <c r="K7308" s="210"/>
      <c r="L7308" s="102"/>
      <c r="M7308" s="210"/>
      <c r="N7308" s="102"/>
      <c r="O7308" s="210"/>
      <c r="P7308" s="102"/>
      <c r="Q7308" s="215"/>
    </row>
    <row r="7309" spans="2:17" x14ac:dyDescent="0.3">
      <c r="B7309" s="102"/>
      <c r="C7309" s="210"/>
      <c r="D7309" s="102"/>
      <c r="E7309" s="210"/>
      <c r="F7309" s="102"/>
      <c r="G7309" s="210"/>
      <c r="H7309" s="102"/>
      <c r="I7309" s="210"/>
      <c r="J7309" s="102"/>
      <c r="K7309" s="210"/>
      <c r="L7309" s="102"/>
      <c r="M7309" s="210"/>
      <c r="N7309" s="102"/>
      <c r="O7309" s="210"/>
      <c r="P7309" s="102"/>
      <c r="Q7309" s="215"/>
    </row>
    <row r="7310" spans="2:17" x14ac:dyDescent="0.3">
      <c r="B7310" s="102"/>
      <c r="C7310" s="210"/>
      <c r="D7310" s="102"/>
      <c r="E7310" s="210"/>
      <c r="F7310" s="102"/>
      <c r="G7310" s="210"/>
      <c r="H7310" s="102"/>
      <c r="I7310" s="210"/>
      <c r="J7310" s="102"/>
      <c r="K7310" s="210"/>
      <c r="L7310" s="102"/>
      <c r="M7310" s="210"/>
      <c r="N7310" s="102"/>
      <c r="O7310" s="210"/>
      <c r="P7310" s="102"/>
      <c r="Q7310" s="215"/>
    </row>
    <row r="7311" spans="2:17" x14ac:dyDescent="0.3">
      <c r="B7311" s="102"/>
      <c r="C7311" s="210"/>
      <c r="D7311" s="102"/>
      <c r="E7311" s="210"/>
      <c r="F7311" s="102"/>
      <c r="G7311" s="210"/>
      <c r="H7311" s="102"/>
      <c r="I7311" s="210"/>
      <c r="J7311" s="102"/>
      <c r="K7311" s="210"/>
      <c r="L7311" s="102"/>
      <c r="M7311" s="210"/>
      <c r="N7311" s="102"/>
      <c r="O7311" s="210"/>
      <c r="P7311" s="102"/>
      <c r="Q7311" s="215"/>
    </row>
    <row r="7312" spans="2:17" x14ac:dyDescent="0.3">
      <c r="B7312" s="102"/>
      <c r="C7312" s="210"/>
      <c r="D7312" s="102"/>
      <c r="E7312" s="210"/>
      <c r="F7312" s="102"/>
      <c r="G7312" s="210"/>
      <c r="H7312" s="102"/>
      <c r="I7312" s="210"/>
      <c r="J7312" s="102"/>
      <c r="K7312" s="210"/>
      <c r="L7312" s="102"/>
      <c r="M7312" s="210"/>
      <c r="N7312" s="102"/>
      <c r="O7312" s="210"/>
      <c r="P7312" s="102"/>
      <c r="Q7312" s="215"/>
    </row>
    <row r="7313" spans="2:17" x14ac:dyDescent="0.3">
      <c r="B7313" s="102"/>
      <c r="C7313" s="210"/>
      <c r="D7313" s="102"/>
      <c r="E7313" s="210"/>
      <c r="F7313" s="102"/>
      <c r="G7313" s="210"/>
      <c r="H7313" s="102"/>
      <c r="I7313" s="210"/>
      <c r="J7313" s="102"/>
      <c r="K7313" s="210"/>
      <c r="L7313" s="102"/>
      <c r="M7313" s="210"/>
      <c r="N7313" s="102"/>
      <c r="O7313" s="210"/>
      <c r="P7313" s="102"/>
      <c r="Q7313" s="215"/>
    </row>
    <row r="7314" spans="2:17" x14ac:dyDescent="0.3">
      <c r="B7314" s="102"/>
      <c r="C7314" s="210"/>
      <c r="D7314" s="102"/>
      <c r="E7314" s="210"/>
      <c r="F7314" s="102"/>
      <c r="G7314" s="210"/>
      <c r="H7314" s="102"/>
      <c r="I7314" s="210"/>
      <c r="J7314" s="102"/>
      <c r="K7314" s="210"/>
      <c r="L7314" s="102"/>
      <c r="M7314" s="210"/>
      <c r="N7314" s="102"/>
      <c r="O7314" s="210"/>
      <c r="P7314" s="102"/>
      <c r="Q7314" s="215"/>
    </row>
    <row r="7315" spans="2:17" x14ac:dyDescent="0.3">
      <c r="B7315" s="102"/>
      <c r="C7315" s="210"/>
      <c r="D7315" s="102"/>
      <c r="E7315" s="210"/>
      <c r="F7315" s="102"/>
      <c r="G7315" s="210"/>
      <c r="H7315" s="102"/>
      <c r="I7315" s="210"/>
      <c r="J7315" s="102"/>
      <c r="K7315" s="210"/>
      <c r="L7315" s="102"/>
      <c r="M7315" s="210"/>
      <c r="N7315" s="102"/>
      <c r="O7315" s="210"/>
      <c r="P7315" s="102"/>
      <c r="Q7315" s="215"/>
    </row>
    <row r="7316" spans="2:17" x14ac:dyDescent="0.3">
      <c r="B7316" s="102"/>
      <c r="C7316" s="210"/>
      <c r="D7316" s="102"/>
      <c r="E7316" s="210"/>
      <c r="F7316" s="102"/>
      <c r="G7316" s="210"/>
      <c r="H7316" s="102"/>
      <c r="I7316" s="210"/>
      <c r="J7316" s="102"/>
      <c r="K7316" s="210"/>
      <c r="L7316" s="102"/>
      <c r="M7316" s="210"/>
      <c r="N7316" s="102"/>
      <c r="O7316" s="210"/>
      <c r="P7316" s="102"/>
      <c r="Q7316" s="215"/>
    </row>
    <row r="7317" spans="2:17" x14ac:dyDescent="0.3">
      <c r="B7317" s="102"/>
      <c r="C7317" s="210"/>
      <c r="D7317" s="102"/>
      <c r="E7317" s="210"/>
      <c r="F7317" s="102"/>
      <c r="G7317" s="210"/>
      <c r="H7317" s="102"/>
      <c r="I7317" s="210"/>
      <c r="J7317" s="102"/>
      <c r="K7317" s="210"/>
      <c r="L7317" s="102"/>
      <c r="M7317" s="210"/>
      <c r="N7317" s="102"/>
      <c r="O7317" s="210"/>
      <c r="P7317" s="102"/>
      <c r="Q7317" s="215"/>
    </row>
    <row r="7318" spans="2:17" x14ac:dyDescent="0.3">
      <c r="B7318" s="102"/>
      <c r="C7318" s="210"/>
      <c r="D7318" s="102"/>
      <c r="E7318" s="210"/>
      <c r="F7318" s="102"/>
      <c r="G7318" s="210"/>
      <c r="H7318" s="102"/>
      <c r="I7318" s="210"/>
      <c r="J7318" s="102"/>
      <c r="K7318" s="210"/>
      <c r="L7318" s="102"/>
      <c r="M7318" s="210"/>
      <c r="N7318" s="102"/>
      <c r="O7318" s="210"/>
      <c r="P7318" s="102"/>
      <c r="Q7318" s="215"/>
    </row>
    <row r="7319" spans="2:17" x14ac:dyDescent="0.3">
      <c r="B7319" s="102"/>
      <c r="C7319" s="210"/>
      <c r="D7319" s="102"/>
      <c r="E7319" s="210"/>
      <c r="F7319" s="102"/>
      <c r="G7319" s="210"/>
      <c r="H7319" s="102"/>
      <c r="I7319" s="210"/>
      <c r="J7319" s="102"/>
      <c r="K7319" s="210"/>
      <c r="L7319" s="102"/>
      <c r="M7319" s="210"/>
      <c r="N7319" s="102"/>
      <c r="O7319" s="210"/>
      <c r="P7319" s="102"/>
      <c r="Q7319" s="215"/>
    </row>
    <row r="7320" spans="2:17" x14ac:dyDescent="0.3">
      <c r="B7320" s="102"/>
      <c r="C7320" s="210"/>
      <c r="D7320" s="102"/>
      <c r="E7320" s="210"/>
      <c r="F7320" s="102"/>
      <c r="G7320" s="210"/>
      <c r="H7320" s="102"/>
      <c r="I7320" s="210"/>
      <c r="J7320" s="102"/>
      <c r="K7320" s="210"/>
      <c r="L7320" s="102"/>
      <c r="M7320" s="210"/>
      <c r="N7320" s="102"/>
      <c r="O7320" s="210"/>
      <c r="P7320" s="102"/>
      <c r="Q7320" s="215"/>
    </row>
    <row r="7321" spans="2:17" x14ac:dyDescent="0.3">
      <c r="B7321" s="102"/>
      <c r="C7321" s="210"/>
      <c r="D7321" s="102"/>
      <c r="E7321" s="210"/>
      <c r="F7321" s="102"/>
      <c r="G7321" s="210"/>
      <c r="H7321" s="102"/>
      <c r="I7321" s="210"/>
      <c r="J7321" s="102"/>
      <c r="K7321" s="210"/>
      <c r="L7321" s="102"/>
      <c r="M7321" s="210"/>
      <c r="N7321" s="102"/>
      <c r="O7321" s="210"/>
      <c r="P7321" s="102"/>
      <c r="Q7321" s="215"/>
    </row>
    <row r="7322" spans="2:17" x14ac:dyDescent="0.3">
      <c r="B7322" s="102"/>
      <c r="C7322" s="210"/>
      <c r="D7322" s="102"/>
      <c r="E7322" s="210"/>
      <c r="F7322" s="102"/>
      <c r="G7322" s="210"/>
      <c r="H7322" s="102"/>
      <c r="I7322" s="210"/>
      <c r="J7322" s="102"/>
      <c r="K7322" s="210"/>
      <c r="L7322" s="102"/>
      <c r="M7322" s="210"/>
      <c r="N7322" s="102"/>
      <c r="O7322" s="210"/>
      <c r="P7322" s="102"/>
      <c r="Q7322" s="215"/>
    </row>
    <row r="7323" spans="2:17" x14ac:dyDescent="0.3">
      <c r="B7323" s="102"/>
      <c r="C7323" s="210"/>
      <c r="D7323" s="102"/>
      <c r="E7323" s="210"/>
      <c r="F7323" s="102"/>
      <c r="G7323" s="210"/>
      <c r="H7323" s="102"/>
      <c r="I7323" s="210"/>
      <c r="J7323" s="102"/>
      <c r="K7323" s="210"/>
      <c r="L7323" s="102"/>
      <c r="M7323" s="210"/>
      <c r="N7323" s="102"/>
      <c r="O7323" s="210"/>
      <c r="P7323" s="102"/>
      <c r="Q7323" s="215"/>
    </row>
    <row r="7324" spans="2:17" x14ac:dyDescent="0.3">
      <c r="B7324" s="102"/>
      <c r="C7324" s="210"/>
      <c r="D7324" s="102"/>
      <c r="E7324" s="210"/>
      <c r="F7324" s="102"/>
      <c r="G7324" s="210"/>
      <c r="H7324" s="102"/>
      <c r="I7324" s="210"/>
      <c r="J7324" s="102"/>
      <c r="K7324" s="210"/>
      <c r="L7324" s="102"/>
      <c r="M7324" s="210"/>
      <c r="N7324" s="102"/>
      <c r="O7324" s="210"/>
      <c r="P7324" s="102"/>
      <c r="Q7324" s="215"/>
    </row>
    <row r="7325" spans="2:17" x14ac:dyDescent="0.3">
      <c r="B7325" s="102"/>
      <c r="C7325" s="210"/>
      <c r="D7325" s="102"/>
      <c r="E7325" s="210"/>
      <c r="F7325" s="102"/>
      <c r="G7325" s="210"/>
      <c r="H7325" s="102"/>
      <c r="I7325" s="210"/>
      <c r="J7325" s="102"/>
      <c r="K7325" s="210"/>
      <c r="L7325" s="102"/>
      <c r="M7325" s="210"/>
      <c r="N7325" s="102"/>
      <c r="O7325" s="210"/>
      <c r="P7325" s="102"/>
      <c r="Q7325" s="215"/>
    </row>
    <row r="7326" spans="2:17" x14ac:dyDescent="0.3">
      <c r="B7326" s="102"/>
      <c r="C7326" s="210"/>
      <c r="D7326" s="102"/>
      <c r="E7326" s="210"/>
      <c r="F7326" s="102"/>
      <c r="G7326" s="210"/>
      <c r="H7326" s="102"/>
      <c r="I7326" s="210"/>
      <c r="J7326" s="102"/>
      <c r="K7326" s="210"/>
      <c r="L7326" s="102"/>
      <c r="M7326" s="210"/>
      <c r="N7326" s="102"/>
      <c r="O7326" s="210"/>
      <c r="P7326" s="102"/>
      <c r="Q7326" s="215"/>
    </row>
    <row r="7327" spans="2:17" x14ac:dyDescent="0.3">
      <c r="B7327" s="102"/>
      <c r="C7327" s="210"/>
      <c r="D7327" s="102"/>
      <c r="E7327" s="210"/>
      <c r="F7327" s="102"/>
      <c r="G7327" s="210"/>
      <c r="H7327" s="102"/>
      <c r="I7327" s="210"/>
      <c r="J7327" s="102"/>
      <c r="K7327" s="210"/>
      <c r="L7327" s="102"/>
      <c r="M7327" s="210"/>
      <c r="N7327" s="102"/>
      <c r="O7327" s="210"/>
      <c r="P7327" s="102"/>
      <c r="Q7327" s="215"/>
    </row>
    <row r="7328" spans="2:17" x14ac:dyDescent="0.3">
      <c r="B7328" s="102"/>
      <c r="C7328" s="210"/>
      <c r="D7328" s="102"/>
      <c r="E7328" s="210"/>
      <c r="F7328" s="102"/>
      <c r="G7328" s="210"/>
      <c r="H7328" s="102"/>
      <c r="I7328" s="210"/>
      <c r="J7328" s="102"/>
      <c r="K7328" s="210"/>
      <c r="L7328" s="102"/>
      <c r="M7328" s="210"/>
      <c r="N7328" s="102"/>
      <c r="O7328" s="210"/>
      <c r="P7328" s="102"/>
      <c r="Q7328" s="215"/>
    </row>
    <row r="7329" spans="2:17" x14ac:dyDescent="0.3">
      <c r="B7329" s="102"/>
      <c r="C7329" s="210"/>
      <c r="D7329" s="102"/>
      <c r="E7329" s="210"/>
      <c r="F7329" s="102"/>
      <c r="G7329" s="210"/>
      <c r="H7329" s="102"/>
      <c r="I7329" s="210"/>
      <c r="J7329" s="102"/>
      <c r="K7329" s="210"/>
      <c r="L7329" s="102"/>
      <c r="M7329" s="210"/>
      <c r="N7329" s="102"/>
      <c r="O7329" s="210"/>
      <c r="P7329" s="102"/>
      <c r="Q7329" s="215"/>
    </row>
    <row r="7330" spans="2:17" x14ac:dyDescent="0.3">
      <c r="B7330" s="102"/>
      <c r="C7330" s="210"/>
      <c r="D7330" s="102"/>
      <c r="E7330" s="210"/>
      <c r="F7330" s="102"/>
      <c r="G7330" s="210"/>
      <c r="H7330" s="102"/>
      <c r="I7330" s="210"/>
      <c r="J7330" s="102"/>
      <c r="K7330" s="210"/>
      <c r="L7330" s="102"/>
      <c r="M7330" s="210"/>
      <c r="N7330" s="102"/>
      <c r="O7330" s="210"/>
      <c r="P7330" s="102"/>
      <c r="Q7330" s="215"/>
    </row>
    <row r="7331" spans="2:17" x14ac:dyDescent="0.3">
      <c r="B7331" s="102"/>
      <c r="C7331" s="210"/>
      <c r="D7331" s="102"/>
      <c r="E7331" s="210"/>
      <c r="F7331" s="102"/>
      <c r="G7331" s="210"/>
      <c r="H7331" s="102"/>
      <c r="I7331" s="210"/>
      <c r="J7331" s="102"/>
      <c r="K7331" s="210"/>
      <c r="L7331" s="102"/>
      <c r="M7331" s="210"/>
      <c r="N7331" s="102"/>
      <c r="O7331" s="210"/>
      <c r="P7331" s="102"/>
      <c r="Q7331" s="215"/>
    </row>
    <row r="7332" spans="2:17" x14ac:dyDescent="0.3">
      <c r="B7332" s="102"/>
      <c r="C7332" s="210"/>
      <c r="D7332" s="102"/>
      <c r="E7332" s="210"/>
      <c r="F7332" s="102"/>
      <c r="G7332" s="210"/>
      <c r="H7332" s="102"/>
      <c r="I7332" s="210"/>
      <c r="J7332" s="102"/>
      <c r="K7332" s="210"/>
      <c r="L7332" s="102"/>
      <c r="M7332" s="210"/>
      <c r="N7332" s="102"/>
      <c r="O7332" s="210"/>
      <c r="P7332" s="102"/>
      <c r="Q7332" s="215"/>
    </row>
    <row r="7333" spans="2:17" x14ac:dyDescent="0.3">
      <c r="B7333" s="102"/>
      <c r="C7333" s="210"/>
      <c r="D7333" s="102"/>
      <c r="E7333" s="210"/>
      <c r="F7333" s="102"/>
      <c r="G7333" s="210"/>
      <c r="H7333" s="102"/>
      <c r="I7333" s="210"/>
      <c r="J7333" s="102"/>
      <c r="K7333" s="210"/>
      <c r="L7333" s="102"/>
      <c r="M7333" s="210"/>
      <c r="N7333" s="102"/>
      <c r="O7333" s="210"/>
      <c r="P7333" s="102"/>
      <c r="Q7333" s="215"/>
    </row>
    <row r="7334" spans="2:17" x14ac:dyDescent="0.3">
      <c r="B7334" s="102"/>
      <c r="C7334" s="210"/>
      <c r="D7334" s="102"/>
      <c r="E7334" s="210"/>
      <c r="F7334" s="102"/>
      <c r="G7334" s="210"/>
      <c r="H7334" s="102"/>
      <c r="I7334" s="210"/>
      <c r="J7334" s="102"/>
      <c r="K7334" s="210"/>
      <c r="L7334" s="102"/>
      <c r="M7334" s="210"/>
      <c r="N7334" s="102"/>
      <c r="O7334" s="210"/>
      <c r="P7334" s="102"/>
      <c r="Q7334" s="215"/>
    </row>
    <row r="7335" spans="2:17" x14ac:dyDescent="0.3">
      <c r="B7335" s="102"/>
      <c r="C7335" s="210"/>
      <c r="D7335" s="102"/>
      <c r="E7335" s="210"/>
      <c r="F7335" s="102"/>
      <c r="G7335" s="210"/>
      <c r="H7335" s="102"/>
      <c r="I7335" s="210"/>
      <c r="J7335" s="102"/>
      <c r="K7335" s="210"/>
      <c r="L7335" s="102"/>
      <c r="M7335" s="210"/>
      <c r="N7335" s="102"/>
      <c r="O7335" s="210"/>
      <c r="P7335" s="102"/>
      <c r="Q7335" s="215"/>
    </row>
    <row r="7336" spans="2:17" x14ac:dyDescent="0.3">
      <c r="B7336" s="102"/>
      <c r="C7336" s="210"/>
      <c r="D7336" s="102"/>
      <c r="E7336" s="210"/>
      <c r="F7336" s="102"/>
      <c r="G7336" s="210"/>
      <c r="H7336" s="102"/>
      <c r="I7336" s="210"/>
      <c r="J7336" s="102"/>
      <c r="K7336" s="210"/>
      <c r="L7336" s="102"/>
      <c r="M7336" s="210"/>
      <c r="N7336" s="102"/>
      <c r="O7336" s="210"/>
      <c r="P7336" s="102"/>
      <c r="Q7336" s="215"/>
    </row>
    <row r="7337" spans="2:17" x14ac:dyDescent="0.3">
      <c r="B7337" s="102"/>
      <c r="C7337" s="210"/>
      <c r="D7337" s="102"/>
      <c r="E7337" s="210"/>
      <c r="F7337" s="102"/>
      <c r="G7337" s="210"/>
      <c r="H7337" s="102"/>
      <c r="I7337" s="210"/>
      <c r="J7337" s="102"/>
      <c r="K7337" s="210"/>
      <c r="L7337" s="102"/>
      <c r="M7337" s="210"/>
      <c r="N7337" s="102"/>
      <c r="O7337" s="210"/>
      <c r="P7337" s="102"/>
      <c r="Q7337" s="215"/>
    </row>
    <row r="7338" spans="2:17" x14ac:dyDescent="0.3">
      <c r="B7338" s="102"/>
      <c r="C7338" s="210"/>
      <c r="D7338" s="102"/>
      <c r="E7338" s="210"/>
      <c r="F7338" s="102"/>
      <c r="G7338" s="210"/>
      <c r="H7338" s="102"/>
      <c r="I7338" s="210"/>
      <c r="J7338" s="102"/>
      <c r="K7338" s="210"/>
      <c r="L7338" s="102"/>
      <c r="M7338" s="210"/>
      <c r="N7338" s="102"/>
      <c r="O7338" s="210"/>
      <c r="P7338" s="102"/>
      <c r="Q7338" s="215"/>
    </row>
    <row r="7339" spans="2:17" x14ac:dyDescent="0.3">
      <c r="B7339" s="102"/>
      <c r="C7339" s="210"/>
      <c r="D7339" s="102"/>
      <c r="E7339" s="210"/>
      <c r="F7339" s="102"/>
      <c r="G7339" s="210"/>
      <c r="H7339" s="102"/>
      <c r="I7339" s="210"/>
      <c r="J7339" s="102"/>
      <c r="K7339" s="210"/>
      <c r="L7339" s="102"/>
      <c r="M7339" s="210"/>
      <c r="N7339" s="102"/>
      <c r="O7339" s="210"/>
      <c r="P7339" s="102"/>
      <c r="Q7339" s="215"/>
    </row>
    <row r="7340" spans="2:17" x14ac:dyDescent="0.3">
      <c r="B7340" s="102"/>
      <c r="C7340" s="210"/>
      <c r="D7340" s="102"/>
      <c r="E7340" s="210"/>
      <c r="F7340" s="102"/>
      <c r="G7340" s="210"/>
      <c r="H7340" s="102"/>
      <c r="I7340" s="210"/>
      <c r="J7340" s="102"/>
      <c r="K7340" s="210"/>
      <c r="L7340" s="102"/>
      <c r="M7340" s="210"/>
      <c r="N7340" s="102"/>
      <c r="O7340" s="210"/>
      <c r="P7340" s="102"/>
      <c r="Q7340" s="215"/>
    </row>
    <row r="7341" spans="2:17" x14ac:dyDescent="0.3">
      <c r="B7341" s="102"/>
      <c r="C7341" s="210"/>
      <c r="D7341" s="102"/>
      <c r="E7341" s="210"/>
      <c r="F7341" s="102"/>
      <c r="G7341" s="210"/>
      <c r="H7341" s="102"/>
      <c r="I7341" s="210"/>
      <c r="J7341" s="102"/>
      <c r="K7341" s="210"/>
      <c r="L7341" s="102"/>
      <c r="M7341" s="210"/>
      <c r="N7341" s="102"/>
      <c r="O7341" s="210"/>
      <c r="P7341" s="102"/>
      <c r="Q7341" s="215"/>
    </row>
    <row r="7342" spans="2:17" x14ac:dyDescent="0.3">
      <c r="B7342" s="102"/>
      <c r="C7342" s="210"/>
      <c r="D7342" s="102"/>
      <c r="E7342" s="210"/>
      <c r="F7342" s="102"/>
      <c r="G7342" s="210"/>
      <c r="H7342" s="102"/>
      <c r="I7342" s="210"/>
      <c r="J7342" s="102"/>
      <c r="K7342" s="210"/>
      <c r="L7342" s="102"/>
      <c r="M7342" s="210"/>
      <c r="N7342" s="102"/>
      <c r="O7342" s="210"/>
      <c r="P7342" s="102"/>
      <c r="Q7342" s="215"/>
    </row>
    <row r="7343" spans="2:17" x14ac:dyDescent="0.3">
      <c r="B7343" s="102"/>
      <c r="C7343" s="210"/>
      <c r="D7343" s="102"/>
      <c r="E7343" s="210"/>
      <c r="F7343" s="102"/>
      <c r="G7343" s="210"/>
      <c r="H7343" s="102"/>
      <c r="I7343" s="210"/>
      <c r="J7343" s="102"/>
      <c r="K7343" s="210"/>
      <c r="L7343" s="102"/>
      <c r="M7343" s="210"/>
      <c r="N7343" s="102"/>
      <c r="O7343" s="210"/>
      <c r="P7343" s="102"/>
      <c r="Q7343" s="215"/>
    </row>
    <row r="7344" spans="2:17" x14ac:dyDescent="0.3">
      <c r="B7344" s="102"/>
      <c r="C7344" s="210"/>
      <c r="D7344" s="102"/>
      <c r="E7344" s="210"/>
      <c r="F7344" s="102"/>
      <c r="G7344" s="210"/>
      <c r="H7344" s="102"/>
      <c r="I7344" s="210"/>
      <c r="J7344" s="102"/>
      <c r="K7344" s="210"/>
      <c r="L7344" s="102"/>
      <c r="M7344" s="210"/>
      <c r="N7344" s="102"/>
      <c r="O7344" s="210"/>
      <c r="P7344" s="102"/>
      <c r="Q7344" s="215"/>
    </row>
    <row r="7345" spans="2:17" x14ac:dyDescent="0.3">
      <c r="B7345" s="102"/>
      <c r="C7345" s="210"/>
      <c r="D7345" s="102"/>
      <c r="E7345" s="210"/>
      <c r="F7345" s="102"/>
      <c r="G7345" s="210"/>
      <c r="H7345" s="102"/>
      <c r="I7345" s="210"/>
      <c r="J7345" s="102"/>
      <c r="K7345" s="210"/>
      <c r="L7345" s="102"/>
      <c r="M7345" s="210"/>
      <c r="N7345" s="102"/>
      <c r="O7345" s="210"/>
      <c r="P7345" s="102"/>
      <c r="Q7345" s="215"/>
    </row>
    <row r="7346" spans="2:17" x14ac:dyDescent="0.3">
      <c r="B7346" s="102"/>
      <c r="C7346" s="210"/>
      <c r="D7346" s="102"/>
      <c r="E7346" s="210"/>
      <c r="F7346" s="102"/>
      <c r="G7346" s="210"/>
      <c r="H7346" s="102"/>
      <c r="I7346" s="210"/>
      <c r="J7346" s="102"/>
      <c r="K7346" s="210"/>
      <c r="L7346" s="102"/>
      <c r="M7346" s="210"/>
      <c r="N7346" s="102"/>
      <c r="O7346" s="210"/>
      <c r="P7346" s="102"/>
      <c r="Q7346" s="215"/>
    </row>
    <row r="7347" spans="2:17" x14ac:dyDescent="0.3">
      <c r="B7347" s="102"/>
      <c r="C7347" s="210"/>
      <c r="D7347" s="102"/>
      <c r="E7347" s="210"/>
      <c r="F7347" s="102"/>
      <c r="G7347" s="210"/>
      <c r="H7347" s="102"/>
      <c r="I7347" s="210"/>
      <c r="J7347" s="102"/>
      <c r="K7347" s="210"/>
      <c r="L7347" s="102"/>
      <c r="M7347" s="210"/>
      <c r="N7347" s="102"/>
      <c r="O7347" s="210"/>
      <c r="P7347" s="102"/>
      <c r="Q7347" s="215"/>
    </row>
    <row r="7348" spans="2:17" x14ac:dyDescent="0.3">
      <c r="B7348" s="102"/>
      <c r="C7348" s="210"/>
      <c r="D7348" s="102"/>
      <c r="E7348" s="210"/>
      <c r="F7348" s="102"/>
      <c r="G7348" s="210"/>
      <c r="H7348" s="102"/>
      <c r="I7348" s="210"/>
      <c r="J7348" s="102"/>
      <c r="K7348" s="210"/>
      <c r="L7348" s="102"/>
      <c r="M7348" s="210"/>
      <c r="N7348" s="102"/>
      <c r="O7348" s="210"/>
      <c r="P7348" s="102"/>
      <c r="Q7348" s="215"/>
    </row>
    <row r="7349" spans="2:17" x14ac:dyDescent="0.3">
      <c r="B7349" s="102"/>
      <c r="C7349" s="210"/>
      <c r="D7349" s="102"/>
      <c r="E7349" s="210"/>
      <c r="F7349" s="102"/>
      <c r="G7349" s="210"/>
      <c r="H7349" s="102"/>
      <c r="I7349" s="210"/>
      <c r="J7349" s="102"/>
      <c r="K7349" s="210"/>
      <c r="L7349" s="102"/>
      <c r="M7349" s="210"/>
      <c r="N7349" s="102"/>
      <c r="O7349" s="210"/>
      <c r="P7349" s="102"/>
      <c r="Q7349" s="215"/>
    </row>
    <row r="7350" spans="2:17" x14ac:dyDescent="0.3">
      <c r="B7350" s="102"/>
      <c r="C7350" s="210"/>
      <c r="D7350" s="102"/>
      <c r="E7350" s="210"/>
      <c r="F7350" s="102"/>
      <c r="G7350" s="210"/>
      <c r="H7350" s="102"/>
      <c r="I7350" s="210"/>
      <c r="J7350" s="102"/>
      <c r="K7350" s="210"/>
      <c r="L7350" s="102"/>
      <c r="M7350" s="210"/>
      <c r="N7350" s="102"/>
      <c r="O7350" s="210"/>
      <c r="P7350" s="102"/>
      <c r="Q7350" s="215"/>
    </row>
    <row r="7351" spans="2:17" x14ac:dyDescent="0.3">
      <c r="B7351" s="102"/>
      <c r="C7351" s="210"/>
      <c r="D7351" s="102"/>
      <c r="E7351" s="210"/>
      <c r="F7351" s="102"/>
      <c r="G7351" s="210"/>
      <c r="H7351" s="102"/>
      <c r="I7351" s="210"/>
      <c r="J7351" s="102"/>
      <c r="K7351" s="210"/>
      <c r="L7351" s="102"/>
      <c r="M7351" s="210"/>
      <c r="N7351" s="102"/>
      <c r="O7351" s="210"/>
      <c r="P7351" s="102"/>
      <c r="Q7351" s="215"/>
    </row>
    <row r="7352" spans="2:17" x14ac:dyDescent="0.3">
      <c r="B7352" s="102"/>
      <c r="C7352" s="210"/>
      <c r="D7352" s="102"/>
      <c r="E7352" s="210"/>
      <c r="F7352" s="102"/>
      <c r="G7352" s="210"/>
      <c r="H7352" s="102"/>
      <c r="I7352" s="210"/>
      <c r="J7352" s="102"/>
      <c r="K7352" s="210"/>
      <c r="L7352" s="102"/>
      <c r="M7352" s="210"/>
      <c r="N7352" s="102"/>
      <c r="O7352" s="210"/>
      <c r="P7352" s="102"/>
      <c r="Q7352" s="215"/>
    </row>
    <row r="7353" spans="2:17" x14ac:dyDescent="0.3">
      <c r="B7353" s="102"/>
      <c r="C7353" s="210"/>
      <c r="D7353" s="102"/>
      <c r="E7353" s="210"/>
      <c r="F7353" s="102"/>
      <c r="G7353" s="210"/>
      <c r="H7353" s="102"/>
      <c r="I7353" s="210"/>
      <c r="J7353" s="102"/>
      <c r="K7353" s="210"/>
      <c r="L7353" s="102"/>
      <c r="M7353" s="210"/>
      <c r="N7353" s="102"/>
      <c r="O7353" s="210"/>
      <c r="P7353" s="102"/>
      <c r="Q7353" s="215"/>
    </row>
    <row r="7354" spans="2:17" x14ac:dyDescent="0.3">
      <c r="B7354" s="102"/>
      <c r="C7354" s="210"/>
      <c r="D7354" s="102"/>
      <c r="E7354" s="210"/>
      <c r="F7354" s="102"/>
      <c r="G7354" s="210"/>
      <c r="H7354" s="102"/>
      <c r="I7354" s="210"/>
      <c r="J7354" s="102"/>
      <c r="K7354" s="210"/>
      <c r="L7354" s="102"/>
      <c r="M7354" s="210"/>
      <c r="N7354" s="102"/>
      <c r="O7354" s="210"/>
      <c r="P7354" s="102"/>
      <c r="Q7354" s="215"/>
    </row>
    <row r="7355" spans="2:17" x14ac:dyDescent="0.3">
      <c r="B7355" s="102"/>
      <c r="C7355" s="210"/>
      <c r="D7355" s="102"/>
      <c r="E7355" s="210"/>
      <c r="F7355" s="102"/>
      <c r="G7355" s="210"/>
      <c r="H7355" s="102"/>
      <c r="I7355" s="210"/>
      <c r="J7355" s="102"/>
      <c r="K7355" s="210"/>
      <c r="L7355" s="102"/>
      <c r="M7355" s="210"/>
      <c r="N7355" s="102"/>
      <c r="O7355" s="210"/>
      <c r="P7355" s="102"/>
      <c r="Q7355" s="215"/>
    </row>
    <row r="7356" spans="2:17" x14ac:dyDescent="0.3">
      <c r="B7356" s="102"/>
      <c r="C7356" s="210"/>
      <c r="D7356" s="102"/>
      <c r="E7356" s="210"/>
      <c r="F7356" s="102"/>
      <c r="G7356" s="210"/>
      <c r="H7356" s="102"/>
      <c r="I7356" s="210"/>
      <c r="J7356" s="102"/>
      <c r="K7356" s="210"/>
      <c r="L7356" s="102"/>
      <c r="M7356" s="210"/>
      <c r="N7356" s="102"/>
      <c r="O7356" s="210"/>
      <c r="P7356" s="102"/>
      <c r="Q7356" s="215"/>
    </row>
    <row r="7357" spans="2:17" x14ac:dyDescent="0.3">
      <c r="B7357" s="102"/>
      <c r="C7357" s="210"/>
      <c r="D7357" s="102"/>
      <c r="E7357" s="210"/>
      <c r="F7357" s="102"/>
      <c r="G7357" s="210"/>
      <c r="H7357" s="102"/>
      <c r="I7357" s="210"/>
      <c r="J7357" s="102"/>
      <c r="K7357" s="210"/>
      <c r="L7357" s="102"/>
      <c r="M7357" s="210"/>
      <c r="N7357" s="102"/>
      <c r="O7357" s="210"/>
      <c r="P7357" s="102"/>
      <c r="Q7357" s="215"/>
    </row>
    <row r="7358" spans="2:17" x14ac:dyDescent="0.3">
      <c r="B7358" s="102"/>
      <c r="C7358" s="210"/>
      <c r="D7358" s="102"/>
      <c r="E7358" s="210"/>
      <c r="F7358" s="102"/>
      <c r="G7358" s="210"/>
      <c r="H7358" s="102"/>
      <c r="I7358" s="210"/>
      <c r="J7358" s="102"/>
      <c r="K7358" s="210"/>
      <c r="L7358" s="102"/>
      <c r="M7358" s="210"/>
      <c r="N7358" s="102"/>
      <c r="O7358" s="210"/>
      <c r="P7358" s="102"/>
      <c r="Q7358" s="215"/>
    </row>
    <row r="7359" spans="2:17" x14ac:dyDescent="0.3">
      <c r="B7359" s="102"/>
      <c r="C7359" s="210"/>
      <c r="D7359" s="102"/>
      <c r="E7359" s="210"/>
      <c r="F7359" s="102"/>
      <c r="G7359" s="210"/>
      <c r="H7359" s="102"/>
      <c r="I7359" s="210"/>
      <c r="J7359" s="102"/>
      <c r="K7359" s="210"/>
      <c r="L7359" s="102"/>
      <c r="M7359" s="210"/>
      <c r="N7359" s="102"/>
      <c r="O7359" s="210"/>
      <c r="P7359" s="102"/>
      <c r="Q7359" s="215"/>
    </row>
    <row r="7360" spans="2:17" x14ac:dyDescent="0.3">
      <c r="B7360" s="102"/>
      <c r="C7360" s="210"/>
      <c r="D7360" s="102"/>
      <c r="E7360" s="210"/>
      <c r="F7360" s="102"/>
      <c r="G7360" s="210"/>
      <c r="H7360" s="102"/>
      <c r="I7360" s="210"/>
      <c r="J7360" s="102"/>
      <c r="K7360" s="210"/>
      <c r="L7360" s="102"/>
      <c r="M7360" s="210"/>
      <c r="N7360" s="102"/>
      <c r="O7360" s="210"/>
      <c r="P7360" s="102"/>
      <c r="Q7360" s="215"/>
    </row>
    <row r="7361" spans="2:17" x14ac:dyDescent="0.3">
      <c r="B7361" s="102"/>
      <c r="C7361" s="210"/>
      <c r="D7361" s="102"/>
      <c r="E7361" s="210"/>
      <c r="F7361" s="102"/>
      <c r="G7361" s="210"/>
      <c r="H7361" s="102"/>
      <c r="I7361" s="210"/>
      <c r="J7361" s="102"/>
      <c r="K7361" s="210"/>
      <c r="L7361" s="102"/>
      <c r="M7361" s="210"/>
      <c r="N7361" s="102"/>
      <c r="O7361" s="210"/>
      <c r="P7361" s="102"/>
      <c r="Q7361" s="215"/>
    </row>
    <row r="7362" spans="2:17" x14ac:dyDescent="0.3">
      <c r="B7362" s="102"/>
      <c r="C7362" s="210"/>
      <c r="D7362" s="102"/>
      <c r="E7362" s="210"/>
      <c r="F7362" s="102"/>
      <c r="G7362" s="210"/>
      <c r="H7362" s="102"/>
      <c r="I7362" s="210"/>
      <c r="J7362" s="102"/>
      <c r="K7362" s="210"/>
      <c r="L7362" s="102"/>
      <c r="M7362" s="210"/>
      <c r="N7362" s="102"/>
      <c r="O7362" s="210"/>
      <c r="P7362" s="102"/>
      <c r="Q7362" s="215"/>
    </row>
    <row r="7363" spans="2:17" x14ac:dyDescent="0.3">
      <c r="B7363" s="102"/>
      <c r="C7363" s="210"/>
      <c r="D7363" s="102"/>
      <c r="E7363" s="210"/>
      <c r="F7363" s="102"/>
      <c r="G7363" s="210"/>
      <c r="H7363" s="102"/>
      <c r="I7363" s="210"/>
      <c r="J7363" s="102"/>
      <c r="K7363" s="210"/>
      <c r="L7363" s="102"/>
      <c r="M7363" s="210"/>
      <c r="N7363" s="102"/>
      <c r="O7363" s="210"/>
      <c r="P7363" s="102"/>
      <c r="Q7363" s="215"/>
    </row>
    <row r="7364" spans="2:17" x14ac:dyDescent="0.3">
      <c r="B7364" s="102"/>
      <c r="C7364" s="210"/>
      <c r="D7364" s="102"/>
      <c r="E7364" s="210"/>
      <c r="F7364" s="102"/>
      <c r="G7364" s="210"/>
      <c r="H7364" s="102"/>
      <c r="I7364" s="210"/>
      <c r="J7364" s="102"/>
      <c r="K7364" s="210"/>
      <c r="L7364" s="102"/>
      <c r="M7364" s="210"/>
      <c r="N7364" s="102"/>
      <c r="O7364" s="210"/>
      <c r="P7364" s="102"/>
      <c r="Q7364" s="215"/>
    </row>
    <row r="7365" spans="2:17" x14ac:dyDescent="0.3">
      <c r="B7365" s="102"/>
      <c r="C7365" s="210"/>
      <c r="D7365" s="102"/>
      <c r="E7365" s="210"/>
      <c r="F7365" s="102"/>
      <c r="G7365" s="210"/>
      <c r="H7365" s="102"/>
      <c r="I7365" s="210"/>
      <c r="J7365" s="102"/>
      <c r="K7365" s="210"/>
      <c r="L7365" s="102"/>
      <c r="M7365" s="210"/>
      <c r="N7365" s="102"/>
      <c r="O7365" s="210"/>
      <c r="P7365" s="102"/>
      <c r="Q7365" s="215"/>
    </row>
    <row r="7366" spans="2:17" x14ac:dyDescent="0.3">
      <c r="B7366" s="102"/>
      <c r="C7366" s="210"/>
      <c r="D7366" s="102"/>
      <c r="E7366" s="210"/>
      <c r="F7366" s="102"/>
      <c r="G7366" s="210"/>
      <c r="H7366" s="102"/>
      <c r="I7366" s="210"/>
      <c r="J7366" s="102"/>
      <c r="K7366" s="210"/>
      <c r="L7366" s="102"/>
      <c r="M7366" s="210"/>
      <c r="N7366" s="102"/>
      <c r="O7366" s="210"/>
      <c r="P7366" s="102"/>
      <c r="Q7366" s="215"/>
    </row>
    <row r="7367" spans="2:17" x14ac:dyDescent="0.3">
      <c r="B7367" s="102"/>
      <c r="C7367" s="210"/>
      <c r="D7367" s="102"/>
      <c r="E7367" s="210"/>
      <c r="F7367" s="102"/>
      <c r="G7367" s="210"/>
      <c r="H7367" s="102"/>
      <c r="I7367" s="210"/>
      <c r="J7367" s="102"/>
      <c r="K7367" s="210"/>
      <c r="L7367" s="102"/>
      <c r="M7367" s="210"/>
      <c r="N7367" s="102"/>
      <c r="O7367" s="210"/>
      <c r="P7367" s="102"/>
      <c r="Q7367" s="215"/>
    </row>
    <row r="7368" spans="2:17" x14ac:dyDescent="0.3">
      <c r="B7368" s="102"/>
      <c r="C7368" s="210"/>
      <c r="D7368" s="102"/>
      <c r="E7368" s="210"/>
      <c r="F7368" s="102"/>
      <c r="G7368" s="210"/>
      <c r="H7368" s="102"/>
      <c r="I7368" s="210"/>
      <c r="J7368" s="102"/>
      <c r="K7368" s="210"/>
      <c r="L7368" s="102"/>
      <c r="M7368" s="210"/>
      <c r="N7368" s="102"/>
      <c r="O7368" s="210"/>
      <c r="P7368" s="102"/>
      <c r="Q7368" s="215"/>
    </row>
    <row r="7369" spans="2:17" x14ac:dyDescent="0.3">
      <c r="B7369" s="102"/>
      <c r="C7369" s="210"/>
      <c r="D7369" s="102"/>
      <c r="E7369" s="210"/>
      <c r="F7369" s="102"/>
      <c r="G7369" s="210"/>
      <c r="H7369" s="102"/>
      <c r="I7369" s="210"/>
      <c r="J7369" s="102"/>
      <c r="K7369" s="210"/>
      <c r="L7369" s="102"/>
      <c r="M7369" s="210"/>
      <c r="N7369" s="102"/>
      <c r="O7369" s="210"/>
      <c r="P7369" s="102"/>
      <c r="Q7369" s="215"/>
    </row>
    <row r="7370" spans="2:17" x14ac:dyDescent="0.3">
      <c r="B7370" s="102"/>
      <c r="C7370" s="210"/>
      <c r="D7370" s="102"/>
      <c r="E7370" s="210"/>
      <c r="F7370" s="102"/>
      <c r="G7370" s="210"/>
      <c r="H7370" s="102"/>
      <c r="I7370" s="210"/>
      <c r="J7370" s="102"/>
      <c r="K7370" s="210"/>
      <c r="L7370" s="102"/>
      <c r="M7370" s="210"/>
      <c r="N7370" s="102"/>
      <c r="O7370" s="210"/>
      <c r="P7370" s="102"/>
      <c r="Q7370" s="215"/>
    </row>
    <row r="7371" spans="2:17" x14ac:dyDescent="0.3">
      <c r="B7371" s="102"/>
      <c r="C7371" s="210"/>
      <c r="D7371" s="102"/>
      <c r="E7371" s="210"/>
      <c r="F7371" s="102"/>
      <c r="G7371" s="210"/>
      <c r="H7371" s="102"/>
      <c r="I7371" s="210"/>
      <c r="J7371" s="102"/>
      <c r="K7371" s="210"/>
      <c r="L7371" s="102"/>
      <c r="M7371" s="210"/>
      <c r="N7371" s="102"/>
      <c r="O7371" s="210"/>
      <c r="P7371" s="102"/>
      <c r="Q7371" s="215"/>
    </row>
    <row r="7372" spans="2:17" x14ac:dyDescent="0.3">
      <c r="B7372" s="102"/>
      <c r="C7372" s="210"/>
      <c r="D7372" s="102"/>
      <c r="E7372" s="210"/>
      <c r="F7372" s="102"/>
      <c r="G7372" s="210"/>
      <c r="H7372" s="102"/>
      <c r="I7372" s="210"/>
      <c r="J7372" s="102"/>
      <c r="K7372" s="210"/>
      <c r="L7372" s="102"/>
      <c r="M7372" s="210"/>
      <c r="N7372" s="102"/>
      <c r="O7372" s="210"/>
      <c r="P7372" s="102"/>
      <c r="Q7372" s="215"/>
    </row>
    <row r="7373" spans="2:17" x14ac:dyDescent="0.3">
      <c r="B7373" s="102"/>
      <c r="C7373" s="210"/>
      <c r="D7373" s="102"/>
      <c r="E7373" s="210"/>
      <c r="F7373" s="102"/>
      <c r="G7373" s="210"/>
      <c r="H7373" s="102"/>
      <c r="I7373" s="210"/>
      <c r="J7373" s="102"/>
      <c r="K7373" s="210"/>
      <c r="L7373" s="102"/>
      <c r="M7373" s="210"/>
      <c r="N7373" s="102"/>
      <c r="O7373" s="210"/>
      <c r="P7373" s="102"/>
      <c r="Q7373" s="215"/>
    </row>
    <row r="7374" spans="2:17" x14ac:dyDescent="0.3">
      <c r="B7374" s="102"/>
      <c r="C7374" s="210"/>
      <c r="D7374" s="102"/>
      <c r="E7374" s="210"/>
      <c r="F7374" s="102"/>
      <c r="G7374" s="210"/>
      <c r="H7374" s="102"/>
      <c r="I7374" s="210"/>
      <c r="J7374" s="102"/>
      <c r="K7374" s="210"/>
      <c r="L7374" s="102"/>
      <c r="M7374" s="210"/>
      <c r="N7374" s="102"/>
      <c r="O7374" s="210"/>
      <c r="P7374" s="102"/>
      <c r="Q7374" s="215"/>
    </row>
    <row r="7375" spans="2:17" x14ac:dyDescent="0.3">
      <c r="B7375" s="102"/>
      <c r="C7375" s="210"/>
      <c r="D7375" s="102"/>
      <c r="E7375" s="210"/>
      <c r="F7375" s="102"/>
      <c r="G7375" s="210"/>
      <c r="H7375" s="102"/>
      <c r="I7375" s="210"/>
      <c r="J7375" s="102"/>
      <c r="K7375" s="210"/>
      <c r="L7375" s="102"/>
      <c r="M7375" s="210"/>
      <c r="N7375" s="102"/>
      <c r="O7375" s="210"/>
      <c r="P7375" s="102"/>
      <c r="Q7375" s="215"/>
    </row>
    <row r="7376" spans="2:17" x14ac:dyDescent="0.3">
      <c r="B7376" s="102"/>
      <c r="C7376" s="210"/>
      <c r="D7376" s="102"/>
      <c r="E7376" s="210"/>
      <c r="F7376" s="102"/>
      <c r="G7376" s="210"/>
      <c r="H7376" s="102"/>
      <c r="I7376" s="210"/>
      <c r="J7376" s="102"/>
      <c r="K7376" s="210"/>
      <c r="L7376" s="102"/>
      <c r="M7376" s="210"/>
      <c r="N7376" s="102"/>
      <c r="O7376" s="210"/>
      <c r="P7376" s="102"/>
      <c r="Q7376" s="215"/>
    </row>
    <row r="7377" spans="2:17" x14ac:dyDescent="0.3">
      <c r="B7377" s="102"/>
      <c r="C7377" s="210"/>
      <c r="D7377" s="102"/>
      <c r="E7377" s="210"/>
      <c r="F7377" s="102"/>
      <c r="G7377" s="210"/>
      <c r="H7377" s="102"/>
      <c r="I7377" s="210"/>
      <c r="J7377" s="102"/>
      <c r="K7377" s="210"/>
      <c r="L7377" s="102"/>
      <c r="M7377" s="210"/>
      <c r="N7377" s="102"/>
      <c r="O7377" s="210"/>
      <c r="P7377" s="102"/>
      <c r="Q7377" s="215"/>
    </row>
    <row r="7378" spans="2:17" x14ac:dyDescent="0.3">
      <c r="B7378" s="102"/>
      <c r="C7378" s="210"/>
      <c r="D7378" s="102"/>
      <c r="E7378" s="210"/>
      <c r="F7378" s="102"/>
      <c r="G7378" s="210"/>
      <c r="H7378" s="102"/>
      <c r="I7378" s="210"/>
      <c r="J7378" s="102"/>
      <c r="K7378" s="210"/>
      <c r="L7378" s="102"/>
      <c r="M7378" s="210"/>
      <c r="N7378" s="102"/>
      <c r="O7378" s="210"/>
      <c r="P7378" s="102"/>
      <c r="Q7378" s="215"/>
    </row>
    <row r="7379" spans="2:17" x14ac:dyDescent="0.3">
      <c r="B7379" s="102"/>
      <c r="C7379" s="210"/>
      <c r="D7379" s="102"/>
      <c r="E7379" s="210"/>
      <c r="F7379" s="102"/>
      <c r="G7379" s="210"/>
      <c r="H7379" s="102"/>
      <c r="I7379" s="210"/>
      <c r="J7379" s="102"/>
      <c r="K7379" s="210"/>
      <c r="L7379" s="102"/>
      <c r="M7379" s="210"/>
      <c r="N7379" s="102"/>
      <c r="O7379" s="210"/>
      <c r="P7379" s="102"/>
      <c r="Q7379" s="215"/>
    </row>
    <row r="7380" spans="2:17" x14ac:dyDescent="0.3">
      <c r="B7380" s="102"/>
      <c r="C7380" s="210"/>
      <c r="D7380" s="102"/>
      <c r="E7380" s="210"/>
      <c r="F7380" s="102"/>
      <c r="G7380" s="210"/>
      <c r="H7380" s="102"/>
      <c r="I7380" s="210"/>
      <c r="J7380" s="102"/>
      <c r="K7380" s="210"/>
      <c r="L7380" s="102"/>
      <c r="M7380" s="210"/>
      <c r="N7380" s="102"/>
      <c r="O7380" s="210"/>
      <c r="P7380" s="102"/>
      <c r="Q7380" s="215"/>
    </row>
    <row r="7381" spans="2:17" x14ac:dyDescent="0.3">
      <c r="B7381" s="102"/>
      <c r="C7381" s="210"/>
      <c r="D7381" s="102"/>
      <c r="E7381" s="210"/>
      <c r="F7381" s="102"/>
      <c r="G7381" s="210"/>
      <c r="H7381" s="102"/>
      <c r="I7381" s="210"/>
      <c r="J7381" s="102"/>
      <c r="K7381" s="210"/>
      <c r="L7381" s="102"/>
      <c r="M7381" s="210"/>
      <c r="N7381" s="102"/>
      <c r="O7381" s="210"/>
      <c r="P7381" s="102"/>
      <c r="Q7381" s="215"/>
    </row>
    <row r="7382" spans="2:17" x14ac:dyDescent="0.3">
      <c r="B7382" s="102"/>
      <c r="C7382" s="210"/>
      <c r="D7382" s="102"/>
      <c r="E7382" s="210"/>
      <c r="F7382" s="102"/>
      <c r="G7382" s="210"/>
      <c r="H7382" s="102"/>
      <c r="I7382" s="210"/>
      <c r="J7382" s="102"/>
      <c r="K7382" s="210"/>
      <c r="L7382" s="102"/>
      <c r="M7382" s="210"/>
      <c r="N7382" s="102"/>
      <c r="O7382" s="210"/>
      <c r="P7382" s="102"/>
      <c r="Q7382" s="215"/>
    </row>
    <row r="7383" spans="2:17" x14ac:dyDescent="0.3">
      <c r="B7383" s="102"/>
      <c r="C7383" s="210"/>
      <c r="D7383" s="102"/>
      <c r="E7383" s="210"/>
      <c r="F7383" s="102"/>
      <c r="G7383" s="210"/>
      <c r="H7383" s="102"/>
      <c r="I7383" s="210"/>
      <c r="J7383" s="102"/>
      <c r="K7383" s="210"/>
      <c r="L7383" s="102"/>
      <c r="M7383" s="210"/>
      <c r="N7383" s="102"/>
      <c r="O7383" s="210"/>
      <c r="P7383" s="102"/>
      <c r="Q7383" s="215"/>
    </row>
    <row r="7384" spans="2:17" x14ac:dyDescent="0.3">
      <c r="B7384" s="102"/>
      <c r="C7384" s="210"/>
      <c r="D7384" s="102"/>
      <c r="E7384" s="210"/>
      <c r="F7384" s="102"/>
      <c r="G7384" s="210"/>
      <c r="H7384" s="102"/>
      <c r="I7384" s="210"/>
      <c r="J7384" s="102"/>
      <c r="K7384" s="210"/>
      <c r="L7384" s="102"/>
      <c r="M7384" s="210"/>
      <c r="N7384" s="102"/>
      <c r="O7384" s="210"/>
      <c r="P7384" s="102"/>
      <c r="Q7384" s="215"/>
    </row>
    <row r="7385" spans="2:17" x14ac:dyDescent="0.3">
      <c r="B7385" s="102"/>
      <c r="C7385" s="210"/>
      <c r="D7385" s="102"/>
      <c r="E7385" s="210"/>
      <c r="F7385" s="102"/>
      <c r="G7385" s="210"/>
      <c r="H7385" s="102"/>
      <c r="I7385" s="210"/>
      <c r="J7385" s="102"/>
      <c r="K7385" s="210"/>
      <c r="L7385" s="102"/>
      <c r="M7385" s="210"/>
      <c r="N7385" s="102"/>
      <c r="O7385" s="210"/>
      <c r="P7385" s="102"/>
      <c r="Q7385" s="215"/>
    </row>
    <row r="7386" spans="2:17" x14ac:dyDescent="0.3">
      <c r="B7386" s="102"/>
      <c r="C7386" s="210"/>
      <c r="D7386" s="102"/>
      <c r="E7386" s="210"/>
      <c r="F7386" s="102"/>
      <c r="G7386" s="210"/>
      <c r="H7386" s="102"/>
      <c r="I7386" s="210"/>
      <c r="J7386" s="102"/>
      <c r="K7386" s="210"/>
      <c r="L7386" s="102"/>
      <c r="M7386" s="210"/>
      <c r="N7386" s="102"/>
      <c r="O7386" s="210"/>
      <c r="P7386" s="102"/>
      <c r="Q7386" s="215"/>
    </row>
    <row r="7387" spans="2:17" x14ac:dyDescent="0.3">
      <c r="B7387" s="102"/>
      <c r="C7387" s="210"/>
      <c r="D7387" s="102"/>
      <c r="E7387" s="210"/>
      <c r="F7387" s="102"/>
      <c r="G7387" s="210"/>
      <c r="H7387" s="102"/>
      <c r="I7387" s="210"/>
      <c r="J7387" s="102"/>
      <c r="K7387" s="210"/>
      <c r="L7387" s="102"/>
      <c r="M7387" s="210"/>
      <c r="N7387" s="102"/>
      <c r="O7387" s="210"/>
      <c r="P7387" s="102"/>
      <c r="Q7387" s="215"/>
    </row>
    <row r="7388" spans="2:17" x14ac:dyDescent="0.3">
      <c r="B7388" s="102"/>
      <c r="C7388" s="210"/>
      <c r="D7388" s="102"/>
      <c r="E7388" s="210"/>
      <c r="F7388" s="102"/>
      <c r="G7388" s="210"/>
      <c r="H7388" s="102"/>
      <c r="I7388" s="210"/>
      <c r="J7388" s="102"/>
      <c r="K7388" s="210"/>
      <c r="L7388" s="102"/>
      <c r="M7388" s="210"/>
      <c r="N7388" s="102"/>
      <c r="O7388" s="210"/>
      <c r="P7388" s="102"/>
      <c r="Q7388" s="215"/>
    </row>
    <row r="7389" spans="2:17" x14ac:dyDescent="0.3">
      <c r="B7389" s="102"/>
      <c r="C7389" s="210"/>
      <c r="D7389" s="102"/>
      <c r="E7389" s="210"/>
      <c r="F7389" s="102"/>
      <c r="G7389" s="210"/>
      <c r="H7389" s="102"/>
      <c r="I7389" s="210"/>
      <c r="J7389" s="102"/>
      <c r="K7389" s="210"/>
      <c r="L7389" s="102"/>
      <c r="M7389" s="210"/>
      <c r="N7389" s="102"/>
      <c r="O7389" s="210"/>
      <c r="P7389" s="102"/>
      <c r="Q7389" s="215"/>
    </row>
    <row r="7390" spans="2:17" x14ac:dyDescent="0.3">
      <c r="B7390" s="102"/>
      <c r="C7390" s="210"/>
      <c r="D7390" s="102"/>
      <c r="E7390" s="210"/>
      <c r="F7390" s="102"/>
      <c r="G7390" s="210"/>
      <c r="H7390" s="102"/>
      <c r="I7390" s="210"/>
      <c r="J7390" s="102"/>
      <c r="K7390" s="210"/>
      <c r="L7390" s="102"/>
      <c r="M7390" s="210"/>
      <c r="N7390" s="102"/>
      <c r="O7390" s="210"/>
      <c r="P7390" s="102"/>
      <c r="Q7390" s="215"/>
    </row>
    <row r="7391" spans="2:17" x14ac:dyDescent="0.3">
      <c r="B7391" s="102"/>
      <c r="C7391" s="210"/>
      <c r="D7391" s="102"/>
      <c r="E7391" s="210"/>
      <c r="F7391" s="102"/>
      <c r="G7391" s="210"/>
      <c r="H7391" s="102"/>
      <c r="I7391" s="210"/>
      <c r="J7391" s="102"/>
      <c r="K7391" s="210"/>
      <c r="L7391" s="102"/>
      <c r="M7391" s="210"/>
      <c r="N7391" s="102"/>
      <c r="O7391" s="210"/>
      <c r="P7391" s="102"/>
      <c r="Q7391" s="215"/>
    </row>
    <row r="7392" spans="2:17" x14ac:dyDescent="0.3">
      <c r="B7392" s="102"/>
      <c r="C7392" s="210"/>
      <c r="D7392" s="102"/>
      <c r="E7392" s="210"/>
      <c r="F7392" s="102"/>
      <c r="G7392" s="210"/>
      <c r="H7392" s="102"/>
      <c r="I7392" s="210"/>
      <c r="J7392" s="102"/>
      <c r="K7392" s="210"/>
      <c r="L7392" s="102"/>
      <c r="M7392" s="210"/>
      <c r="N7392" s="102"/>
      <c r="O7392" s="210"/>
      <c r="P7392" s="102"/>
      <c r="Q7392" s="215"/>
    </row>
    <row r="7393" spans="2:17" x14ac:dyDescent="0.3">
      <c r="B7393" s="102"/>
      <c r="C7393" s="210"/>
      <c r="D7393" s="102"/>
      <c r="E7393" s="210"/>
      <c r="F7393" s="102"/>
      <c r="G7393" s="210"/>
      <c r="H7393" s="102"/>
      <c r="I7393" s="210"/>
      <c r="J7393" s="102"/>
      <c r="K7393" s="210"/>
      <c r="L7393" s="102"/>
      <c r="M7393" s="210"/>
      <c r="N7393" s="102"/>
      <c r="O7393" s="210"/>
      <c r="P7393" s="102"/>
      <c r="Q7393" s="215"/>
    </row>
    <row r="7394" spans="2:17" x14ac:dyDescent="0.3">
      <c r="B7394" s="102"/>
      <c r="C7394" s="210"/>
      <c r="D7394" s="102"/>
      <c r="E7394" s="210"/>
      <c r="F7394" s="102"/>
      <c r="G7394" s="210"/>
      <c r="H7394" s="102"/>
      <c r="I7394" s="210"/>
      <c r="J7394" s="102"/>
      <c r="K7394" s="210"/>
      <c r="L7394" s="102"/>
      <c r="M7394" s="210"/>
      <c r="N7394" s="102"/>
      <c r="O7394" s="210"/>
      <c r="P7394" s="102"/>
      <c r="Q7394" s="215"/>
    </row>
    <row r="7395" spans="2:17" x14ac:dyDescent="0.3">
      <c r="B7395" s="102"/>
      <c r="C7395" s="210"/>
      <c r="D7395" s="102"/>
      <c r="E7395" s="210"/>
      <c r="F7395" s="102"/>
      <c r="G7395" s="210"/>
      <c r="H7395" s="102"/>
      <c r="I7395" s="210"/>
      <c r="J7395" s="102"/>
      <c r="K7395" s="210"/>
      <c r="L7395" s="102"/>
      <c r="M7395" s="210"/>
      <c r="N7395" s="102"/>
      <c r="O7395" s="210"/>
      <c r="P7395" s="102"/>
      <c r="Q7395" s="215"/>
    </row>
    <row r="7396" spans="2:17" x14ac:dyDescent="0.3">
      <c r="B7396" s="102"/>
      <c r="C7396" s="210"/>
      <c r="D7396" s="102"/>
      <c r="E7396" s="210"/>
      <c r="F7396" s="102"/>
      <c r="G7396" s="210"/>
      <c r="H7396" s="102"/>
      <c r="I7396" s="210"/>
      <c r="J7396" s="102"/>
      <c r="K7396" s="210"/>
      <c r="L7396" s="102"/>
      <c r="M7396" s="210"/>
      <c r="N7396" s="102"/>
      <c r="O7396" s="210"/>
      <c r="P7396" s="102"/>
      <c r="Q7396" s="215"/>
    </row>
    <row r="7397" spans="2:17" x14ac:dyDescent="0.3">
      <c r="B7397" s="102"/>
      <c r="C7397" s="210"/>
      <c r="D7397" s="102"/>
      <c r="E7397" s="210"/>
      <c r="F7397" s="102"/>
      <c r="G7397" s="210"/>
      <c r="H7397" s="102"/>
      <c r="I7397" s="210"/>
      <c r="J7397" s="102"/>
      <c r="K7397" s="210"/>
      <c r="L7397" s="102"/>
      <c r="M7397" s="210"/>
      <c r="N7397" s="102"/>
      <c r="O7397" s="210"/>
      <c r="P7397" s="102"/>
      <c r="Q7397" s="215"/>
    </row>
    <row r="7398" spans="2:17" x14ac:dyDescent="0.3">
      <c r="B7398" s="102"/>
      <c r="C7398" s="210"/>
      <c r="D7398" s="102"/>
      <c r="E7398" s="210"/>
      <c r="F7398" s="102"/>
      <c r="G7398" s="210"/>
      <c r="H7398" s="102"/>
      <c r="I7398" s="210"/>
      <c r="J7398" s="102"/>
      <c r="K7398" s="210"/>
      <c r="L7398" s="102"/>
      <c r="M7398" s="210"/>
      <c r="N7398" s="102"/>
      <c r="O7398" s="210"/>
      <c r="P7398" s="102"/>
      <c r="Q7398" s="215"/>
    </row>
    <row r="7399" spans="2:17" x14ac:dyDescent="0.3">
      <c r="B7399" s="102"/>
      <c r="C7399" s="210"/>
      <c r="D7399" s="102"/>
      <c r="E7399" s="210"/>
      <c r="F7399" s="102"/>
      <c r="G7399" s="210"/>
      <c r="H7399" s="102"/>
      <c r="I7399" s="210"/>
      <c r="J7399" s="102"/>
      <c r="K7399" s="210"/>
      <c r="L7399" s="102"/>
      <c r="M7399" s="210"/>
      <c r="N7399" s="102"/>
      <c r="O7399" s="210"/>
      <c r="P7399" s="102"/>
      <c r="Q7399" s="215"/>
    </row>
    <row r="7400" spans="2:17" x14ac:dyDescent="0.3">
      <c r="B7400" s="102"/>
      <c r="C7400" s="210"/>
      <c r="D7400" s="102"/>
      <c r="E7400" s="210"/>
      <c r="F7400" s="102"/>
      <c r="G7400" s="210"/>
      <c r="H7400" s="102"/>
      <c r="I7400" s="210"/>
      <c r="J7400" s="102"/>
      <c r="K7400" s="210"/>
      <c r="L7400" s="102"/>
      <c r="M7400" s="210"/>
      <c r="N7400" s="102"/>
      <c r="O7400" s="210"/>
      <c r="P7400" s="102"/>
      <c r="Q7400" s="215"/>
    </row>
    <row r="7401" spans="2:17" x14ac:dyDescent="0.3">
      <c r="B7401" s="102"/>
      <c r="C7401" s="210"/>
      <c r="D7401" s="102"/>
      <c r="E7401" s="210"/>
      <c r="F7401" s="102"/>
      <c r="G7401" s="210"/>
      <c r="H7401" s="102"/>
      <c r="I7401" s="210"/>
      <c r="J7401" s="102"/>
      <c r="K7401" s="210"/>
      <c r="L7401" s="102"/>
      <c r="M7401" s="210"/>
      <c r="N7401" s="102"/>
      <c r="O7401" s="210"/>
      <c r="P7401" s="102"/>
      <c r="Q7401" s="215"/>
    </row>
    <row r="7402" spans="2:17" x14ac:dyDescent="0.3">
      <c r="B7402" s="102"/>
      <c r="C7402" s="210"/>
      <c r="D7402" s="102"/>
      <c r="E7402" s="210"/>
      <c r="F7402" s="102"/>
      <c r="G7402" s="210"/>
      <c r="H7402" s="102"/>
      <c r="I7402" s="210"/>
      <c r="J7402" s="102"/>
      <c r="K7402" s="210"/>
      <c r="L7402" s="102"/>
      <c r="M7402" s="210"/>
      <c r="N7402" s="102"/>
      <c r="O7402" s="210"/>
      <c r="P7402" s="102"/>
      <c r="Q7402" s="215"/>
    </row>
    <row r="7403" spans="2:17" x14ac:dyDescent="0.3">
      <c r="B7403" s="102"/>
      <c r="C7403" s="210"/>
      <c r="D7403" s="102"/>
      <c r="E7403" s="210"/>
      <c r="F7403" s="102"/>
      <c r="G7403" s="210"/>
      <c r="H7403" s="102"/>
      <c r="I7403" s="210"/>
      <c r="J7403" s="102"/>
      <c r="K7403" s="210"/>
      <c r="L7403" s="102"/>
      <c r="M7403" s="210"/>
      <c r="N7403" s="102"/>
      <c r="O7403" s="210"/>
      <c r="P7403" s="102"/>
      <c r="Q7403" s="215"/>
    </row>
    <row r="7404" spans="2:17" x14ac:dyDescent="0.3">
      <c r="B7404" s="102"/>
      <c r="C7404" s="210"/>
      <c r="D7404" s="102"/>
      <c r="E7404" s="210"/>
      <c r="F7404" s="102"/>
      <c r="G7404" s="210"/>
      <c r="H7404" s="102"/>
      <c r="I7404" s="210"/>
      <c r="J7404" s="102"/>
      <c r="K7404" s="210"/>
      <c r="L7404" s="102"/>
      <c r="M7404" s="210"/>
      <c r="N7404" s="102"/>
      <c r="O7404" s="210"/>
      <c r="P7404" s="102"/>
      <c r="Q7404" s="215"/>
    </row>
    <row r="7405" spans="2:17" x14ac:dyDescent="0.3">
      <c r="B7405" s="102"/>
      <c r="C7405" s="210"/>
      <c r="D7405" s="102"/>
      <c r="E7405" s="210"/>
      <c r="F7405" s="102"/>
      <c r="G7405" s="210"/>
      <c r="H7405" s="102"/>
      <c r="I7405" s="210"/>
      <c r="J7405" s="102"/>
      <c r="K7405" s="210"/>
      <c r="L7405" s="102"/>
      <c r="M7405" s="210"/>
      <c r="N7405" s="102"/>
      <c r="O7405" s="210"/>
      <c r="P7405" s="102"/>
      <c r="Q7405" s="215"/>
    </row>
    <row r="7406" spans="2:17" x14ac:dyDescent="0.3">
      <c r="B7406" s="102"/>
      <c r="C7406" s="210"/>
      <c r="D7406" s="102"/>
      <c r="E7406" s="210"/>
      <c r="F7406" s="102"/>
      <c r="G7406" s="210"/>
      <c r="H7406" s="102"/>
      <c r="I7406" s="210"/>
      <c r="J7406" s="102"/>
      <c r="K7406" s="210"/>
      <c r="L7406" s="102"/>
      <c r="M7406" s="210"/>
      <c r="N7406" s="102"/>
      <c r="O7406" s="210"/>
      <c r="P7406" s="102"/>
      <c r="Q7406" s="215"/>
    </row>
    <row r="7407" spans="2:17" x14ac:dyDescent="0.3">
      <c r="B7407" s="102"/>
      <c r="C7407" s="210"/>
      <c r="D7407" s="102"/>
      <c r="E7407" s="210"/>
      <c r="F7407" s="102"/>
      <c r="G7407" s="210"/>
      <c r="H7407" s="102"/>
      <c r="I7407" s="210"/>
      <c r="J7407" s="102"/>
      <c r="K7407" s="210"/>
      <c r="L7407" s="102"/>
      <c r="M7407" s="210"/>
      <c r="N7407" s="102"/>
      <c r="O7407" s="210"/>
      <c r="P7407" s="102"/>
      <c r="Q7407" s="215"/>
    </row>
    <row r="7408" spans="2:17" x14ac:dyDescent="0.3">
      <c r="B7408" s="102"/>
      <c r="C7408" s="210"/>
      <c r="D7408" s="102"/>
      <c r="E7408" s="210"/>
      <c r="F7408" s="102"/>
      <c r="G7408" s="210"/>
      <c r="H7408" s="102"/>
      <c r="I7408" s="210"/>
      <c r="J7408" s="102"/>
      <c r="K7408" s="210"/>
      <c r="L7408" s="102"/>
      <c r="M7408" s="210"/>
      <c r="N7408" s="102"/>
      <c r="O7408" s="210"/>
      <c r="P7408" s="102"/>
      <c r="Q7408" s="215"/>
    </row>
    <row r="7409" spans="2:17" x14ac:dyDescent="0.3">
      <c r="B7409" s="102"/>
      <c r="C7409" s="210"/>
      <c r="D7409" s="102"/>
      <c r="E7409" s="210"/>
      <c r="F7409" s="102"/>
      <c r="G7409" s="210"/>
      <c r="H7409" s="102"/>
      <c r="I7409" s="210"/>
      <c r="J7409" s="102"/>
      <c r="K7409" s="210"/>
      <c r="L7409" s="102"/>
      <c r="M7409" s="210"/>
      <c r="N7409" s="102"/>
      <c r="O7409" s="210"/>
      <c r="P7409" s="102"/>
      <c r="Q7409" s="215"/>
    </row>
    <row r="7410" spans="2:17" x14ac:dyDescent="0.3">
      <c r="B7410" s="102"/>
      <c r="C7410" s="210"/>
      <c r="D7410" s="102"/>
      <c r="E7410" s="210"/>
      <c r="F7410" s="102"/>
      <c r="G7410" s="210"/>
      <c r="H7410" s="102"/>
      <c r="I7410" s="210"/>
      <c r="J7410" s="102"/>
      <c r="K7410" s="210"/>
      <c r="L7410" s="102"/>
      <c r="M7410" s="210"/>
      <c r="N7410" s="102"/>
      <c r="O7410" s="210"/>
      <c r="P7410" s="102"/>
      <c r="Q7410" s="215"/>
    </row>
    <row r="7411" spans="2:17" x14ac:dyDescent="0.3">
      <c r="B7411" s="102"/>
      <c r="C7411" s="210"/>
      <c r="D7411" s="102"/>
      <c r="E7411" s="210"/>
      <c r="F7411" s="102"/>
      <c r="G7411" s="210"/>
      <c r="H7411" s="102"/>
      <c r="I7411" s="210"/>
      <c r="J7411" s="102"/>
      <c r="K7411" s="210"/>
      <c r="L7411" s="102"/>
      <c r="M7411" s="210"/>
      <c r="N7411" s="102"/>
      <c r="O7411" s="210"/>
      <c r="P7411" s="102"/>
      <c r="Q7411" s="215"/>
    </row>
    <row r="7412" spans="2:17" x14ac:dyDescent="0.3">
      <c r="B7412" s="102"/>
      <c r="C7412" s="210"/>
      <c r="D7412" s="102"/>
      <c r="E7412" s="210"/>
      <c r="F7412" s="102"/>
      <c r="G7412" s="210"/>
      <c r="H7412" s="102"/>
      <c r="I7412" s="210"/>
      <c r="J7412" s="102"/>
      <c r="K7412" s="210"/>
      <c r="L7412" s="102"/>
      <c r="M7412" s="210"/>
      <c r="N7412" s="102"/>
      <c r="O7412" s="210"/>
      <c r="P7412" s="102"/>
      <c r="Q7412" s="215"/>
    </row>
    <row r="7413" spans="2:17" x14ac:dyDescent="0.3">
      <c r="B7413" s="102"/>
      <c r="C7413" s="210"/>
      <c r="D7413" s="102"/>
      <c r="E7413" s="210"/>
      <c r="F7413" s="102"/>
      <c r="G7413" s="210"/>
      <c r="H7413" s="102"/>
      <c r="I7413" s="210"/>
      <c r="J7413" s="102"/>
      <c r="K7413" s="210"/>
      <c r="L7413" s="102"/>
      <c r="M7413" s="210"/>
      <c r="N7413" s="102"/>
      <c r="O7413" s="210"/>
      <c r="P7413" s="102"/>
      <c r="Q7413" s="215"/>
    </row>
    <row r="7414" spans="2:17" x14ac:dyDescent="0.3">
      <c r="B7414" s="102"/>
      <c r="C7414" s="210"/>
      <c r="D7414" s="102"/>
      <c r="E7414" s="210"/>
      <c r="F7414" s="102"/>
      <c r="G7414" s="210"/>
      <c r="H7414" s="102"/>
      <c r="I7414" s="210"/>
      <c r="J7414" s="102"/>
      <c r="K7414" s="210"/>
      <c r="L7414" s="102"/>
      <c r="M7414" s="210"/>
      <c r="N7414" s="102"/>
      <c r="O7414" s="210"/>
      <c r="P7414" s="102"/>
      <c r="Q7414" s="215"/>
    </row>
    <row r="7415" spans="2:17" x14ac:dyDescent="0.3">
      <c r="B7415" s="102"/>
      <c r="C7415" s="210"/>
      <c r="D7415" s="102"/>
      <c r="E7415" s="210"/>
      <c r="F7415" s="102"/>
      <c r="G7415" s="210"/>
      <c r="H7415" s="102"/>
      <c r="I7415" s="210"/>
      <c r="J7415" s="102"/>
      <c r="K7415" s="210"/>
      <c r="L7415" s="102"/>
      <c r="M7415" s="210"/>
      <c r="N7415" s="102"/>
      <c r="O7415" s="210"/>
      <c r="P7415" s="102"/>
      <c r="Q7415" s="215"/>
    </row>
    <row r="7416" spans="2:17" x14ac:dyDescent="0.3">
      <c r="B7416" s="102"/>
      <c r="C7416" s="210"/>
      <c r="D7416" s="102"/>
      <c r="E7416" s="210"/>
      <c r="F7416" s="102"/>
      <c r="G7416" s="210"/>
      <c r="H7416" s="102"/>
      <c r="I7416" s="210"/>
      <c r="J7416" s="102"/>
      <c r="K7416" s="210"/>
      <c r="L7416" s="102"/>
      <c r="M7416" s="210"/>
      <c r="N7416" s="102"/>
      <c r="O7416" s="210"/>
      <c r="P7416" s="102"/>
      <c r="Q7416" s="215"/>
    </row>
    <row r="7417" spans="2:17" x14ac:dyDescent="0.3">
      <c r="B7417" s="102"/>
      <c r="C7417" s="210"/>
      <c r="D7417" s="102"/>
      <c r="E7417" s="210"/>
      <c r="F7417" s="102"/>
      <c r="G7417" s="210"/>
      <c r="H7417" s="102"/>
      <c r="I7417" s="210"/>
      <c r="J7417" s="102"/>
      <c r="K7417" s="210"/>
      <c r="L7417" s="102"/>
      <c r="M7417" s="210"/>
      <c r="N7417" s="102"/>
      <c r="O7417" s="210"/>
      <c r="P7417" s="102"/>
      <c r="Q7417" s="215"/>
    </row>
    <row r="7418" spans="2:17" x14ac:dyDescent="0.3">
      <c r="B7418" s="102"/>
      <c r="C7418" s="210"/>
      <c r="D7418" s="102"/>
      <c r="E7418" s="210"/>
      <c r="F7418" s="102"/>
      <c r="G7418" s="210"/>
      <c r="H7418" s="102"/>
      <c r="I7418" s="210"/>
      <c r="J7418" s="102"/>
      <c r="K7418" s="210"/>
      <c r="L7418" s="102"/>
      <c r="M7418" s="210"/>
      <c r="N7418" s="102"/>
      <c r="O7418" s="210"/>
      <c r="P7418" s="102"/>
      <c r="Q7418" s="215"/>
    </row>
    <row r="7419" spans="2:17" x14ac:dyDescent="0.3">
      <c r="B7419" s="102"/>
      <c r="C7419" s="210"/>
      <c r="D7419" s="102"/>
      <c r="E7419" s="210"/>
      <c r="F7419" s="102"/>
      <c r="G7419" s="210"/>
      <c r="H7419" s="102"/>
      <c r="I7419" s="210"/>
      <c r="J7419" s="102"/>
      <c r="K7419" s="210"/>
      <c r="L7419" s="102"/>
      <c r="M7419" s="210"/>
      <c r="N7419" s="102"/>
      <c r="O7419" s="210"/>
      <c r="P7419" s="102"/>
      <c r="Q7419" s="215"/>
    </row>
    <row r="7420" spans="2:17" x14ac:dyDescent="0.3">
      <c r="B7420" s="102"/>
      <c r="C7420" s="210"/>
      <c r="D7420" s="102"/>
      <c r="E7420" s="210"/>
      <c r="F7420" s="102"/>
      <c r="G7420" s="210"/>
      <c r="H7420" s="102"/>
      <c r="I7420" s="210"/>
      <c r="J7420" s="102"/>
      <c r="K7420" s="210"/>
      <c r="L7420" s="102"/>
      <c r="M7420" s="210"/>
      <c r="N7420" s="102"/>
      <c r="O7420" s="210"/>
      <c r="P7420" s="102"/>
      <c r="Q7420" s="215"/>
    </row>
    <row r="7421" spans="2:17" x14ac:dyDescent="0.3">
      <c r="B7421" s="102"/>
      <c r="C7421" s="210"/>
      <c r="D7421" s="102"/>
      <c r="E7421" s="210"/>
      <c r="F7421" s="102"/>
      <c r="G7421" s="210"/>
      <c r="H7421" s="102"/>
      <c r="I7421" s="210"/>
      <c r="J7421" s="102"/>
      <c r="K7421" s="210"/>
      <c r="L7421" s="102"/>
      <c r="M7421" s="210"/>
      <c r="N7421" s="102"/>
      <c r="O7421" s="210"/>
      <c r="P7421" s="102"/>
      <c r="Q7421" s="215"/>
    </row>
    <row r="7422" spans="2:17" x14ac:dyDescent="0.3">
      <c r="B7422" s="102"/>
      <c r="C7422" s="210"/>
      <c r="D7422" s="102"/>
      <c r="E7422" s="210"/>
      <c r="F7422" s="102"/>
      <c r="G7422" s="210"/>
      <c r="H7422" s="102"/>
      <c r="I7422" s="210"/>
      <c r="J7422" s="102"/>
      <c r="K7422" s="210"/>
      <c r="L7422" s="102"/>
      <c r="M7422" s="210"/>
      <c r="N7422" s="102"/>
      <c r="O7422" s="210"/>
      <c r="P7422" s="102"/>
      <c r="Q7422" s="215"/>
    </row>
    <row r="7423" spans="2:17" x14ac:dyDescent="0.3">
      <c r="B7423" s="102"/>
      <c r="C7423" s="210"/>
      <c r="D7423" s="102"/>
      <c r="E7423" s="210"/>
      <c r="F7423" s="102"/>
      <c r="G7423" s="210"/>
      <c r="H7423" s="102"/>
      <c r="I7423" s="210"/>
      <c r="J7423" s="102"/>
      <c r="K7423" s="210"/>
      <c r="L7423" s="102"/>
      <c r="M7423" s="210"/>
      <c r="N7423" s="102"/>
      <c r="O7423" s="210"/>
      <c r="P7423" s="102"/>
      <c r="Q7423" s="215"/>
    </row>
    <row r="7424" spans="2:17" x14ac:dyDescent="0.3">
      <c r="B7424" s="102"/>
      <c r="C7424" s="210"/>
      <c r="D7424" s="102"/>
      <c r="E7424" s="210"/>
      <c r="F7424" s="102"/>
      <c r="G7424" s="210"/>
      <c r="H7424" s="102"/>
      <c r="I7424" s="210"/>
      <c r="J7424" s="102"/>
      <c r="K7424" s="210"/>
      <c r="L7424" s="102"/>
      <c r="M7424" s="210"/>
      <c r="N7424" s="102"/>
      <c r="O7424" s="210"/>
      <c r="P7424" s="102"/>
      <c r="Q7424" s="215"/>
    </row>
    <row r="7425" spans="2:17" x14ac:dyDescent="0.3">
      <c r="B7425" s="102"/>
      <c r="C7425" s="210"/>
      <c r="D7425" s="102"/>
      <c r="E7425" s="210"/>
      <c r="F7425" s="102"/>
      <c r="G7425" s="210"/>
      <c r="H7425" s="102"/>
      <c r="I7425" s="210"/>
      <c r="J7425" s="102"/>
      <c r="K7425" s="210"/>
      <c r="L7425" s="102"/>
      <c r="M7425" s="210"/>
      <c r="N7425" s="102"/>
      <c r="O7425" s="210"/>
      <c r="P7425" s="102"/>
      <c r="Q7425" s="215"/>
    </row>
    <row r="7426" spans="2:17" x14ac:dyDescent="0.3">
      <c r="B7426" s="102"/>
      <c r="C7426" s="210"/>
      <c r="D7426" s="102"/>
      <c r="E7426" s="210"/>
      <c r="F7426" s="102"/>
      <c r="G7426" s="210"/>
      <c r="H7426" s="102"/>
      <c r="I7426" s="210"/>
      <c r="J7426" s="102"/>
      <c r="K7426" s="210"/>
      <c r="L7426" s="102"/>
      <c r="M7426" s="210"/>
      <c r="N7426" s="102"/>
      <c r="O7426" s="210"/>
      <c r="P7426" s="102"/>
      <c r="Q7426" s="215"/>
    </row>
    <row r="7427" spans="2:17" x14ac:dyDescent="0.3">
      <c r="B7427" s="102"/>
      <c r="C7427" s="210"/>
      <c r="D7427" s="102"/>
      <c r="E7427" s="210"/>
      <c r="F7427" s="102"/>
      <c r="G7427" s="210"/>
      <c r="H7427" s="102"/>
      <c r="I7427" s="210"/>
      <c r="J7427" s="102"/>
      <c r="K7427" s="210"/>
      <c r="L7427" s="102"/>
      <c r="M7427" s="210"/>
      <c r="N7427" s="102"/>
      <c r="O7427" s="210"/>
      <c r="P7427" s="102"/>
      <c r="Q7427" s="215"/>
    </row>
    <row r="7428" spans="2:17" x14ac:dyDescent="0.3">
      <c r="B7428" s="102"/>
      <c r="C7428" s="210"/>
      <c r="D7428" s="102"/>
      <c r="E7428" s="210"/>
      <c r="F7428" s="102"/>
      <c r="G7428" s="210"/>
      <c r="H7428" s="102"/>
      <c r="I7428" s="210"/>
      <c r="J7428" s="102"/>
      <c r="K7428" s="210"/>
      <c r="L7428" s="102"/>
      <c r="M7428" s="210"/>
      <c r="N7428" s="102"/>
      <c r="O7428" s="210"/>
      <c r="P7428" s="102"/>
      <c r="Q7428" s="215"/>
    </row>
    <row r="7429" spans="2:17" x14ac:dyDescent="0.3">
      <c r="B7429" s="102"/>
      <c r="C7429" s="210"/>
      <c r="D7429" s="102"/>
      <c r="E7429" s="210"/>
      <c r="F7429" s="102"/>
      <c r="G7429" s="210"/>
      <c r="H7429" s="102"/>
      <c r="I7429" s="210"/>
      <c r="J7429" s="102"/>
      <c r="K7429" s="210"/>
      <c r="L7429" s="102"/>
      <c r="M7429" s="210"/>
      <c r="N7429" s="102"/>
      <c r="O7429" s="210"/>
      <c r="P7429" s="102"/>
      <c r="Q7429" s="215"/>
    </row>
    <row r="7430" spans="2:17" x14ac:dyDescent="0.3">
      <c r="B7430" s="102"/>
      <c r="C7430" s="210"/>
      <c r="D7430" s="102"/>
      <c r="E7430" s="210"/>
      <c r="F7430" s="102"/>
      <c r="G7430" s="210"/>
      <c r="H7430" s="102"/>
      <c r="I7430" s="210"/>
      <c r="J7430" s="102"/>
      <c r="K7430" s="210"/>
      <c r="L7430" s="102"/>
      <c r="M7430" s="210"/>
      <c r="N7430" s="102"/>
      <c r="O7430" s="210"/>
      <c r="P7430" s="102"/>
      <c r="Q7430" s="215"/>
    </row>
    <row r="7431" spans="2:17" x14ac:dyDescent="0.3">
      <c r="B7431" s="102"/>
      <c r="C7431" s="210"/>
      <c r="D7431" s="102"/>
      <c r="E7431" s="210"/>
      <c r="F7431" s="102"/>
      <c r="G7431" s="210"/>
      <c r="H7431" s="102"/>
      <c r="I7431" s="210"/>
      <c r="J7431" s="102"/>
      <c r="K7431" s="210"/>
      <c r="L7431" s="102"/>
      <c r="M7431" s="210"/>
      <c r="N7431" s="102"/>
      <c r="O7431" s="210"/>
      <c r="P7431" s="102"/>
      <c r="Q7431" s="215"/>
    </row>
    <row r="7432" spans="2:17" x14ac:dyDescent="0.3">
      <c r="B7432" s="102"/>
      <c r="C7432" s="210"/>
      <c r="D7432" s="102"/>
      <c r="E7432" s="210"/>
      <c r="F7432" s="102"/>
      <c r="G7432" s="210"/>
      <c r="H7432" s="102"/>
      <c r="I7432" s="210"/>
      <c r="J7432" s="102"/>
      <c r="K7432" s="210"/>
      <c r="L7432" s="102"/>
      <c r="M7432" s="210"/>
      <c r="N7432" s="102"/>
      <c r="O7432" s="210"/>
      <c r="P7432" s="102"/>
      <c r="Q7432" s="215"/>
    </row>
    <row r="7433" spans="2:17" x14ac:dyDescent="0.3">
      <c r="B7433" s="102"/>
      <c r="C7433" s="210"/>
      <c r="D7433" s="102"/>
      <c r="E7433" s="210"/>
      <c r="F7433" s="102"/>
      <c r="G7433" s="210"/>
      <c r="H7433" s="102"/>
      <c r="I7433" s="210"/>
      <c r="J7433" s="102"/>
      <c r="K7433" s="210"/>
      <c r="L7433" s="102"/>
      <c r="M7433" s="210"/>
      <c r="N7433" s="102"/>
      <c r="O7433" s="210"/>
      <c r="P7433" s="102"/>
      <c r="Q7433" s="215"/>
    </row>
    <row r="7434" spans="2:17" x14ac:dyDescent="0.3">
      <c r="B7434" s="102"/>
      <c r="C7434" s="210"/>
      <c r="D7434" s="102"/>
      <c r="E7434" s="210"/>
      <c r="F7434" s="102"/>
      <c r="G7434" s="210"/>
      <c r="H7434" s="102"/>
      <c r="I7434" s="210"/>
      <c r="J7434" s="102"/>
      <c r="K7434" s="210"/>
      <c r="L7434" s="102"/>
      <c r="M7434" s="210"/>
      <c r="N7434" s="102"/>
      <c r="O7434" s="210"/>
      <c r="P7434" s="102"/>
      <c r="Q7434" s="215"/>
    </row>
    <row r="7435" spans="2:17" x14ac:dyDescent="0.3">
      <c r="B7435" s="102"/>
      <c r="C7435" s="210"/>
      <c r="D7435" s="102"/>
      <c r="E7435" s="210"/>
      <c r="F7435" s="102"/>
      <c r="G7435" s="210"/>
      <c r="H7435" s="102"/>
      <c r="I7435" s="210"/>
      <c r="J7435" s="102"/>
      <c r="K7435" s="210"/>
      <c r="L7435" s="102"/>
      <c r="M7435" s="210"/>
      <c r="N7435" s="102"/>
      <c r="O7435" s="210"/>
      <c r="P7435" s="102"/>
      <c r="Q7435" s="215"/>
    </row>
    <row r="7436" spans="2:17" x14ac:dyDescent="0.3">
      <c r="B7436" s="102"/>
      <c r="C7436" s="210"/>
      <c r="D7436" s="102"/>
      <c r="E7436" s="210"/>
      <c r="F7436" s="102"/>
      <c r="G7436" s="210"/>
      <c r="H7436" s="102"/>
      <c r="I7436" s="210"/>
      <c r="J7436" s="102"/>
      <c r="K7436" s="210"/>
      <c r="L7436" s="102"/>
      <c r="M7436" s="210"/>
      <c r="N7436" s="102"/>
      <c r="O7436" s="210"/>
      <c r="P7436" s="102"/>
      <c r="Q7436" s="215"/>
    </row>
    <row r="7437" spans="2:17" x14ac:dyDescent="0.3">
      <c r="B7437" s="102"/>
      <c r="C7437" s="210"/>
      <c r="D7437" s="102"/>
      <c r="E7437" s="210"/>
      <c r="F7437" s="102"/>
      <c r="G7437" s="210"/>
      <c r="H7437" s="102"/>
      <c r="I7437" s="210"/>
      <c r="J7437" s="102"/>
      <c r="K7437" s="210"/>
      <c r="L7437" s="102"/>
      <c r="M7437" s="210"/>
      <c r="N7437" s="102"/>
      <c r="O7437" s="210"/>
      <c r="P7437" s="102"/>
      <c r="Q7437" s="215"/>
    </row>
    <row r="7438" spans="2:17" x14ac:dyDescent="0.3">
      <c r="B7438" s="102"/>
      <c r="C7438" s="210"/>
      <c r="D7438" s="102"/>
      <c r="E7438" s="210"/>
      <c r="F7438" s="102"/>
      <c r="G7438" s="210"/>
      <c r="H7438" s="102"/>
      <c r="I7438" s="210"/>
      <c r="J7438" s="102"/>
      <c r="K7438" s="210"/>
      <c r="L7438" s="102"/>
      <c r="M7438" s="210"/>
      <c r="N7438" s="102"/>
      <c r="O7438" s="210"/>
      <c r="P7438" s="102"/>
      <c r="Q7438" s="215"/>
    </row>
    <row r="7439" spans="2:17" x14ac:dyDescent="0.3">
      <c r="B7439" s="102"/>
      <c r="C7439" s="210"/>
      <c r="D7439" s="102"/>
      <c r="E7439" s="210"/>
      <c r="F7439" s="102"/>
      <c r="G7439" s="210"/>
      <c r="H7439" s="102"/>
      <c r="I7439" s="210"/>
      <c r="J7439" s="102"/>
      <c r="K7439" s="210"/>
      <c r="L7439" s="102"/>
      <c r="M7439" s="210"/>
      <c r="N7439" s="102"/>
      <c r="O7439" s="210"/>
      <c r="P7439" s="102"/>
      <c r="Q7439" s="215"/>
    </row>
    <row r="7440" spans="2:17" x14ac:dyDescent="0.3">
      <c r="B7440" s="102"/>
      <c r="C7440" s="210"/>
      <c r="D7440" s="102"/>
      <c r="E7440" s="210"/>
      <c r="F7440" s="102"/>
      <c r="G7440" s="210"/>
      <c r="H7440" s="102"/>
      <c r="I7440" s="210"/>
      <c r="J7440" s="102"/>
      <c r="K7440" s="210"/>
      <c r="L7440" s="102"/>
      <c r="M7440" s="210"/>
      <c r="N7440" s="102"/>
      <c r="O7440" s="210"/>
      <c r="P7440" s="102"/>
      <c r="Q7440" s="215"/>
    </row>
    <row r="7441" spans="2:17" x14ac:dyDescent="0.3">
      <c r="B7441" s="102"/>
      <c r="C7441" s="210"/>
      <c r="D7441" s="102"/>
      <c r="E7441" s="210"/>
      <c r="F7441" s="102"/>
      <c r="G7441" s="210"/>
      <c r="H7441" s="102"/>
      <c r="I7441" s="210"/>
      <c r="J7441" s="102"/>
      <c r="K7441" s="210"/>
      <c r="L7441" s="102"/>
      <c r="M7441" s="210"/>
      <c r="N7441" s="102"/>
      <c r="O7441" s="210"/>
      <c r="P7441" s="102"/>
      <c r="Q7441" s="215"/>
    </row>
    <row r="7442" spans="2:17" x14ac:dyDescent="0.3">
      <c r="B7442" s="102"/>
      <c r="C7442" s="210"/>
      <c r="D7442" s="102"/>
      <c r="E7442" s="210"/>
      <c r="F7442" s="102"/>
      <c r="G7442" s="210"/>
      <c r="H7442" s="102"/>
      <c r="I7442" s="210"/>
      <c r="J7442" s="102"/>
      <c r="K7442" s="210"/>
      <c r="L7442" s="102"/>
      <c r="M7442" s="210"/>
      <c r="N7442" s="102"/>
      <c r="O7442" s="210"/>
      <c r="P7442" s="102"/>
      <c r="Q7442" s="215"/>
    </row>
    <row r="7443" spans="2:17" x14ac:dyDescent="0.3">
      <c r="B7443" s="102"/>
      <c r="C7443" s="210"/>
      <c r="D7443" s="102"/>
      <c r="E7443" s="210"/>
      <c r="F7443" s="102"/>
      <c r="G7443" s="210"/>
      <c r="H7443" s="102"/>
      <c r="I7443" s="210"/>
      <c r="J7443" s="102"/>
      <c r="K7443" s="210"/>
      <c r="L7443" s="102"/>
      <c r="M7443" s="210"/>
      <c r="N7443" s="102"/>
      <c r="O7443" s="210"/>
      <c r="P7443" s="102"/>
      <c r="Q7443" s="215"/>
    </row>
    <row r="7444" spans="2:17" x14ac:dyDescent="0.3">
      <c r="B7444" s="102"/>
      <c r="C7444" s="210"/>
      <c r="D7444" s="102"/>
      <c r="E7444" s="210"/>
      <c r="F7444" s="102"/>
      <c r="G7444" s="210"/>
      <c r="H7444" s="102"/>
      <c r="I7444" s="210"/>
      <c r="J7444" s="102"/>
      <c r="K7444" s="210"/>
      <c r="L7444" s="102"/>
      <c r="M7444" s="210"/>
      <c r="N7444" s="102"/>
      <c r="O7444" s="210"/>
      <c r="P7444" s="102"/>
      <c r="Q7444" s="215"/>
    </row>
    <row r="7445" spans="2:17" x14ac:dyDescent="0.3">
      <c r="B7445" s="102"/>
      <c r="C7445" s="210"/>
      <c r="D7445" s="102"/>
      <c r="E7445" s="210"/>
      <c r="F7445" s="102"/>
      <c r="G7445" s="210"/>
      <c r="H7445" s="102"/>
      <c r="I7445" s="210"/>
      <c r="J7445" s="102"/>
      <c r="K7445" s="210"/>
      <c r="L7445" s="102"/>
      <c r="M7445" s="210"/>
      <c r="N7445" s="102"/>
      <c r="O7445" s="210"/>
      <c r="P7445" s="102"/>
      <c r="Q7445" s="215"/>
    </row>
    <row r="7446" spans="2:17" x14ac:dyDescent="0.3">
      <c r="B7446" s="102"/>
      <c r="C7446" s="210"/>
      <c r="D7446" s="102"/>
      <c r="E7446" s="210"/>
      <c r="F7446" s="102"/>
      <c r="G7446" s="210"/>
      <c r="H7446" s="102"/>
      <c r="I7446" s="210"/>
      <c r="J7446" s="102"/>
      <c r="K7446" s="210"/>
      <c r="L7446" s="102"/>
      <c r="M7446" s="210"/>
      <c r="N7446" s="102"/>
      <c r="O7446" s="210"/>
      <c r="P7446" s="102"/>
      <c r="Q7446" s="215"/>
    </row>
    <row r="7447" spans="2:17" x14ac:dyDescent="0.3">
      <c r="B7447" s="102"/>
      <c r="C7447" s="210"/>
      <c r="D7447" s="102"/>
      <c r="E7447" s="210"/>
      <c r="F7447" s="102"/>
      <c r="G7447" s="210"/>
      <c r="H7447" s="102"/>
      <c r="I7447" s="210"/>
      <c r="J7447" s="102"/>
      <c r="K7447" s="210"/>
      <c r="L7447" s="102"/>
      <c r="M7447" s="210"/>
      <c r="N7447" s="102"/>
      <c r="O7447" s="210"/>
      <c r="P7447" s="102"/>
      <c r="Q7447" s="215"/>
    </row>
    <row r="7448" spans="2:17" x14ac:dyDescent="0.3">
      <c r="B7448" s="102"/>
      <c r="C7448" s="210"/>
      <c r="D7448" s="102"/>
      <c r="E7448" s="210"/>
      <c r="F7448" s="102"/>
      <c r="G7448" s="210"/>
      <c r="H7448" s="102"/>
      <c r="I7448" s="210"/>
      <c r="J7448" s="102"/>
      <c r="K7448" s="210"/>
      <c r="L7448" s="102"/>
      <c r="M7448" s="210"/>
      <c r="N7448" s="102"/>
      <c r="O7448" s="210"/>
      <c r="P7448" s="102"/>
      <c r="Q7448" s="215"/>
    </row>
    <row r="7449" spans="2:17" x14ac:dyDescent="0.3">
      <c r="B7449" s="102"/>
      <c r="C7449" s="210"/>
      <c r="D7449" s="102"/>
      <c r="E7449" s="210"/>
      <c r="F7449" s="102"/>
      <c r="G7449" s="210"/>
      <c r="H7449" s="102"/>
      <c r="I7449" s="210"/>
      <c r="J7449" s="102"/>
      <c r="K7449" s="210"/>
      <c r="L7449" s="102"/>
      <c r="M7449" s="210"/>
      <c r="N7449" s="102"/>
      <c r="O7449" s="210"/>
      <c r="P7449" s="102"/>
      <c r="Q7449" s="215"/>
    </row>
    <row r="7450" spans="2:17" x14ac:dyDescent="0.3">
      <c r="B7450" s="102"/>
      <c r="C7450" s="210"/>
      <c r="D7450" s="102"/>
      <c r="E7450" s="210"/>
      <c r="F7450" s="102"/>
      <c r="G7450" s="210"/>
      <c r="H7450" s="102"/>
      <c r="I7450" s="210"/>
      <c r="J7450" s="102"/>
      <c r="K7450" s="210"/>
      <c r="L7450" s="102"/>
      <c r="M7450" s="210"/>
      <c r="N7450" s="102"/>
      <c r="O7450" s="210"/>
      <c r="P7450" s="102"/>
      <c r="Q7450" s="215"/>
    </row>
    <row r="7451" spans="2:17" x14ac:dyDescent="0.3">
      <c r="B7451" s="102"/>
      <c r="C7451" s="210"/>
      <c r="D7451" s="102"/>
      <c r="E7451" s="210"/>
      <c r="F7451" s="102"/>
      <c r="G7451" s="210"/>
      <c r="H7451" s="102"/>
      <c r="I7451" s="210"/>
      <c r="J7451" s="102"/>
      <c r="K7451" s="210"/>
      <c r="L7451" s="102"/>
      <c r="M7451" s="210"/>
      <c r="N7451" s="102"/>
      <c r="O7451" s="210"/>
      <c r="P7451" s="102"/>
      <c r="Q7451" s="215"/>
    </row>
    <row r="7452" spans="2:17" x14ac:dyDescent="0.3">
      <c r="B7452" s="102"/>
      <c r="C7452" s="210"/>
      <c r="D7452" s="102"/>
      <c r="E7452" s="210"/>
      <c r="F7452" s="102"/>
      <c r="G7452" s="210"/>
      <c r="H7452" s="102"/>
      <c r="I7452" s="210"/>
      <c r="J7452" s="102"/>
      <c r="K7452" s="210"/>
      <c r="L7452" s="102"/>
      <c r="M7452" s="210"/>
      <c r="N7452" s="102"/>
      <c r="O7452" s="210"/>
      <c r="P7452" s="102"/>
      <c r="Q7452" s="215"/>
    </row>
    <row r="7453" spans="2:17" x14ac:dyDescent="0.3">
      <c r="B7453" s="102"/>
      <c r="C7453" s="210"/>
      <c r="D7453" s="102"/>
      <c r="E7453" s="210"/>
      <c r="F7453" s="102"/>
      <c r="G7453" s="210"/>
      <c r="H7453" s="102"/>
      <c r="I7453" s="210"/>
      <c r="J7453" s="102"/>
      <c r="K7453" s="210"/>
      <c r="L7453" s="102"/>
      <c r="M7453" s="210"/>
      <c r="N7453" s="102"/>
      <c r="O7453" s="210"/>
      <c r="P7453" s="102"/>
      <c r="Q7453" s="215"/>
    </row>
    <row r="7454" spans="2:17" x14ac:dyDescent="0.3">
      <c r="B7454" s="102"/>
      <c r="C7454" s="210"/>
      <c r="D7454" s="102"/>
      <c r="E7454" s="210"/>
      <c r="F7454" s="102"/>
      <c r="G7454" s="210"/>
      <c r="H7454" s="102"/>
      <c r="I7454" s="210"/>
      <c r="J7454" s="102"/>
      <c r="K7454" s="210"/>
      <c r="L7454" s="102"/>
      <c r="M7454" s="210"/>
      <c r="N7454" s="102"/>
      <c r="O7454" s="210"/>
      <c r="P7454" s="102"/>
      <c r="Q7454" s="215"/>
    </row>
    <row r="7455" spans="2:17" x14ac:dyDescent="0.3">
      <c r="B7455" s="102"/>
      <c r="C7455" s="210"/>
      <c r="D7455" s="102"/>
      <c r="E7455" s="210"/>
      <c r="F7455" s="102"/>
      <c r="G7455" s="210"/>
      <c r="H7455" s="102"/>
      <c r="I7455" s="210"/>
      <c r="J7455" s="102"/>
      <c r="K7455" s="210"/>
      <c r="L7455" s="102"/>
      <c r="M7455" s="210"/>
      <c r="N7455" s="102"/>
      <c r="O7455" s="210"/>
      <c r="P7455" s="102"/>
      <c r="Q7455" s="215"/>
    </row>
    <row r="7456" spans="2:17" x14ac:dyDescent="0.3">
      <c r="B7456" s="102"/>
      <c r="C7456" s="210"/>
      <c r="D7456" s="102"/>
      <c r="E7456" s="210"/>
      <c r="F7456" s="102"/>
      <c r="G7456" s="210"/>
      <c r="H7456" s="102"/>
      <c r="I7456" s="210"/>
      <c r="J7456" s="102"/>
      <c r="K7456" s="210"/>
      <c r="L7456" s="102"/>
      <c r="M7456" s="210"/>
      <c r="N7456" s="102"/>
      <c r="O7456" s="210"/>
      <c r="P7456" s="102"/>
      <c r="Q7456" s="215"/>
    </row>
    <row r="7457" spans="2:17" x14ac:dyDescent="0.3">
      <c r="B7457" s="102"/>
      <c r="C7457" s="210"/>
      <c r="D7457" s="102"/>
      <c r="E7457" s="210"/>
      <c r="F7457" s="102"/>
      <c r="G7457" s="210"/>
      <c r="H7457" s="102"/>
      <c r="I7457" s="210"/>
      <c r="J7457" s="102"/>
      <c r="K7457" s="210"/>
      <c r="L7457" s="102"/>
      <c r="M7457" s="210"/>
      <c r="N7457" s="102"/>
      <c r="O7457" s="210"/>
      <c r="P7457" s="102"/>
      <c r="Q7457" s="215"/>
    </row>
    <row r="7458" spans="2:17" x14ac:dyDescent="0.3">
      <c r="B7458" s="102"/>
      <c r="C7458" s="210"/>
      <c r="D7458" s="102"/>
      <c r="E7458" s="210"/>
      <c r="F7458" s="102"/>
      <c r="G7458" s="210"/>
      <c r="H7458" s="102"/>
      <c r="I7458" s="210"/>
      <c r="J7458" s="102"/>
      <c r="K7458" s="210"/>
      <c r="L7458" s="102"/>
      <c r="M7458" s="210"/>
      <c r="N7458" s="102"/>
      <c r="O7458" s="210"/>
      <c r="P7458" s="102"/>
      <c r="Q7458" s="215"/>
    </row>
    <row r="7459" spans="2:17" x14ac:dyDescent="0.3">
      <c r="B7459" s="102"/>
      <c r="C7459" s="210"/>
      <c r="D7459" s="102"/>
      <c r="E7459" s="210"/>
      <c r="F7459" s="102"/>
      <c r="G7459" s="210"/>
      <c r="H7459" s="102"/>
      <c r="I7459" s="210"/>
      <c r="J7459" s="102"/>
      <c r="K7459" s="210"/>
      <c r="L7459" s="102"/>
      <c r="M7459" s="210"/>
      <c r="N7459" s="102"/>
      <c r="O7459" s="210"/>
      <c r="P7459" s="102"/>
      <c r="Q7459" s="215"/>
    </row>
    <row r="7460" spans="2:17" x14ac:dyDescent="0.3">
      <c r="B7460" s="102"/>
      <c r="C7460" s="210"/>
      <c r="D7460" s="102"/>
      <c r="E7460" s="210"/>
      <c r="F7460" s="102"/>
      <c r="G7460" s="210"/>
      <c r="H7460" s="102"/>
      <c r="I7460" s="210"/>
      <c r="J7460" s="102"/>
      <c r="K7460" s="210"/>
      <c r="L7460" s="102"/>
      <c r="M7460" s="210"/>
      <c r="N7460" s="102"/>
      <c r="O7460" s="210"/>
      <c r="P7460" s="102"/>
      <c r="Q7460" s="215"/>
    </row>
    <row r="7461" spans="2:17" x14ac:dyDescent="0.3">
      <c r="B7461" s="102"/>
      <c r="C7461" s="210"/>
      <c r="D7461" s="102"/>
      <c r="E7461" s="210"/>
      <c r="F7461" s="102"/>
      <c r="G7461" s="210"/>
      <c r="H7461" s="102"/>
      <c r="I7461" s="210"/>
      <c r="J7461" s="102"/>
      <c r="K7461" s="210"/>
      <c r="L7461" s="102"/>
      <c r="M7461" s="210"/>
      <c r="N7461" s="102"/>
      <c r="O7461" s="210"/>
      <c r="P7461" s="102"/>
      <c r="Q7461" s="215"/>
    </row>
    <row r="7462" spans="2:17" x14ac:dyDescent="0.3">
      <c r="B7462" s="102"/>
      <c r="C7462" s="210"/>
      <c r="D7462" s="102"/>
      <c r="E7462" s="210"/>
      <c r="F7462" s="102"/>
      <c r="G7462" s="210"/>
      <c r="H7462" s="102"/>
      <c r="I7462" s="210"/>
      <c r="J7462" s="102"/>
      <c r="K7462" s="210"/>
      <c r="L7462" s="102"/>
      <c r="M7462" s="210"/>
      <c r="N7462" s="102"/>
      <c r="O7462" s="210"/>
      <c r="P7462" s="102"/>
      <c r="Q7462" s="215"/>
    </row>
    <row r="7463" spans="2:17" x14ac:dyDescent="0.3">
      <c r="B7463" s="102"/>
      <c r="C7463" s="210"/>
      <c r="D7463" s="102"/>
      <c r="E7463" s="210"/>
      <c r="F7463" s="102"/>
      <c r="G7463" s="210"/>
      <c r="H7463" s="102"/>
      <c r="I7463" s="210"/>
      <c r="J7463" s="102"/>
      <c r="K7463" s="210"/>
      <c r="L7463" s="102"/>
      <c r="M7463" s="210"/>
      <c r="N7463" s="102"/>
      <c r="O7463" s="210"/>
      <c r="P7463" s="102"/>
      <c r="Q7463" s="215"/>
    </row>
    <row r="7464" spans="2:17" x14ac:dyDescent="0.3">
      <c r="B7464" s="102"/>
      <c r="C7464" s="210"/>
      <c r="D7464" s="102"/>
      <c r="E7464" s="210"/>
      <c r="F7464" s="102"/>
      <c r="G7464" s="210"/>
      <c r="H7464" s="102"/>
      <c r="I7464" s="210"/>
      <c r="J7464" s="102"/>
      <c r="K7464" s="210"/>
      <c r="L7464" s="102"/>
      <c r="M7464" s="210"/>
      <c r="N7464" s="102"/>
      <c r="O7464" s="210"/>
      <c r="P7464" s="102"/>
      <c r="Q7464" s="215"/>
    </row>
    <row r="7465" spans="2:17" x14ac:dyDescent="0.3">
      <c r="B7465" s="102"/>
      <c r="C7465" s="210"/>
      <c r="D7465" s="102"/>
      <c r="E7465" s="210"/>
      <c r="F7465" s="102"/>
      <c r="G7465" s="210"/>
      <c r="H7465" s="102"/>
      <c r="I7465" s="210"/>
      <c r="J7465" s="102"/>
      <c r="K7465" s="210"/>
      <c r="L7465" s="102"/>
      <c r="M7465" s="210"/>
      <c r="N7465" s="102"/>
      <c r="O7465" s="210"/>
      <c r="P7465" s="102"/>
      <c r="Q7465" s="215"/>
    </row>
    <row r="7466" spans="2:17" x14ac:dyDescent="0.3">
      <c r="B7466" s="102"/>
      <c r="C7466" s="210"/>
      <c r="D7466" s="102"/>
      <c r="E7466" s="210"/>
      <c r="F7466" s="102"/>
      <c r="G7466" s="210"/>
      <c r="H7466" s="102"/>
      <c r="I7466" s="210"/>
      <c r="J7466" s="102"/>
      <c r="K7466" s="210"/>
      <c r="L7466" s="102"/>
      <c r="M7466" s="210"/>
      <c r="N7466" s="102"/>
      <c r="O7466" s="210"/>
      <c r="P7466" s="102"/>
      <c r="Q7466" s="215"/>
    </row>
    <row r="7467" spans="2:17" x14ac:dyDescent="0.3">
      <c r="B7467" s="102"/>
      <c r="C7467" s="210"/>
      <c r="D7467" s="102"/>
      <c r="E7467" s="210"/>
      <c r="F7467" s="102"/>
      <c r="G7467" s="210"/>
      <c r="H7467" s="102"/>
      <c r="I7467" s="210"/>
      <c r="J7467" s="102"/>
      <c r="K7467" s="210"/>
      <c r="L7467" s="102"/>
      <c r="M7467" s="210"/>
      <c r="N7467" s="102"/>
      <c r="O7467" s="210"/>
      <c r="P7467" s="102"/>
      <c r="Q7467" s="215"/>
    </row>
    <row r="7468" spans="2:17" x14ac:dyDescent="0.3">
      <c r="B7468" s="102"/>
      <c r="C7468" s="210"/>
      <c r="D7468" s="102"/>
      <c r="E7468" s="210"/>
      <c r="F7468" s="102"/>
      <c r="G7468" s="210"/>
      <c r="H7468" s="102"/>
      <c r="I7468" s="210"/>
      <c r="J7468" s="102"/>
      <c r="K7468" s="210"/>
      <c r="L7468" s="102"/>
      <c r="M7468" s="210"/>
      <c r="N7468" s="102"/>
      <c r="O7468" s="210"/>
      <c r="P7468" s="102"/>
      <c r="Q7468" s="215"/>
    </row>
    <row r="7469" spans="2:17" x14ac:dyDescent="0.3">
      <c r="B7469" s="102"/>
      <c r="C7469" s="210"/>
      <c r="D7469" s="102"/>
      <c r="E7469" s="210"/>
      <c r="F7469" s="102"/>
      <c r="G7469" s="210"/>
      <c r="H7469" s="102"/>
      <c r="I7469" s="210"/>
      <c r="J7469" s="102"/>
      <c r="K7469" s="210"/>
      <c r="L7469" s="102"/>
      <c r="M7469" s="210"/>
      <c r="N7469" s="102"/>
      <c r="O7469" s="210"/>
      <c r="P7469" s="102"/>
      <c r="Q7469" s="215"/>
    </row>
    <row r="7470" spans="2:17" x14ac:dyDescent="0.3">
      <c r="B7470" s="102"/>
      <c r="C7470" s="210"/>
      <c r="D7470" s="102"/>
      <c r="E7470" s="210"/>
      <c r="F7470" s="102"/>
      <c r="G7470" s="210"/>
      <c r="H7470" s="102"/>
      <c r="I7470" s="210"/>
      <c r="J7470" s="102"/>
      <c r="K7470" s="210"/>
      <c r="L7470" s="102"/>
      <c r="M7470" s="210"/>
      <c r="N7470" s="102"/>
      <c r="O7470" s="210"/>
      <c r="P7470" s="102"/>
      <c r="Q7470" s="215"/>
    </row>
    <row r="7471" spans="2:17" x14ac:dyDescent="0.3">
      <c r="B7471" s="102"/>
      <c r="C7471" s="210"/>
      <c r="D7471" s="102"/>
      <c r="E7471" s="210"/>
      <c r="F7471" s="102"/>
      <c r="G7471" s="210"/>
      <c r="H7471" s="102"/>
      <c r="I7471" s="210"/>
      <c r="J7471" s="102"/>
      <c r="K7471" s="210"/>
      <c r="L7471" s="102"/>
      <c r="M7471" s="210"/>
      <c r="N7471" s="102"/>
      <c r="O7471" s="210"/>
      <c r="P7471" s="102"/>
      <c r="Q7471" s="215"/>
    </row>
    <row r="7472" spans="2:17" x14ac:dyDescent="0.3">
      <c r="B7472" s="102"/>
      <c r="C7472" s="210"/>
      <c r="D7472" s="102"/>
      <c r="E7472" s="210"/>
      <c r="F7472" s="102"/>
      <c r="G7472" s="210"/>
      <c r="H7472" s="102"/>
      <c r="I7472" s="210"/>
      <c r="J7472" s="102"/>
      <c r="K7472" s="210"/>
      <c r="L7472" s="102"/>
      <c r="M7472" s="210"/>
      <c r="N7472" s="102"/>
      <c r="O7472" s="210"/>
      <c r="P7472" s="102"/>
      <c r="Q7472" s="215"/>
    </row>
    <row r="7473" spans="2:17" x14ac:dyDescent="0.3">
      <c r="B7473" s="102"/>
      <c r="C7473" s="210"/>
      <c r="D7473" s="102"/>
      <c r="E7473" s="210"/>
      <c r="F7473" s="102"/>
      <c r="G7473" s="210"/>
      <c r="H7473" s="102"/>
      <c r="I7473" s="210"/>
      <c r="J7473" s="102"/>
      <c r="K7473" s="210"/>
      <c r="L7473" s="102"/>
      <c r="M7473" s="210"/>
      <c r="N7473" s="102"/>
      <c r="O7473" s="210"/>
      <c r="P7473" s="102"/>
      <c r="Q7473" s="215"/>
    </row>
    <row r="7474" spans="2:17" x14ac:dyDescent="0.3">
      <c r="B7474" s="102"/>
      <c r="C7474" s="210"/>
      <c r="D7474" s="102"/>
      <c r="E7474" s="210"/>
      <c r="F7474" s="102"/>
      <c r="G7474" s="210"/>
      <c r="H7474" s="102"/>
      <c r="I7474" s="210"/>
      <c r="J7474" s="102"/>
      <c r="K7474" s="210"/>
      <c r="L7474" s="102"/>
      <c r="M7474" s="210"/>
      <c r="N7474" s="102"/>
      <c r="O7474" s="210"/>
      <c r="P7474" s="102"/>
      <c r="Q7474" s="215"/>
    </row>
    <row r="7475" spans="2:17" x14ac:dyDescent="0.3">
      <c r="B7475" s="102"/>
      <c r="C7475" s="210"/>
      <c r="D7475" s="102"/>
      <c r="E7475" s="210"/>
      <c r="F7475" s="102"/>
      <c r="G7475" s="210"/>
      <c r="H7475" s="102"/>
      <c r="I7475" s="210"/>
      <c r="J7475" s="102"/>
      <c r="K7475" s="210"/>
      <c r="L7475" s="102"/>
      <c r="M7475" s="210"/>
      <c r="N7475" s="102"/>
      <c r="O7475" s="210"/>
      <c r="P7475" s="102"/>
      <c r="Q7475" s="215"/>
    </row>
    <row r="7476" spans="2:17" x14ac:dyDescent="0.3">
      <c r="B7476" s="102"/>
      <c r="C7476" s="210"/>
      <c r="D7476" s="102"/>
      <c r="E7476" s="210"/>
      <c r="F7476" s="102"/>
      <c r="G7476" s="210"/>
      <c r="H7476" s="102"/>
      <c r="I7476" s="210"/>
      <c r="J7476" s="102"/>
      <c r="K7476" s="210"/>
      <c r="L7476" s="102"/>
      <c r="M7476" s="210"/>
      <c r="N7476" s="102"/>
      <c r="O7476" s="210"/>
      <c r="P7476" s="102"/>
      <c r="Q7476" s="215"/>
    </row>
    <row r="7477" spans="2:17" x14ac:dyDescent="0.3">
      <c r="B7477" s="102"/>
      <c r="C7477" s="210"/>
      <c r="D7477" s="102"/>
      <c r="E7477" s="210"/>
      <c r="F7477" s="102"/>
      <c r="G7477" s="210"/>
      <c r="H7477" s="102"/>
      <c r="I7477" s="210"/>
      <c r="J7477" s="102"/>
      <c r="K7477" s="210"/>
      <c r="L7477" s="102"/>
      <c r="M7477" s="210"/>
      <c r="N7477" s="102"/>
      <c r="O7477" s="210"/>
      <c r="P7477" s="102"/>
      <c r="Q7477" s="215"/>
    </row>
    <row r="7478" spans="2:17" x14ac:dyDescent="0.3">
      <c r="B7478" s="102"/>
      <c r="C7478" s="210"/>
      <c r="D7478" s="102"/>
      <c r="E7478" s="210"/>
      <c r="F7478" s="102"/>
      <c r="G7478" s="210"/>
      <c r="H7478" s="102"/>
      <c r="I7478" s="210"/>
      <c r="J7478" s="102"/>
      <c r="K7478" s="210"/>
      <c r="L7478" s="102"/>
      <c r="M7478" s="210"/>
      <c r="N7478" s="102"/>
      <c r="O7478" s="210"/>
      <c r="P7478" s="102"/>
      <c r="Q7478" s="215"/>
    </row>
    <row r="7479" spans="2:17" x14ac:dyDescent="0.3">
      <c r="B7479" s="102"/>
      <c r="C7479" s="210"/>
      <c r="D7479" s="102"/>
      <c r="E7479" s="210"/>
      <c r="F7479" s="102"/>
      <c r="G7479" s="210"/>
      <c r="H7479" s="102"/>
      <c r="I7479" s="210"/>
      <c r="J7479" s="102"/>
      <c r="K7479" s="210"/>
      <c r="L7479" s="102"/>
      <c r="M7479" s="210"/>
      <c r="N7479" s="102"/>
      <c r="O7479" s="210"/>
      <c r="P7479" s="102"/>
      <c r="Q7479" s="215"/>
    </row>
    <row r="7480" spans="2:17" x14ac:dyDescent="0.3">
      <c r="B7480" s="102"/>
      <c r="C7480" s="210"/>
      <c r="D7480" s="102"/>
      <c r="E7480" s="210"/>
      <c r="F7480" s="102"/>
      <c r="G7480" s="210"/>
      <c r="H7480" s="102"/>
      <c r="I7480" s="210"/>
      <c r="J7480" s="102"/>
      <c r="K7480" s="210"/>
      <c r="L7480" s="102"/>
      <c r="M7480" s="210"/>
      <c r="N7480" s="102"/>
      <c r="O7480" s="210"/>
      <c r="P7480" s="102"/>
      <c r="Q7480" s="215"/>
    </row>
    <row r="7481" spans="2:17" x14ac:dyDescent="0.3">
      <c r="B7481" s="102"/>
      <c r="C7481" s="210"/>
      <c r="D7481" s="102"/>
      <c r="E7481" s="210"/>
      <c r="F7481" s="102"/>
      <c r="G7481" s="210"/>
      <c r="H7481" s="102"/>
      <c r="I7481" s="210"/>
      <c r="J7481" s="102"/>
      <c r="K7481" s="210"/>
      <c r="L7481" s="102"/>
      <c r="M7481" s="210"/>
      <c r="N7481" s="102"/>
      <c r="O7481" s="210"/>
      <c r="P7481" s="102"/>
      <c r="Q7481" s="215"/>
    </row>
    <row r="7482" spans="2:17" x14ac:dyDescent="0.3">
      <c r="B7482" s="102"/>
      <c r="C7482" s="210"/>
      <c r="D7482" s="102"/>
      <c r="E7482" s="210"/>
      <c r="F7482" s="102"/>
      <c r="G7482" s="210"/>
      <c r="H7482" s="102"/>
      <c r="I7482" s="210"/>
      <c r="J7482" s="102"/>
      <c r="K7482" s="210"/>
      <c r="L7482" s="102"/>
      <c r="M7482" s="210"/>
      <c r="N7482" s="102"/>
      <c r="O7482" s="210"/>
      <c r="P7482" s="102"/>
      <c r="Q7482" s="215"/>
    </row>
    <row r="7483" spans="2:17" x14ac:dyDescent="0.3">
      <c r="B7483" s="102"/>
      <c r="C7483" s="210"/>
      <c r="D7483" s="102"/>
      <c r="E7483" s="210"/>
      <c r="F7483" s="102"/>
      <c r="G7483" s="210"/>
      <c r="H7483" s="102"/>
      <c r="I7483" s="210"/>
      <c r="J7483" s="102"/>
      <c r="K7483" s="210"/>
      <c r="L7483" s="102"/>
      <c r="M7483" s="210"/>
      <c r="N7483" s="102"/>
      <c r="O7483" s="210"/>
      <c r="P7483" s="102"/>
      <c r="Q7483" s="215"/>
    </row>
    <row r="7484" spans="2:17" x14ac:dyDescent="0.3">
      <c r="B7484" s="102"/>
      <c r="C7484" s="210"/>
      <c r="D7484" s="102"/>
      <c r="E7484" s="210"/>
      <c r="F7484" s="102"/>
      <c r="G7484" s="210"/>
      <c r="H7484" s="102"/>
      <c r="I7484" s="210"/>
      <c r="J7484" s="102"/>
      <c r="K7484" s="210"/>
      <c r="L7484" s="102"/>
      <c r="M7484" s="210"/>
      <c r="N7484" s="102"/>
      <c r="O7484" s="210"/>
      <c r="P7484" s="102"/>
      <c r="Q7484" s="215"/>
    </row>
    <row r="7485" spans="2:17" x14ac:dyDescent="0.3">
      <c r="B7485" s="102"/>
      <c r="C7485" s="210"/>
      <c r="D7485" s="102"/>
      <c r="E7485" s="210"/>
      <c r="F7485" s="102"/>
      <c r="G7485" s="210"/>
      <c r="H7485" s="102"/>
      <c r="I7485" s="210"/>
      <c r="J7485" s="102"/>
      <c r="K7485" s="210"/>
      <c r="L7485" s="102"/>
      <c r="M7485" s="210"/>
      <c r="N7485" s="102"/>
      <c r="O7485" s="210"/>
      <c r="P7485" s="102"/>
      <c r="Q7485" s="215"/>
    </row>
    <row r="7486" spans="2:17" x14ac:dyDescent="0.3">
      <c r="B7486" s="102"/>
      <c r="C7486" s="210"/>
      <c r="D7486" s="102"/>
      <c r="E7486" s="210"/>
      <c r="F7486" s="102"/>
      <c r="G7486" s="210"/>
      <c r="H7486" s="102"/>
      <c r="I7486" s="210"/>
      <c r="J7486" s="102"/>
      <c r="K7486" s="210"/>
      <c r="L7486" s="102"/>
      <c r="M7486" s="210"/>
      <c r="N7486" s="102"/>
      <c r="O7486" s="210"/>
      <c r="P7486" s="102"/>
      <c r="Q7486" s="215"/>
    </row>
    <row r="7487" spans="2:17" x14ac:dyDescent="0.3">
      <c r="B7487" s="102"/>
      <c r="C7487" s="210"/>
      <c r="D7487" s="102"/>
      <c r="E7487" s="210"/>
      <c r="F7487" s="102"/>
      <c r="G7487" s="210"/>
      <c r="H7487" s="102"/>
      <c r="I7487" s="210"/>
      <c r="J7487" s="102"/>
      <c r="K7487" s="210"/>
      <c r="L7487" s="102"/>
      <c r="M7487" s="210"/>
      <c r="N7487" s="102"/>
      <c r="O7487" s="210"/>
      <c r="P7487" s="102"/>
      <c r="Q7487" s="215"/>
    </row>
    <row r="7488" spans="2:17" x14ac:dyDescent="0.3">
      <c r="B7488" s="102"/>
      <c r="C7488" s="210"/>
      <c r="D7488" s="102"/>
      <c r="E7488" s="210"/>
      <c r="F7488" s="102"/>
      <c r="G7488" s="210"/>
      <c r="H7488" s="102"/>
      <c r="I7488" s="210"/>
      <c r="J7488" s="102"/>
      <c r="K7488" s="210"/>
      <c r="L7488" s="102"/>
      <c r="M7488" s="210"/>
      <c r="N7488" s="102"/>
      <c r="O7488" s="210"/>
      <c r="P7488" s="102"/>
      <c r="Q7488" s="215"/>
    </row>
    <row r="7489" spans="2:17" x14ac:dyDescent="0.3">
      <c r="B7489" s="102"/>
      <c r="C7489" s="210"/>
      <c r="D7489" s="102"/>
      <c r="E7489" s="210"/>
      <c r="F7489" s="102"/>
      <c r="G7489" s="210"/>
      <c r="H7489" s="102"/>
      <c r="I7489" s="210"/>
      <c r="J7489" s="102"/>
      <c r="K7489" s="210"/>
      <c r="L7489" s="102"/>
      <c r="M7489" s="210"/>
      <c r="N7489" s="102"/>
      <c r="O7489" s="210"/>
      <c r="P7489" s="102"/>
      <c r="Q7489" s="215"/>
    </row>
    <row r="7490" spans="2:17" x14ac:dyDescent="0.3">
      <c r="B7490" s="102"/>
      <c r="C7490" s="210"/>
      <c r="D7490" s="102"/>
      <c r="E7490" s="210"/>
      <c r="F7490" s="102"/>
      <c r="G7490" s="210"/>
      <c r="H7490" s="102"/>
      <c r="I7490" s="210"/>
      <c r="J7490" s="102"/>
      <c r="K7490" s="210"/>
      <c r="L7490" s="102"/>
      <c r="M7490" s="210"/>
      <c r="N7490" s="102"/>
      <c r="O7490" s="210"/>
      <c r="P7490" s="102"/>
      <c r="Q7490" s="215"/>
    </row>
    <row r="7491" spans="2:17" x14ac:dyDescent="0.3">
      <c r="B7491" s="102"/>
      <c r="C7491" s="210"/>
      <c r="D7491" s="102"/>
      <c r="E7491" s="210"/>
      <c r="F7491" s="102"/>
      <c r="G7491" s="210"/>
      <c r="H7491" s="102"/>
      <c r="I7491" s="210"/>
      <c r="J7491" s="102"/>
      <c r="K7491" s="210"/>
      <c r="L7491" s="102"/>
      <c r="M7491" s="210"/>
      <c r="N7491" s="102"/>
      <c r="O7491" s="210"/>
      <c r="P7491" s="102"/>
      <c r="Q7491" s="215"/>
    </row>
    <row r="7492" spans="2:17" x14ac:dyDescent="0.3">
      <c r="B7492" s="102"/>
      <c r="C7492" s="210"/>
      <c r="D7492" s="102"/>
      <c r="E7492" s="210"/>
      <c r="F7492" s="102"/>
      <c r="G7492" s="210"/>
      <c r="H7492" s="102"/>
      <c r="I7492" s="210"/>
      <c r="J7492" s="102"/>
      <c r="K7492" s="210"/>
      <c r="L7492" s="102"/>
      <c r="M7492" s="210"/>
      <c r="N7492" s="102"/>
      <c r="O7492" s="210"/>
      <c r="P7492" s="102"/>
      <c r="Q7492" s="215"/>
    </row>
    <row r="7493" spans="2:17" x14ac:dyDescent="0.3">
      <c r="B7493" s="102"/>
      <c r="C7493" s="210"/>
      <c r="D7493" s="102"/>
      <c r="E7493" s="210"/>
      <c r="F7493" s="102"/>
      <c r="G7493" s="210"/>
      <c r="H7493" s="102"/>
      <c r="I7493" s="210"/>
      <c r="J7493" s="102"/>
      <c r="K7493" s="210"/>
      <c r="L7493" s="102"/>
      <c r="M7493" s="210"/>
      <c r="N7493" s="102"/>
      <c r="O7493" s="210"/>
      <c r="P7493" s="102"/>
      <c r="Q7493" s="215"/>
    </row>
    <row r="7494" spans="2:17" x14ac:dyDescent="0.3">
      <c r="B7494" s="102"/>
      <c r="C7494" s="210"/>
      <c r="D7494" s="102"/>
      <c r="E7494" s="210"/>
      <c r="F7494" s="102"/>
      <c r="G7494" s="210"/>
      <c r="H7494" s="102"/>
      <c r="I7494" s="210"/>
      <c r="J7494" s="102"/>
      <c r="K7494" s="210"/>
      <c r="L7494" s="102"/>
      <c r="M7494" s="210"/>
      <c r="N7494" s="102"/>
      <c r="O7494" s="210"/>
      <c r="P7494" s="102"/>
      <c r="Q7494" s="215"/>
    </row>
    <row r="7495" spans="2:17" x14ac:dyDescent="0.3">
      <c r="B7495" s="102"/>
      <c r="C7495" s="210"/>
      <c r="D7495" s="102"/>
      <c r="E7495" s="210"/>
      <c r="F7495" s="102"/>
      <c r="G7495" s="210"/>
      <c r="H7495" s="102"/>
      <c r="I7495" s="210"/>
      <c r="J7495" s="102"/>
      <c r="K7495" s="210"/>
      <c r="L7495" s="102"/>
      <c r="M7495" s="210"/>
      <c r="N7495" s="102"/>
      <c r="O7495" s="210"/>
      <c r="P7495" s="102"/>
      <c r="Q7495" s="215"/>
    </row>
    <row r="7496" spans="2:17" x14ac:dyDescent="0.3">
      <c r="B7496" s="102"/>
      <c r="C7496" s="210"/>
      <c r="D7496" s="102"/>
      <c r="E7496" s="210"/>
      <c r="F7496" s="102"/>
      <c r="G7496" s="210"/>
      <c r="H7496" s="102"/>
      <c r="I7496" s="210"/>
      <c r="J7496" s="102"/>
      <c r="K7496" s="210"/>
      <c r="L7496" s="102"/>
      <c r="M7496" s="210"/>
      <c r="N7496" s="102"/>
      <c r="O7496" s="210"/>
      <c r="P7496" s="102"/>
      <c r="Q7496" s="215"/>
    </row>
    <row r="7497" spans="2:17" x14ac:dyDescent="0.3">
      <c r="B7497" s="102"/>
      <c r="C7497" s="210"/>
      <c r="D7497" s="102"/>
      <c r="E7497" s="210"/>
      <c r="F7497" s="102"/>
      <c r="G7497" s="210"/>
      <c r="H7497" s="102"/>
      <c r="I7497" s="210"/>
      <c r="J7497" s="102"/>
      <c r="K7497" s="210"/>
      <c r="L7497" s="102"/>
      <c r="M7497" s="210"/>
      <c r="N7497" s="102"/>
      <c r="O7497" s="210"/>
      <c r="P7497" s="102"/>
      <c r="Q7497" s="215"/>
    </row>
    <row r="7498" spans="2:17" x14ac:dyDescent="0.3">
      <c r="B7498" s="102"/>
      <c r="C7498" s="210"/>
      <c r="D7498" s="102"/>
      <c r="E7498" s="210"/>
      <c r="F7498" s="102"/>
      <c r="G7498" s="210"/>
      <c r="H7498" s="102"/>
      <c r="I7498" s="210"/>
      <c r="J7498" s="102"/>
      <c r="K7498" s="210"/>
      <c r="L7498" s="102"/>
      <c r="M7498" s="210"/>
      <c r="N7498" s="102"/>
      <c r="O7498" s="210"/>
      <c r="P7498" s="102"/>
      <c r="Q7498" s="215"/>
    </row>
    <row r="7499" spans="2:17" x14ac:dyDescent="0.3">
      <c r="B7499" s="102"/>
      <c r="C7499" s="210"/>
      <c r="D7499" s="102"/>
      <c r="E7499" s="210"/>
      <c r="F7499" s="102"/>
      <c r="G7499" s="210"/>
      <c r="H7499" s="102"/>
      <c r="I7499" s="210"/>
      <c r="J7499" s="102"/>
      <c r="K7499" s="210"/>
      <c r="L7499" s="102"/>
      <c r="M7499" s="210"/>
      <c r="N7499" s="102"/>
      <c r="O7499" s="210"/>
      <c r="P7499" s="102"/>
      <c r="Q7499" s="215"/>
    </row>
    <row r="7500" spans="2:17" x14ac:dyDescent="0.3">
      <c r="B7500" s="102"/>
      <c r="C7500" s="210"/>
      <c r="D7500" s="102"/>
      <c r="E7500" s="210"/>
      <c r="F7500" s="102"/>
      <c r="G7500" s="210"/>
      <c r="H7500" s="102"/>
      <c r="I7500" s="210"/>
      <c r="J7500" s="102"/>
      <c r="K7500" s="210"/>
      <c r="L7500" s="102"/>
      <c r="M7500" s="210"/>
      <c r="N7500" s="102"/>
      <c r="O7500" s="210"/>
      <c r="P7500" s="102"/>
      <c r="Q7500" s="215"/>
    </row>
    <row r="7501" spans="2:17" x14ac:dyDescent="0.3">
      <c r="B7501" s="102"/>
      <c r="C7501" s="210"/>
      <c r="D7501" s="102"/>
      <c r="E7501" s="210"/>
      <c r="F7501" s="102"/>
      <c r="G7501" s="210"/>
      <c r="H7501" s="102"/>
      <c r="I7501" s="210"/>
      <c r="J7501" s="102"/>
      <c r="K7501" s="210"/>
      <c r="L7501" s="102"/>
      <c r="M7501" s="210"/>
      <c r="N7501" s="102"/>
      <c r="O7501" s="210"/>
      <c r="P7501" s="102"/>
      <c r="Q7501" s="215"/>
    </row>
    <row r="7502" spans="2:17" x14ac:dyDescent="0.3">
      <c r="B7502" s="102"/>
      <c r="C7502" s="210"/>
      <c r="D7502" s="102"/>
      <c r="E7502" s="210"/>
      <c r="F7502" s="102"/>
      <c r="G7502" s="210"/>
      <c r="H7502" s="102"/>
      <c r="I7502" s="210"/>
      <c r="J7502" s="102"/>
      <c r="K7502" s="210"/>
      <c r="L7502" s="102"/>
      <c r="M7502" s="210"/>
      <c r="N7502" s="102"/>
      <c r="O7502" s="210"/>
      <c r="P7502" s="102"/>
      <c r="Q7502" s="215"/>
    </row>
    <row r="7503" spans="2:17" x14ac:dyDescent="0.3">
      <c r="B7503" s="102"/>
      <c r="C7503" s="210"/>
      <c r="D7503" s="102"/>
      <c r="E7503" s="210"/>
      <c r="F7503" s="102"/>
      <c r="G7503" s="210"/>
      <c r="H7503" s="102"/>
      <c r="I7503" s="210"/>
      <c r="J7503" s="102"/>
      <c r="K7503" s="210"/>
      <c r="L7503" s="102"/>
      <c r="M7503" s="210"/>
      <c r="N7503" s="102"/>
      <c r="O7503" s="210"/>
      <c r="P7503" s="102"/>
      <c r="Q7503" s="215"/>
    </row>
    <row r="7504" spans="2:17" x14ac:dyDescent="0.3">
      <c r="B7504" s="102"/>
      <c r="C7504" s="210"/>
      <c r="D7504" s="102"/>
      <c r="E7504" s="210"/>
      <c r="F7504" s="102"/>
      <c r="G7504" s="210"/>
      <c r="H7504" s="102"/>
      <c r="I7504" s="210"/>
      <c r="J7504" s="102"/>
      <c r="K7504" s="210"/>
      <c r="L7504" s="102"/>
      <c r="M7504" s="210"/>
      <c r="N7504" s="102"/>
      <c r="O7504" s="210"/>
      <c r="P7504" s="102"/>
      <c r="Q7504" s="215"/>
    </row>
    <row r="7505" spans="2:17" x14ac:dyDescent="0.3">
      <c r="B7505" s="102"/>
      <c r="C7505" s="210"/>
      <c r="D7505" s="102"/>
      <c r="E7505" s="210"/>
      <c r="F7505" s="102"/>
      <c r="G7505" s="210"/>
      <c r="H7505" s="102"/>
      <c r="I7505" s="210"/>
      <c r="J7505" s="102"/>
      <c r="K7505" s="210"/>
      <c r="L7505" s="102"/>
      <c r="M7505" s="210"/>
      <c r="N7505" s="102"/>
      <c r="O7505" s="210"/>
      <c r="P7505" s="102"/>
      <c r="Q7505" s="215"/>
    </row>
    <row r="7506" spans="2:17" x14ac:dyDescent="0.3">
      <c r="B7506" s="102"/>
      <c r="C7506" s="210"/>
      <c r="D7506" s="102"/>
      <c r="E7506" s="210"/>
      <c r="F7506" s="102"/>
      <c r="G7506" s="210"/>
      <c r="H7506" s="102"/>
      <c r="I7506" s="210"/>
      <c r="J7506" s="102"/>
      <c r="K7506" s="210"/>
      <c r="L7506" s="102"/>
      <c r="M7506" s="210"/>
      <c r="N7506" s="102"/>
      <c r="O7506" s="210"/>
      <c r="P7506" s="102"/>
      <c r="Q7506" s="215"/>
    </row>
    <row r="7507" spans="2:17" x14ac:dyDescent="0.3">
      <c r="B7507" s="102"/>
      <c r="C7507" s="210"/>
      <c r="D7507" s="102"/>
      <c r="E7507" s="210"/>
      <c r="F7507" s="102"/>
      <c r="G7507" s="210"/>
      <c r="H7507" s="102"/>
      <c r="I7507" s="210"/>
      <c r="J7507" s="102"/>
      <c r="K7507" s="210"/>
      <c r="L7507" s="102"/>
      <c r="M7507" s="210"/>
      <c r="N7507" s="102"/>
      <c r="O7507" s="210"/>
      <c r="P7507" s="102"/>
      <c r="Q7507" s="215"/>
    </row>
    <row r="7508" spans="2:17" x14ac:dyDescent="0.3">
      <c r="B7508" s="102"/>
      <c r="C7508" s="210"/>
      <c r="D7508" s="102"/>
      <c r="E7508" s="210"/>
      <c r="F7508" s="102"/>
      <c r="G7508" s="210"/>
      <c r="H7508" s="102"/>
      <c r="I7508" s="210"/>
      <c r="J7508" s="102"/>
      <c r="K7508" s="210"/>
      <c r="L7508" s="102"/>
      <c r="M7508" s="210"/>
      <c r="N7508" s="102"/>
      <c r="O7508" s="210"/>
      <c r="P7508" s="102"/>
      <c r="Q7508" s="215"/>
    </row>
    <row r="7509" spans="2:17" x14ac:dyDescent="0.3">
      <c r="B7509" s="102"/>
      <c r="C7509" s="210"/>
      <c r="D7509" s="102"/>
      <c r="E7509" s="210"/>
      <c r="F7509" s="102"/>
      <c r="G7509" s="210"/>
      <c r="H7509" s="102"/>
      <c r="I7509" s="210"/>
      <c r="J7509" s="102"/>
      <c r="K7509" s="210"/>
      <c r="L7509" s="102"/>
      <c r="M7509" s="210"/>
      <c r="N7509" s="102"/>
      <c r="O7509" s="210"/>
      <c r="P7509" s="102"/>
      <c r="Q7509" s="215"/>
    </row>
    <row r="7510" spans="2:17" x14ac:dyDescent="0.3">
      <c r="B7510" s="102"/>
      <c r="C7510" s="210"/>
      <c r="D7510" s="102"/>
      <c r="E7510" s="210"/>
      <c r="F7510" s="102"/>
      <c r="G7510" s="210"/>
      <c r="H7510" s="102"/>
      <c r="I7510" s="210"/>
      <c r="J7510" s="102"/>
      <c r="K7510" s="210"/>
      <c r="L7510" s="102"/>
      <c r="M7510" s="210"/>
      <c r="N7510" s="102"/>
      <c r="O7510" s="210"/>
      <c r="P7510" s="102"/>
      <c r="Q7510" s="215"/>
    </row>
    <row r="7511" spans="2:17" x14ac:dyDescent="0.3">
      <c r="B7511" s="102"/>
      <c r="C7511" s="210"/>
      <c r="D7511" s="102"/>
      <c r="E7511" s="210"/>
      <c r="F7511" s="102"/>
      <c r="G7511" s="210"/>
      <c r="H7511" s="102"/>
      <c r="I7511" s="210"/>
      <c r="J7511" s="102"/>
      <c r="K7511" s="210"/>
      <c r="L7511" s="102"/>
      <c r="M7511" s="210"/>
      <c r="N7511" s="102"/>
      <c r="O7511" s="210"/>
      <c r="P7511" s="102"/>
      <c r="Q7511" s="215"/>
    </row>
    <row r="7512" spans="2:17" x14ac:dyDescent="0.3">
      <c r="B7512" s="102"/>
      <c r="C7512" s="210"/>
      <c r="D7512" s="102"/>
      <c r="E7512" s="210"/>
      <c r="F7512" s="102"/>
      <c r="G7512" s="210"/>
      <c r="H7512" s="102"/>
      <c r="I7512" s="210"/>
      <c r="J7512" s="102"/>
      <c r="K7512" s="210"/>
      <c r="L7512" s="102"/>
      <c r="M7512" s="210"/>
      <c r="N7512" s="102"/>
      <c r="O7512" s="210"/>
      <c r="P7512" s="102"/>
      <c r="Q7512" s="215"/>
    </row>
    <row r="7513" spans="2:17" x14ac:dyDescent="0.3">
      <c r="B7513" s="102"/>
      <c r="C7513" s="210"/>
      <c r="D7513" s="102"/>
      <c r="E7513" s="210"/>
      <c r="F7513" s="102"/>
      <c r="G7513" s="210"/>
      <c r="H7513" s="102"/>
      <c r="I7513" s="210"/>
      <c r="J7513" s="102"/>
      <c r="K7513" s="210"/>
      <c r="L7513" s="102"/>
      <c r="M7513" s="210"/>
      <c r="N7513" s="102"/>
      <c r="O7513" s="210"/>
      <c r="P7513" s="102"/>
      <c r="Q7513" s="215"/>
    </row>
    <row r="7514" spans="2:17" x14ac:dyDescent="0.3">
      <c r="B7514" s="102"/>
      <c r="C7514" s="210"/>
      <c r="D7514" s="102"/>
      <c r="E7514" s="210"/>
      <c r="F7514" s="102"/>
      <c r="G7514" s="210"/>
      <c r="H7514" s="102"/>
      <c r="I7514" s="210"/>
      <c r="J7514" s="102"/>
      <c r="K7514" s="210"/>
      <c r="L7514" s="102"/>
      <c r="M7514" s="210"/>
      <c r="N7514" s="102"/>
      <c r="O7514" s="210"/>
      <c r="P7514" s="102"/>
      <c r="Q7514" s="215"/>
    </row>
    <row r="7515" spans="2:17" x14ac:dyDescent="0.3">
      <c r="B7515" s="102"/>
      <c r="C7515" s="210"/>
      <c r="D7515" s="102"/>
      <c r="E7515" s="210"/>
      <c r="F7515" s="102"/>
      <c r="G7515" s="210"/>
      <c r="H7515" s="102"/>
      <c r="I7515" s="210"/>
      <c r="J7515" s="102"/>
      <c r="K7515" s="210"/>
      <c r="L7515" s="102"/>
      <c r="M7515" s="210"/>
      <c r="N7515" s="102"/>
      <c r="O7515" s="210"/>
      <c r="P7515" s="102"/>
      <c r="Q7515" s="215"/>
    </row>
    <row r="7516" spans="2:17" x14ac:dyDescent="0.3">
      <c r="B7516" s="102"/>
      <c r="C7516" s="210"/>
      <c r="D7516" s="102"/>
      <c r="E7516" s="210"/>
      <c r="F7516" s="102"/>
      <c r="G7516" s="210"/>
      <c r="H7516" s="102"/>
      <c r="I7516" s="210"/>
      <c r="J7516" s="102"/>
      <c r="K7516" s="210"/>
      <c r="L7516" s="102"/>
      <c r="M7516" s="210"/>
      <c r="N7516" s="102"/>
      <c r="O7516" s="210"/>
      <c r="P7516" s="102"/>
      <c r="Q7516" s="215"/>
    </row>
    <row r="7517" spans="2:17" x14ac:dyDescent="0.3">
      <c r="B7517" s="102"/>
      <c r="C7517" s="210"/>
      <c r="D7517" s="102"/>
      <c r="E7517" s="210"/>
      <c r="F7517" s="102"/>
      <c r="G7517" s="210"/>
      <c r="H7517" s="102"/>
      <c r="I7517" s="210"/>
      <c r="J7517" s="102"/>
      <c r="K7517" s="210"/>
      <c r="L7517" s="102"/>
      <c r="M7517" s="210"/>
      <c r="N7517" s="102"/>
      <c r="O7517" s="210"/>
      <c r="P7517" s="102"/>
      <c r="Q7517" s="215"/>
    </row>
    <row r="7518" spans="2:17" x14ac:dyDescent="0.3">
      <c r="B7518" s="102"/>
      <c r="C7518" s="210"/>
      <c r="D7518" s="102"/>
      <c r="E7518" s="210"/>
      <c r="F7518" s="102"/>
      <c r="G7518" s="210"/>
      <c r="H7518" s="102"/>
      <c r="I7518" s="210"/>
      <c r="J7518" s="102"/>
      <c r="K7518" s="210"/>
      <c r="L7518" s="102"/>
      <c r="M7518" s="210"/>
      <c r="N7518" s="102"/>
      <c r="O7518" s="210"/>
      <c r="P7518" s="102"/>
      <c r="Q7518" s="215"/>
    </row>
    <row r="7519" spans="2:17" x14ac:dyDescent="0.3">
      <c r="B7519" s="102"/>
      <c r="C7519" s="210"/>
      <c r="D7519" s="102"/>
      <c r="E7519" s="210"/>
      <c r="F7519" s="102"/>
      <c r="G7519" s="210"/>
      <c r="H7519" s="102"/>
      <c r="I7519" s="210"/>
      <c r="J7519" s="102"/>
      <c r="K7519" s="210"/>
      <c r="L7519" s="102"/>
      <c r="M7519" s="210"/>
      <c r="N7519" s="102"/>
      <c r="O7519" s="210"/>
      <c r="P7519" s="102"/>
      <c r="Q7519" s="215"/>
    </row>
    <row r="7520" spans="2:17" x14ac:dyDescent="0.3">
      <c r="B7520" s="102"/>
      <c r="C7520" s="210"/>
      <c r="D7520" s="102"/>
      <c r="E7520" s="210"/>
      <c r="F7520" s="102"/>
      <c r="G7520" s="210"/>
      <c r="H7520" s="102"/>
      <c r="I7520" s="210"/>
      <c r="J7520" s="102"/>
      <c r="K7520" s="210"/>
      <c r="L7520" s="102"/>
      <c r="M7520" s="210"/>
      <c r="N7520" s="102"/>
      <c r="O7520" s="210"/>
      <c r="P7520" s="102"/>
      <c r="Q7520" s="215"/>
    </row>
    <row r="7521" spans="2:17" x14ac:dyDescent="0.3">
      <c r="B7521" s="102"/>
      <c r="C7521" s="210"/>
      <c r="D7521" s="102"/>
      <c r="E7521" s="210"/>
      <c r="F7521" s="102"/>
      <c r="G7521" s="210"/>
      <c r="H7521" s="102"/>
      <c r="I7521" s="210"/>
      <c r="J7521" s="102"/>
      <c r="K7521" s="210"/>
      <c r="L7521" s="102"/>
      <c r="M7521" s="210"/>
      <c r="N7521" s="102"/>
      <c r="O7521" s="210"/>
      <c r="P7521" s="102"/>
      <c r="Q7521" s="215"/>
    </row>
    <row r="7522" spans="2:17" x14ac:dyDescent="0.3">
      <c r="B7522" s="102"/>
      <c r="C7522" s="210"/>
      <c r="D7522" s="102"/>
      <c r="E7522" s="210"/>
      <c r="F7522" s="102"/>
      <c r="G7522" s="210"/>
      <c r="H7522" s="102"/>
      <c r="I7522" s="210"/>
      <c r="J7522" s="102"/>
      <c r="K7522" s="210"/>
      <c r="L7522" s="102"/>
      <c r="M7522" s="210"/>
      <c r="N7522" s="102"/>
      <c r="O7522" s="210"/>
      <c r="P7522" s="102"/>
      <c r="Q7522" s="215"/>
    </row>
    <row r="7523" spans="2:17" x14ac:dyDescent="0.3">
      <c r="B7523" s="102"/>
      <c r="C7523" s="210"/>
      <c r="D7523" s="102"/>
      <c r="E7523" s="210"/>
      <c r="F7523" s="102"/>
      <c r="G7523" s="210"/>
      <c r="H7523" s="102"/>
      <c r="I7523" s="210"/>
      <c r="J7523" s="102"/>
      <c r="K7523" s="210"/>
      <c r="L7523" s="102"/>
      <c r="M7523" s="210"/>
      <c r="N7523" s="102"/>
      <c r="O7523" s="210"/>
      <c r="P7523" s="102"/>
      <c r="Q7523" s="215"/>
    </row>
    <row r="7524" spans="2:17" x14ac:dyDescent="0.3">
      <c r="B7524" s="102"/>
      <c r="C7524" s="210"/>
      <c r="D7524" s="102"/>
      <c r="E7524" s="210"/>
      <c r="F7524" s="102"/>
      <c r="G7524" s="210"/>
      <c r="H7524" s="102"/>
      <c r="I7524" s="210"/>
      <c r="J7524" s="102"/>
      <c r="K7524" s="210"/>
      <c r="L7524" s="102"/>
      <c r="M7524" s="210"/>
      <c r="N7524" s="102"/>
      <c r="O7524" s="210"/>
      <c r="P7524" s="102"/>
      <c r="Q7524" s="215"/>
    </row>
    <row r="7525" spans="2:17" x14ac:dyDescent="0.3">
      <c r="B7525" s="102"/>
      <c r="C7525" s="210"/>
      <c r="D7525" s="102"/>
      <c r="E7525" s="210"/>
      <c r="F7525" s="102"/>
      <c r="G7525" s="210"/>
      <c r="H7525" s="102"/>
      <c r="I7525" s="210"/>
      <c r="J7525" s="102"/>
      <c r="K7525" s="210"/>
      <c r="L7525" s="102"/>
      <c r="M7525" s="210"/>
      <c r="N7525" s="102"/>
      <c r="O7525" s="210"/>
      <c r="P7525" s="102"/>
      <c r="Q7525" s="215"/>
    </row>
    <row r="7526" spans="2:17" x14ac:dyDescent="0.3">
      <c r="B7526" s="102"/>
      <c r="C7526" s="210"/>
      <c r="D7526" s="102"/>
      <c r="E7526" s="210"/>
      <c r="F7526" s="102"/>
      <c r="G7526" s="210"/>
      <c r="H7526" s="102"/>
      <c r="I7526" s="210"/>
      <c r="J7526" s="102"/>
      <c r="K7526" s="210"/>
      <c r="L7526" s="102"/>
      <c r="M7526" s="210"/>
      <c r="N7526" s="102"/>
      <c r="O7526" s="210"/>
      <c r="P7526" s="102"/>
      <c r="Q7526" s="215"/>
    </row>
    <row r="7527" spans="2:17" x14ac:dyDescent="0.3">
      <c r="B7527" s="102"/>
      <c r="C7527" s="210"/>
      <c r="D7527" s="102"/>
      <c r="E7527" s="210"/>
      <c r="F7527" s="102"/>
      <c r="G7527" s="210"/>
      <c r="H7527" s="102"/>
      <c r="I7527" s="210"/>
      <c r="J7527" s="102"/>
      <c r="K7527" s="210"/>
      <c r="L7527" s="102"/>
      <c r="M7527" s="210"/>
      <c r="N7527" s="102"/>
      <c r="O7527" s="210"/>
      <c r="P7527" s="102"/>
      <c r="Q7527" s="215"/>
    </row>
    <row r="7528" spans="2:17" x14ac:dyDescent="0.3">
      <c r="B7528" s="102"/>
      <c r="C7528" s="210"/>
      <c r="D7528" s="102"/>
      <c r="E7528" s="210"/>
      <c r="F7528" s="102"/>
      <c r="G7528" s="210"/>
      <c r="H7528" s="102"/>
      <c r="I7528" s="210"/>
      <c r="J7528" s="102"/>
      <c r="K7528" s="210"/>
      <c r="L7528" s="102"/>
      <c r="M7528" s="210"/>
      <c r="N7528" s="102"/>
      <c r="O7528" s="210"/>
      <c r="P7528" s="102"/>
      <c r="Q7528" s="215"/>
    </row>
    <row r="7529" spans="2:17" x14ac:dyDescent="0.3">
      <c r="B7529" s="102"/>
      <c r="C7529" s="210"/>
      <c r="D7529" s="102"/>
      <c r="E7529" s="210"/>
      <c r="F7529" s="102"/>
      <c r="G7529" s="210"/>
      <c r="H7529" s="102"/>
      <c r="I7529" s="210"/>
      <c r="J7529" s="102"/>
      <c r="K7529" s="210"/>
      <c r="L7529" s="102"/>
      <c r="M7529" s="210"/>
      <c r="N7529" s="102"/>
      <c r="O7529" s="210"/>
      <c r="P7529" s="102"/>
      <c r="Q7529" s="215"/>
    </row>
    <row r="7530" spans="2:17" x14ac:dyDescent="0.3">
      <c r="B7530" s="102"/>
      <c r="C7530" s="210"/>
      <c r="D7530" s="102"/>
      <c r="E7530" s="210"/>
      <c r="F7530" s="102"/>
      <c r="G7530" s="210"/>
      <c r="H7530" s="102"/>
      <c r="I7530" s="210"/>
      <c r="J7530" s="102"/>
      <c r="K7530" s="210"/>
      <c r="L7530" s="102"/>
      <c r="M7530" s="210"/>
      <c r="N7530" s="102"/>
      <c r="O7530" s="210"/>
      <c r="P7530" s="102"/>
      <c r="Q7530" s="215"/>
    </row>
    <row r="7531" spans="2:17" x14ac:dyDescent="0.3">
      <c r="B7531" s="102"/>
      <c r="C7531" s="210"/>
      <c r="D7531" s="102"/>
      <c r="E7531" s="210"/>
      <c r="F7531" s="102"/>
      <c r="G7531" s="210"/>
      <c r="H7531" s="102"/>
      <c r="I7531" s="210"/>
      <c r="J7531" s="102"/>
      <c r="K7531" s="210"/>
      <c r="L7531" s="102"/>
      <c r="M7531" s="210"/>
      <c r="N7531" s="102"/>
      <c r="O7531" s="210"/>
      <c r="P7531" s="102"/>
      <c r="Q7531" s="215"/>
    </row>
    <row r="7532" spans="2:17" x14ac:dyDescent="0.3">
      <c r="B7532" s="102"/>
      <c r="C7532" s="210"/>
      <c r="D7532" s="102"/>
      <c r="E7532" s="210"/>
      <c r="F7532" s="102"/>
      <c r="G7532" s="210"/>
      <c r="H7532" s="102"/>
      <c r="I7532" s="210"/>
      <c r="J7532" s="102"/>
      <c r="K7532" s="210"/>
      <c r="L7532" s="102"/>
      <c r="M7532" s="210"/>
      <c r="N7532" s="102"/>
      <c r="O7532" s="210"/>
      <c r="P7532" s="102"/>
      <c r="Q7532" s="215"/>
    </row>
    <row r="7533" spans="2:17" x14ac:dyDescent="0.3">
      <c r="B7533" s="102"/>
      <c r="C7533" s="210"/>
      <c r="D7533" s="102"/>
      <c r="E7533" s="210"/>
      <c r="F7533" s="102"/>
      <c r="G7533" s="210"/>
      <c r="H7533" s="102"/>
      <c r="I7533" s="210"/>
      <c r="J7533" s="102"/>
      <c r="K7533" s="210"/>
      <c r="L7533" s="102"/>
      <c r="M7533" s="210"/>
      <c r="N7533" s="102"/>
      <c r="O7533" s="210"/>
      <c r="P7533" s="102"/>
      <c r="Q7533" s="215"/>
    </row>
    <row r="7534" spans="2:17" x14ac:dyDescent="0.3">
      <c r="B7534" s="102"/>
      <c r="C7534" s="210"/>
      <c r="D7534" s="102"/>
      <c r="E7534" s="210"/>
      <c r="F7534" s="102"/>
      <c r="G7534" s="210"/>
      <c r="H7534" s="102"/>
      <c r="I7534" s="210"/>
      <c r="J7534" s="102"/>
      <c r="K7534" s="210"/>
      <c r="L7534" s="102"/>
      <c r="M7534" s="210"/>
      <c r="N7534" s="102"/>
      <c r="O7534" s="210"/>
      <c r="P7534" s="102"/>
      <c r="Q7534" s="215"/>
    </row>
    <row r="7535" spans="2:17" x14ac:dyDescent="0.3">
      <c r="B7535" s="102"/>
      <c r="C7535" s="210"/>
      <c r="D7535" s="102"/>
      <c r="E7535" s="210"/>
      <c r="F7535" s="102"/>
      <c r="G7535" s="210"/>
      <c r="H7535" s="102"/>
      <c r="I7535" s="210"/>
      <c r="J7535" s="102"/>
      <c r="K7535" s="210"/>
      <c r="L7535" s="102"/>
      <c r="M7535" s="210"/>
      <c r="N7535" s="102"/>
      <c r="O7535" s="210"/>
      <c r="P7535" s="102"/>
      <c r="Q7535" s="215"/>
    </row>
    <row r="7536" spans="2:17" x14ac:dyDescent="0.3">
      <c r="B7536" s="102"/>
      <c r="C7536" s="210"/>
      <c r="D7536" s="102"/>
      <c r="E7536" s="210"/>
      <c r="F7536" s="102"/>
      <c r="G7536" s="210"/>
      <c r="H7536" s="102"/>
      <c r="I7536" s="210"/>
      <c r="J7536" s="102"/>
      <c r="K7536" s="210"/>
      <c r="L7536" s="102"/>
      <c r="M7536" s="210"/>
      <c r="N7536" s="102"/>
      <c r="O7536" s="210"/>
      <c r="P7536" s="102"/>
      <c r="Q7536" s="215"/>
    </row>
    <row r="7537" spans="2:17" x14ac:dyDescent="0.3">
      <c r="B7537" s="102"/>
      <c r="C7537" s="210"/>
      <c r="D7537" s="102"/>
      <c r="E7537" s="210"/>
      <c r="F7537" s="102"/>
      <c r="G7537" s="210"/>
      <c r="H7537" s="102"/>
      <c r="I7537" s="210"/>
      <c r="J7537" s="102"/>
      <c r="K7537" s="210"/>
      <c r="L7537" s="102"/>
      <c r="M7537" s="210"/>
      <c r="N7537" s="102"/>
      <c r="O7537" s="210"/>
      <c r="P7537" s="102"/>
      <c r="Q7537" s="215"/>
    </row>
    <row r="7538" spans="2:17" x14ac:dyDescent="0.3">
      <c r="B7538" s="102"/>
      <c r="C7538" s="210"/>
      <c r="D7538" s="102"/>
      <c r="E7538" s="210"/>
      <c r="F7538" s="102"/>
      <c r="G7538" s="210"/>
      <c r="H7538" s="102"/>
      <c r="I7538" s="210"/>
      <c r="J7538" s="102"/>
      <c r="K7538" s="210"/>
      <c r="L7538" s="102"/>
      <c r="M7538" s="210"/>
      <c r="N7538" s="102"/>
      <c r="O7538" s="210"/>
      <c r="P7538" s="102"/>
      <c r="Q7538" s="215"/>
    </row>
    <row r="7539" spans="2:17" x14ac:dyDescent="0.3">
      <c r="B7539" s="102"/>
      <c r="C7539" s="210"/>
      <c r="D7539" s="102"/>
      <c r="E7539" s="210"/>
      <c r="F7539" s="102"/>
      <c r="G7539" s="210"/>
      <c r="H7539" s="102"/>
      <c r="I7539" s="210"/>
      <c r="J7539" s="102"/>
      <c r="K7539" s="210"/>
      <c r="L7539" s="102"/>
      <c r="M7539" s="210"/>
      <c r="N7539" s="102"/>
      <c r="O7539" s="210"/>
      <c r="P7539" s="102"/>
      <c r="Q7539" s="215"/>
    </row>
    <row r="7540" spans="2:17" x14ac:dyDescent="0.3">
      <c r="B7540" s="102"/>
      <c r="C7540" s="210"/>
      <c r="D7540" s="102"/>
      <c r="E7540" s="210"/>
      <c r="F7540" s="102"/>
      <c r="G7540" s="210"/>
      <c r="H7540" s="102"/>
      <c r="I7540" s="210"/>
      <c r="J7540" s="102"/>
      <c r="K7540" s="210"/>
      <c r="L7540" s="102"/>
      <c r="M7540" s="210"/>
      <c r="N7540" s="102"/>
      <c r="O7540" s="210"/>
      <c r="P7540" s="102"/>
      <c r="Q7540" s="215"/>
    </row>
    <row r="7541" spans="2:17" x14ac:dyDescent="0.3">
      <c r="B7541" s="102"/>
      <c r="C7541" s="210"/>
      <c r="D7541" s="102"/>
      <c r="E7541" s="210"/>
      <c r="F7541" s="102"/>
      <c r="G7541" s="210"/>
      <c r="H7541" s="102"/>
      <c r="I7541" s="210"/>
      <c r="J7541" s="102"/>
      <c r="K7541" s="210"/>
      <c r="L7541" s="102"/>
      <c r="M7541" s="210"/>
      <c r="N7541" s="102"/>
      <c r="O7541" s="210"/>
      <c r="P7541" s="102"/>
      <c r="Q7541" s="215"/>
    </row>
    <row r="7542" spans="2:17" x14ac:dyDescent="0.3">
      <c r="B7542" s="102"/>
      <c r="C7542" s="210"/>
      <c r="D7542" s="102"/>
      <c r="E7542" s="210"/>
      <c r="F7542" s="102"/>
      <c r="G7542" s="210"/>
      <c r="H7542" s="102"/>
      <c r="I7542" s="210"/>
      <c r="J7542" s="102"/>
      <c r="K7542" s="210"/>
      <c r="L7542" s="102"/>
      <c r="M7542" s="210"/>
      <c r="N7542" s="102"/>
      <c r="O7542" s="210"/>
      <c r="P7542" s="102"/>
      <c r="Q7542" s="215"/>
    </row>
    <row r="7543" spans="2:17" x14ac:dyDescent="0.3">
      <c r="B7543" s="102"/>
      <c r="C7543" s="210"/>
      <c r="D7543" s="102"/>
      <c r="E7543" s="210"/>
      <c r="F7543" s="102"/>
      <c r="G7543" s="210"/>
      <c r="H7543" s="102"/>
      <c r="I7543" s="210"/>
      <c r="J7543" s="102"/>
      <c r="K7543" s="210"/>
      <c r="L7543" s="102"/>
      <c r="M7543" s="210"/>
      <c r="N7543" s="102"/>
      <c r="O7543" s="210"/>
      <c r="P7543" s="102"/>
      <c r="Q7543" s="215"/>
    </row>
    <row r="7544" spans="2:17" x14ac:dyDescent="0.3">
      <c r="B7544" s="102"/>
      <c r="C7544" s="210"/>
      <c r="D7544" s="102"/>
      <c r="E7544" s="210"/>
      <c r="F7544" s="102"/>
      <c r="G7544" s="210"/>
      <c r="H7544" s="102"/>
      <c r="I7544" s="210"/>
      <c r="J7544" s="102"/>
      <c r="K7544" s="210"/>
      <c r="L7544" s="102"/>
      <c r="M7544" s="210"/>
      <c r="N7544" s="102"/>
      <c r="O7544" s="210"/>
      <c r="P7544" s="102"/>
      <c r="Q7544" s="215"/>
    </row>
    <row r="7545" spans="2:17" x14ac:dyDescent="0.3">
      <c r="B7545" s="102"/>
      <c r="C7545" s="210"/>
      <c r="D7545" s="102"/>
      <c r="E7545" s="210"/>
      <c r="F7545" s="102"/>
      <c r="G7545" s="210"/>
      <c r="H7545" s="102"/>
      <c r="I7545" s="210"/>
      <c r="J7545" s="102"/>
      <c r="K7545" s="210"/>
      <c r="L7545" s="102"/>
      <c r="M7545" s="210"/>
      <c r="N7545" s="102"/>
      <c r="O7545" s="210"/>
      <c r="P7545" s="102"/>
      <c r="Q7545" s="215"/>
    </row>
    <row r="7546" spans="2:17" x14ac:dyDescent="0.3">
      <c r="B7546" s="102"/>
      <c r="C7546" s="210"/>
      <c r="D7546" s="102"/>
      <c r="E7546" s="210"/>
      <c r="F7546" s="102"/>
      <c r="G7546" s="210"/>
      <c r="H7546" s="102"/>
      <c r="I7546" s="210"/>
      <c r="J7546" s="102"/>
      <c r="K7546" s="210"/>
      <c r="L7546" s="102"/>
      <c r="M7546" s="210"/>
      <c r="N7546" s="102"/>
      <c r="O7546" s="210"/>
      <c r="P7546" s="102"/>
      <c r="Q7546" s="215"/>
    </row>
    <row r="7547" spans="2:17" x14ac:dyDescent="0.3">
      <c r="B7547" s="102"/>
      <c r="C7547" s="210"/>
      <c r="D7547" s="102"/>
      <c r="E7547" s="210"/>
      <c r="F7547" s="102"/>
      <c r="G7547" s="210"/>
      <c r="H7547" s="102"/>
      <c r="I7547" s="210"/>
      <c r="J7547" s="102"/>
      <c r="K7547" s="210"/>
      <c r="L7547" s="102"/>
      <c r="M7547" s="210"/>
      <c r="N7547" s="102"/>
      <c r="O7547" s="210"/>
      <c r="P7547" s="102"/>
      <c r="Q7547" s="215"/>
    </row>
    <row r="7548" spans="2:17" x14ac:dyDescent="0.3">
      <c r="B7548" s="102"/>
      <c r="C7548" s="210"/>
      <c r="D7548" s="102"/>
      <c r="E7548" s="210"/>
      <c r="F7548" s="102"/>
      <c r="G7548" s="210"/>
      <c r="H7548" s="102"/>
      <c r="I7548" s="210"/>
      <c r="J7548" s="102"/>
      <c r="K7548" s="210"/>
      <c r="L7548" s="102"/>
      <c r="M7548" s="210"/>
      <c r="N7548" s="102"/>
      <c r="O7548" s="210"/>
      <c r="P7548" s="102"/>
      <c r="Q7548" s="215"/>
    </row>
    <row r="7549" spans="2:17" x14ac:dyDescent="0.3">
      <c r="B7549" s="102"/>
      <c r="C7549" s="210"/>
      <c r="D7549" s="102"/>
      <c r="E7549" s="210"/>
      <c r="F7549" s="102"/>
      <c r="G7549" s="210"/>
      <c r="H7549" s="102"/>
      <c r="I7549" s="210"/>
      <c r="J7549" s="102"/>
      <c r="K7549" s="210"/>
      <c r="L7549" s="102"/>
      <c r="M7549" s="210"/>
      <c r="N7549" s="102"/>
      <c r="O7549" s="210"/>
      <c r="P7549" s="102"/>
      <c r="Q7549" s="215"/>
    </row>
    <row r="7550" spans="2:17" x14ac:dyDescent="0.3">
      <c r="B7550" s="102"/>
      <c r="C7550" s="210"/>
      <c r="D7550" s="102"/>
      <c r="E7550" s="210"/>
      <c r="F7550" s="102"/>
      <c r="G7550" s="210"/>
      <c r="H7550" s="102"/>
      <c r="I7550" s="210"/>
      <c r="J7550" s="102"/>
      <c r="K7550" s="210"/>
      <c r="L7550" s="102"/>
      <c r="M7550" s="210"/>
      <c r="N7550" s="102"/>
      <c r="O7550" s="210"/>
      <c r="P7550" s="102"/>
      <c r="Q7550" s="215"/>
    </row>
    <row r="7551" spans="2:17" x14ac:dyDescent="0.3">
      <c r="B7551" s="102"/>
      <c r="C7551" s="210"/>
      <c r="D7551" s="102"/>
      <c r="E7551" s="210"/>
      <c r="F7551" s="102"/>
      <c r="G7551" s="210"/>
      <c r="H7551" s="102"/>
      <c r="I7551" s="210"/>
      <c r="J7551" s="102"/>
      <c r="K7551" s="210"/>
      <c r="L7551" s="102"/>
      <c r="M7551" s="210"/>
      <c r="N7551" s="102"/>
      <c r="O7551" s="210"/>
      <c r="P7551" s="102"/>
      <c r="Q7551" s="215"/>
    </row>
    <row r="7552" spans="2:17" x14ac:dyDescent="0.3">
      <c r="B7552" s="102"/>
      <c r="C7552" s="210"/>
      <c r="D7552" s="102"/>
      <c r="E7552" s="210"/>
      <c r="F7552" s="102"/>
      <c r="G7552" s="210"/>
      <c r="H7552" s="102"/>
      <c r="I7552" s="210"/>
      <c r="J7552" s="102"/>
      <c r="K7552" s="210"/>
      <c r="L7552" s="102"/>
      <c r="M7552" s="210"/>
      <c r="N7552" s="102"/>
      <c r="O7552" s="210"/>
      <c r="P7552" s="102"/>
      <c r="Q7552" s="215"/>
    </row>
    <row r="7553" spans="2:17" x14ac:dyDescent="0.3">
      <c r="B7553" s="102"/>
      <c r="C7553" s="210"/>
      <c r="D7553" s="102"/>
      <c r="E7553" s="210"/>
      <c r="F7553" s="102"/>
      <c r="G7553" s="210"/>
      <c r="H7553" s="102"/>
      <c r="I7553" s="210"/>
      <c r="J7553" s="102"/>
      <c r="K7553" s="210"/>
      <c r="L7553" s="102"/>
      <c r="M7553" s="210"/>
      <c r="N7553" s="102"/>
      <c r="O7553" s="210"/>
      <c r="P7553" s="102"/>
      <c r="Q7553" s="215"/>
    </row>
    <row r="7554" spans="2:17" x14ac:dyDescent="0.3">
      <c r="B7554" s="102"/>
      <c r="C7554" s="210"/>
      <c r="D7554" s="102"/>
      <c r="E7554" s="210"/>
      <c r="F7554" s="102"/>
      <c r="G7554" s="210"/>
      <c r="H7554" s="102"/>
      <c r="I7554" s="210"/>
      <c r="J7554" s="102"/>
      <c r="K7554" s="210"/>
      <c r="L7554" s="102"/>
      <c r="M7554" s="210"/>
      <c r="N7554" s="102"/>
      <c r="O7554" s="210"/>
      <c r="P7554" s="102"/>
      <c r="Q7554" s="215"/>
    </row>
    <row r="7555" spans="2:17" x14ac:dyDescent="0.3">
      <c r="B7555" s="102"/>
      <c r="C7555" s="210"/>
      <c r="D7555" s="102"/>
      <c r="E7555" s="210"/>
      <c r="F7555" s="102"/>
      <c r="G7555" s="210"/>
      <c r="H7555" s="102"/>
      <c r="I7555" s="210"/>
      <c r="J7555" s="102"/>
      <c r="K7555" s="210"/>
      <c r="L7555" s="102"/>
      <c r="M7555" s="210"/>
      <c r="N7555" s="102"/>
      <c r="O7555" s="210"/>
      <c r="P7555" s="102"/>
      <c r="Q7555" s="215"/>
    </row>
    <row r="7556" spans="2:17" x14ac:dyDescent="0.3">
      <c r="B7556" s="102"/>
      <c r="C7556" s="210"/>
      <c r="D7556" s="102"/>
      <c r="E7556" s="210"/>
      <c r="F7556" s="102"/>
      <c r="G7556" s="210"/>
      <c r="H7556" s="102"/>
      <c r="I7556" s="210"/>
      <c r="J7556" s="102"/>
      <c r="K7556" s="210"/>
      <c r="L7556" s="102"/>
      <c r="M7556" s="210"/>
      <c r="N7556" s="102"/>
      <c r="O7556" s="210"/>
      <c r="P7556" s="102"/>
      <c r="Q7556" s="215"/>
    </row>
    <row r="7557" spans="2:17" x14ac:dyDescent="0.3">
      <c r="B7557" s="102"/>
      <c r="C7557" s="210"/>
      <c r="D7557" s="102"/>
      <c r="E7557" s="210"/>
      <c r="F7557" s="102"/>
      <c r="G7557" s="210"/>
      <c r="H7557" s="102"/>
      <c r="I7557" s="210"/>
      <c r="J7557" s="102"/>
      <c r="K7557" s="210"/>
      <c r="L7557" s="102"/>
      <c r="M7557" s="210"/>
      <c r="N7557" s="102"/>
      <c r="O7557" s="210"/>
      <c r="P7557" s="102"/>
      <c r="Q7557" s="215"/>
    </row>
    <row r="7558" spans="2:17" x14ac:dyDescent="0.3">
      <c r="B7558" s="102"/>
      <c r="C7558" s="210"/>
      <c r="D7558" s="102"/>
      <c r="E7558" s="210"/>
      <c r="F7558" s="102"/>
      <c r="G7558" s="210"/>
      <c r="H7558" s="102"/>
      <c r="I7558" s="210"/>
      <c r="J7558" s="102"/>
      <c r="K7558" s="210"/>
      <c r="L7558" s="102"/>
      <c r="M7558" s="210"/>
      <c r="N7558" s="102"/>
      <c r="O7558" s="210"/>
      <c r="P7558" s="102"/>
      <c r="Q7558" s="215"/>
    </row>
    <row r="7559" spans="2:17" x14ac:dyDescent="0.3">
      <c r="B7559" s="102"/>
      <c r="C7559" s="210"/>
      <c r="D7559" s="102"/>
      <c r="E7559" s="210"/>
      <c r="F7559" s="102"/>
      <c r="G7559" s="210"/>
      <c r="H7559" s="102"/>
      <c r="I7559" s="210"/>
      <c r="J7559" s="102"/>
      <c r="K7559" s="210"/>
      <c r="L7559" s="102"/>
      <c r="M7559" s="210"/>
      <c r="N7559" s="102"/>
      <c r="O7559" s="210"/>
      <c r="P7559" s="102"/>
      <c r="Q7559" s="215"/>
    </row>
    <row r="7560" spans="2:17" x14ac:dyDescent="0.3">
      <c r="B7560" s="102"/>
      <c r="C7560" s="210"/>
      <c r="D7560" s="102"/>
      <c r="E7560" s="210"/>
      <c r="F7560" s="102"/>
      <c r="G7560" s="210"/>
      <c r="H7560" s="102"/>
      <c r="I7560" s="210"/>
      <c r="J7560" s="102"/>
      <c r="K7560" s="210"/>
      <c r="L7560" s="102"/>
      <c r="M7560" s="210"/>
      <c r="N7560" s="102"/>
      <c r="O7560" s="210"/>
      <c r="P7560" s="102"/>
      <c r="Q7560" s="215"/>
    </row>
    <row r="7561" spans="2:17" x14ac:dyDescent="0.3">
      <c r="B7561" s="102"/>
      <c r="C7561" s="210"/>
      <c r="D7561" s="102"/>
      <c r="E7561" s="210"/>
      <c r="F7561" s="102"/>
      <c r="G7561" s="210"/>
      <c r="H7561" s="102"/>
      <c r="I7561" s="210"/>
      <c r="J7561" s="102"/>
      <c r="K7561" s="210"/>
      <c r="L7561" s="102"/>
      <c r="M7561" s="210"/>
      <c r="N7561" s="102"/>
      <c r="O7561" s="210"/>
      <c r="P7561" s="102"/>
      <c r="Q7561" s="215"/>
    </row>
    <row r="7562" spans="2:17" x14ac:dyDescent="0.3">
      <c r="B7562" s="102"/>
      <c r="C7562" s="210"/>
      <c r="D7562" s="102"/>
      <c r="E7562" s="210"/>
      <c r="F7562" s="102"/>
      <c r="G7562" s="210"/>
      <c r="H7562" s="102"/>
      <c r="I7562" s="210"/>
      <c r="J7562" s="102"/>
      <c r="K7562" s="210"/>
      <c r="L7562" s="102"/>
      <c r="M7562" s="210"/>
      <c r="N7562" s="102"/>
      <c r="O7562" s="210"/>
      <c r="P7562" s="102"/>
      <c r="Q7562" s="215"/>
    </row>
    <row r="7563" spans="2:17" x14ac:dyDescent="0.3">
      <c r="B7563" s="102"/>
      <c r="C7563" s="210"/>
      <c r="D7563" s="102"/>
      <c r="E7563" s="210"/>
      <c r="F7563" s="102"/>
      <c r="G7563" s="210"/>
      <c r="H7563" s="102"/>
      <c r="I7563" s="210"/>
      <c r="J7563" s="102"/>
      <c r="K7563" s="210"/>
      <c r="L7563" s="102"/>
      <c r="M7563" s="210"/>
      <c r="N7563" s="102"/>
      <c r="O7563" s="210"/>
      <c r="P7563" s="102"/>
      <c r="Q7563" s="215"/>
    </row>
    <row r="7564" spans="2:17" x14ac:dyDescent="0.3">
      <c r="B7564" s="102"/>
      <c r="C7564" s="210"/>
      <c r="D7564" s="102"/>
      <c r="E7564" s="210"/>
      <c r="F7564" s="102"/>
      <c r="G7564" s="210"/>
      <c r="H7564" s="102"/>
      <c r="I7564" s="210"/>
      <c r="J7564" s="102"/>
      <c r="K7564" s="210"/>
      <c r="L7564" s="102"/>
      <c r="M7564" s="210"/>
      <c r="N7564" s="102"/>
      <c r="O7564" s="210"/>
      <c r="P7564" s="102"/>
      <c r="Q7564" s="215"/>
    </row>
    <row r="7565" spans="2:17" x14ac:dyDescent="0.3">
      <c r="B7565" s="102"/>
      <c r="C7565" s="210"/>
      <c r="D7565" s="102"/>
      <c r="E7565" s="210"/>
      <c r="F7565" s="102"/>
      <c r="G7565" s="210"/>
      <c r="H7565" s="102"/>
      <c r="I7565" s="210"/>
      <c r="J7565" s="102"/>
      <c r="K7565" s="210"/>
      <c r="L7565" s="102"/>
      <c r="M7565" s="210"/>
      <c r="N7565" s="102"/>
      <c r="O7565" s="210"/>
      <c r="P7565" s="102"/>
      <c r="Q7565" s="215"/>
    </row>
    <row r="7566" spans="2:17" x14ac:dyDescent="0.3">
      <c r="B7566" s="102"/>
      <c r="C7566" s="210"/>
      <c r="D7566" s="102"/>
      <c r="E7566" s="210"/>
      <c r="F7566" s="102"/>
      <c r="G7566" s="210"/>
      <c r="H7566" s="102"/>
      <c r="I7566" s="210"/>
      <c r="J7566" s="102"/>
      <c r="K7566" s="210"/>
      <c r="L7566" s="102"/>
      <c r="M7566" s="210"/>
      <c r="N7566" s="102"/>
      <c r="O7566" s="210"/>
      <c r="P7566" s="102"/>
      <c r="Q7566" s="215"/>
    </row>
    <row r="7567" spans="2:17" x14ac:dyDescent="0.3">
      <c r="B7567" s="102"/>
      <c r="C7567" s="210"/>
      <c r="D7567" s="102"/>
      <c r="E7567" s="210"/>
      <c r="F7567" s="102"/>
      <c r="G7567" s="210"/>
      <c r="H7567" s="102"/>
      <c r="I7567" s="210"/>
      <c r="J7567" s="102"/>
      <c r="K7567" s="210"/>
      <c r="L7567" s="102"/>
      <c r="M7567" s="210"/>
      <c r="N7567" s="102"/>
      <c r="O7567" s="210"/>
      <c r="P7567" s="102"/>
      <c r="Q7567" s="215"/>
    </row>
    <row r="7568" spans="2:17" x14ac:dyDescent="0.3">
      <c r="B7568" s="102"/>
      <c r="C7568" s="210"/>
      <c r="D7568" s="102"/>
      <c r="E7568" s="210"/>
      <c r="F7568" s="102"/>
      <c r="G7568" s="210"/>
      <c r="H7568" s="102"/>
      <c r="I7568" s="210"/>
      <c r="J7568" s="102"/>
      <c r="K7568" s="210"/>
      <c r="L7568" s="102"/>
      <c r="M7568" s="210"/>
      <c r="N7568" s="102"/>
      <c r="O7568" s="210"/>
      <c r="P7568" s="102"/>
      <c r="Q7568" s="215"/>
    </row>
    <row r="7569" spans="2:17" x14ac:dyDescent="0.3">
      <c r="B7569" s="102"/>
      <c r="C7569" s="210"/>
      <c r="D7569" s="102"/>
      <c r="E7569" s="210"/>
      <c r="F7569" s="102"/>
      <c r="G7569" s="210"/>
      <c r="H7569" s="102"/>
      <c r="I7569" s="210"/>
      <c r="J7569" s="102"/>
      <c r="K7569" s="210"/>
      <c r="L7569" s="102"/>
      <c r="M7569" s="210"/>
      <c r="N7569" s="102"/>
      <c r="O7569" s="210"/>
      <c r="P7569" s="102"/>
      <c r="Q7569" s="215"/>
    </row>
    <row r="7570" spans="2:17" x14ac:dyDescent="0.3">
      <c r="B7570" s="102"/>
      <c r="C7570" s="210"/>
      <c r="D7570" s="102"/>
      <c r="E7570" s="210"/>
      <c r="F7570" s="102"/>
      <c r="G7570" s="210"/>
      <c r="H7570" s="102"/>
      <c r="I7570" s="210"/>
      <c r="J7570" s="102"/>
      <c r="K7570" s="210"/>
      <c r="L7570" s="102"/>
      <c r="M7570" s="210"/>
      <c r="N7570" s="102"/>
      <c r="O7570" s="210"/>
      <c r="P7570" s="102"/>
      <c r="Q7570" s="215"/>
    </row>
    <row r="7571" spans="2:17" x14ac:dyDescent="0.3">
      <c r="B7571" s="102"/>
      <c r="C7571" s="210"/>
      <c r="D7571" s="102"/>
      <c r="E7571" s="210"/>
      <c r="F7571" s="102"/>
      <c r="G7571" s="210"/>
      <c r="H7571" s="102"/>
      <c r="I7571" s="210"/>
      <c r="J7571" s="102"/>
      <c r="K7571" s="210"/>
      <c r="L7571" s="102"/>
      <c r="M7571" s="210"/>
      <c r="N7571" s="102"/>
      <c r="O7571" s="210"/>
      <c r="P7571" s="102"/>
      <c r="Q7571" s="215"/>
    </row>
    <row r="7572" spans="2:17" x14ac:dyDescent="0.3">
      <c r="B7572" s="102"/>
      <c r="C7572" s="210"/>
      <c r="D7572" s="102"/>
      <c r="E7572" s="210"/>
      <c r="F7572" s="102"/>
      <c r="G7572" s="210"/>
      <c r="H7572" s="102"/>
      <c r="I7572" s="210"/>
      <c r="J7572" s="102"/>
      <c r="K7572" s="210"/>
      <c r="L7572" s="102"/>
      <c r="M7572" s="210"/>
      <c r="N7572" s="102"/>
      <c r="O7572" s="210"/>
      <c r="P7572" s="102"/>
      <c r="Q7572" s="215"/>
    </row>
    <row r="7573" spans="2:17" x14ac:dyDescent="0.3">
      <c r="B7573" s="102"/>
      <c r="C7573" s="210"/>
      <c r="D7573" s="102"/>
      <c r="E7573" s="210"/>
      <c r="F7573" s="102"/>
      <c r="G7573" s="210"/>
      <c r="H7573" s="102"/>
      <c r="I7573" s="210"/>
      <c r="J7573" s="102"/>
      <c r="K7573" s="210"/>
      <c r="L7573" s="102"/>
      <c r="M7573" s="210"/>
      <c r="N7573" s="102"/>
      <c r="O7573" s="210"/>
      <c r="P7573" s="102"/>
      <c r="Q7573" s="215"/>
    </row>
    <row r="7574" spans="2:17" x14ac:dyDescent="0.3">
      <c r="B7574" s="102"/>
      <c r="C7574" s="210"/>
      <c r="D7574" s="102"/>
      <c r="E7574" s="210"/>
      <c r="F7574" s="102"/>
      <c r="G7574" s="210"/>
      <c r="H7574" s="102"/>
      <c r="I7574" s="210"/>
      <c r="J7574" s="102"/>
      <c r="K7574" s="210"/>
      <c r="L7574" s="102"/>
      <c r="M7574" s="210"/>
      <c r="N7574" s="102"/>
      <c r="O7574" s="210"/>
      <c r="P7574" s="102"/>
      <c r="Q7574" s="215"/>
    </row>
    <row r="7575" spans="2:17" x14ac:dyDescent="0.3">
      <c r="B7575" s="102"/>
      <c r="C7575" s="210"/>
      <c r="D7575" s="102"/>
      <c r="E7575" s="210"/>
      <c r="F7575" s="102"/>
      <c r="G7575" s="210"/>
      <c r="H7575" s="102"/>
      <c r="I7575" s="210"/>
      <c r="J7575" s="102"/>
      <c r="K7575" s="210"/>
      <c r="L7575" s="102"/>
      <c r="M7575" s="210"/>
      <c r="N7575" s="102"/>
      <c r="O7575" s="210"/>
      <c r="P7575" s="102"/>
      <c r="Q7575" s="215"/>
    </row>
    <row r="7576" spans="2:17" x14ac:dyDescent="0.3">
      <c r="B7576" s="102"/>
      <c r="C7576" s="210"/>
      <c r="D7576" s="102"/>
      <c r="E7576" s="210"/>
      <c r="F7576" s="102"/>
      <c r="G7576" s="210"/>
      <c r="H7576" s="102"/>
      <c r="I7576" s="210"/>
      <c r="J7576" s="102"/>
      <c r="K7576" s="210"/>
      <c r="L7576" s="102"/>
      <c r="M7576" s="210"/>
      <c r="N7576" s="102"/>
      <c r="O7576" s="210"/>
      <c r="P7576" s="102"/>
      <c r="Q7576" s="215"/>
    </row>
    <row r="7577" spans="2:17" x14ac:dyDescent="0.3">
      <c r="B7577" s="102"/>
      <c r="C7577" s="210"/>
      <c r="D7577" s="102"/>
      <c r="E7577" s="210"/>
      <c r="F7577" s="102"/>
      <c r="G7577" s="210"/>
      <c r="H7577" s="102"/>
      <c r="I7577" s="210"/>
      <c r="J7577" s="102"/>
      <c r="K7577" s="210"/>
      <c r="L7577" s="102"/>
      <c r="M7577" s="210"/>
      <c r="N7577" s="102"/>
      <c r="O7577" s="210"/>
      <c r="P7577" s="102"/>
      <c r="Q7577" s="215"/>
    </row>
    <row r="7578" spans="2:17" x14ac:dyDescent="0.3">
      <c r="B7578" s="102"/>
      <c r="C7578" s="210"/>
      <c r="D7578" s="102"/>
      <c r="E7578" s="210"/>
      <c r="F7578" s="102"/>
      <c r="G7578" s="210"/>
      <c r="H7578" s="102"/>
      <c r="I7578" s="210"/>
      <c r="J7578" s="102"/>
      <c r="K7578" s="210"/>
      <c r="L7578" s="102"/>
      <c r="M7578" s="210"/>
      <c r="N7578" s="102"/>
      <c r="O7578" s="210"/>
      <c r="P7578" s="102"/>
      <c r="Q7578" s="215"/>
    </row>
    <row r="7579" spans="2:17" x14ac:dyDescent="0.3">
      <c r="B7579" s="102"/>
      <c r="C7579" s="210"/>
      <c r="D7579" s="102"/>
      <c r="E7579" s="210"/>
      <c r="F7579" s="102"/>
      <c r="G7579" s="210"/>
      <c r="H7579" s="102"/>
      <c r="I7579" s="210"/>
      <c r="J7579" s="102"/>
      <c r="K7579" s="210"/>
      <c r="L7579" s="102"/>
      <c r="M7579" s="210"/>
      <c r="N7579" s="102"/>
      <c r="O7579" s="210"/>
      <c r="P7579" s="102"/>
      <c r="Q7579" s="215"/>
    </row>
    <row r="7580" spans="2:17" x14ac:dyDescent="0.3">
      <c r="B7580" s="102"/>
      <c r="C7580" s="210"/>
      <c r="D7580" s="102"/>
      <c r="E7580" s="210"/>
      <c r="F7580" s="102"/>
      <c r="G7580" s="210"/>
      <c r="H7580" s="102"/>
      <c r="I7580" s="210"/>
      <c r="J7580" s="102"/>
      <c r="K7580" s="210"/>
      <c r="L7580" s="102"/>
      <c r="M7580" s="210"/>
      <c r="N7580" s="102"/>
      <c r="O7580" s="210"/>
      <c r="P7580" s="102"/>
      <c r="Q7580" s="215"/>
    </row>
    <row r="7581" spans="2:17" x14ac:dyDescent="0.3">
      <c r="B7581" s="102"/>
      <c r="C7581" s="210"/>
      <c r="D7581" s="102"/>
      <c r="E7581" s="210"/>
      <c r="F7581" s="102"/>
      <c r="G7581" s="210"/>
      <c r="H7581" s="102"/>
      <c r="I7581" s="210"/>
      <c r="J7581" s="102"/>
      <c r="K7581" s="210"/>
      <c r="L7581" s="102"/>
      <c r="M7581" s="210"/>
      <c r="N7581" s="102"/>
      <c r="O7581" s="210"/>
      <c r="P7581" s="102"/>
      <c r="Q7581" s="215"/>
    </row>
    <row r="7582" spans="2:17" x14ac:dyDescent="0.3">
      <c r="B7582" s="102"/>
      <c r="C7582" s="210"/>
      <c r="D7582" s="102"/>
      <c r="E7582" s="210"/>
      <c r="F7582" s="102"/>
      <c r="G7582" s="210"/>
      <c r="H7582" s="102"/>
      <c r="I7582" s="210"/>
      <c r="J7582" s="102"/>
      <c r="K7582" s="210"/>
      <c r="L7582" s="102"/>
      <c r="M7582" s="210"/>
      <c r="N7582" s="102"/>
      <c r="O7582" s="210"/>
      <c r="P7582" s="102"/>
      <c r="Q7582" s="215"/>
    </row>
    <row r="7583" spans="2:17" x14ac:dyDescent="0.3">
      <c r="B7583" s="102"/>
      <c r="C7583" s="210"/>
      <c r="D7583" s="102"/>
      <c r="E7583" s="210"/>
      <c r="F7583" s="102"/>
      <c r="G7583" s="210"/>
      <c r="H7583" s="102"/>
      <c r="I7583" s="210"/>
      <c r="J7583" s="102"/>
      <c r="K7583" s="210"/>
      <c r="L7583" s="102"/>
      <c r="M7583" s="210"/>
      <c r="N7583" s="102"/>
      <c r="O7583" s="210"/>
      <c r="P7583" s="102"/>
      <c r="Q7583" s="215"/>
    </row>
    <row r="7584" spans="2:17" x14ac:dyDescent="0.3">
      <c r="B7584" s="102"/>
      <c r="C7584" s="210"/>
      <c r="D7584" s="102"/>
      <c r="E7584" s="210"/>
      <c r="F7584" s="102"/>
      <c r="G7584" s="210"/>
      <c r="H7584" s="102"/>
      <c r="I7584" s="210"/>
      <c r="J7584" s="102"/>
      <c r="K7584" s="210"/>
      <c r="L7584" s="102"/>
      <c r="M7584" s="210"/>
      <c r="N7584" s="102"/>
      <c r="O7584" s="210"/>
      <c r="P7584" s="102"/>
      <c r="Q7584" s="215"/>
    </row>
    <row r="7585" spans="2:17" x14ac:dyDescent="0.3">
      <c r="B7585" s="102"/>
      <c r="C7585" s="210"/>
      <c r="D7585" s="102"/>
      <c r="E7585" s="210"/>
      <c r="F7585" s="102"/>
      <c r="G7585" s="210"/>
      <c r="H7585" s="102"/>
      <c r="I7585" s="210"/>
      <c r="J7585" s="102"/>
      <c r="K7585" s="210"/>
      <c r="L7585" s="102"/>
      <c r="M7585" s="210"/>
      <c r="N7585" s="102"/>
      <c r="O7585" s="210"/>
      <c r="P7585" s="102"/>
      <c r="Q7585" s="215"/>
    </row>
    <row r="7586" spans="2:17" x14ac:dyDescent="0.3">
      <c r="B7586" s="102"/>
      <c r="C7586" s="210"/>
      <c r="D7586" s="102"/>
      <c r="E7586" s="210"/>
      <c r="F7586" s="102"/>
      <c r="G7586" s="210"/>
      <c r="H7586" s="102"/>
      <c r="I7586" s="210"/>
      <c r="J7586" s="102"/>
      <c r="K7586" s="210"/>
      <c r="L7586" s="102"/>
      <c r="M7586" s="210"/>
      <c r="N7586" s="102"/>
      <c r="O7586" s="210"/>
      <c r="P7586" s="102"/>
      <c r="Q7586" s="215"/>
    </row>
    <row r="7587" spans="2:17" x14ac:dyDescent="0.3">
      <c r="B7587" s="102"/>
      <c r="C7587" s="210"/>
      <c r="D7587" s="102"/>
      <c r="E7587" s="210"/>
      <c r="F7587" s="102"/>
      <c r="G7587" s="210"/>
      <c r="H7587" s="102"/>
      <c r="I7587" s="210"/>
      <c r="J7587" s="102"/>
      <c r="K7587" s="210"/>
      <c r="L7587" s="102"/>
      <c r="M7587" s="210"/>
      <c r="N7587" s="102"/>
      <c r="O7587" s="210"/>
      <c r="P7587" s="102"/>
      <c r="Q7587" s="215"/>
    </row>
    <row r="7588" spans="2:17" x14ac:dyDescent="0.3">
      <c r="B7588" s="102"/>
      <c r="C7588" s="210"/>
      <c r="D7588" s="102"/>
      <c r="E7588" s="210"/>
      <c r="F7588" s="102"/>
      <c r="G7588" s="210"/>
      <c r="H7588" s="102"/>
      <c r="I7588" s="210"/>
      <c r="J7588" s="102"/>
      <c r="K7588" s="210"/>
      <c r="L7588" s="102"/>
      <c r="M7588" s="210"/>
      <c r="N7588" s="102"/>
      <c r="O7588" s="210"/>
      <c r="P7588" s="102"/>
      <c r="Q7588" s="215"/>
    </row>
    <row r="7589" spans="2:17" x14ac:dyDescent="0.3">
      <c r="B7589" s="102"/>
      <c r="C7589" s="210"/>
      <c r="D7589" s="102"/>
      <c r="E7589" s="210"/>
      <c r="F7589" s="102"/>
      <c r="G7589" s="210"/>
      <c r="H7589" s="102"/>
      <c r="I7589" s="210"/>
      <c r="J7589" s="102"/>
      <c r="K7589" s="210"/>
      <c r="L7589" s="102"/>
      <c r="M7589" s="210"/>
      <c r="N7589" s="102"/>
      <c r="O7589" s="210"/>
      <c r="P7589" s="102"/>
      <c r="Q7589" s="215"/>
    </row>
    <row r="7590" spans="2:17" x14ac:dyDescent="0.3">
      <c r="B7590" s="102"/>
      <c r="C7590" s="210"/>
      <c r="D7590" s="102"/>
      <c r="E7590" s="210"/>
      <c r="F7590" s="102"/>
      <c r="G7590" s="210"/>
      <c r="H7590" s="102"/>
      <c r="I7590" s="210"/>
      <c r="J7590" s="102"/>
      <c r="K7590" s="210"/>
      <c r="L7590" s="102"/>
      <c r="M7590" s="210"/>
      <c r="N7590" s="102"/>
      <c r="O7590" s="210"/>
      <c r="P7590" s="102"/>
      <c r="Q7590" s="215"/>
    </row>
    <row r="7591" spans="2:17" x14ac:dyDescent="0.3">
      <c r="B7591" s="102"/>
      <c r="C7591" s="210"/>
      <c r="D7591" s="102"/>
      <c r="E7591" s="210"/>
      <c r="F7591" s="102"/>
      <c r="G7591" s="210"/>
      <c r="H7591" s="102"/>
      <c r="I7591" s="210"/>
      <c r="J7591" s="102"/>
      <c r="K7591" s="210"/>
      <c r="L7591" s="102"/>
      <c r="M7591" s="210"/>
      <c r="N7591" s="102"/>
      <c r="O7591" s="210"/>
      <c r="P7591" s="102"/>
      <c r="Q7591" s="215"/>
    </row>
    <row r="7592" spans="2:17" x14ac:dyDescent="0.3">
      <c r="B7592" s="102"/>
      <c r="C7592" s="210"/>
      <c r="D7592" s="102"/>
      <c r="E7592" s="210"/>
      <c r="F7592" s="102"/>
      <c r="G7592" s="210"/>
      <c r="H7592" s="102"/>
      <c r="I7592" s="210"/>
      <c r="J7592" s="102"/>
      <c r="K7592" s="210"/>
      <c r="L7592" s="102"/>
      <c r="M7592" s="210"/>
      <c r="N7592" s="102"/>
      <c r="O7592" s="210"/>
      <c r="P7592" s="102"/>
      <c r="Q7592" s="215"/>
    </row>
    <row r="7593" spans="2:17" x14ac:dyDescent="0.3">
      <c r="B7593" s="102"/>
      <c r="C7593" s="210"/>
      <c r="D7593" s="102"/>
      <c r="E7593" s="210"/>
      <c r="F7593" s="102"/>
      <c r="G7593" s="210"/>
      <c r="H7593" s="102"/>
      <c r="I7593" s="210"/>
      <c r="J7593" s="102"/>
      <c r="K7593" s="210"/>
      <c r="L7593" s="102"/>
      <c r="M7593" s="210"/>
      <c r="N7593" s="102"/>
      <c r="O7593" s="210"/>
      <c r="P7593" s="102"/>
      <c r="Q7593" s="215"/>
    </row>
    <row r="7594" spans="2:17" x14ac:dyDescent="0.3">
      <c r="B7594" s="102"/>
      <c r="C7594" s="210"/>
      <c r="D7594" s="102"/>
      <c r="E7594" s="210"/>
      <c r="F7594" s="102"/>
      <c r="G7594" s="210"/>
      <c r="H7594" s="102"/>
      <c r="I7594" s="210"/>
      <c r="J7594" s="102"/>
      <c r="K7594" s="210"/>
      <c r="L7594" s="102"/>
      <c r="M7594" s="210"/>
      <c r="N7594" s="102"/>
      <c r="O7594" s="210"/>
      <c r="P7594" s="102"/>
      <c r="Q7594" s="215"/>
    </row>
    <row r="7595" spans="2:17" x14ac:dyDescent="0.3">
      <c r="B7595" s="102"/>
      <c r="C7595" s="210"/>
      <c r="D7595" s="102"/>
      <c r="E7595" s="210"/>
      <c r="F7595" s="102"/>
      <c r="G7595" s="210"/>
      <c r="H7595" s="102"/>
      <c r="I7595" s="210"/>
      <c r="J7595" s="102"/>
      <c r="K7595" s="210"/>
      <c r="L7595" s="102"/>
      <c r="M7595" s="210"/>
      <c r="N7595" s="102"/>
      <c r="O7595" s="210"/>
      <c r="P7595" s="102"/>
      <c r="Q7595" s="215"/>
    </row>
    <row r="7596" spans="2:17" x14ac:dyDescent="0.3">
      <c r="B7596" s="102"/>
      <c r="C7596" s="210"/>
      <c r="D7596" s="102"/>
      <c r="E7596" s="210"/>
      <c r="F7596" s="102"/>
      <c r="G7596" s="210"/>
      <c r="H7596" s="102"/>
      <c r="I7596" s="210"/>
      <c r="J7596" s="102"/>
      <c r="K7596" s="210"/>
      <c r="L7596" s="102"/>
      <c r="M7596" s="210"/>
      <c r="N7596" s="102"/>
      <c r="O7596" s="210"/>
      <c r="P7596" s="102"/>
      <c r="Q7596" s="215"/>
    </row>
    <row r="7597" spans="2:17" x14ac:dyDescent="0.3">
      <c r="B7597" s="102"/>
      <c r="C7597" s="210"/>
      <c r="D7597" s="102"/>
      <c r="E7597" s="210"/>
      <c r="F7597" s="102"/>
      <c r="G7597" s="210"/>
      <c r="H7597" s="102"/>
      <c r="I7597" s="210"/>
      <c r="J7597" s="102"/>
      <c r="K7597" s="210"/>
      <c r="L7597" s="102"/>
      <c r="M7597" s="210"/>
      <c r="N7597" s="102"/>
      <c r="O7597" s="210"/>
      <c r="P7597" s="102"/>
      <c r="Q7597" s="215"/>
    </row>
    <row r="7598" spans="2:17" x14ac:dyDescent="0.3">
      <c r="B7598" s="102"/>
      <c r="C7598" s="210"/>
      <c r="D7598" s="102"/>
      <c r="E7598" s="210"/>
      <c r="F7598" s="102"/>
      <c r="G7598" s="210"/>
      <c r="H7598" s="102"/>
      <c r="I7598" s="210"/>
      <c r="J7598" s="102"/>
      <c r="K7598" s="210"/>
      <c r="L7598" s="102"/>
      <c r="M7598" s="210"/>
      <c r="N7598" s="102"/>
      <c r="O7598" s="210"/>
      <c r="P7598" s="102"/>
      <c r="Q7598" s="215"/>
    </row>
    <row r="7599" spans="2:17" x14ac:dyDescent="0.3">
      <c r="B7599" s="102"/>
      <c r="C7599" s="210"/>
      <c r="D7599" s="102"/>
      <c r="E7599" s="210"/>
      <c r="F7599" s="102"/>
      <c r="G7599" s="210"/>
      <c r="H7599" s="102"/>
      <c r="I7599" s="210"/>
      <c r="J7599" s="102"/>
      <c r="K7599" s="210"/>
      <c r="L7599" s="102"/>
      <c r="M7599" s="210"/>
      <c r="N7599" s="102"/>
      <c r="O7599" s="210"/>
      <c r="P7599" s="102"/>
      <c r="Q7599" s="215"/>
    </row>
    <row r="7600" spans="2:17" x14ac:dyDescent="0.3">
      <c r="B7600" s="102"/>
      <c r="C7600" s="210"/>
      <c r="D7600" s="102"/>
      <c r="E7600" s="210"/>
      <c r="F7600" s="102"/>
      <c r="G7600" s="210"/>
      <c r="H7600" s="102"/>
      <c r="I7600" s="210"/>
      <c r="J7600" s="102"/>
      <c r="K7600" s="210"/>
      <c r="L7600" s="102"/>
      <c r="M7600" s="210"/>
      <c r="N7600" s="102"/>
      <c r="O7600" s="210"/>
      <c r="P7600" s="102"/>
      <c r="Q7600" s="215"/>
    </row>
    <row r="7601" spans="2:17" x14ac:dyDescent="0.3">
      <c r="B7601" s="102"/>
      <c r="C7601" s="210"/>
      <c r="D7601" s="102"/>
      <c r="E7601" s="210"/>
      <c r="F7601" s="102"/>
      <c r="G7601" s="210"/>
      <c r="H7601" s="102"/>
      <c r="I7601" s="210"/>
      <c r="J7601" s="102"/>
      <c r="K7601" s="210"/>
      <c r="L7601" s="102"/>
      <c r="M7601" s="210"/>
      <c r="N7601" s="102"/>
      <c r="O7601" s="210"/>
      <c r="P7601" s="102"/>
      <c r="Q7601" s="215"/>
    </row>
    <row r="7602" spans="2:17" x14ac:dyDescent="0.3">
      <c r="B7602" s="102"/>
      <c r="C7602" s="210"/>
      <c r="D7602" s="102"/>
      <c r="E7602" s="210"/>
      <c r="F7602" s="102"/>
      <c r="G7602" s="210"/>
      <c r="H7602" s="102"/>
      <c r="I7602" s="210"/>
      <c r="J7602" s="102"/>
      <c r="K7602" s="210"/>
      <c r="L7602" s="102"/>
      <c r="M7602" s="210"/>
      <c r="N7602" s="102"/>
      <c r="O7602" s="210"/>
      <c r="P7602" s="102"/>
      <c r="Q7602" s="215"/>
    </row>
    <row r="7603" spans="2:17" x14ac:dyDescent="0.3">
      <c r="B7603" s="102"/>
      <c r="C7603" s="210"/>
      <c r="D7603" s="102"/>
      <c r="E7603" s="210"/>
      <c r="F7603" s="102"/>
      <c r="G7603" s="210"/>
      <c r="H7603" s="102"/>
      <c r="I7603" s="210"/>
      <c r="J7603" s="102"/>
      <c r="K7603" s="210"/>
      <c r="L7603" s="102"/>
      <c r="M7603" s="210"/>
      <c r="N7603" s="102"/>
      <c r="O7603" s="210"/>
      <c r="P7603" s="102"/>
      <c r="Q7603" s="215"/>
    </row>
    <row r="7604" spans="2:17" x14ac:dyDescent="0.3">
      <c r="B7604" s="102"/>
      <c r="C7604" s="210"/>
      <c r="D7604" s="102"/>
      <c r="E7604" s="210"/>
      <c r="F7604" s="102"/>
      <c r="G7604" s="210"/>
      <c r="H7604" s="102"/>
      <c r="I7604" s="210"/>
      <c r="J7604" s="102"/>
      <c r="K7604" s="210"/>
      <c r="L7604" s="102"/>
      <c r="M7604" s="210"/>
      <c r="N7604" s="102"/>
      <c r="O7604" s="210"/>
      <c r="P7604" s="102"/>
      <c r="Q7604" s="215"/>
    </row>
    <row r="7605" spans="2:17" x14ac:dyDescent="0.3">
      <c r="B7605" s="102"/>
      <c r="C7605" s="210"/>
      <c r="D7605" s="102"/>
      <c r="E7605" s="210"/>
      <c r="F7605" s="102"/>
      <c r="G7605" s="210"/>
      <c r="H7605" s="102"/>
      <c r="I7605" s="210"/>
      <c r="J7605" s="102"/>
      <c r="K7605" s="210"/>
      <c r="L7605" s="102"/>
      <c r="M7605" s="210"/>
      <c r="N7605" s="102"/>
      <c r="O7605" s="210"/>
      <c r="P7605" s="102"/>
      <c r="Q7605" s="215"/>
    </row>
    <row r="7606" spans="2:17" x14ac:dyDescent="0.3">
      <c r="B7606" s="102"/>
      <c r="C7606" s="210"/>
      <c r="D7606" s="102"/>
      <c r="E7606" s="210"/>
      <c r="F7606" s="102"/>
      <c r="G7606" s="210"/>
      <c r="H7606" s="102"/>
      <c r="I7606" s="210"/>
      <c r="J7606" s="102"/>
      <c r="K7606" s="210"/>
      <c r="L7606" s="102"/>
      <c r="M7606" s="210"/>
      <c r="N7606" s="102"/>
      <c r="O7606" s="210"/>
      <c r="P7606" s="102"/>
      <c r="Q7606" s="215"/>
    </row>
    <row r="7607" spans="2:17" x14ac:dyDescent="0.3">
      <c r="B7607" s="102"/>
      <c r="C7607" s="210"/>
      <c r="D7607" s="102"/>
      <c r="E7607" s="210"/>
      <c r="F7607" s="102"/>
      <c r="G7607" s="210"/>
      <c r="H7607" s="102"/>
      <c r="I7607" s="210"/>
      <c r="J7607" s="102"/>
      <c r="K7607" s="210"/>
      <c r="L7607" s="102"/>
      <c r="M7607" s="210"/>
      <c r="N7607" s="102"/>
      <c r="O7607" s="210"/>
      <c r="P7607" s="102"/>
      <c r="Q7607" s="215"/>
    </row>
    <row r="7608" spans="2:17" x14ac:dyDescent="0.3">
      <c r="B7608" s="102"/>
      <c r="C7608" s="210"/>
      <c r="D7608" s="102"/>
      <c r="E7608" s="210"/>
      <c r="F7608" s="102"/>
      <c r="G7608" s="210"/>
      <c r="H7608" s="102"/>
      <c r="I7608" s="210"/>
      <c r="J7608" s="102"/>
      <c r="K7608" s="210"/>
      <c r="L7608" s="102"/>
      <c r="M7608" s="210"/>
      <c r="N7608" s="102"/>
      <c r="O7608" s="210"/>
      <c r="P7608" s="102"/>
      <c r="Q7608" s="215"/>
    </row>
    <row r="7609" spans="2:17" x14ac:dyDescent="0.3">
      <c r="B7609" s="102"/>
      <c r="C7609" s="210"/>
      <c r="D7609" s="102"/>
      <c r="E7609" s="210"/>
      <c r="F7609" s="102"/>
      <c r="G7609" s="210"/>
      <c r="H7609" s="102"/>
      <c r="I7609" s="210"/>
      <c r="J7609" s="102"/>
      <c r="K7609" s="210"/>
      <c r="L7609" s="102"/>
      <c r="M7609" s="210"/>
      <c r="N7609" s="102"/>
      <c r="O7609" s="210"/>
      <c r="P7609" s="102"/>
      <c r="Q7609" s="215"/>
    </row>
    <row r="7610" spans="2:17" x14ac:dyDescent="0.3">
      <c r="B7610" s="102"/>
      <c r="C7610" s="210"/>
      <c r="D7610" s="102"/>
      <c r="E7610" s="210"/>
      <c r="F7610" s="102"/>
      <c r="G7610" s="210"/>
      <c r="H7610" s="102"/>
      <c r="I7610" s="210"/>
      <c r="J7610" s="102"/>
      <c r="K7610" s="210"/>
      <c r="L7610" s="102"/>
      <c r="M7610" s="210"/>
      <c r="N7610" s="102"/>
      <c r="O7610" s="210"/>
      <c r="P7610" s="102"/>
      <c r="Q7610" s="215"/>
    </row>
    <row r="7611" spans="2:17" x14ac:dyDescent="0.3">
      <c r="B7611" s="102"/>
      <c r="C7611" s="210"/>
      <c r="D7611" s="102"/>
      <c r="E7611" s="210"/>
      <c r="F7611" s="102"/>
      <c r="G7611" s="210"/>
      <c r="H7611" s="102"/>
      <c r="I7611" s="210"/>
      <c r="J7611" s="102"/>
      <c r="K7611" s="210"/>
      <c r="L7611" s="102"/>
      <c r="M7611" s="210"/>
      <c r="N7611" s="102"/>
      <c r="O7611" s="210"/>
      <c r="P7611" s="102"/>
      <c r="Q7611" s="215"/>
    </row>
    <row r="7612" spans="2:17" x14ac:dyDescent="0.3">
      <c r="B7612" s="102"/>
      <c r="C7612" s="210"/>
      <c r="D7612" s="102"/>
      <c r="E7612" s="210"/>
      <c r="F7612" s="102"/>
      <c r="G7612" s="210"/>
      <c r="H7612" s="102"/>
      <c r="I7612" s="210"/>
      <c r="J7612" s="102"/>
      <c r="K7612" s="210"/>
      <c r="L7612" s="102"/>
      <c r="M7612" s="210"/>
      <c r="N7612" s="102"/>
      <c r="O7612" s="210"/>
      <c r="P7612" s="102"/>
      <c r="Q7612" s="215"/>
    </row>
    <row r="7613" spans="2:17" x14ac:dyDescent="0.3">
      <c r="B7613" s="102"/>
      <c r="C7613" s="210"/>
      <c r="D7613" s="102"/>
      <c r="E7613" s="210"/>
      <c r="F7613" s="102"/>
      <c r="G7613" s="210"/>
      <c r="H7613" s="102"/>
      <c r="I7613" s="210"/>
      <c r="J7613" s="102"/>
      <c r="K7613" s="210"/>
      <c r="L7613" s="102"/>
      <c r="M7613" s="210"/>
      <c r="N7613" s="102"/>
      <c r="O7613" s="210"/>
      <c r="P7613" s="102"/>
      <c r="Q7613" s="215"/>
    </row>
    <row r="7614" spans="2:17" x14ac:dyDescent="0.3">
      <c r="B7614" s="102"/>
      <c r="C7614" s="210"/>
      <c r="D7614" s="102"/>
      <c r="E7614" s="210"/>
      <c r="F7614" s="102"/>
      <c r="G7614" s="210"/>
      <c r="H7614" s="102"/>
      <c r="I7614" s="210"/>
      <c r="J7614" s="102"/>
      <c r="K7614" s="210"/>
      <c r="L7614" s="102"/>
      <c r="M7614" s="210"/>
      <c r="N7614" s="102"/>
      <c r="O7614" s="210"/>
      <c r="P7614" s="102"/>
      <c r="Q7614" s="215"/>
    </row>
    <row r="7615" spans="2:17" x14ac:dyDescent="0.3">
      <c r="B7615" s="102"/>
      <c r="C7615" s="210"/>
      <c r="D7615" s="102"/>
      <c r="E7615" s="210"/>
      <c r="F7615" s="102"/>
      <c r="G7615" s="210"/>
      <c r="H7615" s="102"/>
      <c r="I7615" s="210"/>
      <c r="J7615" s="102"/>
      <c r="K7615" s="210"/>
      <c r="L7615" s="102"/>
      <c r="M7615" s="210"/>
      <c r="N7615" s="102"/>
      <c r="O7615" s="210"/>
      <c r="P7615" s="102"/>
      <c r="Q7615" s="215"/>
    </row>
    <row r="7616" spans="2:17" x14ac:dyDescent="0.3">
      <c r="B7616" s="102"/>
      <c r="C7616" s="210"/>
      <c r="D7616" s="102"/>
      <c r="E7616" s="210"/>
      <c r="F7616" s="102"/>
      <c r="G7616" s="210"/>
      <c r="H7616" s="102"/>
      <c r="I7616" s="210"/>
      <c r="J7616" s="102"/>
      <c r="K7616" s="210"/>
      <c r="L7616" s="102"/>
      <c r="M7616" s="210"/>
      <c r="N7616" s="102"/>
      <c r="O7616" s="210"/>
      <c r="P7616" s="102"/>
      <c r="Q7616" s="215"/>
    </row>
    <row r="7617" spans="2:17" x14ac:dyDescent="0.3">
      <c r="B7617" s="102"/>
      <c r="C7617" s="210"/>
      <c r="D7617" s="102"/>
      <c r="E7617" s="210"/>
      <c r="F7617" s="102"/>
      <c r="G7617" s="210"/>
      <c r="H7617" s="102"/>
      <c r="I7617" s="210"/>
      <c r="J7617" s="102"/>
      <c r="K7617" s="210"/>
      <c r="L7617" s="102"/>
      <c r="M7617" s="210"/>
      <c r="N7617" s="102"/>
      <c r="O7617" s="210"/>
      <c r="P7617" s="102"/>
      <c r="Q7617" s="215"/>
    </row>
    <row r="7618" spans="2:17" x14ac:dyDescent="0.3">
      <c r="B7618" s="102"/>
      <c r="C7618" s="210"/>
      <c r="D7618" s="102"/>
      <c r="E7618" s="210"/>
      <c r="F7618" s="102"/>
      <c r="G7618" s="210"/>
      <c r="H7618" s="102"/>
      <c r="I7618" s="210"/>
      <c r="J7618" s="102"/>
      <c r="K7618" s="210"/>
      <c r="L7618" s="102"/>
      <c r="M7618" s="210"/>
      <c r="N7618" s="102"/>
      <c r="O7618" s="210"/>
      <c r="P7618" s="102"/>
      <c r="Q7618" s="215"/>
    </row>
    <row r="7619" spans="2:17" x14ac:dyDescent="0.3">
      <c r="B7619" s="102"/>
      <c r="C7619" s="210"/>
      <c r="D7619" s="102"/>
      <c r="E7619" s="210"/>
      <c r="F7619" s="102"/>
      <c r="G7619" s="210"/>
      <c r="H7619" s="102"/>
      <c r="I7619" s="210"/>
      <c r="J7619" s="102"/>
      <c r="K7619" s="210"/>
      <c r="L7619" s="102"/>
      <c r="M7619" s="210"/>
      <c r="N7619" s="102"/>
      <c r="O7619" s="210"/>
      <c r="P7619" s="102"/>
      <c r="Q7619" s="215"/>
    </row>
    <row r="7620" spans="2:17" x14ac:dyDescent="0.3">
      <c r="B7620" s="102"/>
      <c r="C7620" s="210"/>
      <c r="D7620" s="102"/>
      <c r="E7620" s="210"/>
      <c r="F7620" s="102"/>
      <c r="G7620" s="210"/>
      <c r="H7620" s="102"/>
      <c r="I7620" s="210"/>
      <c r="J7620" s="102"/>
      <c r="K7620" s="210"/>
      <c r="L7620" s="102"/>
      <c r="M7620" s="210"/>
      <c r="N7620" s="102"/>
      <c r="O7620" s="210"/>
      <c r="P7620" s="102"/>
      <c r="Q7620" s="215"/>
    </row>
    <row r="7621" spans="2:17" x14ac:dyDescent="0.3">
      <c r="B7621" s="102"/>
      <c r="C7621" s="210"/>
      <c r="D7621" s="102"/>
      <c r="E7621" s="210"/>
      <c r="F7621" s="102"/>
      <c r="G7621" s="210"/>
      <c r="H7621" s="102"/>
      <c r="I7621" s="210"/>
      <c r="J7621" s="102"/>
      <c r="K7621" s="210"/>
      <c r="L7621" s="102"/>
      <c r="M7621" s="210"/>
      <c r="N7621" s="102"/>
      <c r="O7621" s="210"/>
      <c r="P7621" s="102"/>
      <c r="Q7621" s="215"/>
    </row>
    <row r="7622" spans="2:17" x14ac:dyDescent="0.3">
      <c r="B7622" s="102"/>
      <c r="C7622" s="210"/>
      <c r="D7622" s="102"/>
      <c r="E7622" s="210"/>
      <c r="F7622" s="102"/>
      <c r="G7622" s="210"/>
      <c r="H7622" s="102"/>
      <c r="I7622" s="210"/>
      <c r="J7622" s="102"/>
      <c r="K7622" s="210"/>
      <c r="L7622" s="102"/>
      <c r="M7622" s="210"/>
      <c r="N7622" s="102"/>
      <c r="O7622" s="210"/>
      <c r="P7622" s="102"/>
      <c r="Q7622" s="215"/>
    </row>
    <row r="7623" spans="2:17" x14ac:dyDescent="0.3">
      <c r="B7623" s="102"/>
      <c r="C7623" s="210"/>
      <c r="D7623" s="102"/>
      <c r="E7623" s="210"/>
      <c r="F7623" s="102"/>
      <c r="G7623" s="210"/>
      <c r="H7623" s="102"/>
      <c r="I7623" s="210"/>
      <c r="J7623" s="102"/>
      <c r="K7623" s="210"/>
      <c r="L7623" s="102"/>
      <c r="M7623" s="210"/>
      <c r="N7623" s="102"/>
      <c r="O7623" s="210"/>
      <c r="P7623" s="102"/>
      <c r="Q7623" s="215"/>
    </row>
    <row r="7624" spans="2:17" x14ac:dyDescent="0.3">
      <c r="B7624" s="102"/>
      <c r="C7624" s="210"/>
      <c r="D7624" s="102"/>
      <c r="E7624" s="210"/>
      <c r="F7624" s="102"/>
      <c r="G7624" s="210"/>
      <c r="H7624" s="102"/>
      <c r="I7624" s="210"/>
      <c r="J7624" s="102"/>
      <c r="K7624" s="210"/>
      <c r="L7624" s="102"/>
      <c r="M7624" s="210"/>
      <c r="N7624" s="102"/>
      <c r="O7624" s="210"/>
      <c r="P7624" s="102"/>
      <c r="Q7624" s="215"/>
    </row>
    <row r="7625" spans="2:17" x14ac:dyDescent="0.3">
      <c r="B7625" s="102"/>
      <c r="C7625" s="210"/>
      <c r="D7625" s="102"/>
      <c r="E7625" s="210"/>
      <c r="F7625" s="102"/>
      <c r="G7625" s="210"/>
      <c r="H7625" s="102"/>
      <c r="I7625" s="210"/>
      <c r="J7625" s="102"/>
      <c r="K7625" s="210"/>
      <c r="L7625" s="102"/>
      <c r="M7625" s="210"/>
      <c r="N7625" s="102"/>
      <c r="O7625" s="210"/>
      <c r="P7625" s="102"/>
      <c r="Q7625" s="215"/>
    </row>
    <row r="7626" spans="2:17" x14ac:dyDescent="0.3">
      <c r="B7626" s="102"/>
      <c r="C7626" s="210"/>
      <c r="D7626" s="102"/>
      <c r="E7626" s="210"/>
      <c r="F7626" s="102"/>
      <c r="G7626" s="210"/>
      <c r="H7626" s="102"/>
      <c r="I7626" s="210"/>
      <c r="J7626" s="102"/>
      <c r="K7626" s="210"/>
      <c r="L7626" s="102"/>
      <c r="M7626" s="210"/>
      <c r="N7626" s="102"/>
      <c r="O7626" s="210"/>
      <c r="P7626" s="102"/>
      <c r="Q7626" s="215"/>
    </row>
    <row r="7627" spans="2:17" x14ac:dyDescent="0.3">
      <c r="B7627" s="102"/>
      <c r="C7627" s="210"/>
      <c r="D7627" s="102"/>
      <c r="E7627" s="210"/>
      <c r="F7627" s="102"/>
      <c r="G7627" s="210"/>
      <c r="H7627" s="102"/>
      <c r="I7627" s="210"/>
      <c r="J7627" s="102"/>
      <c r="K7627" s="210"/>
      <c r="L7627" s="102"/>
      <c r="M7627" s="210"/>
      <c r="N7627" s="102"/>
      <c r="O7627" s="210"/>
      <c r="P7627" s="102"/>
      <c r="Q7627" s="215"/>
    </row>
    <row r="7628" spans="2:17" x14ac:dyDescent="0.3">
      <c r="B7628" s="102"/>
      <c r="C7628" s="210"/>
      <c r="D7628" s="102"/>
      <c r="E7628" s="210"/>
      <c r="F7628" s="102"/>
      <c r="G7628" s="210"/>
      <c r="H7628" s="102"/>
      <c r="I7628" s="210"/>
      <c r="J7628" s="102"/>
      <c r="K7628" s="210"/>
      <c r="L7628" s="102"/>
      <c r="M7628" s="210"/>
      <c r="N7628" s="102"/>
      <c r="O7628" s="210"/>
      <c r="P7628" s="102"/>
      <c r="Q7628" s="215"/>
    </row>
    <row r="7629" spans="2:17" x14ac:dyDescent="0.3">
      <c r="B7629" s="102"/>
      <c r="C7629" s="210"/>
      <c r="D7629" s="102"/>
      <c r="E7629" s="210"/>
      <c r="F7629" s="102"/>
      <c r="G7629" s="210"/>
      <c r="H7629" s="102"/>
      <c r="I7629" s="210"/>
      <c r="J7629" s="102"/>
      <c r="K7629" s="210"/>
      <c r="L7629" s="102"/>
      <c r="M7629" s="210"/>
      <c r="N7629" s="102"/>
      <c r="O7629" s="210"/>
      <c r="P7629" s="102"/>
      <c r="Q7629" s="215"/>
    </row>
    <row r="7630" spans="2:17" x14ac:dyDescent="0.3">
      <c r="B7630" s="102"/>
      <c r="C7630" s="210"/>
      <c r="D7630" s="102"/>
      <c r="E7630" s="210"/>
      <c r="F7630" s="102"/>
      <c r="G7630" s="210"/>
      <c r="H7630" s="102"/>
      <c r="I7630" s="210"/>
      <c r="J7630" s="102"/>
      <c r="K7630" s="210"/>
      <c r="L7630" s="102"/>
      <c r="M7630" s="210"/>
      <c r="N7630" s="102"/>
      <c r="O7630" s="210"/>
      <c r="P7630" s="102"/>
      <c r="Q7630" s="215"/>
    </row>
    <row r="7631" spans="2:17" x14ac:dyDescent="0.3">
      <c r="B7631" s="102"/>
      <c r="C7631" s="210"/>
      <c r="D7631" s="102"/>
      <c r="E7631" s="210"/>
      <c r="F7631" s="102"/>
      <c r="G7631" s="210"/>
      <c r="H7631" s="102"/>
      <c r="I7631" s="210"/>
      <c r="J7631" s="102"/>
      <c r="K7631" s="210"/>
      <c r="L7631" s="102"/>
      <c r="M7631" s="210"/>
      <c r="N7631" s="102"/>
      <c r="O7631" s="210"/>
      <c r="P7631" s="102"/>
      <c r="Q7631" s="215"/>
    </row>
    <row r="7632" spans="2:17" x14ac:dyDescent="0.3">
      <c r="B7632" s="102"/>
      <c r="C7632" s="210"/>
      <c r="D7632" s="102"/>
      <c r="E7632" s="210"/>
      <c r="F7632" s="102"/>
      <c r="G7632" s="210"/>
      <c r="H7632" s="102"/>
      <c r="I7632" s="210"/>
      <c r="J7632" s="102"/>
      <c r="K7632" s="210"/>
      <c r="L7632" s="102"/>
      <c r="M7632" s="210"/>
      <c r="N7632" s="102"/>
      <c r="O7632" s="210"/>
      <c r="P7632" s="102"/>
      <c r="Q7632" s="215"/>
    </row>
    <row r="7633" spans="2:17" x14ac:dyDescent="0.3">
      <c r="B7633" s="102"/>
      <c r="C7633" s="210"/>
      <c r="D7633" s="102"/>
      <c r="E7633" s="210"/>
      <c r="F7633" s="102"/>
      <c r="G7633" s="210"/>
      <c r="H7633" s="102"/>
      <c r="I7633" s="210"/>
      <c r="J7633" s="102"/>
      <c r="K7633" s="210"/>
      <c r="L7633" s="102"/>
      <c r="M7633" s="210"/>
      <c r="N7633" s="102"/>
      <c r="O7633" s="210"/>
      <c r="P7633" s="102"/>
      <c r="Q7633" s="215"/>
    </row>
    <row r="7634" spans="2:17" x14ac:dyDescent="0.3">
      <c r="B7634" s="102"/>
      <c r="C7634" s="210"/>
      <c r="D7634" s="102"/>
      <c r="E7634" s="210"/>
      <c r="F7634" s="102"/>
      <c r="G7634" s="210"/>
      <c r="H7634" s="102"/>
      <c r="I7634" s="210"/>
      <c r="J7634" s="102"/>
      <c r="K7634" s="210"/>
      <c r="L7634" s="102"/>
      <c r="M7634" s="210"/>
      <c r="N7634" s="102"/>
      <c r="O7634" s="210"/>
      <c r="P7634" s="102"/>
      <c r="Q7634" s="215"/>
    </row>
    <row r="7635" spans="2:17" x14ac:dyDescent="0.3">
      <c r="B7635" s="102"/>
      <c r="C7635" s="210"/>
      <c r="D7635" s="102"/>
      <c r="E7635" s="210"/>
      <c r="F7635" s="102"/>
      <c r="G7635" s="210"/>
      <c r="H7635" s="102"/>
      <c r="I7635" s="210"/>
      <c r="J7635" s="102"/>
      <c r="K7635" s="210"/>
      <c r="L7635" s="102"/>
      <c r="M7635" s="210"/>
      <c r="N7635" s="102"/>
      <c r="O7635" s="210"/>
      <c r="P7635" s="102"/>
      <c r="Q7635" s="215"/>
    </row>
    <row r="7636" spans="2:17" x14ac:dyDescent="0.3">
      <c r="B7636" s="102"/>
      <c r="C7636" s="210"/>
      <c r="D7636" s="102"/>
      <c r="E7636" s="210"/>
      <c r="F7636" s="102"/>
      <c r="G7636" s="210"/>
      <c r="H7636" s="102"/>
      <c r="I7636" s="210"/>
      <c r="J7636" s="102"/>
      <c r="K7636" s="210"/>
      <c r="L7636" s="102"/>
      <c r="M7636" s="210"/>
      <c r="N7636" s="102"/>
      <c r="O7636" s="210"/>
      <c r="P7636" s="102"/>
      <c r="Q7636" s="215"/>
    </row>
    <row r="7637" spans="2:17" x14ac:dyDescent="0.3">
      <c r="B7637" s="102"/>
      <c r="C7637" s="210"/>
      <c r="D7637" s="102"/>
      <c r="E7637" s="210"/>
      <c r="F7637" s="102"/>
      <c r="G7637" s="210"/>
      <c r="H7637" s="102"/>
      <c r="I7637" s="210"/>
      <c r="J7637" s="102"/>
      <c r="K7637" s="210"/>
      <c r="L7637" s="102"/>
      <c r="M7637" s="210"/>
      <c r="N7637" s="102"/>
      <c r="O7637" s="210"/>
      <c r="P7637" s="102"/>
      <c r="Q7637" s="215"/>
    </row>
    <row r="7638" spans="2:17" x14ac:dyDescent="0.3">
      <c r="B7638" s="102"/>
      <c r="C7638" s="210"/>
      <c r="D7638" s="102"/>
      <c r="E7638" s="210"/>
      <c r="F7638" s="102"/>
      <c r="G7638" s="210"/>
      <c r="H7638" s="102"/>
      <c r="I7638" s="210"/>
      <c r="J7638" s="102"/>
      <c r="K7638" s="210"/>
      <c r="L7638" s="102"/>
      <c r="M7638" s="210"/>
      <c r="N7638" s="102"/>
      <c r="O7638" s="210"/>
      <c r="P7638" s="102"/>
      <c r="Q7638" s="215"/>
    </row>
    <row r="7639" spans="2:17" x14ac:dyDescent="0.3">
      <c r="B7639" s="102"/>
      <c r="C7639" s="210"/>
      <c r="D7639" s="102"/>
      <c r="E7639" s="210"/>
      <c r="F7639" s="102"/>
      <c r="G7639" s="210"/>
      <c r="H7639" s="102"/>
      <c r="I7639" s="210"/>
      <c r="J7639" s="102"/>
      <c r="K7639" s="210"/>
      <c r="L7639" s="102"/>
      <c r="M7639" s="210"/>
      <c r="N7639" s="102"/>
      <c r="O7639" s="210"/>
      <c r="P7639" s="102"/>
      <c r="Q7639" s="215"/>
    </row>
    <row r="7640" spans="2:17" x14ac:dyDescent="0.3">
      <c r="B7640" s="102"/>
      <c r="C7640" s="210"/>
      <c r="D7640" s="102"/>
      <c r="E7640" s="210"/>
      <c r="F7640" s="102"/>
      <c r="G7640" s="210"/>
      <c r="H7640" s="102"/>
      <c r="I7640" s="210"/>
      <c r="J7640" s="102"/>
      <c r="K7640" s="210"/>
      <c r="L7640" s="102"/>
      <c r="M7640" s="210"/>
      <c r="N7640" s="102"/>
      <c r="O7640" s="210"/>
      <c r="P7640" s="102"/>
      <c r="Q7640" s="215"/>
    </row>
    <row r="7641" spans="2:17" x14ac:dyDescent="0.3">
      <c r="B7641" s="102"/>
      <c r="C7641" s="210"/>
      <c r="D7641" s="102"/>
      <c r="E7641" s="210"/>
      <c r="F7641" s="102"/>
      <c r="G7641" s="210"/>
      <c r="H7641" s="102"/>
      <c r="I7641" s="210"/>
      <c r="J7641" s="102"/>
      <c r="K7641" s="210"/>
      <c r="L7641" s="102"/>
      <c r="M7641" s="210"/>
      <c r="N7641" s="102"/>
      <c r="O7641" s="210"/>
      <c r="P7641" s="102"/>
      <c r="Q7641" s="215"/>
    </row>
    <row r="7642" spans="2:17" x14ac:dyDescent="0.3">
      <c r="B7642" s="102"/>
      <c r="C7642" s="210"/>
      <c r="D7642" s="102"/>
      <c r="E7642" s="210"/>
      <c r="F7642" s="102"/>
      <c r="G7642" s="210"/>
      <c r="H7642" s="102"/>
      <c r="I7642" s="210"/>
      <c r="J7642" s="102"/>
      <c r="K7642" s="210"/>
      <c r="L7642" s="102"/>
      <c r="M7642" s="210"/>
      <c r="N7642" s="102"/>
      <c r="O7642" s="210"/>
      <c r="P7642" s="102"/>
      <c r="Q7642" s="215"/>
    </row>
    <row r="7643" spans="2:17" x14ac:dyDescent="0.3">
      <c r="B7643" s="102"/>
      <c r="C7643" s="210"/>
      <c r="D7643" s="102"/>
      <c r="E7643" s="210"/>
      <c r="F7643" s="102"/>
      <c r="G7643" s="210"/>
      <c r="H7643" s="102"/>
      <c r="I7643" s="210"/>
      <c r="J7643" s="102"/>
      <c r="K7643" s="210"/>
      <c r="L7643" s="102"/>
      <c r="M7643" s="210"/>
      <c r="N7643" s="102"/>
      <c r="O7643" s="210"/>
      <c r="P7643" s="102"/>
      <c r="Q7643" s="215"/>
    </row>
    <row r="7644" spans="2:17" x14ac:dyDescent="0.3">
      <c r="B7644" s="102"/>
      <c r="C7644" s="210"/>
      <c r="D7644" s="102"/>
      <c r="E7644" s="210"/>
      <c r="F7644" s="102"/>
      <c r="G7644" s="210"/>
      <c r="H7644" s="102"/>
      <c r="I7644" s="210"/>
      <c r="J7644" s="102"/>
      <c r="K7644" s="210"/>
      <c r="L7644" s="102"/>
      <c r="M7644" s="210"/>
      <c r="N7644" s="102"/>
      <c r="O7644" s="210"/>
      <c r="P7644" s="102"/>
      <c r="Q7644" s="215"/>
    </row>
    <row r="7645" spans="2:17" x14ac:dyDescent="0.3">
      <c r="B7645" s="102"/>
      <c r="C7645" s="210"/>
      <c r="D7645" s="102"/>
      <c r="E7645" s="210"/>
      <c r="F7645" s="102"/>
      <c r="G7645" s="210"/>
      <c r="H7645" s="102"/>
      <c r="I7645" s="210"/>
      <c r="J7645" s="102"/>
      <c r="K7645" s="210"/>
      <c r="L7645" s="102"/>
      <c r="M7645" s="210"/>
      <c r="N7645" s="102"/>
      <c r="O7645" s="210"/>
      <c r="P7645" s="102"/>
      <c r="Q7645" s="215"/>
    </row>
    <row r="7646" spans="2:17" x14ac:dyDescent="0.3">
      <c r="B7646" s="102"/>
      <c r="C7646" s="210"/>
      <c r="D7646" s="102"/>
      <c r="E7646" s="210"/>
      <c r="F7646" s="102"/>
      <c r="G7646" s="210"/>
      <c r="H7646" s="102"/>
      <c r="I7646" s="210"/>
      <c r="J7646" s="102"/>
      <c r="K7646" s="210"/>
      <c r="L7646" s="102"/>
      <c r="M7646" s="210"/>
      <c r="N7646" s="102"/>
      <c r="O7646" s="210"/>
      <c r="P7646" s="102"/>
      <c r="Q7646" s="215"/>
    </row>
    <row r="7647" spans="2:17" x14ac:dyDescent="0.3">
      <c r="B7647" s="102"/>
      <c r="C7647" s="210"/>
      <c r="D7647" s="102"/>
      <c r="E7647" s="210"/>
      <c r="F7647" s="102"/>
      <c r="G7647" s="210"/>
      <c r="H7647" s="102"/>
      <c r="I7647" s="210"/>
      <c r="J7647" s="102"/>
      <c r="K7647" s="210"/>
      <c r="L7647" s="102"/>
      <c r="M7647" s="210"/>
      <c r="N7647" s="102"/>
      <c r="O7647" s="210"/>
      <c r="P7647" s="102"/>
      <c r="Q7647" s="215"/>
    </row>
    <row r="7648" spans="2:17" x14ac:dyDescent="0.3">
      <c r="B7648" s="102"/>
      <c r="C7648" s="210"/>
      <c r="D7648" s="102"/>
      <c r="E7648" s="210"/>
      <c r="F7648" s="102"/>
      <c r="G7648" s="210"/>
      <c r="H7648" s="102"/>
      <c r="I7648" s="210"/>
      <c r="J7648" s="102"/>
      <c r="K7648" s="210"/>
      <c r="L7648" s="102"/>
      <c r="M7648" s="210"/>
      <c r="N7648" s="102"/>
      <c r="O7648" s="210"/>
      <c r="P7648" s="102"/>
      <c r="Q7648" s="215"/>
    </row>
    <row r="7649" spans="2:17" x14ac:dyDescent="0.3">
      <c r="B7649" s="102"/>
      <c r="C7649" s="210"/>
      <c r="D7649" s="102"/>
      <c r="E7649" s="210"/>
      <c r="F7649" s="102"/>
      <c r="G7649" s="210"/>
      <c r="H7649" s="102"/>
      <c r="I7649" s="210"/>
      <c r="J7649" s="102"/>
      <c r="K7649" s="210"/>
      <c r="L7649" s="102"/>
      <c r="M7649" s="210"/>
      <c r="N7649" s="102"/>
      <c r="O7649" s="210"/>
      <c r="P7649" s="102"/>
      <c r="Q7649" s="215"/>
    </row>
    <row r="7650" spans="2:17" x14ac:dyDescent="0.3">
      <c r="B7650" s="102"/>
      <c r="C7650" s="210"/>
      <c r="D7650" s="102"/>
      <c r="E7650" s="210"/>
      <c r="F7650" s="102"/>
      <c r="G7650" s="210"/>
      <c r="H7650" s="102"/>
      <c r="I7650" s="210"/>
      <c r="J7650" s="102"/>
      <c r="K7650" s="210"/>
      <c r="L7650" s="102"/>
      <c r="M7650" s="210"/>
      <c r="N7650" s="102"/>
      <c r="O7650" s="210"/>
      <c r="P7650" s="102"/>
      <c r="Q7650" s="215"/>
    </row>
    <row r="7651" spans="2:17" x14ac:dyDescent="0.3">
      <c r="B7651" s="102"/>
      <c r="C7651" s="210"/>
      <c r="D7651" s="102"/>
      <c r="E7651" s="210"/>
      <c r="F7651" s="102"/>
      <c r="G7651" s="210"/>
      <c r="H7651" s="102"/>
      <c r="I7651" s="210"/>
      <c r="J7651" s="102"/>
      <c r="K7651" s="210"/>
      <c r="L7651" s="102"/>
      <c r="M7651" s="210"/>
      <c r="N7651" s="102"/>
      <c r="O7651" s="210"/>
      <c r="P7651" s="102"/>
      <c r="Q7651" s="215"/>
    </row>
    <row r="7652" spans="2:17" x14ac:dyDescent="0.3">
      <c r="B7652" s="102"/>
      <c r="C7652" s="210"/>
      <c r="D7652" s="102"/>
      <c r="E7652" s="210"/>
      <c r="F7652" s="102"/>
      <c r="G7652" s="210"/>
      <c r="H7652" s="102"/>
      <c r="I7652" s="210"/>
      <c r="J7652" s="102"/>
      <c r="K7652" s="210"/>
      <c r="L7652" s="102"/>
      <c r="M7652" s="210"/>
      <c r="N7652" s="102"/>
      <c r="O7652" s="210"/>
      <c r="P7652" s="102"/>
      <c r="Q7652" s="215"/>
    </row>
    <row r="7653" spans="2:17" x14ac:dyDescent="0.3">
      <c r="B7653" s="102"/>
      <c r="C7653" s="210"/>
      <c r="D7653" s="102"/>
      <c r="E7653" s="210"/>
      <c r="F7653" s="102"/>
      <c r="G7653" s="210"/>
      <c r="H7653" s="102"/>
      <c r="I7653" s="210"/>
      <c r="J7653" s="102"/>
      <c r="K7653" s="210"/>
      <c r="L7653" s="102"/>
      <c r="M7653" s="210"/>
      <c r="N7653" s="102"/>
      <c r="O7653" s="210"/>
      <c r="P7653" s="102"/>
      <c r="Q7653" s="215"/>
    </row>
    <row r="7654" spans="2:17" x14ac:dyDescent="0.3">
      <c r="B7654" s="102"/>
      <c r="C7654" s="210"/>
      <c r="D7654" s="102"/>
      <c r="E7654" s="210"/>
      <c r="F7654" s="102"/>
      <c r="G7654" s="210"/>
      <c r="H7654" s="102"/>
      <c r="I7654" s="210"/>
      <c r="J7654" s="102"/>
      <c r="K7654" s="210"/>
      <c r="L7654" s="102"/>
      <c r="M7654" s="210"/>
      <c r="N7654" s="102"/>
      <c r="O7654" s="210"/>
      <c r="P7654" s="102"/>
      <c r="Q7654" s="215"/>
    </row>
    <row r="7655" spans="2:17" x14ac:dyDescent="0.3">
      <c r="B7655" s="102"/>
      <c r="C7655" s="210"/>
      <c r="D7655" s="102"/>
      <c r="E7655" s="210"/>
      <c r="F7655" s="102"/>
      <c r="G7655" s="210"/>
      <c r="H7655" s="102"/>
      <c r="I7655" s="210"/>
      <c r="J7655" s="102"/>
      <c r="K7655" s="210"/>
      <c r="L7655" s="102"/>
      <c r="M7655" s="210"/>
      <c r="N7655" s="102"/>
      <c r="O7655" s="210"/>
      <c r="P7655" s="102"/>
      <c r="Q7655" s="215"/>
    </row>
    <row r="7656" spans="2:17" x14ac:dyDescent="0.3">
      <c r="B7656" s="102"/>
      <c r="C7656" s="210"/>
      <c r="D7656" s="102"/>
      <c r="E7656" s="210"/>
      <c r="F7656" s="102"/>
      <c r="G7656" s="210"/>
      <c r="H7656" s="102"/>
      <c r="I7656" s="210"/>
      <c r="J7656" s="102"/>
      <c r="K7656" s="210"/>
      <c r="L7656" s="102"/>
      <c r="M7656" s="210"/>
      <c r="N7656" s="102"/>
      <c r="O7656" s="210"/>
      <c r="P7656" s="102"/>
      <c r="Q7656" s="215"/>
    </row>
    <row r="7657" spans="2:17" x14ac:dyDescent="0.3">
      <c r="B7657" s="102"/>
      <c r="C7657" s="210"/>
      <c r="D7657" s="102"/>
      <c r="E7657" s="210"/>
      <c r="F7657" s="102"/>
      <c r="G7657" s="210"/>
      <c r="H7657" s="102"/>
      <c r="I7657" s="210"/>
      <c r="J7657" s="102"/>
      <c r="K7657" s="210"/>
      <c r="L7657" s="102"/>
      <c r="M7657" s="210"/>
      <c r="N7657" s="102"/>
      <c r="O7657" s="210"/>
      <c r="P7657" s="102"/>
      <c r="Q7657" s="215"/>
    </row>
    <row r="7658" spans="2:17" x14ac:dyDescent="0.3">
      <c r="B7658" s="102"/>
      <c r="C7658" s="210"/>
      <c r="D7658" s="102"/>
      <c r="E7658" s="210"/>
      <c r="F7658" s="102"/>
      <c r="G7658" s="210"/>
      <c r="H7658" s="102"/>
      <c r="I7658" s="210"/>
      <c r="J7658" s="102"/>
      <c r="K7658" s="210"/>
      <c r="L7658" s="102"/>
      <c r="M7658" s="210"/>
      <c r="N7658" s="102"/>
      <c r="O7658" s="210"/>
      <c r="P7658" s="102"/>
      <c r="Q7658" s="215"/>
    </row>
    <row r="7659" spans="2:17" x14ac:dyDescent="0.3">
      <c r="B7659" s="102"/>
      <c r="C7659" s="210"/>
      <c r="D7659" s="102"/>
      <c r="E7659" s="210"/>
      <c r="F7659" s="102"/>
      <c r="G7659" s="210"/>
      <c r="H7659" s="102"/>
      <c r="I7659" s="210"/>
      <c r="J7659" s="102"/>
      <c r="K7659" s="210"/>
      <c r="L7659" s="102"/>
      <c r="M7659" s="210"/>
      <c r="N7659" s="102"/>
      <c r="O7659" s="210"/>
      <c r="P7659" s="102"/>
      <c r="Q7659" s="215"/>
    </row>
    <row r="7660" spans="2:17" x14ac:dyDescent="0.3">
      <c r="B7660" s="102"/>
      <c r="C7660" s="210"/>
      <c r="D7660" s="102"/>
      <c r="E7660" s="210"/>
      <c r="F7660" s="102"/>
      <c r="G7660" s="210"/>
      <c r="H7660" s="102"/>
      <c r="I7660" s="210"/>
      <c r="J7660" s="102"/>
      <c r="K7660" s="210"/>
      <c r="L7660" s="102"/>
      <c r="M7660" s="210"/>
      <c r="N7660" s="102"/>
      <c r="O7660" s="210"/>
      <c r="P7660" s="102"/>
      <c r="Q7660" s="215"/>
    </row>
    <row r="7661" spans="2:17" x14ac:dyDescent="0.3">
      <c r="B7661" s="102"/>
      <c r="C7661" s="210"/>
      <c r="D7661" s="102"/>
      <c r="E7661" s="210"/>
      <c r="F7661" s="102"/>
      <c r="G7661" s="210"/>
      <c r="H7661" s="102"/>
      <c r="I7661" s="210"/>
      <c r="J7661" s="102"/>
      <c r="K7661" s="210"/>
      <c r="L7661" s="102"/>
      <c r="M7661" s="210"/>
      <c r="N7661" s="102"/>
      <c r="O7661" s="210"/>
      <c r="P7661" s="102"/>
      <c r="Q7661" s="215"/>
    </row>
    <row r="7662" spans="2:17" x14ac:dyDescent="0.3">
      <c r="B7662" s="102"/>
      <c r="C7662" s="210"/>
      <c r="D7662" s="102"/>
      <c r="E7662" s="210"/>
      <c r="F7662" s="102"/>
      <c r="G7662" s="210"/>
      <c r="H7662" s="102"/>
      <c r="I7662" s="210"/>
      <c r="J7662" s="102"/>
      <c r="K7662" s="210"/>
      <c r="L7662" s="102"/>
      <c r="M7662" s="210"/>
      <c r="N7662" s="102"/>
      <c r="O7662" s="210"/>
      <c r="P7662" s="102"/>
      <c r="Q7662" s="215"/>
    </row>
    <row r="7663" spans="2:17" x14ac:dyDescent="0.3">
      <c r="B7663" s="102"/>
      <c r="C7663" s="210"/>
      <c r="D7663" s="102"/>
      <c r="E7663" s="210"/>
      <c r="F7663" s="102"/>
      <c r="G7663" s="210"/>
      <c r="H7663" s="102"/>
      <c r="I7663" s="210"/>
      <c r="J7663" s="102"/>
      <c r="K7663" s="210"/>
      <c r="L7663" s="102"/>
      <c r="M7663" s="210"/>
      <c r="N7663" s="102"/>
      <c r="O7663" s="210"/>
      <c r="P7663" s="102"/>
      <c r="Q7663" s="215"/>
    </row>
    <row r="7664" spans="2:17" x14ac:dyDescent="0.3">
      <c r="B7664" s="102"/>
      <c r="C7664" s="210"/>
      <c r="D7664" s="102"/>
      <c r="E7664" s="210"/>
      <c r="F7664" s="102"/>
      <c r="G7664" s="210"/>
      <c r="H7664" s="102"/>
      <c r="I7664" s="210"/>
      <c r="J7664" s="102"/>
      <c r="K7664" s="210"/>
      <c r="L7664" s="102"/>
      <c r="M7664" s="210"/>
      <c r="N7664" s="102"/>
      <c r="O7664" s="210"/>
      <c r="P7664" s="102"/>
      <c r="Q7664" s="215"/>
    </row>
    <row r="7665" spans="2:17" x14ac:dyDescent="0.3">
      <c r="B7665" s="102"/>
      <c r="C7665" s="210"/>
      <c r="D7665" s="102"/>
      <c r="E7665" s="210"/>
      <c r="F7665" s="102"/>
      <c r="G7665" s="210"/>
      <c r="H7665" s="102"/>
      <c r="I7665" s="210"/>
      <c r="J7665" s="102"/>
      <c r="K7665" s="210"/>
      <c r="L7665" s="102"/>
      <c r="M7665" s="210"/>
      <c r="N7665" s="102"/>
      <c r="O7665" s="210"/>
      <c r="P7665" s="102"/>
      <c r="Q7665" s="215"/>
    </row>
    <row r="7666" spans="2:17" x14ac:dyDescent="0.3">
      <c r="B7666" s="102"/>
      <c r="C7666" s="210"/>
      <c r="D7666" s="102"/>
      <c r="E7666" s="210"/>
      <c r="F7666" s="102"/>
      <c r="G7666" s="210"/>
      <c r="H7666" s="102"/>
      <c r="I7666" s="210"/>
      <c r="J7666" s="102"/>
      <c r="K7666" s="210"/>
      <c r="L7666" s="102"/>
      <c r="M7666" s="210"/>
      <c r="N7666" s="102"/>
      <c r="O7666" s="210"/>
      <c r="P7666" s="102"/>
      <c r="Q7666" s="215"/>
    </row>
    <row r="7667" spans="2:17" x14ac:dyDescent="0.3">
      <c r="B7667" s="102"/>
      <c r="C7667" s="210"/>
      <c r="D7667" s="102"/>
      <c r="E7667" s="210"/>
      <c r="F7667" s="102"/>
      <c r="G7667" s="210"/>
      <c r="H7667" s="102"/>
      <c r="I7667" s="210"/>
      <c r="J7667" s="102"/>
      <c r="K7667" s="210"/>
      <c r="L7667" s="102"/>
      <c r="M7667" s="210"/>
      <c r="N7667" s="102"/>
      <c r="O7667" s="210"/>
      <c r="P7667" s="102"/>
      <c r="Q7667" s="215"/>
    </row>
    <row r="7668" spans="2:17" x14ac:dyDescent="0.3">
      <c r="B7668" s="102"/>
      <c r="C7668" s="210"/>
      <c r="D7668" s="102"/>
      <c r="E7668" s="210"/>
      <c r="F7668" s="102"/>
      <c r="G7668" s="210"/>
      <c r="H7668" s="102"/>
      <c r="I7668" s="210"/>
      <c r="J7668" s="102"/>
      <c r="K7668" s="210"/>
      <c r="L7668" s="102"/>
      <c r="M7668" s="210"/>
      <c r="N7668" s="102"/>
      <c r="O7668" s="210"/>
      <c r="P7668" s="102"/>
      <c r="Q7668" s="215"/>
    </row>
    <row r="7669" spans="2:17" x14ac:dyDescent="0.3">
      <c r="B7669" s="102"/>
      <c r="C7669" s="210"/>
      <c r="D7669" s="102"/>
      <c r="E7669" s="210"/>
      <c r="F7669" s="102"/>
      <c r="G7669" s="210"/>
      <c r="H7669" s="102"/>
      <c r="I7669" s="210"/>
      <c r="J7669" s="102"/>
      <c r="K7669" s="210"/>
      <c r="L7669" s="102"/>
      <c r="M7669" s="210"/>
      <c r="N7669" s="102"/>
      <c r="O7669" s="210"/>
      <c r="P7669" s="102"/>
      <c r="Q7669" s="215"/>
    </row>
    <row r="7670" spans="2:17" x14ac:dyDescent="0.3">
      <c r="B7670" s="102"/>
      <c r="C7670" s="210"/>
      <c r="D7670" s="102"/>
      <c r="E7670" s="210"/>
      <c r="F7670" s="102"/>
      <c r="G7670" s="210"/>
      <c r="H7670" s="102"/>
      <c r="I7670" s="210"/>
      <c r="J7670" s="102"/>
      <c r="K7670" s="210"/>
      <c r="L7670" s="102"/>
      <c r="M7670" s="210"/>
      <c r="N7670" s="102"/>
      <c r="O7670" s="210"/>
      <c r="P7670" s="102"/>
      <c r="Q7670" s="215"/>
    </row>
    <row r="7671" spans="2:17" x14ac:dyDescent="0.3">
      <c r="B7671" s="102"/>
      <c r="C7671" s="210"/>
      <c r="D7671" s="102"/>
      <c r="E7671" s="210"/>
      <c r="F7671" s="102"/>
      <c r="G7671" s="210"/>
      <c r="H7671" s="102"/>
      <c r="I7671" s="210"/>
      <c r="J7671" s="102"/>
      <c r="K7671" s="210"/>
      <c r="L7671" s="102"/>
      <c r="M7671" s="210"/>
      <c r="N7671" s="102"/>
      <c r="O7671" s="210"/>
      <c r="P7671" s="102"/>
      <c r="Q7671" s="215"/>
    </row>
    <row r="7672" spans="2:17" x14ac:dyDescent="0.3">
      <c r="B7672" s="102"/>
      <c r="C7672" s="210"/>
      <c r="D7672" s="102"/>
      <c r="E7672" s="210"/>
      <c r="F7672" s="102"/>
      <c r="G7672" s="210"/>
      <c r="H7672" s="102"/>
      <c r="I7672" s="210"/>
      <c r="J7672" s="102"/>
      <c r="K7672" s="210"/>
      <c r="L7672" s="102"/>
      <c r="M7672" s="210"/>
      <c r="N7672" s="102"/>
      <c r="O7672" s="210"/>
      <c r="P7672" s="102"/>
      <c r="Q7672" s="215"/>
    </row>
    <row r="7673" spans="2:17" x14ac:dyDescent="0.3">
      <c r="B7673" s="102"/>
      <c r="C7673" s="210"/>
      <c r="D7673" s="102"/>
      <c r="E7673" s="210"/>
      <c r="F7673" s="102"/>
      <c r="G7673" s="210"/>
      <c r="H7673" s="102"/>
      <c r="I7673" s="210"/>
      <c r="J7673" s="102"/>
      <c r="K7673" s="210"/>
      <c r="L7673" s="102"/>
      <c r="M7673" s="210"/>
      <c r="N7673" s="102"/>
      <c r="O7673" s="210"/>
      <c r="P7673" s="102"/>
      <c r="Q7673" s="215"/>
    </row>
    <row r="7674" spans="2:17" x14ac:dyDescent="0.3">
      <c r="B7674" s="102"/>
      <c r="C7674" s="210"/>
      <c r="D7674" s="102"/>
      <c r="E7674" s="210"/>
      <c r="F7674" s="102"/>
      <c r="G7674" s="210"/>
      <c r="H7674" s="102"/>
      <c r="I7674" s="210"/>
      <c r="J7674" s="102"/>
      <c r="K7674" s="210"/>
      <c r="L7674" s="102"/>
      <c r="M7674" s="210"/>
      <c r="N7674" s="102"/>
      <c r="O7674" s="210"/>
      <c r="P7674" s="102"/>
      <c r="Q7674" s="215"/>
    </row>
    <row r="7675" spans="2:17" x14ac:dyDescent="0.3">
      <c r="B7675" s="102"/>
      <c r="C7675" s="210"/>
      <c r="D7675" s="102"/>
      <c r="E7675" s="210"/>
      <c r="F7675" s="102"/>
      <c r="G7675" s="210"/>
      <c r="H7675" s="102"/>
      <c r="I7675" s="210"/>
      <c r="J7675" s="102"/>
      <c r="K7675" s="210"/>
      <c r="L7675" s="102"/>
      <c r="M7675" s="210"/>
      <c r="N7675" s="102"/>
      <c r="O7675" s="210"/>
      <c r="P7675" s="102"/>
      <c r="Q7675" s="215"/>
    </row>
    <row r="7676" spans="2:17" x14ac:dyDescent="0.3">
      <c r="B7676" s="102"/>
      <c r="C7676" s="210"/>
      <c r="D7676" s="102"/>
      <c r="E7676" s="210"/>
      <c r="F7676" s="102"/>
      <c r="G7676" s="210"/>
      <c r="H7676" s="102"/>
      <c r="I7676" s="210"/>
      <c r="J7676" s="102"/>
      <c r="K7676" s="210"/>
      <c r="L7676" s="102"/>
      <c r="M7676" s="210"/>
      <c r="N7676" s="102"/>
      <c r="O7676" s="210"/>
      <c r="P7676" s="102"/>
      <c r="Q7676" s="215"/>
    </row>
    <row r="7677" spans="2:17" x14ac:dyDescent="0.3">
      <c r="B7677" s="102"/>
      <c r="C7677" s="210"/>
      <c r="D7677" s="102"/>
      <c r="E7677" s="210"/>
      <c r="F7677" s="102"/>
      <c r="G7677" s="210"/>
      <c r="H7677" s="102"/>
      <c r="I7677" s="210"/>
      <c r="J7677" s="102"/>
      <c r="K7677" s="210"/>
      <c r="L7677" s="102"/>
      <c r="M7677" s="210"/>
      <c r="N7677" s="102"/>
      <c r="O7677" s="210"/>
      <c r="P7677" s="102"/>
      <c r="Q7677" s="215"/>
    </row>
    <row r="7678" spans="2:17" x14ac:dyDescent="0.3">
      <c r="B7678" s="102"/>
      <c r="C7678" s="210"/>
      <c r="D7678" s="102"/>
      <c r="E7678" s="210"/>
      <c r="F7678" s="102"/>
      <c r="G7678" s="210"/>
      <c r="H7678" s="102"/>
      <c r="I7678" s="210"/>
      <c r="J7678" s="102"/>
      <c r="K7678" s="210"/>
      <c r="L7678" s="102"/>
      <c r="M7678" s="210"/>
      <c r="N7678" s="102"/>
      <c r="O7678" s="210"/>
      <c r="P7678" s="102"/>
      <c r="Q7678" s="215"/>
    </row>
    <row r="7679" spans="2:17" x14ac:dyDescent="0.3">
      <c r="B7679" s="102"/>
      <c r="C7679" s="210"/>
      <c r="D7679" s="102"/>
      <c r="E7679" s="210"/>
      <c r="F7679" s="102"/>
      <c r="G7679" s="210"/>
      <c r="H7679" s="102"/>
      <c r="I7679" s="210"/>
      <c r="J7679" s="102"/>
      <c r="K7679" s="210"/>
      <c r="L7679" s="102"/>
      <c r="M7679" s="210"/>
      <c r="N7679" s="102"/>
      <c r="O7679" s="210"/>
      <c r="P7679" s="102"/>
      <c r="Q7679" s="215"/>
    </row>
    <row r="7680" spans="2:17" x14ac:dyDescent="0.3">
      <c r="B7680" s="102"/>
      <c r="C7680" s="210"/>
      <c r="D7680" s="102"/>
      <c r="E7680" s="210"/>
      <c r="F7680" s="102"/>
      <c r="G7680" s="210"/>
      <c r="H7680" s="102"/>
      <c r="I7680" s="210"/>
      <c r="J7680" s="102"/>
      <c r="K7680" s="210"/>
      <c r="L7680" s="102"/>
      <c r="M7680" s="210"/>
      <c r="N7680" s="102"/>
      <c r="O7680" s="210"/>
      <c r="P7680" s="102"/>
      <c r="Q7680" s="215"/>
    </row>
    <row r="7681" spans="2:17" x14ac:dyDescent="0.3">
      <c r="B7681" s="102"/>
      <c r="C7681" s="210"/>
      <c r="D7681" s="102"/>
      <c r="E7681" s="210"/>
      <c r="F7681" s="102"/>
      <c r="G7681" s="210"/>
      <c r="H7681" s="102"/>
      <c r="I7681" s="210"/>
      <c r="J7681" s="102"/>
      <c r="K7681" s="210"/>
      <c r="L7681" s="102"/>
      <c r="M7681" s="210"/>
      <c r="N7681" s="102"/>
      <c r="O7681" s="210"/>
      <c r="P7681" s="102"/>
      <c r="Q7681" s="215"/>
    </row>
    <row r="7682" spans="2:17" x14ac:dyDescent="0.3">
      <c r="B7682" s="102"/>
      <c r="C7682" s="210"/>
      <c r="D7682" s="102"/>
      <c r="E7682" s="210"/>
      <c r="F7682" s="102"/>
      <c r="G7682" s="210"/>
      <c r="H7682" s="102"/>
      <c r="I7682" s="210"/>
      <c r="J7682" s="102"/>
      <c r="K7682" s="210"/>
      <c r="L7682" s="102"/>
      <c r="M7682" s="210"/>
      <c r="N7682" s="102"/>
      <c r="O7682" s="210"/>
      <c r="P7682" s="102"/>
      <c r="Q7682" s="215"/>
    </row>
    <row r="7683" spans="2:17" x14ac:dyDescent="0.3">
      <c r="B7683" s="102"/>
      <c r="C7683" s="210"/>
      <c r="D7683" s="102"/>
      <c r="E7683" s="210"/>
      <c r="F7683" s="102"/>
      <c r="G7683" s="210"/>
      <c r="H7683" s="102"/>
      <c r="I7683" s="210"/>
      <c r="J7683" s="102"/>
      <c r="K7683" s="210"/>
      <c r="L7683" s="102"/>
      <c r="M7683" s="210"/>
      <c r="N7683" s="102"/>
      <c r="O7683" s="210"/>
      <c r="P7683" s="102"/>
      <c r="Q7683" s="215"/>
    </row>
    <row r="7684" spans="2:17" x14ac:dyDescent="0.3">
      <c r="B7684" s="102"/>
      <c r="C7684" s="210"/>
      <c r="D7684" s="102"/>
      <c r="E7684" s="210"/>
      <c r="F7684" s="102"/>
      <c r="G7684" s="210"/>
      <c r="H7684" s="102"/>
      <c r="I7684" s="210"/>
      <c r="J7684" s="102"/>
      <c r="K7684" s="210"/>
      <c r="L7684" s="102"/>
      <c r="M7684" s="210"/>
      <c r="N7684" s="102"/>
      <c r="O7684" s="210"/>
      <c r="P7684" s="102"/>
      <c r="Q7684" s="215"/>
    </row>
    <row r="7685" spans="2:17" x14ac:dyDescent="0.3">
      <c r="B7685" s="102"/>
      <c r="C7685" s="210"/>
      <c r="D7685" s="102"/>
      <c r="E7685" s="210"/>
      <c r="F7685" s="102"/>
      <c r="G7685" s="210"/>
      <c r="H7685" s="102"/>
      <c r="I7685" s="210"/>
      <c r="J7685" s="102"/>
      <c r="K7685" s="210"/>
      <c r="L7685" s="102"/>
      <c r="M7685" s="210"/>
      <c r="N7685" s="102"/>
      <c r="O7685" s="210"/>
      <c r="P7685" s="102"/>
      <c r="Q7685" s="215"/>
    </row>
    <row r="7686" spans="2:17" x14ac:dyDescent="0.3">
      <c r="B7686" s="102"/>
      <c r="C7686" s="210"/>
      <c r="D7686" s="102"/>
      <c r="E7686" s="210"/>
      <c r="F7686" s="102"/>
      <c r="G7686" s="210"/>
      <c r="H7686" s="102"/>
      <c r="I7686" s="210"/>
      <c r="J7686" s="102"/>
      <c r="K7686" s="210"/>
      <c r="L7686" s="102"/>
      <c r="M7686" s="210"/>
      <c r="N7686" s="102"/>
      <c r="O7686" s="210"/>
      <c r="P7686" s="102"/>
      <c r="Q7686" s="215"/>
    </row>
    <row r="7687" spans="2:17" x14ac:dyDescent="0.3">
      <c r="B7687" s="102"/>
      <c r="C7687" s="210"/>
      <c r="D7687" s="102"/>
      <c r="E7687" s="210"/>
      <c r="F7687" s="102"/>
      <c r="G7687" s="210"/>
      <c r="H7687" s="102"/>
      <c r="I7687" s="210"/>
      <c r="J7687" s="102"/>
      <c r="K7687" s="210"/>
      <c r="L7687" s="102"/>
      <c r="M7687" s="210"/>
      <c r="N7687" s="102"/>
      <c r="O7687" s="210"/>
      <c r="P7687" s="102"/>
      <c r="Q7687" s="215"/>
    </row>
    <row r="7688" spans="2:17" x14ac:dyDescent="0.3">
      <c r="B7688" s="102"/>
      <c r="C7688" s="210"/>
      <c r="D7688" s="102"/>
      <c r="E7688" s="210"/>
      <c r="F7688" s="102"/>
      <c r="G7688" s="210"/>
      <c r="H7688" s="102"/>
      <c r="I7688" s="210"/>
      <c r="J7688" s="102"/>
      <c r="K7688" s="210"/>
      <c r="L7688" s="102"/>
      <c r="M7688" s="210"/>
      <c r="N7688" s="102"/>
      <c r="O7688" s="210"/>
      <c r="P7688" s="102"/>
      <c r="Q7688" s="215"/>
    </row>
    <row r="7689" spans="2:17" x14ac:dyDescent="0.3">
      <c r="B7689" s="102"/>
      <c r="C7689" s="210"/>
      <c r="D7689" s="102"/>
      <c r="E7689" s="210"/>
      <c r="F7689" s="102"/>
      <c r="G7689" s="210"/>
      <c r="H7689" s="102"/>
      <c r="I7689" s="210"/>
      <c r="J7689" s="102"/>
      <c r="K7689" s="210"/>
      <c r="L7689" s="102"/>
      <c r="M7689" s="210"/>
      <c r="N7689" s="102"/>
      <c r="O7689" s="210"/>
      <c r="P7689" s="102"/>
      <c r="Q7689" s="215"/>
    </row>
    <row r="7690" spans="2:17" x14ac:dyDescent="0.3">
      <c r="B7690" s="102"/>
      <c r="C7690" s="210"/>
      <c r="D7690" s="102"/>
      <c r="E7690" s="210"/>
      <c r="F7690" s="102"/>
      <c r="G7690" s="210"/>
      <c r="H7690" s="102"/>
      <c r="I7690" s="210"/>
      <c r="J7690" s="102"/>
      <c r="K7690" s="210"/>
      <c r="L7690" s="102"/>
      <c r="M7690" s="210"/>
      <c r="N7690" s="102"/>
      <c r="O7690" s="210"/>
      <c r="P7690" s="102"/>
      <c r="Q7690" s="215"/>
    </row>
    <row r="7691" spans="2:17" x14ac:dyDescent="0.3">
      <c r="B7691" s="102"/>
      <c r="C7691" s="210"/>
      <c r="D7691" s="102"/>
      <c r="E7691" s="210"/>
      <c r="F7691" s="102"/>
      <c r="G7691" s="210"/>
      <c r="H7691" s="102"/>
      <c r="I7691" s="210"/>
      <c r="J7691" s="102"/>
      <c r="K7691" s="210"/>
      <c r="L7691" s="102"/>
      <c r="M7691" s="210"/>
      <c r="N7691" s="102"/>
      <c r="O7691" s="210"/>
      <c r="P7691" s="102"/>
      <c r="Q7691" s="215"/>
    </row>
    <row r="7692" spans="2:17" x14ac:dyDescent="0.3">
      <c r="B7692" s="102"/>
      <c r="C7692" s="210"/>
      <c r="D7692" s="102"/>
      <c r="E7692" s="210"/>
      <c r="F7692" s="102"/>
      <c r="G7692" s="210"/>
      <c r="H7692" s="102"/>
      <c r="I7692" s="210"/>
      <c r="J7692" s="102"/>
      <c r="K7692" s="210"/>
      <c r="L7692" s="102"/>
      <c r="M7692" s="210"/>
      <c r="N7692" s="102"/>
      <c r="O7692" s="210"/>
      <c r="P7692" s="102"/>
      <c r="Q7692" s="215"/>
    </row>
    <row r="7693" spans="2:17" x14ac:dyDescent="0.3">
      <c r="B7693" s="102"/>
      <c r="C7693" s="210"/>
      <c r="D7693" s="102"/>
      <c r="E7693" s="210"/>
      <c r="F7693" s="102"/>
      <c r="G7693" s="210"/>
      <c r="H7693" s="102"/>
      <c r="I7693" s="210"/>
      <c r="J7693" s="102"/>
      <c r="K7693" s="210"/>
      <c r="L7693" s="102"/>
      <c r="M7693" s="210"/>
      <c r="N7693" s="102"/>
      <c r="O7693" s="210"/>
      <c r="P7693" s="102"/>
      <c r="Q7693" s="215"/>
    </row>
    <row r="7694" spans="2:17" x14ac:dyDescent="0.3">
      <c r="B7694" s="102"/>
      <c r="C7694" s="210"/>
      <c r="D7694" s="102"/>
      <c r="E7694" s="210"/>
      <c r="F7694" s="102"/>
      <c r="G7694" s="210"/>
      <c r="H7694" s="102"/>
      <c r="I7694" s="210"/>
      <c r="J7694" s="102"/>
      <c r="K7694" s="210"/>
      <c r="L7694" s="102"/>
      <c r="M7694" s="210"/>
      <c r="N7694" s="102"/>
      <c r="O7694" s="210"/>
      <c r="P7694" s="102"/>
      <c r="Q7694" s="215"/>
    </row>
    <row r="7695" spans="2:17" x14ac:dyDescent="0.3">
      <c r="B7695" s="102"/>
      <c r="C7695" s="210"/>
      <c r="D7695" s="102"/>
      <c r="E7695" s="210"/>
      <c r="F7695" s="102"/>
      <c r="G7695" s="210"/>
      <c r="H7695" s="102"/>
      <c r="I7695" s="210"/>
      <c r="J7695" s="102"/>
      <c r="K7695" s="210"/>
      <c r="L7695" s="102"/>
      <c r="M7695" s="210"/>
      <c r="N7695" s="102"/>
      <c r="O7695" s="210"/>
      <c r="P7695" s="102"/>
      <c r="Q7695" s="215"/>
    </row>
    <row r="7696" spans="2:17" x14ac:dyDescent="0.3">
      <c r="B7696" s="102"/>
      <c r="C7696" s="210"/>
      <c r="D7696" s="102"/>
      <c r="E7696" s="210"/>
      <c r="F7696" s="102"/>
      <c r="G7696" s="210"/>
      <c r="H7696" s="102"/>
      <c r="I7696" s="210"/>
      <c r="J7696" s="102"/>
      <c r="K7696" s="210"/>
      <c r="L7696" s="102"/>
      <c r="M7696" s="210"/>
      <c r="N7696" s="102"/>
      <c r="O7696" s="210"/>
      <c r="P7696" s="102"/>
      <c r="Q7696" s="215"/>
    </row>
    <row r="7697" spans="2:17" x14ac:dyDescent="0.3">
      <c r="B7697" s="102"/>
      <c r="C7697" s="210"/>
      <c r="D7697" s="102"/>
      <c r="E7697" s="210"/>
      <c r="F7697" s="102"/>
      <c r="G7697" s="210"/>
      <c r="H7697" s="102"/>
      <c r="I7697" s="210"/>
      <c r="J7697" s="102"/>
      <c r="K7697" s="210"/>
      <c r="L7697" s="102"/>
      <c r="M7697" s="210"/>
      <c r="N7697" s="102"/>
      <c r="O7697" s="210"/>
      <c r="P7697" s="102"/>
      <c r="Q7697" s="215"/>
    </row>
    <row r="7698" spans="2:17" x14ac:dyDescent="0.3">
      <c r="B7698" s="102"/>
      <c r="C7698" s="210"/>
      <c r="D7698" s="102"/>
      <c r="E7698" s="210"/>
      <c r="F7698" s="102"/>
      <c r="G7698" s="210"/>
      <c r="H7698" s="102"/>
      <c r="I7698" s="210"/>
      <c r="J7698" s="102"/>
      <c r="K7698" s="210"/>
      <c r="L7698" s="102"/>
      <c r="M7698" s="210"/>
      <c r="N7698" s="102"/>
      <c r="O7698" s="210"/>
      <c r="P7698" s="102"/>
      <c r="Q7698" s="215"/>
    </row>
    <row r="7699" spans="2:17" x14ac:dyDescent="0.3">
      <c r="B7699" s="102"/>
      <c r="C7699" s="210"/>
      <c r="D7699" s="102"/>
      <c r="E7699" s="210"/>
      <c r="F7699" s="102"/>
      <c r="G7699" s="210"/>
      <c r="H7699" s="102"/>
      <c r="I7699" s="210"/>
      <c r="J7699" s="102"/>
      <c r="K7699" s="210"/>
      <c r="L7699" s="102"/>
      <c r="M7699" s="210"/>
      <c r="N7699" s="102"/>
      <c r="O7699" s="210"/>
      <c r="P7699" s="102"/>
      <c r="Q7699" s="215"/>
    </row>
    <row r="7700" spans="2:17" x14ac:dyDescent="0.3">
      <c r="B7700" s="102"/>
      <c r="C7700" s="210"/>
      <c r="D7700" s="102"/>
      <c r="E7700" s="210"/>
      <c r="F7700" s="102"/>
      <c r="G7700" s="210"/>
      <c r="H7700" s="102"/>
      <c r="I7700" s="210"/>
      <c r="J7700" s="102"/>
      <c r="K7700" s="210"/>
      <c r="L7700" s="102"/>
      <c r="M7700" s="210"/>
      <c r="N7700" s="102"/>
      <c r="O7700" s="210"/>
      <c r="P7700" s="102"/>
      <c r="Q7700" s="215"/>
    </row>
    <row r="7701" spans="2:17" x14ac:dyDescent="0.3">
      <c r="B7701" s="102"/>
      <c r="C7701" s="210"/>
      <c r="D7701" s="102"/>
      <c r="E7701" s="210"/>
      <c r="F7701" s="102"/>
      <c r="G7701" s="210"/>
      <c r="H7701" s="102"/>
      <c r="I7701" s="210"/>
      <c r="J7701" s="102"/>
      <c r="K7701" s="210"/>
      <c r="L7701" s="102"/>
      <c r="M7701" s="210"/>
      <c r="N7701" s="102"/>
      <c r="O7701" s="210"/>
      <c r="P7701" s="102"/>
      <c r="Q7701" s="215"/>
    </row>
    <row r="7702" spans="2:17" x14ac:dyDescent="0.3">
      <c r="B7702" s="102"/>
      <c r="C7702" s="210"/>
      <c r="D7702" s="102"/>
      <c r="E7702" s="210"/>
      <c r="F7702" s="102"/>
      <c r="G7702" s="210"/>
      <c r="H7702" s="102"/>
      <c r="I7702" s="210"/>
      <c r="J7702" s="102"/>
      <c r="K7702" s="210"/>
      <c r="L7702" s="102"/>
      <c r="M7702" s="210"/>
      <c r="N7702" s="102"/>
      <c r="O7702" s="210"/>
      <c r="P7702" s="102"/>
      <c r="Q7702" s="215"/>
    </row>
    <row r="7703" spans="2:17" x14ac:dyDescent="0.3">
      <c r="B7703" s="102"/>
      <c r="C7703" s="210"/>
      <c r="D7703" s="102"/>
      <c r="E7703" s="210"/>
      <c r="F7703" s="102"/>
      <c r="G7703" s="210"/>
      <c r="H7703" s="102"/>
      <c r="I7703" s="210"/>
      <c r="J7703" s="102"/>
      <c r="K7703" s="210"/>
      <c r="L7703" s="102"/>
      <c r="M7703" s="210"/>
      <c r="N7703" s="102"/>
      <c r="O7703" s="210"/>
      <c r="P7703" s="102"/>
      <c r="Q7703" s="215"/>
    </row>
    <row r="7704" spans="2:17" x14ac:dyDescent="0.3">
      <c r="B7704" s="102"/>
      <c r="C7704" s="210"/>
      <c r="D7704" s="102"/>
      <c r="E7704" s="210"/>
      <c r="F7704" s="102"/>
      <c r="G7704" s="210"/>
      <c r="H7704" s="102"/>
      <c r="I7704" s="210"/>
      <c r="J7704" s="102"/>
      <c r="K7704" s="210"/>
      <c r="L7704" s="102"/>
      <c r="M7704" s="210"/>
      <c r="N7704" s="102"/>
      <c r="O7704" s="210"/>
      <c r="P7704" s="102"/>
      <c r="Q7704" s="215"/>
    </row>
    <row r="7705" spans="2:17" x14ac:dyDescent="0.3">
      <c r="B7705" s="102"/>
      <c r="C7705" s="210"/>
      <c r="D7705" s="102"/>
      <c r="E7705" s="210"/>
      <c r="F7705" s="102"/>
      <c r="G7705" s="210"/>
      <c r="H7705" s="102"/>
      <c r="I7705" s="210"/>
      <c r="J7705" s="102"/>
      <c r="K7705" s="210"/>
      <c r="L7705" s="102"/>
      <c r="M7705" s="210"/>
      <c r="N7705" s="102"/>
      <c r="O7705" s="210"/>
      <c r="P7705" s="102"/>
      <c r="Q7705" s="215"/>
    </row>
    <row r="7706" spans="2:17" x14ac:dyDescent="0.3">
      <c r="B7706" s="102"/>
      <c r="C7706" s="210"/>
      <c r="D7706" s="102"/>
      <c r="E7706" s="210"/>
      <c r="F7706" s="102"/>
      <c r="G7706" s="210"/>
      <c r="H7706" s="102"/>
      <c r="I7706" s="210"/>
      <c r="J7706" s="102"/>
      <c r="K7706" s="210"/>
      <c r="L7706" s="102"/>
      <c r="M7706" s="210"/>
      <c r="N7706" s="102"/>
      <c r="O7706" s="210"/>
      <c r="P7706" s="102"/>
      <c r="Q7706" s="215"/>
    </row>
    <row r="7707" spans="2:17" x14ac:dyDescent="0.3">
      <c r="B7707" s="102"/>
      <c r="C7707" s="210"/>
      <c r="D7707" s="102"/>
      <c r="E7707" s="210"/>
      <c r="F7707" s="102"/>
      <c r="G7707" s="210"/>
      <c r="H7707" s="102"/>
      <c r="I7707" s="210"/>
      <c r="J7707" s="102"/>
      <c r="K7707" s="210"/>
      <c r="L7707" s="102"/>
      <c r="M7707" s="210"/>
      <c r="N7707" s="102"/>
      <c r="O7707" s="210"/>
      <c r="P7707" s="102"/>
      <c r="Q7707" s="215"/>
    </row>
    <row r="7708" spans="2:17" x14ac:dyDescent="0.3">
      <c r="B7708" s="102"/>
      <c r="C7708" s="210"/>
      <c r="D7708" s="102"/>
      <c r="E7708" s="210"/>
      <c r="F7708" s="102"/>
      <c r="G7708" s="210"/>
      <c r="H7708" s="102"/>
      <c r="I7708" s="210"/>
      <c r="J7708" s="102"/>
      <c r="K7708" s="210"/>
      <c r="L7708" s="102"/>
      <c r="M7708" s="210"/>
      <c r="N7708" s="102"/>
      <c r="O7708" s="210"/>
      <c r="P7708" s="102"/>
      <c r="Q7708" s="215"/>
    </row>
    <row r="7709" spans="2:17" x14ac:dyDescent="0.3">
      <c r="B7709" s="102"/>
      <c r="C7709" s="210"/>
      <c r="D7709" s="102"/>
      <c r="E7709" s="210"/>
      <c r="F7709" s="102"/>
      <c r="G7709" s="210"/>
      <c r="H7709" s="102"/>
      <c r="I7709" s="210"/>
      <c r="J7709" s="102"/>
      <c r="K7709" s="210"/>
      <c r="L7709" s="102"/>
      <c r="M7709" s="210"/>
      <c r="N7709" s="102"/>
      <c r="O7709" s="210"/>
      <c r="P7709" s="102"/>
      <c r="Q7709" s="215"/>
    </row>
    <row r="7710" spans="2:17" x14ac:dyDescent="0.3">
      <c r="B7710" s="102"/>
      <c r="C7710" s="210"/>
      <c r="D7710" s="102"/>
      <c r="E7710" s="210"/>
      <c r="F7710" s="102"/>
      <c r="G7710" s="210"/>
      <c r="H7710" s="102"/>
      <c r="I7710" s="210"/>
      <c r="J7710" s="102"/>
      <c r="K7710" s="210"/>
      <c r="L7710" s="102"/>
      <c r="M7710" s="210"/>
      <c r="N7710" s="102"/>
      <c r="O7710" s="210"/>
      <c r="P7710" s="102"/>
      <c r="Q7710" s="215"/>
    </row>
    <row r="7711" spans="2:17" x14ac:dyDescent="0.3">
      <c r="B7711" s="102"/>
      <c r="C7711" s="210"/>
      <c r="D7711" s="102"/>
      <c r="E7711" s="210"/>
      <c r="F7711" s="102"/>
      <c r="G7711" s="210"/>
      <c r="H7711" s="102"/>
      <c r="I7711" s="210"/>
      <c r="J7711" s="102"/>
      <c r="K7711" s="210"/>
      <c r="L7711" s="102"/>
      <c r="M7711" s="210"/>
      <c r="N7711" s="102"/>
      <c r="O7711" s="210"/>
      <c r="P7711" s="102"/>
      <c r="Q7711" s="215"/>
    </row>
    <row r="7712" spans="2:17" x14ac:dyDescent="0.3">
      <c r="B7712" s="102"/>
      <c r="C7712" s="210"/>
      <c r="D7712" s="102"/>
      <c r="E7712" s="210"/>
      <c r="F7712" s="102"/>
      <c r="G7712" s="210"/>
      <c r="H7712" s="102"/>
      <c r="I7712" s="210"/>
      <c r="J7712" s="102"/>
      <c r="K7712" s="210"/>
      <c r="L7712" s="102"/>
      <c r="M7712" s="210"/>
      <c r="N7712" s="102"/>
      <c r="O7712" s="210"/>
      <c r="P7712" s="102"/>
      <c r="Q7712" s="215"/>
    </row>
    <row r="7713" spans="2:17" x14ac:dyDescent="0.3">
      <c r="B7713" s="102"/>
      <c r="C7713" s="210"/>
      <c r="D7713" s="102"/>
      <c r="E7713" s="210"/>
      <c r="F7713" s="102"/>
      <c r="G7713" s="210"/>
      <c r="H7713" s="102"/>
      <c r="I7713" s="210"/>
      <c r="J7713" s="102"/>
      <c r="K7713" s="210"/>
      <c r="L7713" s="102"/>
      <c r="M7713" s="210"/>
      <c r="N7713" s="102"/>
      <c r="O7713" s="210"/>
      <c r="P7713" s="102"/>
      <c r="Q7713" s="215"/>
    </row>
    <row r="7714" spans="2:17" x14ac:dyDescent="0.3">
      <c r="B7714" s="102"/>
      <c r="C7714" s="210"/>
      <c r="D7714" s="102"/>
      <c r="E7714" s="210"/>
      <c r="F7714" s="102"/>
      <c r="G7714" s="210"/>
      <c r="H7714" s="102"/>
      <c r="I7714" s="210"/>
      <c r="J7714" s="102"/>
      <c r="K7714" s="210"/>
      <c r="L7714" s="102"/>
      <c r="M7714" s="210"/>
      <c r="N7714" s="102"/>
      <c r="O7714" s="210"/>
      <c r="P7714" s="102"/>
      <c r="Q7714" s="215"/>
    </row>
    <row r="7715" spans="2:17" x14ac:dyDescent="0.3">
      <c r="B7715" s="102"/>
      <c r="C7715" s="210"/>
      <c r="D7715" s="102"/>
      <c r="E7715" s="210"/>
      <c r="F7715" s="102"/>
      <c r="G7715" s="210"/>
      <c r="H7715" s="102"/>
      <c r="I7715" s="210"/>
      <c r="J7715" s="102"/>
      <c r="K7715" s="210"/>
      <c r="L7715" s="102"/>
      <c r="M7715" s="210"/>
      <c r="N7715" s="102"/>
      <c r="O7715" s="210"/>
      <c r="P7715" s="102"/>
      <c r="Q7715" s="215"/>
    </row>
    <row r="7716" spans="2:17" x14ac:dyDescent="0.3">
      <c r="B7716" s="102"/>
      <c r="C7716" s="210"/>
      <c r="D7716" s="102"/>
      <c r="E7716" s="210"/>
      <c r="F7716" s="102"/>
      <c r="G7716" s="210"/>
      <c r="H7716" s="102"/>
      <c r="I7716" s="210"/>
      <c r="J7716" s="102"/>
      <c r="K7716" s="210"/>
      <c r="L7716" s="102"/>
      <c r="M7716" s="210"/>
      <c r="N7716" s="102"/>
      <c r="O7716" s="210"/>
      <c r="P7716" s="102"/>
      <c r="Q7716" s="215"/>
    </row>
    <row r="7717" spans="2:17" x14ac:dyDescent="0.3">
      <c r="B7717" s="102"/>
      <c r="C7717" s="210"/>
      <c r="D7717" s="102"/>
      <c r="E7717" s="210"/>
      <c r="F7717" s="102"/>
      <c r="G7717" s="210"/>
      <c r="H7717" s="102"/>
      <c r="I7717" s="210"/>
      <c r="J7717" s="102"/>
      <c r="K7717" s="210"/>
      <c r="L7717" s="102"/>
      <c r="M7717" s="210"/>
      <c r="N7717" s="102"/>
      <c r="O7717" s="210"/>
      <c r="P7717" s="102"/>
      <c r="Q7717" s="215"/>
    </row>
    <row r="7718" spans="2:17" x14ac:dyDescent="0.3">
      <c r="B7718" s="102"/>
      <c r="C7718" s="210"/>
      <c r="D7718" s="102"/>
      <c r="E7718" s="210"/>
      <c r="F7718" s="102"/>
      <c r="G7718" s="210"/>
      <c r="H7718" s="102"/>
      <c r="I7718" s="210"/>
      <c r="J7718" s="102"/>
      <c r="K7718" s="210"/>
      <c r="L7718" s="102"/>
      <c r="M7718" s="210"/>
      <c r="N7718" s="102"/>
      <c r="O7718" s="210"/>
      <c r="P7718" s="102"/>
      <c r="Q7718" s="215"/>
    </row>
    <row r="7719" spans="2:17" x14ac:dyDescent="0.3">
      <c r="B7719" s="102"/>
      <c r="C7719" s="210"/>
      <c r="D7719" s="102"/>
      <c r="E7719" s="210"/>
      <c r="F7719" s="102"/>
      <c r="G7719" s="210"/>
      <c r="H7719" s="102"/>
      <c r="I7719" s="210"/>
      <c r="J7719" s="102"/>
      <c r="K7719" s="210"/>
      <c r="L7719" s="102"/>
      <c r="M7719" s="210"/>
      <c r="N7719" s="102"/>
      <c r="O7719" s="210"/>
      <c r="P7719" s="102"/>
      <c r="Q7719" s="215"/>
    </row>
    <row r="7720" spans="2:17" x14ac:dyDescent="0.3">
      <c r="B7720" s="102"/>
      <c r="C7720" s="210"/>
      <c r="D7720" s="102"/>
      <c r="E7720" s="210"/>
      <c r="F7720" s="102"/>
      <c r="G7720" s="210"/>
      <c r="H7720" s="102"/>
      <c r="I7720" s="210"/>
      <c r="J7720" s="102"/>
      <c r="K7720" s="210"/>
      <c r="L7720" s="102"/>
      <c r="M7720" s="210"/>
      <c r="N7720" s="102"/>
      <c r="O7720" s="210"/>
      <c r="P7720" s="102"/>
      <c r="Q7720" s="215"/>
    </row>
    <row r="7721" spans="2:17" x14ac:dyDescent="0.3">
      <c r="B7721" s="102"/>
      <c r="C7721" s="210"/>
      <c r="D7721" s="102"/>
      <c r="E7721" s="210"/>
      <c r="F7721" s="102"/>
      <c r="G7721" s="210"/>
      <c r="H7721" s="102"/>
      <c r="I7721" s="210"/>
      <c r="J7721" s="102"/>
      <c r="K7721" s="210"/>
      <c r="L7721" s="102"/>
      <c r="M7721" s="210"/>
      <c r="N7721" s="102"/>
      <c r="O7721" s="210"/>
      <c r="P7721" s="102"/>
      <c r="Q7721" s="215"/>
    </row>
    <row r="7722" spans="2:17" x14ac:dyDescent="0.3">
      <c r="B7722" s="102"/>
      <c r="C7722" s="210"/>
      <c r="D7722" s="102"/>
      <c r="E7722" s="210"/>
      <c r="F7722" s="102"/>
      <c r="G7722" s="210"/>
      <c r="H7722" s="102"/>
      <c r="I7722" s="210"/>
      <c r="J7722" s="102"/>
      <c r="K7722" s="210"/>
      <c r="L7722" s="102"/>
      <c r="M7722" s="210"/>
      <c r="N7722" s="102"/>
      <c r="O7722" s="210"/>
      <c r="P7722" s="102"/>
      <c r="Q7722" s="215"/>
    </row>
    <row r="7723" spans="2:17" x14ac:dyDescent="0.3">
      <c r="B7723" s="102"/>
      <c r="C7723" s="210"/>
      <c r="D7723" s="102"/>
      <c r="E7723" s="210"/>
      <c r="F7723" s="102"/>
      <c r="G7723" s="210"/>
      <c r="H7723" s="102"/>
      <c r="I7723" s="210"/>
      <c r="J7723" s="102"/>
      <c r="K7723" s="210"/>
      <c r="L7723" s="102"/>
      <c r="M7723" s="210"/>
      <c r="N7723" s="102"/>
      <c r="O7723" s="210"/>
      <c r="P7723" s="102"/>
      <c r="Q7723" s="215"/>
    </row>
    <row r="7724" spans="2:17" x14ac:dyDescent="0.3">
      <c r="B7724" s="102"/>
      <c r="C7724" s="210"/>
      <c r="D7724" s="102"/>
      <c r="E7724" s="210"/>
      <c r="F7724" s="102"/>
      <c r="G7724" s="210"/>
      <c r="H7724" s="102"/>
      <c r="I7724" s="210"/>
      <c r="J7724" s="102"/>
      <c r="K7724" s="210"/>
      <c r="L7724" s="102"/>
      <c r="M7724" s="210"/>
      <c r="N7724" s="102"/>
      <c r="O7724" s="210"/>
      <c r="P7724" s="102"/>
      <c r="Q7724" s="215"/>
    </row>
    <row r="7725" spans="2:17" x14ac:dyDescent="0.3">
      <c r="B7725" s="102"/>
      <c r="C7725" s="210"/>
      <c r="D7725" s="102"/>
      <c r="E7725" s="210"/>
      <c r="F7725" s="102"/>
      <c r="G7725" s="210"/>
      <c r="H7725" s="102"/>
      <c r="I7725" s="210"/>
      <c r="J7725" s="102"/>
      <c r="K7725" s="210"/>
      <c r="L7725" s="102"/>
      <c r="M7725" s="210"/>
      <c r="N7725" s="102"/>
      <c r="O7725" s="210"/>
      <c r="P7725" s="102"/>
      <c r="Q7725" s="215"/>
    </row>
    <row r="7726" spans="2:17" x14ac:dyDescent="0.3">
      <c r="B7726" s="102"/>
      <c r="C7726" s="210"/>
      <c r="D7726" s="102"/>
      <c r="E7726" s="210"/>
      <c r="F7726" s="102"/>
      <c r="G7726" s="210"/>
      <c r="H7726" s="102"/>
      <c r="I7726" s="210"/>
      <c r="J7726" s="102"/>
      <c r="K7726" s="210"/>
      <c r="L7726" s="102"/>
      <c r="M7726" s="210"/>
      <c r="N7726" s="102"/>
      <c r="O7726" s="210"/>
      <c r="P7726" s="102"/>
      <c r="Q7726" s="215"/>
    </row>
    <row r="7727" spans="2:17" x14ac:dyDescent="0.3">
      <c r="B7727" s="102"/>
      <c r="C7727" s="210"/>
      <c r="D7727" s="102"/>
      <c r="E7727" s="210"/>
      <c r="F7727" s="102"/>
      <c r="G7727" s="210"/>
      <c r="H7727" s="102"/>
      <c r="I7727" s="210"/>
      <c r="J7727" s="102"/>
      <c r="K7727" s="210"/>
      <c r="L7727" s="102"/>
      <c r="M7727" s="210"/>
      <c r="N7727" s="102"/>
      <c r="O7727" s="210"/>
      <c r="P7727" s="102"/>
      <c r="Q7727" s="215"/>
    </row>
    <row r="7728" spans="2:17" x14ac:dyDescent="0.3">
      <c r="B7728" s="102"/>
      <c r="C7728" s="210"/>
      <c r="D7728" s="102"/>
      <c r="E7728" s="210"/>
      <c r="F7728" s="102"/>
      <c r="G7728" s="210"/>
      <c r="H7728" s="102"/>
      <c r="I7728" s="210"/>
      <c r="J7728" s="102"/>
      <c r="K7728" s="210"/>
      <c r="L7728" s="102"/>
      <c r="M7728" s="210"/>
      <c r="N7728" s="102"/>
      <c r="O7728" s="210"/>
      <c r="P7728" s="102"/>
      <c r="Q7728" s="215"/>
    </row>
    <row r="7729" spans="2:17" x14ac:dyDescent="0.3">
      <c r="B7729" s="102"/>
      <c r="C7729" s="210"/>
      <c r="D7729" s="102"/>
      <c r="E7729" s="210"/>
      <c r="F7729" s="102"/>
      <c r="G7729" s="210"/>
      <c r="H7729" s="102"/>
      <c r="I7729" s="210"/>
      <c r="J7729" s="102"/>
      <c r="K7729" s="210"/>
      <c r="L7729" s="102"/>
      <c r="M7729" s="210"/>
      <c r="N7729" s="102"/>
      <c r="O7729" s="210"/>
      <c r="P7729" s="102"/>
      <c r="Q7729" s="215"/>
    </row>
    <row r="7730" spans="2:17" x14ac:dyDescent="0.3">
      <c r="B7730" s="102"/>
      <c r="C7730" s="210"/>
      <c r="D7730" s="102"/>
      <c r="E7730" s="210"/>
      <c r="F7730" s="102"/>
      <c r="G7730" s="210"/>
      <c r="H7730" s="102"/>
      <c r="I7730" s="210"/>
      <c r="J7730" s="102"/>
      <c r="K7730" s="210"/>
      <c r="L7730" s="102"/>
      <c r="M7730" s="210"/>
      <c r="N7730" s="102"/>
      <c r="O7730" s="210"/>
      <c r="P7730" s="102"/>
      <c r="Q7730" s="215"/>
    </row>
    <row r="7731" spans="2:17" x14ac:dyDescent="0.3">
      <c r="B7731" s="102"/>
      <c r="C7731" s="210"/>
      <c r="D7731" s="102"/>
      <c r="E7731" s="210"/>
      <c r="F7731" s="102"/>
      <c r="G7731" s="210"/>
      <c r="H7731" s="102"/>
      <c r="I7731" s="210"/>
      <c r="J7731" s="102"/>
      <c r="K7731" s="210"/>
      <c r="L7731" s="102"/>
      <c r="M7731" s="210"/>
      <c r="N7731" s="102"/>
      <c r="O7731" s="210"/>
      <c r="P7731" s="102"/>
      <c r="Q7731" s="215"/>
    </row>
    <row r="7732" spans="2:17" x14ac:dyDescent="0.3">
      <c r="B7732" s="102"/>
      <c r="C7732" s="210"/>
      <c r="D7732" s="102"/>
      <c r="E7732" s="210"/>
      <c r="F7732" s="102"/>
      <c r="G7732" s="210"/>
      <c r="H7732" s="102"/>
      <c r="I7732" s="210"/>
      <c r="J7732" s="102"/>
      <c r="K7732" s="210"/>
      <c r="L7732" s="102"/>
      <c r="M7732" s="210"/>
      <c r="N7732" s="102"/>
      <c r="O7732" s="210"/>
      <c r="P7732" s="102"/>
      <c r="Q7732" s="215"/>
    </row>
    <row r="7733" spans="2:17" x14ac:dyDescent="0.3">
      <c r="B7733" s="102"/>
      <c r="C7733" s="210"/>
      <c r="D7733" s="102"/>
      <c r="E7733" s="210"/>
      <c r="F7733" s="102"/>
      <c r="G7733" s="210"/>
      <c r="H7733" s="102"/>
      <c r="I7733" s="210"/>
      <c r="J7733" s="102"/>
      <c r="K7733" s="210"/>
      <c r="L7733" s="102"/>
      <c r="M7733" s="210"/>
      <c r="N7733" s="102"/>
      <c r="O7733" s="210"/>
      <c r="P7733" s="102"/>
      <c r="Q7733" s="215"/>
    </row>
    <row r="7734" spans="2:17" x14ac:dyDescent="0.3">
      <c r="B7734" s="102"/>
      <c r="C7734" s="210"/>
      <c r="D7734" s="102"/>
      <c r="E7734" s="210"/>
      <c r="F7734" s="102"/>
      <c r="G7734" s="210"/>
      <c r="H7734" s="102"/>
      <c r="I7734" s="210"/>
      <c r="J7734" s="102"/>
      <c r="K7734" s="210"/>
      <c r="L7734" s="102"/>
      <c r="M7734" s="210"/>
      <c r="N7734" s="102"/>
      <c r="O7734" s="210"/>
      <c r="P7734" s="102"/>
      <c r="Q7734" s="215"/>
    </row>
    <row r="7735" spans="2:17" x14ac:dyDescent="0.3">
      <c r="B7735" s="102"/>
      <c r="C7735" s="210"/>
      <c r="D7735" s="102"/>
      <c r="E7735" s="210"/>
      <c r="F7735" s="102"/>
      <c r="G7735" s="210"/>
      <c r="H7735" s="102"/>
      <c r="I7735" s="210"/>
      <c r="J7735" s="102"/>
      <c r="K7735" s="210"/>
      <c r="L7735" s="102"/>
      <c r="M7735" s="210"/>
      <c r="N7735" s="102"/>
      <c r="O7735" s="210"/>
      <c r="P7735" s="102"/>
      <c r="Q7735" s="215"/>
    </row>
    <row r="7736" spans="2:17" x14ac:dyDescent="0.3">
      <c r="B7736" s="102"/>
      <c r="C7736" s="210"/>
      <c r="D7736" s="102"/>
      <c r="E7736" s="210"/>
      <c r="F7736" s="102"/>
      <c r="G7736" s="210"/>
      <c r="H7736" s="102"/>
      <c r="I7736" s="210"/>
      <c r="J7736" s="102"/>
      <c r="K7736" s="210"/>
      <c r="L7736" s="102"/>
      <c r="M7736" s="210"/>
      <c r="N7736" s="102"/>
      <c r="O7736" s="210"/>
      <c r="P7736" s="102"/>
      <c r="Q7736" s="215"/>
    </row>
    <row r="7737" spans="2:17" x14ac:dyDescent="0.3">
      <c r="B7737" s="102"/>
      <c r="C7737" s="210"/>
      <c r="D7737" s="102"/>
      <c r="E7737" s="210"/>
      <c r="F7737" s="102"/>
      <c r="G7737" s="210"/>
      <c r="H7737" s="102"/>
      <c r="I7737" s="210"/>
      <c r="J7737" s="102"/>
      <c r="K7737" s="210"/>
      <c r="L7737" s="102"/>
      <c r="M7737" s="210"/>
      <c r="N7737" s="102"/>
      <c r="O7737" s="210"/>
      <c r="P7737" s="102"/>
      <c r="Q7737" s="215"/>
    </row>
    <row r="7738" spans="2:17" x14ac:dyDescent="0.3">
      <c r="B7738" s="102"/>
      <c r="C7738" s="210"/>
      <c r="D7738" s="102"/>
      <c r="E7738" s="210"/>
      <c r="F7738" s="102"/>
      <c r="G7738" s="210"/>
      <c r="H7738" s="102"/>
      <c r="I7738" s="210"/>
      <c r="J7738" s="102"/>
      <c r="K7738" s="210"/>
      <c r="L7738" s="102"/>
      <c r="M7738" s="210"/>
      <c r="N7738" s="102"/>
      <c r="O7738" s="210"/>
      <c r="P7738" s="102"/>
      <c r="Q7738" s="215"/>
    </row>
    <row r="7739" spans="2:17" x14ac:dyDescent="0.3">
      <c r="B7739" s="102"/>
      <c r="C7739" s="210"/>
      <c r="D7739" s="102"/>
      <c r="E7739" s="210"/>
      <c r="F7739" s="102"/>
      <c r="G7739" s="210"/>
      <c r="H7739" s="102"/>
      <c r="I7739" s="210"/>
      <c r="J7739" s="102"/>
      <c r="K7739" s="210"/>
      <c r="L7739" s="102"/>
      <c r="M7739" s="210"/>
      <c r="N7739" s="102"/>
      <c r="O7739" s="210"/>
      <c r="P7739" s="102"/>
      <c r="Q7739" s="215"/>
    </row>
    <row r="7740" spans="2:17" x14ac:dyDescent="0.3">
      <c r="B7740" s="102"/>
      <c r="C7740" s="210"/>
      <c r="D7740" s="102"/>
      <c r="E7740" s="210"/>
      <c r="F7740" s="102"/>
      <c r="G7740" s="210"/>
      <c r="H7740" s="102"/>
      <c r="I7740" s="210"/>
      <c r="J7740" s="102"/>
      <c r="K7740" s="210"/>
      <c r="L7740" s="102"/>
      <c r="M7740" s="210"/>
      <c r="N7740" s="102"/>
      <c r="O7740" s="210"/>
      <c r="P7740" s="102"/>
      <c r="Q7740" s="215"/>
    </row>
    <row r="7741" spans="2:17" x14ac:dyDescent="0.3">
      <c r="B7741" s="102"/>
      <c r="C7741" s="210"/>
      <c r="D7741" s="102"/>
      <c r="E7741" s="210"/>
      <c r="F7741" s="102"/>
      <c r="G7741" s="210"/>
      <c r="H7741" s="102"/>
      <c r="I7741" s="210"/>
      <c r="J7741" s="102"/>
      <c r="K7741" s="210"/>
      <c r="L7741" s="102"/>
      <c r="M7741" s="210"/>
      <c r="N7741" s="102"/>
      <c r="O7741" s="210"/>
      <c r="P7741" s="102"/>
      <c r="Q7741" s="215"/>
    </row>
    <row r="7742" spans="2:17" x14ac:dyDescent="0.3">
      <c r="B7742" s="102"/>
      <c r="C7742" s="210"/>
      <c r="D7742" s="102"/>
      <c r="E7742" s="210"/>
      <c r="F7742" s="102"/>
      <c r="G7742" s="210"/>
      <c r="H7742" s="102"/>
      <c r="I7742" s="210"/>
      <c r="J7742" s="102"/>
      <c r="K7742" s="210"/>
      <c r="L7742" s="102"/>
      <c r="M7742" s="210"/>
      <c r="N7742" s="102"/>
      <c r="O7742" s="210"/>
      <c r="P7742" s="102"/>
      <c r="Q7742" s="215"/>
    </row>
    <row r="7743" spans="2:17" x14ac:dyDescent="0.3">
      <c r="B7743" s="102"/>
      <c r="C7743" s="210"/>
      <c r="D7743" s="102"/>
      <c r="E7743" s="210"/>
      <c r="F7743" s="102"/>
      <c r="G7743" s="210"/>
      <c r="H7743" s="102"/>
      <c r="I7743" s="210"/>
      <c r="J7743" s="102"/>
      <c r="K7743" s="210"/>
      <c r="L7743" s="102"/>
      <c r="M7743" s="210"/>
      <c r="N7743" s="102"/>
      <c r="O7743" s="210"/>
      <c r="P7743" s="102"/>
      <c r="Q7743" s="215"/>
    </row>
    <row r="7744" spans="2:17" x14ac:dyDescent="0.3">
      <c r="B7744" s="102"/>
      <c r="C7744" s="210"/>
      <c r="D7744" s="102"/>
      <c r="E7744" s="210"/>
      <c r="F7744" s="102"/>
      <c r="G7744" s="210"/>
      <c r="H7744" s="102"/>
      <c r="I7744" s="210"/>
      <c r="J7744" s="102"/>
      <c r="K7744" s="210"/>
      <c r="L7744" s="102"/>
      <c r="M7744" s="210"/>
      <c r="N7744" s="102"/>
      <c r="O7744" s="210"/>
      <c r="P7744" s="102"/>
      <c r="Q7744" s="215"/>
    </row>
    <row r="7745" spans="2:17" x14ac:dyDescent="0.3">
      <c r="B7745" s="102"/>
      <c r="C7745" s="210"/>
      <c r="D7745" s="102"/>
      <c r="E7745" s="210"/>
      <c r="F7745" s="102"/>
      <c r="G7745" s="210"/>
      <c r="H7745" s="102"/>
      <c r="I7745" s="210"/>
      <c r="J7745" s="102"/>
      <c r="K7745" s="210"/>
      <c r="L7745" s="102"/>
      <c r="M7745" s="210"/>
      <c r="N7745" s="102"/>
      <c r="O7745" s="210"/>
      <c r="P7745" s="102"/>
      <c r="Q7745" s="215"/>
    </row>
    <row r="7746" spans="2:17" x14ac:dyDescent="0.3">
      <c r="B7746" s="102"/>
      <c r="C7746" s="210"/>
      <c r="D7746" s="102"/>
      <c r="E7746" s="210"/>
      <c r="F7746" s="102"/>
      <c r="G7746" s="210"/>
      <c r="H7746" s="102"/>
      <c r="I7746" s="210"/>
      <c r="J7746" s="102"/>
      <c r="K7746" s="210"/>
      <c r="L7746" s="102"/>
      <c r="M7746" s="210"/>
      <c r="N7746" s="102"/>
      <c r="O7746" s="210"/>
      <c r="P7746" s="102"/>
      <c r="Q7746" s="215"/>
    </row>
    <row r="7747" spans="2:17" x14ac:dyDescent="0.3">
      <c r="B7747" s="102"/>
      <c r="C7747" s="210"/>
      <c r="D7747" s="102"/>
      <c r="E7747" s="210"/>
      <c r="F7747" s="102"/>
      <c r="G7747" s="210"/>
      <c r="H7747" s="102"/>
      <c r="I7747" s="210"/>
      <c r="J7747" s="102"/>
      <c r="K7747" s="210"/>
      <c r="L7747" s="102"/>
      <c r="M7747" s="210"/>
      <c r="N7747" s="102"/>
      <c r="O7747" s="210"/>
      <c r="P7747" s="102"/>
      <c r="Q7747" s="215"/>
    </row>
    <row r="7748" spans="2:17" x14ac:dyDescent="0.3">
      <c r="B7748" s="102"/>
      <c r="C7748" s="210"/>
      <c r="D7748" s="102"/>
      <c r="E7748" s="210"/>
      <c r="F7748" s="102"/>
      <c r="G7748" s="210"/>
      <c r="H7748" s="102"/>
      <c r="I7748" s="210"/>
      <c r="J7748" s="102"/>
      <c r="K7748" s="210"/>
      <c r="L7748" s="102"/>
      <c r="M7748" s="210"/>
      <c r="N7748" s="102"/>
      <c r="O7748" s="210"/>
      <c r="P7748" s="102"/>
      <c r="Q7748" s="215"/>
    </row>
    <row r="7749" spans="2:17" x14ac:dyDescent="0.3">
      <c r="B7749" s="102"/>
      <c r="C7749" s="210"/>
      <c r="D7749" s="102"/>
      <c r="E7749" s="210"/>
      <c r="F7749" s="102"/>
      <c r="G7749" s="210"/>
      <c r="H7749" s="102"/>
      <c r="I7749" s="210"/>
      <c r="J7749" s="102"/>
      <c r="K7749" s="210"/>
      <c r="L7749" s="102"/>
      <c r="M7749" s="210"/>
      <c r="N7749" s="102"/>
      <c r="O7749" s="210"/>
      <c r="P7749" s="102"/>
      <c r="Q7749" s="215"/>
    </row>
    <row r="7750" spans="2:17" x14ac:dyDescent="0.3">
      <c r="B7750" s="102"/>
      <c r="C7750" s="210"/>
      <c r="D7750" s="102"/>
      <c r="E7750" s="210"/>
      <c r="F7750" s="102"/>
      <c r="G7750" s="210"/>
      <c r="H7750" s="102"/>
      <c r="I7750" s="210"/>
      <c r="J7750" s="102"/>
      <c r="K7750" s="210"/>
      <c r="L7750" s="102"/>
      <c r="M7750" s="210"/>
      <c r="N7750" s="102"/>
      <c r="O7750" s="210"/>
      <c r="P7750" s="102"/>
      <c r="Q7750" s="215"/>
    </row>
    <row r="7751" spans="2:17" x14ac:dyDescent="0.3">
      <c r="B7751" s="102"/>
      <c r="C7751" s="210"/>
      <c r="D7751" s="102"/>
      <c r="E7751" s="210"/>
      <c r="F7751" s="102"/>
      <c r="G7751" s="210"/>
      <c r="H7751" s="102"/>
      <c r="I7751" s="210"/>
      <c r="J7751" s="102"/>
      <c r="K7751" s="210"/>
      <c r="L7751" s="102"/>
      <c r="M7751" s="210"/>
      <c r="N7751" s="102"/>
      <c r="O7751" s="210"/>
      <c r="P7751" s="102"/>
      <c r="Q7751" s="215"/>
    </row>
    <row r="7752" spans="2:17" x14ac:dyDescent="0.3">
      <c r="B7752" s="102"/>
      <c r="C7752" s="210"/>
      <c r="D7752" s="102"/>
      <c r="E7752" s="210"/>
      <c r="F7752" s="102"/>
      <c r="G7752" s="210"/>
      <c r="H7752" s="102"/>
      <c r="I7752" s="210"/>
      <c r="J7752" s="102"/>
      <c r="K7752" s="210"/>
      <c r="L7752" s="102"/>
      <c r="M7752" s="210"/>
      <c r="N7752" s="102"/>
      <c r="O7752" s="210"/>
      <c r="P7752" s="102"/>
      <c r="Q7752" s="215"/>
    </row>
    <row r="7753" spans="2:17" x14ac:dyDescent="0.3">
      <c r="B7753" s="102"/>
      <c r="C7753" s="210"/>
      <c r="D7753" s="102"/>
      <c r="E7753" s="210"/>
      <c r="F7753" s="102"/>
      <c r="G7753" s="210"/>
      <c r="H7753" s="102"/>
      <c r="I7753" s="210"/>
      <c r="J7753" s="102"/>
      <c r="K7753" s="210"/>
      <c r="L7753" s="102"/>
      <c r="M7753" s="210"/>
      <c r="N7753" s="102"/>
      <c r="O7753" s="210"/>
      <c r="P7753" s="102"/>
      <c r="Q7753" s="215"/>
    </row>
    <row r="7754" spans="2:17" x14ac:dyDescent="0.3">
      <c r="B7754" s="102"/>
      <c r="C7754" s="210"/>
      <c r="D7754" s="102"/>
      <c r="E7754" s="210"/>
      <c r="F7754" s="102"/>
      <c r="G7754" s="210"/>
      <c r="H7754" s="102"/>
      <c r="I7754" s="210"/>
      <c r="J7754" s="102"/>
      <c r="K7754" s="210"/>
      <c r="L7754" s="102"/>
      <c r="M7754" s="210"/>
      <c r="N7754" s="102"/>
      <c r="O7754" s="210"/>
      <c r="P7754" s="102"/>
      <c r="Q7754" s="215"/>
    </row>
    <row r="7755" spans="2:17" x14ac:dyDescent="0.3">
      <c r="B7755" s="102"/>
      <c r="C7755" s="210"/>
      <c r="D7755" s="102"/>
      <c r="E7755" s="210"/>
      <c r="F7755" s="102"/>
      <c r="G7755" s="210"/>
      <c r="H7755" s="102"/>
      <c r="I7755" s="210"/>
      <c r="J7755" s="102"/>
      <c r="K7755" s="210"/>
      <c r="L7755" s="102"/>
      <c r="M7755" s="210"/>
      <c r="N7755" s="102"/>
      <c r="O7755" s="210"/>
      <c r="P7755" s="102"/>
      <c r="Q7755" s="215"/>
    </row>
    <row r="7756" spans="2:17" x14ac:dyDescent="0.3">
      <c r="B7756" s="102"/>
      <c r="C7756" s="210"/>
      <c r="D7756" s="102"/>
      <c r="E7756" s="210"/>
      <c r="F7756" s="102"/>
      <c r="G7756" s="210"/>
      <c r="H7756" s="102"/>
      <c r="I7756" s="210"/>
      <c r="J7756" s="102"/>
      <c r="K7756" s="210"/>
      <c r="L7756" s="102"/>
      <c r="M7756" s="210"/>
      <c r="N7756" s="102"/>
      <c r="O7756" s="210"/>
      <c r="P7756" s="102"/>
      <c r="Q7756" s="215"/>
    </row>
    <row r="7757" spans="2:17" x14ac:dyDescent="0.3">
      <c r="B7757" s="102"/>
      <c r="C7757" s="210"/>
      <c r="D7757" s="102"/>
      <c r="E7757" s="210"/>
      <c r="F7757" s="102"/>
      <c r="G7757" s="210"/>
      <c r="H7757" s="102"/>
      <c r="I7757" s="210"/>
      <c r="J7757" s="102"/>
      <c r="K7757" s="210"/>
      <c r="L7757" s="102"/>
      <c r="M7757" s="210"/>
      <c r="N7757" s="102"/>
      <c r="O7757" s="210"/>
      <c r="P7757" s="102"/>
      <c r="Q7757" s="215"/>
    </row>
    <row r="7758" spans="2:17" x14ac:dyDescent="0.3">
      <c r="B7758" s="102"/>
      <c r="C7758" s="210"/>
      <c r="D7758" s="102"/>
      <c r="E7758" s="210"/>
      <c r="F7758" s="102"/>
      <c r="G7758" s="210"/>
      <c r="H7758" s="102"/>
      <c r="I7758" s="210"/>
      <c r="J7758" s="102"/>
      <c r="K7758" s="210"/>
      <c r="L7758" s="102"/>
      <c r="M7758" s="210"/>
      <c r="N7758" s="102"/>
      <c r="O7758" s="210"/>
      <c r="P7758" s="102"/>
      <c r="Q7758" s="215"/>
    </row>
    <row r="7759" spans="2:17" x14ac:dyDescent="0.3">
      <c r="B7759" s="102"/>
      <c r="C7759" s="210"/>
      <c r="D7759" s="102"/>
      <c r="E7759" s="210"/>
      <c r="F7759" s="102"/>
      <c r="G7759" s="210"/>
      <c r="H7759" s="102"/>
      <c r="I7759" s="210"/>
      <c r="J7759" s="102"/>
      <c r="K7759" s="210"/>
      <c r="L7759" s="102"/>
      <c r="M7759" s="210"/>
      <c r="N7759" s="102"/>
      <c r="O7759" s="210"/>
      <c r="P7759" s="102"/>
      <c r="Q7759" s="215"/>
    </row>
    <row r="7760" spans="2:17" x14ac:dyDescent="0.3">
      <c r="B7760" s="102"/>
      <c r="C7760" s="210"/>
      <c r="D7760" s="102"/>
      <c r="E7760" s="210"/>
      <c r="F7760" s="102"/>
      <c r="G7760" s="210"/>
      <c r="H7760" s="102"/>
      <c r="I7760" s="210"/>
      <c r="J7760" s="102"/>
      <c r="K7760" s="210"/>
      <c r="L7760" s="102"/>
      <c r="M7760" s="210"/>
      <c r="N7760" s="102"/>
      <c r="O7760" s="210"/>
      <c r="P7760" s="102"/>
      <c r="Q7760" s="215"/>
    </row>
    <row r="7761" spans="2:17" x14ac:dyDescent="0.3">
      <c r="B7761" s="102"/>
      <c r="C7761" s="210"/>
      <c r="D7761" s="102"/>
      <c r="E7761" s="210"/>
      <c r="F7761" s="102"/>
      <c r="G7761" s="210"/>
      <c r="H7761" s="102"/>
      <c r="I7761" s="210"/>
      <c r="J7761" s="102"/>
      <c r="K7761" s="210"/>
      <c r="L7761" s="102"/>
      <c r="M7761" s="210"/>
      <c r="N7761" s="102"/>
      <c r="O7761" s="210"/>
      <c r="P7761" s="102"/>
      <c r="Q7761" s="215"/>
    </row>
    <row r="7762" spans="2:17" x14ac:dyDescent="0.3">
      <c r="B7762" s="102"/>
      <c r="C7762" s="210"/>
      <c r="D7762" s="102"/>
      <c r="E7762" s="210"/>
      <c r="F7762" s="102"/>
      <c r="G7762" s="210"/>
      <c r="H7762" s="102"/>
      <c r="I7762" s="210"/>
      <c r="J7762" s="102"/>
      <c r="K7762" s="210"/>
      <c r="L7762" s="102"/>
      <c r="M7762" s="210"/>
      <c r="N7762" s="102"/>
      <c r="O7762" s="210"/>
      <c r="P7762" s="102"/>
      <c r="Q7762" s="215"/>
    </row>
    <row r="7763" spans="2:17" x14ac:dyDescent="0.3">
      <c r="B7763" s="102"/>
      <c r="C7763" s="210"/>
      <c r="D7763" s="102"/>
      <c r="E7763" s="210"/>
      <c r="F7763" s="102"/>
      <c r="G7763" s="210"/>
      <c r="H7763" s="102"/>
      <c r="I7763" s="210"/>
      <c r="J7763" s="102"/>
      <c r="K7763" s="210"/>
      <c r="L7763" s="102"/>
      <c r="M7763" s="210"/>
      <c r="N7763" s="102"/>
      <c r="O7763" s="210"/>
      <c r="P7763" s="102"/>
      <c r="Q7763" s="215"/>
    </row>
    <row r="7764" spans="2:17" x14ac:dyDescent="0.3">
      <c r="B7764" s="102"/>
      <c r="C7764" s="210"/>
      <c r="D7764" s="102"/>
      <c r="E7764" s="210"/>
      <c r="F7764" s="102"/>
      <c r="G7764" s="210"/>
      <c r="H7764" s="102"/>
      <c r="I7764" s="210"/>
      <c r="J7764" s="102"/>
      <c r="K7764" s="210"/>
      <c r="L7764" s="102"/>
      <c r="M7764" s="210"/>
      <c r="N7764" s="102"/>
      <c r="O7764" s="210"/>
      <c r="P7764" s="102"/>
      <c r="Q7764" s="215"/>
    </row>
    <row r="7765" spans="2:17" x14ac:dyDescent="0.3">
      <c r="B7765" s="102"/>
      <c r="C7765" s="210"/>
      <c r="D7765" s="102"/>
      <c r="E7765" s="210"/>
      <c r="F7765" s="102"/>
      <c r="G7765" s="210"/>
      <c r="H7765" s="102"/>
      <c r="I7765" s="210"/>
      <c r="J7765" s="102"/>
      <c r="K7765" s="210"/>
      <c r="L7765" s="102"/>
      <c r="M7765" s="210"/>
      <c r="N7765" s="102"/>
      <c r="O7765" s="210"/>
      <c r="P7765" s="102"/>
      <c r="Q7765" s="215"/>
    </row>
    <row r="7766" spans="2:17" x14ac:dyDescent="0.3">
      <c r="B7766" s="102"/>
      <c r="C7766" s="210"/>
      <c r="D7766" s="102"/>
      <c r="E7766" s="210"/>
      <c r="F7766" s="102"/>
      <c r="G7766" s="210"/>
      <c r="H7766" s="102"/>
      <c r="I7766" s="210"/>
      <c r="J7766" s="102"/>
      <c r="K7766" s="210"/>
      <c r="L7766" s="102"/>
      <c r="M7766" s="210"/>
      <c r="N7766" s="102"/>
      <c r="O7766" s="210"/>
      <c r="P7766" s="102"/>
      <c r="Q7766" s="215"/>
    </row>
    <row r="7767" spans="2:17" x14ac:dyDescent="0.3">
      <c r="B7767" s="102"/>
      <c r="C7767" s="210"/>
      <c r="D7767" s="102"/>
      <c r="E7767" s="210"/>
      <c r="F7767" s="102"/>
      <c r="G7767" s="210"/>
      <c r="H7767" s="102"/>
      <c r="I7767" s="210"/>
      <c r="J7767" s="102"/>
      <c r="K7767" s="210"/>
      <c r="L7767" s="102"/>
      <c r="M7767" s="210"/>
      <c r="N7767" s="102"/>
      <c r="O7767" s="210"/>
      <c r="P7767" s="102"/>
      <c r="Q7767" s="215"/>
    </row>
    <row r="7768" spans="2:17" x14ac:dyDescent="0.3">
      <c r="B7768" s="102"/>
      <c r="C7768" s="210"/>
      <c r="D7768" s="102"/>
      <c r="E7768" s="210"/>
      <c r="F7768" s="102"/>
      <c r="G7768" s="210"/>
      <c r="H7768" s="102"/>
      <c r="I7768" s="210"/>
      <c r="J7768" s="102"/>
      <c r="K7768" s="210"/>
      <c r="L7768" s="102"/>
      <c r="M7768" s="210"/>
      <c r="N7768" s="102"/>
      <c r="O7768" s="210"/>
      <c r="P7768" s="102"/>
      <c r="Q7768" s="215"/>
    </row>
    <row r="7769" spans="2:17" x14ac:dyDescent="0.3">
      <c r="B7769" s="102"/>
      <c r="C7769" s="210"/>
      <c r="D7769" s="102"/>
      <c r="E7769" s="210"/>
      <c r="F7769" s="102"/>
      <c r="G7769" s="210"/>
      <c r="H7769" s="102"/>
      <c r="I7769" s="210"/>
      <c r="J7769" s="102"/>
      <c r="K7769" s="210"/>
      <c r="L7769" s="102"/>
      <c r="M7769" s="210"/>
      <c r="N7769" s="102"/>
      <c r="O7769" s="210"/>
      <c r="P7769" s="102"/>
      <c r="Q7769" s="215"/>
    </row>
    <row r="7770" spans="2:17" x14ac:dyDescent="0.3">
      <c r="B7770" s="102"/>
      <c r="C7770" s="210"/>
      <c r="D7770" s="102"/>
      <c r="E7770" s="210"/>
      <c r="F7770" s="102"/>
      <c r="G7770" s="210"/>
      <c r="H7770" s="102"/>
      <c r="I7770" s="210"/>
      <c r="J7770" s="102"/>
      <c r="K7770" s="210"/>
      <c r="L7770" s="102"/>
      <c r="M7770" s="210"/>
      <c r="N7770" s="102"/>
      <c r="O7770" s="210"/>
      <c r="P7770" s="102"/>
      <c r="Q7770" s="215"/>
    </row>
    <row r="7771" spans="2:17" x14ac:dyDescent="0.3">
      <c r="B7771" s="102"/>
      <c r="C7771" s="210"/>
      <c r="D7771" s="102"/>
      <c r="E7771" s="210"/>
      <c r="F7771" s="102"/>
      <c r="G7771" s="210"/>
      <c r="H7771" s="102"/>
      <c r="I7771" s="210"/>
      <c r="J7771" s="102"/>
      <c r="K7771" s="210"/>
      <c r="L7771" s="102"/>
      <c r="M7771" s="210"/>
      <c r="N7771" s="102"/>
      <c r="O7771" s="210"/>
      <c r="P7771" s="102"/>
      <c r="Q7771" s="215"/>
    </row>
    <row r="7772" spans="2:17" x14ac:dyDescent="0.3">
      <c r="B7772" s="102"/>
      <c r="C7772" s="210"/>
      <c r="D7772" s="102"/>
      <c r="E7772" s="210"/>
      <c r="F7772" s="102"/>
      <c r="G7772" s="210"/>
      <c r="H7772" s="102"/>
      <c r="I7772" s="210"/>
      <c r="J7772" s="102"/>
      <c r="K7772" s="210"/>
      <c r="L7772" s="102"/>
      <c r="M7772" s="210"/>
      <c r="N7772" s="102"/>
      <c r="O7772" s="210"/>
      <c r="P7772" s="102"/>
      <c r="Q7772" s="215"/>
    </row>
    <row r="7773" spans="2:17" x14ac:dyDescent="0.3">
      <c r="B7773" s="102"/>
      <c r="C7773" s="210"/>
      <c r="D7773" s="102"/>
      <c r="E7773" s="210"/>
      <c r="F7773" s="102"/>
      <c r="G7773" s="210"/>
      <c r="H7773" s="102"/>
      <c r="I7773" s="210"/>
      <c r="J7773" s="102"/>
      <c r="K7773" s="210"/>
      <c r="L7773" s="102"/>
      <c r="M7773" s="210"/>
      <c r="N7773" s="102"/>
      <c r="O7773" s="210"/>
      <c r="P7773" s="102"/>
      <c r="Q7773" s="215"/>
    </row>
    <row r="7774" spans="2:17" x14ac:dyDescent="0.3">
      <c r="B7774" s="102"/>
      <c r="C7774" s="210"/>
      <c r="D7774" s="102"/>
      <c r="E7774" s="210"/>
      <c r="F7774" s="102"/>
      <c r="G7774" s="210"/>
      <c r="H7774" s="102"/>
      <c r="I7774" s="210"/>
      <c r="J7774" s="102"/>
      <c r="K7774" s="210"/>
      <c r="L7774" s="102"/>
      <c r="M7774" s="210"/>
      <c r="N7774" s="102"/>
      <c r="O7774" s="210"/>
      <c r="P7774" s="102"/>
      <c r="Q7774" s="215"/>
    </row>
    <row r="7775" spans="2:17" x14ac:dyDescent="0.3">
      <c r="B7775" s="102"/>
      <c r="C7775" s="210"/>
      <c r="D7775" s="102"/>
      <c r="E7775" s="210"/>
      <c r="F7775" s="102"/>
      <c r="G7775" s="210"/>
      <c r="H7775" s="102"/>
      <c r="I7775" s="210"/>
      <c r="J7775" s="102"/>
      <c r="K7775" s="210"/>
      <c r="L7775" s="102"/>
      <c r="M7775" s="210"/>
      <c r="N7775" s="102"/>
      <c r="O7775" s="210"/>
      <c r="P7775" s="102"/>
      <c r="Q7775" s="215"/>
    </row>
    <row r="7776" spans="2:17" x14ac:dyDescent="0.3">
      <c r="B7776" s="102"/>
      <c r="C7776" s="210"/>
      <c r="D7776" s="102"/>
      <c r="E7776" s="210"/>
      <c r="F7776" s="102"/>
      <c r="G7776" s="210"/>
      <c r="H7776" s="102"/>
      <c r="I7776" s="210"/>
      <c r="J7776" s="102"/>
      <c r="K7776" s="210"/>
      <c r="L7776" s="102"/>
      <c r="M7776" s="210"/>
      <c r="N7776" s="102"/>
      <c r="O7776" s="210"/>
      <c r="P7776" s="102"/>
      <c r="Q7776" s="215"/>
    </row>
    <row r="7777" spans="2:17" x14ac:dyDescent="0.3">
      <c r="B7777" s="102"/>
      <c r="C7777" s="210"/>
      <c r="D7777" s="102"/>
      <c r="E7777" s="210"/>
      <c r="F7777" s="102"/>
      <c r="G7777" s="210"/>
      <c r="H7777" s="102"/>
      <c r="I7777" s="210"/>
      <c r="J7777" s="102"/>
      <c r="K7777" s="210"/>
      <c r="L7777" s="102"/>
      <c r="M7777" s="210"/>
      <c r="N7777" s="102"/>
      <c r="O7777" s="210"/>
      <c r="P7777" s="102"/>
      <c r="Q7777" s="215"/>
    </row>
    <row r="7778" spans="2:17" x14ac:dyDescent="0.3">
      <c r="B7778" s="102"/>
      <c r="C7778" s="210"/>
      <c r="D7778" s="102"/>
      <c r="E7778" s="210"/>
      <c r="F7778" s="102"/>
      <c r="G7778" s="210"/>
      <c r="H7778" s="102"/>
      <c r="I7778" s="210"/>
      <c r="J7778" s="102"/>
      <c r="K7778" s="210"/>
      <c r="L7778" s="102"/>
      <c r="M7778" s="210"/>
      <c r="N7778" s="102"/>
      <c r="O7778" s="210"/>
      <c r="P7778" s="102"/>
      <c r="Q7778" s="215"/>
    </row>
    <row r="7779" spans="2:17" x14ac:dyDescent="0.3">
      <c r="B7779" s="102"/>
      <c r="C7779" s="210"/>
      <c r="D7779" s="102"/>
      <c r="E7779" s="210"/>
      <c r="F7779" s="102"/>
      <c r="G7779" s="210"/>
      <c r="H7779" s="102"/>
      <c r="I7779" s="210"/>
      <c r="J7779" s="102"/>
      <c r="K7779" s="210"/>
      <c r="L7779" s="102"/>
      <c r="M7779" s="210"/>
      <c r="N7779" s="102"/>
      <c r="O7779" s="210"/>
      <c r="P7779" s="102"/>
      <c r="Q7779" s="215"/>
    </row>
    <row r="7780" spans="2:17" x14ac:dyDescent="0.3">
      <c r="B7780" s="102"/>
      <c r="C7780" s="210"/>
      <c r="D7780" s="102"/>
      <c r="E7780" s="210"/>
      <c r="F7780" s="102"/>
      <c r="G7780" s="210"/>
      <c r="H7780" s="102"/>
      <c r="I7780" s="210"/>
      <c r="J7780" s="102"/>
      <c r="K7780" s="210"/>
      <c r="L7780" s="102"/>
      <c r="M7780" s="210"/>
      <c r="N7780" s="102"/>
      <c r="O7780" s="210"/>
      <c r="P7780" s="102"/>
      <c r="Q7780" s="215"/>
    </row>
    <row r="7781" spans="2:17" x14ac:dyDescent="0.3">
      <c r="B7781" s="102"/>
      <c r="C7781" s="210"/>
      <c r="D7781" s="102"/>
      <c r="E7781" s="210"/>
      <c r="F7781" s="102"/>
      <c r="G7781" s="210"/>
      <c r="H7781" s="102"/>
      <c r="I7781" s="210"/>
      <c r="J7781" s="102"/>
      <c r="K7781" s="210"/>
      <c r="L7781" s="102"/>
      <c r="M7781" s="210"/>
      <c r="N7781" s="102"/>
      <c r="O7781" s="210"/>
      <c r="P7781" s="102"/>
      <c r="Q7781" s="215"/>
    </row>
    <row r="7782" spans="2:17" x14ac:dyDescent="0.3">
      <c r="B7782" s="102"/>
      <c r="C7782" s="210"/>
      <c r="D7782" s="102"/>
      <c r="E7782" s="210"/>
      <c r="F7782" s="102"/>
      <c r="G7782" s="210"/>
      <c r="H7782" s="102"/>
      <c r="I7782" s="210"/>
      <c r="J7782" s="102"/>
      <c r="K7782" s="210"/>
      <c r="L7782" s="102"/>
      <c r="M7782" s="210"/>
      <c r="N7782" s="102"/>
      <c r="O7782" s="210"/>
      <c r="P7782" s="102"/>
      <c r="Q7782" s="215"/>
    </row>
    <row r="7783" spans="2:17" x14ac:dyDescent="0.3">
      <c r="B7783" s="102"/>
      <c r="C7783" s="210"/>
      <c r="D7783" s="102"/>
      <c r="E7783" s="210"/>
      <c r="F7783" s="102"/>
      <c r="G7783" s="210"/>
      <c r="H7783" s="102"/>
      <c r="I7783" s="210"/>
      <c r="J7783" s="102"/>
      <c r="K7783" s="210"/>
      <c r="L7783" s="102"/>
      <c r="M7783" s="210"/>
      <c r="N7783" s="102"/>
      <c r="O7783" s="210"/>
      <c r="P7783" s="102"/>
      <c r="Q7783" s="215"/>
    </row>
    <row r="7784" spans="2:17" x14ac:dyDescent="0.3">
      <c r="B7784" s="102"/>
      <c r="C7784" s="210"/>
      <c r="D7784" s="102"/>
      <c r="E7784" s="210"/>
      <c r="F7784" s="102"/>
      <c r="G7784" s="210"/>
      <c r="H7784" s="102"/>
      <c r="I7784" s="210"/>
      <c r="J7784" s="102"/>
      <c r="K7784" s="210"/>
      <c r="L7784" s="102"/>
      <c r="M7784" s="210"/>
      <c r="N7784" s="102"/>
      <c r="O7784" s="210"/>
      <c r="P7784" s="102"/>
      <c r="Q7784" s="215"/>
    </row>
    <row r="7785" spans="2:17" x14ac:dyDescent="0.3">
      <c r="B7785" s="102"/>
      <c r="C7785" s="210"/>
      <c r="D7785" s="102"/>
      <c r="E7785" s="210"/>
      <c r="F7785" s="102"/>
      <c r="G7785" s="210"/>
      <c r="H7785" s="102"/>
      <c r="I7785" s="210"/>
      <c r="J7785" s="102"/>
      <c r="K7785" s="210"/>
      <c r="L7785" s="102"/>
      <c r="M7785" s="210"/>
      <c r="N7785" s="102"/>
      <c r="O7785" s="210"/>
      <c r="P7785" s="102"/>
      <c r="Q7785" s="215"/>
    </row>
    <row r="7786" spans="2:17" x14ac:dyDescent="0.3">
      <c r="B7786" s="102"/>
      <c r="C7786" s="210"/>
      <c r="D7786" s="102"/>
      <c r="E7786" s="210"/>
      <c r="F7786" s="102"/>
      <c r="G7786" s="210"/>
      <c r="H7786" s="102"/>
      <c r="I7786" s="210"/>
      <c r="J7786" s="102"/>
      <c r="K7786" s="210"/>
      <c r="L7786" s="102"/>
      <c r="M7786" s="210"/>
      <c r="N7786" s="102"/>
      <c r="O7786" s="210"/>
      <c r="P7786" s="102"/>
      <c r="Q7786" s="215"/>
    </row>
    <row r="7787" spans="2:17" x14ac:dyDescent="0.3">
      <c r="B7787" s="102"/>
      <c r="C7787" s="210"/>
      <c r="D7787" s="102"/>
      <c r="E7787" s="210"/>
      <c r="F7787" s="102"/>
      <c r="G7787" s="210"/>
      <c r="H7787" s="102"/>
      <c r="I7787" s="210"/>
      <c r="J7787" s="102"/>
      <c r="K7787" s="210"/>
      <c r="L7787" s="102"/>
      <c r="M7787" s="210"/>
      <c r="N7787" s="102"/>
      <c r="O7787" s="210"/>
      <c r="P7787" s="102"/>
      <c r="Q7787" s="215"/>
    </row>
    <row r="7788" spans="2:17" x14ac:dyDescent="0.3">
      <c r="B7788" s="102"/>
      <c r="C7788" s="210"/>
      <c r="D7788" s="102"/>
      <c r="E7788" s="210"/>
      <c r="F7788" s="102"/>
      <c r="G7788" s="210"/>
      <c r="H7788" s="102"/>
      <c r="I7788" s="210"/>
      <c r="J7788" s="102"/>
      <c r="K7788" s="210"/>
      <c r="L7788" s="102"/>
      <c r="M7788" s="210"/>
      <c r="N7788" s="102"/>
      <c r="O7788" s="210"/>
      <c r="P7788" s="102"/>
      <c r="Q7788" s="215"/>
    </row>
    <row r="7789" spans="2:17" x14ac:dyDescent="0.3">
      <c r="B7789" s="102"/>
      <c r="C7789" s="210"/>
      <c r="D7789" s="102"/>
      <c r="E7789" s="210"/>
      <c r="F7789" s="102"/>
      <c r="G7789" s="210"/>
      <c r="H7789" s="102"/>
      <c r="I7789" s="210"/>
      <c r="J7789" s="102"/>
      <c r="K7789" s="210"/>
      <c r="L7789" s="102"/>
      <c r="M7789" s="210"/>
      <c r="N7789" s="102"/>
      <c r="O7789" s="210"/>
      <c r="P7789" s="102"/>
      <c r="Q7789" s="215"/>
    </row>
    <row r="7790" spans="2:17" x14ac:dyDescent="0.3">
      <c r="B7790" s="102"/>
      <c r="C7790" s="210"/>
      <c r="D7790" s="102"/>
      <c r="E7790" s="210"/>
      <c r="F7790" s="102"/>
      <c r="G7790" s="210"/>
      <c r="H7790" s="102"/>
      <c r="I7790" s="210"/>
      <c r="J7790" s="102"/>
      <c r="K7790" s="210"/>
      <c r="L7790" s="102"/>
      <c r="M7790" s="210"/>
      <c r="N7790" s="102"/>
      <c r="O7790" s="210"/>
      <c r="P7790" s="102"/>
      <c r="Q7790" s="215"/>
    </row>
    <row r="7791" spans="2:17" x14ac:dyDescent="0.3">
      <c r="B7791" s="102"/>
      <c r="C7791" s="210"/>
      <c r="D7791" s="102"/>
      <c r="E7791" s="210"/>
      <c r="F7791" s="102"/>
      <c r="G7791" s="210"/>
      <c r="H7791" s="102"/>
      <c r="I7791" s="210"/>
      <c r="J7791" s="102"/>
      <c r="K7791" s="210"/>
      <c r="L7791" s="102"/>
      <c r="M7791" s="210"/>
      <c r="N7791" s="102"/>
      <c r="O7791" s="210"/>
      <c r="P7791" s="102"/>
      <c r="Q7791" s="215"/>
    </row>
    <row r="7792" spans="2:17" x14ac:dyDescent="0.3">
      <c r="B7792" s="102"/>
      <c r="C7792" s="210"/>
      <c r="D7792" s="102"/>
      <c r="E7792" s="210"/>
      <c r="F7792" s="102"/>
      <c r="G7792" s="210"/>
      <c r="H7792" s="102"/>
      <c r="I7792" s="210"/>
      <c r="J7792" s="102"/>
      <c r="K7792" s="210"/>
      <c r="L7792" s="102"/>
      <c r="M7792" s="210"/>
      <c r="N7792" s="102"/>
      <c r="O7792" s="210"/>
      <c r="P7792" s="102"/>
      <c r="Q7792" s="215"/>
    </row>
    <row r="7793" spans="2:17" x14ac:dyDescent="0.3">
      <c r="B7793" s="102"/>
      <c r="C7793" s="210"/>
      <c r="D7793" s="102"/>
      <c r="E7793" s="210"/>
      <c r="F7793" s="102"/>
      <c r="G7793" s="210"/>
      <c r="H7793" s="102"/>
      <c r="I7793" s="210"/>
      <c r="J7793" s="102"/>
      <c r="K7793" s="210"/>
      <c r="L7793" s="102"/>
      <c r="M7793" s="210"/>
      <c r="N7793" s="102"/>
      <c r="O7793" s="210"/>
      <c r="P7793" s="102"/>
      <c r="Q7793" s="215"/>
    </row>
    <row r="7794" spans="2:17" x14ac:dyDescent="0.3">
      <c r="B7794" s="102"/>
      <c r="C7794" s="210"/>
      <c r="D7794" s="102"/>
      <c r="E7794" s="210"/>
      <c r="F7794" s="102"/>
      <c r="G7794" s="210"/>
      <c r="H7794" s="102"/>
      <c r="I7794" s="210"/>
      <c r="J7794" s="102"/>
      <c r="K7794" s="210"/>
      <c r="L7794" s="102"/>
      <c r="M7794" s="210"/>
      <c r="N7794" s="102"/>
      <c r="O7794" s="210"/>
      <c r="P7794" s="102"/>
      <c r="Q7794" s="215"/>
    </row>
    <row r="7795" spans="2:17" x14ac:dyDescent="0.3">
      <c r="B7795" s="102"/>
      <c r="C7795" s="210"/>
      <c r="D7795" s="102"/>
      <c r="E7795" s="210"/>
      <c r="F7795" s="102"/>
      <c r="G7795" s="210"/>
      <c r="H7795" s="102"/>
      <c r="I7795" s="210"/>
      <c r="J7795" s="102"/>
      <c r="K7795" s="210"/>
      <c r="L7795" s="102"/>
      <c r="M7795" s="210"/>
      <c r="N7795" s="102"/>
      <c r="O7795" s="210"/>
      <c r="P7795" s="102"/>
      <c r="Q7795" s="215"/>
    </row>
    <row r="7796" spans="2:17" x14ac:dyDescent="0.3">
      <c r="B7796" s="102"/>
      <c r="C7796" s="210"/>
      <c r="D7796" s="102"/>
      <c r="E7796" s="210"/>
      <c r="F7796" s="102"/>
      <c r="G7796" s="210"/>
      <c r="H7796" s="102"/>
      <c r="I7796" s="210"/>
      <c r="J7796" s="102"/>
      <c r="K7796" s="210"/>
      <c r="L7796" s="102"/>
      <c r="M7796" s="210"/>
      <c r="N7796" s="102"/>
      <c r="O7796" s="210"/>
      <c r="P7796" s="102"/>
      <c r="Q7796" s="215"/>
    </row>
    <row r="7797" spans="2:17" x14ac:dyDescent="0.3">
      <c r="B7797" s="102"/>
      <c r="C7797" s="210"/>
      <c r="D7797" s="102"/>
      <c r="E7797" s="210"/>
      <c r="F7797" s="102"/>
      <c r="G7797" s="210"/>
      <c r="H7797" s="102"/>
      <c r="I7797" s="210"/>
      <c r="J7797" s="102"/>
      <c r="K7797" s="210"/>
      <c r="L7797" s="102"/>
      <c r="M7797" s="210"/>
      <c r="N7797" s="102"/>
      <c r="O7797" s="210"/>
      <c r="P7797" s="102"/>
      <c r="Q7797" s="215"/>
    </row>
    <row r="7798" spans="2:17" x14ac:dyDescent="0.3">
      <c r="B7798" s="102"/>
      <c r="C7798" s="210"/>
      <c r="D7798" s="102"/>
      <c r="E7798" s="210"/>
      <c r="F7798" s="102"/>
      <c r="G7798" s="210"/>
      <c r="H7798" s="102"/>
      <c r="I7798" s="210"/>
      <c r="J7798" s="102"/>
      <c r="K7798" s="210"/>
      <c r="L7798" s="102"/>
      <c r="M7798" s="210"/>
      <c r="N7798" s="102"/>
      <c r="O7798" s="210"/>
      <c r="P7798" s="102"/>
      <c r="Q7798" s="215"/>
    </row>
    <row r="7799" spans="2:17" x14ac:dyDescent="0.3">
      <c r="B7799" s="102"/>
      <c r="C7799" s="210"/>
      <c r="D7799" s="102"/>
      <c r="E7799" s="210"/>
      <c r="F7799" s="102"/>
      <c r="G7799" s="210"/>
      <c r="H7799" s="102"/>
      <c r="I7799" s="210"/>
      <c r="J7799" s="102"/>
      <c r="K7799" s="210"/>
      <c r="L7799" s="102"/>
      <c r="M7799" s="210"/>
      <c r="N7799" s="102"/>
      <c r="O7799" s="210"/>
      <c r="P7799" s="102"/>
      <c r="Q7799" s="215"/>
    </row>
    <row r="7800" spans="2:17" x14ac:dyDescent="0.3">
      <c r="B7800" s="102"/>
      <c r="C7800" s="210"/>
      <c r="D7800" s="102"/>
      <c r="E7800" s="210"/>
      <c r="F7800" s="102"/>
      <c r="G7800" s="210"/>
      <c r="H7800" s="102"/>
      <c r="I7800" s="210"/>
      <c r="J7800" s="102"/>
      <c r="K7800" s="210"/>
      <c r="L7800" s="102"/>
      <c r="M7800" s="210"/>
      <c r="N7800" s="102"/>
      <c r="O7800" s="210"/>
      <c r="P7800" s="102"/>
      <c r="Q7800" s="215"/>
    </row>
    <row r="7801" spans="2:17" x14ac:dyDescent="0.3">
      <c r="B7801" s="102"/>
      <c r="C7801" s="210"/>
      <c r="D7801" s="102"/>
      <c r="E7801" s="210"/>
      <c r="F7801" s="102"/>
      <c r="G7801" s="210"/>
      <c r="H7801" s="102"/>
      <c r="I7801" s="210"/>
      <c r="J7801" s="102"/>
      <c r="K7801" s="210"/>
      <c r="L7801" s="102"/>
      <c r="M7801" s="210"/>
      <c r="N7801" s="102"/>
      <c r="O7801" s="210"/>
      <c r="P7801" s="102"/>
      <c r="Q7801" s="215"/>
    </row>
    <row r="7802" spans="2:17" x14ac:dyDescent="0.3">
      <c r="B7802" s="102"/>
      <c r="C7802" s="210"/>
      <c r="D7802" s="102"/>
      <c r="E7802" s="210"/>
      <c r="F7802" s="102"/>
      <c r="G7802" s="210"/>
      <c r="H7802" s="102"/>
      <c r="I7802" s="210"/>
      <c r="J7802" s="102"/>
      <c r="K7802" s="210"/>
      <c r="L7802" s="102"/>
      <c r="M7802" s="210"/>
      <c r="N7802" s="102"/>
      <c r="O7802" s="210"/>
      <c r="P7802" s="102"/>
      <c r="Q7802" s="215"/>
    </row>
    <row r="7803" spans="2:17" x14ac:dyDescent="0.3">
      <c r="B7803" s="102"/>
      <c r="C7803" s="210"/>
      <c r="D7803" s="102"/>
      <c r="E7803" s="210"/>
      <c r="F7803" s="102"/>
      <c r="G7803" s="210"/>
      <c r="H7803" s="102"/>
      <c r="I7803" s="210"/>
      <c r="J7803" s="102"/>
      <c r="K7803" s="210"/>
      <c r="L7803" s="102"/>
      <c r="M7803" s="210"/>
      <c r="N7803" s="102"/>
      <c r="O7803" s="210"/>
      <c r="P7803" s="102"/>
      <c r="Q7803" s="215"/>
    </row>
    <row r="7804" spans="2:17" x14ac:dyDescent="0.3">
      <c r="B7804" s="102"/>
      <c r="C7804" s="210"/>
      <c r="D7804" s="102"/>
      <c r="E7804" s="210"/>
      <c r="F7804" s="102"/>
      <c r="G7804" s="210"/>
      <c r="H7804" s="102"/>
      <c r="I7804" s="210"/>
      <c r="J7804" s="102"/>
      <c r="K7804" s="210"/>
      <c r="L7804" s="102"/>
      <c r="M7804" s="210"/>
      <c r="N7804" s="102"/>
      <c r="O7804" s="210"/>
      <c r="P7804" s="102"/>
      <c r="Q7804" s="215"/>
    </row>
    <row r="7805" spans="2:17" x14ac:dyDescent="0.3">
      <c r="B7805" s="102"/>
      <c r="C7805" s="210"/>
      <c r="D7805" s="102"/>
      <c r="E7805" s="210"/>
      <c r="F7805" s="102"/>
      <c r="G7805" s="210"/>
      <c r="H7805" s="102"/>
      <c r="I7805" s="210"/>
      <c r="J7805" s="102"/>
      <c r="K7805" s="210"/>
      <c r="L7805" s="102"/>
      <c r="M7805" s="210"/>
      <c r="N7805" s="102"/>
      <c r="O7805" s="210"/>
      <c r="P7805" s="102"/>
      <c r="Q7805" s="215"/>
    </row>
    <row r="7806" spans="2:17" x14ac:dyDescent="0.3">
      <c r="B7806" s="102"/>
      <c r="C7806" s="210"/>
      <c r="D7806" s="102"/>
      <c r="E7806" s="210"/>
      <c r="F7806" s="102"/>
      <c r="G7806" s="210"/>
      <c r="H7806" s="102"/>
      <c r="I7806" s="210"/>
      <c r="J7806" s="102"/>
      <c r="K7806" s="210"/>
      <c r="L7806" s="102"/>
      <c r="M7806" s="210"/>
      <c r="N7806" s="102"/>
      <c r="O7806" s="210"/>
      <c r="P7806" s="102"/>
      <c r="Q7806" s="215"/>
    </row>
    <row r="7807" spans="2:17" x14ac:dyDescent="0.3">
      <c r="B7807" s="102"/>
      <c r="C7807" s="210"/>
      <c r="D7807" s="102"/>
      <c r="E7807" s="210"/>
      <c r="F7807" s="102"/>
      <c r="G7807" s="210"/>
      <c r="H7807" s="102"/>
      <c r="I7807" s="210"/>
      <c r="J7807" s="102"/>
      <c r="K7807" s="210"/>
      <c r="L7807" s="102"/>
      <c r="M7807" s="210"/>
      <c r="N7807" s="102"/>
      <c r="O7807" s="210"/>
      <c r="P7807" s="102"/>
      <c r="Q7807" s="215"/>
    </row>
    <row r="7808" spans="2:17" x14ac:dyDescent="0.3">
      <c r="B7808" s="102"/>
      <c r="C7808" s="210"/>
      <c r="D7808" s="102"/>
      <c r="E7808" s="210"/>
      <c r="F7808" s="102"/>
      <c r="G7808" s="210"/>
      <c r="H7808" s="102"/>
      <c r="I7808" s="210"/>
      <c r="J7808" s="102"/>
      <c r="K7808" s="210"/>
      <c r="L7808" s="102"/>
      <c r="M7808" s="210"/>
      <c r="N7808" s="102"/>
      <c r="O7808" s="210"/>
      <c r="P7808" s="102"/>
      <c r="Q7808" s="215"/>
    </row>
    <row r="7809" spans="2:17" x14ac:dyDescent="0.3">
      <c r="B7809" s="102"/>
      <c r="C7809" s="210"/>
      <c r="D7809" s="102"/>
      <c r="E7809" s="210"/>
      <c r="F7809" s="102"/>
      <c r="G7809" s="210"/>
      <c r="H7809" s="102"/>
      <c r="I7809" s="210"/>
      <c r="J7809" s="102"/>
      <c r="K7809" s="210"/>
      <c r="L7809" s="102"/>
      <c r="M7809" s="210"/>
      <c r="N7809" s="102"/>
      <c r="O7809" s="210"/>
      <c r="P7809" s="102"/>
      <c r="Q7809" s="215"/>
    </row>
    <row r="7810" spans="2:17" x14ac:dyDescent="0.3">
      <c r="B7810" s="102"/>
      <c r="C7810" s="210"/>
      <c r="D7810" s="102"/>
      <c r="E7810" s="210"/>
      <c r="F7810" s="102"/>
      <c r="G7810" s="210"/>
      <c r="H7810" s="102"/>
      <c r="I7810" s="210"/>
      <c r="J7810" s="102"/>
      <c r="K7810" s="210"/>
      <c r="L7810" s="102"/>
      <c r="M7810" s="210"/>
      <c r="N7810" s="102"/>
      <c r="O7810" s="210"/>
      <c r="P7810" s="102"/>
      <c r="Q7810" s="215"/>
    </row>
    <row r="7811" spans="2:17" x14ac:dyDescent="0.3">
      <c r="B7811" s="102"/>
      <c r="C7811" s="210"/>
      <c r="D7811" s="102"/>
      <c r="E7811" s="210"/>
      <c r="F7811" s="102"/>
      <c r="G7811" s="210"/>
      <c r="H7811" s="102"/>
      <c r="I7811" s="210"/>
      <c r="J7811" s="102"/>
      <c r="K7811" s="210"/>
      <c r="L7811" s="102"/>
      <c r="M7811" s="210"/>
      <c r="N7811" s="102"/>
      <c r="O7811" s="210"/>
      <c r="P7811" s="102"/>
      <c r="Q7811" s="215"/>
    </row>
    <row r="7812" spans="2:17" x14ac:dyDescent="0.3">
      <c r="B7812" s="102"/>
      <c r="C7812" s="210"/>
      <c r="D7812" s="102"/>
      <c r="E7812" s="210"/>
      <c r="F7812" s="102"/>
      <c r="G7812" s="210"/>
      <c r="H7812" s="102"/>
      <c r="I7812" s="210"/>
      <c r="J7812" s="102"/>
      <c r="K7812" s="210"/>
      <c r="L7812" s="102"/>
      <c r="M7812" s="210"/>
      <c r="N7812" s="102"/>
      <c r="O7812" s="210"/>
      <c r="P7812" s="102"/>
      <c r="Q7812" s="215"/>
    </row>
    <row r="7813" spans="2:17" x14ac:dyDescent="0.3">
      <c r="B7813" s="102"/>
      <c r="C7813" s="210"/>
      <c r="D7813" s="102"/>
      <c r="E7813" s="210"/>
      <c r="F7813" s="102"/>
      <c r="G7813" s="210"/>
      <c r="H7813" s="102"/>
      <c r="I7813" s="210"/>
      <c r="J7813" s="102"/>
      <c r="K7813" s="210"/>
      <c r="L7813" s="102"/>
      <c r="M7813" s="210"/>
      <c r="N7813" s="102"/>
      <c r="O7813" s="210"/>
      <c r="P7813" s="102"/>
      <c r="Q7813" s="215"/>
    </row>
    <row r="7814" spans="2:17" x14ac:dyDescent="0.3">
      <c r="B7814" s="102"/>
      <c r="C7814" s="210"/>
      <c r="D7814" s="102"/>
      <c r="E7814" s="210"/>
      <c r="F7814" s="102"/>
      <c r="G7814" s="210"/>
      <c r="H7814" s="102"/>
      <c r="I7814" s="210"/>
      <c r="J7814" s="102"/>
      <c r="K7814" s="210"/>
      <c r="L7814" s="102"/>
      <c r="M7814" s="210"/>
      <c r="N7814" s="102"/>
      <c r="O7814" s="210"/>
      <c r="P7814" s="102"/>
      <c r="Q7814" s="215"/>
    </row>
    <row r="7815" spans="2:17" x14ac:dyDescent="0.3">
      <c r="B7815" s="102"/>
      <c r="C7815" s="210"/>
      <c r="D7815" s="102"/>
      <c r="E7815" s="210"/>
      <c r="F7815" s="102"/>
      <c r="G7815" s="210"/>
      <c r="H7815" s="102"/>
      <c r="I7815" s="210"/>
      <c r="J7815" s="102"/>
      <c r="K7815" s="210"/>
      <c r="L7815" s="102"/>
      <c r="M7815" s="210"/>
      <c r="N7815" s="102"/>
      <c r="O7815" s="210"/>
      <c r="P7815" s="102"/>
      <c r="Q7815" s="215"/>
    </row>
    <row r="7816" spans="2:17" x14ac:dyDescent="0.3">
      <c r="B7816" s="102"/>
      <c r="C7816" s="210"/>
      <c r="D7816" s="102"/>
      <c r="E7816" s="210"/>
      <c r="F7816" s="102"/>
      <c r="G7816" s="210"/>
      <c r="H7816" s="102"/>
      <c r="I7816" s="210"/>
      <c r="J7816" s="102"/>
      <c r="K7816" s="210"/>
      <c r="L7816" s="102"/>
      <c r="M7816" s="210"/>
      <c r="N7816" s="102"/>
      <c r="O7816" s="210"/>
      <c r="P7816" s="102"/>
      <c r="Q7816" s="215"/>
    </row>
    <row r="7817" spans="2:17" x14ac:dyDescent="0.3">
      <c r="B7817" s="102"/>
      <c r="C7817" s="210"/>
      <c r="D7817" s="102"/>
      <c r="E7817" s="210"/>
      <c r="F7817" s="102"/>
      <c r="G7817" s="210"/>
      <c r="H7817" s="102"/>
      <c r="I7817" s="210"/>
      <c r="J7817" s="102"/>
      <c r="K7817" s="210"/>
      <c r="L7817" s="102"/>
      <c r="M7817" s="210"/>
      <c r="N7817" s="102"/>
      <c r="O7817" s="210"/>
      <c r="P7817" s="102"/>
      <c r="Q7817" s="215"/>
    </row>
    <row r="7818" spans="2:17" x14ac:dyDescent="0.3">
      <c r="B7818" s="102"/>
      <c r="C7818" s="210"/>
      <c r="D7818" s="102"/>
      <c r="E7818" s="210"/>
      <c r="F7818" s="102"/>
      <c r="G7818" s="210"/>
      <c r="H7818" s="102"/>
      <c r="I7818" s="210"/>
      <c r="J7818" s="102"/>
      <c r="K7818" s="210"/>
      <c r="L7818" s="102"/>
      <c r="M7818" s="210"/>
      <c r="N7818" s="102"/>
      <c r="O7818" s="210"/>
      <c r="P7818" s="102"/>
      <c r="Q7818" s="215"/>
    </row>
    <row r="7819" spans="2:17" x14ac:dyDescent="0.3">
      <c r="B7819" s="102"/>
      <c r="C7819" s="210"/>
      <c r="D7819" s="102"/>
      <c r="E7819" s="210"/>
      <c r="F7819" s="102"/>
      <c r="G7819" s="210"/>
      <c r="H7819" s="102"/>
      <c r="I7819" s="210"/>
      <c r="J7819" s="102"/>
      <c r="K7819" s="210"/>
      <c r="L7819" s="102"/>
      <c r="M7819" s="210"/>
      <c r="N7819" s="102"/>
      <c r="O7819" s="210"/>
      <c r="P7819" s="102"/>
      <c r="Q7819" s="215"/>
    </row>
    <row r="7820" spans="2:17" x14ac:dyDescent="0.3">
      <c r="B7820" s="102"/>
      <c r="C7820" s="210"/>
      <c r="D7820" s="102"/>
      <c r="E7820" s="210"/>
      <c r="F7820" s="102"/>
      <c r="G7820" s="210"/>
      <c r="H7820" s="102"/>
      <c r="I7820" s="210"/>
      <c r="J7820" s="102"/>
      <c r="K7820" s="210"/>
      <c r="L7820" s="102"/>
      <c r="M7820" s="210"/>
      <c r="N7820" s="102"/>
      <c r="O7820" s="210"/>
      <c r="P7820" s="102"/>
      <c r="Q7820" s="215"/>
    </row>
    <row r="7821" spans="2:17" x14ac:dyDescent="0.3">
      <c r="B7821" s="102"/>
      <c r="C7821" s="210"/>
      <c r="D7821" s="102"/>
      <c r="E7821" s="210"/>
      <c r="F7821" s="102"/>
      <c r="G7821" s="210"/>
      <c r="H7821" s="102"/>
      <c r="I7821" s="210"/>
      <c r="J7821" s="102"/>
      <c r="K7821" s="210"/>
      <c r="L7821" s="102"/>
      <c r="M7821" s="210"/>
      <c r="N7821" s="102"/>
      <c r="O7821" s="210"/>
      <c r="P7821" s="102"/>
      <c r="Q7821" s="215"/>
    </row>
    <row r="7822" spans="2:17" x14ac:dyDescent="0.3">
      <c r="B7822" s="102"/>
      <c r="C7822" s="210"/>
      <c r="D7822" s="102"/>
      <c r="E7822" s="210"/>
      <c r="F7822" s="102"/>
      <c r="G7822" s="210"/>
      <c r="H7822" s="102"/>
      <c r="I7822" s="210"/>
      <c r="J7822" s="102"/>
      <c r="K7822" s="210"/>
      <c r="L7822" s="102"/>
      <c r="M7822" s="210"/>
      <c r="N7822" s="102"/>
      <c r="O7822" s="210"/>
      <c r="P7822" s="102"/>
      <c r="Q7822" s="215"/>
    </row>
    <row r="7823" spans="2:17" x14ac:dyDescent="0.3">
      <c r="B7823" s="102"/>
      <c r="C7823" s="210"/>
      <c r="D7823" s="102"/>
      <c r="E7823" s="210"/>
      <c r="F7823" s="102"/>
      <c r="G7823" s="210"/>
      <c r="H7823" s="102"/>
      <c r="I7823" s="210"/>
      <c r="J7823" s="102"/>
      <c r="K7823" s="210"/>
      <c r="L7823" s="102"/>
      <c r="M7823" s="210"/>
      <c r="N7823" s="102"/>
      <c r="O7823" s="210"/>
      <c r="P7823" s="102"/>
      <c r="Q7823" s="215"/>
    </row>
    <row r="7824" spans="2:17" x14ac:dyDescent="0.3">
      <c r="B7824" s="102"/>
      <c r="C7824" s="210"/>
      <c r="D7824" s="102"/>
      <c r="E7824" s="210"/>
      <c r="F7824" s="102"/>
      <c r="G7824" s="210"/>
      <c r="H7824" s="102"/>
      <c r="I7824" s="210"/>
      <c r="J7824" s="102"/>
      <c r="K7824" s="210"/>
      <c r="L7824" s="102"/>
      <c r="M7824" s="210"/>
      <c r="N7824" s="102"/>
      <c r="O7824" s="210"/>
      <c r="P7824" s="102"/>
      <c r="Q7824" s="215"/>
    </row>
    <row r="7825" spans="2:17" x14ac:dyDescent="0.3">
      <c r="B7825" s="102"/>
      <c r="C7825" s="210"/>
      <c r="D7825" s="102"/>
      <c r="E7825" s="210"/>
      <c r="F7825" s="102"/>
      <c r="G7825" s="210"/>
      <c r="H7825" s="102"/>
      <c r="I7825" s="210"/>
      <c r="J7825" s="102"/>
      <c r="K7825" s="210"/>
      <c r="L7825" s="102"/>
      <c r="M7825" s="210"/>
      <c r="N7825" s="102"/>
      <c r="O7825" s="210"/>
      <c r="P7825" s="102"/>
      <c r="Q7825" s="215"/>
    </row>
    <row r="7826" spans="2:17" x14ac:dyDescent="0.3">
      <c r="B7826" s="102"/>
      <c r="C7826" s="210"/>
      <c r="D7826" s="102"/>
      <c r="E7826" s="210"/>
      <c r="F7826" s="102"/>
      <c r="G7826" s="210"/>
      <c r="H7826" s="102"/>
      <c r="I7826" s="210"/>
      <c r="J7826" s="102"/>
      <c r="K7826" s="210"/>
      <c r="L7826" s="102"/>
      <c r="M7826" s="210"/>
      <c r="N7826" s="102"/>
      <c r="O7826" s="210"/>
      <c r="P7826" s="102"/>
      <c r="Q7826" s="215"/>
    </row>
    <row r="7827" spans="2:17" x14ac:dyDescent="0.3">
      <c r="B7827" s="102"/>
      <c r="C7827" s="210"/>
      <c r="D7827" s="102"/>
      <c r="E7827" s="210"/>
      <c r="F7827" s="102"/>
      <c r="G7827" s="210"/>
      <c r="H7827" s="102"/>
      <c r="I7827" s="210"/>
      <c r="J7827" s="102"/>
      <c r="K7827" s="210"/>
      <c r="L7827" s="102"/>
      <c r="M7827" s="210"/>
      <c r="N7827" s="102"/>
      <c r="O7827" s="210"/>
      <c r="P7827" s="102"/>
      <c r="Q7827" s="215"/>
    </row>
    <row r="7828" spans="2:17" x14ac:dyDescent="0.3">
      <c r="B7828" s="102"/>
      <c r="C7828" s="210"/>
      <c r="D7828" s="102"/>
      <c r="E7828" s="210"/>
      <c r="F7828" s="102"/>
      <c r="G7828" s="210"/>
      <c r="H7828" s="102"/>
      <c r="I7828" s="210"/>
      <c r="J7828" s="102"/>
      <c r="K7828" s="210"/>
      <c r="L7828" s="102"/>
      <c r="M7828" s="210"/>
      <c r="N7828" s="102"/>
      <c r="O7828" s="210"/>
      <c r="P7828" s="102"/>
      <c r="Q7828" s="215"/>
    </row>
    <row r="7829" spans="2:17" x14ac:dyDescent="0.3">
      <c r="B7829" s="102"/>
      <c r="C7829" s="210"/>
      <c r="D7829" s="102"/>
      <c r="E7829" s="210"/>
      <c r="F7829" s="102"/>
      <c r="G7829" s="210"/>
      <c r="H7829" s="102"/>
      <c r="I7829" s="210"/>
      <c r="J7829" s="102"/>
      <c r="K7829" s="210"/>
      <c r="L7829" s="102"/>
      <c r="M7829" s="210"/>
      <c r="N7829" s="102"/>
      <c r="O7829" s="210"/>
      <c r="P7829" s="102"/>
      <c r="Q7829" s="215"/>
    </row>
    <row r="7830" spans="2:17" x14ac:dyDescent="0.3">
      <c r="B7830" s="102"/>
      <c r="C7830" s="210"/>
      <c r="D7830" s="102"/>
      <c r="E7830" s="210"/>
      <c r="F7830" s="102"/>
      <c r="G7830" s="210"/>
      <c r="H7830" s="102"/>
      <c r="I7830" s="210"/>
      <c r="J7830" s="102"/>
      <c r="K7830" s="210"/>
      <c r="L7830" s="102"/>
      <c r="M7830" s="210"/>
      <c r="N7830" s="102"/>
      <c r="O7830" s="210"/>
      <c r="P7830" s="102"/>
      <c r="Q7830" s="215"/>
    </row>
    <row r="7831" spans="2:17" x14ac:dyDescent="0.3">
      <c r="B7831" s="102"/>
      <c r="C7831" s="210"/>
      <c r="D7831" s="102"/>
      <c r="E7831" s="210"/>
      <c r="F7831" s="102"/>
      <c r="G7831" s="210"/>
      <c r="H7831" s="102"/>
      <c r="I7831" s="210"/>
      <c r="J7831" s="102"/>
      <c r="K7831" s="210"/>
      <c r="L7831" s="102"/>
      <c r="M7831" s="210"/>
      <c r="N7831" s="102"/>
      <c r="O7831" s="210"/>
      <c r="P7831" s="102"/>
      <c r="Q7831" s="215"/>
    </row>
    <row r="7832" spans="2:17" x14ac:dyDescent="0.3">
      <c r="B7832" s="102"/>
      <c r="C7832" s="210"/>
      <c r="D7832" s="102"/>
      <c r="E7832" s="210"/>
      <c r="F7832" s="102"/>
      <c r="G7832" s="210"/>
      <c r="H7832" s="102"/>
      <c r="I7832" s="210"/>
      <c r="J7832" s="102"/>
      <c r="K7832" s="210"/>
      <c r="L7832" s="102"/>
      <c r="M7832" s="210"/>
      <c r="N7832" s="102"/>
      <c r="O7832" s="210"/>
      <c r="P7832" s="102"/>
      <c r="Q7832" s="215"/>
    </row>
    <row r="7833" spans="2:17" x14ac:dyDescent="0.3">
      <c r="B7833" s="102"/>
      <c r="C7833" s="210"/>
      <c r="D7833" s="102"/>
      <c r="E7833" s="210"/>
      <c r="F7833" s="102"/>
      <c r="G7833" s="210"/>
      <c r="H7833" s="102"/>
      <c r="I7833" s="210"/>
      <c r="J7833" s="102"/>
      <c r="K7833" s="210"/>
      <c r="L7833" s="102"/>
      <c r="M7833" s="210"/>
      <c r="N7833" s="102"/>
      <c r="O7833" s="210"/>
      <c r="P7833" s="102"/>
      <c r="Q7833" s="215"/>
    </row>
    <row r="7834" spans="2:17" x14ac:dyDescent="0.3">
      <c r="B7834" s="102"/>
      <c r="C7834" s="210"/>
      <c r="D7834" s="102"/>
      <c r="E7834" s="210"/>
      <c r="F7834" s="102"/>
      <c r="G7834" s="210"/>
      <c r="H7834" s="102"/>
      <c r="I7834" s="210"/>
      <c r="J7834" s="102"/>
      <c r="K7834" s="210"/>
      <c r="L7834" s="102"/>
      <c r="M7834" s="210"/>
      <c r="N7834" s="102"/>
      <c r="O7834" s="210"/>
      <c r="P7834" s="102"/>
      <c r="Q7834" s="215"/>
    </row>
    <row r="7835" spans="2:17" x14ac:dyDescent="0.3">
      <c r="B7835" s="102"/>
      <c r="C7835" s="210"/>
      <c r="D7835" s="102"/>
      <c r="E7835" s="210"/>
      <c r="F7835" s="102"/>
      <c r="G7835" s="210"/>
      <c r="H7835" s="102"/>
      <c r="I7835" s="210"/>
      <c r="J7835" s="102"/>
      <c r="K7835" s="210"/>
      <c r="L7835" s="102"/>
      <c r="M7835" s="210"/>
      <c r="N7835" s="102"/>
      <c r="O7835" s="210"/>
      <c r="P7835" s="102"/>
      <c r="Q7835" s="215"/>
    </row>
    <row r="7836" spans="2:17" x14ac:dyDescent="0.3">
      <c r="B7836" s="102"/>
      <c r="C7836" s="210"/>
      <c r="D7836" s="102"/>
      <c r="E7836" s="210"/>
      <c r="F7836" s="102"/>
      <c r="G7836" s="210"/>
      <c r="H7836" s="102"/>
      <c r="I7836" s="210"/>
      <c r="J7836" s="102"/>
      <c r="K7836" s="210"/>
      <c r="L7836" s="102"/>
      <c r="M7836" s="210"/>
      <c r="N7836" s="102"/>
      <c r="O7836" s="210"/>
      <c r="P7836" s="102"/>
      <c r="Q7836" s="215"/>
    </row>
    <row r="7837" spans="2:17" x14ac:dyDescent="0.3">
      <c r="B7837" s="102"/>
      <c r="C7837" s="210"/>
      <c r="D7837" s="102"/>
      <c r="E7837" s="210"/>
      <c r="F7837" s="102"/>
      <c r="G7837" s="210"/>
      <c r="H7837" s="102"/>
      <c r="I7837" s="210"/>
      <c r="J7837" s="102"/>
      <c r="K7837" s="210"/>
      <c r="L7837" s="102"/>
      <c r="M7837" s="210"/>
      <c r="N7837" s="102"/>
      <c r="O7837" s="210"/>
      <c r="P7837" s="102"/>
      <c r="Q7837" s="215"/>
    </row>
    <row r="7838" spans="2:17" x14ac:dyDescent="0.3">
      <c r="B7838" s="102"/>
      <c r="C7838" s="210"/>
      <c r="D7838" s="102"/>
      <c r="E7838" s="210"/>
      <c r="F7838" s="102"/>
      <c r="G7838" s="210"/>
      <c r="H7838" s="102"/>
      <c r="I7838" s="210"/>
      <c r="J7838" s="102"/>
      <c r="K7838" s="210"/>
      <c r="L7838" s="102"/>
      <c r="M7838" s="210"/>
      <c r="N7838" s="102"/>
      <c r="O7838" s="210"/>
      <c r="P7838" s="102"/>
      <c r="Q7838" s="215"/>
    </row>
    <row r="7839" spans="2:17" x14ac:dyDescent="0.3">
      <c r="B7839" s="102"/>
      <c r="C7839" s="210"/>
      <c r="D7839" s="102"/>
      <c r="E7839" s="210"/>
      <c r="F7839" s="102"/>
      <c r="G7839" s="210"/>
      <c r="H7839" s="102"/>
      <c r="I7839" s="210"/>
      <c r="J7839" s="102"/>
      <c r="K7839" s="210"/>
      <c r="L7839" s="102"/>
      <c r="M7839" s="210"/>
      <c r="N7839" s="102"/>
      <c r="O7839" s="210"/>
      <c r="P7839" s="102"/>
      <c r="Q7839" s="215"/>
    </row>
    <row r="7840" spans="2:17" x14ac:dyDescent="0.3">
      <c r="B7840" s="102"/>
      <c r="C7840" s="210"/>
      <c r="D7840" s="102"/>
      <c r="E7840" s="210"/>
      <c r="F7840" s="102"/>
      <c r="G7840" s="210"/>
      <c r="H7840" s="102"/>
      <c r="I7840" s="210"/>
      <c r="J7840" s="102"/>
      <c r="K7840" s="210"/>
      <c r="L7840" s="102"/>
      <c r="M7840" s="210"/>
      <c r="N7840" s="102"/>
      <c r="O7840" s="210"/>
      <c r="P7840" s="102"/>
      <c r="Q7840" s="215"/>
    </row>
    <row r="7841" spans="2:17" x14ac:dyDescent="0.3">
      <c r="B7841" s="102"/>
      <c r="C7841" s="210"/>
      <c r="D7841" s="102"/>
      <c r="E7841" s="210"/>
      <c r="F7841" s="102"/>
      <c r="G7841" s="210"/>
      <c r="H7841" s="102"/>
      <c r="I7841" s="210"/>
      <c r="J7841" s="102"/>
      <c r="K7841" s="210"/>
      <c r="L7841" s="102"/>
      <c r="M7841" s="210"/>
      <c r="N7841" s="102"/>
      <c r="O7841" s="210"/>
      <c r="P7841" s="102"/>
      <c r="Q7841" s="215"/>
    </row>
    <row r="7842" spans="2:17" x14ac:dyDescent="0.3">
      <c r="B7842" s="102"/>
      <c r="C7842" s="210"/>
      <c r="D7842" s="102"/>
      <c r="E7842" s="210"/>
      <c r="F7842" s="102"/>
      <c r="G7842" s="210"/>
      <c r="H7842" s="102"/>
      <c r="I7842" s="210"/>
      <c r="J7842" s="102"/>
      <c r="K7842" s="210"/>
      <c r="L7842" s="102"/>
      <c r="M7842" s="210"/>
      <c r="N7842" s="102"/>
      <c r="O7842" s="210"/>
      <c r="P7842" s="102"/>
      <c r="Q7842" s="215"/>
    </row>
    <row r="7843" spans="2:17" x14ac:dyDescent="0.3">
      <c r="B7843" s="102"/>
      <c r="C7843" s="210"/>
      <c r="D7843" s="102"/>
      <c r="E7843" s="210"/>
      <c r="F7843" s="102"/>
      <c r="G7843" s="210"/>
      <c r="H7843" s="102"/>
      <c r="I7843" s="210"/>
      <c r="J7843" s="102"/>
      <c r="K7843" s="210"/>
      <c r="L7843" s="102"/>
      <c r="M7843" s="210"/>
      <c r="N7843" s="102"/>
      <c r="O7843" s="210"/>
      <c r="P7843" s="102"/>
      <c r="Q7843" s="215"/>
    </row>
    <row r="7844" spans="2:17" x14ac:dyDescent="0.3">
      <c r="B7844" s="102"/>
      <c r="C7844" s="210"/>
      <c r="D7844" s="102"/>
      <c r="E7844" s="210"/>
      <c r="F7844" s="102"/>
      <c r="G7844" s="210"/>
      <c r="H7844" s="102"/>
      <c r="I7844" s="210"/>
      <c r="J7844" s="102"/>
      <c r="K7844" s="210"/>
      <c r="L7844" s="102"/>
      <c r="M7844" s="210"/>
      <c r="N7844" s="102"/>
      <c r="O7844" s="210"/>
      <c r="P7844" s="102"/>
      <c r="Q7844" s="215"/>
    </row>
    <row r="7845" spans="2:17" x14ac:dyDescent="0.3">
      <c r="B7845" s="102"/>
      <c r="C7845" s="210"/>
      <c r="D7845" s="102"/>
      <c r="E7845" s="210"/>
      <c r="F7845" s="102"/>
      <c r="G7845" s="210"/>
      <c r="H7845" s="102"/>
      <c r="I7845" s="210"/>
      <c r="J7845" s="102"/>
      <c r="K7845" s="210"/>
      <c r="L7845" s="102"/>
      <c r="M7845" s="210"/>
      <c r="N7845" s="102"/>
      <c r="O7845" s="210"/>
      <c r="P7845" s="102"/>
      <c r="Q7845" s="215"/>
    </row>
    <row r="7846" spans="2:17" x14ac:dyDescent="0.3">
      <c r="B7846" s="102"/>
      <c r="C7846" s="210"/>
      <c r="D7846" s="102"/>
      <c r="E7846" s="210"/>
      <c r="F7846" s="102"/>
      <c r="G7846" s="210"/>
      <c r="H7846" s="102"/>
      <c r="I7846" s="210"/>
      <c r="J7846" s="102"/>
      <c r="K7846" s="210"/>
      <c r="L7846" s="102"/>
      <c r="M7846" s="210"/>
      <c r="N7846" s="102"/>
      <c r="O7846" s="210"/>
      <c r="P7846" s="102"/>
      <c r="Q7846" s="215"/>
    </row>
    <row r="7847" spans="2:17" x14ac:dyDescent="0.3">
      <c r="B7847" s="102"/>
      <c r="C7847" s="210"/>
      <c r="D7847" s="102"/>
      <c r="E7847" s="210"/>
      <c r="F7847" s="102"/>
      <c r="G7847" s="210"/>
      <c r="H7847" s="102"/>
      <c r="I7847" s="210"/>
      <c r="J7847" s="102"/>
      <c r="K7847" s="210"/>
      <c r="L7847" s="102"/>
      <c r="M7847" s="210"/>
      <c r="N7847" s="102"/>
      <c r="O7847" s="210"/>
      <c r="P7847" s="102"/>
      <c r="Q7847" s="215"/>
    </row>
    <row r="7848" spans="2:17" x14ac:dyDescent="0.3">
      <c r="B7848" s="102"/>
      <c r="C7848" s="210"/>
      <c r="D7848" s="102"/>
      <c r="E7848" s="210"/>
      <c r="F7848" s="102"/>
      <c r="G7848" s="210"/>
      <c r="H7848" s="102"/>
      <c r="I7848" s="210"/>
      <c r="J7848" s="102"/>
      <c r="K7848" s="210"/>
      <c r="L7848" s="102"/>
      <c r="M7848" s="210"/>
      <c r="N7848" s="102"/>
      <c r="O7848" s="210"/>
      <c r="P7848" s="102"/>
      <c r="Q7848" s="215"/>
    </row>
    <row r="7849" spans="2:17" x14ac:dyDescent="0.3">
      <c r="B7849" s="102"/>
      <c r="C7849" s="210"/>
      <c r="D7849" s="102"/>
      <c r="E7849" s="210"/>
      <c r="F7849" s="102"/>
      <c r="G7849" s="210"/>
      <c r="H7849" s="102"/>
      <c r="I7849" s="210"/>
      <c r="J7849" s="102"/>
      <c r="K7849" s="210"/>
      <c r="L7849" s="102"/>
      <c r="M7849" s="210"/>
      <c r="N7849" s="102"/>
      <c r="O7849" s="210"/>
      <c r="P7849" s="102"/>
      <c r="Q7849" s="215"/>
    </row>
    <row r="7850" spans="2:17" x14ac:dyDescent="0.3">
      <c r="B7850" s="102"/>
      <c r="C7850" s="210"/>
      <c r="D7850" s="102"/>
      <c r="E7850" s="210"/>
      <c r="F7850" s="102"/>
      <c r="G7850" s="210"/>
      <c r="H7850" s="102"/>
      <c r="I7850" s="210"/>
      <c r="J7850" s="102"/>
      <c r="K7850" s="210"/>
      <c r="L7850" s="102"/>
      <c r="M7850" s="210"/>
      <c r="N7850" s="102"/>
      <c r="O7850" s="210"/>
      <c r="P7850" s="102"/>
      <c r="Q7850" s="215"/>
    </row>
    <row r="7851" spans="2:17" x14ac:dyDescent="0.3">
      <c r="B7851" s="102"/>
      <c r="C7851" s="210"/>
      <c r="D7851" s="102"/>
      <c r="E7851" s="210"/>
      <c r="F7851" s="102"/>
      <c r="G7851" s="210"/>
      <c r="H7851" s="102"/>
      <c r="I7851" s="210"/>
      <c r="J7851" s="102"/>
      <c r="K7851" s="210"/>
      <c r="L7851" s="102"/>
      <c r="M7851" s="210"/>
      <c r="N7851" s="102"/>
      <c r="O7851" s="210"/>
      <c r="P7851" s="102"/>
      <c r="Q7851" s="215"/>
    </row>
    <row r="7852" spans="2:17" x14ac:dyDescent="0.3">
      <c r="B7852" s="102"/>
      <c r="C7852" s="210"/>
      <c r="D7852" s="102"/>
      <c r="E7852" s="210"/>
      <c r="F7852" s="102"/>
      <c r="G7852" s="210"/>
      <c r="H7852" s="102"/>
      <c r="I7852" s="210"/>
      <c r="J7852" s="102"/>
      <c r="K7852" s="210"/>
      <c r="L7852" s="102"/>
      <c r="M7852" s="210"/>
      <c r="N7852" s="102"/>
      <c r="O7852" s="210"/>
      <c r="P7852" s="102"/>
      <c r="Q7852" s="215"/>
    </row>
    <row r="7853" spans="2:17" x14ac:dyDescent="0.3">
      <c r="B7853" s="102"/>
      <c r="C7853" s="210"/>
      <c r="D7853" s="102"/>
      <c r="E7853" s="210"/>
      <c r="F7853" s="102"/>
      <c r="G7853" s="210"/>
      <c r="H7853" s="102"/>
      <c r="I7853" s="210"/>
      <c r="J7853" s="102"/>
      <c r="K7853" s="210"/>
      <c r="L7853" s="102"/>
      <c r="M7853" s="210"/>
      <c r="N7853" s="102"/>
      <c r="O7853" s="210"/>
      <c r="P7853" s="102"/>
      <c r="Q7853" s="215"/>
    </row>
    <row r="7854" spans="2:17" x14ac:dyDescent="0.3">
      <c r="B7854" s="102"/>
      <c r="C7854" s="210"/>
      <c r="D7854" s="102"/>
      <c r="E7854" s="210"/>
      <c r="F7854" s="102"/>
      <c r="G7854" s="210"/>
      <c r="H7854" s="102"/>
      <c r="I7854" s="210"/>
      <c r="J7854" s="102"/>
      <c r="K7854" s="210"/>
      <c r="L7854" s="102"/>
      <c r="M7854" s="210"/>
      <c r="N7854" s="102"/>
      <c r="O7854" s="210"/>
      <c r="P7854" s="102"/>
      <c r="Q7854" s="215"/>
    </row>
    <row r="7855" spans="2:17" x14ac:dyDescent="0.3">
      <c r="B7855" s="102"/>
      <c r="C7855" s="210"/>
      <c r="D7855" s="102"/>
      <c r="E7855" s="210"/>
      <c r="F7855" s="102"/>
      <c r="G7855" s="210"/>
      <c r="H7855" s="102"/>
      <c r="I7855" s="210"/>
      <c r="J7855" s="102"/>
      <c r="K7855" s="210"/>
      <c r="L7855" s="102"/>
      <c r="M7855" s="210"/>
      <c r="N7855" s="102"/>
      <c r="O7855" s="210"/>
      <c r="P7855" s="102"/>
      <c r="Q7855" s="215"/>
    </row>
    <row r="7856" spans="2:17" x14ac:dyDescent="0.3">
      <c r="B7856" s="102"/>
      <c r="C7856" s="210"/>
      <c r="D7856" s="102"/>
      <c r="E7856" s="210"/>
      <c r="F7856" s="102"/>
      <c r="G7856" s="210"/>
      <c r="H7856" s="102"/>
      <c r="I7856" s="210"/>
      <c r="J7856" s="102"/>
      <c r="K7856" s="210"/>
      <c r="L7856" s="102"/>
      <c r="M7856" s="210"/>
      <c r="N7856" s="102"/>
      <c r="O7856" s="210"/>
      <c r="P7856" s="102"/>
      <c r="Q7856" s="215"/>
    </row>
    <row r="7857" spans="2:17" x14ac:dyDescent="0.3">
      <c r="B7857" s="102"/>
      <c r="C7857" s="210"/>
      <c r="D7857" s="102"/>
      <c r="E7857" s="210"/>
      <c r="F7857" s="102"/>
      <c r="G7857" s="210"/>
      <c r="H7857" s="102"/>
      <c r="I7857" s="210"/>
      <c r="J7857" s="102"/>
      <c r="K7857" s="210"/>
      <c r="L7857" s="102"/>
      <c r="M7857" s="210"/>
      <c r="N7857" s="102"/>
      <c r="O7857" s="210"/>
      <c r="P7857" s="102"/>
      <c r="Q7857" s="215"/>
    </row>
    <row r="7858" spans="2:17" x14ac:dyDescent="0.3">
      <c r="B7858" s="102"/>
      <c r="C7858" s="210"/>
      <c r="D7858" s="102"/>
      <c r="E7858" s="210"/>
      <c r="F7858" s="102"/>
      <c r="G7858" s="210"/>
      <c r="H7858" s="102"/>
      <c r="I7858" s="210"/>
      <c r="J7858" s="102"/>
      <c r="K7858" s="210"/>
      <c r="L7858" s="102"/>
      <c r="M7858" s="210"/>
      <c r="N7858" s="102"/>
      <c r="O7858" s="210"/>
      <c r="P7858" s="102"/>
      <c r="Q7858" s="215"/>
    </row>
    <row r="7859" spans="2:17" x14ac:dyDescent="0.3">
      <c r="B7859" s="102"/>
      <c r="C7859" s="210"/>
      <c r="D7859" s="102"/>
      <c r="E7859" s="210"/>
      <c r="F7859" s="102"/>
      <c r="G7859" s="210"/>
      <c r="H7859" s="102"/>
      <c r="I7859" s="210"/>
      <c r="J7859" s="102"/>
      <c r="K7859" s="210"/>
      <c r="L7859" s="102"/>
      <c r="M7859" s="210"/>
      <c r="N7859" s="102"/>
      <c r="O7859" s="210"/>
      <c r="P7859" s="102"/>
      <c r="Q7859" s="215"/>
    </row>
    <row r="7860" spans="2:17" x14ac:dyDescent="0.3">
      <c r="B7860" s="102"/>
      <c r="C7860" s="210"/>
      <c r="D7860" s="102"/>
      <c r="E7860" s="210"/>
      <c r="F7860" s="102"/>
      <c r="G7860" s="210"/>
      <c r="H7860" s="102"/>
      <c r="I7860" s="210"/>
      <c r="J7860" s="102"/>
      <c r="K7860" s="210"/>
      <c r="L7860" s="102"/>
      <c r="M7860" s="210"/>
      <c r="N7860" s="102"/>
      <c r="O7860" s="210"/>
      <c r="P7860" s="102"/>
      <c r="Q7860" s="215"/>
    </row>
    <row r="7861" spans="2:17" x14ac:dyDescent="0.3">
      <c r="B7861" s="102"/>
      <c r="C7861" s="210"/>
      <c r="D7861" s="102"/>
      <c r="E7861" s="210"/>
      <c r="F7861" s="102"/>
      <c r="G7861" s="210"/>
      <c r="H7861" s="102"/>
      <c r="I7861" s="210"/>
      <c r="J7861" s="102"/>
      <c r="K7861" s="210"/>
      <c r="L7861" s="102"/>
      <c r="M7861" s="210"/>
      <c r="N7861" s="102"/>
      <c r="O7861" s="210"/>
      <c r="P7861" s="102"/>
      <c r="Q7861" s="215"/>
    </row>
    <row r="7862" spans="2:17" x14ac:dyDescent="0.3">
      <c r="B7862" s="102"/>
      <c r="C7862" s="210"/>
      <c r="D7862" s="102"/>
      <c r="E7862" s="210"/>
      <c r="F7862" s="102"/>
      <c r="G7862" s="210"/>
      <c r="H7862" s="102"/>
      <c r="I7862" s="210"/>
      <c r="J7862" s="102"/>
      <c r="K7862" s="210"/>
      <c r="L7862" s="102"/>
      <c r="M7862" s="210"/>
      <c r="N7862" s="102"/>
      <c r="O7862" s="210"/>
      <c r="P7862" s="102"/>
      <c r="Q7862" s="215"/>
    </row>
    <row r="7863" spans="2:17" x14ac:dyDescent="0.3">
      <c r="B7863" s="102"/>
      <c r="C7863" s="210"/>
      <c r="D7863" s="102"/>
      <c r="E7863" s="210"/>
      <c r="F7863" s="102"/>
      <c r="G7863" s="210"/>
      <c r="H7863" s="102"/>
      <c r="I7863" s="210"/>
      <c r="J7863" s="102"/>
      <c r="K7863" s="210"/>
      <c r="L7863" s="102"/>
      <c r="M7863" s="210"/>
      <c r="N7863" s="102"/>
      <c r="O7863" s="210"/>
      <c r="P7863" s="102"/>
      <c r="Q7863" s="215"/>
    </row>
    <row r="7864" spans="2:17" x14ac:dyDescent="0.3">
      <c r="B7864" s="102"/>
      <c r="C7864" s="210"/>
      <c r="D7864" s="102"/>
      <c r="E7864" s="210"/>
      <c r="F7864" s="102"/>
      <c r="G7864" s="210"/>
      <c r="H7864" s="102"/>
      <c r="I7864" s="210"/>
      <c r="J7864" s="102"/>
      <c r="K7864" s="210"/>
      <c r="L7864" s="102"/>
      <c r="M7864" s="210"/>
      <c r="N7864" s="102"/>
      <c r="O7864" s="210"/>
      <c r="P7864" s="102"/>
      <c r="Q7864" s="215"/>
    </row>
    <row r="7865" spans="2:17" x14ac:dyDescent="0.3">
      <c r="B7865" s="102"/>
      <c r="C7865" s="210"/>
      <c r="D7865" s="102"/>
      <c r="E7865" s="210"/>
      <c r="F7865" s="102"/>
      <c r="G7865" s="210"/>
      <c r="H7865" s="102"/>
      <c r="I7865" s="210"/>
      <c r="J7865" s="102"/>
      <c r="K7865" s="210"/>
      <c r="L7865" s="102"/>
      <c r="M7865" s="210"/>
      <c r="N7865" s="102"/>
      <c r="O7865" s="210"/>
      <c r="P7865" s="102"/>
      <c r="Q7865" s="215"/>
    </row>
    <row r="7866" spans="2:17" x14ac:dyDescent="0.3">
      <c r="B7866" s="102"/>
      <c r="C7866" s="210"/>
      <c r="D7866" s="102"/>
      <c r="E7866" s="210"/>
      <c r="F7866" s="102"/>
      <c r="G7866" s="210"/>
      <c r="H7866" s="102"/>
      <c r="I7866" s="210"/>
      <c r="J7866" s="102"/>
      <c r="K7866" s="210"/>
      <c r="L7866" s="102"/>
      <c r="M7866" s="210"/>
      <c r="N7866" s="102"/>
      <c r="O7866" s="210"/>
      <c r="P7866" s="102"/>
      <c r="Q7866" s="215"/>
    </row>
    <row r="7867" spans="2:17" x14ac:dyDescent="0.3">
      <c r="B7867" s="102"/>
      <c r="C7867" s="210"/>
      <c r="D7867" s="102"/>
      <c r="E7867" s="210"/>
      <c r="F7867" s="102"/>
      <c r="G7867" s="210"/>
      <c r="H7867" s="102"/>
      <c r="I7867" s="210"/>
      <c r="J7867" s="102"/>
      <c r="K7867" s="210"/>
      <c r="L7867" s="102"/>
      <c r="M7867" s="210"/>
      <c r="N7867" s="102"/>
      <c r="O7867" s="210"/>
      <c r="P7867" s="102"/>
      <c r="Q7867" s="215"/>
    </row>
    <row r="7868" spans="2:17" x14ac:dyDescent="0.3">
      <c r="B7868" s="102"/>
      <c r="C7868" s="210"/>
      <c r="D7868" s="102"/>
      <c r="E7868" s="210"/>
      <c r="F7868" s="102"/>
      <c r="G7868" s="210"/>
      <c r="H7868" s="102"/>
      <c r="I7868" s="210"/>
      <c r="J7868" s="102"/>
      <c r="K7868" s="210"/>
      <c r="L7868" s="102"/>
      <c r="M7868" s="210"/>
      <c r="N7868" s="102"/>
      <c r="O7868" s="210"/>
      <c r="P7868" s="102"/>
      <c r="Q7868" s="215"/>
    </row>
    <row r="7869" spans="2:17" x14ac:dyDescent="0.3">
      <c r="B7869" s="102"/>
      <c r="C7869" s="210"/>
      <c r="D7869" s="102"/>
      <c r="E7869" s="210"/>
      <c r="F7869" s="102"/>
      <c r="G7869" s="210"/>
      <c r="H7869" s="102"/>
      <c r="I7869" s="210"/>
      <c r="J7869" s="102"/>
      <c r="K7869" s="210"/>
      <c r="L7869" s="102"/>
      <c r="M7869" s="210"/>
      <c r="N7869" s="102"/>
      <c r="O7869" s="210"/>
      <c r="P7869" s="102"/>
      <c r="Q7869" s="215"/>
    </row>
    <row r="7870" spans="2:17" x14ac:dyDescent="0.3">
      <c r="B7870" s="102"/>
      <c r="C7870" s="210"/>
      <c r="D7870" s="102"/>
      <c r="E7870" s="210"/>
      <c r="F7870" s="102"/>
      <c r="G7870" s="210"/>
      <c r="H7870" s="102"/>
      <c r="I7870" s="210"/>
      <c r="J7870" s="102"/>
      <c r="K7870" s="210"/>
      <c r="L7870" s="102"/>
      <c r="M7870" s="210"/>
      <c r="N7870" s="102"/>
      <c r="O7870" s="210"/>
      <c r="P7870" s="102"/>
      <c r="Q7870" s="215"/>
    </row>
    <row r="7871" spans="2:17" x14ac:dyDescent="0.3">
      <c r="B7871" s="102"/>
      <c r="C7871" s="210"/>
      <c r="D7871" s="102"/>
      <c r="E7871" s="210"/>
      <c r="F7871" s="102"/>
      <c r="G7871" s="210"/>
      <c r="H7871" s="102"/>
      <c r="I7871" s="210"/>
      <c r="J7871" s="102"/>
      <c r="K7871" s="210"/>
      <c r="L7871" s="102"/>
      <c r="M7871" s="210"/>
      <c r="N7871" s="102"/>
      <c r="O7871" s="210"/>
      <c r="P7871" s="102"/>
      <c r="Q7871" s="215"/>
    </row>
    <row r="7872" spans="2:17" x14ac:dyDescent="0.3">
      <c r="B7872" s="102"/>
      <c r="C7872" s="210"/>
      <c r="D7872" s="102"/>
      <c r="E7872" s="210"/>
      <c r="F7872" s="102"/>
      <c r="G7872" s="210"/>
      <c r="H7872" s="102"/>
      <c r="I7872" s="210"/>
      <c r="J7872" s="102"/>
      <c r="K7872" s="210"/>
      <c r="L7872" s="102"/>
      <c r="M7872" s="210"/>
      <c r="N7872" s="102"/>
      <c r="O7872" s="210"/>
      <c r="P7872" s="102"/>
      <c r="Q7872" s="215"/>
    </row>
    <row r="7873" spans="2:17" x14ac:dyDescent="0.3">
      <c r="B7873" s="102"/>
      <c r="C7873" s="210"/>
      <c r="D7873" s="102"/>
      <c r="E7873" s="210"/>
      <c r="F7873" s="102"/>
      <c r="G7873" s="210"/>
      <c r="H7873" s="102"/>
      <c r="I7873" s="210"/>
      <c r="J7873" s="102"/>
      <c r="K7873" s="210"/>
      <c r="L7873" s="102"/>
      <c r="M7873" s="210"/>
      <c r="N7873" s="102"/>
      <c r="O7873" s="210"/>
      <c r="P7873" s="102"/>
      <c r="Q7873" s="215"/>
    </row>
    <row r="7874" spans="2:17" x14ac:dyDescent="0.3">
      <c r="B7874" s="102"/>
      <c r="C7874" s="210"/>
      <c r="D7874" s="102"/>
      <c r="E7874" s="210"/>
      <c r="F7874" s="102"/>
      <c r="G7874" s="210"/>
      <c r="H7874" s="102"/>
      <c r="I7874" s="210"/>
      <c r="J7874" s="102"/>
      <c r="K7874" s="210"/>
      <c r="L7874" s="102"/>
      <c r="M7874" s="210"/>
      <c r="N7874" s="102"/>
      <c r="O7874" s="210"/>
      <c r="P7874" s="102"/>
      <c r="Q7874" s="215"/>
    </row>
    <row r="7875" spans="2:17" x14ac:dyDescent="0.3">
      <c r="B7875" s="102"/>
      <c r="C7875" s="210"/>
      <c r="D7875" s="102"/>
      <c r="E7875" s="210"/>
      <c r="F7875" s="102"/>
      <c r="G7875" s="210"/>
      <c r="H7875" s="102"/>
      <c r="I7875" s="210"/>
      <c r="J7875" s="102"/>
      <c r="K7875" s="210"/>
      <c r="L7875" s="102"/>
      <c r="M7875" s="210"/>
      <c r="N7875" s="102"/>
      <c r="O7875" s="210"/>
      <c r="P7875" s="102"/>
      <c r="Q7875" s="215"/>
    </row>
    <row r="7876" spans="2:17" x14ac:dyDescent="0.3">
      <c r="B7876" s="102"/>
      <c r="C7876" s="210"/>
      <c r="D7876" s="102"/>
      <c r="E7876" s="210"/>
      <c r="F7876" s="102"/>
      <c r="G7876" s="210"/>
      <c r="H7876" s="102"/>
      <c r="I7876" s="210"/>
      <c r="J7876" s="102"/>
      <c r="K7876" s="210"/>
      <c r="L7876" s="102"/>
      <c r="M7876" s="210"/>
      <c r="N7876" s="102"/>
      <c r="O7876" s="210"/>
      <c r="P7876" s="102"/>
      <c r="Q7876" s="215"/>
    </row>
    <row r="7877" spans="2:17" x14ac:dyDescent="0.3">
      <c r="B7877" s="102"/>
      <c r="C7877" s="210"/>
      <c r="D7877" s="102"/>
      <c r="E7877" s="210"/>
      <c r="F7877" s="102"/>
      <c r="G7877" s="210"/>
      <c r="H7877" s="102"/>
      <c r="I7877" s="210"/>
      <c r="J7877" s="102"/>
      <c r="K7877" s="210"/>
      <c r="L7877" s="102"/>
      <c r="M7877" s="210"/>
      <c r="N7877" s="102"/>
      <c r="O7877" s="210"/>
      <c r="P7877" s="102"/>
      <c r="Q7877" s="215"/>
    </row>
    <row r="7878" spans="2:17" x14ac:dyDescent="0.3">
      <c r="B7878" s="102"/>
      <c r="C7878" s="210"/>
      <c r="D7878" s="102"/>
      <c r="E7878" s="210"/>
      <c r="F7878" s="102"/>
      <c r="G7878" s="210"/>
      <c r="H7878" s="102"/>
      <c r="I7878" s="210"/>
      <c r="J7878" s="102"/>
      <c r="K7878" s="210"/>
      <c r="L7878" s="102"/>
      <c r="M7878" s="210"/>
      <c r="N7878" s="102"/>
      <c r="O7878" s="210"/>
      <c r="P7878" s="102"/>
      <c r="Q7878" s="215"/>
    </row>
    <row r="7879" spans="2:17" x14ac:dyDescent="0.3">
      <c r="B7879" s="102"/>
      <c r="C7879" s="210"/>
      <c r="D7879" s="102"/>
      <c r="E7879" s="210"/>
      <c r="F7879" s="102"/>
      <c r="G7879" s="210"/>
      <c r="H7879" s="102"/>
      <c r="I7879" s="210"/>
      <c r="J7879" s="102"/>
      <c r="K7879" s="210"/>
      <c r="L7879" s="102"/>
      <c r="M7879" s="210"/>
      <c r="N7879" s="102"/>
      <c r="O7879" s="210"/>
      <c r="P7879" s="102"/>
      <c r="Q7879" s="215"/>
    </row>
    <row r="7880" spans="2:17" x14ac:dyDescent="0.3">
      <c r="B7880" s="102"/>
      <c r="C7880" s="210"/>
      <c r="D7880" s="102"/>
      <c r="E7880" s="210"/>
      <c r="F7880" s="102"/>
      <c r="G7880" s="210"/>
      <c r="H7880" s="102"/>
      <c r="I7880" s="210"/>
      <c r="J7880" s="102"/>
      <c r="K7880" s="210"/>
      <c r="L7880" s="102"/>
      <c r="M7880" s="210"/>
      <c r="N7880" s="102"/>
      <c r="O7880" s="210"/>
      <c r="P7880" s="102"/>
      <c r="Q7880" s="215"/>
    </row>
    <row r="7881" spans="2:17" x14ac:dyDescent="0.3">
      <c r="B7881" s="102"/>
      <c r="C7881" s="210"/>
      <c r="D7881" s="102"/>
      <c r="E7881" s="210"/>
      <c r="F7881" s="102"/>
      <c r="G7881" s="210"/>
      <c r="H7881" s="102"/>
      <c r="I7881" s="210"/>
      <c r="J7881" s="102"/>
      <c r="K7881" s="210"/>
      <c r="L7881" s="102"/>
      <c r="M7881" s="210"/>
      <c r="N7881" s="102"/>
      <c r="O7881" s="210"/>
      <c r="P7881" s="102"/>
      <c r="Q7881" s="215"/>
    </row>
    <row r="7882" spans="2:17" x14ac:dyDescent="0.3">
      <c r="B7882" s="102"/>
      <c r="C7882" s="210"/>
      <c r="D7882" s="102"/>
      <c r="E7882" s="210"/>
      <c r="F7882" s="102"/>
      <c r="G7882" s="210"/>
      <c r="H7882" s="102"/>
      <c r="I7882" s="210"/>
      <c r="J7882" s="102"/>
      <c r="K7882" s="210"/>
      <c r="L7882" s="102"/>
      <c r="M7882" s="210"/>
      <c r="N7882" s="102"/>
      <c r="O7882" s="210"/>
      <c r="P7882" s="102"/>
      <c r="Q7882" s="215"/>
    </row>
    <row r="7883" spans="2:17" x14ac:dyDescent="0.3">
      <c r="B7883" s="102"/>
      <c r="C7883" s="210"/>
      <c r="D7883" s="102"/>
      <c r="E7883" s="210"/>
      <c r="F7883" s="102"/>
      <c r="G7883" s="210"/>
      <c r="H7883" s="102"/>
      <c r="I7883" s="210"/>
      <c r="J7883" s="102"/>
      <c r="K7883" s="210"/>
      <c r="L7883" s="102"/>
      <c r="M7883" s="210"/>
      <c r="N7883" s="102"/>
      <c r="O7883" s="210"/>
      <c r="P7883" s="102"/>
      <c r="Q7883" s="215"/>
    </row>
    <row r="7884" spans="2:17" x14ac:dyDescent="0.3">
      <c r="B7884" s="102"/>
      <c r="C7884" s="210"/>
      <c r="D7884" s="102"/>
      <c r="E7884" s="210"/>
      <c r="F7884" s="102"/>
      <c r="G7884" s="210"/>
      <c r="H7884" s="102"/>
      <c r="I7884" s="210"/>
      <c r="J7884" s="102"/>
      <c r="K7884" s="210"/>
      <c r="L7884" s="102"/>
      <c r="M7884" s="210"/>
      <c r="N7884" s="102"/>
      <c r="O7884" s="210"/>
      <c r="P7884" s="102"/>
      <c r="Q7884" s="215"/>
    </row>
    <row r="7885" spans="2:17" x14ac:dyDescent="0.3">
      <c r="B7885" s="102"/>
      <c r="C7885" s="210"/>
      <c r="D7885" s="102"/>
      <c r="E7885" s="210"/>
      <c r="F7885" s="102"/>
      <c r="G7885" s="210"/>
      <c r="H7885" s="102"/>
      <c r="I7885" s="210"/>
      <c r="J7885" s="102"/>
      <c r="K7885" s="210"/>
      <c r="L7885" s="102"/>
      <c r="M7885" s="210"/>
      <c r="N7885" s="102"/>
      <c r="O7885" s="210"/>
      <c r="P7885" s="102"/>
      <c r="Q7885" s="215"/>
    </row>
    <row r="7886" spans="2:17" x14ac:dyDescent="0.3">
      <c r="B7886" s="102"/>
      <c r="C7886" s="210"/>
      <c r="D7886" s="102"/>
      <c r="E7886" s="210"/>
      <c r="F7886" s="102"/>
      <c r="G7886" s="210"/>
      <c r="H7886" s="102"/>
      <c r="I7886" s="210"/>
      <c r="J7886" s="102"/>
      <c r="K7886" s="210"/>
      <c r="L7886" s="102"/>
      <c r="M7886" s="210"/>
      <c r="N7886" s="102"/>
      <c r="O7886" s="210"/>
      <c r="P7886" s="102"/>
      <c r="Q7886" s="215"/>
    </row>
    <row r="7887" spans="2:17" x14ac:dyDescent="0.3">
      <c r="B7887" s="102"/>
      <c r="C7887" s="210"/>
      <c r="D7887" s="102"/>
      <c r="E7887" s="210"/>
      <c r="F7887" s="102"/>
      <c r="G7887" s="210"/>
      <c r="H7887" s="102"/>
      <c r="I7887" s="210"/>
      <c r="J7887" s="102"/>
      <c r="K7887" s="210"/>
      <c r="L7887" s="102"/>
      <c r="M7887" s="210"/>
      <c r="N7887" s="102"/>
      <c r="O7887" s="210"/>
      <c r="P7887" s="102"/>
      <c r="Q7887" s="215"/>
    </row>
    <row r="7888" spans="2:17" x14ac:dyDescent="0.3">
      <c r="B7888" s="102"/>
      <c r="C7888" s="210"/>
      <c r="D7888" s="102"/>
      <c r="E7888" s="210"/>
      <c r="F7888" s="102"/>
      <c r="G7888" s="210"/>
      <c r="H7888" s="102"/>
      <c r="I7888" s="210"/>
      <c r="J7888" s="102"/>
      <c r="K7888" s="210"/>
      <c r="L7888" s="102"/>
      <c r="M7888" s="210"/>
      <c r="N7888" s="102"/>
      <c r="O7888" s="210"/>
      <c r="P7888" s="102"/>
      <c r="Q7888" s="215"/>
    </row>
    <row r="7889" spans="2:17" x14ac:dyDescent="0.3">
      <c r="B7889" s="102"/>
      <c r="C7889" s="210"/>
      <c r="D7889" s="102"/>
      <c r="E7889" s="210"/>
      <c r="F7889" s="102"/>
      <c r="G7889" s="210"/>
      <c r="H7889" s="102"/>
      <c r="I7889" s="210"/>
      <c r="J7889" s="102"/>
      <c r="K7889" s="210"/>
      <c r="L7889" s="102"/>
      <c r="M7889" s="210"/>
      <c r="N7889" s="102"/>
      <c r="O7889" s="210"/>
      <c r="P7889" s="102"/>
      <c r="Q7889" s="215"/>
    </row>
    <row r="7890" spans="2:17" x14ac:dyDescent="0.3">
      <c r="B7890" s="102"/>
      <c r="C7890" s="210"/>
      <c r="D7890" s="102"/>
      <c r="E7890" s="210"/>
      <c r="F7890" s="102"/>
      <c r="G7890" s="210"/>
      <c r="H7890" s="102"/>
      <c r="I7890" s="210"/>
      <c r="J7890" s="102"/>
      <c r="K7890" s="210"/>
      <c r="L7890" s="102"/>
      <c r="M7890" s="210"/>
      <c r="N7890" s="102"/>
      <c r="O7890" s="210"/>
      <c r="P7890" s="102"/>
      <c r="Q7890" s="215"/>
    </row>
    <row r="7891" spans="2:17" x14ac:dyDescent="0.3">
      <c r="B7891" s="102"/>
      <c r="C7891" s="210"/>
      <c r="D7891" s="102"/>
      <c r="E7891" s="210"/>
      <c r="F7891" s="102"/>
      <c r="G7891" s="210"/>
      <c r="H7891" s="102"/>
      <c r="I7891" s="210"/>
      <c r="J7891" s="102"/>
      <c r="K7891" s="210"/>
      <c r="L7891" s="102"/>
      <c r="M7891" s="210"/>
      <c r="N7891" s="102"/>
      <c r="O7891" s="210"/>
      <c r="P7891" s="102"/>
      <c r="Q7891" s="215"/>
    </row>
    <row r="7892" spans="2:17" x14ac:dyDescent="0.3">
      <c r="B7892" s="102"/>
      <c r="C7892" s="210"/>
      <c r="D7892" s="102"/>
      <c r="E7892" s="210"/>
      <c r="F7892" s="102"/>
      <c r="G7892" s="210"/>
      <c r="H7892" s="102"/>
      <c r="I7892" s="210"/>
      <c r="J7892" s="102"/>
      <c r="K7892" s="210"/>
      <c r="L7892" s="102"/>
      <c r="M7892" s="210"/>
      <c r="N7892" s="102"/>
      <c r="O7892" s="210"/>
      <c r="P7892" s="102"/>
      <c r="Q7892" s="215"/>
    </row>
    <row r="7893" spans="2:17" x14ac:dyDescent="0.3">
      <c r="B7893" s="102"/>
      <c r="C7893" s="210"/>
      <c r="D7893" s="102"/>
      <c r="E7893" s="210"/>
      <c r="F7893" s="102"/>
      <c r="G7893" s="210"/>
      <c r="H7893" s="102"/>
      <c r="I7893" s="210"/>
      <c r="J7893" s="102"/>
      <c r="K7893" s="210"/>
      <c r="L7893" s="102"/>
      <c r="M7893" s="210"/>
      <c r="N7893" s="102"/>
      <c r="O7893" s="210"/>
      <c r="P7893" s="102"/>
      <c r="Q7893" s="215"/>
    </row>
    <row r="7894" spans="2:17" x14ac:dyDescent="0.3">
      <c r="B7894" s="102"/>
      <c r="C7894" s="210"/>
      <c r="D7894" s="102"/>
      <c r="E7894" s="210"/>
      <c r="F7894" s="102"/>
      <c r="G7894" s="210"/>
      <c r="H7894" s="102"/>
      <c r="I7894" s="210"/>
      <c r="J7894" s="102"/>
      <c r="K7894" s="210"/>
      <c r="L7894" s="102"/>
      <c r="M7894" s="210"/>
      <c r="N7894" s="102"/>
      <c r="O7894" s="210"/>
      <c r="P7894" s="102"/>
      <c r="Q7894" s="215"/>
    </row>
    <row r="7895" spans="2:17" x14ac:dyDescent="0.3">
      <c r="B7895" s="102"/>
      <c r="C7895" s="210"/>
      <c r="D7895" s="102"/>
      <c r="E7895" s="210"/>
      <c r="F7895" s="102"/>
      <c r="G7895" s="210"/>
      <c r="H7895" s="102"/>
      <c r="I7895" s="210"/>
      <c r="J7895" s="102"/>
      <c r="K7895" s="210"/>
      <c r="L7895" s="102"/>
      <c r="M7895" s="210"/>
      <c r="N7895" s="102"/>
      <c r="O7895" s="210"/>
      <c r="P7895" s="102"/>
      <c r="Q7895" s="215"/>
    </row>
    <row r="7896" spans="2:17" x14ac:dyDescent="0.3">
      <c r="B7896" s="102"/>
      <c r="C7896" s="210"/>
      <c r="D7896" s="102"/>
      <c r="E7896" s="210"/>
      <c r="F7896" s="102"/>
      <c r="G7896" s="210"/>
      <c r="H7896" s="102"/>
      <c r="I7896" s="210"/>
      <c r="J7896" s="102"/>
      <c r="K7896" s="210"/>
      <c r="L7896" s="102"/>
      <c r="M7896" s="210"/>
      <c r="N7896" s="102"/>
      <c r="O7896" s="210"/>
      <c r="P7896" s="102"/>
      <c r="Q7896" s="215"/>
    </row>
    <row r="7897" spans="2:17" x14ac:dyDescent="0.3">
      <c r="B7897" s="102"/>
      <c r="C7897" s="210"/>
      <c r="D7897" s="102"/>
      <c r="E7897" s="210"/>
      <c r="F7897" s="102"/>
      <c r="G7897" s="210"/>
      <c r="H7897" s="102"/>
      <c r="I7897" s="210"/>
      <c r="J7897" s="102"/>
      <c r="K7897" s="210"/>
      <c r="L7897" s="102"/>
      <c r="M7897" s="210"/>
      <c r="N7897" s="102"/>
      <c r="O7897" s="210"/>
      <c r="P7897" s="102"/>
      <c r="Q7897" s="215"/>
    </row>
    <row r="7898" spans="2:17" x14ac:dyDescent="0.3">
      <c r="B7898" s="102"/>
      <c r="C7898" s="210"/>
      <c r="D7898" s="102"/>
      <c r="E7898" s="210"/>
      <c r="F7898" s="102"/>
      <c r="G7898" s="210"/>
      <c r="H7898" s="102"/>
      <c r="I7898" s="210"/>
      <c r="J7898" s="102"/>
      <c r="K7898" s="210"/>
      <c r="L7898" s="102"/>
      <c r="M7898" s="210"/>
      <c r="N7898" s="102"/>
      <c r="O7898" s="210"/>
      <c r="P7898" s="102"/>
      <c r="Q7898" s="215"/>
    </row>
    <row r="7899" spans="2:17" x14ac:dyDescent="0.3">
      <c r="B7899" s="102"/>
      <c r="C7899" s="210"/>
      <c r="D7899" s="102"/>
      <c r="E7899" s="210"/>
      <c r="F7899" s="102"/>
      <c r="G7899" s="210"/>
      <c r="H7899" s="102"/>
      <c r="I7899" s="210"/>
      <c r="J7899" s="102"/>
      <c r="K7899" s="210"/>
      <c r="L7899" s="102"/>
      <c r="M7899" s="210"/>
      <c r="N7899" s="102"/>
      <c r="O7899" s="210"/>
      <c r="P7899" s="102"/>
      <c r="Q7899" s="215"/>
    </row>
    <row r="7900" spans="2:17" x14ac:dyDescent="0.3">
      <c r="B7900" s="102"/>
      <c r="C7900" s="210"/>
      <c r="D7900" s="102"/>
      <c r="E7900" s="210"/>
      <c r="F7900" s="102"/>
      <c r="G7900" s="210"/>
      <c r="H7900" s="102"/>
      <c r="I7900" s="210"/>
      <c r="J7900" s="102"/>
      <c r="K7900" s="210"/>
      <c r="L7900" s="102"/>
      <c r="M7900" s="210"/>
      <c r="N7900" s="102"/>
      <c r="O7900" s="210"/>
      <c r="P7900" s="102"/>
      <c r="Q7900" s="215"/>
    </row>
    <row r="7901" spans="2:17" x14ac:dyDescent="0.3">
      <c r="B7901" s="102"/>
      <c r="C7901" s="210"/>
      <c r="D7901" s="102"/>
      <c r="E7901" s="210"/>
      <c r="F7901" s="102"/>
      <c r="G7901" s="210"/>
      <c r="H7901" s="102"/>
      <c r="I7901" s="210"/>
      <c r="J7901" s="102"/>
      <c r="K7901" s="210"/>
      <c r="L7901" s="102"/>
      <c r="M7901" s="210"/>
      <c r="N7901" s="102"/>
      <c r="O7901" s="210"/>
      <c r="P7901" s="102"/>
      <c r="Q7901" s="215"/>
    </row>
    <row r="7902" spans="2:17" x14ac:dyDescent="0.3">
      <c r="B7902" s="102"/>
      <c r="C7902" s="210"/>
      <c r="D7902" s="102"/>
      <c r="E7902" s="210"/>
      <c r="F7902" s="102"/>
      <c r="G7902" s="210"/>
      <c r="H7902" s="102"/>
      <c r="I7902" s="210"/>
      <c r="J7902" s="102"/>
      <c r="K7902" s="210"/>
      <c r="L7902" s="102"/>
      <c r="M7902" s="210"/>
      <c r="N7902" s="102"/>
      <c r="O7902" s="210"/>
      <c r="P7902" s="102"/>
      <c r="Q7902" s="215"/>
    </row>
    <row r="7903" spans="2:17" x14ac:dyDescent="0.3">
      <c r="B7903" s="102"/>
      <c r="C7903" s="210"/>
      <c r="D7903" s="102"/>
      <c r="E7903" s="210"/>
      <c r="F7903" s="102"/>
      <c r="G7903" s="210"/>
      <c r="H7903" s="102"/>
      <c r="I7903" s="210"/>
      <c r="J7903" s="102"/>
      <c r="K7903" s="210"/>
      <c r="L7903" s="102"/>
      <c r="M7903" s="210"/>
      <c r="N7903" s="102"/>
      <c r="O7903" s="210"/>
      <c r="P7903" s="102"/>
      <c r="Q7903" s="215"/>
    </row>
    <row r="7904" spans="2:17" x14ac:dyDescent="0.3">
      <c r="B7904" s="102"/>
      <c r="C7904" s="210"/>
      <c r="D7904" s="102"/>
      <c r="E7904" s="210"/>
      <c r="F7904" s="102"/>
      <c r="G7904" s="210"/>
      <c r="H7904" s="102"/>
      <c r="I7904" s="210"/>
      <c r="J7904" s="102"/>
      <c r="K7904" s="210"/>
      <c r="L7904" s="102"/>
      <c r="M7904" s="210"/>
      <c r="N7904" s="102"/>
      <c r="O7904" s="210"/>
      <c r="P7904" s="102"/>
      <c r="Q7904" s="215"/>
    </row>
    <row r="7905" spans="2:17" x14ac:dyDescent="0.3">
      <c r="B7905" s="102"/>
      <c r="C7905" s="210"/>
      <c r="D7905" s="102"/>
      <c r="E7905" s="210"/>
      <c r="F7905" s="102"/>
      <c r="G7905" s="210"/>
      <c r="H7905" s="102"/>
      <c r="I7905" s="210"/>
      <c r="J7905" s="102"/>
      <c r="K7905" s="210"/>
      <c r="L7905" s="102"/>
      <c r="M7905" s="210"/>
      <c r="N7905" s="102"/>
      <c r="O7905" s="210"/>
      <c r="P7905" s="102"/>
      <c r="Q7905" s="215"/>
    </row>
    <row r="7906" spans="2:17" x14ac:dyDescent="0.3">
      <c r="B7906" s="102"/>
      <c r="C7906" s="210"/>
      <c r="D7906" s="102"/>
      <c r="E7906" s="210"/>
      <c r="F7906" s="102"/>
      <c r="G7906" s="210"/>
      <c r="H7906" s="102"/>
      <c r="I7906" s="210"/>
      <c r="J7906" s="102"/>
      <c r="K7906" s="210"/>
      <c r="L7906" s="102"/>
      <c r="M7906" s="210"/>
      <c r="N7906" s="102"/>
      <c r="O7906" s="210"/>
      <c r="P7906" s="102"/>
      <c r="Q7906" s="215"/>
    </row>
    <row r="7907" spans="2:17" x14ac:dyDescent="0.3">
      <c r="B7907" s="102"/>
      <c r="C7907" s="210"/>
      <c r="D7907" s="102"/>
      <c r="E7907" s="210"/>
      <c r="F7907" s="102"/>
      <c r="G7907" s="210"/>
      <c r="H7907" s="102"/>
      <c r="I7907" s="210"/>
      <c r="J7907" s="102"/>
      <c r="K7907" s="210"/>
      <c r="L7907" s="102"/>
      <c r="M7907" s="210"/>
      <c r="N7907" s="102"/>
      <c r="O7907" s="210"/>
      <c r="P7907" s="102"/>
      <c r="Q7907" s="215"/>
    </row>
    <row r="7908" spans="2:17" x14ac:dyDescent="0.3">
      <c r="B7908" s="102"/>
      <c r="C7908" s="210"/>
      <c r="D7908" s="102"/>
      <c r="E7908" s="210"/>
      <c r="F7908" s="102"/>
      <c r="G7908" s="210"/>
      <c r="H7908" s="102"/>
      <c r="I7908" s="210"/>
      <c r="J7908" s="102"/>
      <c r="K7908" s="210"/>
      <c r="L7908" s="102"/>
      <c r="M7908" s="210"/>
      <c r="N7908" s="102"/>
      <c r="O7908" s="210"/>
      <c r="P7908" s="102"/>
      <c r="Q7908" s="215"/>
    </row>
    <row r="7909" spans="2:17" x14ac:dyDescent="0.3">
      <c r="B7909" s="102"/>
      <c r="C7909" s="210"/>
      <c r="D7909" s="102"/>
      <c r="E7909" s="210"/>
      <c r="F7909" s="102"/>
      <c r="G7909" s="210"/>
      <c r="H7909" s="102"/>
      <c r="I7909" s="210"/>
      <c r="J7909" s="102"/>
      <c r="K7909" s="210"/>
      <c r="L7909" s="102"/>
      <c r="M7909" s="210"/>
      <c r="N7909" s="102"/>
      <c r="O7909" s="210"/>
      <c r="P7909" s="102"/>
      <c r="Q7909" s="215"/>
    </row>
    <row r="7910" spans="2:17" x14ac:dyDescent="0.3">
      <c r="B7910" s="102"/>
      <c r="C7910" s="210"/>
      <c r="D7910" s="102"/>
      <c r="E7910" s="210"/>
      <c r="F7910" s="102"/>
      <c r="G7910" s="210"/>
      <c r="H7910" s="102"/>
      <c r="I7910" s="210"/>
      <c r="J7910" s="102"/>
      <c r="K7910" s="210"/>
      <c r="L7910" s="102"/>
      <c r="M7910" s="210"/>
      <c r="N7910" s="102"/>
      <c r="O7910" s="210"/>
      <c r="P7910" s="102"/>
      <c r="Q7910" s="215"/>
    </row>
    <row r="7911" spans="2:17" x14ac:dyDescent="0.3">
      <c r="B7911" s="102"/>
      <c r="C7911" s="210"/>
      <c r="D7911" s="102"/>
      <c r="E7911" s="210"/>
      <c r="F7911" s="102"/>
      <c r="G7911" s="210"/>
      <c r="H7911" s="102"/>
      <c r="I7911" s="210"/>
      <c r="J7911" s="102"/>
      <c r="K7911" s="210"/>
      <c r="L7911" s="102"/>
      <c r="M7911" s="210"/>
      <c r="N7911" s="102"/>
      <c r="O7911" s="210"/>
      <c r="P7911" s="102"/>
      <c r="Q7911" s="215"/>
    </row>
    <row r="7912" spans="2:17" x14ac:dyDescent="0.3">
      <c r="B7912" s="102"/>
      <c r="C7912" s="210"/>
      <c r="D7912" s="102"/>
      <c r="E7912" s="210"/>
      <c r="F7912" s="102"/>
      <c r="G7912" s="210"/>
      <c r="H7912" s="102"/>
      <c r="I7912" s="210"/>
      <c r="J7912" s="102"/>
      <c r="K7912" s="210"/>
      <c r="L7912" s="102"/>
      <c r="M7912" s="210"/>
      <c r="N7912" s="102"/>
      <c r="O7912" s="210"/>
      <c r="P7912" s="102"/>
      <c r="Q7912" s="215"/>
    </row>
    <row r="7913" spans="2:17" x14ac:dyDescent="0.3">
      <c r="B7913" s="102"/>
      <c r="C7913" s="210"/>
      <c r="D7913" s="102"/>
      <c r="E7913" s="210"/>
      <c r="F7913" s="102"/>
      <c r="G7913" s="210"/>
      <c r="H7913" s="102"/>
      <c r="I7913" s="210"/>
      <c r="J7913" s="102"/>
      <c r="K7913" s="210"/>
      <c r="L7913" s="102"/>
      <c r="M7913" s="210"/>
      <c r="N7913" s="102"/>
      <c r="O7913" s="210"/>
      <c r="P7913" s="102"/>
      <c r="Q7913" s="215"/>
    </row>
    <row r="7914" spans="2:17" x14ac:dyDescent="0.3">
      <c r="B7914" s="102"/>
      <c r="C7914" s="210"/>
      <c r="D7914" s="102"/>
      <c r="E7914" s="210"/>
      <c r="F7914" s="102"/>
      <c r="G7914" s="210"/>
      <c r="H7914" s="102"/>
      <c r="I7914" s="210"/>
      <c r="J7914" s="102"/>
      <c r="K7914" s="210"/>
      <c r="L7914" s="102"/>
      <c r="M7914" s="210"/>
      <c r="N7914" s="102"/>
      <c r="O7914" s="210"/>
      <c r="P7914" s="102"/>
      <c r="Q7914" s="215"/>
    </row>
    <row r="7915" spans="2:17" x14ac:dyDescent="0.3">
      <c r="B7915" s="102"/>
      <c r="C7915" s="210"/>
      <c r="D7915" s="102"/>
      <c r="E7915" s="210"/>
      <c r="F7915" s="102"/>
      <c r="G7915" s="210"/>
      <c r="H7915" s="102"/>
      <c r="I7915" s="210"/>
      <c r="J7915" s="102"/>
      <c r="K7915" s="210"/>
      <c r="L7915" s="102"/>
      <c r="M7915" s="210"/>
      <c r="N7915" s="102"/>
      <c r="O7915" s="210"/>
      <c r="P7915" s="102"/>
      <c r="Q7915" s="215"/>
    </row>
    <row r="7916" spans="2:17" x14ac:dyDescent="0.3">
      <c r="B7916" s="102"/>
      <c r="C7916" s="210"/>
      <c r="D7916" s="102"/>
      <c r="E7916" s="210"/>
      <c r="F7916" s="102"/>
      <c r="G7916" s="210"/>
      <c r="H7916" s="102"/>
      <c r="I7916" s="210"/>
      <c r="J7916" s="102"/>
      <c r="K7916" s="210"/>
      <c r="L7916" s="102"/>
      <c r="M7916" s="210"/>
      <c r="N7916" s="102"/>
      <c r="O7916" s="210"/>
      <c r="P7916" s="102"/>
      <c r="Q7916" s="215"/>
    </row>
    <row r="7917" spans="2:17" x14ac:dyDescent="0.3">
      <c r="B7917" s="102"/>
      <c r="C7917" s="210"/>
      <c r="D7917" s="102"/>
      <c r="E7917" s="210"/>
      <c r="F7917" s="102"/>
      <c r="G7917" s="210"/>
      <c r="H7917" s="102"/>
      <c r="I7917" s="210"/>
      <c r="J7917" s="102"/>
      <c r="K7917" s="210"/>
      <c r="L7917" s="102"/>
      <c r="M7917" s="210"/>
      <c r="N7917" s="102"/>
      <c r="O7917" s="210"/>
      <c r="P7917" s="102"/>
      <c r="Q7917" s="215"/>
    </row>
    <row r="7918" spans="2:17" x14ac:dyDescent="0.3">
      <c r="B7918" s="102"/>
      <c r="C7918" s="210"/>
      <c r="D7918" s="102"/>
      <c r="E7918" s="210"/>
      <c r="F7918" s="102"/>
      <c r="G7918" s="210"/>
      <c r="H7918" s="102"/>
      <c r="I7918" s="210"/>
      <c r="J7918" s="102"/>
      <c r="K7918" s="210"/>
      <c r="L7918" s="102"/>
      <c r="M7918" s="210"/>
      <c r="N7918" s="102"/>
      <c r="O7918" s="210"/>
      <c r="P7918" s="102"/>
      <c r="Q7918" s="215"/>
    </row>
    <row r="7919" spans="2:17" x14ac:dyDescent="0.3">
      <c r="B7919" s="102"/>
      <c r="C7919" s="210"/>
      <c r="D7919" s="102"/>
      <c r="E7919" s="210"/>
      <c r="F7919" s="102"/>
      <c r="G7919" s="210"/>
      <c r="H7919" s="102"/>
      <c r="I7919" s="210"/>
      <c r="J7919" s="102"/>
      <c r="K7919" s="210"/>
      <c r="L7919" s="102"/>
      <c r="M7919" s="210"/>
      <c r="N7919" s="102"/>
      <c r="O7919" s="210"/>
      <c r="P7919" s="102"/>
      <c r="Q7919" s="215"/>
    </row>
    <row r="7920" spans="2:17" x14ac:dyDescent="0.3">
      <c r="B7920" s="102"/>
      <c r="C7920" s="210"/>
      <c r="D7920" s="102"/>
      <c r="E7920" s="210"/>
      <c r="F7920" s="102"/>
      <c r="G7920" s="210"/>
      <c r="H7920" s="102"/>
      <c r="I7920" s="210"/>
      <c r="J7920" s="102"/>
      <c r="K7920" s="210"/>
      <c r="L7920" s="102"/>
      <c r="M7920" s="210"/>
      <c r="N7920" s="102"/>
      <c r="O7920" s="210"/>
      <c r="P7920" s="102"/>
      <c r="Q7920" s="215"/>
    </row>
    <row r="7921" spans="2:17" x14ac:dyDescent="0.3">
      <c r="B7921" s="102"/>
      <c r="C7921" s="210"/>
      <c r="D7921" s="102"/>
      <c r="E7921" s="210"/>
      <c r="F7921" s="102"/>
      <c r="G7921" s="210"/>
      <c r="H7921" s="102"/>
      <c r="I7921" s="210"/>
      <c r="J7921" s="102"/>
      <c r="K7921" s="210"/>
      <c r="L7921" s="102"/>
      <c r="M7921" s="210"/>
      <c r="N7921" s="102"/>
      <c r="O7921" s="210"/>
      <c r="P7921" s="102"/>
      <c r="Q7921" s="215"/>
    </row>
    <row r="7922" spans="2:17" x14ac:dyDescent="0.3">
      <c r="B7922" s="102"/>
      <c r="C7922" s="210"/>
      <c r="D7922" s="102"/>
      <c r="E7922" s="210"/>
      <c r="F7922" s="102"/>
      <c r="G7922" s="210"/>
      <c r="H7922" s="102"/>
      <c r="I7922" s="210"/>
      <c r="J7922" s="102"/>
      <c r="K7922" s="210"/>
      <c r="L7922" s="102"/>
      <c r="M7922" s="210"/>
      <c r="N7922" s="102"/>
      <c r="O7922" s="210"/>
      <c r="P7922" s="102"/>
      <c r="Q7922" s="215"/>
    </row>
    <row r="7923" spans="2:17" x14ac:dyDescent="0.3">
      <c r="B7923" s="102"/>
      <c r="C7923" s="210"/>
      <c r="D7923" s="102"/>
      <c r="E7923" s="210"/>
      <c r="F7923" s="102"/>
      <c r="G7923" s="210"/>
      <c r="H7923" s="102"/>
      <c r="I7923" s="210"/>
      <c r="J7923" s="102"/>
      <c r="K7923" s="210"/>
      <c r="L7923" s="102"/>
      <c r="M7923" s="210"/>
      <c r="N7923" s="102"/>
      <c r="O7923" s="210"/>
      <c r="P7923" s="102"/>
      <c r="Q7923" s="215"/>
    </row>
    <row r="7924" spans="2:17" x14ac:dyDescent="0.3">
      <c r="B7924" s="102"/>
      <c r="C7924" s="210"/>
      <c r="D7924" s="102"/>
      <c r="E7924" s="210"/>
      <c r="F7924" s="102"/>
      <c r="G7924" s="210"/>
      <c r="H7924" s="102"/>
      <c r="I7924" s="210"/>
      <c r="J7924" s="102"/>
      <c r="K7924" s="210"/>
      <c r="L7924" s="102"/>
      <c r="M7924" s="210"/>
      <c r="N7924" s="102"/>
      <c r="O7924" s="210"/>
      <c r="P7924" s="102"/>
      <c r="Q7924" s="215"/>
    </row>
    <row r="7925" spans="2:17" x14ac:dyDescent="0.3">
      <c r="B7925" s="102"/>
      <c r="C7925" s="210"/>
      <c r="D7925" s="102"/>
      <c r="E7925" s="210"/>
      <c r="F7925" s="102"/>
      <c r="G7925" s="210"/>
      <c r="H7925" s="102"/>
      <c r="I7925" s="210"/>
      <c r="J7925" s="102"/>
      <c r="K7925" s="210"/>
      <c r="L7925" s="102"/>
      <c r="M7925" s="210"/>
      <c r="N7925" s="102"/>
      <c r="O7925" s="210"/>
      <c r="P7925" s="102"/>
      <c r="Q7925" s="215"/>
    </row>
    <row r="7926" spans="2:17" x14ac:dyDescent="0.3">
      <c r="B7926" s="102"/>
      <c r="C7926" s="210"/>
      <c r="D7926" s="102"/>
      <c r="E7926" s="210"/>
      <c r="F7926" s="102"/>
      <c r="G7926" s="210"/>
      <c r="H7926" s="102"/>
      <c r="I7926" s="210"/>
      <c r="J7926" s="102"/>
      <c r="K7926" s="210"/>
      <c r="L7926" s="102"/>
      <c r="M7926" s="210"/>
      <c r="N7926" s="102"/>
      <c r="O7926" s="210"/>
      <c r="P7926" s="102"/>
      <c r="Q7926" s="215"/>
    </row>
    <row r="7927" spans="2:17" x14ac:dyDescent="0.3">
      <c r="B7927" s="102"/>
      <c r="C7927" s="210"/>
      <c r="D7927" s="102"/>
      <c r="E7927" s="210"/>
      <c r="F7927" s="102"/>
      <c r="G7927" s="210"/>
      <c r="H7927" s="102"/>
      <c r="I7927" s="210"/>
      <c r="J7927" s="102"/>
      <c r="K7927" s="210"/>
      <c r="L7927" s="102"/>
      <c r="M7927" s="210"/>
      <c r="N7927" s="102"/>
      <c r="O7927" s="210"/>
      <c r="P7927" s="102"/>
      <c r="Q7927" s="215"/>
    </row>
    <row r="7928" spans="2:17" x14ac:dyDescent="0.3">
      <c r="B7928" s="102"/>
      <c r="C7928" s="210"/>
      <c r="D7928" s="102"/>
      <c r="E7928" s="210"/>
      <c r="F7928" s="102"/>
      <c r="G7928" s="210"/>
      <c r="H7928" s="102"/>
      <c r="I7928" s="210"/>
      <c r="J7928" s="102"/>
      <c r="K7928" s="210"/>
      <c r="L7928" s="102"/>
      <c r="M7928" s="210"/>
      <c r="N7928" s="102"/>
      <c r="O7928" s="210"/>
      <c r="P7928" s="102"/>
      <c r="Q7928" s="215"/>
    </row>
    <row r="7929" spans="2:17" x14ac:dyDescent="0.3">
      <c r="B7929" s="102"/>
      <c r="C7929" s="210"/>
      <c r="D7929" s="102"/>
      <c r="E7929" s="210"/>
      <c r="F7929" s="102"/>
      <c r="G7929" s="210"/>
      <c r="H7929" s="102"/>
      <c r="I7929" s="210"/>
      <c r="J7929" s="102"/>
      <c r="K7929" s="210"/>
      <c r="L7929" s="102"/>
      <c r="M7929" s="210"/>
      <c r="N7929" s="102"/>
      <c r="O7929" s="210"/>
      <c r="P7929" s="102"/>
      <c r="Q7929" s="215"/>
    </row>
    <row r="7930" spans="2:17" x14ac:dyDescent="0.3">
      <c r="B7930" s="102"/>
      <c r="C7930" s="210"/>
      <c r="D7930" s="102"/>
      <c r="E7930" s="210"/>
      <c r="F7930" s="102"/>
      <c r="G7930" s="210"/>
      <c r="H7930" s="102"/>
      <c r="I7930" s="210"/>
      <c r="J7930" s="102"/>
      <c r="K7930" s="210"/>
      <c r="L7930" s="102"/>
      <c r="M7930" s="210"/>
      <c r="N7930" s="102"/>
      <c r="O7930" s="210"/>
      <c r="P7930" s="102"/>
      <c r="Q7930" s="215"/>
    </row>
    <row r="7931" spans="2:17" x14ac:dyDescent="0.3">
      <c r="B7931" s="102"/>
      <c r="C7931" s="210"/>
      <c r="D7931" s="102"/>
      <c r="E7931" s="210"/>
      <c r="F7931" s="102"/>
      <c r="G7931" s="210"/>
      <c r="H7931" s="102"/>
      <c r="I7931" s="210"/>
      <c r="J7931" s="102"/>
      <c r="K7931" s="210"/>
      <c r="L7931" s="102"/>
      <c r="M7931" s="210"/>
      <c r="N7931" s="102"/>
      <c r="O7931" s="210"/>
      <c r="P7931" s="102"/>
      <c r="Q7931" s="215"/>
    </row>
    <row r="7932" spans="2:17" x14ac:dyDescent="0.3">
      <c r="B7932" s="102"/>
      <c r="C7932" s="210"/>
      <c r="D7932" s="102"/>
      <c r="E7932" s="210"/>
      <c r="F7932" s="102"/>
      <c r="G7932" s="210"/>
      <c r="H7932" s="102"/>
      <c r="I7932" s="210"/>
      <c r="J7932" s="102"/>
      <c r="K7932" s="210"/>
      <c r="L7932" s="102"/>
      <c r="M7932" s="210"/>
      <c r="N7932" s="102"/>
      <c r="O7932" s="210"/>
      <c r="P7932" s="102"/>
      <c r="Q7932" s="215"/>
    </row>
    <row r="7933" spans="2:17" x14ac:dyDescent="0.3">
      <c r="B7933" s="102"/>
      <c r="C7933" s="210"/>
      <c r="D7933" s="102"/>
      <c r="E7933" s="210"/>
      <c r="F7933" s="102"/>
      <c r="G7933" s="210"/>
      <c r="H7933" s="102"/>
      <c r="I7933" s="210"/>
      <c r="J7933" s="102"/>
      <c r="K7933" s="210"/>
      <c r="L7933" s="102"/>
      <c r="M7933" s="210"/>
      <c r="N7933" s="102"/>
      <c r="O7933" s="210"/>
      <c r="P7933" s="102"/>
      <c r="Q7933" s="215"/>
    </row>
    <row r="7934" spans="2:17" x14ac:dyDescent="0.3">
      <c r="B7934" s="102"/>
      <c r="C7934" s="210"/>
      <c r="D7934" s="102"/>
      <c r="E7934" s="210"/>
      <c r="F7934" s="102"/>
      <c r="G7934" s="210"/>
      <c r="H7934" s="102"/>
      <c r="I7934" s="210"/>
      <c r="J7934" s="102"/>
      <c r="K7934" s="210"/>
      <c r="L7934" s="102"/>
      <c r="M7934" s="210"/>
      <c r="N7934" s="102"/>
      <c r="O7934" s="210"/>
      <c r="P7934" s="102"/>
      <c r="Q7934" s="215"/>
    </row>
    <row r="7935" spans="2:17" x14ac:dyDescent="0.3">
      <c r="B7935" s="102"/>
      <c r="C7935" s="210"/>
      <c r="D7935" s="102"/>
      <c r="E7935" s="210"/>
      <c r="F7935" s="102"/>
      <c r="G7935" s="210"/>
      <c r="H7935" s="102"/>
      <c r="I7935" s="210"/>
      <c r="J7935" s="102"/>
      <c r="K7935" s="210"/>
      <c r="L7935" s="102"/>
      <c r="M7935" s="210"/>
      <c r="N7935" s="102"/>
      <c r="O7935" s="210"/>
      <c r="P7935" s="102"/>
      <c r="Q7935" s="215"/>
    </row>
    <row r="7936" spans="2:17" x14ac:dyDescent="0.3">
      <c r="B7936" s="102"/>
      <c r="C7936" s="210"/>
      <c r="D7936" s="102"/>
      <c r="E7936" s="210"/>
      <c r="F7936" s="102"/>
      <c r="G7936" s="210"/>
      <c r="H7936" s="102"/>
      <c r="I7936" s="210"/>
      <c r="J7936" s="102"/>
      <c r="K7936" s="210"/>
      <c r="L7936" s="102"/>
      <c r="M7936" s="210"/>
      <c r="N7936" s="102"/>
      <c r="O7936" s="210"/>
      <c r="P7936" s="102"/>
      <c r="Q7936" s="215"/>
    </row>
    <row r="7937" spans="2:17" x14ac:dyDescent="0.3">
      <c r="B7937" s="102"/>
      <c r="C7937" s="210"/>
      <c r="D7937" s="102"/>
      <c r="E7937" s="210"/>
      <c r="F7937" s="102"/>
      <c r="G7937" s="210"/>
      <c r="H7937" s="102"/>
      <c r="I7937" s="210"/>
      <c r="J7937" s="102"/>
      <c r="K7937" s="210"/>
      <c r="L7937" s="102"/>
      <c r="M7937" s="210"/>
      <c r="N7937" s="102"/>
      <c r="O7937" s="210"/>
      <c r="P7937" s="102"/>
      <c r="Q7937" s="215"/>
    </row>
    <row r="7938" spans="2:17" x14ac:dyDescent="0.3">
      <c r="B7938" s="102"/>
      <c r="C7938" s="210"/>
      <c r="D7938" s="102"/>
      <c r="E7938" s="210"/>
      <c r="F7938" s="102"/>
      <c r="G7938" s="210"/>
      <c r="H7938" s="102"/>
      <c r="I7938" s="210"/>
      <c r="J7938" s="102"/>
      <c r="K7938" s="210"/>
      <c r="L7938" s="102"/>
      <c r="M7938" s="210"/>
      <c r="N7938" s="102"/>
      <c r="O7938" s="210"/>
      <c r="P7938" s="102"/>
      <c r="Q7938" s="215"/>
    </row>
    <row r="7939" spans="2:17" x14ac:dyDescent="0.3">
      <c r="B7939" s="102"/>
      <c r="C7939" s="210"/>
      <c r="D7939" s="102"/>
      <c r="E7939" s="210"/>
      <c r="F7939" s="102"/>
      <c r="G7939" s="210"/>
      <c r="H7939" s="102"/>
      <c r="I7939" s="210"/>
      <c r="J7939" s="102"/>
      <c r="K7939" s="210"/>
      <c r="L7939" s="102"/>
      <c r="M7939" s="210"/>
      <c r="N7939" s="102"/>
      <c r="O7939" s="210"/>
      <c r="P7939" s="102"/>
      <c r="Q7939" s="215"/>
    </row>
    <row r="7940" spans="2:17" x14ac:dyDescent="0.3">
      <c r="B7940" s="102"/>
      <c r="C7940" s="210"/>
      <c r="D7940" s="102"/>
      <c r="E7940" s="210"/>
      <c r="F7940" s="102"/>
      <c r="G7940" s="210"/>
      <c r="H7940" s="102"/>
      <c r="I7940" s="210"/>
      <c r="J7940" s="102"/>
      <c r="K7940" s="210"/>
      <c r="L7940" s="102"/>
      <c r="M7940" s="210"/>
      <c r="N7940" s="102"/>
      <c r="O7940" s="210"/>
      <c r="P7940" s="102"/>
      <c r="Q7940" s="215"/>
    </row>
    <row r="7941" spans="2:17" x14ac:dyDescent="0.3">
      <c r="B7941" s="102"/>
      <c r="C7941" s="210"/>
      <c r="D7941" s="102"/>
      <c r="E7941" s="210"/>
      <c r="F7941" s="102"/>
      <c r="G7941" s="210"/>
      <c r="H7941" s="102"/>
      <c r="I7941" s="210"/>
      <c r="J7941" s="102"/>
      <c r="K7941" s="210"/>
      <c r="L7941" s="102"/>
      <c r="M7941" s="210"/>
      <c r="N7941" s="102"/>
      <c r="O7941" s="210"/>
      <c r="P7941" s="102"/>
      <c r="Q7941" s="215"/>
    </row>
    <row r="7942" spans="2:17" x14ac:dyDescent="0.3">
      <c r="B7942" s="102"/>
      <c r="C7942" s="210"/>
      <c r="D7942" s="102"/>
      <c r="E7942" s="210"/>
      <c r="F7942" s="102"/>
      <c r="G7942" s="210"/>
      <c r="H7942" s="102"/>
      <c r="I7942" s="210"/>
      <c r="J7942" s="102"/>
      <c r="K7942" s="210"/>
      <c r="L7942" s="102"/>
      <c r="M7942" s="210"/>
      <c r="N7942" s="102"/>
      <c r="O7942" s="210"/>
      <c r="P7942" s="102"/>
      <c r="Q7942" s="215"/>
    </row>
    <row r="7943" spans="2:17" x14ac:dyDescent="0.3">
      <c r="B7943" s="102"/>
      <c r="C7943" s="210"/>
      <c r="D7943" s="102"/>
      <c r="E7943" s="210"/>
      <c r="F7943" s="102"/>
      <c r="G7943" s="210"/>
      <c r="H7943" s="102"/>
      <c r="I7943" s="210"/>
      <c r="J7943" s="102"/>
      <c r="K7943" s="210"/>
      <c r="L7943" s="102"/>
      <c r="M7943" s="210"/>
      <c r="N7943" s="102"/>
      <c r="O7943" s="210"/>
      <c r="P7943" s="102"/>
      <c r="Q7943" s="215"/>
    </row>
    <row r="7944" spans="2:17" x14ac:dyDescent="0.3">
      <c r="B7944" s="102"/>
      <c r="C7944" s="210"/>
      <c r="D7944" s="102"/>
      <c r="E7944" s="210"/>
      <c r="F7944" s="102"/>
      <c r="G7944" s="210"/>
      <c r="H7944" s="102"/>
      <c r="I7944" s="210"/>
      <c r="J7944" s="102"/>
      <c r="K7944" s="210"/>
      <c r="L7944" s="102"/>
      <c r="M7944" s="210"/>
      <c r="N7944" s="102"/>
      <c r="O7944" s="210"/>
      <c r="P7944" s="102"/>
      <c r="Q7944" s="215"/>
    </row>
    <row r="7945" spans="2:17" x14ac:dyDescent="0.3">
      <c r="B7945" s="102"/>
      <c r="C7945" s="210"/>
      <c r="D7945" s="102"/>
      <c r="E7945" s="210"/>
      <c r="F7945" s="102"/>
      <c r="G7945" s="210"/>
      <c r="H7945" s="102"/>
      <c r="I7945" s="210"/>
      <c r="J7945" s="102"/>
      <c r="K7945" s="210"/>
      <c r="L7945" s="102"/>
      <c r="M7945" s="210"/>
      <c r="N7945" s="102"/>
      <c r="O7945" s="210"/>
      <c r="P7945" s="102"/>
      <c r="Q7945" s="215"/>
    </row>
    <row r="7946" spans="2:17" x14ac:dyDescent="0.3">
      <c r="B7946" s="102"/>
      <c r="C7946" s="210"/>
      <c r="D7946" s="102"/>
      <c r="E7946" s="210"/>
      <c r="F7946" s="102"/>
      <c r="G7946" s="210"/>
      <c r="H7946" s="102"/>
      <c r="I7946" s="210"/>
      <c r="J7946" s="102"/>
      <c r="K7946" s="210"/>
      <c r="L7946" s="102"/>
      <c r="M7946" s="210"/>
      <c r="N7946" s="102"/>
      <c r="O7946" s="210"/>
      <c r="P7946" s="102"/>
      <c r="Q7946" s="215"/>
    </row>
    <row r="7947" spans="2:17" x14ac:dyDescent="0.3">
      <c r="B7947" s="102"/>
      <c r="C7947" s="210"/>
      <c r="D7947" s="102"/>
      <c r="E7947" s="210"/>
      <c r="F7947" s="102"/>
      <c r="G7947" s="210"/>
      <c r="H7947" s="102"/>
      <c r="I7947" s="210"/>
      <c r="J7947" s="102"/>
      <c r="K7947" s="210"/>
      <c r="L7947" s="102"/>
      <c r="M7947" s="210"/>
      <c r="N7947" s="102"/>
      <c r="O7947" s="210"/>
      <c r="P7947" s="102"/>
      <c r="Q7947" s="215"/>
    </row>
    <row r="7948" spans="2:17" x14ac:dyDescent="0.3">
      <c r="B7948" s="102"/>
      <c r="C7948" s="210"/>
      <c r="D7948" s="102"/>
      <c r="E7948" s="210"/>
      <c r="F7948" s="102"/>
      <c r="G7948" s="210"/>
      <c r="H7948" s="102"/>
      <c r="I7948" s="210"/>
      <c r="J7948" s="102"/>
      <c r="K7948" s="210"/>
      <c r="L7948" s="102"/>
      <c r="M7948" s="210"/>
      <c r="N7948" s="102"/>
      <c r="O7948" s="210"/>
      <c r="P7948" s="102"/>
      <c r="Q7948" s="215"/>
    </row>
    <row r="7949" spans="2:17" x14ac:dyDescent="0.3">
      <c r="B7949" s="102"/>
      <c r="C7949" s="210"/>
      <c r="D7949" s="102"/>
      <c r="E7949" s="210"/>
      <c r="F7949" s="102"/>
      <c r="G7949" s="210"/>
      <c r="H7949" s="102"/>
      <c r="I7949" s="210"/>
      <c r="J7949" s="102"/>
      <c r="K7949" s="210"/>
      <c r="L7949" s="102"/>
      <c r="M7949" s="210"/>
      <c r="N7949" s="102"/>
      <c r="O7949" s="210"/>
      <c r="P7949" s="102"/>
      <c r="Q7949" s="215"/>
    </row>
    <row r="7950" spans="2:17" x14ac:dyDescent="0.3">
      <c r="B7950" s="102"/>
      <c r="C7950" s="210"/>
      <c r="D7950" s="102"/>
      <c r="E7950" s="210"/>
      <c r="F7950" s="102"/>
      <c r="G7950" s="210"/>
      <c r="H7950" s="102"/>
      <c r="I7950" s="210"/>
      <c r="J7950" s="102"/>
      <c r="K7950" s="210"/>
      <c r="L7950" s="102"/>
      <c r="M7950" s="210"/>
      <c r="N7950" s="102"/>
      <c r="O7950" s="210"/>
      <c r="P7950" s="102"/>
      <c r="Q7950" s="215"/>
    </row>
    <row r="7951" spans="2:17" x14ac:dyDescent="0.3">
      <c r="B7951" s="102"/>
      <c r="C7951" s="210"/>
      <c r="D7951" s="102"/>
      <c r="E7951" s="210"/>
      <c r="F7951" s="102"/>
      <c r="G7951" s="210"/>
      <c r="H7951" s="102"/>
      <c r="I7951" s="210"/>
      <c r="J7951" s="102"/>
      <c r="K7951" s="210"/>
      <c r="L7951" s="102"/>
      <c r="M7951" s="210"/>
      <c r="N7951" s="102"/>
      <c r="O7951" s="210"/>
      <c r="P7951" s="102"/>
      <c r="Q7951" s="215"/>
    </row>
    <row r="7952" spans="2:17" x14ac:dyDescent="0.3">
      <c r="B7952" s="102"/>
      <c r="C7952" s="210"/>
      <c r="D7952" s="102"/>
      <c r="E7952" s="210"/>
      <c r="F7952" s="102"/>
      <c r="G7952" s="210"/>
      <c r="H7952" s="102"/>
      <c r="I7952" s="210"/>
      <c r="J7952" s="102"/>
      <c r="K7952" s="210"/>
      <c r="L7952" s="102"/>
      <c r="M7952" s="210"/>
      <c r="N7952" s="102"/>
      <c r="O7952" s="210"/>
      <c r="P7952" s="102"/>
      <c r="Q7952" s="215"/>
    </row>
    <row r="7953" spans="2:17" x14ac:dyDescent="0.3">
      <c r="B7953" s="102"/>
      <c r="C7953" s="210"/>
      <c r="D7953" s="102"/>
      <c r="E7953" s="210"/>
      <c r="F7953" s="102"/>
      <c r="G7953" s="210"/>
      <c r="H7953" s="102"/>
      <c r="I7953" s="210"/>
      <c r="J7953" s="102"/>
      <c r="K7953" s="210"/>
      <c r="L7953" s="102"/>
      <c r="M7953" s="210"/>
      <c r="N7953" s="102"/>
      <c r="O7953" s="210"/>
      <c r="P7953" s="102"/>
      <c r="Q7953" s="215"/>
    </row>
    <row r="7954" spans="2:17" x14ac:dyDescent="0.3">
      <c r="B7954" s="102"/>
      <c r="C7954" s="210"/>
      <c r="D7954" s="102"/>
      <c r="E7954" s="210"/>
      <c r="F7954" s="102"/>
      <c r="G7954" s="210"/>
      <c r="H7954" s="102"/>
      <c r="I7954" s="210"/>
      <c r="J7954" s="102"/>
      <c r="K7954" s="210"/>
      <c r="L7954" s="102"/>
      <c r="M7954" s="210"/>
      <c r="N7954" s="102"/>
      <c r="O7954" s="210"/>
      <c r="P7954" s="102"/>
      <c r="Q7954" s="215"/>
    </row>
    <row r="7955" spans="2:17" x14ac:dyDescent="0.3">
      <c r="B7955" s="102"/>
      <c r="C7955" s="210"/>
      <c r="D7955" s="102"/>
      <c r="E7955" s="210"/>
      <c r="F7955" s="102"/>
      <c r="G7955" s="210"/>
      <c r="H7955" s="102"/>
      <c r="I7955" s="210"/>
      <c r="J7955" s="102"/>
      <c r="K7955" s="210"/>
      <c r="L7955" s="102"/>
      <c r="M7955" s="210"/>
      <c r="N7955" s="102"/>
      <c r="O7955" s="210"/>
      <c r="P7955" s="102"/>
      <c r="Q7955" s="215"/>
    </row>
    <row r="7956" spans="2:17" x14ac:dyDescent="0.3">
      <c r="B7956" s="102"/>
      <c r="C7956" s="210"/>
      <c r="D7956" s="102"/>
      <c r="E7956" s="210"/>
      <c r="F7956" s="102"/>
      <c r="G7956" s="210"/>
      <c r="H7956" s="102"/>
      <c r="I7956" s="210"/>
      <c r="J7956" s="102"/>
      <c r="K7956" s="210"/>
      <c r="L7956" s="102"/>
      <c r="M7956" s="210"/>
      <c r="N7956" s="102"/>
      <c r="O7956" s="210"/>
      <c r="P7956" s="102"/>
      <c r="Q7956" s="215"/>
    </row>
    <row r="7957" spans="2:17" x14ac:dyDescent="0.3">
      <c r="B7957" s="102"/>
      <c r="C7957" s="210"/>
      <c r="D7957" s="102"/>
      <c r="E7957" s="210"/>
      <c r="F7957" s="102"/>
      <c r="G7957" s="210"/>
      <c r="H7957" s="102"/>
      <c r="I7957" s="210"/>
      <c r="J7957" s="102"/>
      <c r="K7957" s="210"/>
      <c r="L7957" s="102"/>
      <c r="M7957" s="210"/>
      <c r="N7957" s="102"/>
      <c r="O7957" s="210"/>
      <c r="P7957" s="102"/>
      <c r="Q7957" s="215"/>
    </row>
    <row r="7958" spans="2:17" x14ac:dyDescent="0.3">
      <c r="B7958" s="102"/>
      <c r="C7958" s="210"/>
      <c r="D7958" s="102"/>
      <c r="E7958" s="210"/>
      <c r="F7958" s="102"/>
      <c r="G7958" s="210"/>
      <c r="H7958" s="102"/>
      <c r="I7958" s="210"/>
      <c r="J7958" s="102"/>
      <c r="K7958" s="210"/>
      <c r="L7958" s="102"/>
      <c r="M7958" s="210"/>
      <c r="N7958" s="102"/>
      <c r="O7958" s="210"/>
      <c r="P7958" s="102"/>
      <c r="Q7958" s="215"/>
    </row>
    <row r="7959" spans="2:17" x14ac:dyDescent="0.3">
      <c r="B7959" s="102"/>
      <c r="C7959" s="210"/>
      <c r="D7959" s="102"/>
      <c r="E7959" s="210"/>
      <c r="F7959" s="102"/>
      <c r="G7959" s="210"/>
      <c r="H7959" s="102"/>
      <c r="I7959" s="210"/>
      <c r="J7959" s="102"/>
      <c r="K7959" s="210"/>
      <c r="L7959" s="102"/>
      <c r="M7959" s="210"/>
      <c r="N7959" s="102"/>
      <c r="O7959" s="210"/>
      <c r="P7959" s="102"/>
      <c r="Q7959" s="215"/>
    </row>
    <row r="7960" spans="2:17" x14ac:dyDescent="0.3">
      <c r="B7960" s="102"/>
      <c r="C7960" s="210"/>
      <c r="D7960" s="102"/>
      <c r="E7960" s="210"/>
      <c r="F7960" s="102"/>
      <c r="G7960" s="210"/>
      <c r="H7960" s="102"/>
      <c r="I7960" s="210"/>
      <c r="J7960" s="102"/>
      <c r="K7960" s="210"/>
      <c r="L7960" s="102"/>
      <c r="M7960" s="210"/>
      <c r="N7960" s="102"/>
      <c r="O7960" s="210"/>
      <c r="P7960" s="102"/>
      <c r="Q7960" s="215"/>
    </row>
    <row r="7961" spans="2:17" x14ac:dyDescent="0.3">
      <c r="B7961" s="102"/>
      <c r="C7961" s="210"/>
      <c r="D7961" s="102"/>
      <c r="E7961" s="210"/>
      <c r="F7961" s="102"/>
      <c r="G7961" s="210"/>
      <c r="H7961" s="102"/>
      <c r="I7961" s="210"/>
      <c r="J7961" s="102"/>
      <c r="K7961" s="210"/>
      <c r="L7961" s="102"/>
      <c r="M7961" s="210"/>
      <c r="N7961" s="102"/>
      <c r="O7961" s="210"/>
      <c r="P7961" s="102"/>
      <c r="Q7961" s="215"/>
    </row>
    <row r="7962" spans="2:17" x14ac:dyDescent="0.3">
      <c r="B7962" s="102"/>
      <c r="C7962" s="210"/>
      <c r="D7962" s="102"/>
      <c r="E7962" s="210"/>
      <c r="F7962" s="102"/>
      <c r="G7962" s="210"/>
      <c r="H7962" s="102"/>
      <c r="I7962" s="210"/>
      <c r="J7962" s="102"/>
      <c r="K7962" s="210"/>
      <c r="L7962" s="102"/>
      <c r="M7962" s="210"/>
      <c r="N7962" s="102"/>
      <c r="O7962" s="210"/>
      <c r="P7962" s="102"/>
      <c r="Q7962" s="215"/>
    </row>
    <row r="7963" spans="2:17" x14ac:dyDescent="0.3">
      <c r="B7963" s="102"/>
      <c r="C7963" s="210"/>
      <c r="D7963" s="102"/>
      <c r="E7963" s="210"/>
      <c r="F7963" s="102"/>
      <c r="G7963" s="210"/>
      <c r="H7963" s="102"/>
      <c r="I7963" s="210"/>
      <c r="J7963" s="102"/>
      <c r="K7963" s="210"/>
      <c r="L7963" s="102"/>
      <c r="M7963" s="210"/>
      <c r="N7963" s="102"/>
      <c r="O7963" s="210"/>
      <c r="P7963" s="102"/>
      <c r="Q7963" s="215"/>
    </row>
    <row r="7964" spans="2:17" x14ac:dyDescent="0.3">
      <c r="B7964" s="102"/>
      <c r="C7964" s="210"/>
      <c r="D7964" s="102"/>
      <c r="E7964" s="210"/>
      <c r="F7964" s="102"/>
      <c r="G7964" s="210"/>
      <c r="H7964" s="102"/>
      <c r="I7964" s="210"/>
      <c r="J7964" s="102"/>
      <c r="K7964" s="210"/>
      <c r="L7964" s="102"/>
      <c r="M7964" s="210"/>
      <c r="N7964" s="102"/>
      <c r="O7964" s="210"/>
      <c r="P7964" s="102"/>
      <c r="Q7964" s="215"/>
    </row>
    <row r="7965" spans="2:17" x14ac:dyDescent="0.3">
      <c r="B7965" s="102"/>
      <c r="C7965" s="210"/>
      <c r="D7965" s="102"/>
      <c r="E7965" s="210"/>
      <c r="F7965" s="102"/>
      <c r="G7965" s="210"/>
      <c r="H7965" s="102"/>
      <c r="I7965" s="210"/>
      <c r="J7965" s="102"/>
      <c r="K7965" s="210"/>
      <c r="L7965" s="102"/>
      <c r="M7965" s="210"/>
      <c r="N7965" s="102"/>
      <c r="O7965" s="210"/>
      <c r="P7965" s="102"/>
      <c r="Q7965" s="215"/>
    </row>
    <row r="7966" spans="2:17" x14ac:dyDescent="0.3">
      <c r="B7966" s="102"/>
      <c r="C7966" s="210"/>
      <c r="D7966" s="102"/>
      <c r="E7966" s="210"/>
      <c r="F7966" s="102"/>
      <c r="G7966" s="210"/>
      <c r="H7966" s="102"/>
      <c r="I7966" s="210"/>
      <c r="J7966" s="102"/>
      <c r="K7966" s="210"/>
      <c r="L7966" s="102"/>
      <c r="M7966" s="210"/>
      <c r="N7966" s="102"/>
      <c r="O7966" s="210"/>
      <c r="P7966" s="102"/>
      <c r="Q7966" s="215"/>
    </row>
    <row r="7967" spans="2:17" x14ac:dyDescent="0.3">
      <c r="B7967" s="102"/>
      <c r="C7967" s="210"/>
      <c r="D7967" s="102"/>
      <c r="E7967" s="210"/>
      <c r="F7967" s="102"/>
      <c r="G7967" s="210"/>
      <c r="H7967" s="102"/>
      <c r="I7967" s="210"/>
      <c r="J7967" s="102"/>
      <c r="K7967" s="210"/>
      <c r="L7967" s="102"/>
      <c r="M7967" s="210"/>
      <c r="N7967" s="102"/>
      <c r="O7967" s="210"/>
      <c r="P7967" s="102"/>
      <c r="Q7967" s="215"/>
    </row>
    <row r="7968" spans="2:17" x14ac:dyDescent="0.3">
      <c r="B7968" s="102"/>
      <c r="C7968" s="210"/>
      <c r="D7968" s="102"/>
      <c r="E7968" s="210"/>
      <c r="F7968" s="102"/>
      <c r="G7968" s="210"/>
      <c r="H7968" s="102"/>
      <c r="I7968" s="210"/>
      <c r="J7968" s="102"/>
      <c r="K7968" s="210"/>
      <c r="L7968" s="102"/>
      <c r="M7968" s="210"/>
      <c r="N7968" s="102"/>
      <c r="O7968" s="210"/>
      <c r="P7968" s="102"/>
      <c r="Q7968" s="215"/>
    </row>
    <row r="7969" spans="2:17" x14ac:dyDescent="0.3">
      <c r="B7969" s="102"/>
      <c r="C7969" s="210"/>
      <c r="D7969" s="102"/>
      <c r="E7969" s="210"/>
      <c r="F7969" s="102"/>
      <c r="G7969" s="210"/>
      <c r="H7969" s="102"/>
      <c r="I7969" s="210"/>
      <c r="J7969" s="102"/>
      <c r="K7969" s="210"/>
      <c r="L7969" s="102"/>
      <c r="M7969" s="210"/>
      <c r="N7969" s="102"/>
      <c r="O7969" s="210"/>
      <c r="P7969" s="102"/>
      <c r="Q7969" s="215"/>
    </row>
    <row r="7970" spans="2:17" x14ac:dyDescent="0.3">
      <c r="B7970" s="102"/>
      <c r="C7970" s="210"/>
      <c r="D7970" s="102"/>
      <c r="E7970" s="210"/>
      <c r="F7970" s="102"/>
      <c r="G7970" s="210"/>
      <c r="H7970" s="102"/>
      <c r="I7970" s="210"/>
      <c r="J7970" s="102"/>
      <c r="K7970" s="210"/>
      <c r="L7970" s="102"/>
      <c r="M7970" s="210"/>
      <c r="N7970" s="102"/>
      <c r="O7970" s="210"/>
      <c r="P7970" s="102"/>
      <c r="Q7970" s="215"/>
    </row>
    <row r="7971" spans="2:17" x14ac:dyDescent="0.3">
      <c r="B7971" s="102"/>
      <c r="C7971" s="210"/>
      <c r="D7971" s="102"/>
      <c r="E7971" s="210"/>
      <c r="F7971" s="102"/>
      <c r="G7971" s="210"/>
      <c r="H7971" s="102"/>
      <c r="I7971" s="210"/>
      <c r="J7971" s="102"/>
      <c r="K7971" s="210"/>
      <c r="L7971" s="102"/>
      <c r="M7971" s="210"/>
      <c r="N7971" s="102"/>
      <c r="O7971" s="210"/>
      <c r="P7971" s="102"/>
      <c r="Q7971" s="215"/>
    </row>
    <row r="7972" spans="2:17" x14ac:dyDescent="0.3">
      <c r="B7972" s="102"/>
      <c r="C7972" s="210"/>
      <c r="D7972" s="102"/>
      <c r="E7972" s="210"/>
      <c r="F7972" s="102"/>
      <c r="G7972" s="210"/>
      <c r="H7972" s="102"/>
      <c r="I7972" s="210"/>
      <c r="J7972" s="102"/>
      <c r="K7972" s="210"/>
      <c r="L7972" s="102"/>
      <c r="M7972" s="210"/>
      <c r="N7972" s="102"/>
      <c r="O7972" s="210"/>
      <c r="P7972" s="102"/>
      <c r="Q7972" s="215"/>
    </row>
    <row r="7973" spans="2:17" x14ac:dyDescent="0.3">
      <c r="B7973" s="102"/>
      <c r="C7973" s="210"/>
      <c r="D7973" s="102"/>
      <c r="E7973" s="210"/>
      <c r="F7973" s="102"/>
      <c r="G7973" s="210"/>
      <c r="H7973" s="102"/>
      <c r="I7973" s="210"/>
      <c r="J7973" s="102"/>
      <c r="K7973" s="210"/>
      <c r="L7973" s="102"/>
      <c r="M7973" s="210"/>
      <c r="N7973" s="102"/>
      <c r="O7973" s="210"/>
      <c r="P7973" s="102"/>
      <c r="Q7973" s="215"/>
    </row>
    <row r="7974" spans="2:17" x14ac:dyDescent="0.3">
      <c r="B7974" s="102"/>
      <c r="C7974" s="210"/>
      <c r="D7974" s="102"/>
      <c r="E7974" s="210"/>
      <c r="F7974" s="102"/>
      <c r="G7974" s="210"/>
      <c r="H7974" s="102"/>
      <c r="I7974" s="210"/>
      <c r="J7974" s="102"/>
      <c r="K7974" s="210"/>
      <c r="L7974" s="102"/>
      <c r="M7974" s="210"/>
      <c r="N7974" s="102"/>
      <c r="O7974" s="210"/>
      <c r="P7974" s="102"/>
      <c r="Q7974" s="215"/>
    </row>
    <row r="7975" spans="2:17" x14ac:dyDescent="0.3">
      <c r="B7975" s="102"/>
      <c r="C7975" s="210"/>
      <c r="D7975" s="102"/>
      <c r="E7975" s="210"/>
      <c r="F7975" s="102"/>
      <c r="G7975" s="210"/>
      <c r="H7975" s="102"/>
      <c r="I7975" s="210"/>
      <c r="J7975" s="102"/>
      <c r="K7975" s="210"/>
      <c r="L7975" s="102"/>
      <c r="M7975" s="210"/>
      <c r="N7975" s="102"/>
      <c r="O7975" s="210"/>
      <c r="P7975" s="102"/>
      <c r="Q7975" s="215"/>
    </row>
    <row r="7976" spans="2:17" x14ac:dyDescent="0.3">
      <c r="B7976" s="102"/>
      <c r="C7976" s="210"/>
      <c r="D7976" s="102"/>
      <c r="E7976" s="210"/>
      <c r="F7976" s="102"/>
      <c r="G7976" s="210"/>
      <c r="H7976" s="102"/>
      <c r="I7976" s="210"/>
      <c r="J7976" s="102"/>
      <c r="K7976" s="210"/>
      <c r="L7976" s="102"/>
      <c r="M7976" s="210"/>
      <c r="N7976" s="102"/>
      <c r="O7976" s="210"/>
      <c r="P7976" s="102"/>
      <c r="Q7976" s="215"/>
    </row>
    <row r="7977" spans="2:17" x14ac:dyDescent="0.3">
      <c r="B7977" s="102"/>
      <c r="C7977" s="210"/>
      <c r="D7977" s="102"/>
      <c r="E7977" s="210"/>
      <c r="F7977" s="102"/>
      <c r="G7977" s="210"/>
      <c r="H7977" s="102"/>
      <c r="I7977" s="210"/>
      <c r="J7977" s="102"/>
      <c r="K7977" s="210"/>
      <c r="L7977" s="102"/>
      <c r="M7977" s="210"/>
      <c r="N7977" s="102"/>
      <c r="O7977" s="210"/>
      <c r="P7977" s="102"/>
      <c r="Q7977" s="215"/>
    </row>
    <row r="7978" spans="2:17" x14ac:dyDescent="0.3">
      <c r="B7978" s="102"/>
      <c r="C7978" s="210"/>
      <c r="D7978" s="102"/>
      <c r="E7978" s="210"/>
      <c r="F7978" s="102"/>
      <c r="G7978" s="210"/>
      <c r="H7978" s="102"/>
      <c r="I7978" s="210"/>
      <c r="J7978" s="102"/>
      <c r="K7978" s="210"/>
      <c r="L7978" s="102"/>
      <c r="M7978" s="210"/>
      <c r="N7978" s="102"/>
      <c r="O7978" s="210"/>
      <c r="P7978" s="102"/>
      <c r="Q7978" s="215"/>
    </row>
    <row r="7979" spans="2:17" x14ac:dyDescent="0.3">
      <c r="B7979" s="102"/>
      <c r="C7979" s="210"/>
      <c r="D7979" s="102"/>
      <c r="E7979" s="210"/>
      <c r="F7979" s="102"/>
      <c r="G7979" s="210"/>
      <c r="H7979" s="102"/>
      <c r="I7979" s="210"/>
      <c r="J7979" s="102"/>
      <c r="K7979" s="210"/>
      <c r="L7979" s="102"/>
      <c r="M7979" s="210"/>
      <c r="N7979" s="102"/>
      <c r="O7979" s="210"/>
      <c r="P7979" s="102"/>
      <c r="Q7979" s="215"/>
    </row>
    <row r="7980" spans="2:17" x14ac:dyDescent="0.3">
      <c r="B7980" s="102"/>
      <c r="C7980" s="210"/>
      <c r="D7980" s="102"/>
      <c r="E7980" s="210"/>
      <c r="F7980" s="102"/>
      <c r="G7980" s="210"/>
      <c r="H7980" s="102"/>
      <c r="I7980" s="210"/>
      <c r="J7980" s="102"/>
      <c r="K7980" s="210"/>
      <c r="L7980" s="102"/>
      <c r="M7980" s="210"/>
      <c r="N7980" s="102"/>
      <c r="O7980" s="210"/>
      <c r="P7980" s="102"/>
      <c r="Q7980" s="215"/>
    </row>
    <row r="7981" spans="2:17" x14ac:dyDescent="0.3">
      <c r="B7981" s="102"/>
      <c r="C7981" s="210"/>
      <c r="D7981" s="102"/>
      <c r="E7981" s="210"/>
      <c r="F7981" s="102"/>
      <c r="G7981" s="210"/>
      <c r="H7981" s="102"/>
      <c r="I7981" s="210"/>
      <c r="J7981" s="102"/>
      <c r="K7981" s="210"/>
      <c r="L7981" s="102"/>
      <c r="M7981" s="210"/>
      <c r="N7981" s="102"/>
      <c r="O7981" s="210"/>
      <c r="P7981" s="102"/>
      <c r="Q7981" s="215"/>
    </row>
    <row r="7982" spans="2:17" x14ac:dyDescent="0.3">
      <c r="B7982" s="102"/>
      <c r="C7982" s="210"/>
      <c r="D7982" s="102"/>
      <c r="E7982" s="210"/>
      <c r="F7982" s="102"/>
      <c r="G7982" s="210"/>
      <c r="H7982" s="102"/>
      <c r="I7982" s="210"/>
      <c r="J7982" s="102"/>
      <c r="K7982" s="210"/>
      <c r="L7982" s="102"/>
      <c r="M7982" s="210"/>
      <c r="N7982" s="102"/>
      <c r="O7982" s="210"/>
      <c r="P7982" s="102"/>
      <c r="Q7982" s="215"/>
    </row>
    <row r="7983" spans="2:17" x14ac:dyDescent="0.3">
      <c r="B7983" s="102"/>
      <c r="C7983" s="210"/>
      <c r="D7983" s="102"/>
      <c r="E7983" s="210"/>
      <c r="F7983" s="102"/>
      <c r="G7983" s="210"/>
      <c r="H7983" s="102"/>
      <c r="I7983" s="210"/>
      <c r="J7983" s="102"/>
      <c r="K7983" s="210"/>
      <c r="L7983" s="102"/>
      <c r="M7983" s="210"/>
      <c r="N7983" s="102"/>
      <c r="O7983" s="210"/>
      <c r="P7983" s="102"/>
      <c r="Q7983" s="215"/>
    </row>
    <row r="7984" spans="2:17" x14ac:dyDescent="0.3">
      <c r="B7984" s="102"/>
      <c r="C7984" s="210"/>
      <c r="D7984" s="102"/>
      <c r="E7984" s="210"/>
      <c r="F7984" s="102"/>
      <c r="G7984" s="210"/>
      <c r="H7984" s="102"/>
      <c r="I7984" s="210"/>
      <c r="J7984" s="102"/>
      <c r="K7984" s="210"/>
      <c r="L7984" s="102"/>
      <c r="M7984" s="210"/>
      <c r="N7984" s="102"/>
      <c r="O7984" s="210"/>
      <c r="P7984" s="102"/>
      <c r="Q7984" s="215"/>
    </row>
    <row r="7985" spans="2:17" x14ac:dyDescent="0.3">
      <c r="B7985" s="102"/>
      <c r="C7985" s="210"/>
      <c r="D7985" s="102"/>
      <c r="E7985" s="210"/>
      <c r="F7985" s="102"/>
      <c r="G7985" s="210"/>
      <c r="H7985" s="102"/>
      <c r="I7985" s="210"/>
      <c r="J7985" s="102"/>
      <c r="K7985" s="210"/>
      <c r="L7985" s="102"/>
      <c r="M7985" s="210"/>
      <c r="N7985" s="102"/>
      <c r="O7985" s="210"/>
      <c r="P7985" s="102"/>
      <c r="Q7985" s="215"/>
    </row>
    <row r="7986" spans="2:17" x14ac:dyDescent="0.3">
      <c r="B7986" s="102"/>
      <c r="C7986" s="210"/>
      <c r="D7986" s="102"/>
      <c r="E7986" s="210"/>
      <c r="F7986" s="102"/>
      <c r="G7986" s="210"/>
      <c r="H7986" s="102"/>
      <c r="I7986" s="210"/>
      <c r="J7986" s="102"/>
      <c r="K7986" s="210"/>
      <c r="L7986" s="102"/>
      <c r="M7986" s="210"/>
      <c r="N7986" s="102"/>
      <c r="O7986" s="210"/>
      <c r="P7986" s="102"/>
      <c r="Q7986" s="215"/>
    </row>
    <row r="7987" spans="2:17" x14ac:dyDescent="0.3">
      <c r="B7987" s="102"/>
      <c r="C7987" s="210"/>
      <c r="D7987" s="102"/>
      <c r="E7987" s="210"/>
      <c r="F7987" s="102"/>
      <c r="G7987" s="210"/>
      <c r="H7987" s="102"/>
      <c r="I7987" s="210"/>
      <c r="J7987" s="102"/>
      <c r="K7987" s="210"/>
      <c r="L7987" s="102"/>
      <c r="M7987" s="210"/>
      <c r="N7987" s="102"/>
      <c r="O7987" s="210"/>
      <c r="P7987" s="102"/>
      <c r="Q7987" s="215"/>
    </row>
    <row r="7988" spans="2:17" x14ac:dyDescent="0.3">
      <c r="B7988" s="102"/>
      <c r="C7988" s="210"/>
      <c r="D7988" s="102"/>
      <c r="E7988" s="210"/>
      <c r="F7988" s="102"/>
      <c r="G7988" s="210"/>
      <c r="H7988" s="102"/>
      <c r="I7988" s="210"/>
      <c r="J7988" s="102"/>
      <c r="K7988" s="210"/>
      <c r="L7988" s="102"/>
      <c r="M7988" s="210"/>
      <c r="N7988" s="102"/>
      <c r="O7988" s="210"/>
      <c r="P7988" s="102"/>
      <c r="Q7988" s="215"/>
    </row>
    <row r="7989" spans="2:17" x14ac:dyDescent="0.3">
      <c r="B7989" s="102"/>
      <c r="C7989" s="210"/>
      <c r="D7989" s="102"/>
      <c r="E7989" s="210"/>
      <c r="F7989" s="102"/>
      <c r="G7989" s="210"/>
      <c r="H7989" s="102"/>
      <c r="I7989" s="210"/>
      <c r="J7989" s="102"/>
      <c r="K7989" s="210"/>
      <c r="L7989" s="102"/>
      <c r="M7989" s="210"/>
      <c r="N7989" s="102"/>
      <c r="O7989" s="210"/>
      <c r="P7989" s="102"/>
      <c r="Q7989" s="215"/>
    </row>
    <row r="7990" spans="2:17" x14ac:dyDescent="0.3">
      <c r="B7990" s="102"/>
      <c r="C7990" s="210"/>
      <c r="D7990" s="102"/>
      <c r="E7990" s="210"/>
      <c r="F7990" s="102"/>
      <c r="G7990" s="210"/>
      <c r="H7990" s="102"/>
      <c r="I7990" s="210"/>
      <c r="J7990" s="102"/>
      <c r="K7990" s="210"/>
      <c r="L7990" s="102"/>
      <c r="M7990" s="210"/>
      <c r="N7990" s="102"/>
      <c r="O7990" s="210"/>
      <c r="P7990" s="102"/>
      <c r="Q7990" s="215"/>
    </row>
    <row r="7991" spans="2:17" x14ac:dyDescent="0.3">
      <c r="B7991" s="102"/>
      <c r="C7991" s="210"/>
      <c r="D7991" s="102"/>
      <c r="E7991" s="210"/>
      <c r="F7991" s="102"/>
      <c r="G7991" s="210"/>
      <c r="H7991" s="102"/>
      <c r="I7991" s="210"/>
      <c r="J7991" s="102"/>
      <c r="K7991" s="210"/>
      <c r="L7991" s="102"/>
      <c r="M7991" s="210"/>
      <c r="N7991" s="102"/>
      <c r="O7991" s="210"/>
      <c r="P7991" s="102"/>
      <c r="Q7991" s="215"/>
    </row>
    <row r="7992" spans="2:17" x14ac:dyDescent="0.3">
      <c r="B7992" s="102"/>
      <c r="C7992" s="210"/>
      <c r="D7992" s="102"/>
      <c r="E7992" s="210"/>
      <c r="F7992" s="102"/>
      <c r="G7992" s="210"/>
      <c r="H7992" s="102"/>
      <c r="I7992" s="210"/>
      <c r="J7992" s="102"/>
      <c r="K7992" s="210"/>
      <c r="L7992" s="102"/>
      <c r="M7992" s="210"/>
      <c r="N7992" s="102"/>
      <c r="O7992" s="210"/>
      <c r="P7992" s="102"/>
      <c r="Q7992" s="215"/>
    </row>
    <row r="7993" spans="2:17" x14ac:dyDescent="0.3">
      <c r="B7993" s="102"/>
      <c r="C7993" s="210"/>
      <c r="D7993" s="102"/>
      <c r="E7993" s="210"/>
      <c r="F7993" s="102"/>
      <c r="G7993" s="210"/>
      <c r="H7993" s="102"/>
      <c r="I7993" s="210"/>
      <c r="J7993" s="102"/>
      <c r="K7993" s="210"/>
      <c r="L7993" s="102"/>
      <c r="M7993" s="210"/>
      <c r="N7993" s="102"/>
      <c r="O7993" s="210"/>
      <c r="P7993" s="102"/>
      <c r="Q7993" s="215"/>
    </row>
    <row r="7994" spans="2:17" x14ac:dyDescent="0.3">
      <c r="B7994" s="102"/>
      <c r="C7994" s="210"/>
      <c r="D7994" s="102"/>
      <c r="E7994" s="210"/>
      <c r="F7994" s="102"/>
      <c r="G7994" s="210"/>
      <c r="H7994" s="102"/>
      <c r="I7994" s="210"/>
      <c r="J7994" s="102"/>
      <c r="K7994" s="210"/>
      <c r="L7994" s="102"/>
      <c r="M7994" s="210"/>
      <c r="N7994" s="102"/>
      <c r="O7994" s="210"/>
      <c r="P7994" s="102"/>
      <c r="Q7994" s="215"/>
    </row>
    <row r="7995" spans="2:17" x14ac:dyDescent="0.3">
      <c r="B7995" s="102"/>
      <c r="C7995" s="210"/>
      <c r="D7995" s="102"/>
      <c r="E7995" s="210"/>
      <c r="F7995" s="102"/>
      <c r="G7995" s="210"/>
      <c r="H7995" s="102"/>
      <c r="I7995" s="210"/>
      <c r="J7995" s="102"/>
      <c r="K7995" s="210"/>
      <c r="L7995" s="102"/>
      <c r="M7995" s="210"/>
      <c r="N7995" s="102"/>
      <c r="O7995" s="210"/>
      <c r="P7995" s="102"/>
      <c r="Q7995" s="215"/>
    </row>
    <row r="7996" spans="2:17" x14ac:dyDescent="0.3">
      <c r="B7996" s="102"/>
      <c r="C7996" s="210"/>
      <c r="D7996" s="102"/>
      <c r="E7996" s="210"/>
      <c r="F7996" s="102"/>
      <c r="G7996" s="210"/>
      <c r="H7996" s="102"/>
      <c r="I7996" s="210"/>
      <c r="J7996" s="102"/>
      <c r="K7996" s="210"/>
      <c r="L7996" s="102"/>
      <c r="M7996" s="210"/>
      <c r="N7996" s="102"/>
      <c r="O7996" s="210"/>
      <c r="P7996" s="102"/>
      <c r="Q7996" s="215"/>
    </row>
    <row r="7997" spans="2:17" x14ac:dyDescent="0.3">
      <c r="B7997" s="102"/>
      <c r="C7997" s="210"/>
      <c r="D7997" s="102"/>
      <c r="E7997" s="210"/>
      <c r="F7997" s="102"/>
      <c r="G7997" s="210"/>
      <c r="H7997" s="102"/>
      <c r="I7997" s="210"/>
      <c r="J7997" s="102"/>
      <c r="K7997" s="210"/>
      <c r="L7997" s="102"/>
      <c r="M7997" s="210"/>
      <c r="N7997" s="102"/>
      <c r="O7997" s="210"/>
      <c r="P7997" s="102"/>
      <c r="Q7997" s="215"/>
    </row>
    <row r="7998" spans="2:17" x14ac:dyDescent="0.3">
      <c r="B7998" s="102"/>
      <c r="C7998" s="210"/>
      <c r="D7998" s="102"/>
      <c r="E7998" s="210"/>
      <c r="F7998" s="102"/>
      <c r="G7998" s="210"/>
      <c r="H7998" s="102"/>
      <c r="I7998" s="210"/>
      <c r="J7998" s="102"/>
      <c r="K7998" s="210"/>
      <c r="L7998" s="102"/>
      <c r="M7998" s="210"/>
      <c r="N7998" s="102"/>
      <c r="O7998" s="210"/>
      <c r="P7998" s="102"/>
      <c r="Q7998" s="215"/>
    </row>
    <row r="7999" spans="2:17" x14ac:dyDescent="0.3">
      <c r="B7999" s="102"/>
      <c r="C7999" s="210"/>
      <c r="D7999" s="102"/>
      <c r="E7999" s="210"/>
      <c r="F7999" s="102"/>
      <c r="G7999" s="210"/>
      <c r="H7999" s="102"/>
      <c r="I7999" s="210"/>
      <c r="J7999" s="102"/>
      <c r="K7999" s="210"/>
      <c r="L7999" s="102"/>
      <c r="M7999" s="210"/>
      <c r="N7999" s="102"/>
      <c r="O7999" s="210"/>
      <c r="P7999" s="102"/>
      <c r="Q7999" s="215"/>
    </row>
    <row r="8000" spans="2:17" x14ac:dyDescent="0.3">
      <c r="B8000" s="102"/>
      <c r="C8000" s="210"/>
      <c r="D8000" s="102"/>
      <c r="E8000" s="210"/>
      <c r="F8000" s="102"/>
      <c r="G8000" s="210"/>
      <c r="H8000" s="102"/>
      <c r="I8000" s="210"/>
      <c r="J8000" s="102"/>
      <c r="K8000" s="210"/>
      <c r="L8000" s="102"/>
      <c r="M8000" s="210"/>
      <c r="N8000" s="102"/>
      <c r="O8000" s="210"/>
      <c r="P8000" s="102"/>
      <c r="Q8000" s="215"/>
    </row>
    <row r="8001" spans="2:17" x14ac:dyDescent="0.3">
      <c r="B8001" s="102"/>
      <c r="C8001" s="210"/>
      <c r="D8001" s="102"/>
      <c r="E8001" s="210"/>
      <c r="F8001" s="102"/>
      <c r="G8001" s="210"/>
      <c r="H8001" s="102"/>
      <c r="I8001" s="210"/>
      <c r="J8001" s="102"/>
      <c r="K8001" s="210"/>
      <c r="L8001" s="102"/>
      <c r="M8001" s="210"/>
      <c r="N8001" s="102"/>
      <c r="O8001" s="210"/>
      <c r="P8001" s="102"/>
      <c r="Q8001" s="215"/>
    </row>
    <row r="8002" spans="2:17" x14ac:dyDescent="0.3">
      <c r="B8002" s="102"/>
      <c r="C8002" s="210"/>
      <c r="D8002" s="102"/>
      <c r="E8002" s="210"/>
      <c r="F8002" s="102"/>
      <c r="G8002" s="210"/>
      <c r="H8002" s="102"/>
      <c r="I8002" s="210"/>
      <c r="J8002" s="102"/>
      <c r="K8002" s="210"/>
      <c r="L8002" s="102"/>
      <c r="M8002" s="210"/>
      <c r="N8002" s="102"/>
      <c r="O8002" s="210"/>
      <c r="P8002" s="102"/>
      <c r="Q8002" s="215"/>
    </row>
    <row r="8003" spans="2:17" x14ac:dyDescent="0.3">
      <c r="B8003" s="102"/>
      <c r="C8003" s="210"/>
      <c r="D8003" s="102"/>
      <c r="E8003" s="210"/>
      <c r="F8003" s="102"/>
      <c r="G8003" s="210"/>
      <c r="H8003" s="102"/>
      <c r="I8003" s="210"/>
      <c r="J8003" s="102"/>
      <c r="K8003" s="210"/>
      <c r="L8003" s="102"/>
      <c r="M8003" s="210"/>
      <c r="N8003" s="102"/>
      <c r="O8003" s="210"/>
      <c r="P8003" s="102"/>
      <c r="Q8003" s="215"/>
    </row>
    <row r="8004" spans="2:17" x14ac:dyDescent="0.3">
      <c r="B8004" s="102"/>
      <c r="C8004" s="210"/>
      <c r="D8004" s="102"/>
      <c r="E8004" s="210"/>
      <c r="F8004" s="102"/>
      <c r="G8004" s="210"/>
      <c r="H8004" s="102"/>
      <c r="I8004" s="210"/>
      <c r="J8004" s="102"/>
      <c r="K8004" s="210"/>
      <c r="L8004" s="102"/>
      <c r="M8004" s="210"/>
      <c r="N8004" s="102"/>
      <c r="O8004" s="210"/>
      <c r="P8004" s="102"/>
      <c r="Q8004" s="215"/>
    </row>
    <row r="8005" spans="2:17" x14ac:dyDescent="0.3">
      <c r="B8005" s="102"/>
      <c r="C8005" s="210"/>
      <c r="D8005" s="102"/>
      <c r="E8005" s="210"/>
      <c r="F8005" s="102"/>
      <c r="G8005" s="210"/>
      <c r="H8005" s="102"/>
      <c r="I8005" s="210"/>
      <c r="J8005" s="102"/>
      <c r="K8005" s="210"/>
      <c r="L8005" s="102"/>
      <c r="M8005" s="210"/>
      <c r="N8005" s="102"/>
      <c r="O8005" s="210"/>
      <c r="P8005" s="102"/>
      <c r="Q8005" s="215"/>
    </row>
    <row r="8006" spans="2:17" x14ac:dyDescent="0.3">
      <c r="B8006" s="102"/>
      <c r="C8006" s="210"/>
      <c r="D8006" s="102"/>
      <c r="E8006" s="210"/>
      <c r="F8006" s="102"/>
      <c r="G8006" s="210"/>
      <c r="H8006" s="102"/>
      <c r="I8006" s="210"/>
      <c r="J8006" s="102"/>
      <c r="K8006" s="210"/>
      <c r="L8006" s="102"/>
      <c r="M8006" s="210"/>
      <c r="N8006" s="102"/>
      <c r="O8006" s="210"/>
      <c r="P8006" s="102"/>
      <c r="Q8006" s="215"/>
    </row>
    <row r="8007" spans="2:17" x14ac:dyDescent="0.3">
      <c r="B8007" s="102"/>
      <c r="C8007" s="210"/>
      <c r="D8007" s="102"/>
      <c r="E8007" s="210"/>
      <c r="F8007" s="102"/>
      <c r="G8007" s="210"/>
      <c r="H8007" s="102"/>
      <c r="I8007" s="210"/>
      <c r="J8007" s="102"/>
      <c r="K8007" s="210"/>
      <c r="L8007" s="102"/>
      <c r="M8007" s="210"/>
      <c r="N8007" s="102"/>
      <c r="O8007" s="210"/>
      <c r="P8007" s="102"/>
      <c r="Q8007" s="215"/>
    </row>
    <row r="8008" spans="2:17" x14ac:dyDescent="0.3">
      <c r="B8008" s="102"/>
      <c r="C8008" s="210"/>
      <c r="D8008" s="102"/>
      <c r="E8008" s="210"/>
      <c r="F8008" s="102"/>
      <c r="G8008" s="210"/>
      <c r="H8008" s="102"/>
      <c r="I8008" s="210"/>
      <c r="J8008" s="102"/>
      <c r="K8008" s="210"/>
      <c r="L8008" s="102"/>
      <c r="M8008" s="210"/>
      <c r="N8008" s="102"/>
      <c r="O8008" s="210"/>
      <c r="P8008" s="102"/>
      <c r="Q8008" s="215"/>
    </row>
    <row r="8009" spans="2:17" x14ac:dyDescent="0.3">
      <c r="B8009" s="102"/>
      <c r="C8009" s="210"/>
      <c r="D8009" s="102"/>
      <c r="E8009" s="210"/>
      <c r="F8009" s="102"/>
      <c r="G8009" s="210"/>
      <c r="H8009" s="102"/>
      <c r="I8009" s="210"/>
      <c r="J8009" s="102"/>
      <c r="K8009" s="210"/>
      <c r="L8009" s="102"/>
      <c r="M8009" s="210"/>
      <c r="N8009" s="102"/>
      <c r="O8009" s="210"/>
      <c r="P8009" s="102"/>
      <c r="Q8009" s="215"/>
    </row>
    <row r="8010" spans="2:17" x14ac:dyDescent="0.3">
      <c r="B8010" s="102"/>
      <c r="C8010" s="210"/>
      <c r="D8010" s="102"/>
      <c r="E8010" s="210"/>
      <c r="F8010" s="102"/>
      <c r="G8010" s="210"/>
      <c r="H8010" s="102"/>
      <c r="I8010" s="210"/>
      <c r="J8010" s="102"/>
      <c r="K8010" s="210"/>
      <c r="L8010" s="102"/>
      <c r="M8010" s="210"/>
      <c r="N8010" s="102"/>
      <c r="O8010" s="210"/>
      <c r="P8010" s="102"/>
      <c r="Q8010" s="215"/>
    </row>
    <row r="8011" spans="2:17" x14ac:dyDescent="0.3">
      <c r="B8011" s="102"/>
      <c r="C8011" s="210"/>
      <c r="D8011" s="102"/>
      <c r="E8011" s="210"/>
      <c r="F8011" s="102"/>
      <c r="G8011" s="210"/>
      <c r="H8011" s="102"/>
      <c r="I8011" s="210"/>
      <c r="J8011" s="102"/>
      <c r="K8011" s="210"/>
      <c r="L8011" s="102"/>
      <c r="M8011" s="210"/>
      <c r="N8011" s="102"/>
      <c r="O8011" s="210"/>
      <c r="P8011" s="102"/>
      <c r="Q8011" s="215"/>
    </row>
    <row r="8012" spans="2:17" x14ac:dyDescent="0.3">
      <c r="B8012" s="102"/>
      <c r="C8012" s="210"/>
      <c r="D8012" s="102"/>
      <c r="E8012" s="210"/>
      <c r="F8012" s="102"/>
      <c r="G8012" s="210"/>
      <c r="H8012" s="102"/>
      <c r="I8012" s="210"/>
      <c r="J8012" s="102"/>
      <c r="K8012" s="210"/>
      <c r="L8012" s="102"/>
      <c r="M8012" s="210"/>
      <c r="N8012" s="102"/>
      <c r="O8012" s="210"/>
      <c r="P8012" s="102"/>
      <c r="Q8012" s="215"/>
    </row>
    <row r="8013" spans="2:17" x14ac:dyDescent="0.3">
      <c r="B8013" s="102"/>
      <c r="C8013" s="210"/>
      <c r="D8013" s="102"/>
      <c r="E8013" s="210"/>
      <c r="F8013" s="102"/>
      <c r="G8013" s="210"/>
      <c r="H8013" s="102"/>
      <c r="I8013" s="210"/>
      <c r="J8013" s="102"/>
      <c r="K8013" s="210"/>
      <c r="L8013" s="102"/>
      <c r="M8013" s="210"/>
      <c r="N8013" s="102"/>
      <c r="O8013" s="210"/>
      <c r="P8013" s="102"/>
      <c r="Q8013" s="215"/>
    </row>
    <row r="8014" spans="2:17" x14ac:dyDescent="0.3">
      <c r="B8014" s="102"/>
      <c r="C8014" s="210"/>
      <c r="D8014" s="102"/>
      <c r="E8014" s="210"/>
      <c r="F8014" s="102"/>
      <c r="G8014" s="210"/>
      <c r="H8014" s="102"/>
      <c r="I8014" s="210"/>
      <c r="J8014" s="102"/>
      <c r="K8014" s="210"/>
      <c r="L8014" s="102"/>
      <c r="M8014" s="210"/>
      <c r="N8014" s="102"/>
      <c r="O8014" s="210"/>
      <c r="P8014" s="102"/>
      <c r="Q8014" s="215"/>
    </row>
    <row r="8015" spans="2:17" x14ac:dyDescent="0.3">
      <c r="B8015" s="102"/>
      <c r="C8015" s="210"/>
      <c r="D8015" s="102"/>
      <c r="E8015" s="210"/>
      <c r="F8015" s="102"/>
      <c r="G8015" s="210"/>
      <c r="H8015" s="102"/>
      <c r="I8015" s="210"/>
      <c r="J8015" s="102"/>
      <c r="K8015" s="210"/>
      <c r="L8015" s="102"/>
      <c r="M8015" s="210"/>
      <c r="N8015" s="102"/>
      <c r="O8015" s="210"/>
      <c r="P8015" s="102"/>
      <c r="Q8015" s="215"/>
    </row>
    <row r="8016" spans="2:17" x14ac:dyDescent="0.3">
      <c r="B8016" s="102"/>
      <c r="C8016" s="210"/>
      <c r="D8016" s="102"/>
      <c r="E8016" s="210"/>
      <c r="F8016" s="102"/>
      <c r="G8016" s="210"/>
      <c r="H8016" s="102"/>
      <c r="I8016" s="210"/>
      <c r="J8016" s="102"/>
      <c r="K8016" s="210"/>
      <c r="L8016" s="102"/>
      <c r="M8016" s="210"/>
      <c r="N8016" s="102"/>
      <c r="O8016" s="210"/>
      <c r="P8016" s="102"/>
      <c r="Q8016" s="215"/>
    </row>
    <row r="8017" spans="2:17" x14ac:dyDescent="0.3">
      <c r="B8017" s="102"/>
      <c r="C8017" s="210"/>
      <c r="D8017" s="102"/>
      <c r="E8017" s="210"/>
      <c r="F8017" s="102"/>
      <c r="G8017" s="210"/>
      <c r="H8017" s="102"/>
      <c r="I8017" s="210"/>
      <c r="J8017" s="102"/>
      <c r="K8017" s="210"/>
      <c r="L8017" s="102"/>
      <c r="M8017" s="210"/>
      <c r="N8017" s="102"/>
      <c r="O8017" s="210"/>
      <c r="P8017" s="102"/>
      <c r="Q8017" s="215"/>
    </row>
    <row r="8018" spans="2:17" x14ac:dyDescent="0.3">
      <c r="B8018" s="102"/>
      <c r="C8018" s="210"/>
      <c r="D8018" s="102"/>
      <c r="E8018" s="210"/>
      <c r="F8018" s="102"/>
      <c r="G8018" s="210"/>
      <c r="H8018" s="102"/>
      <c r="I8018" s="210"/>
      <c r="J8018" s="102"/>
      <c r="K8018" s="210"/>
      <c r="L8018" s="102"/>
      <c r="M8018" s="210"/>
      <c r="N8018" s="102"/>
      <c r="O8018" s="210"/>
      <c r="P8018" s="102"/>
      <c r="Q8018" s="215"/>
    </row>
    <row r="8019" spans="2:17" x14ac:dyDescent="0.3">
      <c r="B8019" s="102"/>
      <c r="C8019" s="210"/>
      <c r="D8019" s="102"/>
      <c r="E8019" s="210"/>
      <c r="F8019" s="102"/>
      <c r="G8019" s="210"/>
      <c r="H8019" s="102"/>
      <c r="I8019" s="210"/>
      <c r="J8019" s="102"/>
      <c r="K8019" s="210"/>
      <c r="L8019" s="102"/>
      <c r="M8019" s="210"/>
      <c r="N8019" s="102"/>
      <c r="O8019" s="210"/>
      <c r="P8019" s="102"/>
      <c r="Q8019" s="215"/>
    </row>
    <row r="8020" spans="2:17" x14ac:dyDescent="0.3">
      <c r="B8020" s="102"/>
      <c r="C8020" s="210"/>
      <c r="D8020" s="102"/>
      <c r="E8020" s="210"/>
      <c r="F8020" s="102"/>
      <c r="G8020" s="210"/>
      <c r="H8020" s="102"/>
      <c r="I8020" s="210"/>
      <c r="J8020" s="102"/>
      <c r="K8020" s="210"/>
      <c r="L8020" s="102"/>
      <c r="M8020" s="210"/>
      <c r="N8020" s="102"/>
      <c r="O8020" s="210"/>
      <c r="P8020" s="102"/>
      <c r="Q8020" s="215"/>
    </row>
    <row r="8021" spans="2:17" x14ac:dyDescent="0.3">
      <c r="B8021" s="102"/>
      <c r="C8021" s="210"/>
      <c r="D8021" s="102"/>
      <c r="E8021" s="210"/>
      <c r="F8021" s="102"/>
      <c r="G8021" s="210"/>
      <c r="H8021" s="102"/>
      <c r="I8021" s="210"/>
      <c r="J8021" s="102"/>
      <c r="K8021" s="210"/>
      <c r="L8021" s="102"/>
      <c r="M8021" s="210"/>
      <c r="N8021" s="102"/>
      <c r="O8021" s="210"/>
      <c r="P8021" s="102"/>
      <c r="Q8021" s="215"/>
    </row>
    <row r="8022" spans="2:17" x14ac:dyDescent="0.3">
      <c r="B8022" s="102"/>
      <c r="C8022" s="210"/>
      <c r="D8022" s="102"/>
      <c r="E8022" s="210"/>
      <c r="F8022" s="102"/>
      <c r="G8022" s="210"/>
      <c r="H8022" s="102"/>
      <c r="I8022" s="210"/>
      <c r="J8022" s="102"/>
      <c r="K8022" s="210"/>
      <c r="L8022" s="102"/>
      <c r="M8022" s="210"/>
      <c r="N8022" s="102"/>
      <c r="O8022" s="210"/>
      <c r="P8022" s="102"/>
      <c r="Q8022" s="215"/>
    </row>
    <row r="8023" spans="2:17" x14ac:dyDescent="0.3">
      <c r="B8023" s="102"/>
      <c r="C8023" s="210"/>
      <c r="D8023" s="102"/>
      <c r="E8023" s="210"/>
      <c r="F8023" s="102"/>
      <c r="G8023" s="210"/>
      <c r="H8023" s="102"/>
      <c r="I8023" s="210"/>
      <c r="J8023" s="102"/>
      <c r="K8023" s="210"/>
      <c r="L8023" s="102"/>
      <c r="M8023" s="210"/>
      <c r="N8023" s="102"/>
      <c r="O8023" s="210"/>
      <c r="P8023" s="102"/>
      <c r="Q8023" s="215"/>
    </row>
    <row r="8024" spans="2:17" x14ac:dyDescent="0.3">
      <c r="B8024" s="102"/>
      <c r="C8024" s="210"/>
      <c r="D8024" s="102"/>
      <c r="E8024" s="210"/>
      <c r="F8024" s="102"/>
      <c r="G8024" s="210"/>
      <c r="H8024" s="102"/>
      <c r="I8024" s="210"/>
      <c r="J8024" s="102"/>
      <c r="K8024" s="210"/>
      <c r="L8024" s="102"/>
      <c r="M8024" s="210"/>
      <c r="N8024" s="102"/>
      <c r="O8024" s="210"/>
      <c r="P8024" s="102"/>
      <c r="Q8024" s="215"/>
    </row>
    <row r="8025" spans="2:17" x14ac:dyDescent="0.3">
      <c r="B8025" s="102"/>
      <c r="C8025" s="210"/>
      <c r="D8025" s="102"/>
      <c r="E8025" s="210"/>
      <c r="F8025" s="102"/>
      <c r="G8025" s="210"/>
      <c r="H8025" s="102"/>
      <c r="I8025" s="210"/>
      <c r="J8025" s="102"/>
      <c r="K8025" s="210"/>
      <c r="L8025" s="102"/>
      <c r="M8025" s="210"/>
      <c r="N8025" s="102"/>
      <c r="O8025" s="210"/>
      <c r="P8025" s="102"/>
      <c r="Q8025" s="215"/>
    </row>
    <row r="8026" spans="2:17" x14ac:dyDescent="0.3">
      <c r="B8026" s="102"/>
      <c r="C8026" s="210"/>
      <c r="D8026" s="102"/>
      <c r="E8026" s="210"/>
      <c r="F8026" s="102"/>
      <c r="G8026" s="210"/>
      <c r="H8026" s="102"/>
      <c r="I8026" s="210"/>
      <c r="J8026" s="102"/>
      <c r="K8026" s="210"/>
      <c r="L8026" s="102"/>
      <c r="M8026" s="210"/>
      <c r="N8026" s="102"/>
      <c r="O8026" s="210"/>
      <c r="P8026" s="102"/>
      <c r="Q8026" s="215"/>
    </row>
    <row r="8027" spans="2:17" x14ac:dyDescent="0.3">
      <c r="B8027" s="102"/>
      <c r="C8027" s="210"/>
      <c r="D8027" s="102"/>
      <c r="E8027" s="210"/>
      <c r="F8027" s="102"/>
      <c r="G8027" s="210"/>
      <c r="H8027" s="102"/>
      <c r="I8027" s="210"/>
      <c r="J8027" s="102"/>
      <c r="K8027" s="210"/>
      <c r="L8027" s="102"/>
      <c r="M8027" s="210"/>
      <c r="N8027" s="102"/>
      <c r="O8027" s="210"/>
      <c r="P8027" s="102"/>
      <c r="Q8027" s="215"/>
    </row>
    <row r="8028" spans="2:17" x14ac:dyDescent="0.3">
      <c r="B8028" s="102"/>
      <c r="C8028" s="210"/>
      <c r="D8028" s="102"/>
      <c r="E8028" s="210"/>
      <c r="F8028" s="102"/>
      <c r="G8028" s="210"/>
      <c r="H8028" s="102"/>
      <c r="I8028" s="210"/>
      <c r="J8028" s="102"/>
      <c r="K8028" s="210"/>
      <c r="L8028" s="102"/>
      <c r="M8028" s="210"/>
      <c r="N8028" s="102"/>
      <c r="O8028" s="210"/>
      <c r="P8028" s="102"/>
      <c r="Q8028" s="215"/>
    </row>
    <row r="8029" spans="2:17" x14ac:dyDescent="0.3">
      <c r="B8029" s="102"/>
      <c r="C8029" s="210"/>
      <c r="D8029" s="102"/>
      <c r="E8029" s="210"/>
      <c r="F8029" s="102"/>
      <c r="G8029" s="210"/>
      <c r="H8029" s="102"/>
      <c r="I8029" s="210"/>
      <c r="J8029" s="102"/>
      <c r="K8029" s="210"/>
      <c r="L8029" s="102"/>
      <c r="M8029" s="210"/>
      <c r="N8029" s="102"/>
      <c r="O8029" s="210"/>
      <c r="P8029" s="102"/>
      <c r="Q8029" s="215"/>
    </row>
    <row r="8030" spans="2:17" x14ac:dyDescent="0.3">
      <c r="B8030" s="102"/>
      <c r="C8030" s="210"/>
      <c r="D8030" s="102"/>
      <c r="E8030" s="210"/>
      <c r="F8030" s="102"/>
      <c r="G8030" s="210"/>
      <c r="H8030" s="102"/>
      <c r="I8030" s="210"/>
      <c r="J8030" s="102"/>
      <c r="K8030" s="210"/>
      <c r="L8030" s="102"/>
      <c r="M8030" s="210"/>
      <c r="N8030" s="102"/>
      <c r="O8030" s="210"/>
      <c r="P8030" s="102"/>
      <c r="Q8030" s="215"/>
    </row>
    <row r="8031" spans="2:17" x14ac:dyDescent="0.3">
      <c r="B8031" s="102"/>
      <c r="C8031" s="210"/>
      <c r="D8031" s="102"/>
      <c r="E8031" s="210"/>
      <c r="F8031" s="102"/>
      <c r="G8031" s="210"/>
      <c r="H8031" s="102"/>
      <c r="I8031" s="210"/>
      <c r="J8031" s="102"/>
      <c r="K8031" s="210"/>
      <c r="L8031" s="102"/>
      <c r="M8031" s="210"/>
      <c r="N8031" s="102"/>
      <c r="O8031" s="210"/>
      <c r="P8031" s="102"/>
      <c r="Q8031" s="215"/>
    </row>
    <row r="8032" spans="2:17" x14ac:dyDescent="0.3">
      <c r="B8032" s="102"/>
      <c r="C8032" s="210"/>
      <c r="D8032" s="102"/>
      <c r="E8032" s="210"/>
      <c r="F8032" s="102"/>
      <c r="G8032" s="210"/>
      <c r="H8032" s="102"/>
      <c r="I8032" s="210"/>
      <c r="J8032" s="102"/>
      <c r="K8032" s="210"/>
      <c r="L8032" s="102"/>
      <c r="M8032" s="210"/>
      <c r="N8032" s="102"/>
      <c r="O8032" s="210"/>
      <c r="P8032" s="102"/>
      <c r="Q8032" s="215"/>
    </row>
    <row r="8033" spans="2:17" x14ac:dyDescent="0.3">
      <c r="B8033" s="102"/>
      <c r="C8033" s="210"/>
      <c r="D8033" s="102"/>
      <c r="E8033" s="210"/>
      <c r="F8033" s="102"/>
      <c r="G8033" s="210"/>
      <c r="H8033" s="102"/>
      <c r="I8033" s="210"/>
      <c r="J8033" s="102"/>
      <c r="K8033" s="210"/>
      <c r="L8033" s="102"/>
      <c r="M8033" s="210"/>
      <c r="N8033" s="102"/>
      <c r="O8033" s="210"/>
      <c r="P8033" s="102"/>
      <c r="Q8033" s="215"/>
    </row>
    <row r="8034" spans="2:17" x14ac:dyDescent="0.3">
      <c r="B8034" s="102"/>
      <c r="C8034" s="210"/>
      <c r="D8034" s="102"/>
      <c r="E8034" s="210"/>
      <c r="F8034" s="102"/>
      <c r="G8034" s="210"/>
      <c r="H8034" s="102"/>
      <c r="I8034" s="210"/>
      <c r="J8034" s="102"/>
      <c r="K8034" s="210"/>
      <c r="L8034" s="102"/>
      <c r="M8034" s="210"/>
      <c r="N8034" s="102"/>
      <c r="O8034" s="210"/>
      <c r="P8034" s="102"/>
      <c r="Q8034" s="215"/>
    </row>
    <row r="8035" spans="2:17" x14ac:dyDescent="0.3">
      <c r="B8035" s="102"/>
      <c r="C8035" s="210"/>
      <c r="D8035" s="102"/>
      <c r="E8035" s="210"/>
      <c r="F8035" s="102"/>
      <c r="G8035" s="210"/>
      <c r="H8035" s="102"/>
      <c r="I8035" s="210"/>
      <c r="J8035" s="102"/>
      <c r="K8035" s="210"/>
      <c r="L8035" s="102"/>
      <c r="M8035" s="210"/>
      <c r="N8035" s="102"/>
      <c r="O8035" s="210"/>
      <c r="P8035" s="102"/>
      <c r="Q8035" s="215"/>
    </row>
    <row r="8036" spans="2:17" x14ac:dyDescent="0.3">
      <c r="B8036" s="102"/>
      <c r="C8036" s="210"/>
      <c r="D8036" s="102"/>
      <c r="E8036" s="210"/>
      <c r="F8036" s="102"/>
      <c r="G8036" s="210"/>
      <c r="H8036" s="102"/>
      <c r="I8036" s="210"/>
      <c r="J8036" s="102"/>
      <c r="K8036" s="210"/>
      <c r="L8036" s="102"/>
      <c r="M8036" s="210"/>
      <c r="N8036" s="102"/>
      <c r="O8036" s="210"/>
      <c r="P8036" s="102"/>
      <c r="Q8036" s="215"/>
    </row>
    <row r="8037" spans="2:17" x14ac:dyDescent="0.3">
      <c r="B8037" s="102"/>
      <c r="C8037" s="210"/>
      <c r="D8037" s="102"/>
      <c r="E8037" s="210"/>
      <c r="F8037" s="102"/>
      <c r="G8037" s="210"/>
      <c r="H8037" s="102"/>
      <c r="I8037" s="210"/>
      <c r="J8037" s="102"/>
      <c r="K8037" s="210"/>
      <c r="L8037" s="102"/>
      <c r="M8037" s="210"/>
      <c r="N8037" s="102"/>
      <c r="O8037" s="210"/>
      <c r="P8037" s="102"/>
      <c r="Q8037" s="215"/>
    </row>
    <row r="8038" spans="2:17" x14ac:dyDescent="0.3">
      <c r="B8038" s="102"/>
      <c r="C8038" s="210"/>
      <c r="D8038" s="102"/>
      <c r="E8038" s="210"/>
      <c r="F8038" s="102"/>
      <c r="G8038" s="210"/>
      <c r="H8038" s="102"/>
      <c r="I8038" s="210"/>
      <c r="J8038" s="102"/>
      <c r="K8038" s="210"/>
      <c r="L8038" s="102"/>
      <c r="M8038" s="210"/>
      <c r="N8038" s="102"/>
      <c r="O8038" s="210"/>
      <c r="P8038" s="102"/>
      <c r="Q8038" s="215"/>
    </row>
    <row r="8039" spans="2:17" x14ac:dyDescent="0.3">
      <c r="B8039" s="102"/>
      <c r="C8039" s="210"/>
      <c r="D8039" s="102"/>
      <c r="E8039" s="210"/>
      <c r="F8039" s="102"/>
      <c r="G8039" s="210"/>
      <c r="H8039" s="102"/>
      <c r="I8039" s="210"/>
      <c r="J8039" s="102"/>
      <c r="K8039" s="210"/>
      <c r="L8039" s="102"/>
      <c r="M8039" s="210"/>
      <c r="N8039" s="102"/>
      <c r="O8039" s="210"/>
      <c r="P8039" s="102"/>
      <c r="Q8039" s="215"/>
    </row>
    <row r="8040" spans="2:17" x14ac:dyDescent="0.3">
      <c r="B8040" s="102"/>
      <c r="C8040" s="210"/>
      <c r="D8040" s="102"/>
      <c r="E8040" s="210"/>
      <c r="F8040" s="102"/>
      <c r="G8040" s="210"/>
      <c r="H8040" s="102"/>
      <c r="I8040" s="210"/>
      <c r="J8040" s="102"/>
      <c r="K8040" s="210"/>
      <c r="L8040" s="102"/>
      <c r="M8040" s="210"/>
      <c r="N8040" s="102"/>
      <c r="O8040" s="210"/>
      <c r="P8040" s="102"/>
      <c r="Q8040" s="215"/>
    </row>
    <row r="8041" spans="2:17" x14ac:dyDescent="0.3">
      <c r="B8041" s="102"/>
      <c r="C8041" s="210"/>
      <c r="D8041" s="102"/>
      <c r="E8041" s="210"/>
      <c r="F8041" s="102"/>
      <c r="G8041" s="210"/>
      <c r="H8041" s="102"/>
      <c r="I8041" s="210"/>
      <c r="J8041" s="102"/>
      <c r="K8041" s="210"/>
      <c r="L8041" s="102"/>
      <c r="M8041" s="210"/>
      <c r="N8041" s="102"/>
      <c r="O8041" s="210"/>
      <c r="P8041" s="102"/>
      <c r="Q8041" s="215"/>
    </row>
    <row r="8042" spans="2:17" x14ac:dyDescent="0.3">
      <c r="B8042" s="102"/>
      <c r="C8042" s="210"/>
      <c r="D8042" s="102"/>
      <c r="E8042" s="210"/>
      <c r="F8042" s="102"/>
      <c r="G8042" s="210"/>
      <c r="H8042" s="102"/>
      <c r="I8042" s="210"/>
      <c r="J8042" s="102"/>
      <c r="K8042" s="210"/>
      <c r="L8042" s="102"/>
      <c r="M8042" s="210"/>
      <c r="N8042" s="102"/>
      <c r="O8042" s="210"/>
      <c r="P8042" s="102"/>
      <c r="Q8042" s="215"/>
    </row>
    <row r="8043" spans="2:17" x14ac:dyDescent="0.3">
      <c r="B8043" s="102"/>
      <c r="C8043" s="210"/>
      <c r="D8043" s="102"/>
      <c r="E8043" s="210"/>
      <c r="F8043" s="102"/>
      <c r="G8043" s="210"/>
      <c r="H8043" s="102"/>
      <c r="I8043" s="210"/>
      <c r="J8043" s="102"/>
      <c r="K8043" s="210"/>
      <c r="L8043" s="102"/>
      <c r="M8043" s="210"/>
      <c r="N8043" s="102"/>
      <c r="O8043" s="210"/>
      <c r="P8043" s="102"/>
      <c r="Q8043" s="215"/>
    </row>
    <row r="8044" spans="2:17" x14ac:dyDescent="0.3">
      <c r="B8044" s="102"/>
      <c r="C8044" s="210"/>
      <c r="D8044" s="102"/>
      <c r="E8044" s="210"/>
      <c r="F8044" s="102"/>
      <c r="G8044" s="210"/>
      <c r="H8044" s="102"/>
      <c r="I8044" s="210"/>
      <c r="J8044" s="102"/>
      <c r="K8044" s="210"/>
      <c r="L8044" s="102"/>
      <c r="M8044" s="210"/>
      <c r="N8044" s="102"/>
      <c r="O8044" s="210"/>
      <c r="P8044" s="102"/>
      <c r="Q8044" s="215"/>
    </row>
    <row r="8045" spans="2:17" x14ac:dyDescent="0.3">
      <c r="B8045" s="102"/>
      <c r="C8045" s="210"/>
      <c r="D8045" s="102"/>
      <c r="E8045" s="210"/>
      <c r="F8045" s="102"/>
      <c r="G8045" s="210"/>
      <c r="H8045" s="102"/>
      <c r="I8045" s="210"/>
      <c r="J8045" s="102"/>
      <c r="K8045" s="210"/>
      <c r="L8045" s="102"/>
      <c r="M8045" s="210"/>
      <c r="N8045" s="102"/>
      <c r="O8045" s="210"/>
      <c r="P8045" s="102"/>
      <c r="Q8045" s="215"/>
    </row>
    <row r="8046" spans="2:17" x14ac:dyDescent="0.3">
      <c r="B8046" s="102"/>
      <c r="C8046" s="210"/>
      <c r="D8046" s="102"/>
      <c r="E8046" s="210"/>
      <c r="F8046" s="102"/>
      <c r="G8046" s="210"/>
      <c r="H8046" s="102"/>
      <c r="I8046" s="210"/>
      <c r="J8046" s="102"/>
      <c r="K8046" s="210"/>
      <c r="L8046" s="102"/>
      <c r="M8046" s="210"/>
      <c r="N8046" s="102"/>
      <c r="O8046" s="210"/>
      <c r="P8046" s="102"/>
      <c r="Q8046" s="215"/>
    </row>
    <row r="8047" spans="2:17" x14ac:dyDescent="0.3">
      <c r="B8047" s="102"/>
      <c r="C8047" s="210"/>
      <c r="D8047" s="102"/>
      <c r="E8047" s="210"/>
      <c r="F8047" s="102"/>
      <c r="G8047" s="210"/>
      <c r="H8047" s="102"/>
      <c r="I8047" s="210"/>
      <c r="J8047" s="102"/>
      <c r="K8047" s="210"/>
      <c r="L8047" s="102"/>
      <c r="M8047" s="210"/>
      <c r="N8047" s="102"/>
      <c r="O8047" s="210"/>
      <c r="P8047" s="102"/>
      <c r="Q8047" s="215"/>
    </row>
    <row r="8048" spans="2:17" x14ac:dyDescent="0.3">
      <c r="B8048" s="102"/>
      <c r="C8048" s="210"/>
      <c r="D8048" s="102"/>
      <c r="E8048" s="210"/>
      <c r="F8048" s="102"/>
      <c r="G8048" s="210"/>
      <c r="H8048" s="102"/>
      <c r="I8048" s="210"/>
      <c r="J8048" s="102"/>
      <c r="K8048" s="210"/>
      <c r="L8048" s="102"/>
      <c r="M8048" s="210"/>
      <c r="N8048" s="102"/>
      <c r="O8048" s="210"/>
      <c r="P8048" s="102"/>
      <c r="Q8048" s="215"/>
    </row>
    <row r="8049" spans="2:17" x14ac:dyDescent="0.3">
      <c r="B8049" s="102"/>
      <c r="C8049" s="210"/>
      <c r="D8049" s="102"/>
      <c r="E8049" s="210"/>
      <c r="F8049" s="102"/>
      <c r="G8049" s="210"/>
      <c r="H8049" s="102"/>
      <c r="I8049" s="210"/>
      <c r="J8049" s="102"/>
      <c r="K8049" s="210"/>
      <c r="L8049" s="102"/>
      <c r="M8049" s="210"/>
      <c r="N8049" s="102"/>
      <c r="O8049" s="210"/>
      <c r="P8049" s="102"/>
      <c r="Q8049" s="215"/>
    </row>
    <row r="8050" spans="2:17" x14ac:dyDescent="0.3">
      <c r="B8050" s="102"/>
      <c r="C8050" s="210"/>
      <c r="D8050" s="102"/>
      <c r="E8050" s="210"/>
      <c r="F8050" s="102"/>
      <c r="G8050" s="210"/>
      <c r="H8050" s="102"/>
      <c r="I8050" s="210"/>
      <c r="J8050" s="102"/>
      <c r="K8050" s="210"/>
      <c r="L8050" s="102"/>
      <c r="M8050" s="210"/>
      <c r="N8050" s="102"/>
      <c r="O8050" s="210"/>
      <c r="P8050" s="102"/>
      <c r="Q8050" s="215"/>
    </row>
    <row r="8051" spans="2:17" x14ac:dyDescent="0.3">
      <c r="B8051" s="102"/>
      <c r="C8051" s="210"/>
      <c r="D8051" s="102"/>
      <c r="E8051" s="210"/>
      <c r="F8051" s="102"/>
      <c r="G8051" s="210"/>
      <c r="H8051" s="102"/>
      <c r="I8051" s="210"/>
      <c r="J8051" s="102"/>
      <c r="K8051" s="210"/>
      <c r="L8051" s="102"/>
      <c r="M8051" s="210"/>
      <c r="N8051" s="102"/>
      <c r="O8051" s="210"/>
      <c r="P8051" s="102"/>
      <c r="Q8051" s="215"/>
    </row>
    <row r="8052" spans="2:17" x14ac:dyDescent="0.3">
      <c r="B8052" s="102"/>
      <c r="C8052" s="210"/>
      <c r="D8052" s="102"/>
      <c r="E8052" s="210"/>
      <c r="F8052" s="102"/>
      <c r="G8052" s="210"/>
      <c r="H8052" s="102"/>
      <c r="I8052" s="210"/>
      <c r="J8052" s="102"/>
      <c r="K8052" s="210"/>
      <c r="L8052" s="102"/>
      <c r="M8052" s="210"/>
      <c r="N8052" s="102"/>
      <c r="O8052" s="210"/>
      <c r="P8052" s="102"/>
      <c r="Q8052" s="215"/>
    </row>
    <row r="8053" spans="2:17" x14ac:dyDescent="0.3">
      <c r="B8053" s="102"/>
      <c r="C8053" s="210"/>
      <c r="D8053" s="102"/>
      <c r="E8053" s="210"/>
      <c r="F8053" s="102"/>
      <c r="G8053" s="210"/>
      <c r="H8053" s="102"/>
      <c r="I8053" s="210"/>
      <c r="J8053" s="102"/>
      <c r="K8053" s="210"/>
      <c r="L8053" s="102"/>
      <c r="M8053" s="210"/>
      <c r="N8053" s="102"/>
      <c r="O8053" s="210"/>
      <c r="P8053" s="102"/>
      <c r="Q8053" s="215"/>
    </row>
    <row r="8054" spans="2:17" x14ac:dyDescent="0.3">
      <c r="B8054" s="102"/>
      <c r="C8054" s="210"/>
      <c r="D8054" s="102"/>
      <c r="E8054" s="210"/>
      <c r="F8054" s="102"/>
      <c r="G8054" s="210"/>
      <c r="H8054" s="102"/>
      <c r="I8054" s="210"/>
      <c r="J8054" s="102"/>
      <c r="K8054" s="210"/>
      <c r="L8054" s="102"/>
      <c r="M8054" s="210"/>
      <c r="N8054" s="102"/>
      <c r="O8054" s="210"/>
      <c r="P8054" s="102"/>
      <c r="Q8054" s="215"/>
    </row>
    <row r="8055" spans="2:17" x14ac:dyDescent="0.3">
      <c r="B8055" s="102"/>
      <c r="C8055" s="210"/>
      <c r="D8055" s="102"/>
      <c r="E8055" s="210"/>
      <c r="F8055" s="102"/>
      <c r="G8055" s="210"/>
      <c r="H8055" s="102"/>
      <c r="I8055" s="210"/>
      <c r="J8055" s="102"/>
      <c r="K8055" s="210"/>
      <c r="L8055" s="102"/>
      <c r="M8055" s="210"/>
      <c r="N8055" s="102"/>
      <c r="O8055" s="210"/>
      <c r="P8055" s="102"/>
      <c r="Q8055" s="215"/>
    </row>
    <row r="8056" spans="2:17" x14ac:dyDescent="0.3">
      <c r="B8056" s="102"/>
      <c r="C8056" s="210"/>
      <c r="D8056" s="102"/>
      <c r="E8056" s="210"/>
      <c r="F8056" s="102"/>
      <c r="G8056" s="210"/>
      <c r="H8056" s="102"/>
      <c r="I8056" s="210"/>
      <c r="J8056" s="102"/>
      <c r="K8056" s="210"/>
      <c r="L8056" s="102"/>
      <c r="M8056" s="210"/>
      <c r="N8056" s="102"/>
      <c r="O8056" s="210"/>
      <c r="P8056" s="102"/>
      <c r="Q8056" s="215"/>
    </row>
    <row r="8057" spans="2:17" x14ac:dyDescent="0.3">
      <c r="B8057" s="102"/>
      <c r="C8057" s="210"/>
      <c r="D8057" s="102"/>
      <c r="E8057" s="210"/>
      <c r="F8057" s="102"/>
      <c r="G8057" s="210"/>
      <c r="H8057" s="102"/>
      <c r="I8057" s="210"/>
      <c r="J8057" s="102"/>
      <c r="K8057" s="210"/>
      <c r="L8057" s="102"/>
      <c r="M8057" s="210"/>
      <c r="N8057" s="102"/>
      <c r="O8057" s="210"/>
      <c r="P8057" s="102"/>
      <c r="Q8057" s="215"/>
    </row>
    <row r="8058" spans="2:17" x14ac:dyDescent="0.3">
      <c r="B8058" s="102"/>
      <c r="C8058" s="210"/>
      <c r="D8058" s="102"/>
      <c r="E8058" s="210"/>
      <c r="F8058" s="102"/>
      <c r="G8058" s="210"/>
      <c r="H8058" s="102"/>
      <c r="I8058" s="210"/>
      <c r="J8058" s="102"/>
      <c r="K8058" s="210"/>
      <c r="L8058" s="102"/>
      <c r="M8058" s="210"/>
      <c r="N8058" s="102"/>
      <c r="O8058" s="210"/>
      <c r="P8058" s="102"/>
      <c r="Q8058" s="215"/>
    </row>
    <row r="8059" spans="2:17" x14ac:dyDescent="0.3">
      <c r="B8059" s="102"/>
      <c r="C8059" s="210"/>
      <c r="D8059" s="102"/>
      <c r="E8059" s="210"/>
      <c r="F8059" s="102"/>
      <c r="G8059" s="210"/>
      <c r="H8059" s="102"/>
      <c r="I8059" s="210"/>
      <c r="J8059" s="102"/>
      <c r="K8059" s="210"/>
      <c r="L8059" s="102"/>
      <c r="M8059" s="210"/>
      <c r="N8059" s="102"/>
      <c r="O8059" s="210"/>
      <c r="P8059" s="102"/>
      <c r="Q8059" s="215"/>
    </row>
    <row r="8060" spans="2:17" x14ac:dyDescent="0.3">
      <c r="B8060" s="102"/>
      <c r="C8060" s="210"/>
      <c r="D8060" s="102"/>
      <c r="E8060" s="210"/>
      <c r="F8060" s="102"/>
      <c r="G8060" s="210"/>
      <c r="H8060" s="102"/>
      <c r="I8060" s="210"/>
      <c r="J8060" s="102"/>
      <c r="K8060" s="210"/>
      <c r="L8060" s="102"/>
      <c r="M8060" s="210"/>
      <c r="N8060" s="102"/>
      <c r="O8060" s="210"/>
      <c r="P8060" s="102"/>
      <c r="Q8060" s="215"/>
    </row>
    <row r="8061" spans="2:17" x14ac:dyDescent="0.3">
      <c r="B8061" s="102"/>
      <c r="C8061" s="210"/>
      <c r="D8061" s="102"/>
      <c r="E8061" s="210"/>
      <c r="F8061" s="102"/>
      <c r="G8061" s="210"/>
      <c r="H8061" s="102"/>
      <c r="I8061" s="210"/>
      <c r="J8061" s="102"/>
      <c r="K8061" s="210"/>
      <c r="L8061" s="102"/>
      <c r="M8061" s="210"/>
      <c r="N8061" s="102"/>
      <c r="O8061" s="210"/>
      <c r="P8061" s="102"/>
      <c r="Q8061" s="215"/>
    </row>
    <row r="8062" spans="2:17" x14ac:dyDescent="0.3">
      <c r="B8062" s="102"/>
      <c r="C8062" s="210"/>
      <c r="D8062" s="102"/>
      <c r="E8062" s="210"/>
      <c r="F8062" s="102"/>
      <c r="G8062" s="210"/>
      <c r="H8062" s="102"/>
      <c r="I8062" s="210"/>
      <c r="J8062" s="102"/>
      <c r="K8062" s="210"/>
      <c r="L8062" s="102"/>
      <c r="M8062" s="210"/>
      <c r="N8062" s="102"/>
      <c r="O8062" s="210"/>
      <c r="P8062" s="102"/>
      <c r="Q8062" s="215"/>
    </row>
    <row r="8063" spans="2:17" x14ac:dyDescent="0.3">
      <c r="B8063" s="102"/>
      <c r="C8063" s="210"/>
      <c r="D8063" s="102"/>
      <c r="E8063" s="210"/>
      <c r="F8063" s="102"/>
      <c r="G8063" s="210"/>
      <c r="H8063" s="102"/>
      <c r="I8063" s="210"/>
      <c r="J8063" s="102"/>
      <c r="K8063" s="210"/>
      <c r="L8063" s="102"/>
      <c r="M8063" s="210"/>
      <c r="N8063" s="102"/>
      <c r="O8063" s="210"/>
      <c r="P8063" s="102"/>
      <c r="Q8063" s="215"/>
    </row>
    <row r="8064" spans="2:17" x14ac:dyDescent="0.3">
      <c r="B8064" s="102"/>
      <c r="C8064" s="210"/>
      <c r="D8064" s="102"/>
      <c r="E8064" s="210"/>
      <c r="F8064" s="102"/>
      <c r="G8064" s="210"/>
      <c r="H8064" s="102"/>
      <c r="I8064" s="210"/>
      <c r="J8064" s="102"/>
      <c r="K8064" s="210"/>
      <c r="L8064" s="102"/>
      <c r="M8064" s="210"/>
      <c r="N8064" s="102"/>
      <c r="O8064" s="210"/>
      <c r="P8064" s="102"/>
      <c r="Q8064" s="215"/>
    </row>
    <row r="8065" spans="2:17" x14ac:dyDescent="0.3">
      <c r="B8065" s="102"/>
      <c r="C8065" s="210"/>
      <c r="D8065" s="102"/>
      <c r="E8065" s="210"/>
      <c r="F8065" s="102"/>
      <c r="G8065" s="210"/>
      <c r="H8065" s="102"/>
      <c r="I8065" s="210"/>
      <c r="J8065" s="102"/>
      <c r="K8065" s="210"/>
      <c r="L8065" s="102"/>
      <c r="M8065" s="210"/>
      <c r="N8065" s="102"/>
      <c r="O8065" s="210"/>
      <c r="P8065" s="102"/>
      <c r="Q8065" s="215"/>
    </row>
    <row r="8066" spans="2:17" x14ac:dyDescent="0.3">
      <c r="B8066" s="102"/>
      <c r="C8066" s="210"/>
      <c r="D8066" s="102"/>
      <c r="E8066" s="210"/>
      <c r="F8066" s="102"/>
      <c r="G8066" s="210"/>
      <c r="H8066" s="102"/>
      <c r="I8066" s="210"/>
      <c r="J8066" s="102"/>
      <c r="K8066" s="210"/>
      <c r="L8066" s="102"/>
      <c r="M8066" s="210"/>
      <c r="N8066" s="102"/>
      <c r="O8066" s="210"/>
      <c r="P8066" s="102"/>
      <c r="Q8066" s="215"/>
    </row>
    <row r="8067" spans="2:17" x14ac:dyDescent="0.3">
      <c r="B8067" s="102"/>
      <c r="C8067" s="210"/>
      <c r="D8067" s="102"/>
      <c r="E8067" s="210"/>
      <c r="F8067" s="102"/>
      <c r="G8067" s="210"/>
      <c r="H8067" s="102"/>
      <c r="I8067" s="210"/>
      <c r="J8067" s="102"/>
      <c r="K8067" s="210"/>
      <c r="L8067" s="102"/>
      <c r="M8067" s="210"/>
      <c r="N8067" s="102"/>
      <c r="O8067" s="210"/>
      <c r="P8067" s="102"/>
      <c r="Q8067" s="215"/>
    </row>
    <row r="8068" spans="2:17" x14ac:dyDescent="0.3">
      <c r="B8068" s="102"/>
      <c r="C8068" s="210"/>
      <c r="D8068" s="102"/>
      <c r="E8068" s="210"/>
      <c r="F8068" s="102"/>
      <c r="G8068" s="210"/>
      <c r="H8068" s="102"/>
      <c r="I8068" s="210"/>
      <c r="J8068" s="102"/>
      <c r="K8068" s="210"/>
      <c r="L8068" s="102"/>
      <c r="M8068" s="210"/>
      <c r="N8068" s="102"/>
      <c r="O8068" s="210"/>
      <c r="P8068" s="102"/>
      <c r="Q8068" s="215"/>
    </row>
    <row r="8069" spans="2:17" x14ac:dyDescent="0.3">
      <c r="B8069" s="102"/>
      <c r="C8069" s="210"/>
      <c r="D8069" s="102"/>
      <c r="E8069" s="210"/>
      <c r="F8069" s="102"/>
      <c r="G8069" s="210"/>
      <c r="H8069" s="102"/>
      <c r="I8069" s="210"/>
      <c r="J8069" s="102"/>
      <c r="K8069" s="210"/>
      <c r="L8069" s="102"/>
      <c r="M8069" s="210"/>
      <c r="N8069" s="102"/>
      <c r="O8069" s="210"/>
      <c r="P8069" s="102"/>
      <c r="Q8069" s="215"/>
    </row>
    <row r="8070" spans="2:17" x14ac:dyDescent="0.3">
      <c r="B8070" s="102"/>
      <c r="C8070" s="210"/>
      <c r="D8070" s="102"/>
      <c r="E8070" s="210"/>
      <c r="F8070" s="102"/>
      <c r="G8070" s="210"/>
      <c r="H8070" s="102"/>
      <c r="I8070" s="210"/>
      <c r="J8070" s="102"/>
      <c r="K8070" s="210"/>
      <c r="L8070" s="102"/>
      <c r="M8070" s="210"/>
      <c r="N8070" s="102"/>
      <c r="O8070" s="210"/>
      <c r="P8070" s="102"/>
      <c r="Q8070" s="215"/>
    </row>
    <row r="8071" spans="2:17" x14ac:dyDescent="0.3">
      <c r="B8071" s="102"/>
      <c r="C8071" s="210"/>
      <c r="D8071" s="102"/>
      <c r="E8071" s="210"/>
      <c r="F8071" s="102"/>
      <c r="G8071" s="210"/>
      <c r="H8071" s="102"/>
      <c r="I8071" s="210"/>
      <c r="J8071" s="102"/>
      <c r="K8071" s="210"/>
      <c r="L8071" s="102"/>
      <c r="M8071" s="210"/>
      <c r="N8071" s="102"/>
      <c r="O8071" s="210"/>
      <c r="P8071" s="102"/>
      <c r="Q8071" s="215"/>
    </row>
    <row r="8072" spans="2:17" x14ac:dyDescent="0.3">
      <c r="B8072" s="102"/>
      <c r="C8072" s="210"/>
      <c r="D8072" s="102"/>
      <c r="E8072" s="210"/>
      <c r="F8072" s="102"/>
      <c r="G8072" s="210"/>
      <c r="H8072" s="102"/>
      <c r="I8072" s="210"/>
      <c r="J8072" s="102"/>
      <c r="K8072" s="210"/>
      <c r="L8072" s="102"/>
      <c r="M8072" s="210"/>
      <c r="N8072" s="102"/>
      <c r="O8072" s="210"/>
      <c r="P8072" s="102"/>
      <c r="Q8072" s="215"/>
    </row>
    <row r="8073" spans="2:17" x14ac:dyDescent="0.3">
      <c r="B8073" s="102"/>
      <c r="C8073" s="210"/>
      <c r="D8073" s="102"/>
      <c r="E8073" s="210"/>
      <c r="F8073" s="102"/>
      <c r="G8073" s="210"/>
      <c r="H8073" s="102"/>
      <c r="I8073" s="210"/>
      <c r="J8073" s="102"/>
      <c r="K8073" s="210"/>
      <c r="L8073" s="102"/>
      <c r="M8073" s="210"/>
      <c r="N8073" s="102"/>
      <c r="O8073" s="210"/>
      <c r="P8073" s="102"/>
      <c r="Q8073" s="215"/>
    </row>
    <row r="8074" spans="2:17" x14ac:dyDescent="0.3">
      <c r="B8074" s="102"/>
      <c r="C8074" s="210"/>
      <c r="D8074" s="102"/>
      <c r="E8074" s="210"/>
      <c r="F8074" s="102"/>
      <c r="G8074" s="210"/>
      <c r="H8074" s="102"/>
      <c r="I8074" s="210"/>
      <c r="J8074" s="102"/>
      <c r="K8074" s="210"/>
      <c r="L8074" s="102"/>
      <c r="M8074" s="210"/>
      <c r="N8074" s="102"/>
      <c r="O8074" s="210"/>
      <c r="P8074" s="102"/>
      <c r="Q8074" s="215"/>
    </row>
    <row r="8075" spans="2:17" x14ac:dyDescent="0.3">
      <c r="B8075" s="102"/>
      <c r="C8075" s="210"/>
      <c r="D8075" s="102"/>
      <c r="E8075" s="210"/>
      <c r="F8075" s="102"/>
      <c r="G8075" s="210"/>
      <c r="H8075" s="102"/>
      <c r="I8075" s="210"/>
      <c r="J8075" s="102"/>
      <c r="K8075" s="210"/>
      <c r="L8075" s="102"/>
      <c r="M8075" s="210"/>
      <c r="N8075" s="102"/>
      <c r="O8075" s="210"/>
      <c r="P8075" s="102"/>
      <c r="Q8075" s="215"/>
    </row>
    <row r="8076" spans="2:17" x14ac:dyDescent="0.3">
      <c r="B8076" s="102"/>
      <c r="C8076" s="210"/>
      <c r="D8076" s="102"/>
      <c r="E8076" s="210"/>
      <c r="F8076" s="102"/>
      <c r="G8076" s="210"/>
      <c r="H8076" s="102"/>
      <c r="I8076" s="210"/>
      <c r="J8076" s="102"/>
      <c r="K8076" s="210"/>
      <c r="L8076" s="102"/>
      <c r="M8076" s="210"/>
      <c r="N8076" s="102"/>
      <c r="O8076" s="210"/>
      <c r="P8076" s="102"/>
      <c r="Q8076" s="215"/>
    </row>
    <row r="8077" spans="2:17" x14ac:dyDescent="0.3">
      <c r="B8077" s="102"/>
      <c r="C8077" s="210"/>
      <c r="D8077" s="102"/>
      <c r="E8077" s="210"/>
      <c r="F8077" s="102"/>
      <c r="G8077" s="210"/>
      <c r="H8077" s="102"/>
      <c r="I8077" s="210"/>
      <c r="J8077" s="102"/>
      <c r="K8077" s="210"/>
      <c r="L8077" s="102"/>
      <c r="M8077" s="210"/>
      <c r="N8077" s="102"/>
      <c r="O8077" s="210"/>
      <c r="P8077" s="102"/>
      <c r="Q8077" s="215"/>
    </row>
    <row r="8078" spans="2:17" x14ac:dyDescent="0.3">
      <c r="B8078" s="102"/>
      <c r="C8078" s="210"/>
      <c r="D8078" s="102"/>
      <c r="E8078" s="210"/>
      <c r="F8078" s="102"/>
      <c r="G8078" s="210"/>
      <c r="H8078" s="102"/>
      <c r="I8078" s="210"/>
      <c r="J8078" s="102"/>
      <c r="K8078" s="210"/>
      <c r="L8078" s="102"/>
      <c r="M8078" s="210"/>
      <c r="N8078" s="102"/>
      <c r="O8078" s="210"/>
      <c r="P8078" s="102"/>
      <c r="Q8078" s="215"/>
    </row>
    <row r="8079" spans="2:17" x14ac:dyDescent="0.3">
      <c r="B8079" s="102"/>
      <c r="C8079" s="210"/>
      <c r="D8079" s="102"/>
      <c r="E8079" s="210"/>
      <c r="F8079" s="102"/>
      <c r="G8079" s="210"/>
      <c r="H8079" s="102"/>
      <c r="I8079" s="210"/>
      <c r="J8079" s="102"/>
      <c r="K8079" s="210"/>
      <c r="L8079" s="102"/>
      <c r="M8079" s="210"/>
      <c r="N8079" s="102"/>
      <c r="O8079" s="210"/>
      <c r="P8079" s="102"/>
      <c r="Q8079" s="215"/>
    </row>
    <row r="8080" spans="2:17" x14ac:dyDescent="0.3">
      <c r="B8080" s="102"/>
      <c r="C8080" s="210"/>
      <c r="D8080" s="102"/>
      <c r="E8080" s="210"/>
      <c r="F8080" s="102"/>
      <c r="G8080" s="210"/>
      <c r="H8080" s="102"/>
      <c r="I8080" s="210"/>
      <c r="J8080" s="102"/>
      <c r="K8080" s="210"/>
      <c r="L8080" s="102"/>
      <c r="M8080" s="210"/>
      <c r="N8080" s="102"/>
      <c r="O8080" s="210"/>
      <c r="P8080" s="102"/>
      <c r="Q8080" s="215"/>
    </row>
    <row r="8081" spans="2:17" x14ac:dyDescent="0.3">
      <c r="B8081" s="102"/>
      <c r="C8081" s="210"/>
      <c r="D8081" s="102"/>
      <c r="E8081" s="210"/>
      <c r="F8081" s="102"/>
      <c r="G8081" s="210"/>
      <c r="H8081" s="102"/>
      <c r="I8081" s="210"/>
      <c r="J8081" s="102"/>
      <c r="K8081" s="210"/>
      <c r="L8081" s="102"/>
      <c r="M8081" s="210"/>
      <c r="N8081" s="102"/>
      <c r="O8081" s="210"/>
      <c r="P8081" s="102"/>
      <c r="Q8081" s="215"/>
    </row>
    <row r="8082" spans="2:17" x14ac:dyDescent="0.3">
      <c r="B8082" s="102"/>
      <c r="C8082" s="210"/>
      <c r="D8082" s="102"/>
      <c r="E8082" s="210"/>
      <c r="F8082" s="102"/>
      <c r="G8082" s="210"/>
      <c r="H8082" s="102"/>
      <c r="I8082" s="210"/>
      <c r="J8082" s="102"/>
      <c r="K8082" s="210"/>
      <c r="L8082" s="102"/>
      <c r="M8082" s="210"/>
      <c r="N8082" s="102"/>
      <c r="O8082" s="210"/>
      <c r="P8082" s="102"/>
      <c r="Q8082" s="215"/>
    </row>
    <row r="8083" spans="2:17" x14ac:dyDescent="0.3">
      <c r="B8083" s="102"/>
      <c r="C8083" s="210"/>
      <c r="D8083" s="102"/>
      <c r="E8083" s="210"/>
      <c r="F8083" s="102"/>
      <c r="G8083" s="210"/>
      <c r="H8083" s="102"/>
      <c r="I8083" s="210"/>
      <c r="J8083" s="102"/>
      <c r="K8083" s="210"/>
      <c r="L8083" s="102"/>
      <c r="M8083" s="210"/>
      <c r="N8083" s="102"/>
      <c r="O8083" s="210"/>
      <c r="P8083" s="102"/>
      <c r="Q8083" s="215"/>
    </row>
    <row r="8084" spans="2:17" x14ac:dyDescent="0.3">
      <c r="B8084" s="102"/>
      <c r="C8084" s="210"/>
      <c r="D8084" s="102"/>
      <c r="E8084" s="210"/>
      <c r="F8084" s="102"/>
      <c r="G8084" s="210"/>
      <c r="H8084" s="102"/>
      <c r="I8084" s="210"/>
      <c r="J8084" s="102"/>
      <c r="K8084" s="210"/>
      <c r="L8084" s="102"/>
      <c r="M8084" s="210"/>
      <c r="N8084" s="102"/>
      <c r="O8084" s="210"/>
      <c r="P8084" s="102"/>
      <c r="Q8084" s="215"/>
    </row>
    <row r="8085" spans="2:17" x14ac:dyDescent="0.3">
      <c r="B8085" s="102"/>
      <c r="C8085" s="210"/>
      <c r="D8085" s="102"/>
      <c r="E8085" s="210"/>
      <c r="F8085" s="102"/>
      <c r="G8085" s="210"/>
      <c r="H8085" s="102"/>
      <c r="I8085" s="210"/>
      <c r="J8085" s="102"/>
      <c r="K8085" s="210"/>
      <c r="L8085" s="102"/>
      <c r="M8085" s="210"/>
      <c r="N8085" s="102"/>
      <c r="O8085" s="210"/>
      <c r="P8085" s="102"/>
      <c r="Q8085" s="215"/>
    </row>
    <row r="8086" spans="2:17" x14ac:dyDescent="0.3">
      <c r="B8086" s="102"/>
      <c r="C8086" s="210"/>
      <c r="D8086" s="102"/>
      <c r="E8086" s="210"/>
      <c r="F8086" s="102"/>
      <c r="G8086" s="210"/>
      <c r="H8086" s="102"/>
      <c r="I8086" s="210"/>
      <c r="J8086" s="102"/>
      <c r="K8086" s="210"/>
      <c r="L8086" s="102"/>
      <c r="M8086" s="210"/>
      <c r="N8086" s="102"/>
      <c r="O8086" s="210"/>
      <c r="P8086" s="102"/>
      <c r="Q8086" s="215"/>
    </row>
    <row r="8087" spans="2:17" x14ac:dyDescent="0.3">
      <c r="B8087" s="102"/>
      <c r="C8087" s="210"/>
      <c r="D8087" s="102"/>
      <c r="E8087" s="210"/>
      <c r="F8087" s="102"/>
      <c r="G8087" s="210"/>
      <c r="H8087" s="102"/>
      <c r="I8087" s="210"/>
      <c r="J8087" s="102"/>
      <c r="K8087" s="210"/>
      <c r="L8087" s="102"/>
      <c r="M8087" s="210"/>
      <c r="N8087" s="102"/>
      <c r="O8087" s="210"/>
      <c r="P8087" s="102"/>
      <c r="Q8087" s="215"/>
    </row>
    <row r="8088" spans="2:17" x14ac:dyDescent="0.3">
      <c r="B8088" s="102"/>
      <c r="C8088" s="210"/>
      <c r="D8088" s="102"/>
      <c r="E8088" s="210"/>
      <c r="F8088" s="102"/>
      <c r="G8088" s="210"/>
      <c r="H8088" s="102"/>
      <c r="I8088" s="210"/>
      <c r="J8088" s="102"/>
      <c r="K8088" s="210"/>
      <c r="L8088" s="102"/>
      <c r="M8088" s="210"/>
      <c r="N8088" s="102"/>
      <c r="O8088" s="210"/>
      <c r="P8088" s="102"/>
      <c r="Q8088" s="215"/>
    </row>
    <row r="8089" spans="2:17" x14ac:dyDescent="0.3">
      <c r="B8089" s="102"/>
      <c r="C8089" s="210"/>
      <c r="D8089" s="102"/>
      <c r="E8089" s="210"/>
      <c r="F8089" s="102"/>
      <c r="G8089" s="210"/>
      <c r="H8089" s="102"/>
      <c r="I8089" s="210"/>
      <c r="J8089" s="102"/>
      <c r="K8089" s="210"/>
      <c r="L8089" s="102"/>
      <c r="M8089" s="210"/>
      <c r="N8089" s="102"/>
      <c r="O8089" s="210"/>
      <c r="P8089" s="102"/>
      <c r="Q8089" s="215"/>
    </row>
    <row r="8090" spans="2:17" x14ac:dyDescent="0.3">
      <c r="B8090" s="102"/>
      <c r="C8090" s="210"/>
      <c r="D8090" s="102"/>
      <c r="E8090" s="210"/>
      <c r="F8090" s="102"/>
      <c r="G8090" s="210"/>
      <c r="H8090" s="102"/>
      <c r="I8090" s="210"/>
      <c r="J8090" s="102"/>
      <c r="K8090" s="210"/>
      <c r="L8090" s="102"/>
      <c r="M8090" s="210"/>
      <c r="N8090" s="102"/>
      <c r="O8090" s="210"/>
      <c r="P8090" s="102"/>
      <c r="Q8090" s="215"/>
    </row>
    <row r="8091" spans="2:17" x14ac:dyDescent="0.3">
      <c r="B8091" s="102"/>
      <c r="C8091" s="210"/>
      <c r="D8091" s="102"/>
      <c r="E8091" s="210"/>
      <c r="F8091" s="102"/>
      <c r="G8091" s="210"/>
      <c r="H8091" s="102"/>
      <c r="I8091" s="210"/>
      <c r="J8091" s="102"/>
      <c r="K8091" s="210"/>
      <c r="L8091" s="102"/>
      <c r="M8091" s="210"/>
      <c r="N8091" s="102"/>
      <c r="O8091" s="210"/>
      <c r="P8091" s="102"/>
      <c r="Q8091" s="215"/>
    </row>
    <row r="8092" spans="2:17" x14ac:dyDescent="0.3">
      <c r="B8092" s="102"/>
      <c r="C8092" s="210"/>
      <c r="D8092" s="102"/>
      <c r="E8092" s="210"/>
      <c r="F8092" s="102"/>
      <c r="G8092" s="210"/>
      <c r="H8092" s="102"/>
      <c r="I8092" s="210"/>
      <c r="J8092" s="102"/>
      <c r="K8092" s="210"/>
      <c r="L8092" s="102"/>
      <c r="M8092" s="210"/>
      <c r="N8092" s="102"/>
      <c r="O8092" s="210"/>
      <c r="P8092" s="102"/>
      <c r="Q8092" s="215"/>
    </row>
    <row r="8093" spans="2:17" x14ac:dyDescent="0.3">
      <c r="B8093" s="102"/>
      <c r="C8093" s="210"/>
      <c r="D8093" s="102"/>
      <c r="E8093" s="210"/>
      <c r="F8093" s="102"/>
      <c r="G8093" s="210"/>
      <c r="H8093" s="102"/>
      <c r="I8093" s="210"/>
      <c r="J8093" s="102"/>
      <c r="K8093" s="210"/>
      <c r="L8093" s="102"/>
      <c r="M8093" s="210"/>
      <c r="N8093" s="102"/>
      <c r="O8093" s="210"/>
      <c r="P8093" s="102"/>
      <c r="Q8093" s="215"/>
    </row>
    <row r="8094" spans="2:17" x14ac:dyDescent="0.3">
      <c r="B8094" s="102"/>
      <c r="C8094" s="210"/>
      <c r="D8094" s="102"/>
      <c r="E8094" s="210"/>
      <c r="F8094" s="102"/>
      <c r="G8094" s="210"/>
      <c r="H8094" s="102"/>
      <c r="I8094" s="210"/>
      <c r="J8094" s="102"/>
      <c r="K8094" s="210"/>
      <c r="L8094" s="102"/>
      <c r="M8094" s="210"/>
      <c r="N8094" s="102"/>
      <c r="O8094" s="210"/>
      <c r="P8094" s="102"/>
      <c r="Q8094" s="215"/>
    </row>
    <row r="8095" spans="2:17" x14ac:dyDescent="0.3">
      <c r="B8095" s="102"/>
      <c r="C8095" s="210"/>
      <c r="D8095" s="102"/>
      <c r="E8095" s="210"/>
      <c r="F8095" s="102"/>
      <c r="G8095" s="210"/>
      <c r="H8095" s="102"/>
      <c r="I8095" s="210"/>
      <c r="J8095" s="102"/>
      <c r="K8095" s="210"/>
      <c r="L8095" s="102"/>
      <c r="M8095" s="210"/>
      <c r="N8095" s="102"/>
      <c r="O8095" s="210"/>
      <c r="P8095" s="102"/>
      <c r="Q8095" s="215"/>
    </row>
    <row r="8096" spans="2:17" x14ac:dyDescent="0.3">
      <c r="B8096" s="102"/>
      <c r="C8096" s="210"/>
      <c r="D8096" s="102"/>
      <c r="E8096" s="210"/>
      <c r="F8096" s="102"/>
      <c r="G8096" s="210"/>
      <c r="H8096" s="102"/>
      <c r="I8096" s="210"/>
      <c r="J8096" s="102"/>
      <c r="K8096" s="210"/>
      <c r="L8096" s="102"/>
      <c r="M8096" s="210"/>
      <c r="N8096" s="102"/>
      <c r="O8096" s="210"/>
      <c r="P8096" s="102"/>
      <c r="Q8096" s="215"/>
    </row>
    <row r="8097" spans="2:17" x14ac:dyDescent="0.3">
      <c r="B8097" s="102"/>
      <c r="C8097" s="210"/>
      <c r="D8097" s="102"/>
      <c r="E8097" s="210"/>
      <c r="F8097" s="102"/>
      <c r="G8097" s="210"/>
      <c r="H8097" s="102"/>
      <c r="I8097" s="210"/>
      <c r="J8097" s="102"/>
      <c r="K8097" s="210"/>
      <c r="L8097" s="102"/>
      <c r="M8097" s="210"/>
      <c r="N8097" s="102"/>
      <c r="O8097" s="210"/>
      <c r="P8097" s="102"/>
      <c r="Q8097" s="215"/>
    </row>
    <row r="8098" spans="2:17" x14ac:dyDescent="0.3">
      <c r="B8098" s="102"/>
      <c r="C8098" s="210"/>
      <c r="D8098" s="102"/>
      <c r="E8098" s="210"/>
      <c r="F8098" s="102"/>
      <c r="G8098" s="210"/>
      <c r="H8098" s="102"/>
      <c r="I8098" s="210"/>
      <c r="J8098" s="102"/>
      <c r="K8098" s="210"/>
      <c r="L8098" s="102"/>
      <c r="M8098" s="210"/>
      <c r="N8098" s="102"/>
      <c r="O8098" s="210"/>
      <c r="P8098" s="102"/>
      <c r="Q8098" s="215"/>
    </row>
    <row r="8099" spans="2:17" x14ac:dyDescent="0.3">
      <c r="B8099" s="102"/>
      <c r="C8099" s="210"/>
      <c r="D8099" s="102"/>
      <c r="E8099" s="210"/>
      <c r="F8099" s="102"/>
      <c r="G8099" s="210"/>
      <c r="H8099" s="102"/>
      <c r="I8099" s="210"/>
      <c r="J8099" s="102"/>
      <c r="K8099" s="210"/>
      <c r="L8099" s="102"/>
      <c r="M8099" s="210"/>
      <c r="N8099" s="102"/>
      <c r="O8099" s="210"/>
      <c r="P8099" s="102"/>
      <c r="Q8099" s="215"/>
    </row>
    <row r="8100" spans="2:17" x14ac:dyDescent="0.3">
      <c r="B8100" s="102"/>
      <c r="C8100" s="210"/>
      <c r="D8100" s="102"/>
      <c r="E8100" s="210"/>
      <c r="F8100" s="102"/>
      <c r="G8100" s="210"/>
      <c r="H8100" s="102"/>
      <c r="I8100" s="210"/>
      <c r="J8100" s="102"/>
      <c r="K8100" s="210"/>
      <c r="L8100" s="102"/>
      <c r="M8100" s="210"/>
      <c r="N8100" s="102"/>
      <c r="O8100" s="210"/>
      <c r="P8100" s="102"/>
      <c r="Q8100" s="215"/>
    </row>
    <row r="8101" spans="2:17" x14ac:dyDescent="0.3">
      <c r="B8101" s="102"/>
      <c r="C8101" s="210"/>
      <c r="D8101" s="102"/>
      <c r="E8101" s="210"/>
      <c r="F8101" s="102"/>
      <c r="G8101" s="210"/>
      <c r="H8101" s="102"/>
      <c r="I8101" s="210"/>
      <c r="J8101" s="102"/>
      <c r="K8101" s="210"/>
      <c r="L8101" s="102"/>
      <c r="M8101" s="210"/>
      <c r="N8101" s="102"/>
      <c r="O8101" s="210"/>
      <c r="P8101" s="102"/>
      <c r="Q8101" s="215"/>
    </row>
    <row r="8102" spans="2:17" x14ac:dyDescent="0.3">
      <c r="B8102" s="102"/>
      <c r="C8102" s="210"/>
      <c r="D8102" s="102"/>
      <c r="E8102" s="210"/>
      <c r="F8102" s="102"/>
      <c r="G8102" s="210"/>
      <c r="H8102" s="102"/>
      <c r="I8102" s="210"/>
      <c r="J8102" s="102"/>
      <c r="K8102" s="210"/>
      <c r="L8102" s="102"/>
      <c r="M8102" s="210"/>
      <c r="N8102" s="102"/>
      <c r="O8102" s="210"/>
      <c r="P8102" s="102"/>
      <c r="Q8102" s="215"/>
    </row>
    <row r="8103" spans="2:17" x14ac:dyDescent="0.3">
      <c r="B8103" s="102"/>
      <c r="C8103" s="210"/>
      <c r="D8103" s="102"/>
      <c r="E8103" s="210"/>
      <c r="F8103" s="102"/>
      <c r="G8103" s="210"/>
      <c r="H8103" s="102"/>
      <c r="I8103" s="210"/>
      <c r="J8103" s="102"/>
      <c r="K8103" s="210"/>
      <c r="L8103" s="102"/>
      <c r="M8103" s="210"/>
      <c r="N8103" s="102"/>
      <c r="O8103" s="210"/>
      <c r="P8103" s="102"/>
      <c r="Q8103" s="215"/>
    </row>
    <row r="8104" spans="2:17" x14ac:dyDescent="0.3">
      <c r="B8104" s="102"/>
      <c r="C8104" s="210"/>
      <c r="D8104" s="102"/>
      <c r="E8104" s="210"/>
      <c r="F8104" s="102"/>
      <c r="G8104" s="210"/>
      <c r="H8104" s="102"/>
      <c r="I8104" s="210"/>
      <c r="J8104" s="102"/>
      <c r="K8104" s="210"/>
      <c r="L8104" s="102"/>
      <c r="M8104" s="210"/>
      <c r="N8104" s="102"/>
      <c r="O8104" s="210"/>
      <c r="P8104" s="102"/>
      <c r="Q8104" s="215"/>
    </row>
    <row r="8105" spans="2:17" x14ac:dyDescent="0.3">
      <c r="B8105" s="102"/>
      <c r="C8105" s="210"/>
      <c r="D8105" s="102"/>
      <c r="E8105" s="210"/>
      <c r="F8105" s="102"/>
      <c r="G8105" s="210"/>
      <c r="H8105" s="102"/>
      <c r="I8105" s="210"/>
      <c r="J8105" s="102"/>
      <c r="K8105" s="210"/>
      <c r="L8105" s="102"/>
      <c r="M8105" s="210"/>
      <c r="N8105" s="102"/>
      <c r="O8105" s="210"/>
      <c r="P8105" s="102"/>
      <c r="Q8105" s="215"/>
    </row>
    <row r="8106" spans="2:17" x14ac:dyDescent="0.3">
      <c r="B8106" s="102"/>
      <c r="C8106" s="210"/>
      <c r="D8106" s="102"/>
      <c r="E8106" s="210"/>
      <c r="F8106" s="102"/>
      <c r="G8106" s="210"/>
      <c r="H8106" s="102"/>
      <c r="I8106" s="210"/>
      <c r="J8106" s="102"/>
      <c r="K8106" s="210"/>
      <c r="L8106" s="102"/>
      <c r="M8106" s="210"/>
      <c r="N8106" s="102"/>
      <c r="O8106" s="210"/>
      <c r="P8106" s="102"/>
      <c r="Q8106" s="215"/>
    </row>
    <row r="8107" spans="2:17" x14ac:dyDescent="0.3">
      <c r="B8107" s="102"/>
      <c r="C8107" s="210"/>
      <c r="D8107" s="102"/>
      <c r="E8107" s="210"/>
      <c r="F8107" s="102"/>
      <c r="G8107" s="210"/>
      <c r="H8107" s="102"/>
      <c r="I8107" s="210"/>
      <c r="J8107" s="102"/>
      <c r="K8107" s="210"/>
      <c r="L8107" s="102"/>
      <c r="M8107" s="210"/>
      <c r="N8107" s="102"/>
      <c r="O8107" s="210"/>
      <c r="P8107" s="102"/>
      <c r="Q8107" s="215"/>
    </row>
    <row r="8108" spans="2:17" x14ac:dyDescent="0.3">
      <c r="B8108" s="102"/>
      <c r="C8108" s="210"/>
      <c r="D8108" s="102"/>
      <c r="E8108" s="210"/>
      <c r="F8108" s="102"/>
      <c r="G8108" s="210"/>
      <c r="H8108" s="102"/>
      <c r="I8108" s="210"/>
      <c r="J8108" s="102"/>
      <c r="K8108" s="210"/>
      <c r="L8108" s="102"/>
      <c r="M8108" s="210"/>
      <c r="N8108" s="102"/>
      <c r="O8108" s="210"/>
      <c r="P8108" s="102"/>
      <c r="Q8108" s="215"/>
    </row>
    <row r="8109" spans="2:17" x14ac:dyDescent="0.3">
      <c r="B8109" s="102"/>
      <c r="C8109" s="210"/>
      <c r="D8109" s="102"/>
      <c r="E8109" s="210"/>
      <c r="F8109" s="102"/>
      <c r="G8109" s="210"/>
      <c r="H8109" s="102"/>
      <c r="I8109" s="210"/>
      <c r="J8109" s="102"/>
      <c r="K8109" s="210"/>
      <c r="L8109" s="102"/>
      <c r="M8109" s="210"/>
      <c r="N8109" s="102"/>
      <c r="O8109" s="210"/>
      <c r="P8109" s="102"/>
      <c r="Q8109" s="215"/>
    </row>
    <row r="8110" spans="2:17" x14ac:dyDescent="0.3">
      <c r="B8110" s="102"/>
      <c r="C8110" s="210"/>
      <c r="D8110" s="102"/>
      <c r="E8110" s="210"/>
      <c r="F8110" s="102"/>
      <c r="G8110" s="210"/>
      <c r="H8110" s="102"/>
      <c r="I8110" s="210"/>
      <c r="J8110" s="102"/>
      <c r="K8110" s="210"/>
      <c r="L8110" s="102"/>
      <c r="M8110" s="210"/>
      <c r="N8110" s="102"/>
      <c r="O8110" s="210"/>
      <c r="P8110" s="102"/>
      <c r="Q8110" s="215"/>
    </row>
    <row r="8111" spans="2:17" x14ac:dyDescent="0.3">
      <c r="B8111" s="102"/>
      <c r="C8111" s="210"/>
      <c r="D8111" s="102"/>
      <c r="E8111" s="210"/>
      <c r="F8111" s="102"/>
      <c r="G8111" s="210"/>
      <c r="H8111" s="102"/>
      <c r="I8111" s="210"/>
      <c r="J8111" s="102"/>
      <c r="K8111" s="210"/>
      <c r="L8111" s="102"/>
      <c r="M8111" s="210"/>
      <c r="N8111" s="102"/>
      <c r="O8111" s="210"/>
      <c r="P8111" s="102"/>
      <c r="Q8111" s="215"/>
    </row>
    <row r="8112" spans="2:17" x14ac:dyDescent="0.3">
      <c r="B8112" s="102"/>
      <c r="C8112" s="210"/>
      <c r="D8112" s="102"/>
      <c r="E8112" s="210"/>
      <c r="F8112" s="102"/>
      <c r="G8112" s="210"/>
      <c r="H8112" s="102"/>
      <c r="I8112" s="210"/>
      <c r="J8112" s="102"/>
      <c r="K8112" s="210"/>
      <c r="L8112" s="102"/>
      <c r="M8112" s="210"/>
      <c r="N8112" s="102"/>
      <c r="O8112" s="210"/>
      <c r="P8112" s="102"/>
      <c r="Q8112" s="215"/>
    </row>
    <row r="8113" spans="2:17" x14ac:dyDescent="0.3">
      <c r="B8113" s="102"/>
      <c r="C8113" s="210"/>
      <c r="D8113" s="102"/>
      <c r="E8113" s="210"/>
      <c r="F8113" s="102"/>
      <c r="G8113" s="210"/>
      <c r="H8113" s="102"/>
      <c r="I8113" s="210"/>
      <c r="J8113" s="102"/>
      <c r="K8113" s="210"/>
      <c r="L8113" s="102"/>
      <c r="M8113" s="210"/>
      <c r="N8113" s="102"/>
      <c r="O8113" s="210"/>
      <c r="P8113" s="102"/>
      <c r="Q8113" s="215"/>
    </row>
    <row r="8114" spans="2:17" x14ac:dyDescent="0.3">
      <c r="B8114" s="102"/>
      <c r="C8114" s="210"/>
      <c r="D8114" s="102"/>
      <c r="E8114" s="210"/>
      <c r="F8114" s="102"/>
      <c r="G8114" s="210"/>
      <c r="H8114" s="102"/>
      <c r="I8114" s="210"/>
      <c r="J8114" s="102"/>
      <c r="K8114" s="210"/>
      <c r="L8114" s="102"/>
      <c r="M8114" s="210"/>
      <c r="N8114" s="102"/>
      <c r="O8114" s="210"/>
      <c r="P8114" s="102"/>
      <c r="Q8114" s="215"/>
    </row>
    <row r="8115" spans="2:17" x14ac:dyDescent="0.3">
      <c r="B8115" s="102"/>
      <c r="C8115" s="210"/>
      <c r="D8115" s="102"/>
      <c r="E8115" s="210"/>
      <c r="F8115" s="102"/>
      <c r="G8115" s="210"/>
      <c r="H8115" s="102"/>
      <c r="I8115" s="210"/>
      <c r="J8115" s="102"/>
      <c r="K8115" s="210"/>
      <c r="L8115" s="102"/>
      <c r="M8115" s="210"/>
      <c r="N8115" s="102"/>
      <c r="O8115" s="210"/>
      <c r="P8115" s="102"/>
      <c r="Q8115" s="215"/>
    </row>
    <row r="8116" spans="2:17" x14ac:dyDescent="0.3">
      <c r="B8116" s="102"/>
      <c r="C8116" s="210"/>
      <c r="D8116" s="102"/>
      <c r="E8116" s="210"/>
      <c r="F8116" s="102"/>
      <c r="G8116" s="210"/>
      <c r="H8116" s="102"/>
      <c r="I8116" s="210"/>
      <c r="J8116" s="102"/>
      <c r="K8116" s="210"/>
      <c r="L8116" s="102"/>
      <c r="M8116" s="210"/>
      <c r="N8116" s="102"/>
      <c r="O8116" s="210"/>
      <c r="P8116" s="102"/>
      <c r="Q8116" s="215"/>
    </row>
    <row r="8117" spans="2:17" x14ac:dyDescent="0.3">
      <c r="B8117" s="102"/>
      <c r="C8117" s="210"/>
      <c r="D8117" s="102"/>
      <c r="E8117" s="210"/>
      <c r="F8117" s="102"/>
      <c r="G8117" s="210"/>
      <c r="H8117" s="102"/>
      <c r="I8117" s="210"/>
      <c r="J8117" s="102"/>
      <c r="K8117" s="210"/>
      <c r="L8117" s="102"/>
      <c r="M8117" s="210"/>
      <c r="N8117" s="102"/>
      <c r="O8117" s="210"/>
      <c r="P8117" s="102"/>
      <c r="Q8117" s="215"/>
    </row>
    <row r="8118" spans="2:17" x14ac:dyDescent="0.3">
      <c r="B8118" s="102"/>
      <c r="C8118" s="210"/>
      <c r="D8118" s="102"/>
      <c r="E8118" s="210"/>
      <c r="F8118" s="102"/>
      <c r="G8118" s="210"/>
      <c r="H8118" s="102"/>
      <c r="I8118" s="210"/>
      <c r="J8118" s="102"/>
      <c r="K8118" s="210"/>
      <c r="L8118" s="102"/>
      <c r="M8118" s="210"/>
      <c r="N8118" s="102"/>
      <c r="O8118" s="210"/>
      <c r="P8118" s="102"/>
      <c r="Q8118" s="215"/>
    </row>
    <row r="8119" spans="2:17" x14ac:dyDescent="0.3">
      <c r="B8119" s="102"/>
      <c r="C8119" s="210"/>
      <c r="D8119" s="102"/>
      <c r="E8119" s="210"/>
      <c r="F8119" s="102"/>
      <c r="G8119" s="210"/>
      <c r="H8119" s="102"/>
      <c r="I8119" s="210"/>
      <c r="J8119" s="102"/>
      <c r="K8119" s="210"/>
      <c r="L8119" s="102"/>
      <c r="M8119" s="210"/>
      <c r="N8119" s="102"/>
      <c r="O8119" s="210"/>
      <c r="P8119" s="102"/>
      <c r="Q8119" s="215"/>
    </row>
    <row r="8120" spans="2:17" x14ac:dyDescent="0.3">
      <c r="B8120" s="102"/>
      <c r="C8120" s="210"/>
      <c r="D8120" s="102"/>
      <c r="E8120" s="210"/>
      <c r="F8120" s="102"/>
      <c r="G8120" s="210"/>
      <c r="H8120" s="102"/>
      <c r="I8120" s="210"/>
      <c r="J8120" s="102"/>
      <c r="K8120" s="210"/>
      <c r="L8120" s="102"/>
      <c r="M8120" s="210"/>
      <c r="N8120" s="102"/>
      <c r="O8120" s="210"/>
      <c r="P8120" s="102"/>
      <c r="Q8120" s="215"/>
    </row>
    <row r="8121" spans="2:17" x14ac:dyDescent="0.3">
      <c r="B8121" s="102"/>
      <c r="C8121" s="210"/>
      <c r="D8121" s="102"/>
      <c r="E8121" s="210"/>
      <c r="F8121" s="102"/>
      <c r="G8121" s="210"/>
      <c r="H8121" s="102"/>
      <c r="I8121" s="210"/>
      <c r="J8121" s="102"/>
      <c r="K8121" s="210"/>
      <c r="L8121" s="102"/>
      <c r="M8121" s="210"/>
      <c r="N8121" s="102"/>
      <c r="O8121" s="210"/>
      <c r="P8121" s="102"/>
      <c r="Q8121" s="215"/>
    </row>
    <row r="8122" spans="2:17" x14ac:dyDescent="0.3">
      <c r="B8122" s="102"/>
      <c r="C8122" s="210"/>
      <c r="D8122" s="102"/>
      <c r="E8122" s="210"/>
      <c r="F8122" s="102"/>
      <c r="G8122" s="210"/>
      <c r="H8122" s="102"/>
      <c r="I8122" s="210"/>
      <c r="J8122" s="102"/>
      <c r="K8122" s="210"/>
      <c r="L8122" s="102"/>
      <c r="M8122" s="210"/>
      <c r="N8122" s="102"/>
      <c r="O8122" s="210"/>
      <c r="P8122" s="102"/>
      <c r="Q8122" s="215"/>
    </row>
    <row r="8123" spans="2:17" x14ac:dyDescent="0.3">
      <c r="B8123" s="102"/>
      <c r="C8123" s="210"/>
      <c r="D8123" s="102"/>
      <c r="E8123" s="210"/>
      <c r="F8123" s="102"/>
      <c r="G8123" s="210"/>
      <c r="H8123" s="102"/>
      <c r="I8123" s="210"/>
      <c r="J8123" s="102"/>
      <c r="K8123" s="210"/>
      <c r="L8123" s="102"/>
      <c r="M8123" s="210"/>
      <c r="N8123" s="102"/>
      <c r="O8123" s="210"/>
      <c r="P8123" s="102"/>
      <c r="Q8123" s="215"/>
    </row>
    <row r="8124" spans="2:17" x14ac:dyDescent="0.3">
      <c r="B8124" s="102"/>
      <c r="C8124" s="210"/>
      <c r="D8124" s="102"/>
      <c r="E8124" s="210"/>
      <c r="F8124" s="102"/>
      <c r="G8124" s="210"/>
      <c r="H8124" s="102"/>
      <c r="I8124" s="210"/>
      <c r="J8124" s="102"/>
      <c r="K8124" s="210"/>
      <c r="L8124" s="102"/>
      <c r="M8124" s="210"/>
      <c r="N8124" s="102"/>
      <c r="O8124" s="210"/>
      <c r="P8124" s="102"/>
      <c r="Q8124" s="215"/>
    </row>
    <row r="8125" spans="2:17" x14ac:dyDescent="0.3">
      <c r="B8125" s="102"/>
      <c r="C8125" s="210"/>
      <c r="D8125" s="102"/>
      <c r="E8125" s="210"/>
      <c r="F8125" s="102"/>
      <c r="G8125" s="210"/>
      <c r="H8125" s="102"/>
      <c r="I8125" s="210"/>
      <c r="J8125" s="102"/>
      <c r="K8125" s="210"/>
      <c r="L8125" s="102"/>
      <c r="M8125" s="210"/>
      <c r="N8125" s="102"/>
      <c r="O8125" s="210"/>
      <c r="P8125" s="102"/>
      <c r="Q8125" s="215"/>
    </row>
    <row r="8126" spans="2:17" x14ac:dyDescent="0.3">
      <c r="B8126" s="102"/>
      <c r="C8126" s="210"/>
      <c r="D8126" s="102"/>
      <c r="E8126" s="210"/>
      <c r="F8126" s="102"/>
      <c r="G8126" s="210"/>
      <c r="H8126" s="102"/>
      <c r="I8126" s="210"/>
      <c r="J8126" s="102"/>
      <c r="K8126" s="210"/>
      <c r="L8126" s="102"/>
      <c r="M8126" s="210"/>
      <c r="N8126" s="102"/>
      <c r="O8126" s="210"/>
      <c r="P8126" s="102"/>
      <c r="Q8126" s="215"/>
    </row>
    <row r="8127" spans="2:17" x14ac:dyDescent="0.3">
      <c r="B8127" s="102"/>
      <c r="C8127" s="210"/>
      <c r="D8127" s="102"/>
      <c r="E8127" s="210"/>
      <c r="F8127" s="102"/>
      <c r="G8127" s="210"/>
      <c r="H8127" s="102"/>
      <c r="I8127" s="210"/>
      <c r="J8127" s="102"/>
      <c r="K8127" s="210"/>
      <c r="L8127" s="102"/>
      <c r="M8127" s="210"/>
      <c r="N8127" s="102"/>
      <c r="O8127" s="210"/>
      <c r="P8127" s="102"/>
      <c r="Q8127" s="215"/>
    </row>
    <row r="8128" spans="2:17" x14ac:dyDescent="0.3">
      <c r="B8128" s="102"/>
      <c r="C8128" s="210"/>
      <c r="D8128" s="102"/>
      <c r="E8128" s="210"/>
      <c r="F8128" s="102"/>
      <c r="G8128" s="210"/>
      <c r="H8128" s="102"/>
      <c r="I8128" s="210"/>
      <c r="J8128" s="102"/>
      <c r="K8128" s="210"/>
      <c r="L8128" s="102"/>
      <c r="M8128" s="210"/>
      <c r="N8128" s="102"/>
      <c r="O8128" s="210"/>
      <c r="P8128" s="102"/>
      <c r="Q8128" s="215"/>
    </row>
    <row r="8129" spans="2:17" x14ac:dyDescent="0.3">
      <c r="B8129" s="102"/>
      <c r="C8129" s="210"/>
      <c r="D8129" s="102"/>
      <c r="E8129" s="210"/>
      <c r="F8129" s="102"/>
      <c r="G8129" s="210"/>
      <c r="H8129" s="102"/>
      <c r="I8129" s="210"/>
      <c r="J8129" s="102"/>
      <c r="K8129" s="210"/>
      <c r="L8129" s="102"/>
      <c r="M8129" s="210"/>
      <c r="N8129" s="102"/>
      <c r="O8129" s="210"/>
      <c r="P8129" s="102"/>
      <c r="Q8129" s="215"/>
    </row>
    <row r="8130" spans="2:17" x14ac:dyDescent="0.3">
      <c r="B8130" s="102"/>
      <c r="C8130" s="210"/>
      <c r="D8130" s="102"/>
      <c r="E8130" s="210"/>
      <c r="F8130" s="102"/>
      <c r="G8130" s="210"/>
      <c r="H8130" s="102"/>
      <c r="I8130" s="210"/>
      <c r="J8130" s="102"/>
      <c r="K8130" s="210"/>
      <c r="L8130" s="102"/>
      <c r="M8130" s="210"/>
      <c r="N8130" s="102"/>
      <c r="O8130" s="210"/>
      <c r="P8130" s="102"/>
      <c r="Q8130" s="215"/>
    </row>
    <row r="8131" spans="2:17" x14ac:dyDescent="0.3">
      <c r="B8131" s="102"/>
      <c r="C8131" s="210"/>
      <c r="D8131" s="102"/>
      <c r="E8131" s="210"/>
      <c r="F8131" s="102"/>
      <c r="G8131" s="210"/>
      <c r="H8131" s="102"/>
      <c r="I8131" s="210"/>
      <c r="J8131" s="102"/>
      <c r="K8131" s="210"/>
      <c r="L8131" s="102"/>
      <c r="M8131" s="210"/>
      <c r="N8131" s="102"/>
      <c r="O8131" s="210"/>
      <c r="P8131" s="102"/>
      <c r="Q8131" s="215"/>
    </row>
    <row r="8132" spans="2:17" x14ac:dyDescent="0.3">
      <c r="B8132" s="102"/>
      <c r="C8132" s="210"/>
      <c r="D8132" s="102"/>
      <c r="E8132" s="210"/>
      <c r="F8132" s="102"/>
      <c r="G8132" s="210"/>
      <c r="H8132" s="102"/>
      <c r="I8132" s="210"/>
      <c r="J8132" s="102"/>
      <c r="K8132" s="210"/>
      <c r="L8132" s="102"/>
      <c r="M8132" s="210"/>
      <c r="N8132" s="102"/>
      <c r="O8132" s="210"/>
      <c r="P8132" s="102"/>
      <c r="Q8132" s="215"/>
    </row>
    <row r="8133" spans="2:17" x14ac:dyDescent="0.3">
      <c r="B8133" s="102"/>
      <c r="C8133" s="210"/>
      <c r="D8133" s="102"/>
      <c r="E8133" s="210"/>
      <c r="F8133" s="102"/>
      <c r="G8133" s="210"/>
      <c r="H8133" s="102"/>
      <c r="I8133" s="210"/>
      <c r="J8133" s="102"/>
      <c r="K8133" s="210"/>
      <c r="L8133" s="102"/>
      <c r="M8133" s="210"/>
      <c r="N8133" s="102"/>
      <c r="O8133" s="210"/>
      <c r="P8133" s="102"/>
      <c r="Q8133" s="215"/>
    </row>
    <row r="8134" spans="2:17" x14ac:dyDescent="0.3">
      <c r="B8134" s="102"/>
      <c r="C8134" s="210"/>
      <c r="D8134" s="102"/>
      <c r="E8134" s="210"/>
      <c r="F8134" s="102"/>
      <c r="G8134" s="210"/>
      <c r="H8134" s="102"/>
      <c r="I8134" s="210"/>
      <c r="J8134" s="102"/>
      <c r="K8134" s="210"/>
      <c r="L8134" s="102"/>
      <c r="M8134" s="210"/>
      <c r="N8134" s="102"/>
      <c r="O8134" s="210"/>
      <c r="P8134" s="102"/>
      <c r="Q8134" s="215"/>
    </row>
    <row r="8135" spans="2:17" x14ac:dyDescent="0.3">
      <c r="B8135" s="102"/>
      <c r="C8135" s="210"/>
      <c r="D8135" s="102"/>
      <c r="E8135" s="210"/>
      <c r="F8135" s="102"/>
      <c r="G8135" s="210"/>
      <c r="H8135" s="102"/>
      <c r="I8135" s="210"/>
      <c r="J8135" s="102"/>
      <c r="K8135" s="210"/>
      <c r="L8135" s="102"/>
      <c r="M8135" s="210"/>
      <c r="N8135" s="102"/>
      <c r="O8135" s="210"/>
      <c r="P8135" s="102"/>
      <c r="Q8135" s="215"/>
    </row>
    <row r="8136" spans="2:17" x14ac:dyDescent="0.3">
      <c r="B8136" s="102"/>
      <c r="C8136" s="210"/>
      <c r="D8136" s="102"/>
      <c r="E8136" s="210"/>
      <c r="F8136" s="102"/>
      <c r="G8136" s="210"/>
      <c r="H8136" s="102"/>
      <c r="I8136" s="210"/>
      <c r="J8136" s="102"/>
      <c r="K8136" s="210"/>
      <c r="L8136" s="102"/>
      <c r="M8136" s="210"/>
      <c r="N8136" s="102"/>
      <c r="O8136" s="210"/>
      <c r="P8136" s="102"/>
      <c r="Q8136" s="215"/>
    </row>
    <row r="8137" spans="2:17" x14ac:dyDescent="0.3">
      <c r="B8137" s="102"/>
      <c r="C8137" s="210"/>
      <c r="D8137" s="102"/>
      <c r="E8137" s="210"/>
      <c r="F8137" s="102"/>
      <c r="G8137" s="210"/>
      <c r="H8137" s="102"/>
      <c r="I8137" s="210"/>
      <c r="J8137" s="102"/>
      <c r="K8137" s="210"/>
      <c r="L8137" s="102"/>
      <c r="M8137" s="210"/>
      <c r="N8137" s="102"/>
      <c r="O8137" s="210"/>
      <c r="P8137" s="102"/>
      <c r="Q8137" s="215"/>
    </row>
    <row r="8138" spans="2:17" x14ac:dyDescent="0.3">
      <c r="B8138" s="102"/>
      <c r="C8138" s="210"/>
      <c r="D8138" s="102"/>
      <c r="E8138" s="210"/>
      <c r="F8138" s="102"/>
      <c r="G8138" s="210"/>
      <c r="H8138" s="102"/>
      <c r="I8138" s="210"/>
      <c r="J8138" s="102"/>
      <c r="K8138" s="210"/>
      <c r="L8138" s="102"/>
      <c r="M8138" s="210"/>
      <c r="N8138" s="102"/>
      <c r="O8138" s="210"/>
      <c r="P8138" s="102"/>
      <c r="Q8138" s="215"/>
    </row>
    <row r="8139" spans="2:17" x14ac:dyDescent="0.3">
      <c r="B8139" s="102"/>
      <c r="C8139" s="210"/>
      <c r="D8139" s="102"/>
      <c r="E8139" s="210"/>
      <c r="F8139" s="102"/>
      <c r="G8139" s="210"/>
      <c r="H8139" s="102"/>
      <c r="I8139" s="210"/>
      <c r="J8139" s="102"/>
      <c r="K8139" s="210"/>
      <c r="L8139" s="102"/>
      <c r="M8139" s="210"/>
      <c r="N8139" s="102"/>
      <c r="O8139" s="210"/>
      <c r="P8139" s="102"/>
      <c r="Q8139" s="215"/>
    </row>
    <row r="8140" spans="2:17" x14ac:dyDescent="0.3">
      <c r="B8140" s="102"/>
      <c r="C8140" s="210"/>
      <c r="D8140" s="102"/>
      <c r="E8140" s="210"/>
      <c r="F8140" s="102"/>
      <c r="G8140" s="210"/>
      <c r="H8140" s="102"/>
      <c r="I8140" s="210"/>
      <c r="J8140" s="102"/>
      <c r="K8140" s="210"/>
      <c r="L8140" s="102"/>
      <c r="M8140" s="210"/>
      <c r="N8140" s="102"/>
      <c r="O8140" s="210"/>
      <c r="P8140" s="102"/>
      <c r="Q8140" s="215"/>
    </row>
    <row r="8141" spans="2:17" x14ac:dyDescent="0.3">
      <c r="B8141" s="102"/>
      <c r="C8141" s="210"/>
      <c r="D8141" s="102"/>
      <c r="E8141" s="210"/>
      <c r="F8141" s="102"/>
      <c r="G8141" s="210"/>
      <c r="H8141" s="102"/>
      <c r="I8141" s="210"/>
      <c r="J8141" s="102"/>
      <c r="K8141" s="210"/>
      <c r="L8141" s="102"/>
      <c r="M8141" s="210"/>
      <c r="N8141" s="102"/>
      <c r="O8141" s="210"/>
      <c r="P8141" s="102"/>
      <c r="Q8141" s="215"/>
    </row>
    <row r="8142" spans="2:17" x14ac:dyDescent="0.3">
      <c r="B8142" s="102"/>
      <c r="C8142" s="210"/>
      <c r="D8142" s="102"/>
      <c r="E8142" s="210"/>
      <c r="F8142" s="102"/>
      <c r="G8142" s="210"/>
      <c r="H8142" s="102"/>
      <c r="I8142" s="210"/>
      <c r="J8142" s="102"/>
      <c r="K8142" s="210"/>
      <c r="L8142" s="102"/>
      <c r="M8142" s="210"/>
      <c r="N8142" s="102"/>
      <c r="O8142" s="210"/>
      <c r="P8142" s="102"/>
      <c r="Q8142" s="215"/>
    </row>
    <row r="8143" spans="2:17" x14ac:dyDescent="0.3">
      <c r="B8143" s="102"/>
      <c r="C8143" s="210"/>
      <c r="D8143" s="102"/>
      <c r="E8143" s="210"/>
      <c r="F8143" s="102"/>
      <c r="G8143" s="210"/>
      <c r="H8143" s="102"/>
      <c r="I8143" s="210"/>
      <c r="J8143" s="102"/>
      <c r="K8143" s="210"/>
      <c r="L8143" s="102"/>
      <c r="M8143" s="210"/>
      <c r="N8143" s="102"/>
      <c r="O8143" s="210"/>
      <c r="P8143" s="102"/>
      <c r="Q8143" s="215"/>
    </row>
    <row r="8144" spans="2:17" x14ac:dyDescent="0.3">
      <c r="B8144" s="102"/>
      <c r="C8144" s="210"/>
      <c r="D8144" s="102"/>
      <c r="E8144" s="210"/>
      <c r="F8144" s="102"/>
      <c r="G8144" s="210"/>
      <c r="H8144" s="102"/>
      <c r="I8144" s="210"/>
      <c r="J8144" s="102"/>
      <c r="K8144" s="210"/>
      <c r="L8144" s="102"/>
      <c r="M8144" s="210"/>
      <c r="N8144" s="102"/>
      <c r="O8144" s="210"/>
      <c r="P8144" s="102"/>
      <c r="Q8144" s="215"/>
    </row>
    <row r="8145" spans="2:17" x14ac:dyDescent="0.3">
      <c r="B8145" s="102"/>
      <c r="C8145" s="210"/>
      <c r="D8145" s="102"/>
      <c r="E8145" s="210"/>
      <c r="F8145" s="102"/>
      <c r="G8145" s="210"/>
      <c r="H8145" s="102"/>
      <c r="I8145" s="210"/>
      <c r="J8145" s="102"/>
      <c r="K8145" s="210"/>
      <c r="L8145" s="102"/>
      <c r="M8145" s="210"/>
      <c r="N8145" s="102"/>
      <c r="O8145" s="210"/>
      <c r="P8145" s="102"/>
      <c r="Q8145" s="215"/>
    </row>
    <row r="8146" spans="2:17" x14ac:dyDescent="0.3">
      <c r="B8146" s="102"/>
      <c r="C8146" s="210"/>
      <c r="D8146" s="102"/>
      <c r="E8146" s="210"/>
      <c r="F8146" s="102"/>
      <c r="G8146" s="210"/>
      <c r="H8146" s="102"/>
      <c r="I8146" s="210"/>
      <c r="J8146" s="102"/>
      <c r="K8146" s="210"/>
      <c r="L8146" s="102"/>
      <c r="M8146" s="210"/>
      <c r="N8146" s="102"/>
      <c r="O8146" s="210"/>
      <c r="P8146" s="102"/>
      <c r="Q8146" s="215"/>
    </row>
    <row r="8147" spans="2:17" x14ac:dyDescent="0.3">
      <c r="B8147" s="102"/>
      <c r="C8147" s="210"/>
      <c r="D8147" s="102"/>
      <c r="E8147" s="210"/>
      <c r="F8147" s="102"/>
      <c r="G8147" s="210"/>
      <c r="H8147" s="102"/>
      <c r="I8147" s="210"/>
      <c r="J8147" s="102"/>
      <c r="K8147" s="210"/>
      <c r="L8147" s="102"/>
      <c r="M8147" s="210"/>
      <c r="N8147" s="102"/>
      <c r="O8147" s="210"/>
      <c r="P8147" s="102"/>
      <c r="Q8147" s="215"/>
    </row>
    <row r="8148" spans="2:17" x14ac:dyDescent="0.3">
      <c r="B8148" s="102"/>
      <c r="C8148" s="210"/>
      <c r="D8148" s="102"/>
      <c r="E8148" s="210"/>
      <c r="F8148" s="102"/>
      <c r="G8148" s="210"/>
      <c r="H8148" s="102"/>
      <c r="I8148" s="210"/>
      <c r="J8148" s="102"/>
      <c r="K8148" s="210"/>
      <c r="L8148" s="102"/>
      <c r="M8148" s="210"/>
      <c r="N8148" s="102"/>
      <c r="O8148" s="210"/>
      <c r="P8148" s="102"/>
      <c r="Q8148" s="215"/>
    </row>
    <row r="8149" spans="2:17" x14ac:dyDescent="0.3">
      <c r="B8149" s="102"/>
      <c r="C8149" s="210"/>
      <c r="D8149" s="102"/>
      <c r="E8149" s="210"/>
      <c r="F8149" s="102"/>
      <c r="G8149" s="210"/>
      <c r="H8149" s="102"/>
      <c r="I8149" s="210"/>
      <c r="J8149" s="102"/>
      <c r="K8149" s="210"/>
      <c r="L8149" s="102"/>
      <c r="M8149" s="210"/>
      <c r="N8149" s="102"/>
      <c r="O8149" s="210"/>
      <c r="P8149" s="102"/>
      <c r="Q8149" s="215"/>
    </row>
    <row r="8150" spans="2:17" x14ac:dyDescent="0.3">
      <c r="B8150" s="102"/>
      <c r="C8150" s="210"/>
      <c r="D8150" s="102"/>
      <c r="E8150" s="210"/>
      <c r="F8150" s="102"/>
      <c r="G8150" s="210"/>
      <c r="H8150" s="102"/>
      <c r="I8150" s="210"/>
      <c r="J8150" s="102"/>
      <c r="K8150" s="210"/>
      <c r="L8150" s="102"/>
      <c r="M8150" s="210"/>
      <c r="N8150" s="102"/>
      <c r="O8150" s="210"/>
      <c r="P8150" s="102"/>
      <c r="Q8150" s="215"/>
    </row>
    <row r="8151" spans="2:17" x14ac:dyDescent="0.3">
      <c r="B8151" s="102"/>
      <c r="C8151" s="210"/>
      <c r="D8151" s="102"/>
      <c r="E8151" s="210"/>
      <c r="F8151" s="102"/>
      <c r="G8151" s="210"/>
      <c r="H8151" s="102"/>
      <c r="I8151" s="210"/>
      <c r="J8151" s="102"/>
      <c r="K8151" s="210"/>
      <c r="L8151" s="102"/>
      <c r="M8151" s="210"/>
      <c r="N8151" s="102"/>
      <c r="O8151" s="210"/>
      <c r="P8151" s="102"/>
      <c r="Q8151" s="215"/>
    </row>
    <row r="8152" spans="2:17" x14ac:dyDescent="0.3">
      <c r="B8152" s="102"/>
      <c r="C8152" s="210"/>
      <c r="D8152" s="102"/>
      <c r="E8152" s="210"/>
      <c r="F8152" s="102"/>
      <c r="G8152" s="210"/>
      <c r="H8152" s="102"/>
      <c r="I8152" s="210"/>
      <c r="J8152" s="102"/>
      <c r="K8152" s="210"/>
      <c r="L8152" s="102"/>
      <c r="M8152" s="210"/>
      <c r="N8152" s="102"/>
      <c r="O8152" s="210"/>
      <c r="P8152" s="102"/>
      <c r="Q8152" s="215"/>
    </row>
    <row r="8153" spans="2:17" x14ac:dyDescent="0.3">
      <c r="B8153" s="102"/>
      <c r="C8153" s="210"/>
      <c r="D8153" s="102"/>
      <c r="E8153" s="210"/>
      <c r="F8153" s="102"/>
      <c r="G8153" s="210"/>
      <c r="H8153" s="102"/>
      <c r="I8153" s="210"/>
      <c r="J8153" s="102"/>
      <c r="K8153" s="210"/>
      <c r="L8153" s="102"/>
      <c r="M8153" s="210"/>
      <c r="N8153" s="102"/>
      <c r="O8153" s="210"/>
      <c r="P8153" s="102"/>
      <c r="Q8153" s="215"/>
    </row>
    <row r="8154" spans="2:17" x14ac:dyDescent="0.3">
      <c r="B8154" s="102"/>
      <c r="C8154" s="210"/>
      <c r="D8154" s="102"/>
      <c r="E8154" s="210"/>
      <c r="F8154" s="102"/>
      <c r="G8154" s="210"/>
      <c r="H8154" s="102"/>
      <c r="I8154" s="210"/>
      <c r="J8154" s="102"/>
      <c r="K8154" s="210"/>
      <c r="L8154" s="102"/>
      <c r="M8154" s="210"/>
      <c r="N8154" s="102"/>
      <c r="O8154" s="210"/>
      <c r="P8154" s="102"/>
      <c r="Q8154" s="215"/>
    </row>
    <row r="8155" spans="2:17" x14ac:dyDescent="0.3">
      <c r="B8155" s="102"/>
      <c r="C8155" s="210"/>
      <c r="D8155" s="102"/>
      <c r="E8155" s="210"/>
      <c r="F8155" s="102"/>
      <c r="G8155" s="210"/>
      <c r="H8155" s="102"/>
      <c r="I8155" s="210"/>
      <c r="J8155" s="102"/>
      <c r="K8155" s="210"/>
      <c r="L8155" s="102"/>
      <c r="M8155" s="210"/>
      <c r="N8155" s="102"/>
      <c r="O8155" s="210"/>
      <c r="P8155" s="102"/>
      <c r="Q8155" s="215"/>
    </row>
    <row r="8156" spans="2:17" x14ac:dyDescent="0.3">
      <c r="B8156" s="102"/>
      <c r="C8156" s="210"/>
      <c r="D8156" s="102"/>
      <c r="E8156" s="210"/>
      <c r="F8156" s="102"/>
      <c r="G8156" s="210"/>
      <c r="H8156" s="102"/>
      <c r="I8156" s="210"/>
      <c r="J8156" s="102"/>
      <c r="K8156" s="210"/>
      <c r="L8156" s="102"/>
      <c r="M8156" s="210"/>
      <c r="N8156" s="102"/>
      <c r="O8156" s="210"/>
      <c r="P8156" s="102"/>
      <c r="Q8156" s="215"/>
    </row>
    <row r="8157" spans="2:17" x14ac:dyDescent="0.3">
      <c r="B8157" s="102"/>
      <c r="C8157" s="210"/>
      <c r="D8157" s="102"/>
      <c r="E8157" s="210"/>
      <c r="F8157" s="102"/>
      <c r="G8157" s="210"/>
      <c r="H8157" s="102"/>
      <c r="I8157" s="210"/>
      <c r="J8157" s="102"/>
      <c r="K8157" s="210"/>
      <c r="L8157" s="102"/>
      <c r="M8157" s="210"/>
      <c r="N8157" s="102"/>
      <c r="O8157" s="210"/>
      <c r="P8157" s="102"/>
      <c r="Q8157" s="215"/>
    </row>
    <row r="8158" spans="2:17" x14ac:dyDescent="0.3">
      <c r="B8158" s="102"/>
      <c r="C8158" s="210"/>
      <c r="D8158" s="102"/>
      <c r="E8158" s="210"/>
      <c r="F8158" s="102"/>
      <c r="G8158" s="210"/>
      <c r="H8158" s="102"/>
      <c r="I8158" s="210"/>
      <c r="J8158" s="102"/>
      <c r="K8158" s="210"/>
      <c r="L8158" s="102"/>
      <c r="M8158" s="210"/>
      <c r="N8158" s="102"/>
      <c r="O8158" s="210"/>
      <c r="P8158" s="102"/>
      <c r="Q8158" s="215"/>
    </row>
    <row r="8159" spans="2:17" x14ac:dyDescent="0.3">
      <c r="B8159" s="102"/>
      <c r="C8159" s="210"/>
      <c r="D8159" s="102"/>
      <c r="E8159" s="210"/>
      <c r="F8159" s="102"/>
      <c r="G8159" s="210"/>
      <c r="H8159" s="102"/>
      <c r="I8159" s="210"/>
      <c r="J8159" s="102"/>
      <c r="K8159" s="210"/>
      <c r="L8159" s="102"/>
      <c r="M8159" s="210"/>
      <c r="N8159" s="102"/>
      <c r="O8159" s="210"/>
      <c r="P8159" s="102"/>
      <c r="Q8159" s="215"/>
    </row>
    <row r="8160" spans="2:17" x14ac:dyDescent="0.3">
      <c r="B8160" s="102"/>
      <c r="C8160" s="210"/>
      <c r="D8160" s="102"/>
      <c r="E8160" s="210"/>
      <c r="F8160" s="102"/>
      <c r="G8160" s="210"/>
      <c r="H8160" s="102"/>
      <c r="I8160" s="210"/>
      <c r="J8160" s="102"/>
      <c r="K8160" s="210"/>
      <c r="L8160" s="102"/>
      <c r="M8160" s="210"/>
      <c r="N8160" s="102"/>
      <c r="O8160" s="210"/>
      <c r="P8160" s="102"/>
      <c r="Q8160" s="215"/>
    </row>
    <row r="8161" spans="2:17" x14ac:dyDescent="0.3">
      <c r="B8161" s="102"/>
      <c r="C8161" s="210"/>
      <c r="D8161" s="102"/>
      <c r="E8161" s="210"/>
      <c r="F8161" s="102"/>
      <c r="G8161" s="210"/>
      <c r="H8161" s="102"/>
      <c r="I8161" s="210"/>
      <c r="J8161" s="102"/>
      <c r="K8161" s="210"/>
      <c r="L8161" s="102"/>
      <c r="M8161" s="210"/>
      <c r="N8161" s="102"/>
      <c r="O8161" s="210"/>
      <c r="P8161" s="102"/>
      <c r="Q8161" s="215"/>
    </row>
    <row r="8162" spans="2:17" x14ac:dyDescent="0.3">
      <c r="B8162" s="102"/>
      <c r="C8162" s="210"/>
      <c r="D8162" s="102"/>
      <c r="E8162" s="210"/>
      <c r="F8162" s="102"/>
      <c r="G8162" s="210"/>
      <c r="H8162" s="102"/>
      <c r="I8162" s="210"/>
      <c r="J8162" s="102"/>
      <c r="K8162" s="210"/>
      <c r="L8162" s="102"/>
      <c r="M8162" s="210"/>
      <c r="N8162" s="102"/>
      <c r="O8162" s="210"/>
      <c r="P8162" s="102"/>
      <c r="Q8162" s="215"/>
    </row>
    <row r="8163" spans="2:17" x14ac:dyDescent="0.3">
      <c r="B8163" s="102"/>
      <c r="C8163" s="210"/>
      <c r="D8163" s="102"/>
      <c r="E8163" s="210"/>
      <c r="F8163" s="102"/>
      <c r="G8163" s="210"/>
      <c r="H8163" s="102"/>
      <c r="I8163" s="210"/>
      <c r="J8163" s="102"/>
      <c r="K8163" s="210"/>
      <c r="L8163" s="102"/>
      <c r="M8163" s="210"/>
      <c r="N8163" s="102"/>
      <c r="O8163" s="210"/>
      <c r="P8163" s="102"/>
      <c r="Q8163" s="215"/>
    </row>
    <row r="8164" spans="2:17" x14ac:dyDescent="0.3">
      <c r="B8164" s="102"/>
      <c r="C8164" s="210"/>
      <c r="D8164" s="102"/>
      <c r="E8164" s="210"/>
      <c r="F8164" s="102"/>
      <c r="G8164" s="210"/>
      <c r="H8164" s="102"/>
      <c r="I8164" s="210"/>
      <c r="J8164" s="102"/>
      <c r="K8164" s="210"/>
      <c r="L8164" s="102"/>
      <c r="M8164" s="210"/>
      <c r="N8164" s="102"/>
      <c r="O8164" s="210"/>
      <c r="P8164" s="102"/>
      <c r="Q8164" s="215"/>
    </row>
    <row r="8165" spans="2:17" x14ac:dyDescent="0.3">
      <c r="B8165" s="102"/>
      <c r="C8165" s="210"/>
      <c r="D8165" s="102"/>
      <c r="E8165" s="210"/>
      <c r="F8165" s="102"/>
      <c r="G8165" s="210"/>
      <c r="H8165" s="102"/>
      <c r="I8165" s="210"/>
      <c r="J8165" s="102"/>
      <c r="K8165" s="210"/>
      <c r="L8165" s="102"/>
      <c r="M8165" s="210"/>
      <c r="N8165" s="102"/>
      <c r="O8165" s="210"/>
      <c r="P8165" s="102"/>
      <c r="Q8165" s="215"/>
    </row>
    <row r="8166" spans="2:17" x14ac:dyDescent="0.3">
      <c r="B8166" s="102"/>
      <c r="C8166" s="210"/>
      <c r="D8166" s="102"/>
      <c r="E8166" s="210"/>
      <c r="F8166" s="102"/>
      <c r="G8166" s="210"/>
      <c r="H8166" s="102"/>
      <c r="I8166" s="210"/>
      <c r="J8166" s="102"/>
      <c r="K8166" s="210"/>
      <c r="L8166" s="102"/>
      <c r="M8166" s="210"/>
      <c r="N8166" s="102"/>
      <c r="O8166" s="210"/>
      <c r="P8166" s="102"/>
      <c r="Q8166" s="215"/>
    </row>
    <row r="8167" spans="2:17" x14ac:dyDescent="0.3">
      <c r="B8167" s="102"/>
      <c r="C8167" s="210"/>
      <c r="D8167" s="102"/>
      <c r="E8167" s="210"/>
      <c r="F8167" s="102"/>
      <c r="G8167" s="210"/>
      <c r="H8167" s="102"/>
      <c r="I8167" s="210"/>
      <c r="J8167" s="102"/>
      <c r="K8167" s="210"/>
      <c r="L8167" s="102"/>
      <c r="M8167" s="210"/>
      <c r="N8167" s="102"/>
      <c r="O8167" s="210"/>
      <c r="P8167" s="102"/>
      <c r="Q8167" s="215"/>
    </row>
    <row r="8168" spans="2:17" x14ac:dyDescent="0.3">
      <c r="B8168" s="102"/>
      <c r="C8168" s="210"/>
      <c r="D8168" s="102"/>
      <c r="E8168" s="210"/>
      <c r="F8168" s="102"/>
      <c r="G8168" s="210"/>
      <c r="H8168" s="102"/>
      <c r="I8168" s="210"/>
      <c r="J8168" s="102"/>
      <c r="K8168" s="210"/>
      <c r="L8168" s="102"/>
      <c r="M8168" s="210"/>
      <c r="N8168" s="102"/>
      <c r="O8168" s="210"/>
      <c r="P8168" s="102"/>
      <c r="Q8168" s="215"/>
    </row>
    <row r="8169" spans="2:17" x14ac:dyDescent="0.3">
      <c r="B8169" s="102"/>
      <c r="C8169" s="210"/>
      <c r="D8169" s="102"/>
      <c r="E8169" s="210"/>
      <c r="F8169" s="102"/>
      <c r="G8169" s="210"/>
      <c r="H8169" s="102"/>
      <c r="I8169" s="210"/>
      <c r="J8169" s="102"/>
      <c r="K8169" s="210"/>
      <c r="L8169" s="102"/>
      <c r="M8169" s="210"/>
      <c r="N8169" s="102"/>
      <c r="O8169" s="210"/>
      <c r="P8169" s="102"/>
      <c r="Q8169" s="215"/>
    </row>
    <row r="8170" spans="2:17" x14ac:dyDescent="0.3">
      <c r="B8170" s="102"/>
      <c r="C8170" s="210"/>
      <c r="D8170" s="102"/>
      <c r="E8170" s="210"/>
      <c r="F8170" s="102"/>
      <c r="G8170" s="210"/>
      <c r="H8170" s="102"/>
      <c r="I8170" s="210"/>
      <c r="J8170" s="102"/>
      <c r="K8170" s="210"/>
      <c r="L8170" s="102"/>
      <c r="M8170" s="210"/>
      <c r="N8170" s="102"/>
      <c r="O8170" s="210"/>
      <c r="P8170" s="102"/>
      <c r="Q8170" s="215"/>
    </row>
    <row r="8171" spans="2:17" x14ac:dyDescent="0.3">
      <c r="B8171" s="102"/>
      <c r="C8171" s="210"/>
      <c r="D8171" s="102"/>
      <c r="E8171" s="210"/>
      <c r="F8171" s="102"/>
      <c r="G8171" s="210"/>
      <c r="H8171" s="102"/>
      <c r="I8171" s="210"/>
      <c r="J8171" s="102"/>
      <c r="K8171" s="210"/>
      <c r="L8171" s="102"/>
      <c r="M8171" s="210"/>
      <c r="N8171" s="102"/>
      <c r="O8171" s="210"/>
      <c r="P8171" s="102"/>
      <c r="Q8171" s="215"/>
    </row>
    <row r="8172" spans="2:17" x14ac:dyDescent="0.3">
      <c r="B8172" s="102"/>
      <c r="C8172" s="210"/>
      <c r="D8172" s="102"/>
      <c r="E8172" s="210"/>
      <c r="F8172" s="102"/>
      <c r="G8172" s="210"/>
      <c r="H8172" s="102"/>
      <c r="I8172" s="210"/>
      <c r="J8172" s="102"/>
      <c r="K8172" s="210"/>
      <c r="L8172" s="102"/>
      <c r="M8172" s="210"/>
      <c r="N8172" s="102"/>
      <c r="O8172" s="210"/>
      <c r="P8172" s="102"/>
      <c r="Q8172" s="215"/>
    </row>
    <row r="8173" spans="2:17" x14ac:dyDescent="0.3">
      <c r="B8173" s="102"/>
      <c r="C8173" s="210"/>
      <c r="D8173" s="102"/>
      <c r="E8173" s="210"/>
      <c r="F8173" s="102"/>
      <c r="G8173" s="210"/>
      <c r="H8173" s="102"/>
      <c r="I8173" s="210"/>
      <c r="J8173" s="102"/>
      <c r="K8173" s="210"/>
      <c r="L8173" s="102"/>
      <c r="M8173" s="210"/>
      <c r="N8173" s="102"/>
      <c r="O8173" s="210"/>
      <c r="P8173" s="102"/>
      <c r="Q8173" s="215"/>
    </row>
    <row r="8174" spans="2:17" x14ac:dyDescent="0.3">
      <c r="B8174" s="102"/>
      <c r="C8174" s="210"/>
      <c r="D8174" s="102"/>
      <c r="E8174" s="210"/>
      <c r="F8174" s="102"/>
      <c r="G8174" s="210"/>
      <c r="H8174" s="102"/>
      <c r="I8174" s="210"/>
      <c r="J8174" s="102"/>
      <c r="K8174" s="210"/>
      <c r="L8174" s="102"/>
      <c r="M8174" s="210"/>
      <c r="N8174" s="102"/>
      <c r="O8174" s="210"/>
      <c r="P8174" s="102"/>
      <c r="Q8174" s="215"/>
    </row>
    <row r="8175" spans="2:17" x14ac:dyDescent="0.3">
      <c r="B8175" s="102"/>
      <c r="C8175" s="210"/>
      <c r="D8175" s="102"/>
      <c r="E8175" s="210"/>
      <c r="F8175" s="102"/>
      <c r="G8175" s="210"/>
      <c r="H8175" s="102"/>
      <c r="I8175" s="210"/>
      <c r="J8175" s="102"/>
      <c r="K8175" s="210"/>
      <c r="L8175" s="102"/>
      <c r="M8175" s="210"/>
      <c r="N8175" s="102"/>
      <c r="O8175" s="210"/>
      <c r="P8175" s="102"/>
      <c r="Q8175" s="215"/>
    </row>
    <row r="8176" spans="2:17" x14ac:dyDescent="0.3">
      <c r="B8176" s="102"/>
      <c r="C8176" s="210"/>
      <c r="D8176" s="102"/>
      <c r="E8176" s="210"/>
      <c r="F8176" s="102"/>
      <c r="G8176" s="210"/>
      <c r="H8176" s="102"/>
      <c r="I8176" s="210"/>
      <c r="J8176" s="102"/>
      <c r="K8176" s="210"/>
      <c r="L8176" s="102"/>
      <c r="M8176" s="210"/>
      <c r="N8176" s="102"/>
      <c r="O8176" s="210"/>
      <c r="P8176" s="102"/>
      <c r="Q8176" s="215"/>
    </row>
    <row r="8177" spans="2:17" x14ac:dyDescent="0.3">
      <c r="B8177" s="102"/>
      <c r="C8177" s="210"/>
      <c r="D8177" s="102"/>
      <c r="E8177" s="210"/>
      <c r="F8177" s="102"/>
      <c r="G8177" s="210"/>
      <c r="H8177" s="102"/>
      <c r="I8177" s="210"/>
      <c r="J8177" s="102"/>
      <c r="K8177" s="210"/>
      <c r="L8177" s="102"/>
      <c r="M8177" s="210"/>
      <c r="N8177" s="102"/>
      <c r="O8177" s="210"/>
      <c r="P8177" s="102"/>
      <c r="Q8177" s="215"/>
    </row>
    <row r="8178" spans="2:17" x14ac:dyDescent="0.3">
      <c r="B8178" s="102"/>
      <c r="C8178" s="210"/>
      <c r="D8178" s="102"/>
      <c r="E8178" s="210"/>
      <c r="F8178" s="102"/>
      <c r="G8178" s="210"/>
      <c r="H8178" s="102"/>
      <c r="I8178" s="210"/>
      <c r="J8178" s="102"/>
      <c r="K8178" s="210"/>
      <c r="L8178" s="102"/>
      <c r="M8178" s="210"/>
      <c r="N8178" s="102"/>
      <c r="O8178" s="210"/>
      <c r="P8178" s="102"/>
      <c r="Q8178" s="215"/>
    </row>
    <row r="8179" spans="2:17" x14ac:dyDescent="0.3">
      <c r="B8179" s="102"/>
      <c r="C8179" s="210"/>
      <c r="D8179" s="102"/>
      <c r="E8179" s="210"/>
      <c r="F8179" s="102"/>
      <c r="G8179" s="210"/>
      <c r="H8179" s="102"/>
      <c r="I8179" s="210"/>
      <c r="J8179" s="102"/>
      <c r="K8179" s="210"/>
      <c r="L8179" s="102"/>
      <c r="M8179" s="210"/>
      <c r="N8179" s="102"/>
      <c r="O8179" s="210"/>
      <c r="P8179" s="102"/>
      <c r="Q8179" s="215"/>
    </row>
    <row r="8180" spans="2:17" x14ac:dyDescent="0.3">
      <c r="B8180" s="102"/>
      <c r="C8180" s="210"/>
      <c r="D8180" s="102"/>
      <c r="E8180" s="210"/>
      <c r="F8180" s="102"/>
      <c r="G8180" s="210"/>
      <c r="H8180" s="102"/>
      <c r="I8180" s="210"/>
      <c r="J8180" s="102"/>
      <c r="K8180" s="210"/>
      <c r="L8180" s="102"/>
      <c r="M8180" s="210"/>
      <c r="N8180" s="102"/>
      <c r="O8180" s="210"/>
      <c r="P8180" s="102"/>
      <c r="Q8180" s="215"/>
    </row>
    <row r="8181" spans="2:17" x14ac:dyDescent="0.3">
      <c r="B8181" s="102"/>
      <c r="C8181" s="210"/>
      <c r="D8181" s="102"/>
      <c r="E8181" s="210"/>
      <c r="F8181" s="102"/>
      <c r="G8181" s="210"/>
      <c r="H8181" s="102"/>
      <c r="I8181" s="210"/>
      <c r="J8181" s="102"/>
      <c r="K8181" s="210"/>
      <c r="L8181" s="102"/>
      <c r="M8181" s="210"/>
      <c r="N8181" s="102"/>
      <c r="O8181" s="210"/>
      <c r="P8181" s="102"/>
      <c r="Q8181" s="215"/>
    </row>
    <row r="8182" spans="2:17" x14ac:dyDescent="0.3">
      <c r="B8182" s="102"/>
      <c r="C8182" s="210"/>
      <c r="D8182" s="102"/>
      <c r="E8182" s="210"/>
      <c r="F8182" s="102"/>
      <c r="G8182" s="210"/>
      <c r="H8182" s="102"/>
      <c r="I8182" s="210"/>
      <c r="J8182" s="102"/>
      <c r="K8182" s="210"/>
      <c r="L8182" s="102"/>
      <c r="M8182" s="210"/>
      <c r="N8182" s="102"/>
      <c r="O8182" s="210"/>
      <c r="P8182" s="102"/>
      <c r="Q8182" s="215"/>
    </row>
    <row r="8183" spans="2:17" x14ac:dyDescent="0.3">
      <c r="B8183" s="102"/>
      <c r="C8183" s="210"/>
      <c r="D8183" s="102"/>
      <c r="E8183" s="210"/>
      <c r="F8183" s="102"/>
      <c r="G8183" s="210"/>
      <c r="H8183" s="102"/>
      <c r="I8183" s="210"/>
      <c r="J8183" s="102"/>
      <c r="K8183" s="210"/>
      <c r="L8183" s="102"/>
      <c r="M8183" s="210"/>
      <c r="N8183" s="102"/>
      <c r="O8183" s="210"/>
      <c r="P8183" s="102"/>
      <c r="Q8183" s="215"/>
    </row>
    <row r="8184" spans="2:17" x14ac:dyDescent="0.3">
      <c r="B8184" s="102"/>
      <c r="C8184" s="210"/>
      <c r="D8184" s="102"/>
      <c r="E8184" s="210"/>
      <c r="F8184" s="102"/>
      <c r="G8184" s="210"/>
      <c r="H8184" s="102"/>
      <c r="I8184" s="210"/>
      <c r="J8184" s="102"/>
      <c r="K8184" s="210"/>
      <c r="L8184" s="102"/>
      <c r="M8184" s="210"/>
      <c r="N8184" s="102"/>
      <c r="O8184" s="210"/>
      <c r="P8184" s="102"/>
      <c r="Q8184" s="215"/>
    </row>
    <row r="8185" spans="2:17" x14ac:dyDescent="0.3">
      <c r="B8185" s="102"/>
      <c r="C8185" s="210"/>
      <c r="D8185" s="102"/>
      <c r="E8185" s="210"/>
      <c r="F8185" s="102"/>
      <c r="G8185" s="210"/>
      <c r="H8185" s="102"/>
      <c r="I8185" s="210"/>
      <c r="J8185" s="102"/>
      <c r="K8185" s="210"/>
      <c r="L8185" s="102"/>
      <c r="M8185" s="210"/>
      <c r="N8185" s="102"/>
      <c r="O8185" s="210"/>
      <c r="P8185" s="102"/>
      <c r="Q8185" s="215"/>
    </row>
    <row r="8186" spans="2:17" x14ac:dyDescent="0.3">
      <c r="B8186" s="102"/>
      <c r="C8186" s="210"/>
      <c r="D8186" s="102"/>
      <c r="E8186" s="210"/>
      <c r="F8186" s="102"/>
      <c r="G8186" s="210"/>
      <c r="H8186" s="102"/>
      <c r="I8186" s="210"/>
      <c r="J8186" s="102"/>
      <c r="K8186" s="210"/>
      <c r="L8186" s="102"/>
      <c r="M8186" s="210"/>
      <c r="N8186" s="102"/>
      <c r="O8186" s="210"/>
      <c r="P8186" s="102"/>
      <c r="Q8186" s="215"/>
    </row>
    <row r="8187" spans="2:17" x14ac:dyDescent="0.3">
      <c r="B8187" s="102"/>
      <c r="C8187" s="210"/>
      <c r="D8187" s="102"/>
      <c r="E8187" s="210"/>
      <c r="F8187" s="102"/>
      <c r="G8187" s="210"/>
      <c r="H8187" s="102"/>
      <c r="I8187" s="210"/>
      <c r="J8187" s="102"/>
      <c r="K8187" s="210"/>
      <c r="L8187" s="102"/>
      <c r="M8187" s="210"/>
      <c r="N8187" s="102"/>
      <c r="O8187" s="210"/>
      <c r="P8187" s="102"/>
      <c r="Q8187" s="215"/>
    </row>
    <row r="8188" spans="2:17" x14ac:dyDescent="0.3">
      <c r="B8188" s="102"/>
      <c r="C8188" s="210"/>
      <c r="D8188" s="102"/>
      <c r="E8188" s="210"/>
      <c r="F8188" s="102"/>
      <c r="G8188" s="210"/>
      <c r="H8188" s="102"/>
      <c r="I8188" s="210"/>
      <c r="J8188" s="102"/>
      <c r="K8188" s="210"/>
      <c r="L8188" s="102"/>
      <c r="M8188" s="210"/>
      <c r="N8188" s="102"/>
      <c r="O8188" s="210"/>
      <c r="P8188" s="102"/>
      <c r="Q8188" s="215"/>
    </row>
    <row r="8189" spans="2:17" x14ac:dyDescent="0.3">
      <c r="B8189" s="102"/>
      <c r="C8189" s="210"/>
      <c r="D8189" s="102"/>
      <c r="E8189" s="210"/>
      <c r="F8189" s="102"/>
      <c r="G8189" s="210"/>
      <c r="H8189" s="102"/>
      <c r="I8189" s="210"/>
      <c r="J8189" s="102"/>
      <c r="K8189" s="210"/>
      <c r="L8189" s="102"/>
      <c r="M8189" s="210"/>
      <c r="N8189" s="102"/>
      <c r="O8189" s="210"/>
      <c r="P8189" s="102"/>
      <c r="Q8189" s="215"/>
    </row>
    <row r="8190" spans="2:17" x14ac:dyDescent="0.3">
      <c r="B8190" s="102"/>
      <c r="C8190" s="210"/>
      <c r="D8190" s="102"/>
      <c r="E8190" s="210"/>
      <c r="F8190" s="102"/>
      <c r="G8190" s="210"/>
      <c r="H8190" s="102"/>
      <c r="I8190" s="210"/>
      <c r="J8190" s="102"/>
      <c r="K8190" s="210"/>
      <c r="L8190" s="102"/>
      <c r="M8190" s="210"/>
      <c r="N8190" s="102"/>
      <c r="O8190" s="210"/>
      <c r="P8190" s="102"/>
      <c r="Q8190" s="215"/>
    </row>
    <row r="8191" spans="2:17" x14ac:dyDescent="0.3">
      <c r="B8191" s="102"/>
      <c r="C8191" s="210"/>
      <c r="D8191" s="102"/>
      <c r="E8191" s="210"/>
      <c r="F8191" s="102"/>
      <c r="G8191" s="210"/>
      <c r="H8191" s="102"/>
      <c r="I8191" s="210"/>
      <c r="J8191" s="102"/>
      <c r="K8191" s="210"/>
      <c r="L8191" s="102"/>
      <c r="M8191" s="210"/>
      <c r="N8191" s="102"/>
      <c r="O8191" s="210"/>
      <c r="P8191" s="102"/>
      <c r="Q8191" s="215"/>
    </row>
    <row r="8192" spans="2:17" x14ac:dyDescent="0.3">
      <c r="B8192" s="102"/>
      <c r="C8192" s="210"/>
      <c r="D8192" s="102"/>
      <c r="E8192" s="210"/>
      <c r="F8192" s="102"/>
      <c r="G8192" s="210"/>
      <c r="H8192" s="102"/>
      <c r="I8192" s="210"/>
      <c r="J8192" s="102"/>
      <c r="K8192" s="210"/>
      <c r="L8192" s="102"/>
      <c r="M8192" s="210"/>
      <c r="N8192" s="102"/>
      <c r="O8192" s="210"/>
      <c r="P8192" s="102"/>
      <c r="Q8192" s="215"/>
    </row>
    <row r="8193" spans="2:17" x14ac:dyDescent="0.3">
      <c r="B8193" s="102"/>
      <c r="C8193" s="210"/>
      <c r="D8193" s="102"/>
      <c r="E8193" s="210"/>
      <c r="F8193" s="102"/>
      <c r="G8193" s="210"/>
      <c r="H8193" s="102"/>
      <c r="I8193" s="210"/>
      <c r="J8193" s="102"/>
      <c r="K8193" s="210"/>
      <c r="L8193" s="102"/>
      <c r="M8193" s="210"/>
      <c r="N8193" s="102"/>
      <c r="O8193" s="210"/>
      <c r="P8193" s="102"/>
      <c r="Q8193" s="215"/>
    </row>
    <row r="8194" spans="2:17" x14ac:dyDescent="0.3">
      <c r="B8194" s="102"/>
      <c r="C8194" s="210"/>
      <c r="D8194" s="102"/>
      <c r="E8194" s="210"/>
      <c r="F8194" s="102"/>
      <c r="G8194" s="210"/>
      <c r="H8194" s="102"/>
      <c r="I8194" s="210"/>
      <c r="J8194" s="102"/>
      <c r="K8194" s="210"/>
      <c r="L8194" s="102"/>
      <c r="M8194" s="210"/>
      <c r="N8194" s="102"/>
      <c r="O8194" s="210"/>
      <c r="P8194" s="102"/>
      <c r="Q8194" s="215"/>
    </row>
    <row r="8195" spans="2:17" x14ac:dyDescent="0.3">
      <c r="B8195" s="102"/>
      <c r="C8195" s="210"/>
      <c r="D8195" s="102"/>
      <c r="E8195" s="210"/>
      <c r="F8195" s="102"/>
      <c r="G8195" s="210"/>
      <c r="H8195" s="102"/>
      <c r="I8195" s="210"/>
      <c r="J8195" s="102"/>
      <c r="K8195" s="210"/>
      <c r="L8195" s="102"/>
      <c r="M8195" s="210"/>
      <c r="N8195" s="102"/>
      <c r="O8195" s="210"/>
      <c r="P8195" s="102"/>
      <c r="Q8195" s="215"/>
    </row>
    <row r="8196" spans="2:17" x14ac:dyDescent="0.3">
      <c r="B8196" s="102"/>
      <c r="C8196" s="210"/>
      <c r="D8196" s="102"/>
      <c r="E8196" s="210"/>
      <c r="F8196" s="102"/>
      <c r="G8196" s="210"/>
      <c r="H8196" s="102"/>
      <c r="I8196" s="210"/>
      <c r="J8196" s="102"/>
      <c r="K8196" s="210"/>
      <c r="L8196" s="102"/>
      <c r="M8196" s="210"/>
      <c r="N8196" s="102"/>
      <c r="O8196" s="210"/>
      <c r="P8196" s="102"/>
      <c r="Q8196" s="215"/>
    </row>
    <row r="8197" spans="2:17" x14ac:dyDescent="0.3">
      <c r="B8197" s="102"/>
      <c r="C8197" s="210"/>
      <c r="D8197" s="102"/>
      <c r="E8197" s="210"/>
      <c r="F8197" s="102"/>
      <c r="G8197" s="210"/>
      <c r="H8197" s="102"/>
      <c r="I8197" s="210"/>
      <c r="J8197" s="102"/>
      <c r="K8197" s="210"/>
      <c r="L8197" s="102"/>
      <c r="M8197" s="210"/>
      <c r="N8197" s="102"/>
      <c r="O8197" s="210"/>
      <c r="P8197" s="102"/>
      <c r="Q8197" s="215"/>
    </row>
    <row r="8198" spans="2:17" x14ac:dyDescent="0.3">
      <c r="B8198" s="102"/>
      <c r="C8198" s="210"/>
      <c r="D8198" s="102"/>
      <c r="E8198" s="210"/>
      <c r="F8198" s="102"/>
      <c r="G8198" s="210"/>
      <c r="H8198" s="102"/>
      <c r="I8198" s="210"/>
      <c r="J8198" s="102"/>
      <c r="K8198" s="210"/>
      <c r="L8198" s="102"/>
      <c r="M8198" s="210"/>
      <c r="N8198" s="102"/>
      <c r="O8198" s="210"/>
      <c r="P8198" s="102"/>
      <c r="Q8198" s="215"/>
    </row>
    <row r="8199" spans="2:17" x14ac:dyDescent="0.3">
      <c r="B8199" s="102"/>
      <c r="C8199" s="210"/>
      <c r="D8199" s="102"/>
      <c r="E8199" s="210"/>
      <c r="F8199" s="102"/>
      <c r="G8199" s="210"/>
      <c r="H8199" s="102"/>
      <c r="I8199" s="210"/>
      <c r="J8199" s="102"/>
      <c r="K8199" s="210"/>
      <c r="L8199" s="102"/>
      <c r="M8199" s="210"/>
      <c r="N8199" s="102"/>
      <c r="O8199" s="210"/>
      <c r="P8199" s="102"/>
      <c r="Q8199" s="215"/>
    </row>
    <row r="8200" spans="2:17" x14ac:dyDescent="0.3">
      <c r="B8200" s="102"/>
      <c r="C8200" s="210"/>
      <c r="D8200" s="102"/>
      <c r="E8200" s="210"/>
      <c r="F8200" s="102"/>
      <c r="G8200" s="210"/>
      <c r="H8200" s="102"/>
      <c r="I8200" s="210"/>
      <c r="J8200" s="102"/>
      <c r="K8200" s="210"/>
      <c r="L8200" s="102"/>
      <c r="M8200" s="210"/>
      <c r="N8200" s="102"/>
      <c r="O8200" s="210"/>
      <c r="P8200" s="102"/>
      <c r="Q8200" s="215"/>
    </row>
    <row r="8201" spans="2:17" x14ac:dyDescent="0.3">
      <c r="B8201" s="102"/>
      <c r="C8201" s="210"/>
      <c r="D8201" s="102"/>
      <c r="E8201" s="210"/>
      <c r="F8201" s="102"/>
      <c r="G8201" s="210"/>
      <c r="H8201" s="102"/>
      <c r="I8201" s="210"/>
      <c r="J8201" s="102"/>
      <c r="K8201" s="210"/>
      <c r="L8201" s="102"/>
      <c r="M8201" s="210"/>
      <c r="N8201" s="102"/>
      <c r="O8201" s="210"/>
      <c r="P8201" s="102"/>
      <c r="Q8201" s="215"/>
    </row>
    <row r="8202" spans="2:17" x14ac:dyDescent="0.3">
      <c r="B8202" s="102"/>
      <c r="C8202" s="210"/>
      <c r="D8202" s="102"/>
      <c r="E8202" s="210"/>
      <c r="F8202" s="102"/>
      <c r="G8202" s="210"/>
      <c r="H8202" s="102"/>
      <c r="I8202" s="210"/>
      <c r="J8202" s="102"/>
      <c r="K8202" s="210"/>
      <c r="L8202" s="102"/>
      <c r="M8202" s="210"/>
      <c r="N8202" s="102"/>
      <c r="O8202" s="210"/>
      <c r="P8202" s="102"/>
      <c r="Q8202" s="215"/>
    </row>
    <row r="8203" spans="2:17" x14ac:dyDescent="0.3">
      <c r="B8203" s="102"/>
      <c r="C8203" s="210"/>
      <c r="D8203" s="102"/>
      <c r="E8203" s="210"/>
      <c r="F8203" s="102"/>
      <c r="G8203" s="210"/>
      <c r="H8203" s="102"/>
      <c r="I8203" s="210"/>
      <c r="J8203" s="102"/>
      <c r="K8203" s="210"/>
      <c r="L8203" s="102"/>
      <c r="M8203" s="210"/>
      <c r="N8203" s="102"/>
      <c r="O8203" s="210"/>
      <c r="P8203" s="102"/>
      <c r="Q8203" s="215"/>
    </row>
    <row r="8204" spans="2:17" x14ac:dyDescent="0.3">
      <c r="B8204" s="102"/>
      <c r="C8204" s="210"/>
      <c r="D8204" s="102"/>
      <c r="E8204" s="210"/>
      <c r="F8204" s="102"/>
      <c r="G8204" s="210"/>
      <c r="H8204" s="102"/>
      <c r="I8204" s="210"/>
      <c r="J8204" s="102"/>
      <c r="K8204" s="210"/>
      <c r="L8204" s="102"/>
      <c r="M8204" s="210"/>
      <c r="N8204" s="102"/>
      <c r="O8204" s="210"/>
      <c r="P8204" s="102"/>
      <c r="Q8204" s="215"/>
    </row>
    <row r="8205" spans="2:17" x14ac:dyDescent="0.3">
      <c r="B8205" s="102"/>
      <c r="C8205" s="210"/>
      <c r="D8205" s="102"/>
      <c r="E8205" s="210"/>
      <c r="F8205" s="102"/>
      <c r="G8205" s="210"/>
      <c r="H8205" s="102"/>
      <c r="I8205" s="210"/>
      <c r="J8205" s="102"/>
      <c r="K8205" s="210"/>
      <c r="L8205" s="102"/>
      <c r="M8205" s="210"/>
      <c r="N8205" s="102"/>
      <c r="O8205" s="210"/>
      <c r="P8205" s="102"/>
      <c r="Q8205" s="215"/>
    </row>
    <row r="8206" spans="2:17" x14ac:dyDescent="0.3">
      <c r="B8206" s="102"/>
      <c r="C8206" s="210"/>
      <c r="D8206" s="102"/>
      <c r="E8206" s="210"/>
      <c r="F8206" s="102"/>
      <c r="G8206" s="210"/>
      <c r="H8206" s="102"/>
      <c r="I8206" s="210"/>
      <c r="J8206" s="102"/>
      <c r="K8206" s="210"/>
      <c r="L8206" s="102"/>
      <c r="M8206" s="210"/>
      <c r="N8206" s="102"/>
      <c r="O8206" s="210"/>
      <c r="P8206" s="102"/>
      <c r="Q8206" s="215"/>
    </row>
    <row r="8207" spans="2:17" x14ac:dyDescent="0.3">
      <c r="B8207" s="102"/>
      <c r="C8207" s="210"/>
      <c r="D8207" s="102"/>
      <c r="E8207" s="210"/>
      <c r="F8207" s="102"/>
      <c r="G8207" s="210"/>
      <c r="H8207" s="102"/>
      <c r="I8207" s="210"/>
      <c r="J8207" s="102"/>
      <c r="K8207" s="210"/>
      <c r="L8207" s="102"/>
      <c r="M8207" s="210"/>
      <c r="N8207" s="102"/>
      <c r="O8207" s="210"/>
      <c r="P8207" s="102"/>
      <c r="Q8207" s="215"/>
    </row>
    <row r="8208" spans="2:17" x14ac:dyDescent="0.3">
      <c r="B8208" s="102"/>
      <c r="C8208" s="210"/>
      <c r="D8208" s="102"/>
      <c r="E8208" s="210"/>
      <c r="F8208" s="102"/>
      <c r="G8208" s="210"/>
      <c r="H8208" s="102"/>
      <c r="I8208" s="210"/>
      <c r="J8208" s="102"/>
      <c r="K8208" s="210"/>
      <c r="L8208" s="102"/>
      <c r="M8208" s="210"/>
      <c r="N8208" s="102"/>
      <c r="O8208" s="210"/>
      <c r="P8208" s="102"/>
      <c r="Q8208" s="215"/>
    </row>
    <row r="8209" spans="2:17" x14ac:dyDescent="0.3">
      <c r="B8209" s="102"/>
      <c r="C8209" s="210"/>
      <c r="D8209" s="102"/>
      <c r="E8209" s="210"/>
      <c r="F8209" s="102"/>
      <c r="G8209" s="210"/>
      <c r="H8209" s="102"/>
      <c r="I8209" s="210"/>
      <c r="J8209" s="102"/>
      <c r="K8209" s="210"/>
      <c r="L8209" s="102"/>
      <c r="M8209" s="210"/>
      <c r="N8209" s="102"/>
      <c r="O8209" s="210"/>
      <c r="P8209" s="102"/>
      <c r="Q8209" s="215"/>
    </row>
    <row r="8210" spans="2:17" x14ac:dyDescent="0.3">
      <c r="B8210" s="102"/>
      <c r="C8210" s="210"/>
      <c r="D8210" s="102"/>
      <c r="E8210" s="210"/>
      <c r="F8210" s="102"/>
      <c r="G8210" s="210"/>
      <c r="H8210" s="102"/>
      <c r="I8210" s="210"/>
      <c r="J8210" s="102"/>
      <c r="K8210" s="210"/>
      <c r="L8210" s="102"/>
      <c r="M8210" s="210"/>
      <c r="N8210" s="102"/>
      <c r="O8210" s="210"/>
      <c r="P8210" s="102"/>
      <c r="Q8210" s="215"/>
    </row>
    <row r="8211" spans="2:17" x14ac:dyDescent="0.3">
      <c r="B8211" s="102"/>
      <c r="C8211" s="210"/>
      <c r="D8211" s="102"/>
      <c r="E8211" s="210"/>
      <c r="F8211" s="102"/>
      <c r="G8211" s="210"/>
      <c r="H8211" s="102"/>
      <c r="I8211" s="210"/>
      <c r="J8211" s="102"/>
      <c r="K8211" s="210"/>
      <c r="L8211" s="102"/>
      <c r="M8211" s="210"/>
      <c r="N8211" s="102"/>
      <c r="O8211" s="210"/>
      <c r="P8211" s="102"/>
      <c r="Q8211" s="215"/>
    </row>
    <row r="8212" spans="2:17" x14ac:dyDescent="0.3">
      <c r="B8212" s="102"/>
      <c r="C8212" s="210"/>
      <c r="D8212" s="102"/>
      <c r="E8212" s="210"/>
      <c r="F8212" s="102"/>
      <c r="G8212" s="210"/>
      <c r="H8212" s="102"/>
      <c r="I8212" s="210"/>
      <c r="J8212" s="102"/>
      <c r="K8212" s="210"/>
      <c r="L8212" s="102"/>
      <c r="M8212" s="210"/>
      <c r="N8212" s="102"/>
      <c r="O8212" s="210"/>
      <c r="P8212" s="102"/>
      <c r="Q8212" s="215"/>
    </row>
    <row r="8213" spans="2:17" x14ac:dyDescent="0.3">
      <c r="B8213" s="102"/>
      <c r="C8213" s="210"/>
      <c r="D8213" s="102"/>
      <c r="E8213" s="210"/>
      <c r="F8213" s="102"/>
      <c r="G8213" s="210"/>
      <c r="H8213" s="102"/>
      <c r="I8213" s="210"/>
      <c r="J8213" s="102"/>
      <c r="K8213" s="210"/>
      <c r="L8213" s="102"/>
      <c r="M8213" s="210"/>
      <c r="N8213" s="102"/>
      <c r="O8213" s="210"/>
      <c r="P8213" s="102"/>
      <c r="Q8213" s="215"/>
    </row>
    <row r="8214" spans="2:17" x14ac:dyDescent="0.3">
      <c r="B8214" s="102"/>
      <c r="C8214" s="210"/>
      <c r="D8214" s="102"/>
      <c r="E8214" s="210"/>
      <c r="F8214" s="102"/>
      <c r="G8214" s="210"/>
      <c r="H8214" s="102"/>
      <c r="I8214" s="210"/>
      <c r="J8214" s="102"/>
      <c r="K8214" s="210"/>
      <c r="L8214" s="102"/>
      <c r="M8214" s="210"/>
      <c r="N8214" s="102"/>
      <c r="O8214" s="210"/>
      <c r="P8214" s="102"/>
      <c r="Q8214" s="215"/>
    </row>
    <row r="8215" spans="2:17" x14ac:dyDescent="0.3">
      <c r="B8215" s="102"/>
      <c r="C8215" s="210"/>
      <c r="D8215" s="102"/>
      <c r="E8215" s="210"/>
      <c r="F8215" s="102"/>
      <c r="G8215" s="210"/>
      <c r="H8215" s="102"/>
      <c r="I8215" s="210"/>
      <c r="J8215" s="102"/>
      <c r="K8215" s="210"/>
      <c r="L8215" s="102"/>
      <c r="M8215" s="210"/>
      <c r="N8215" s="102"/>
      <c r="O8215" s="210"/>
      <c r="P8215" s="102"/>
      <c r="Q8215" s="215"/>
    </row>
    <row r="8216" spans="2:17" x14ac:dyDescent="0.3">
      <c r="B8216" s="102"/>
      <c r="C8216" s="210"/>
      <c r="D8216" s="102"/>
      <c r="E8216" s="210"/>
      <c r="F8216" s="102"/>
      <c r="G8216" s="210"/>
      <c r="H8216" s="102"/>
      <c r="I8216" s="210"/>
      <c r="J8216" s="102"/>
      <c r="K8216" s="210"/>
      <c r="L8216" s="102"/>
      <c r="M8216" s="210"/>
      <c r="N8216" s="102"/>
      <c r="O8216" s="210"/>
      <c r="P8216" s="102"/>
      <c r="Q8216" s="215"/>
    </row>
    <row r="8217" spans="2:17" x14ac:dyDescent="0.3">
      <c r="B8217" s="102"/>
      <c r="C8217" s="210"/>
      <c r="D8217" s="102"/>
      <c r="E8217" s="210"/>
      <c r="F8217" s="102"/>
      <c r="G8217" s="210"/>
      <c r="H8217" s="102"/>
      <c r="I8217" s="210"/>
      <c r="J8217" s="102"/>
      <c r="K8217" s="210"/>
      <c r="L8217" s="102"/>
      <c r="M8217" s="210"/>
      <c r="N8217" s="102"/>
      <c r="O8217" s="210"/>
      <c r="P8217" s="102"/>
      <c r="Q8217" s="215"/>
    </row>
    <row r="8218" spans="2:17" x14ac:dyDescent="0.3">
      <c r="B8218" s="102"/>
      <c r="C8218" s="210"/>
      <c r="D8218" s="102"/>
      <c r="E8218" s="210"/>
      <c r="F8218" s="102"/>
      <c r="G8218" s="210"/>
      <c r="H8218" s="102"/>
      <c r="I8218" s="210"/>
      <c r="J8218" s="102"/>
      <c r="K8218" s="210"/>
      <c r="L8218" s="102"/>
      <c r="M8218" s="210"/>
      <c r="N8218" s="102"/>
      <c r="O8218" s="210"/>
      <c r="P8218" s="102"/>
      <c r="Q8218" s="215"/>
    </row>
    <row r="8219" spans="2:17" x14ac:dyDescent="0.3">
      <c r="B8219" s="102"/>
      <c r="C8219" s="210"/>
      <c r="D8219" s="102"/>
      <c r="E8219" s="210"/>
      <c r="F8219" s="102"/>
      <c r="G8219" s="210"/>
      <c r="H8219" s="102"/>
      <c r="I8219" s="210"/>
      <c r="J8219" s="102"/>
      <c r="K8219" s="210"/>
      <c r="L8219" s="102"/>
      <c r="M8219" s="210"/>
      <c r="N8219" s="102"/>
      <c r="O8219" s="210"/>
      <c r="P8219" s="102"/>
      <c r="Q8219" s="215"/>
    </row>
    <row r="8220" spans="2:17" x14ac:dyDescent="0.3">
      <c r="B8220" s="102"/>
      <c r="C8220" s="210"/>
      <c r="D8220" s="102"/>
      <c r="E8220" s="210"/>
      <c r="F8220" s="102"/>
      <c r="G8220" s="210"/>
      <c r="H8220" s="102"/>
      <c r="I8220" s="210"/>
      <c r="J8220" s="102"/>
      <c r="K8220" s="210"/>
      <c r="L8220" s="102"/>
      <c r="M8220" s="210"/>
      <c r="N8220" s="102"/>
      <c r="O8220" s="210"/>
      <c r="P8220" s="102"/>
      <c r="Q8220" s="215"/>
    </row>
    <row r="8221" spans="2:17" x14ac:dyDescent="0.3">
      <c r="B8221" s="102"/>
      <c r="C8221" s="210"/>
      <c r="D8221" s="102"/>
      <c r="E8221" s="210"/>
      <c r="F8221" s="102"/>
      <c r="G8221" s="210"/>
      <c r="H8221" s="102"/>
      <c r="I8221" s="210"/>
      <c r="J8221" s="102"/>
      <c r="K8221" s="210"/>
      <c r="L8221" s="102"/>
      <c r="M8221" s="210"/>
      <c r="N8221" s="102"/>
      <c r="O8221" s="210"/>
      <c r="P8221" s="102"/>
      <c r="Q8221" s="215"/>
    </row>
    <row r="8222" spans="2:17" x14ac:dyDescent="0.3">
      <c r="B8222" s="102"/>
      <c r="C8222" s="210"/>
      <c r="D8222" s="102"/>
      <c r="E8222" s="210"/>
      <c r="F8222" s="102"/>
      <c r="G8222" s="210"/>
      <c r="H8222" s="102"/>
      <c r="I8222" s="210"/>
      <c r="J8222" s="102"/>
      <c r="K8222" s="210"/>
      <c r="L8222" s="102"/>
      <c r="M8222" s="210"/>
      <c r="N8222" s="102"/>
      <c r="O8222" s="210"/>
      <c r="P8222" s="102"/>
      <c r="Q8222" s="215"/>
    </row>
    <row r="8223" spans="2:17" x14ac:dyDescent="0.3">
      <c r="B8223" s="102"/>
      <c r="C8223" s="210"/>
      <c r="D8223" s="102"/>
      <c r="E8223" s="210"/>
      <c r="F8223" s="102"/>
      <c r="G8223" s="210"/>
      <c r="H8223" s="102"/>
      <c r="I8223" s="210"/>
      <c r="J8223" s="102"/>
      <c r="K8223" s="210"/>
      <c r="L8223" s="102"/>
      <c r="M8223" s="210"/>
      <c r="N8223" s="102"/>
      <c r="O8223" s="210"/>
      <c r="P8223" s="102"/>
      <c r="Q8223" s="215"/>
    </row>
    <row r="8224" spans="2:17" x14ac:dyDescent="0.3">
      <c r="B8224" s="102"/>
      <c r="C8224" s="210"/>
      <c r="D8224" s="102"/>
      <c r="E8224" s="210"/>
      <c r="F8224" s="102"/>
      <c r="G8224" s="210"/>
      <c r="H8224" s="102"/>
      <c r="I8224" s="210"/>
      <c r="J8224" s="102"/>
      <c r="K8224" s="210"/>
      <c r="L8224" s="102"/>
      <c r="M8224" s="210"/>
      <c r="N8224" s="102"/>
      <c r="O8224" s="210"/>
      <c r="P8224" s="102"/>
      <c r="Q8224" s="215"/>
    </row>
    <row r="8225" spans="2:17" x14ac:dyDescent="0.3">
      <c r="B8225" s="102"/>
      <c r="C8225" s="210"/>
      <c r="D8225" s="102"/>
      <c r="E8225" s="210"/>
      <c r="F8225" s="102"/>
      <c r="G8225" s="210"/>
      <c r="H8225" s="102"/>
      <c r="I8225" s="210"/>
      <c r="J8225" s="102"/>
      <c r="K8225" s="210"/>
      <c r="L8225" s="102"/>
      <c r="M8225" s="210"/>
      <c r="N8225" s="102"/>
      <c r="O8225" s="210"/>
      <c r="P8225" s="102"/>
      <c r="Q8225" s="215"/>
    </row>
    <row r="8226" spans="2:17" x14ac:dyDescent="0.3">
      <c r="B8226" s="102"/>
      <c r="C8226" s="210"/>
      <c r="D8226" s="102"/>
      <c r="E8226" s="210"/>
      <c r="F8226" s="102"/>
      <c r="G8226" s="210"/>
      <c r="H8226" s="102"/>
      <c r="I8226" s="210"/>
      <c r="J8226" s="102"/>
      <c r="K8226" s="210"/>
      <c r="L8226" s="102"/>
      <c r="M8226" s="210"/>
      <c r="N8226" s="102"/>
      <c r="O8226" s="210"/>
      <c r="P8226" s="102"/>
      <c r="Q8226" s="215"/>
    </row>
    <row r="8227" spans="2:17" x14ac:dyDescent="0.3">
      <c r="B8227" s="102"/>
      <c r="C8227" s="210"/>
      <c r="D8227" s="102"/>
      <c r="E8227" s="210"/>
      <c r="F8227" s="102"/>
      <c r="G8227" s="210"/>
      <c r="H8227" s="102"/>
      <c r="I8227" s="210"/>
      <c r="J8227" s="102"/>
      <c r="K8227" s="210"/>
      <c r="L8227" s="102"/>
      <c r="M8227" s="210"/>
      <c r="N8227" s="102"/>
      <c r="O8227" s="210"/>
      <c r="P8227" s="102"/>
      <c r="Q8227" s="215"/>
    </row>
    <row r="8228" spans="2:17" x14ac:dyDescent="0.3">
      <c r="B8228" s="102"/>
      <c r="C8228" s="210"/>
      <c r="D8228" s="102"/>
      <c r="E8228" s="210"/>
      <c r="F8228" s="102"/>
      <c r="G8228" s="210"/>
      <c r="H8228" s="102"/>
      <c r="I8228" s="210"/>
      <c r="J8228" s="102"/>
      <c r="K8228" s="210"/>
      <c r="L8228" s="102"/>
      <c r="M8228" s="210"/>
      <c r="N8228" s="102"/>
      <c r="O8228" s="210"/>
      <c r="P8228" s="102"/>
      <c r="Q8228" s="215"/>
    </row>
    <row r="8229" spans="2:17" x14ac:dyDescent="0.3">
      <c r="B8229" s="102"/>
      <c r="C8229" s="210"/>
      <c r="D8229" s="102"/>
      <c r="E8229" s="210"/>
      <c r="F8229" s="102"/>
      <c r="G8229" s="210"/>
      <c r="H8229" s="102"/>
      <c r="I8229" s="210"/>
      <c r="J8229" s="102"/>
      <c r="K8229" s="210"/>
      <c r="L8229" s="102"/>
      <c r="M8229" s="210"/>
      <c r="N8229" s="102"/>
      <c r="O8229" s="210"/>
      <c r="P8229" s="102"/>
      <c r="Q8229" s="215"/>
    </row>
    <row r="8230" spans="2:17" x14ac:dyDescent="0.3">
      <c r="B8230" s="102"/>
      <c r="C8230" s="210"/>
      <c r="D8230" s="102"/>
      <c r="E8230" s="210"/>
      <c r="F8230" s="102"/>
      <c r="G8230" s="210"/>
      <c r="H8230" s="102"/>
      <c r="I8230" s="210"/>
      <c r="J8230" s="102"/>
      <c r="K8230" s="210"/>
      <c r="L8230" s="102"/>
      <c r="M8230" s="210"/>
      <c r="N8230" s="102"/>
      <c r="O8230" s="210"/>
      <c r="P8230" s="102"/>
      <c r="Q8230" s="215"/>
    </row>
    <row r="8231" spans="2:17" x14ac:dyDescent="0.3">
      <c r="B8231" s="102"/>
      <c r="C8231" s="210"/>
      <c r="D8231" s="102"/>
      <c r="E8231" s="210"/>
      <c r="F8231" s="102"/>
      <c r="G8231" s="210"/>
      <c r="H8231" s="102"/>
      <c r="I8231" s="210"/>
      <c r="J8231" s="102"/>
      <c r="K8231" s="210"/>
      <c r="L8231" s="102"/>
      <c r="M8231" s="210"/>
      <c r="N8231" s="102"/>
      <c r="O8231" s="210"/>
      <c r="P8231" s="102"/>
      <c r="Q8231" s="215"/>
    </row>
    <row r="8232" spans="2:17" x14ac:dyDescent="0.3">
      <c r="B8232" s="102"/>
      <c r="C8232" s="210"/>
      <c r="D8232" s="102"/>
      <c r="E8232" s="210"/>
      <c r="F8232" s="102"/>
      <c r="G8232" s="210"/>
      <c r="H8232" s="102"/>
      <c r="I8232" s="210"/>
      <c r="J8232" s="102"/>
      <c r="K8232" s="210"/>
      <c r="L8232" s="102"/>
      <c r="M8232" s="210"/>
      <c r="N8232" s="102"/>
      <c r="O8232" s="210"/>
      <c r="P8232" s="102"/>
      <c r="Q8232" s="215"/>
    </row>
    <row r="8233" spans="2:17" x14ac:dyDescent="0.3">
      <c r="B8233" s="102"/>
      <c r="C8233" s="210"/>
      <c r="D8233" s="102"/>
      <c r="E8233" s="210"/>
      <c r="F8233" s="102"/>
      <c r="G8233" s="210"/>
      <c r="H8233" s="102"/>
      <c r="I8233" s="210"/>
      <c r="J8233" s="102"/>
      <c r="K8233" s="210"/>
      <c r="L8233" s="102"/>
      <c r="M8233" s="210"/>
      <c r="N8233" s="102"/>
      <c r="O8233" s="210"/>
      <c r="P8233" s="102"/>
      <c r="Q8233" s="215"/>
    </row>
    <row r="8234" spans="2:17" x14ac:dyDescent="0.3">
      <c r="B8234" s="102"/>
      <c r="C8234" s="210"/>
      <c r="D8234" s="102"/>
      <c r="E8234" s="210"/>
      <c r="F8234" s="102"/>
      <c r="G8234" s="210"/>
      <c r="H8234" s="102"/>
      <c r="I8234" s="210"/>
      <c r="J8234" s="102"/>
      <c r="K8234" s="210"/>
      <c r="L8234" s="102"/>
      <c r="M8234" s="210"/>
      <c r="N8234" s="102"/>
      <c r="O8234" s="210"/>
      <c r="P8234" s="102"/>
      <c r="Q8234" s="215"/>
    </row>
    <row r="8235" spans="2:17" x14ac:dyDescent="0.3">
      <c r="B8235" s="102"/>
      <c r="C8235" s="210"/>
      <c r="D8235" s="102"/>
      <c r="E8235" s="210"/>
      <c r="F8235" s="102"/>
      <c r="G8235" s="210"/>
      <c r="H8235" s="102"/>
      <c r="I8235" s="210"/>
      <c r="J8235" s="102"/>
      <c r="K8235" s="210"/>
      <c r="L8235" s="102"/>
      <c r="M8235" s="210"/>
      <c r="N8235" s="102"/>
      <c r="O8235" s="210"/>
      <c r="P8235" s="102"/>
      <c r="Q8235" s="215"/>
    </row>
    <row r="8236" spans="2:17" x14ac:dyDescent="0.3">
      <c r="B8236" s="102"/>
      <c r="C8236" s="210"/>
      <c r="D8236" s="102"/>
      <c r="E8236" s="210"/>
      <c r="F8236" s="102"/>
      <c r="G8236" s="210"/>
      <c r="H8236" s="102"/>
      <c r="I8236" s="210"/>
      <c r="J8236" s="102"/>
      <c r="K8236" s="210"/>
      <c r="L8236" s="102"/>
      <c r="M8236" s="210"/>
      <c r="N8236" s="102"/>
      <c r="O8236" s="210"/>
      <c r="P8236" s="102"/>
      <c r="Q8236" s="215"/>
    </row>
    <row r="8237" spans="2:17" x14ac:dyDescent="0.3">
      <c r="B8237" s="102"/>
      <c r="C8237" s="210"/>
      <c r="D8237" s="102"/>
      <c r="E8237" s="210"/>
      <c r="F8237" s="102"/>
      <c r="G8237" s="210"/>
      <c r="H8237" s="102"/>
      <c r="I8237" s="210"/>
      <c r="J8237" s="102"/>
      <c r="K8237" s="210"/>
      <c r="L8237" s="102"/>
      <c r="M8237" s="210"/>
      <c r="N8237" s="102"/>
      <c r="O8237" s="210"/>
      <c r="P8237" s="102"/>
      <c r="Q8237" s="215"/>
    </row>
    <row r="8238" spans="2:17" x14ac:dyDescent="0.3">
      <c r="B8238" s="102"/>
      <c r="C8238" s="210"/>
      <c r="D8238" s="102"/>
      <c r="E8238" s="210"/>
      <c r="F8238" s="102"/>
      <c r="G8238" s="210"/>
      <c r="H8238" s="102"/>
      <c r="I8238" s="210"/>
      <c r="J8238" s="102"/>
      <c r="K8238" s="210"/>
      <c r="L8238" s="102"/>
      <c r="M8238" s="210"/>
      <c r="N8238" s="102"/>
      <c r="O8238" s="210"/>
      <c r="P8238" s="102"/>
      <c r="Q8238" s="215"/>
    </row>
    <row r="8239" spans="2:17" x14ac:dyDescent="0.3">
      <c r="B8239" s="102"/>
      <c r="C8239" s="210"/>
      <c r="D8239" s="102"/>
      <c r="E8239" s="210"/>
      <c r="F8239" s="102"/>
      <c r="G8239" s="210"/>
      <c r="H8239" s="102"/>
      <c r="I8239" s="210"/>
      <c r="J8239" s="102"/>
      <c r="K8239" s="210"/>
      <c r="L8239" s="102"/>
      <c r="M8239" s="210"/>
      <c r="N8239" s="102"/>
      <c r="O8239" s="210"/>
      <c r="P8239" s="102"/>
      <c r="Q8239" s="215"/>
    </row>
    <row r="8240" spans="2:17" x14ac:dyDescent="0.3">
      <c r="B8240" s="102"/>
      <c r="C8240" s="210"/>
      <c r="D8240" s="102"/>
      <c r="E8240" s="210"/>
      <c r="F8240" s="102"/>
      <c r="G8240" s="210"/>
      <c r="H8240" s="102"/>
      <c r="I8240" s="210"/>
      <c r="J8240" s="102"/>
      <c r="K8240" s="210"/>
      <c r="L8240" s="102"/>
      <c r="M8240" s="210"/>
      <c r="N8240" s="102"/>
      <c r="O8240" s="210"/>
      <c r="P8240" s="102"/>
      <c r="Q8240" s="215"/>
    </row>
    <row r="8241" spans="2:17" x14ac:dyDescent="0.3">
      <c r="B8241" s="102"/>
      <c r="C8241" s="210"/>
      <c r="D8241" s="102"/>
      <c r="E8241" s="210"/>
      <c r="F8241" s="102"/>
      <c r="G8241" s="210"/>
      <c r="H8241" s="102"/>
      <c r="I8241" s="210"/>
      <c r="J8241" s="102"/>
      <c r="K8241" s="210"/>
      <c r="L8241" s="102"/>
      <c r="M8241" s="210"/>
      <c r="N8241" s="102"/>
      <c r="O8241" s="210"/>
      <c r="P8241" s="102"/>
      <c r="Q8241" s="215"/>
    </row>
    <row r="8242" spans="2:17" x14ac:dyDescent="0.3">
      <c r="B8242" s="102"/>
      <c r="C8242" s="210"/>
      <c r="D8242" s="102"/>
      <c r="E8242" s="210"/>
      <c r="F8242" s="102"/>
      <c r="G8242" s="210"/>
      <c r="H8242" s="102"/>
      <c r="I8242" s="210"/>
      <c r="J8242" s="102"/>
      <c r="K8242" s="210"/>
      <c r="L8242" s="102"/>
      <c r="M8242" s="210"/>
      <c r="N8242" s="102"/>
      <c r="O8242" s="210"/>
      <c r="P8242" s="102"/>
      <c r="Q8242" s="215"/>
    </row>
    <row r="8243" spans="2:17" x14ac:dyDescent="0.3">
      <c r="B8243" s="102"/>
      <c r="C8243" s="210"/>
      <c r="D8243" s="102"/>
      <c r="E8243" s="210"/>
      <c r="F8243" s="102"/>
      <c r="G8243" s="210"/>
      <c r="H8243" s="102"/>
      <c r="I8243" s="210"/>
      <c r="J8243" s="102"/>
      <c r="K8243" s="210"/>
      <c r="L8243" s="102"/>
      <c r="M8243" s="210"/>
      <c r="N8243" s="102"/>
      <c r="O8243" s="210"/>
      <c r="P8243" s="102"/>
      <c r="Q8243" s="215"/>
    </row>
    <row r="8244" spans="2:17" x14ac:dyDescent="0.3">
      <c r="B8244" s="102"/>
      <c r="C8244" s="210"/>
      <c r="D8244" s="102"/>
      <c r="E8244" s="210"/>
      <c r="F8244" s="102"/>
      <c r="G8244" s="210"/>
      <c r="H8244" s="102"/>
      <c r="I8244" s="210"/>
      <c r="J8244" s="102"/>
      <c r="K8244" s="210"/>
      <c r="L8244" s="102"/>
      <c r="M8244" s="210"/>
      <c r="N8244" s="102"/>
      <c r="O8244" s="210"/>
      <c r="P8244" s="102"/>
      <c r="Q8244" s="215"/>
    </row>
    <row r="8245" spans="2:17" x14ac:dyDescent="0.3">
      <c r="B8245" s="102"/>
      <c r="C8245" s="210"/>
      <c r="D8245" s="102"/>
      <c r="E8245" s="210"/>
      <c r="F8245" s="102"/>
      <c r="G8245" s="210"/>
      <c r="H8245" s="102"/>
      <c r="I8245" s="210"/>
      <c r="J8245" s="102"/>
      <c r="K8245" s="210"/>
      <c r="L8245" s="102"/>
      <c r="M8245" s="210"/>
      <c r="N8245" s="102"/>
      <c r="O8245" s="210"/>
      <c r="P8245" s="102"/>
      <c r="Q8245" s="215"/>
    </row>
    <row r="8246" spans="2:17" x14ac:dyDescent="0.3">
      <c r="B8246" s="102"/>
      <c r="C8246" s="210"/>
      <c r="D8246" s="102"/>
      <c r="E8246" s="210"/>
      <c r="F8246" s="102"/>
      <c r="G8246" s="210"/>
      <c r="H8246" s="102"/>
      <c r="I8246" s="210"/>
      <c r="J8246" s="102"/>
      <c r="K8246" s="210"/>
      <c r="L8246" s="102"/>
      <c r="M8246" s="210"/>
      <c r="N8246" s="102"/>
      <c r="O8246" s="210"/>
      <c r="P8246" s="102"/>
      <c r="Q8246" s="215"/>
    </row>
    <row r="8247" spans="2:17" x14ac:dyDescent="0.3">
      <c r="B8247" s="102"/>
      <c r="C8247" s="210"/>
      <c r="D8247" s="102"/>
      <c r="E8247" s="210"/>
      <c r="F8247" s="102"/>
      <c r="G8247" s="210"/>
      <c r="H8247" s="102"/>
      <c r="I8247" s="210"/>
      <c r="J8247" s="102"/>
      <c r="K8247" s="210"/>
      <c r="L8247" s="102"/>
      <c r="M8247" s="210"/>
      <c r="N8247" s="102"/>
      <c r="O8247" s="210"/>
      <c r="P8247" s="102"/>
      <c r="Q8247" s="215"/>
    </row>
    <row r="8248" spans="2:17" x14ac:dyDescent="0.3">
      <c r="B8248" s="102"/>
      <c r="C8248" s="210"/>
      <c r="D8248" s="102"/>
      <c r="E8248" s="210"/>
      <c r="F8248" s="102"/>
      <c r="G8248" s="210"/>
      <c r="H8248" s="102"/>
      <c r="I8248" s="210"/>
      <c r="J8248" s="102"/>
      <c r="K8248" s="210"/>
      <c r="L8248" s="102"/>
      <c r="M8248" s="210"/>
      <c r="N8248" s="102"/>
      <c r="O8248" s="210"/>
      <c r="P8248" s="102"/>
      <c r="Q8248" s="215"/>
    </row>
    <row r="8249" spans="2:17" x14ac:dyDescent="0.3">
      <c r="B8249" s="102"/>
      <c r="C8249" s="210"/>
      <c r="D8249" s="102"/>
      <c r="E8249" s="210"/>
      <c r="F8249" s="102"/>
      <c r="G8249" s="210"/>
      <c r="H8249" s="102"/>
      <c r="I8249" s="210"/>
      <c r="J8249" s="102"/>
      <c r="K8249" s="210"/>
      <c r="L8249" s="102"/>
      <c r="M8249" s="210"/>
      <c r="N8249" s="102"/>
      <c r="O8249" s="210"/>
      <c r="P8249" s="102"/>
      <c r="Q8249" s="215"/>
    </row>
    <row r="8250" spans="2:17" x14ac:dyDescent="0.3">
      <c r="B8250" s="102"/>
      <c r="C8250" s="210"/>
      <c r="D8250" s="102"/>
      <c r="E8250" s="210"/>
      <c r="F8250" s="102"/>
      <c r="G8250" s="210"/>
      <c r="H8250" s="102"/>
      <c r="I8250" s="210"/>
      <c r="J8250" s="102"/>
      <c r="K8250" s="210"/>
      <c r="L8250" s="102"/>
      <c r="M8250" s="210"/>
      <c r="N8250" s="102"/>
      <c r="O8250" s="210"/>
      <c r="P8250" s="102"/>
      <c r="Q8250" s="215"/>
    </row>
    <row r="8251" spans="2:17" x14ac:dyDescent="0.3">
      <c r="B8251" s="102"/>
      <c r="C8251" s="210"/>
      <c r="D8251" s="102"/>
      <c r="E8251" s="210"/>
      <c r="F8251" s="102"/>
      <c r="G8251" s="210"/>
      <c r="H8251" s="102"/>
      <c r="I8251" s="210"/>
      <c r="J8251" s="102"/>
      <c r="K8251" s="210"/>
      <c r="L8251" s="102"/>
      <c r="M8251" s="210"/>
      <c r="N8251" s="102"/>
      <c r="O8251" s="210"/>
      <c r="P8251" s="102"/>
      <c r="Q8251" s="215"/>
    </row>
    <row r="8252" spans="2:17" x14ac:dyDescent="0.3">
      <c r="B8252" s="102"/>
      <c r="C8252" s="210"/>
      <c r="D8252" s="102"/>
      <c r="E8252" s="210"/>
      <c r="F8252" s="102"/>
      <c r="G8252" s="210"/>
      <c r="H8252" s="102"/>
      <c r="I8252" s="210"/>
      <c r="J8252" s="102"/>
      <c r="K8252" s="210"/>
      <c r="L8252" s="102"/>
      <c r="M8252" s="210"/>
      <c r="N8252" s="102"/>
      <c r="O8252" s="210"/>
      <c r="P8252" s="102"/>
      <c r="Q8252" s="215"/>
    </row>
    <row r="8253" spans="2:17" x14ac:dyDescent="0.3">
      <c r="B8253" s="102"/>
      <c r="C8253" s="210"/>
      <c r="D8253" s="102"/>
      <c r="E8253" s="210"/>
      <c r="F8253" s="102"/>
      <c r="G8253" s="210"/>
      <c r="H8253" s="102"/>
      <c r="I8253" s="210"/>
      <c r="J8253" s="102"/>
      <c r="K8253" s="210"/>
      <c r="L8253" s="102"/>
      <c r="M8253" s="210"/>
      <c r="N8253" s="102"/>
      <c r="O8253" s="210"/>
      <c r="P8253" s="102"/>
      <c r="Q8253" s="215"/>
    </row>
    <row r="8254" spans="2:17" x14ac:dyDescent="0.3">
      <c r="B8254" s="102"/>
      <c r="C8254" s="210"/>
      <c r="D8254" s="102"/>
      <c r="E8254" s="210"/>
      <c r="F8254" s="102"/>
      <c r="G8254" s="210"/>
      <c r="H8254" s="102"/>
      <c r="I8254" s="210"/>
      <c r="J8254" s="102"/>
      <c r="K8254" s="210"/>
      <c r="L8254" s="102"/>
      <c r="M8254" s="210"/>
      <c r="N8254" s="102"/>
      <c r="O8254" s="210"/>
      <c r="P8254" s="102"/>
      <c r="Q8254" s="215"/>
    </row>
    <row r="8255" spans="2:17" x14ac:dyDescent="0.3">
      <c r="B8255" s="102"/>
      <c r="C8255" s="210"/>
      <c r="D8255" s="102"/>
      <c r="E8255" s="210"/>
      <c r="F8255" s="102"/>
      <c r="G8255" s="210"/>
      <c r="H8255" s="102"/>
      <c r="I8255" s="210"/>
      <c r="J8255" s="102"/>
      <c r="K8255" s="210"/>
      <c r="L8255" s="102"/>
      <c r="M8255" s="210"/>
      <c r="N8255" s="102"/>
      <c r="O8255" s="210"/>
      <c r="P8255" s="102"/>
      <c r="Q8255" s="215"/>
    </row>
    <row r="8256" spans="2:17" x14ac:dyDescent="0.3">
      <c r="B8256" s="102"/>
      <c r="C8256" s="210"/>
      <c r="D8256" s="102"/>
      <c r="E8256" s="210"/>
      <c r="F8256" s="102"/>
      <c r="G8256" s="210"/>
      <c r="H8256" s="102"/>
      <c r="I8256" s="210"/>
      <c r="J8256" s="102"/>
      <c r="K8256" s="210"/>
      <c r="L8256" s="102"/>
      <c r="M8256" s="210"/>
      <c r="N8256" s="102"/>
      <c r="O8256" s="210"/>
      <c r="P8256" s="102"/>
      <c r="Q8256" s="215"/>
    </row>
    <row r="8257" spans="2:17" x14ac:dyDescent="0.3">
      <c r="B8257" s="102"/>
      <c r="C8257" s="210"/>
      <c r="D8257" s="102"/>
      <c r="E8257" s="210"/>
      <c r="F8257" s="102"/>
      <c r="G8257" s="210"/>
      <c r="H8257" s="102"/>
      <c r="I8257" s="210"/>
      <c r="J8257" s="102"/>
      <c r="K8257" s="210"/>
      <c r="L8257" s="102"/>
      <c r="M8257" s="210"/>
      <c r="N8257" s="102"/>
      <c r="O8257" s="210"/>
      <c r="P8257" s="102"/>
      <c r="Q8257" s="215"/>
    </row>
    <row r="8258" spans="2:17" x14ac:dyDescent="0.3">
      <c r="B8258" s="102"/>
      <c r="C8258" s="210"/>
      <c r="D8258" s="102"/>
      <c r="E8258" s="210"/>
      <c r="F8258" s="102"/>
      <c r="G8258" s="210"/>
      <c r="H8258" s="102"/>
      <c r="I8258" s="210"/>
      <c r="J8258" s="102"/>
      <c r="K8258" s="210"/>
      <c r="L8258" s="102"/>
      <c r="M8258" s="210"/>
      <c r="N8258" s="102"/>
      <c r="O8258" s="210"/>
      <c r="P8258" s="102"/>
      <c r="Q8258" s="215"/>
    </row>
    <row r="8259" spans="2:17" x14ac:dyDescent="0.3">
      <c r="B8259" s="102"/>
      <c r="C8259" s="210"/>
      <c r="D8259" s="102"/>
      <c r="E8259" s="210"/>
      <c r="F8259" s="102"/>
      <c r="G8259" s="210"/>
      <c r="H8259" s="102"/>
      <c r="I8259" s="210"/>
      <c r="J8259" s="102"/>
      <c r="K8259" s="210"/>
      <c r="L8259" s="102"/>
      <c r="M8259" s="210"/>
      <c r="N8259" s="102"/>
      <c r="O8259" s="210"/>
      <c r="P8259" s="102"/>
      <c r="Q8259" s="215"/>
    </row>
    <row r="8260" spans="2:17" x14ac:dyDescent="0.3">
      <c r="B8260" s="102"/>
      <c r="C8260" s="210"/>
      <c r="D8260" s="102"/>
      <c r="E8260" s="210"/>
      <c r="F8260" s="102"/>
      <c r="G8260" s="210"/>
      <c r="H8260" s="102"/>
      <c r="I8260" s="210"/>
      <c r="J8260" s="102"/>
      <c r="K8260" s="210"/>
      <c r="L8260" s="102"/>
      <c r="M8260" s="210"/>
      <c r="N8260" s="102"/>
      <c r="O8260" s="210"/>
      <c r="P8260" s="102"/>
      <c r="Q8260" s="215"/>
    </row>
    <row r="8261" spans="2:17" x14ac:dyDescent="0.3">
      <c r="B8261" s="102"/>
      <c r="C8261" s="210"/>
      <c r="D8261" s="102"/>
      <c r="E8261" s="210"/>
      <c r="F8261" s="102"/>
      <c r="G8261" s="210"/>
      <c r="H8261" s="102"/>
      <c r="I8261" s="210"/>
      <c r="J8261" s="102"/>
      <c r="K8261" s="210"/>
      <c r="L8261" s="102"/>
      <c r="M8261" s="210"/>
      <c r="N8261" s="102"/>
      <c r="O8261" s="210"/>
      <c r="P8261" s="102"/>
      <c r="Q8261" s="215"/>
    </row>
    <row r="8262" spans="2:17" x14ac:dyDescent="0.3">
      <c r="B8262" s="102"/>
      <c r="C8262" s="210"/>
      <c r="D8262" s="102"/>
      <c r="E8262" s="210"/>
      <c r="F8262" s="102"/>
      <c r="G8262" s="210"/>
      <c r="H8262" s="102"/>
      <c r="I8262" s="210"/>
      <c r="J8262" s="102"/>
      <c r="K8262" s="210"/>
      <c r="L8262" s="102"/>
      <c r="M8262" s="210"/>
      <c r="N8262" s="102"/>
      <c r="O8262" s="210"/>
      <c r="P8262" s="102"/>
      <c r="Q8262" s="215"/>
    </row>
    <row r="8263" spans="2:17" x14ac:dyDescent="0.3">
      <c r="B8263" s="102"/>
      <c r="C8263" s="210"/>
      <c r="D8263" s="102"/>
      <c r="E8263" s="210"/>
      <c r="F8263" s="102"/>
      <c r="G8263" s="210"/>
      <c r="H8263" s="102"/>
      <c r="I8263" s="210"/>
      <c r="J8263" s="102"/>
      <c r="K8263" s="210"/>
      <c r="L8263" s="102"/>
      <c r="M8263" s="210"/>
      <c r="N8263" s="102"/>
      <c r="O8263" s="210"/>
      <c r="P8263" s="102"/>
      <c r="Q8263" s="215"/>
    </row>
    <row r="8264" spans="2:17" x14ac:dyDescent="0.3">
      <c r="B8264" s="102"/>
      <c r="C8264" s="210"/>
      <c r="D8264" s="102"/>
      <c r="E8264" s="210"/>
      <c r="F8264" s="102"/>
      <c r="G8264" s="210"/>
      <c r="H8264" s="102"/>
      <c r="I8264" s="210"/>
      <c r="J8264" s="102"/>
      <c r="K8264" s="210"/>
      <c r="L8264" s="102"/>
      <c r="M8264" s="210"/>
      <c r="N8264" s="102"/>
      <c r="O8264" s="210"/>
      <c r="P8264" s="102"/>
      <c r="Q8264" s="215"/>
    </row>
    <row r="8265" spans="2:17" x14ac:dyDescent="0.3">
      <c r="B8265" s="102"/>
      <c r="C8265" s="210"/>
      <c r="D8265" s="102"/>
      <c r="E8265" s="210"/>
      <c r="F8265" s="102"/>
      <c r="G8265" s="210"/>
      <c r="H8265" s="102"/>
      <c r="I8265" s="210"/>
      <c r="J8265" s="102"/>
      <c r="K8265" s="210"/>
      <c r="L8265" s="102"/>
      <c r="M8265" s="210"/>
      <c r="N8265" s="102"/>
      <c r="O8265" s="210"/>
      <c r="P8265" s="102"/>
      <c r="Q8265" s="215"/>
    </row>
    <row r="8266" spans="2:17" x14ac:dyDescent="0.3">
      <c r="B8266" s="102"/>
      <c r="C8266" s="210"/>
      <c r="D8266" s="102"/>
      <c r="E8266" s="210"/>
      <c r="F8266" s="102"/>
      <c r="G8266" s="210"/>
      <c r="H8266" s="102"/>
      <c r="I8266" s="210"/>
      <c r="J8266" s="102"/>
      <c r="K8266" s="210"/>
      <c r="L8266" s="102"/>
      <c r="M8266" s="210"/>
      <c r="N8266" s="102"/>
      <c r="O8266" s="210"/>
      <c r="P8266" s="102"/>
      <c r="Q8266" s="215"/>
    </row>
    <row r="8267" spans="2:17" x14ac:dyDescent="0.3">
      <c r="B8267" s="102"/>
      <c r="C8267" s="210"/>
      <c r="D8267" s="102"/>
      <c r="E8267" s="210"/>
      <c r="F8267" s="102"/>
      <c r="G8267" s="210"/>
      <c r="H8267" s="102"/>
      <c r="I8267" s="210"/>
      <c r="J8267" s="102"/>
      <c r="K8267" s="210"/>
      <c r="L8267" s="102"/>
      <c r="M8267" s="210"/>
      <c r="N8267" s="102"/>
      <c r="O8267" s="210"/>
      <c r="P8267" s="102"/>
      <c r="Q8267" s="215"/>
    </row>
    <row r="8268" spans="2:17" x14ac:dyDescent="0.3">
      <c r="B8268" s="102"/>
      <c r="C8268" s="210"/>
      <c r="D8268" s="102"/>
      <c r="E8268" s="210"/>
      <c r="F8268" s="102"/>
      <c r="G8268" s="210"/>
      <c r="H8268" s="102"/>
      <c r="I8268" s="210"/>
      <c r="J8268" s="102"/>
      <c r="K8268" s="210"/>
      <c r="L8268" s="102"/>
      <c r="M8268" s="210"/>
      <c r="N8268" s="102"/>
      <c r="O8268" s="210"/>
      <c r="P8268" s="102"/>
      <c r="Q8268" s="215"/>
    </row>
    <row r="8269" spans="2:17" x14ac:dyDescent="0.3">
      <c r="B8269" s="102"/>
      <c r="C8269" s="210"/>
      <c r="D8269" s="102"/>
      <c r="E8269" s="210"/>
      <c r="F8269" s="102"/>
      <c r="G8269" s="210"/>
      <c r="H8269" s="102"/>
      <c r="I8269" s="210"/>
      <c r="J8269" s="102"/>
      <c r="K8269" s="210"/>
      <c r="L8269" s="102"/>
      <c r="M8269" s="210"/>
      <c r="N8269" s="102"/>
      <c r="O8269" s="210"/>
      <c r="P8269" s="102"/>
      <c r="Q8269" s="215"/>
    </row>
    <row r="8270" spans="2:17" x14ac:dyDescent="0.3">
      <c r="B8270" s="102"/>
      <c r="C8270" s="210"/>
      <c r="D8270" s="102"/>
      <c r="E8270" s="210"/>
      <c r="F8270" s="102"/>
      <c r="G8270" s="210"/>
      <c r="H8270" s="102"/>
      <c r="I8270" s="210"/>
      <c r="J8270" s="102"/>
      <c r="K8270" s="210"/>
      <c r="L8270" s="102"/>
      <c r="M8270" s="210"/>
      <c r="N8270" s="102"/>
      <c r="O8270" s="210"/>
      <c r="P8270" s="102"/>
      <c r="Q8270" s="215"/>
    </row>
    <row r="8271" spans="2:17" x14ac:dyDescent="0.3">
      <c r="B8271" s="102"/>
      <c r="C8271" s="210"/>
      <c r="D8271" s="102"/>
      <c r="E8271" s="210"/>
      <c r="F8271" s="102"/>
      <c r="G8271" s="210"/>
      <c r="H8271" s="102"/>
      <c r="I8271" s="210"/>
      <c r="J8271" s="102"/>
      <c r="K8271" s="210"/>
      <c r="L8271" s="102"/>
      <c r="M8271" s="210"/>
      <c r="N8271" s="102"/>
      <c r="O8271" s="210"/>
      <c r="P8271" s="102"/>
      <c r="Q8271" s="215"/>
    </row>
    <row r="8272" spans="2:17" x14ac:dyDescent="0.3">
      <c r="B8272" s="102"/>
      <c r="C8272" s="210"/>
      <c r="D8272" s="102"/>
      <c r="E8272" s="210"/>
      <c r="F8272" s="102"/>
      <c r="G8272" s="210"/>
      <c r="H8272" s="102"/>
      <c r="I8272" s="210"/>
      <c r="J8272" s="102"/>
      <c r="K8272" s="210"/>
      <c r="L8272" s="102"/>
      <c r="M8272" s="210"/>
      <c r="N8272" s="102"/>
      <c r="O8272" s="210"/>
      <c r="P8272" s="102"/>
      <c r="Q8272" s="215"/>
    </row>
    <row r="8273" spans="2:17" x14ac:dyDescent="0.3">
      <c r="B8273" s="102"/>
      <c r="C8273" s="210"/>
      <c r="D8273" s="102"/>
      <c r="E8273" s="210"/>
      <c r="F8273" s="102"/>
      <c r="G8273" s="210"/>
      <c r="H8273" s="102"/>
      <c r="I8273" s="210"/>
      <c r="J8273" s="102"/>
      <c r="K8273" s="210"/>
      <c r="L8273" s="102"/>
      <c r="M8273" s="210"/>
      <c r="N8273" s="102"/>
      <c r="O8273" s="210"/>
      <c r="P8273" s="102"/>
      <c r="Q8273" s="215"/>
    </row>
    <row r="8274" spans="2:17" x14ac:dyDescent="0.3">
      <c r="B8274" s="102"/>
      <c r="C8274" s="210"/>
      <c r="D8274" s="102"/>
      <c r="E8274" s="210"/>
      <c r="F8274" s="102"/>
      <c r="G8274" s="210"/>
      <c r="H8274" s="102"/>
      <c r="I8274" s="210"/>
      <c r="J8274" s="102"/>
      <c r="K8274" s="210"/>
      <c r="L8274" s="102"/>
      <c r="M8274" s="210"/>
      <c r="N8274" s="102"/>
      <c r="O8274" s="210"/>
      <c r="P8274" s="102"/>
      <c r="Q8274" s="215"/>
    </row>
    <row r="8275" spans="2:17" x14ac:dyDescent="0.3">
      <c r="B8275" s="102"/>
      <c r="C8275" s="210"/>
      <c r="D8275" s="102"/>
      <c r="E8275" s="210"/>
      <c r="F8275" s="102"/>
      <c r="G8275" s="210"/>
      <c r="H8275" s="102"/>
      <c r="I8275" s="210"/>
      <c r="J8275" s="102"/>
      <c r="K8275" s="210"/>
      <c r="L8275" s="102"/>
      <c r="M8275" s="210"/>
      <c r="N8275" s="102"/>
      <c r="O8275" s="210"/>
      <c r="P8275" s="102"/>
      <c r="Q8275" s="215"/>
    </row>
    <row r="8276" spans="2:17" x14ac:dyDescent="0.3">
      <c r="B8276" s="102"/>
      <c r="C8276" s="210"/>
      <c r="D8276" s="102"/>
      <c r="E8276" s="210"/>
      <c r="F8276" s="102"/>
      <c r="G8276" s="210"/>
      <c r="H8276" s="102"/>
      <c r="I8276" s="210"/>
      <c r="J8276" s="102"/>
      <c r="K8276" s="210"/>
      <c r="L8276" s="102"/>
      <c r="M8276" s="210"/>
      <c r="N8276" s="102"/>
      <c r="O8276" s="210"/>
      <c r="P8276" s="102"/>
      <c r="Q8276" s="215"/>
    </row>
    <row r="8277" spans="2:17" x14ac:dyDescent="0.3">
      <c r="B8277" s="102"/>
      <c r="C8277" s="210"/>
      <c r="D8277" s="102"/>
      <c r="E8277" s="210"/>
      <c r="F8277" s="102"/>
      <c r="G8277" s="210"/>
      <c r="H8277" s="102"/>
      <c r="I8277" s="210"/>
      <c r="J8277" s="102"/>
      <c r="K8277" s="210"/>
      <c r="L8277" s="102"/>
      <c r="M8277" s="210"/>
      <c r="N8277" s="102"/>
      <c r="O8277" s="210"/>
      <c r="P8277" s="102"/>
      <c r="Q8277" s="215"/>
    </row>
    <row r="8278" spans="2:17" x14ac:dyDescent="0.3">
      <c r="B8278" s="102"/>
      <c r="C8278" s="210"/>
      <c r="D8278" s="102"/>
      <c r="E8278" s="210"/>
      <c r="F8278" s="102"/>
      <c r="G8278" s="210"/>
      <c r="H8278" s="102"/>
      <c r="I8278" s="210"/>
      <c r="J8278" s="102"/>
      <c r="K8278" s="210"/>
      <c r="L8278" s="102"/>
      <c r="M8278" s="210"/>
      <c r="N8278" s="102"/>
      <c r="O8278" s="210"/>
      <c r="P8278" s="102"/>
      <c r="Q8278" s="215"/>
    </row>
    <row r="8279" spans="2:17" x14ac:dyDescent="0.3">
      <c r="B8279" s="102"/>
      <c r="C8279" s="210"/>
      <c r="D8279" s="102"/>
      <c r="E8279" s="210"/>
      <c r="F8279" s="102"/>
      <c r="G8279" s="210"/>
      <c r="H8279" s="102"/>
      <c r="I8279" s="210"/>
      <c r="J8279" s="102"/>
      <c r="K8279" s="210"/>
      <c r="L8279" s="102"/>
      <c r="M8279" s="210"/>
      <c r="N8279" s="102"/>
      <c r="O8279" s="210"/>
      <c r="P8279" s="102"/>
      <c r="Q8279" s="215"/>
    </row>
    <row r="8280" spans="2:17" x14ac:dyDescent="0.3">
      <c r="B8280" s="102"/>
      <c r="C8280" s="210"/>
      <c r="D8280" s="102"/>
      <c r="E8280" s="210"/>
      <c r="F8280" s="102"/>
      <c r="G8280" s="210"/>
      <c r="H8280" s="102"/>
      <c r="I8280" s="210"/>
      <c r="J8280" s="102"/>
      <c r="K8280" s="210"/>
      <c r="L8280" s="102"/>
      <c r="M8280" s="210"/>
      <c r="N8280" s="102"/>
      <c r="O8280" s="210"/>
      <c r="P8280" s="102"/>
      <c r="Q8280" s="215"/>
    </row>
    <row r="8281" spans="2:17" x14ac:dyDescent="0.3">
      <c r="B8281" s="102"/>
      <c r="C8281" s="210"/>
      <c r="D8281" s="102"/>
      <c r="E8281" s="210"/>
      <c r="F8281" s="102"/>
      <c r="G8281" s="210"/>
      <c r="H8281" s="102"/>
      <c r="I8281" s="210"/>
      <c r="J8281" s="102"/>
      <c r="K8281" s="210"/>
      <c r="L8281" s="102"/>
      <c r="M8281" s="210"/>
      <c r="N8281" s="102"/>
      <c r="O8281" s="210"/>
      <c r="P8281" s="102"/>
      <c r="Q8281" s="215"/>
    </row>
    <row r="8282" spans="2:17" x14ac:dyDescent="0.3">
      <c r="B8282" s="102"/>
      <c r="C8282" s="210"/>
      <c r="D8282" s="102"/>
      <c r="E8282" s="210"/>
      <c r="F8282" s="102"/>
      <c r="G8282" s="210"/>
      <c r="H8282" s="102"/>
      <c r="I8282" s="210"/>
      <c r="J8282" s="102"/>
      <c r="K8282" s="210"/>
      <c r="L8282" s="102"/>
      <c r="M8282" s="210"/>
      <c r="N8282" s="102"/>
      <c r="O8282" s="210"/>
      <c r="P8282" s="102"/>
      <c r="Q8282" s="215"/>
    </row>
    <row r="8283" spans="2:17" x14ac:dyDescent="0.3">
      <c r="B8283" s="102"/>
      <c r="C8283" s="210"/>
      <c r="D8283" s="102"/>
      <c r="E8283" s="210"/>
      <c r="F8283" s="102"/>
      <c r="G8283" s="210"/>
      <c r="H8283" s="102"/>
      <c r="I8283" s="210"/>
      <c r="J8283" s="102"/>
      <c r="K8283" s="210"/>
      <c r="L8283" s="102"/>
      <c r="M8283" s="210"/>
      <c r="N8283" s="102"/>
      <c r="O8283" s="210"/>
      <c r="P8283" s="102"/>
      <c r="Q8283" s="215"/>
    </row>
    <row r="8284" spans="2:17" x14ac:dyDescent="0.3">
      <c r="B8284" s="102"/>
      <c r="C8284" s="210"/>
      <c r="D8284" s="102"/>
      <c r="E8284" s="210"/>
      <c r="F8284" s="102"/>
      <c r="G8284" s="210"/>
      <c r="H8284" s="102"/>
      <c r="I8284" s="210"/>
      <c r="J8284" s="102"/>
      <c r="K8284" s="210"/>
      <c r="L8284" s="102"/>
      <c r="M8284" s="210"/>
      <c r="N8284" s="102"/>
      <c r="O8284" s="210"/>
      <c r="P8284" s="102"/>
      <c r="Q8284" s="215"/>
    </row>
    <row r="8285" spans="2:17" x14ac:dyDescent="0.3">
      <c r="B8285" s="102"/>
      <c r="C8285" s="210"/>
      <c r="D8285" s="102"/>
      <c r="E8285" s="210"/>
      <c r="F8285" s="102"/>
      <c r="G8285" s="210"/>
      <c r="H8285" s="102"/>
      <c r="I8285" s="210"/>
      <c r="J8285" s="102"/>
      <c r="K8285" s="210"/>
      <c r="L8285" s="102"/>
      <c r="M8285" s="210"/>
      <c r="N8285" s="102"/>
      <c r="O8285" s="210"/>
      <c r="P8285" s="102"/>
      <c r="Q8285" s="215"/>
    </row>
    <row r="8286" spans="2:17" x14ac:dyDescent="0.3">
      <c r="B8286" s="102"/>
      <c r="C8286" s="210"/>
      <c r="D8286" s="102"/>
      <c r="E8286" s="210"/>
      <c r="F8286" s="102"/>
      <c r="G8286" s="210"/>
      <c r="H8286" s="102"/>
      <c r="I8286" s="210"/>
      <c r="J8286" s="102"/>
      <c r="K8286" s="210"/>
      <c r="L8286" s="102"/>
      <c r="M8286" s="210"/>
      <c r="N8286" s="102"/>
      <c r="O8286" s="210"/>
      <c r="P8286" s="102"/>
      <c r="Q8286" s="215"/>
    </row>
    <row r="8287" spans="2:17" x14ac:dyDescent="0.3">
      <c r="B8287" s="102"/>
      <c r="C8287" s="210"/>
      <c r="D8287" s="102"/>
      <c r="E8287" s="210"/>
      <c r="F8287" s="102"/>
      <c r="G8287" s="210"/>
      <c r="H8287" s="102"/>
      <c r="I8287" s="210"/>
      <c r="J8287" s="102"/>
      <c r="K8287" s="210"/>
      <c r="L8287" s="102"/>
      <c r="M8287" s="210"/>
      <c r="N8287" s="102"/>
      <c r="O8287" s="210"/>
      <c r="P8287" s="102"/>
      <c r="Q8287" s="215"/>
    </row>
    <row r="8288" spans="2:17" x14ac:dyDescent="0.3">
      <c r="B8288" s="102"/>
      <c r="C8288" s="210"/>
      <c r="D8288" s="102"/>
      <c r="E8288" s="210"/>
      <c r="F8288" s="102"/>
      <c r="G8288" s="210"/>
      <c r="H8288" s="102"/>
      <c r="I8288" s="210"/>
      <c r="J8288" s="102"/>
      <c r="K8288" s="210"/>
      <c r="L8288" s="102"/>
      <c r="M8288" s="210"/>
      <c r="N8288" s="102"/>
      <c r="O8288" s="210"/>
      <c r="P8288" s="102"/>
      <c r="Q8288" s="215"/>
    </row>
    <row r="8289" spans="2:17" x14ac:dyDescent="0.3">
      <c r="B8289" s="102"/>
      <c r="C8289" s="210"/>
      <c r="D8289" s="102"/>
      <c r="E8289" s="210"/>
      <c r="F8289" s="102"/>
      <c r="G8289" s="210"/>
      <c r="H8289" s="102"/>
      <c r="I8289" s="210"/>
      <c r="J8289" s="102"/>
      <c r="K8289" s="210"/>
      <c r="L8289" s="102"/>
      <c r="M8289" s="210"/>
      <c r="N8289" s="102"/>
      <c r="O8289" s="210"/>
      <c r="P8289" s="102"/>
      <c r="Q8289" s="215"/>
    </row>
    <row r="8290" spans="2:17" x14ac:dyDescent="0.3">
      <c r="B8290" s="102"/>
      <c r="C8290" s="210"/>
      <c r="D8290" s="102"/>
      <c r="E8290" s="210"/>
      <c r="F8290" s="102"/>
      <c r="G8290" s="210"/>
      <c r="H8290" s="102"/>
      <c r="I8290" s="210"/>
      <c r="J8290" s="102"/>
      <c r="K8290" s="210"/>
      <c r="L8290" s="102"/>
      <c r="M8290" s="210"/>
      <c r="N8290" s="102"/>
      <c r="O8290" s="210"/>
      <c r="P8290" s="102"/>
      <c r="Q8290" s="215"/>
    </row>
    <row r="8291" spans="2:17" x14ac:dyDescent="0.3">
      <c r="B8291" s="102"/>
      <c r="C8291" s="210"/>
      <c r="D8291" s="102"/>
      <c r="E8291" s="210"/>
      <c r="F8291" s="102"/>
      <c r="G8291" s="210"/>
      <c r="H8291" s="102"/>
      <c r="I8291" s="210"/>
      <c r="J8291" s="102"/>
      <c r="K8291" s="210"/>
      <c r="L8291" s="102"/>
      <c r="M8291" s="210"/>
      <c r="N8291" s="102"/>
      <c r="O8291" s="210"/>
      <c r="P8291" s="102"/>
      <c r="Q8291" s="215"/>
    </row>
    <row r="8292" spans="2:17" x14ac:dyDescent="0.3">
      <c r="B8292" s="102"/>
      <c r="C8292" s="210"/>
      <c r="D8292" s="102"/>
      <c r="E8292" s="210"/>
      <c r="F8292" s="102"/>
      <c r="G8292" s="210"/>
      <c r="H8292" s="102"/>
      <c r="I8292" s="210"/>
      <c r="J8292" s="102"/>
      <c r="K8292" s="210"/>
      <c r="L8292" s="102"/>
      <c r="M8292" s="210"/>
      <c r="N8292" s="102"/>
      <c r="O8292" s="210"/>
      <c r="P8292" s="102"/>
      <c r="Q8292" s="215"/>
    </row>
    <row r="8293" spans="2:17" x14ac:dyDescent="0.3">
      <c r="B8293" s="102"/>
      <c r="C8293" s="210"/>
      <c r="D8293" s="102"/>
      <c r="E8293" s="210"/>
      <c r="F8293" s="102"/>
      <c r="G8293" s="210"/>
      <c r="H8293" s="102"/>
      <c r="I8293" s="210"/>
      <c r="J8293" s="102"/>
      <c r="K8293" s="210"/>
      <c r="L8293" s="102"/>
      <c r="M8293" s="210"/>
      <c r="N8293" s="102"/>
      <c r="O8293" s="210"/>
      <c r="P8293" s="102"/>
      <c r="Q8293" s="215"/>
    </row>
    <row r="8294" spans="2:17" x14ac:dyDescent="0.3">
      <c r="B8294" s="102"/>
      <c r="C8294" s="210"/>
      <c r="D8294" s="102"/>
      <c r="E8294" s="210"/>
      <c r="F8294" s="102"/>
      <c r="G8294" s="210"/>
      <c r="H8294" s="102"/>
      <c r="I8294" s="210"/>
      <c r="J8294" s="102"/>
      <c r="K8294" s="210"/>
      <c r="L8294" s="102"/>
      <c r="M8294" s="210"/>
      <c r="N8294" s="102"/>
      <c r="O8294" s="210"/>
      <c r="P8294" s="102"/>
      <c r="Q8294" s="215"/>
    </row>
    <row r="8295" spans="2:17" x14ac:dyDescent="0.3">
      <c r="B8295" s="102"/>
      <c r="C8295" s="210"/>
      <c r="D8295" s="102"/>
      <c r="E8295" s="210"/>
      <c r="F8295" s="102"/>
      <c r="G8295" s="210"/>
      <c r="H8295" s="102"/>
      <c r="I8295" s="210"/>
      <c r="J8295" s="102"/>
      <c r="K8295" s="210"/>
      <c r="L8295" s="102"/>
      <c r="M8295" s="210"/>
      <c r="N8295" s="102"/>
      <c r="O8295" s="210"/>
      <c r="P8295" s="102"/>
      <c r="Q8295" s="215"/>
    </row>
    <row r="8296" spans="2:17" x14ac:dyDescent="0.3">
      <c r="B8296" s="102"/>
      <c r="C8296" s="210"/>
      <c r="D8296" s="102"/>
      <c r="E8296" s="210"/>
      <c r="F8296" s="102"/>
      <c r="G8296" s="210"/>
      <c r="H8296" s="102"/>
      <c r="I8296" s="210"/>
      <c r="J8296" s="102"/>
      <c r="K8296" s="210"/>
      <c r="L8296" s="102"/>
      <c r="M8296" s="210"/>
      <c r="N8296" s="102"/>
      <c r="O8296" s="210"/>
      <c r="P8296" s="102"/>
      <c r="Q8296" s="215"/>
    </row>
    <row r="8297" spans="2:17" x14ac:dyDescent="0.3">
      <c r="B8297" s="102"/>
      <c r="C8297" s="210"/>
      <c r="D8297" s="102"/>
      <c r="E8297" s="210"/>
      <c r="F8297" s="102"/>
      <c r="G8297" s="210"/>
      <c r="H8297" s="102"/>
      <c r="I8297" s="210"/>
      <c r="J8297" s="102"/>
      <c r="K8297" s="210"/>
      <c r="L8297" s="102"/>
      <c r="M8297" s="210"/>
      <c r="N8297" s="102"/>
      <c r="O8297" s="210"/>
      <c r="P8297" s="102"/>
      <c r="Q8297" s="215"/>
    </row>
    <row r="8298" spans="2:17" x14ac:dyDescent="0.3">
      <c r="B8298" s="102"/>
      <c r="C8298" s="210"/>
      <c r="D8298" s="102"/>
      <c r="E8298" s="210"/>
      <c r="F8298" s="102"/>
      <c r="G8298" s="210"/>
      <c r="H8298" s="102"/>
      <c r="I8298" s="210"/>
      <c r="J8298" s="102"/>
      <c r="K8298" s="210"/>
      <c r="L8298" s="102"/>
      <c r="M8298" s="210"/>
      <c r="N8298" s="102"/>
      <c r="O8298" s="210"/>
      <c r="P8298" s="102"/>
      <c r="Q8298" s="215"/>
    </row>
    <row r="8299" spans="2:17" x14ac:dyDescent="0.3">
      <c r="B8299" s="102"/>
      <c r="C8299" s="210"/>
      <c r="D8299" s="102"/>
      <c r="E8299" s="210"/>
      <c r="F8299" s="102"/>
      <c r="G8299" s="210"/>
      <c r="H8299" s="102"/>
      <c r="I8299" s="210"/>
      <c r="J8299" s="102"/>
      <c r="K8299" s="210"/>
      <c r="L8299" s="102"/>
      <c r="M8299" s="210"/>
      <c r="N8299" s="102"/>
      <c r="O8299" s="210"/>
      <c r="P8299" s="102"/>
      <c r="Q8299" s="215"/>
    </row>
    <row r="8300" spans="2:17" x14ac:dyDescent="0.3">
      <c r="B8300" s="102"/>
      <c r="C8300" s="210"/>
      <c r="D8300" s="102"/>
      <c r="E8300" s="210"/>
      <c r="F8300" s="102"/>
      <c r="G8300" s="210"/>
      <c r="H8300" s="102"/>
      <c r="I8300" s="210"/>
      <c r="J8300" s="102"/>
      <c r="K8300" s="210"/>
      <c r="L8300" s="102"/>
      <c r="M8300" s="210"/>
      <c r="N8300" s="102"/>
      <c r="O8300" s="210"/>
      <c r="P8300" s="102"/>
      <c r="Q8300" s="215"/>
    </row>
    <row r="8301" spans="2:17" x14ac:dyDescent="0.3">
      <c r="B8301" s="102"/>
      <c r="C8301" s="210"/>
      <c r="D8301" s="102"/>
      <c r="E8301" s="210"/>
      <c r="F8301" s="102"/>
      <c r="G8301" s="210"/>
      <c r="H8301" s="102"/>
      <c r="I8301" s="210"/>
      <c r="J8301" s="102"/>
      <c r="K8301" s="210"/>
      <c r="L8301" s="102"/>
      <c r="M8301" s="210"/>
      <c r="N8301" s="102"/>
      <c r="O8301" s="210"/>
      <c r="P8301" s="102"/>
      <c r="Q8301" s="215"/>
    </row>
    <row r="8302" spans="2:17" x14ac:dyDescent="0.3">
      <c r="B8302" s="102"/>
      <c r="C8302" s="210"/>
      <c r="D8302" s="102"/>
      <c r="E8302" s="210"/>
      <c r="F8302" s="102"/>
      <c r="G8302" s="210"/>
      <c r="H8302" s="102"/>
      <c r="I8302" s="210"/>
      <c r="J8302" s="102"/>
      <c r="K8302" s="210"/>
      <c r="L8302" s="102"/>
      <c r="M8302" s="210"/>
      <c r="N8302" s="102"/>
      <c r="O8302" s="210"/>
      <c r="P8302" s="102"/>
      <c r="Q8302" s="215"/>
    </row>
    <row r="8303" spans="2:17" x14ac:dyDescent="0.3">
      <c r="B8303" s="102"/>
      <c r="C8303" s="210"/>
      <c r="D8303" s="102"/>
      <c r="E8303" s="210"/>
      <c r="F8303" s="102"/>
      <c r="G8303" s="210"/>
      <c r="H8303" s="102"/>
      <c r="I8303" s="210"/>
      <c r="J8303" s="102"/>
      <c r="K8303" s="210"/>
      <c r="L8303" s="102"/>
      <c r="M8303" s="210"/>
      <c r="N8303" s="102"/>
      <c r="O8303" s="210"/>
      <c r="P8303" s="102"/>
      <c r="Q8303" s="215"/>
    </row>
    <row r="8304" spans="2:17" x14ac:dyDescent="0.3">
      <c r="B8304" s="102"/>
      <c r="C8304" s="210"/>
      <c r="D8304" s="102"/>
      <c r="E8304" s="210"/>
      <c r="F8304" s="102"/>
      <c r="G8304" s="210"/>
      <c r="H8304" s="102"/>
      <c r="I8304" s="210"/>
      <c r="J8304" s="102"/>
      <c r="K8304" s="210"/>
      <c r="L8304" s="102"/>
      <c r="M8304" s="210"/>
      <c r="N8304" s="102"/>
      <c r="O8304" s="210"/>
      <c r="P8304" s="102"/>
      <c r="Q8304" s="215"/>
    </row>
    <row r="8305" spans="2:17" x14ac:dyDescent="0.3">
      <c r="B8305" s="102"/>
      <c r="C8305" s="210"/>
      <c r="D8305" s="102"/>
      <c r="E8305" s="210"/>
      <c r="F8305" s="102"/>
      <c r="G8305" s="210"/>
      <c r="H8305" s="102"/>
      <c r="I8305" s="210"/>
      <c r="J8305" s="102"/>
      <c r="K8305" s="210"/>
      <c r="L8305" s="102"/>
      <c r="M8305" s="210"/>
      <c r="N8305" s="102"/>
      <c r="O8305" s="210"/>
      <c r="P8305" s="102"/>
      <c r="Q8305" s="215"/>
    </row>
    <row r="8306" spans="2:17" x14ac:dyDescent="0.3">
      <c r="B8306" s="102"/>
      <c r="C8306" s="210"/>
      <c r="D8306" s="102"/>
      <c r="E8306" s="210"/>
      <c r="F8306" s="102"/>
      <c r="G8306" s="210"/>
      <c r="H8306" s="102"/>
      <c r="I8306" s="210"/>
      <c r="J8306" s="102"/>
      <c r="K8306" s="210"/>
      <c r="L8306" s="102"/>
      <c r="M8306" s="210"/>
      <c r="N8306" s="102"/>
      <c r="O8306" s="210"/>
      <c r="P8306" s="102"/>
      <c r="Q8306" s="215"/>
    </row>
    <row r="8307" spans="2:17" x14ac:dyDescent="0.3">
      <c r="B8307" s="102"/>
      <c r="C8307" s="210"/>
      <c r="D8307" s="102"/>
      <c r="E8307" s="210"/>
      <c r="F8307" s="102"/>
      <c r="G8307" s="210"/>
      <c r="H8307" s="102"/>
      <c r="I8307" s="210"/>
      <c r="J8307" s="102"/>
      <c r="K8307" s="210"/>
      <c r="L8307" s="102"/>
      <c r="M8307" s="210"/>
      <c r="N8307" s="102"/>
      <c r="O8307" s="210"/>
      <c r="P8307" s="102"/>
      <c r="Q8307" s="215"/>
    </row>
    <row r="8308" spans="2:17" x14ac:dyDescent="0.3">
      <c r="B8308" s="102"/>
      <c r="C8308" s="210"/>
      <c r="D8308" s="102"/>
      <c r="E8308" s="210"/>
      <c r="F8308" s="102"/>
      <c r="G8308" s="210"/>
      <c r="H8308" s="102"/>
      <c r="I8308" s="210"/>
      <c r="J8308" s="102"/>
      <c r="K8308" s="210"/>
      <c r="L8308" s="102"/>
      <c r="M8308" s="210"/>
      <c r="N8308" s="102"/>
      <c r="O8308" s="210"/>
      <c r="P8308" s="102"/>
      <c r="Q8308" s="215"/>
    </row>
    <row r="8309" spans="2:17" x14ac:dyDescent="0.3">
      <c r="B8309" s="102"/>
      <c r="C8309" s="210"/>
      <c r="D8309" s="102"/>
      <c r="E8309" s="210"/>
      <c r="F8309" s="102"/>
      <c r="G8309" s="210"/>
      <c r="H8309" s="102"/>
      <c r="I8309" s="210"/>
      <c r="J8309" s="102"/>
      <c r="K8309" s="210"/>
      <c r="L8309" s="102"/>
      <c r="M8309" s="210"/>
      <c r="N8309" s="102"/>
      <c r="O8309" s="210"/>
      <c r="P8309" s="102"/>
      <c r="Q8309" s="215"/>
    </row>
    <row r="8310" spans="2:17" x14ac:dyDescent="0.3">
      <c r="B8310" s="102"/>
      <c r="C8310" s="210"/>
      <c r="D8310" s="102"/>
      <c r="E8310" s="210"/>
      <c r="F8310" s="102"/>
      <c r="G8310" s="210"/>
      <c r="H8310" s="102"/>
      <c r="I8310" s="210"/>
      <c r="J8310" s="102"/>
      <c r="K8310" s="210"/>
      <c r="L8310" s="102"/>
      <c r="M8310" s="210"/>
      <c r="N8310" s="102"/>
      <c r="O8310" s="210"/>
      <c r="P8310" s="102"/>
      <c r="Q8310" s="215"/>
    </row>
    <row r="8311" spans="2:17" x14ac:dyDescent="0.3">
      <c r="B8311" s="102"/>
      <c r="C8311" s="210"/>
      <c r="D8311" s="102"/>
      <c r="E8311" s="210"/>
      <c r="F8311" s="102"/>
      <c r="G8311" s="210"/>
      <c r="H8311" s="102"/>
      <c r="I8311" s="210"/>
      <c r="J8311" s="102"/>
      <c r="K8311" s="210"/>
      <c r="L8311" s="102"/>
      <c r="M8311" s="210"/>
      <c r="N8311" s="102"/>
      <c r="O8311" s="210"/>
      <c r="P8311" s="102"/>
      <c r="Q8311" s="215"/>
    </row>
    <row r="8312" spans="2:17" x14ac:dyDescent="0.3">
      <c r="B8312" s="102"/>
      <c r="C8312" s="210"/>
      <c r="D8312" s="102"/>
      <c r="E8312" s="210"/>
      <c r="F8312" s="102"/>
      <c r="G8312" s="210"/>
      <c r="H8312" s="102"/>
      <c r="I8312" s="210"/>
      <c r="J8312" s="102"/>
      <c r="K8312" s="210"/>
      <c r="L8312" s="102"/>
      <c r="M8312" s="210"/>
      <c r="N8312" s="102"/>
      <c r="O8312" s="210"/>
      <c r="P8312" s="102"/>
      <c r="Q8312" s="215"/>
    </row>
    <row r="8313" spans="2:17" x14ac:dyDescent="0.3">
      <c r="B8313" s="102"/>
      <c r="C8313" s="210"/>
      <c r="D8313" s="102"/>
      <c r="E8313" s="210"/>
      <c r="F8313" s="102"/>
      <c r="G8313" s="210"/>
      <c r="H8313" s="102"/>
      <c r="I8313" s="210"/>
      <c r="J8313" s="102"/>
      <c r="K8313" s="210"/>
      <c r="L8313" s="102"/>
      <c r="M8313" s="210"/>
      <c r="N8313" s="102"/>
      <c r="O8313" s="210"/>
      <c r="P8313" s="102"/>
      <c r="Q8313" s="215"/>
    </row>
    <row r="8314" spans="2:17" x14ac:dyDescent="0.3">
      <c r="B8314" s="102"/>
      <c r="C8314" s="210"/>
      <c r="D8314" s="102"/>
      <c r="E8314" s="210"/>
      <c r="F8314" s="102"/>
      <c r="G8314" s="210"/>
      <c r="H8314" s="102"/>
      <c r="I8314" s="210"/>
      <c r="J8314" s="102"/>
      <c r="K8314" s="210"/>
      <c r="L8314" s="102"/>
      <c r="M8314" s="210"/>
      <c r="N8314" s="102"/>
      <c r="O8314" s="210"/>
      <c r="P8314" s="102"/>
      <c r="Q8314" s="215"/>
    </row>
    <row r="8315" spans="2:17" x14ac:dyDescent="0.3">
      <c r="B8315" s="102"/>
      <c r="C8315" s="210"/>
      <c r="D8315" s="102"/>
      <c r="E8315" s="210"/>
      <c r="F8315" s="102"/>
      <c r="G8315" s="210"/>
      <c r="H8315" s="102"/>
      <c r="I8315" s="210"/>
      <c r="J8315" s="102"/>
      <c r="K8315" s="210"/>
      <c r="L8315" s="102"/>
      <c r="M8315" s="210"/>
      <c r="N8315" s="102"/>
      <c r="O8315" s="210"/>
      <c r="P8315" s="102"/>
      <c r="Q8315" s="215"/>
    </row>
    <row r="8316" spans="2:17" x14ac:dyDescent="0.3">
      <c r="B8316" s="102"/>
      <c r="C8316" s="210"/>
      <c r="D8316" s="102"/>
      <c r="E8316" s="210"/>
      <c r="F8316" s="102"/>
      <c r="G8316" s="210"/>
      <c r="H8316" s="102"/>
      <c r="I8316" s="210"/>
      <c r="J8316" s="102"/>
      <c r="K8316" s="210"/>
      <c r="L8316" s="102"/>
      <c r="M8316" s="210"/>
      <c r="N8316" s="102"/>
      <c r="O8316" s="210"/>
      <c r="P8316" s="102"/>
      <c r="Q8316" s="215"/>
    </row>
    <row r="8317" spans="2:17" x14ac:dyDescent="0.3">
      <c r="B8317" s="102"/>
      <c r="C8317" s="210"/>
      <c r="D8317" s="102"/>
      <c r="E8317" s="210"/>
      <c r="F8317" s="102"/>
      <c r="G8317" s="210"/>
      <c r="H8317" s="102"/>
      <c r="I8317" s="210"/>
      <c r="J8317" s="102"/>
      <c r="K8317" s="210"/>
      <c r="L8317" s="102"/>
      <c r="M8317" s="210"/>
      <c r="N8317" s="102"/>
      <c r="O8317" s="210"/>
      <c r="P8317" s="102"/>
      <c r="Q8317" s="215"/>
    </row>
    <row r="8318" spans="2:17" x14ac:dyDescent="0.3">
      <c r="B8318" s="102"/>
      <c r="C8318" s="210"/>
      <c r="D8318" s="102"/>
      <c r="E8318" s="210"/>
      <c r="F8318" s="102"/>
      <c r="G8318" s="210"/>
      <c r="H8318" s="102"/>
      <c r="I8318" s="210"/>
      <c r="J8318" s="102"/>
      <c r="K8318" s="210"/>
      <c r="L8318" s="102"/>
      <c r="M8318" s="210"/>
      <c r="N8318" s="102"/>
      <c r="O8318" s="210"/>
      <c r="P8318" s="102"/>
      <c r="Q8318" s="215"/>
    </row>
    <row r="8319" spans="2:17" x14ac:dyDescent="0.3">
      <c r="B8319" s="102"/>
      <c r="C8319" s="210"/>
      <c r="D8319" s="102"/>
      <c r="E8319" s="210"/>
      <c r="F8319" s="102"/>
      <c r="G8319" s="210"/>
      <c r="H8319" s="102"/>
      <c r="I8319" s="210"/>
      <c r="J8319" s="102"/>
      <c r="K8319" s="210"/>
      <c r="L8319" s="102"/>
      <c r="M8319" s="210"/>
      <c r="N8319" s="102"/>
      <c r="O8319" s="210"/>
      <c r="P8319" s="102"/>
      <c r="Q8319" s="215"/>
    </row>
    <row r="8320" spans="2:17" x14ac:dyDescent="0.3">
      <c r="B8320" s="102"/>
      <c r="C8320" s="210"/>
      <c r="D8320" s="102"/>
      <c r="E8320" s="210"/>
      <c r="F8320" s="102"/>
      <c r="G8320" s="210"/>
      <c r="H8320" s="102"/>
      <c r="I8320" s="210"/>
      <c r="J8320" s="102"/>
      <c r="K8320" s="210"/>
      <c r="L8320" s="102"/>
      <c r="M8320" s="210"/>
      <c r="N8320" s="102"/>
      <c r="O8320" s="210"/>
      <c r="P8320" s="102"/>
      <c r="Q8320" s="215"/>
    </row>
    <row r="8321" spans="2:17" x14ac:dyDescent="0.3">
      <c r="B8321" s="102"/>
      <c r="C8321" s="210"/>
      <c r="D8321" s="102"/>
      <c r="E8321" s="210"/>
      <c r="F8321" s="102"/>
      <c r="G8321" s="210"/>
      <c r="H8321" s="102"/>
      <c r="I8321" s="210"/>
      <c r="J8321" s="102"/>
      <c r="K8321" s="210"/>
      <c r="L8321" s="102"/>
      <c r="M8321" s="210"/>
      <c r="N8321" s="102"/>
      <c r="O8321" s="210"/>
      <c r="P8321" s="102"/>
      <c r="Q8321" s="215"/>
    </row>
    <row r="8322" spans="2:17" x14ac:dyDescent="0.3">
      <c r="B8322" s="102"/>
      <c r="C8322" s="210"/>
      <c r="D8322" s="102"/>
      <c r="E8322" s="210"/>
      <c r="F8322" s="102"/>
      <c r="G8322" s="210"/>
      <c r="H8322" s="102"/>
      <c r="I8322" s="210"/>
      <c r="J8322" s="102"/>
      <c r="K8322" s="210"/>
      <c r="L8322" s="102"/>
      <c r="M8322" s="210"/>
      <c r="N8322" s="102"/>
      <c r="O8322" s="210"/>
      <c r="P8322" s="102"/>
      <c r="Q8322" s="215"/>
    </row>
    <row r="8323" spans="2:17" x14ac:dyDescent="0.3">
      <c r="B8323" s="102"/>
      <c r="C8323" s="210"/>
      <c r="D8323" s="102"/>
      <c r="E8323" s="210"/>
      <c r="F8323" s="102"/>
      <c r="G8323" s="210"/>
      <c r="H8323" s="102"/>
      <c r="I8323" s="210"/>
      <c r="J8323" s="102"/>
      <c r="K8323" s="210"/>
      <c r="L8323" s="102"/>
      <c r="M8323" s="210"/>
      <c r="N8323" s="102"/>
      <c r="O8323" s="210"/>
      <c r="P8323" s="102"/>
      <c r="Q8323" s="215"/>
    </row>
    <row r="8324" spans="2:17" x14ac:dyDescent="0.3">
      <c r="B8324" s="102"/>
      <c r="C8324" s="210"/>
      <c r="D8324" s="102"/>
      <c r="E8324" s="210"/>
      <c r="F8324" s="102"/>
      <c r="G8324" s="210"/>
      <c r="H8324" s="102"/>
      <c r="I8324" s="210"/>
      <c r="J8324" s="102"/>
      <c r="K8324" s="210"/>
      <c r="L8324" s="102"/>
      <c r="M8324" s="210"/>
      <c r="N8324" s="102"/>
      <c r="O8324" s="210"/>
      <c r="P8324" s="102"/>
      <c r="Q8324" s="215"/>
    </row>
    <row r="8325" spans="2:17" x14ac:dyDescent="0.3">
      <c r="B8325" s="102"/>
      <c r="C8325" s="210"/>
      <c r="D8325" s="102"/>
      <c r="E8325" s="210"/>
      <c r="F8325" s="102"/>
      <c r="G8325" s="210"/>
      <c r="H8325" s="102"/>
      <c r="I8325" s="210"/>
      <c r="J8325" s="102"/>
      <c r="K8325" s="210"/>
      <c r="L8325" s="102"/>
      <c r="M8325" s="210"/>
      <c r="N8325" s="102"/>
      <c r="O8325" s="210"/>
      <c r="P8325" s="102"/>
      <c r="Q8325" s="215"/>
    </row>
    <row r="8326" spans="2:17" x14ac:dyDescent="0.3">
      <c r="B8326" s="102"/>
      <c r="C8326" s="210"/>
      <c r="D8326" s="102"/>
      <c r="E8326" s="210"/>
      <c r="F8326" s="102"/>
      <c r="G8326" s="210"/>
      <c r="H8326" s="102"/>
      <c r="I8326" s="210"/>
      <c r="J8326" s="102"/>
      <c r="K8326" s="210"/>
      <c r="L8326" s="102"/>
      <c r="M8326" s="210"/>
      <c r="N8326" s="102"/>
      <c r="O8326" s="210"/>
      <c r="P8326" s="102"/>
      <c r="Q8326" s="215"/>
    </row>
    <row r="8327" spans="2:17" x14ac:dyDescent="0.3">
      <c r="B8327" s="102"/>
      <c r="C8327" s="210"/>
      <c r="D8327" s="102"/>
      <c r="E8327" s="210"/>
      <c r="F8327" s="102"/>
      <c r="G8327" s="210"/>
      <c r="H8327" s="102"/>
      <c r="I8327" s="210"/>
      <c r="J8327" s="102"/>
      <c r="K8327" s="210"/>
      <c r="L8327" s="102"/>
      <c r="M8327" s="210"/>
      <c r="N8327" s="102"/>
      <c r="O8327" s="210"/>
      <c r="P8327" s="102"/>
      <c r="Q8327" s="215"/>
    </row>
    <row r="8328" spans="2:17" x14ac:dyDescent="0.3">
      <c r="B8328" s="102"/>
      <c r="C8328" s="210"/>
      <c r="D8328" s="102"/>
      <c r="E8328" s="210"/>
      <c r="F8328" s="102"/>
      <c r="G8328" s="210"/>
      <c r="H8328" s="102"/>
      <c r="I8328" s="210"/>
      <c r="J8328" s="102"/>
      <c r="K8328" s="210"/>
      <c r="L8328" s="102"/>
      <c r="M8328" s="210"/>
      <c r="N8328" s="102"/>
      <c r="O8328" s="210"/>
      <c r="P8328" s="102"/>
      <c r="Q8328" s="215"/>
    </row>
    <row r="8329" spans="2:17" x14ac:dyDescent="0.3">
      <c r="B8329" s="102"/>
      <c r="C8329" s="210"/>
      <c r="D8329" s="102"/>
      <c r="E8329" s="210"/>
      <c r="F8329" s="102"/>
      <c r="G8329" s="210"/>
      <c r="H8329" s="102"/>
      <c r="I8329" s="210"/>
      <c r="J8329" s="102"/>
      <c r="K8329" s="210"/>
      <c r="L8329" s="102"/>
      <c r="M8329" s="210"/>
      <c r="N8329" s="102"/>
      <c r="O8329" s="210"/>
      <c r="P8329" s="102"/>
      <c r="Q8329" s="215"/>
    </row>
    <row r="8330" spans="2:17" x14ac:dyDescent="0.3">
      <c r="B8330" s="102"/>
      <c r="C8330" s="210"/>
      <c r="D8330" s="102"/>
      <c r="E8330" s="210"/>
      <c r="F8330" s="102"/>
      <c r="G8330" s="210"/>
      <c r="H8330" s="102"/>
      <c r="I8330" s="210"/>
      <c r="J8330" s="102"/>
      <c r="K8330" s="210"/>
      <c r="L8330" s="102"/>
      <c r="M8330" s="210"/>
      <c r="N8330" s="102"/>
      <c r="O8330" s="210"/>
      <c r="P8330" s="102"/>
      <c r="Q8330" s="215"/>
    </row>
    <row r="8331" spans="2:17" x14ac:dyDescent="0.3">
      <c r="B8331" s="102"/>
      <c r="C8331" s="210"/>
      <c r="D8331" s="102"/>
      <c r="E8331" s="210"/>
      <c r="F8331" s="102"/>
      <c r="G8331" s="210"/>
      <c r="H8331" s="102"/>
      <c r="I8331" s="210"/>
      <c r="J8331" s="102"/>
      <c r="K8331" s="210"/>
      <c r="L8331" s="102"/>
      <c r="M8331" s="210"/>
      <c r="N8331" s="102"/>
      <c r="O8331" s="210"/>
      <c r="P8331" s="102"/>
      <c r="Q8331" s="215"/>
    </row>
    <row r="8332" spans="2:17" x14ac:dyDescent="0.3">
      <c r="B8332" s="102"/>
      <c r="C8332" s="210"/>
      <c r="D8332" s="102"/>
      <c r="E8332" s="210"/>
      <c r="F8332" s="102"/>
      <c r="G8332" s="210"/>
      <c r="H8332" s="102"/>
      <c r="I8332" s="210"/>
      <c r="J8332" s="102"/>
      <c r="K8332" s="210"/>
      <c r="L8332" s="102"/>
      <c r="M8332" s="210"/>
      <c r="N8332" s="102"/>
      <c r="O8332" s="210"/>
      <c r="P8332" s="102"/>
      <c r="Q8332" s="215"/>
    </row>
    <row r="8333" spans="2:17" x14ac:dyDescent="0.3">
      <c r="B8333" s="102"/>
      <c r="C8333" s="210"/>
      <c r="D8333" s="102"/>
      <c r="E8333" s="210"/>
      <c r="F8333" s="102"/>
      <c r="G8333" s="210"/>
      <c r="H8333" s="102"/>
      <c r="I8333" s="210"/>
      <c r="J8333" s="102"/>
      <c r="K8333" s="210"/>
      <c r="L8333" s="102"/>
      <c r="M8333" s="210"/>
      <c r="N8333" s="102"/>
      <c r="O8333" s="210"/>
      <c r="P8333" s="102"/>
      <c r="Q8333" s="215"/>
    </row>
    <row r="8334" spans="2:17" x14ac:dyDescent="0.3">
      <c r="B8334" s="102"/>
      <c r="C8334" s="210"/>
      <c r="D8334" s="102"/>
      <c r="E8334" s="210"/>
      <c r="F8334" s="102"/>
      <c r="G8334" s="210"/>
      <c r="H8334" s="102"/>
      <c r="I8334" s="210"/>
      <c r="J8334" s="102"/>
      <c r="K8334" s="210"/>
      <c r="L8334" s="102"/>
      <c r="M8334" s="210"/>
      <c r="N8334" s="102"/>
      <c r="O8334" s="210"/>
      <c r="P8334" s="102"/>
      <c r="Q8334" s="215"/>
    </row>
    <row r="8335" spans="2:17" x14ac:dyDescent="0.3">
      <c r="B8335" s="102"/>
      <c r="C8335" s="210"/>
      <c r="D8335" s="102"/>
      <c r="E8335" s="210"/>
      <c r="F8335" s="102"/>
      <c r="G8335" s="210"/>
      <c r="H8335" s="102"/>
      <c r="I8335" s="210"/>
      <c r="J8335" s="102"/>
      <c r="K8335" s="210"/>
      <c r="L8335" s="102"/>
      <c r="M8335" s="210"/>
      <c r="N8335" s="102"/>
      <c r="O8335" s="210"/>
      <c r="P8335" s="102"/>
      <c r="Q8335" s="215"/>
    </row>
    <row r="8336" spans="2:17" x14ac:dyDescent="0.3">
      <c r="B8336" s="102"/>
      <c r="C8336" s="210"/>
      <c r="D8336" s="102"/>
      <c r="E8336" s="210"/>
      <c r="F8336" s="102"/>
      <c r="G8336" s="210"/>
      <c r="H8336" s="102"/>
      <c r="I8336" s="210"/>
      <c r="J8336" s="102"/>
      <c r="K8336" s="210"/>
      <c r="L8336" s="102"/>
      <c r="M8336" s="210"/>
      <c r="N8336" s="102"/>
      <c r="O8336" s="210"/>
      <c r="P8336" s="102"/>
      <c r="Q8336" s="215"/>
    </row>
    <row r="8337" spans="2:17" x14ac:dyDescent="0.3">
      <c r="B8337" s="102"/>
      <c r="C8337" s="210"/>
      <c r="D8337" s="102"/>
      <c r="E8337" s="210"/>
      <c r="F8337" s="102"/>
      <c r="G8337" s="210"/>
      <c r="H8337" s="102"/>
      <c r="I8337" s="210"/>
      <c r="J8337" s="102"/>
      <c r="K8337" s="210"/>
      <c r="L8337" s="102"/>
      <c r="M8337" s="210"/>
      <c r="N8337" s="102"/>
      <c r="O8337" s="210"/>
      <c r="P8337" s="102"/>
      <c r="Q8337" s="215"/>
    </row>
    <row r="8338" spans="2:17" x14ac:dyDescent="0.3">
      <c r="B8338" s="102"/>
      <c r="C8338" s="210"/>
      <c r="D8338" s="102"/>
      <c r="E8338" s="210"/>
      <c r="F8338" s="102"/>
      <c r="G8338" s="210"/>
      <c r="H8338" s="102"/>
      <c r="I8338" s="210"/>
      <c r="J8338" s="102"/>
      <c r="K8338" s="210"/>
      <c r="L8338" s="102"/>
      <c r="M8338" s="210"/>
      <c r="N8338" s="102"/>
      <c r="O8338" s="210"/>
      <c r="P8338" s="102"/>
      <c r="Q8338" s="215"/>
    </row>
    <row r="8339" spans="2:17" x14ac:dyDescent="0.3">
      <c r="B8339" s="102"/>
      <c r="C8339" s="210"/>
      <c r="D8339" s="102"/>
      <c r="E8339" s="210"/>
      <c r="F8339" s="102"/>
      <c r="G8339" s="210"/>
      <c r="H8339" s="102"/>
      <c r="I8339" s="210"/>
      <c r="J8339" s="102"/>
      <c r="K8339" s="210"/>
      <c r="L8339" s="102"/>
      <c r="M8339" s="210"/>
      <c r="N8339" s="102"/>
      <c r="O8339" s="210"/>
      <c r="P8339" s="102"/>
      <c r="Q8339" s="215"/>
    </row>
    <row r="8340" spans="2:17" x14ac:dyDescent="0.3">
      <c r="B8340" s="102"/>
      <c r="C8340" s="210"/>
      <c r="D8340" s="102"/>
      <c r="E8340" s="210"/>
      <c r="F8340" s="102"/>
      <c r="G8340" s="210"/>
      <c r="H8340" s="102"/>
      <c r="I8340" s="210"/>
      <c r="J8340" s="102"/>
      <c r="K8340" s="210"/>
      <c r="L8340" s="102"/>
      <c r="M8340" s="210"/>
      <c r="N8340" s="102"/>
      <c r="O8340" s="210"/>
      <c r="P8340" s="102"/>
      <c r="Q8340" s="215"/>
    </row>
    <row r="8341" spans="2:17" x14ac:dyDescent="0.3">
      <c r="B8341" s="102"/>
      <c r="C8341" s="210"/>
      <c r="D8341" s="102"/>
      <c r="E8341" s="210"/>
      <c r="F8341" s="102"/>
      <c r="G8341" s="210"/>
      <c r="H8341" s="102"/>
      <c r="I8341" s="210"/>
      <c r="J8341" s="102"/>
      <c r="K8341" s="210"/>
      <c r="L8341" s="102"/>
      <c r="M8341" s="210"/>
      <c r="N8341" s="102"/>
      <c r="O8341" s="210"/>
      <c r="P8341" s="102"/>
      <c r="Q8341" s="215"/>
    </row>
    <row r="8342" spans="2:17" x14ac:dyDescent="0.3">
      <c r="B8342" s="102"/>
      <c r="C8342" s="210"/>
      <c r="D8342" s="102"/>
      <c r="E8342" s="210"/>
      <c r="F8342" s="102"/>
      <c r="G8342" s="210"/>
      <c r="H8342" s="102"/>
      <c r="I8342" s="210"/>
      <c r="J8342" s="102"/>
      <c r="K8342" s="210"/>
      <c r="L8342" s="102"/>
      <c r="M8342" s="210"/>
      <c r="N8342" s="102"/>
      <c r="O8342" s="210"/>
      <c r="P8342" s="102"/>
      <c r="Q8342" s="215"/>
    </row>
    <row r="8343" spans="2:17" x14ac:dyDescent="0.3">
      <c r="B8343" s="102"/>
      <c r="C8343" s="210"/>
      <c r="D8343" s="102"/>
      <c r="E8343" s="210"/>
      <c r="F8343" s="102"/>
      <c r="G8343" s="210"/>
      <c r="H8343" s="102"/>
      <c r="I8343" s="210"/>
      <c r="J8343" s="102"/>
      <c r="K8343" s="210"/>
      <c r="L8343" s="102"/>
      <c r="M8343" s="210"/>
      <c r="N8343" s="102"/>
      <c r="O8343" s="210"/>
      <c r="P8343" s="102"/>
      <c r="Q8343" s="215"/>
    </row>
    <row r="8344" spans="2:17" x14ac:dyDescent="0.3">
      <c r="B8344" s="102"/>
      <c r="C8344" s="210"/>
      <c r="D8344" s="102"/>
      <c r="E8344" s="210"/>
      <c r="F8344" s="102"/>
      <c r="G8344" s="210"/>
      <c r="H8344" s="102"/>
      <c r="I8344" s="210"/>
      <c r="J8344" s="102"/>
      <c r="K8344" s="210"/>
      <c r="L8344" s="102"/>
      <c r="M8344" s="210"/>
      <c r="N8344" s="102"/>
      <c r="O8344" s="210"/>
      <c r="P8344" s="102"/>
      <c r="Q8344" s="215"/>
    </row>
    <row r="8345" spans="2:17" x14ac:dyDescent="0.3">
      <c r="B8345" s="102"/>
      <c r="C8345" s="210"/>
      <c r="D8345" s="102"/>
      <c r="E8345" s="210"/>
      <c r="F8345" s="102"/>
      <c r="G8345" s="210"/>
      <c r="H8345" s="102"/>
      <c r="I8345" s="210"/>
      <c r="J8345" s="102"/>
      <c r="K8345" s="210"/>
      <c r="L8345" s="102"/>
      <c r="M8345" s="210"/>
      <c r="N8345" s="102"/>
      <c r="O8345" s="210"/>
      <c r="P8345" s="102"/>
      <c r="Q8345" s="215"/>
    </row>
    <row r="8346" spans="2:17" x14ac:dyDescent="0.3">
      <c r="B8346" s="102"/>
      <c r="C8346" s="210"/>
      <c r="D8346" s="102"/>
      <c r="E8346" s="210"/>
      <c r="F8346" s="102"/>
      <c r="G8346" s="210"/>
      <c r="H8346" s="102"/>
      <c r="I8346" s="210"/>
      <c r="J8346" s="102"/>
      <c r="K8346" s="210"/>
      <c r="L8346" s="102"/>
      <c r="M8346" s="210"/>
      <c r="N8346" s="102"/>
      <c r="O8346" s="210"/>
      <c r="P8346" s="102"/>
      <c r="Q8346" s="215"/>
    </row>
    <row r="8347" spans="2:17" x14ac:dyDescent="0.3">
      <c r="B8347" s="102"/>
      <c r="C8347" s="210"/>
      <c r="D8347" s="102"/>
      <c r="E8347" s="210"/>
      <c r="F8347" s="102"/>
      <c r="G8347" s="210"/>
      <c r="H8347" s="102"/>
      <c r="I8347" s="210"/>
      <c r="J8347" s="102"/>
      <c r="K8347" s="210"/>
      <c r="L8347" s="102"/>
      <c r="M8347" s="210"/>
      <c r="N8347" s="102"/>
      <c r="O8347" s="210"/>
      <c r="P8347" s="102"/>
      <c r="Q8347" s="215"/>
    </row>
    <row r="8348" spans="2:17" x14ac:dyDescent="0.3">
      <c r="B8348" s="102"/>
      <c r="C8348" s="210"/>
      <c r="D8348" s="102"/>
      <c r="E8348" s="210"/>
      <c r="F8348" s="102"/>
      <c r="G8348" s="210"/>
      <c r="H8348" s="102"/>
      <c r="I8348" s="210"/>
      <c r="J8348" s="102"/>
      <c r="K8348" s="210"/>
      <c r="L8348" s="102"/>
      <c r="M8348" s="210"/>
      <c r="N8348" s="102"/>
      <c r="O8348" s="210"/>
      <c r="P8348" s="102"/>
      <c r="Q8348" s="215"/>
    </row>
    <row r="8349" spans="2:17" x14ac:dyDescent="0.3">
      <c r="B8349" s="102"/>
      <c r="C8349" s="210"/>
      <c r="D8349" s="102"/>
      <c r="E8349" s="210"/>
      <c r="F8349" s="102"/>
      <c r="G8349" s="210"/>
      <c r="H8349" s="102"/>
      <c r="I8349" s="210"/>
      <c r="J8349" s="102"/>
      <c r="K8349" s="210"/>
      <c r="L8349" s="102"/>
      <c r="M8349" s="210"/>
      <c r="N8349" s="102"/>
      <c r="O8349" s="210"/>
      <c r="P8349" s="102"/>
      <c r="Q8349" s="215"/>
    </row>
    <row r="8350" spans="2:17" x14ac:dyDescent="0.3">
      <c r="B8350" s="102"/>
      <c r="C8350" s="210"/>
      <c r="D8350" s="102"/>
      <c r="E8350" s="210"/>
      <c r="F8350" s="102"/>
      <c r="G8350" s="210"/>
      <c r="H8350" s="102"/>
      <c r="I8350" s="210"/>
      <c r="J8350" s="102"/>
      <c r="K8350" s="210"/>
      <c r="L8350" s="102"/>
      <c r="M8350" s="210"/>
      <c r="N8350" s="102"/>
      <c r="O8350" s="210"/>
      <c r="P8350" s="102"/>
      <c r="Q8350" s="215"/>
    </row>
    <row r="8351" spans="2:17" x14ac:dyDescent="0.3">
      <c r="B8351" s="102"/>
      <c r="C8351" s="210"/>
      <c r="D8351" s="102"/>
      <c r="E8351" s="210"/>
      <c r="F8351" s="102"/>
      <c r="G8351" s="210"/>
      <c r="H8351" s="102"/>
      <c r="I8351" s="210"/>
      <c r="J8351" s="102"/>
      <c r="K8351" s="210"/>
      <c r="L8351" s="102"/>
      <c r="M8351" s="210"/>
      <c r="N8351" s="102"/>
      <c r="O8351" s="210"/>
      <c r="P8351" s="102"/>
      <c r="Q8351" s="215"/>
    </row>
    <row r="8352" spans="2:17" x14ac:dyDescent="0.3">
      <c r="B8352" s="102"/>
      <c r="C8352" s="210"/>
      <c r="D8352" s="102"/>
      <c r="E8352" s="210"/>
      <c r="F8352" s="102"/>
      <c r="G8352" s="210"/>
      <c r="H8352" s="102"/>
      <c r="I8352" s="210"/>
      <c r="J8352" s="102"/>
      <c r="K8352" s="210"/>
      <c r="L8352" s="102"/>
      <c r="M8352" s="210"/>
      <c r="N8352" s="102"/>
      <c r="O8352" s="210"/>
      <c r="P8352" s="102"/>
      <c r="Q8352" s="215"/>
    </row>
    <row r="8353" spans="2:17" x14ac:dyDescent="0.3">
      <c r="B8353" s="102"/>
      <c r="C8353" s="210"/>
      <c r="D8353" s="102"/>
      <c r="E8353" s="210"/>
      <c r="F8353" s="102"/>
      <c r="G8353" s="210"/>
      <c r="H8353" s="102"/>
      <c r="I8353" s="210"/>
      <c r="J8353" s="102"/>
      <c r="K8353" s="210"/>
      <c r="L8353" s="102"/>
      <c r="M8353" s="210"/>
      <c r="N8353" s="102"/>
      <c r="O8353" s="210"/>
      <c r="P8353" s="102"/>
      <c r="Q8353" s="215"/>
    </row>
    <row r="8354" spans="2:17" x14ac:dyDescent="0.3">
      <c r="B8354" s="102"/>
      <c r="C8354" s="210"/>
      <c r="D8354" s="102"/>
      <c r="E8354" s="210"/>
      <c r="F8354" s="102"/>
      <c r="G8354" s="210"/>
      <c r="H8354" s="102"/>
      <c r="I8354" s="210"/>
      <c r="J8354" s="102"/>
      <c r="K8354" s="210"/>
      <c r="L8354" s="102"/>
      <c r="M8354" s="210"/>
      <c r="N8354" s="102"/>
      <c r="O8354" s="210"/>
      <c r="P8354" s="102"/>
      <c r="Q8354" s="215"/>
    </row>
    <row r="8355" spans="2:17" x14ac:dyDescent="0.3">
      <c r="B8355" s="102"/>
      <c r="C8355" s="210"/>
      <c r="D8355" s="102"/>
      <c r="E8355" s="210"/>
      <c r="F8355" s="102"/>
      <c r="G8355" s="210"/>
      <c r="H8355" s="102"/>
      <c r="I8355" s="210"/>
      <c r="J8355" s="102"/>
      <c r="K8355" s="210"/>
      <c r="L8355" s="102"/>
      <c r="M8355" s="210"/>
      <c r="N8355" s="102"/>
      <c r="O8355" s="210"/>
      <c r="P8355" s="102"/>
      <c r="Q8355" s="215"/>
    </row>
    <row r="8356" spans="2:17" x14ac:dyDescent="0.3">
      <c r="B8356" s="102"/>
      <c r="C8356" s="210"/>
      <c r="D8356" s="102"/>
      <c r="E8356" s="210"/>
      <c r="F8356" s="102"/>
      <c r="G8356" s="210"/>
      <c r="H8356" s="102"/>
      <c r="I8356" s="210"/>
      <c r="J8356" s="102"/>
      <c r="K8356" s="210"/>
      <c r="L8356" s="102"/>
      <c r="M8356" s="210"/>
      <c r="N8356" s="102"/>
      <c r="O8356" s="210"/>
      <c r="P8356" s="102"/>
      <c r="Q8356" s="215"/>
    </row>
    <row r="8357" spans="2:17" x14ac:dyDescent="0.3">
      <c r="B8357" s="102"/>
      <c r="C8357" s="210"/>
      <c r="D8357" s="102"/>
      <c r="E8357" s="210"/>
      <c r="F8357" s="102"/>
      <c r="G8357" s="210"/>
      <c r="H8357" s="102"/>
      <c r="I8357" s="210"/>
      <c r="J8357" s="102"/>
      <c r="K8357" s="210"/>
      <c r="L8357" s="102"/>
      <c r="M8357" s="210"/>
      <c r="N8357" s="102"/>
      <c r="O8357" s="210"/>
      <c r="P8357" s="102"/>
      <c r="Q8357" s="215"/>
    </row>
    <row r="8358" spans="2:17" x14ac:dyDescent="0.3">
      <c r="B8358" s="102"/>
      <c r="C8358" s="210"/>
      <c r="D8358" s="102"/>
      <c r="E8358" s="210"/>
      <c r="F8358" s="102"/>
      <c r="G8358" s="210"/>
      <c r="H8358" s="102"/>
      <c r="I8358" s="210"/>
      <c r="J8358" s="102"/>
      <c r="K8358" s="210"/>
      <c r="L8358" s="102"/>
      <c r="M8358" s="210"/>
      <c r="N8358" s="102"/>
      <c r="O8358" s="210"/>
      <c r="P8358" s="102"/>
      <c r="Q8358" s="215"/>
    </row>
    <row r="8359" spans="2:17" x14ac:dyDescent="0.3">
      <c r="B8359" s="102"/>
      <c r="C8359" s="210"/>
      <c r="D8359" s="102"/>
      <c r="E8359" s="210"/>
      <c r="F8359" s="102"/>
      <c r="G8359" s="210"/>
      <c r="H8359" s="102"/>
      <c r="I8359" s="210"/>
      <c r="J8359" s="102"/>
      <c r="K8359" s="210"/>
      <c r="L8359" s="102"/>
      <c r="M8359" s="210"/>
      <c r="N8359" s="102"/>
      <c r="O8359" s="210"/>
      <c r="P8359" s="102"/>
      <c r="Q8359" s="215"/>
    </row>
    <row r="8360" spans="2:17" x14ac:dyDescent="0.3">
      <c r="B8360" s="102"/>
      <c r="C8360" s="210"/>
      <c r="D8360" s="102"/>
      <c r="E8360" s="210"/>
      <c r="F8360" s="102"/>
      <c r="G8360" s="210"/>
      <c r="H8360" s="102"/>
      <c r="I8360" s="210"/>
      <c r="J8360" s="102"/>
      <c r="K8360" s="210"/>
      <c r="L8360" s="102"/>
      <c r="M8360" s="210"/>
      <c r="N8360" s="102"/>
      <c r="O8360" s="210"/>
      <c r="P8360" s="102"/>
      <c r="Q8360" s="215"/>
    </row>
    <row r="8361" spans="2:17" x14ac:dyDescent="0.3">
      <c r="B8361" s="102"/>
      <c r="C8361" s="210"/>
      <c r="D8361" s="102"/>
      <c r="E8361" s="210"/>
      <c r="F8361" s="102"/>
      <c r="G8361" s="210"/>
      <c r="H8361" s="102"/>
      <c r="I8361" s="210"/>
      <c r="J8361" s="102"/>
      <c r="K8361" s="210"/>
      <c r="L8361" s="102"/>
      <c r="M8361" s="210"/>
      <c r="N8361" s="102"/>
      <c r="O8361" s="210"/>
      <c r="P8361" s="102"/>
      <c r="Q8361" s="215"/>
    </row>
    <row r="8362" spans="2:17" x14ac:dyDescent="0.3">
      <c r="B8362" s="102"/>
      <c r="C8362" s="210"/>
      <c r="D8362" s="102"/>
      <c r="E8362" s="210"/>
      <c r="F8362" s="102"/>
      <c r="G8362" s="210"/>
      <c r="H8362" s="102"/>
      <c r="I8362" s="210"/>
      <c r="J8362" s="102"/>
      <c r="K8362" s="210"/>
      <c r="L8362" s="102"/>
      <c r="M8362" s="210"/>
      <c r="N8362" s="102"/>
      <c r="O8362" s="210"/>
      <c r="P8362" s="102"/>
      <c r="Q8362" s="215"/>
    </row>
    <row r="8363" spans="2:17" x14ac:dyDescent="0.3">
      <c r="B8363" s="102"/>
      <c r="C8363" s="210"/>
      <c r="D8363" s="102"/>
      <c r="E8363" s="210"/>
      <c r="F8363" s="102"/>
      <c r="G8363" s="210"/>
      <c r="H8363" s="102"/>
      <c r="I8363" s="210"/>
      <c r="J8363" s="102"/>
      <c r="K8363" s="210"/>
      <c r="L8363" s="102"/>
      <c r="M8363" s="210"/>
      <c r="N8363" s="102"/>
      <c r="O8363" s="210"/>
      <c r="P8363" s="102"/>
      <c r="Q8363" s="215"/>
    </row>
    <row r="8364" spans="2:17" x14ac:dyDescent="0.3">
      <c r="B8364" s="102"/>
      <c r="C8364" s="210"/>
      <c r="D8364" s="102"/>
      <c r="E8364" s="210"/>
      <c r="F8364" s="102"/>
      <c r="G8364" s="210"/>
      <c r="H8364" s="102"/>
      <c r="I8364" s="210"/>
      <c r="J8364" s="102"/>
      <c r="K8364" s="210"/>
      <c r="L8364" s="102"/>
      <c r="M8364" s="210"/>
      <c r="N8364" s="102"/>
      <c r="O8364" s="210"/>
      <c r="P8364" s="102"/>
      <c r="Q8364" s="215"/>
    </row>
    <row r="8365" spans="2:17" x14ac:dyDescent="0.3">
      <c r="B8365" s="102"/>
      <c r="C8365" s="210"/>
      <c r="D8365" s="102"/>
      <c r="E8365" s="210"/>
      <c r="F8365" s="102"/>
      <c r="G8365" s="210"/>
      <c r="H8365" s="102"/>
      <c r="I8365" s="210"/>
      <c r="J8365" s="102"/>
      <c r="K8365" s="210"/>
      <c r="L8365" s="102"/>
      <c r="M8365" s="210"/>
      <c r="N8365" s="102"/>
      <c r="O8365" s="210"/>
      <c r="P8365" s="102"/>
      <c r="Q8365" s="215"/>
    </row>
    <row r="8366" spans="2:17" x14ac:dyDescent="0.3">
      <c r="B8366" s="102"/>
      <c r="C8366" s="210"/>
      <c r="D8366" s="102"/>
      <c r="E8366" s="210"/>
      <c r="F8366" s="102"/>
      <c r="G8366" s="210"/>
      <c r="H8366" s="102"/>
      <c r="I8366" s="210"/>
      <c r="J8366" s="102"/>
      <c r="K8366" s="210"/>
      <c r="L8366" s="102"/>
      <c r="M8366" s="210"/>
      <c r="N8366" s="102"/>
      <c r="O8366" s="210"/>
      <c r="P8366" s="102"/>
      <c r="Q8366" s="215"/>
    </row>
    <row r="8367" spans="2:17" x14ac:dyDescent="0.3">
      <c r="B8367" s="102"/>
      <c r="C8367" s="210"/>
      <c r="D8367" s="102"/>
      <c r="E8367" s="210"/>
      <c r="F8367" s="102"/>
      <c r="G8367" s="210"/>
      <c r="H8367" s="102"/>
      <c r="I8367" s="210"/>
      <c r="J8367" s="102"/>
      <c r="K8367" s="210"/>
      <c r="L8367" s="102"/>
      <c r="M8367" s="210"/>
      <c r="N8367" s="102"/>
      <c r="O8367" s="210"/>
      <c r="P8367" s="102"/>
      <c r="Q8367" s="215"/>
    </row>
    <row r="8368" spans="2:17" x14ac:dyDescent="0.3">
      <c r="B8368" s="102"/>
      <c r="C8368" s="210"/>
      <c r="D8368" s="102"/>
      <c r="E8368" s="210"/>
      <c r="F8368" s="102"/>
      <c r="G8368" s="210"/>
      <c r="H8368" s="102"/>
      <c r="I8368" s="210"/>
      <c r="J8368" s="102"/>
      <c r="K8368" s="210"/>
      <c r="L8368" s="102"/>
      <c r="M8368" s="210"/>
      <c r="N8368" s="102"/>
      <c r="O8368" s="210"/>
      <c r="P8368" s="102"/>
      <c r="Q8368" s="215"/>
    </row>
    <row r="8369" spans="2:17" x14ac:dyDescent="0.3">
      <c r="B8369" s="102"/>
      <c r="C8369" s="210"/>
      <c r="D8369" s="102"/>
      <c r="E8369" s="210"/>
      <c r="F8369" s="102"/>
      <c r="G8369" s="210"/>
      <c r="H8369" s="102"/>
      <c r="I8369" s="210"/>
      <c r="J8369" s="102"/>
      <c r="K8369" s="210"/>
      <c r="L8369" s="102"/>
      <c r="M8369" s="210"/>
      <c r="N8369" s="102"/>
      <c r="O8369" s="210"/>
      <c r="P8369" s="102"/>
      <c r="Q8369" s="215"/>
    </row>
    <row r="8370" spans="2:17" x14ac:dyDescent="0.3">
      <c r="B8370" s="102"/>
      <c r="C8370" s="210"/>
      <c r="D8370" s="102"/>
      <c r="E8370" s="210"/>
      <c r="F8370" s="102"/>
      <c r="G8370" s="210"/>
      <c r="H8370" s="102"/>
      <c r="I8370" s="210"/>
      <c r="J8370" s="102"/>
      <c r="K8370" s="210"/>
      <c r="L8370" s="102"/>
      <c r="M8370" s="210"/>
      <c r="N8370" s="102"/>
      <c r="O8370" s="210"/>
      <c r="P8370" s="102"/>
      <c r="Q8370" s="215"/>
    </row>
    <row r="8371" spans="2:17" x14ac:dyDescent="0.3">
      <c r="B8371" s="102"/>
      <c r="C8371" s="210"/>
      <c r="D8371" s="102"/>
      <c r="E8371" s="210"/>
      <c r="F8371" s="102"/>
      <c r="G8371" s="210"/>
      <c r="H8371" s="102"/>
      <c r="I8371" s="210"/>
      <c r="J8371" s="102"/>
      <c r="K8371" s="210"/>
      <c r="L8371" s="102"/>
      <c r="M8371" s="210"/>
      <c r="N8371" s="102"/>
      <c r="O8371" s="210"/>
      <c r="P8371" s="102"/>
      <c r="Q8371" s="215"/>
    </row>
    <row r="8372" spans="2:17" x14ac:dyDescent="0.3">
      <c r="B8372" s="102"/>
      <c r="C8372" s="210"/>
      <c r="D8372" s="102"/>
      <c r="E8372" s="210"/>
      <c r="F8372" s="102"/>
      <c r="G8372" s="210"/>
      <c r="H8372" s="102"/>
      <c r="I8372" s="210"/>
      <c r="J8372" s="102"/>
      <c r="K8372" s="210"/>
      <c r="L8372" s="102"/>
      <c r="M8372" s="210"/>
      <c r="N8372" s="102"/>
      <c r="O8372" s="210"/>
      <c r="P8372" s="102"/>
      <c r="Q8372" s="215"/>
    </row>
    <row r="8373" spans="2:17" x14ac:dyDescent="0.3">
      <c r="B8373" s="102"/>
      <c r="C8373" s="210"/>
      <c r="D8373" s="102"/>
      <c r="E8373" s="210"/>
      <c r="F8373" s="102"/>
      <c r="G8373" s="210"/>
      <c r="H8373" s="102"/>
      <c r="I8373" s="210"/>
      <c r="J8373" s="102"/>
      <c r="K8373" s="210"/>
      <c r="L8373" s="102"/>
      <c r="M8373" s="210"/>
      <c r="N8373" s="102"/>
      <c r="O8373" s="210"/>
      <c r="P8373" s="102"/>
      <c r="Q8373" s="215"/>
    </row>
    <row r="8374" spans="2:17" x14ac:dyDescent="0.3">
      <c r="B8374" s="102"/>
      <c r="C8374" s="210"/>
      <c r="D8374" s="102"/>
      <c r="E8374" s="210"/>
      <c r="F8374" s="102"/>
      <c r="G8374" s="210"/>
      <c r="H8374" s="102"/>
      <c r="I8374" s="210"/>
      <c r="J8374" s="102"/>
      <c r="K8374" s="210"/>
      <c r="L8374" s="102"/>
      <c r="M8374" s="210"/>
      <c r="N8374" s="102"/>
      <c r="O8374" s="210"/>
      <c r="P8374" s="102"/>
      <c r="Q8374" s="215"/>
    </row>
    <row r="8375" spans="2:17" x14ac:dyDescent="0.3">
      <c r="B8375" s="102"/>
      <c r="C8375" s="210"/>
      <c r="D8375" s="102"/>
      <c r="E8375" s="210"/>
      <c r="F8375" s="102"/>
      <c r="G8375" s="210"/>
      <c r="H8375" s="102"/>
      <c r="I8375" s="210"/>
      <c r="J8375" s="102"/>
      <c r="K8375" s="210"/>
      <c r="L8375" s="102"/>
      <c r="M8375" s="210"/>
      <c r="N8375" s="102"/>
      <c r="O8375" s="210"/>
      <c r="P8375" s="102"/>
      <c r="Q8375" s="215"/>
    </row>
    <row r="8376" spans="2:17" x14ac:dyDescent="0.3">
      <c r="B8376" s="102"/>
      <c r="C8376" s="210"/>
      <c r="D8376" s="102"/>
      <c r="E8376" s="210"/>
      <c r="F8376" s="102"/>
      <c r="G8376" s="210"/>
      <c r="H8376" s="102"/>
      <c r="I8376" s="210"/>
      <c r="J8376" s="102"/>
      <c r="K8376" s="210"/>
      <c r="L8376" s="102"/>
      <c r="M8376" s="210"/>
      <c r="N8376" s="102"/>
      <c r="O8376" s="210"/>
      <c r="P8376" s="102"/>
      <c r="Q8376" s="215"/>
    </row>
    <row r="8377" spans="2:17" x14ac:dyDescent="0.3">
      <c r="B8377" s="102"/>
      <c r="C8377" s="210"/>
      <c r="D8377" s="102"/>
      <c r="E8377" s="210"/>
      <c r="F8377" s="102"/>
      <c r="G8377" s="210"/>
      <c r="H8377" s="102"/>
      <c r="I8377" s="210"/>
      <c r="J8377" s="102"/>
      <c r="K8377" s="210"/>
      <c r="L8377" s="102"/>
      <c r="M8377" s="210"/>
      <c r="N8377" s="102"/>
      <c r="O8377" s="210"/>
      <c r="P8377" s="102"/>
      <c r="Q8377" s="215"/>
    </row>
    <row r="8378" spans="2:17" x14ac:dyDescent="0.3">
      <c r="B8378" s="102"/>
      <c r="C8378" s="210"/>
      <c r="D8378" s="102"/>
      <c r="E8378" s="210"/>
      <c r="F8378" s="102"/>
      <c r="G8378" s="210"/>
      <c r="H8378" s="102"/>
      <c r="I8378" s="210"/>
      <c r="J8378" s="102"/>
      <c r="K8378" s="210"/>
      <c r="L8378" s="102"/>
      <c r="M8378" s="210"/>
      <c r="N8378" s="102"/>
      <c r="O8378" s="210"/>
      <c r="P8378" s="102"/>
      <c r="Q8378" s="215"/>
    </row>
    <row r="8379" spans="2:17" x14ac:dyDescent="0.3">
      <c r="B8379" s="102"/>
      <c r="C8379" s="210"/>
      <c r="D8379" s="102"/>
      <c r="E8379" s="210"/>
      <c r="F8379" s="102"/>
      <c r="G8379" s="210"/>
      <c r="H8379" s="102"/>
      <c r="I8379" s="210"/>
      <c r="J8379" s="102"/>
      <c r="K8379" s="210"/>
      <c r="L8379" s="102"/>
      <c r="M8379" s="210"/>
      <c r="N8379" s="102"/>
      <c r="O8379" s="210"/>
      <c r="P8379" s="102"/>
      <c r="Q8379" s="215"/>
    </row>
    <row r="8380" spans="2:17" x14ac:dyDescent="0.3">
      <c r="B8380" s="102"/>
      <c r="C8380" s="210"/>
      <c r="D8380" s="102"/>
      <c r="E8380" s="210"/>
      <c r="F8380" s="102"/>
      <c r="G8380" s="210"/>
      <c r="H8380" s="102"/>
      <c r="I8380" s="210"/>
      <c r="J8380" s="102"/>
      <c r="K8380" s="210"/>
      <c r="L8380" s="102"/>
      <c r="M8380" s="210"/>
      <c r="N8380" s="102"/>
      <c r="O8380" s="210"/>
      <c r="P8380" s="102"/>
      <c r="Q8380" s="215"/>
    </row>
    <row r="8381" spans="2:17" x14ac:dyDescent="0.3">
      <c r="B8381" s="102"/>
      <c r="C8381" s="210"/>
      <c r="D8381" s="102"/>
      <c r="E8381" s="210"/>
      <c r="F8381" s="102"/>
      <c r="G8381" s="210"/>
      <c r="H8381" s="102"/>
      <c r="I8381" s="210"/>
      <c r="J8381" s="102"/>
      <c r="K8381" s="210"/>
      <c r="L8381" s="102"/>
      <c r="M8381" s="210"/>
      <c r="N8381" s="102"/>
      <c r="O8381" s="210"/>
      <c r="P8381" s="102"/>
      <c r="Q8381" s="215"/>
    </row>
    <row r="8382" spans="2:17" x14ac:dyDescent="0.3">
      <c r="B8382" s="102"/>
      <c r="C8382" s="210"/>
      <c r="D8382" s="102"/>
      <c r="E8382" s="210"/>
      <c r="F8382" s="102"/>
      <c r="G8382" s="210"/>
      <c r="H8382" s="102"/>
      <c r="I8382" s="210"/>
      <c r="J8382" s="102"/>
      <c r="K8382" s="210"/>
      <c r="L8382" s="102"/>
      <c r="M8382" s="210"/>
      <c r="N8382" s="102"/>
      <c r="O8382" s="210"/>
      <c r="P8382" s="102"/>
      <c r="Q8382" s="215"/>
    </row>
    <row r="8383" spans="2:17" x14ac:dyDescent="0.3">
      <c r="B8383" s="102"/>
      <c r="C8383" s="210"/>
      <c r="D8383" s="102"/>
      <c r="E8383" s="210"/>
      <c r="F8383" s="102"/>
      <c r="G8383" s="210"/>
      <c r="H8383" s="102"/>
      <c r="I8383" s="210"/>
      <c r="J8383" s="102"/>
      <c r="K8383" s="210"/>
      <c r="L8383" s="102"/>
      <c r="M8383" s="210"/>
      <c r="N8383" s="102"/>
      <c r="O8383" s="210"/>
      <c r="P8383" s="102"/>
      <c r="Q8383" s="215"/>
    </row>
    <row r="8384" spans="2:17" x14ac:dyDescent="0.3">
      <c r="B8384" s="102"/>
      <c r="C8384" s="210"/>
      <c r="D8384" s="102"/>
      <c r="E8384" s="210"/>
      <c r="F8384" s="102"/>
      <c r="G8384" s="210"/>
      <c r="H8384" s="102"/>
      <c r="I8384" s="210"/>
      <c r="J8384" s="102"/>
      <c r="K8384" s="210"/>
      <c r="L8384" s="102"/>
      <c r="M8384" s="210"/>
      <c r="N8384" s="102"/>
      <c r="O8384" s="210"/>
      <c r="P8384" s="102"/>
      <c r="Q8384" s="215"/>
    </row>
    <row r="8385" spans="2:17" x14ac:dyDescent="0.3">
      <c r="B8385" s="102"/>
      <c r="C8385" s="210"/>
      <c r="D8385" s="102"/>
      <c r="E8385" s="210"/>
      <c r="F8385" s="102"/>
      <c r="G8385" s="210"/>
      <c r="H8385" s="102"/>
      <c r="I8385" s="210"/>
      <c r="J8385" s="102"/>
      <c r="K8385" s="210"/>
      <c r="L8385" s="102"/>
      <c r="M8385" s="210"/>
      <c r="N8385" s="102"/>
      <c r="O8385" s="210"/>
      <c r="P8385" s="102"/>
      <c r="Q8385" s="215"/>
    </row>
    <row r="8386" spans="2:17" x14ac:dyDescent="0.3">
      <c r="B8386" s="102"/>
      <c r="C8386" s="210"/>
      <c r="D8386" s="102"/>
      <c r="E8386" s="210"/>
      <c r="F8386" s="102"/>
      <c r="G8386" s="210"/>
      <c r="H8386" s="102"/>
      <c r="I8386" s="210"/>
      <c r="J8386" s="102"/>
      <c r="K8386" s="210"/>
      <c r="L8386" s="102"/>
      <c r="M8386" s="210"/>
      <c r="N8386" s="102"/>
      <c r="O8386" s="210"/>
      <c r="P8386" s="102"/>
      <c r="Q8386" s="215"/>
    </row>
    <row r="8387" spans="2:17" x14ac:dyDescent="0.3">
      <c r="B8387" s="102"/>
      <c r="C8387" s="210"/>
      <c r="D8387" s="102"/>
      <c r="E8387" s="210"/>
      <c r="F8387" s="102"/>
      <c r="G8387" s="210"/>
      <c r="H8387" s="102"/>
      <c r="I8387" s="210"/>
      <c r="J8387" s="102"/>
      <c r="K8387" s="210"/>
      <c r="L8387" s="102"/>
      <c r="M8387" s="210"/>
      <c r="N8387" s="102"/>
      <c r="O8387" s="210"/>
      <c r="P8387" s="102"/>
      <c r="Q8387" s="215"/>
    </row>
    <row r="8388" spans="2:17" x14ac:dyDescent="0.3">
      <c r="B8388" s="102"/>
      <c r="C8388" s="210"/>
      <c r="D8388" s="102"/>
      <c r="E8388" s="210"/>
      <c r="F8388" s="102"/>
      <c r="G8388" s="210"/>
      <c r="H8388" s="102"/>
      <c r="I8388" s="210"/>
      <c r="J8388" s="102"/>
      <c r="K8388" s="210"/>
      <c r="L8388" s="102"/>
      <c r="M8388" s="210"/>
      <c r="N8388" s="102"/>
      <c r="O8388" s="210"/>
      <c r="P8388" s="102"/>
      <c r="Q8388" s="215"/>
    </row>
    <row r="8389" spans="2:17" x14ac:dyDescent="0.3">
      <c r="B8389" s="102"/>
      <c r="C8389" s="210"/>
      <c r="D8389" s="102"/>
      <c r="E8389" s="210"/>
      <c r="F8389" s="102"/>
      <c r="G8389" s="210"/>
      <c r="H8389" s="102"/>
      <c r="I8389" s="210"/>
      <c r="J8389" s="102"/>
      <c r="K8389" s="210"/>
      <c r="L8389" s="102"/>
      <c r="M8389" s="210"/>
      <c r="N8389" s="102"/>
      <c r="O8389" s="210"/>
      <c r="P8389" s="102"/>
      <c r="Q8389" s="215"/>
    </row>
    <row r="8390" spans="2:17" x14ac:dyDescent="0.3">
      <c r="B8390" s="102"/>
      <c r="C8390" s="210"/>
      <c r="D8390" s="102"/>
      <c r="E8390" s="210"/>
      <c r="F8390" s="102"/>
      <c r="G8390" s="210"/>
      <c r="H8390" s="102"/>
      <c r="I8390" s="210"/>
      <c r="J8390" s="102"/>
      <c r="K8390" s="210"/>
      <c r="L8390" s="102"/>
      <c r="M8390" s="210"/>
      <c r="N8390" s="102"/>
      <c r="O8390" s="210"/>
      <c r="P8390" s="102"/>
      <c r="Q8390" s="215"/>
    </row>
    <row r="8391" spans="2:17" x14ac:dyDescent="0.3">
      <c r="B8391" s="102"/>
      <c r="C8391" s="210"/>
      <c r="D8391" s="102"/>
      <c r="E8391" s="210"/>
      <c r="F8391" s="102"/>
      <c r="G8391" s="210"/>
      <c r="H8391" s="102"/>
      <c r="I8391" s="210"/>
      <c r="J8391" s="102"/>
      <c r="K8391" s="210"/>
      <c r="L8391" s="102"/>
      <c r="M8391" s="210"/>
      <c r="N8391" s="102"/>
      <c r="O8391" s="210"/>
      <c r="P8391" s="102"/>
      <c r="Q8391" s="215"/>
    </row>
    <row r="8392" spans="2:17" x14ac:dyDescent="0.3">
      <c r="B8392" s="102"/>
      <c r="C8392" s="210"/>
      <c r="D8392" s="102"/>
      <c r="E8392" s="210"/>
      <c r="F8392" s="102"/>
      <c r="G8392" s="210"/>
      <c r="H8392" s="102"/>
      <c r="I8392" s="210"/>
      <c r="J8392" s="102"/>
      <c r="K8392" s="210"/>
      <c r="L8392" s="102"/>
      <c r="M8392" s="210"/>
      <c r="N8392" s="102"/>
      <c r="O8392" s="210"/>
      <c r="P8392" s="102"/>
      <c r="Q8392" s="215"/>
    </row>
    <row r="8393" spans="2:17" x14ac:dyDescent="0.3">
      <c r="B8393" s="102"/>
      <c r="C8393" s="210"/>
      <c r="D8393" s="102"/>
      <c r="E8393" s="210"/>
      <c r="F8393" s="102"/>
      <c r="G8393" s="210"/>
      <c r="H8393" s="102"/>
      <c r="I8393" s="210"/>
      <c r="J8393" s="102"/>
      <c r="K8393" s="210"/>
      <c r="L8393" s="102"/>
      <c r="M8393" s="210"/>
      <c r="N8393" s="102"/>
      <c r="O8393" s="210"/>
      <c r="P8393" s="102"/>
      <c r="Q8393" s="215"/>
    </row>
    <row r="8394" spans="2:17" x14ac:dyDescent="0.3">
      <c r="B8394" s="102"/>
      <c r="C8394" s="210"/>
      <c r="D8394" s="102"/>
      <c r="E8394" s="210"/>
      <c r="F8394" s="102"/>
      <c r="G8394" s="210"/>
      <c r="H8394" s="102"/>
      <c r="I8394" s="210"/>
      <c r="J8394" s="102"/>
      <c r="K8394" s="210"/>
      <c r="L8394" s="102"/>
      <c r="M8394" s="210"/>
      <c r="N8394" s="102"/>
      <c r="O8394" s="210"/>
      <c r="P8394" s="102"/>
      <c r="Q8394" s="215"/>
    </row>
    <row r="8395" spans="2:17" x14ac:dyDescent="0.3">
      <c r="B8395" s="102"/>
      <c r="C8395" s="210"/>
      <c r="D8395" s="102"/>
      <c r="E8395" s="210"/>
      <c r="F8395" s="102"/>
      <c r="G8395" s="210"/>
      <c r="H8395" s="102"/>
      <c r="I8395" s="210"/>
      <c r="J8395" s="102"/>
      <c r="K8395" s="210"/>
      <c r="L8395" s="102"/>
      <c r="M8395" s="210"/>
      <c r="N8395" s="102"/>
      <c r="O8395" s="210"/>
      <c r="P8395" s="102"/>
      <c r="Q8395" s="215"/>
    </row>
    <row r="8396" spans="2:17" x14ac:dyDescent="0.3">
      <c r="B8396" s="102"/>
      <c r="C8396" s="210"/>
      <c r="D8396" s="102"/>
      <c r="E8396" s="210"/>
      <c r="F8396" s="102"/>
      <c r="G8396" s="210"/>
      <c r="H8396" s="102"/>
      <c r="I8396" s="210"/>
      <c r="J8396" s="102"/>
      <c r="K8396" s="210"/>
      <c r="L8396" s="102"/>
      <c r="M8396" s="210"/>
      <c r="N8396" s="102"/>
      <c r="O8396" s="210"/>
      <c r="P8396" s="102"/>
      <c r="Q8396" s="215"/>
    </row>
    <row r="8397" spans="2:17" x14ac:dyDescent="0.3">
      <c r="B8397" s="102"/>
      <c r="C8397" s="210"/>
      <c r="D8397" s="102"/>
      <c r="E8397" s="210"/>
      <c r="F8397" s="102"/>
      <c r="G8397" s="210"/>
      <c r="H8397" s="102"/>
      <c r="I8397" s="210"/>
      <c r="J8397" s="102"/>
      <c r="K8397" s="210"/>
      <c r="L8397" s="102"/>
      <c r="M8397" s="210"/>
      <c r="N8397" s="102"/>
      <c r="O8397" s="210"/>
      <c r="P8397" s="102"/>
      <c r="Q8397" s="215"/>
    </row>
    <row r="8398" spans="2:17" x14ac:dyDescent="0.3">
      <c r="B8398" s="102"/>
      <c r="C8398" s="210"/>
      <c r="D8398" s="102"/>
      <c r="E8398" s="210"/>
      <c r="F8398" s="102"/>
      <c r="G8398" s="210"/>
      <c r="H8398" s="102"/>
      <c r="I8398" s="210"/>
      <c r="J8398" s="102"/>
      <c r="K8398" s="210"/>
      <c r="L8398" s="102"/>
      <c r="M8398" s="210"/>
      <c r="N8398" s="102"/>
      <c r="O8398" s="210"/>
      <c r="P8398" s="102"/>
      <c r="Q8398" s="215"/>
    </row>
    <row r="8399" spans="2:17" x14ac:dyDescent="0.3">
      <c r="B8399" s="102"/>
      <c r="C8399" s="210"/>
      <c r="D8399" s="102"/>
      <c r="E8399" s="210"/>
      <c r="F8399" s="102"/>
      <c r="G8399" s="210"/>
      <c r="H8399" s="102"/>
      <c r="I8399" s="210"/>
      <c r="J8399" s="102"/>
      <c r="K8399" s="210"/>
      <c r="L8399" s="102"/>
      <c r="M8399" s="210"/>
      <c r="N8399" s="102"/>
      <c r="O8399" s="210"/>
      <c r="P8399" s="102"/>
      <c r="Q8399" s="215"/>
    </row>
    <row r="8400" spans="2:17" x14ac:dyDescent="0.3">
      <c r="B8400" s="102"/>
      <c r="C8400" s="210"/>
      <c r="D8400" s="102"/>
      <c r="E8400" s="210"/>
      <c r="F8400" s="102"/>
      <c r="G8400" s="210"/>
      <c r="H8400" s="102"/>
      <c r="I8400" s="210"/>
      <c r="J8400" s="102"/>
      <c r="K8400" s="210"/>
      <c r="L8400" s="102"/>
      <c r="M8400" s="210"/>
      <c r="N8400" s="102"/>
      <c r="O8400" s="210"/>
      <c r="P8400" s="102"/>
      <c r="Q8400" s="215"/>
    </row>
    <row r="8401" spans="2:17" x14ac:dyDescent="0.3">
      <c r="B8401" s="102"/>
      <c r="C8401" s="210"/>
      <c r="D8401" s="102"/>
      <c r="E8401" s="210"/>
      <c r="F8401" s="102"/>
      <c r="G8401" s="210"/>
      <c r="H8401" s="102"/>
      <c r="I8401" s="210"/>
      <c r="J8401" s="102"/>
      <c r="K8401" s="210"/>
      <c r="L8401" s="102"/>
      <c r="M8401" s="210"/>
      <c r="N8401" s="102"/>
      <c r="O8401" s="210"/>
      <c r="P8401" s="102"/>
      <c r="Q8401" s="215"/>
    </row>
    <row r="8402" spans="2:17" x14ac:dyDescent="0.3">
      <c r="B8402" s="102"/>
      <c r="C8402" s="210"/>
      <c r="D8402" s="102"/>
      <c r="E8402" s="210"/>
      <c r="F8402" s="102"/>
      <c r="G8402" s="210"/>
      <c r="H8402" s="102"/>
      <c r="I8402" s="210"/>
      <c r="J8402" s="102"/>
      <c r="K8402" s="210"/>
      <c r="L8402" s="102"/>
      <c r="M8402" s="210"/>
      <c r="N8402" s="102"/>
      <c r="O8402" s="210"/>
      <c r="P8402" s="102"/>
      <c r="Q8402" s="215"/>
    </row>
    <row r="8403" spans="2:17" x14ac:dyDescent="0.3">
      <c r="B8403" s="102"/>
      <c r="C8403" s="210"/>
      <c r="D8403" s="102"/>
      <c r="E8403" s="210"/>
      <c r="F8403" s="102"/>
      <c r="G8403" s="210"/>
      <c r="H8403" s="102"/>
      <c r="I8403" s="210"/>
      <c r="J8403" s="102"/>
      <c r="K8403" s="210"/>
      <c r="L8403" s="102"/>
      <c r="M8403" s="210"/>
      <c r="N8403" s="102"/>
      <c r="O8403" s="210"/>
      <c r="P8403" s="102"/>
      <c r="Q8403" s="215"/>
    </row>
    <row r="8404" spans="2:17" x14ac:dyDescent="0.3">
      <c r="B8404" s="102"/>
      <c r="C8404" s="210"/>
      <c r="D8404" s="102"/>
      <c r="E8404" s="210"/>
      <c r="F8404" s="102"/>
      <c r="G8404" s="210"/>
      <c r="H8404" s="102"/>
      <c r="I8404" s="210"/>
      <c r="J8404" s="102"/>
      <c r="K8404" s="210"/>
      <c r="L8404" s="102"/>
      <c r="M8404" s="210"/>
      <c r="N8404" s="102"/>
      <c r="O8404" s="210"/>
      <c r="P8404" s="102"/>
      <c r="Q8404" s="215"/>
    </row>
    <row r="8405" spans="2:17" x14ac:dyDescent="0.3">
      <c r="B8405" s="102"/>
      <c r="C8405" s="210"/>
      <c r="D8405" s="102"/>
      <c r="E8405" s="210"/>
      <c r="F8405" s="102"/>
      <c r="G8405" s="210"/>
      <c r="H8405" s="102"/>
      <c r="I8405" s="210"/>
      <c r="J8405" s="102"/>
      <c r="K8405" s="210"/>
      <c r="L8405" s="102"/>
      <c r="M8405" s="210"/>
      <c r="N8405" s="102"/>
      <c r="O8405" s="210"/>
      <c r="P8405" s="102"/>
      <c r="Q8405" s="215"/>
    </row>
    <row r="8406" spans="2:17" x14ac:dyDescent="0.3">
      <c r="B8406" s="102"/>
      <c r="C8406" s="210"/>
      <c r="D8406" s="102"/>
      <c r="E8406" s="210"/>
      <c r="F8406" s="102"/>
      <c r="G8406" s="210"/>
      <c r="H8406" s="102"/>
      <c r="I8406" s="210"/>
      <c r="J8406" s="102"/>
      <c r="K8406" s="210"/>
      <c r="L8406" s="102"/>
      <c r="M8406" s="210"/>
      <c r="N8406" s="102"/>
      <c r="O8406" s="210"/>
      <c r="P8406" s="102"/>
      <c r="Q8406" s="215"/>
    </row>
    <row r="8407" spans="2:17" x14ac:dyDescent="0.3">
      <c r="B8407" s="102"/>
      <c r="C8407" s="210"/>
      <c r="D8407" s="102"/>
      <c r="E8407" s="210"/>
      <c r="F8407" s="102"/>
      <c r="G8407" s="210"/>
      <c r="H8407" s="102"/>
      <c r="I8407" s="210"/>
      <c r="J8407" s="102"/>
      <c r="K8407" s="210"/>
      <c r="L8407" s="102"/>
      <c r="M8407" s="210"/>
      <c r="N8407" s="102"/>
      <c r="O8407" s="210"/>
      <c r="P8407" s="102"/>
      <c r="Q8407" s="215"/>
    </row>
    <row r="8408" spans="2:17" x14ac:dyDescent="0.3">
      <c r="B8408" s="102"/>
      <c r="C8408" s="210"/>
      <c r="D8408" s="102"/>
      <c r="E8408" s="210"/>
      <c r="F8408" s="102"/>
      <c r="G8408" s="210"/>
      <c r="H8408" s="102"/>
      <c r="I8408" s="210"/>
      <c r="J8408" s="102"/>
      <c r="K8408" s="210"/>
      <c r="L8408" s="102"/>
      <c r="M8408" s="210"/>
      <c r="N8408" s="102"/>
      <c r="O8408" s="210"/>
      <c r="P8408" s="102"/>
      <c r="Q8408" s="215"/>
    </row>
    <row r="8409" spans="2:17" x14ac:dyDescent="0.3">
      <c r="B8409" s="102"/>
      <c r="C8409" s="210"/>
      <c r="D8409" s="102"/>
      <c r="E8409" s="210"/>
      <c r="F8409" s="102"/>
      <c r="G8409" s="210"/>
      <c r="H8409" s="102"/>
      <c r="I8409" s="210"/>
      <c r="J8409" s="102"/>
      <c r="K8409" s="210"/>
      <c r="L8409" s="102"/>
      <c r="M8409" s="210"/>
      <c r="N8409" s="102"/>
      <c r="O8409" s="210"/>
      <c r="P8409" s="102"/>
      <c r="Q8409" s="215"/>
    </row>
    <row r="8410" spans="2:17" x14ac:dyDescent="0.3">
      <c r="B8410" s="102"/>
      <c r="C8410" s="210"/>
      <c r="D8410" s="102"/>
      <c r="E8410" s="210"/>
      <c r="F8410" s="102"/>
      <c r="G8410" s="210"/>
      <c r="H8410" s="102"/>
      <c r="I8410" s="210"/>
      <c r="J8410" s="102"/>
      <c r="K8410" s="210"/>
      <c r="L8410" s="102"/>
      <c r="M8410" s="210"/>
      <c r="N8410" s="102"/>
      <c r="O8410" s="210"/>
      <c r="P8410" s="102"/>
      <c r="Q8410" s="215"/>
    </row>
    <row r="8411" spans="2:17" x14ac:dyDescent="0.3">
      <c r="B8411" s="102"/>
      <c r="C8411" s="210"/>
      <c r="D8411" s="102"/>
      <c r="E8411" s="210"/>
      <c r="F8411" s="102"/>
      <c r="G8411" s="210"/>
      <c r="H8411" s="102"/>
      <c r="I8411" s="210"/>
      <c r="J8411" s="102"/>
      <c r="K8411" s="210"/>
      <c r="L8411" s="102"/>
      <c r="M8411" s="210"/>
      <c r="N8411" s="102"/>
      <c r="O8411" s="210"/>
      <c r="P8411" s="102"/>
      <c r="Q8411" s="215"/>
    </row>
    <row r="8412" spans="2:17" x14ac:dyDescent="0.3">
      <c r="B8412" s="102"/>
      <c r="C8412" s="210"/>
      <c r="D8412" s="102"/>
      <c r="E8412" s="210"/>
      <c r="F8412" s="102"/>
      <c r="G8412" s="210"/>
      <c r="H8412" s="102"/>
      <c r="I8412" s="210"/>
      <c r="J8412" s="102"/>
      <c r="K8412" s="210"/>
      <c r="L8412" s="102"/>
      <c r="M8412" s="210"/>
      <c r="N8412" s="102"/>
      <c r="O8412" s="210"/>
      <c r="P8412" s="102"/>
      <c r="Q8412" s="215"/>
    </row>
    <row r="8413" spans="2:17" x14ac:dyDescent="0.3">
      <c r="B8413" s="102"/>
      <c r="C8413" s="210"/>
      <c r="D8413" s="102"/>
      <c r="E8413" s="210"/>
      <c r="F8413" s="102"/>
      <c r="G8413" s="210"/>
      <c r="H8413" s="102"/>
      <c r="I8413" s="210"/>
      <c r="J8413" s="102"/>
      <c r="K8413" s="210"/>
      <c r="L8413" s="102"/>
      <c r="M8413" s="210"/>
      <c r="N8413" s="102"/>
      <c r="O8413" s="210"/>
      <c r="P8413" s="102"/>
      <c r="Q8413" s="215"/>
    </row>
    <row r="8414" spans="2:17" x14ac:dyDescent="0.3">
      <c r="B8414" s="102"/>
      <c r="C8414" s="210"/>
      <c r="D8414" s="102"/>
      <c r="E8414" s="210"/>
      <c r="F8414" s="102"/>
      <c r="G8414" s="210"/>
      <c r="H8414" s="102"/>
      <c r="I8414" s="210"/>
      <c r="J8414" s="102"/>
      <c r="K8414" s="210"/>
      <c r="L8414" s="102"/>
      <c r="M8414" s="210"/>
      <c r="N8414" s="102"/>
      <c r="O8414" s="210"/>
      <c r="P8414" s="102"/>
      <c r="Q8414" s="215"/>
    </row>
    <row r="8415" spans="2:17" x14ac:dyDescent="0.3">
      <c r="B8415" s="102"/>
      <c r="C8415" s="210"/>
      <c r="D8415" s="102"/>
      <c r="E8415" s="210"/>
      <c r="F8415" s="102"/>
      <c r="G8415" s="210"/>
      <c r="H8415" s="102"/>
      <c r="I8415" s="210"/>
      <c r="J8415" s="102"/>
      <c r="K8415" s="210"/>
      <c r="L8415" s="102"/>
      <c r="M8415" s="210"/>
      <c r="N8415" s="102"/>
      <c r="O8415" s="210"/>
      <c r="P8415" s="102"/>
      <c r="Q8415" s="215"/>
    </row>
    <row r="8416" spans="2:17" x14ac:dyDescent="0.3">
      <c r="B8416" s="102"/>
      <c r="C8416" s="210"/>
      <c r="D8416" s="102"/>
      <c r="E8416" s="210"/>
      <c r="F8416" s="102"/>
      <c r="G8416" s="210"/>
      <c r="H8416" s="102"/>
      <c r="I8416" s="210"/>
      <c r="J8416" s="102"/>
      <c r="K8416" s="210"/>
      <c r="L8416" s="102"/>
      <c r="M8416" s="210"/>
      <c r="N8416" s="102"/>
      <c r="O8416" s="210"/>
      <c r="P8416" s="102"/>
      <c r="Q8416" s="215"/>
    </row>
    <row r="8417" spans="2:17" x14ac:dyDescent="0.3">
      <c r="B8417" s="102"/>
      <c r="C8417" s="210"/>
      <c r="D8417" s="102"/>
      <c r="E8417" s="210"/>
      <c r="F8417" s="102"/>
      <c r="G8417" s="210"/>
      <c r="H8417" s="102"/>
      <c r="I8417" s="210"/>
      <c r="J8417" s="102"/>
      <c r="K8417" s="210"/>
      <c r="L8417" s="102"/>
      <c r="M8417" s="210"/>
      <c r="N8417" s="102"/>
      <c r="O8417" s="210"/>
      <c r="P8417" s="102"/>
      <c r="Q8417" s="215"/>
    </row>
    <row r="8418" spans="2:17" x14ac:dyDescent="0.3">
      <c r="B8418" s="102"/>
      <c r="C8418" s="210"/>
      <c r="D8418" s="102"/>
      <c r="E8418" s="210"/>
      <c r="F8418" s="102"/>
      <c r="G8418" s="210"/>
      <c r="H8418" s="102"/>
      <c r="I8418" s="210"/>
      <c r="J8418" s="102"/>
      <c r="K8418" s="210"/>
      <c r="L8418" s="102"/>
      <c r="M8418" s="210"/>
      <c r="N8418" s="102"/>
      <c r="O8418" s="210"/>
      <c r="P8418" s="102"/>
      <c r="Q8418" s="215"/>
    </row>
    <row r="8419" spans="2:17" x14ac:dyDescent="0.3">
      <c r="B8419" s="102"/>
      <c r="C8419" s="210"/>
      <c r="D8419" s="102"/>
      <c r="E8419" s="210"/>
      <c r="F8419" s="102"/>
      <c r="G8419" s="210"/>
      <c r="H8419" s="102"/>
      <c r="I8419" s="210"/>
      <c r="J8419" s="102"/>
      <c r="K8419" s="210"/>
      <c r="L8419" s="102"/>
      <c r="M8419" s="210"/>
      <c r="N8419" s="102"/>
      <c r="O8419" s="210"/>
      <c r="P8419" s="102"/>
      <c r="Q8419" s="215"/>
    </row>
    <row r="8420" spans="2:17" x14ac:dyDescent="0.3">
      <c r="B8420" s="102"/>
      <c r="C8420" s="210"/>
      <c r="D8420" s="102"/>
      <c r="E8420" s="210"/>
      <c r="F8420" s="102"/>
      <c r="G8420" s="210"/>
      <c r="H8420" s="102"/>
      <c r="I8420" s="210"/>
      <c r="J8420" s="102"/>
      <c r="K8420" s="210"/>
      <c r="L8420" s="102"/>
      <c r="M8420" s="210"/>
      <c r="N8420" s="102"/>
      <c r="O8420" s="210"/>
      <c r="P8420" s="102"/>
      <c r="Q8420" s="215"/>
    </row>
    <row r="8421" spans="2:17" x14ac:dyDescent="0.3">
      <c r="B8421" s="102"/>
      <c r="C8421" s="210"/>
      <c r="D8421" s="102"/>
      <c r="E8421" s="210"/>
      <c r="F8421" s="102"/>
      <c r="G8421" s="210"/>
      <c r="H8421" s="102"/>
      <c r="I8421" s="210"/>
      <c r="J8421" s="102"/>
      <c r="K8421" s="210"/>
      <c r="L8421" s="102"/>
      <c r="M8421" s="210"/>
      <c r="N8421" s="102"/>
      <c r="O8421" s="210"/>
      <c r="P8421" s="102"/>
      <c r="Q8421" s="215"/>
    </row>
    <row r="8422" spans="2:17" x14ac:dyDescent="0.3">
      <c r="B8422" s="102"/>
      <c r="C8422" s="210"/>
      <c r="D8422" s="102"/>
      <c r="E8422" s="210"/>
      <c r="F8422" s="102"/>
      <c r="G8422" s="210"/>
      <c r="H8422" s="102"/>
      <c r="I8422" s="210"/>
      <c r="J8422" s="102"/>
      <c r="K8422" s="210"/>
      <c r="L8422" s="102"/>
      <c r="M8422" s="210"/>
      <c r="N8422" s="102"/>
      <c r="O8422" s="210"/>
      <c r="P8422" s="102"/>
      <c r="Q8422" s="215"/>
    </row>
    <row r="8423" spans="2:17" x14ac:dyDescent="0.3">
      <c r="B8423" s="102"/>
      <c r="C8423" s="210"/>
      <c r="D8423" s="102"/>
      <c r="E8423" s="210"/>
      <c r="F8423" s="102"/>
      <c r="G8423" s="210"/>
      <c r="H8423" s="102"/>
      <c r="I8423" s="210"/>
      <c r="J8423" s="102"/>
      <c r="K8423" s="210"/>
      <c r="L8423" s="102"/>
      <c r="M8423" s="210"/>
      <c r="N8423" s="102"/>
      <c r="O8423" s="210"/>
      <c r="P8423" s="102"/>
      <c r="Q8423" s="215"/>
    </row>
    <row r="8424" spans="2:17" x14ac:dyDescent="0.3">
      <c r="B8424" s="102"/>
      <c r="C8424" s="210"/>
      <c r="D8424" s="102"/>
      <c r="E8424" s="210"/>
      <c r="F8424" s="102"/>
      <c r="G8424" s="210"/>
      <c r="H8424" s="102"/>
      <c r="I8424" s="210"/>
      <c r="J8424" s="102"/>
      <c r="K8424" s="210"/>
      <c r="L8424" s="102"/>
      <c r="M8424" s="210"/>
      <c r="N8424" s="102"/>
      <c r="O8424" s="210"/>
      <c r="P8424" s="102"/>
      <c r="Q8424" s="215"/>
    </row>
    <row r="8425" spans="2:17" x14ac:dyDescent="0.3">
      <c r="B8425" s="102"/>
      <c r="C8425" s="210"/>
      <c r="D8425" s="102"/>
      <c r="E8425" s="210"/>
      <c r="F8425" s="102"/>
      <c r="G8425" s="210"/>
      <c r="H8425" s="102"/>
      <c r="I8425" s="210"/>
      <c r="J8425" s="102"/>
      <c r="K8425" s="210"/>
      <c r="L8425" s="102"/>
      <c r="M8425" s="210"/>
      <c r="N8425" s="102"/>
      <c r="O8425" s="210"/>
      <c r="P8425" s="102"/>
      <c r="Q8425" s="215"/>
    </row>
    <row r="8426" spans="2:17" x14ac:dyDescent="0.3">
      <c r="B8426" s="102"/>
      <c r="C8426" s="210"/>
      <c r="D8426" s="102"/>
      <c r="E8426" s="210"/>
      <c r="F8426" s="102"/>
      <c r="G8426" s="210"/>
      <c r="H8426" s="102"/>
      <c r="I8426" s="210"/>
      <c r="J8426" s="102"/>
      <c r="K8426" s="210"/>
      <c r="L8426" s="102"/>
      <c r="M8426" s="210"/>
      <c r="N8426" s="102"/>
      <c r="O8426" s="210"/>
      <c r="P8426" s="102"/>
      <c r="Q8426" s="215"/>
    </row>
    <row r="8427" spans="2:17" x14ac:dyDescent="0.3">
      <c r="B8427" s="102"/>
      <c r="C8427" s="210"/>
      <c r="D8427" s="102"/>
      <c r="E8427" s="210"/>
      <c r="F8427" s="102"/>
      <c r="G8427" s="210"/>
      <c r="H8427" s="102"/>
      <c r="I8427" s="210"/>
      <c r="J8427" s="102"/>
      <c r="K8427" s="210"/>
      <c r="L8427" s="102"/>
      <c r="M8427" s="210"/>
      <c r="N8427" s="102"/>
      <c r="O8427" s="210"/>
      <c r="P8427" s="102"/>
      <c r="Q8427" s="215"/>
    </row>
    <row r="8428" spans="2:17" x14ac:dyDescent="0.3">
      <c r="B8428" s="102"/>
      <c r="C8428" s="210"/>
      <c r="D8428" s="102"/>
      <c r="E8428" s="210"/>
      <c r="F8428" s="102"/>
      <c r="G8428" s="210"/>
      <c r="H8428" s="102"/>
      <c r="I8428" s="210"/>
      <c r="J8428" s="102"/>
      <c r="K8428" s="210"/>
      <c r="L8428" s="102"/>
      <c r="M8428" s="210"/>
      <c r="N8428" s="102"/>
      <c r="O8428" s="210"/>
      <c r="P8428" s="102"/>
      <c r="Q8428" s="215"/>
    </row>
    <row r="8429" spans="2:17" x14ac:dyDescent="0.3">
      <c r="B8429" s="102"/>
      <c r="C8429" s="210"/>
      <c r="D8429" s="102"/>
      <c r="E8429" s="210"/>
      <c r="F8429" s="102"/>
      <c r="G8429" s="210"/>
      <c r="H8429" s="102"/>
      <c r="I8429" s="210"/>
      <c r="J8429" s="102"/>
      <c r="K8429" s="210"/>
      <c r="L8429" s="102"/>
      <c r="M8429" s="210"/>
      <c r="N8429" s="102"/>
      <c r="O8429" s="210"/>
      <c r="P8429" s="102"/>
      <c r="Q8429" s="215"/>
    </row>
    <row r="8430" spans="2:17" x14ac:dyDescent="0.3">
      <c r="B8430" s="102"/>
      <c r="C8430" s="210"/>
      <c r="D8430" s="102"/>
      <c r="E8430" s="210"/>
      <c r="F8430" s="102"/>
      <c r="G8430" s="210"/>
      <c r="H8430" s="102"/>
      <c r="I8430" s="210"/>
      <c r="J8430" s="102"/>
      <c r="K8430" s="210"/>
      <c r="L8430" s="102"/>
      <c r="M8430" s="210"/>
      <c r="N8430" s="102"/>
      <c r="O8430" s="210"/>
      <c r="P8430" s="102"/>
      <c r="Q8430" s="215"/>
    </row>
    <row r="8431" spans="2:17" x14ac:dyDescent="0.3">
      <c r="B8431" s="102"/>
      <c r="C8431" s="210"/>
      <c r="D8431" s="102"/>
      <c r="E8431" s="210"/>
      <c r="F8431" s="102"/>
      <c r="G8431" s="210"/>
      <c r="H8431" s="102"/>
      <c r="I8431" s="210"/>
      <c r="J8431" s="102"/>
      <c r="K8431" s="210"/>
      <c r="L8431" s="102"/>
      <c r="M8431" s="210"/>
      <c r="N8431" s="102"/>
      <c r="O8431" s="210"/>
      <c r="P8431" s="102"/>
      <c r="Q8431" s="215"/>
    </row>
    <row r="8432" spans="2:17" x14ac:dyDescent="0.3">
      <c r="B8432" s="102"/>
      <c r="C8432" s="210"/>
      <c r="D8432" s="102"/>
      <c r="E8432" s="210"/>
      <c r="F8432" s="102"/>
      <c r="G8432" s="210"/>
      <c r="H8432" s="102"/>
      <c r="I8432" s="210"/>
      <c r="J8432" s="102"/>
      <c r="K8432" s="210"/>
      <c r="L8432" s="102"/>
      <c r="M8432" s="210"/>
      <c r="N8432" s="102"/>
      <c r="O8432" s="210"/>
      <c r="P8432" s="102"/>
      <c r="Q8432" s="215"/>
    </row>
    <row r="8433" spans="2:17" x14ac:dyDescent="0.3">
      <c r="B8433" s="102"/>
      <c r="C8433" s="210"/>
      <c r="D8433" s="102"/>
      <c r="E8433" s="210"/>
      <c r="F8433" s="102"/>
      <c r="G8433" s="210"/>
      <c r="H8433" s="102"/>
      <c r="I8433" s="210"/>
      <c r="J8433" s="102"/>
      <c r="K8433" s="210"/>
      <c r="L8433" s="102"/>
      <c r="M8433" s="210"/>
      <c r="N8433" s="102"/>
      <c r="O8433" s="210"/>
      <c r="P8433" s="102"/>
      <c r="Q8433" s="215"/>
    </row>
    <row r="8434" spans="2:17" x14ac:dyDescent="0.3">
      <c r="B8434" s="102"/>
      <c r="C8434" s="210"/>
      <c r="D8434" s="102"/>
      <c r="E8434" s="210"/>
      <c r="F8434" s="102"/>
      <c r="G8434" s="210"/>
      <c r="H8434" s="102"/>
      <c r="I8434" s="210"/>
      <c r="J8434" s="102"/>
      <c r="K8434" s="210"/>
      <c r="L8434" s="102"/>
      <c r="M8434" s="210"/>
      <c r="N8434" s="102"/>
      <c r="O8434" s="210"/>
      <c r="P8434" s="102"/>
      <c r="Q8434" s="215"/>
    </row>
    <row r="8435" spans="2:17" x14ac:dyDescent="0.3">
      <c r="B8435" s="102"/>
      <c r="C8435" s="210"/>
      <c r="D8435" s="102"/>
      <c r="E8435" s="210"/>
      <c r="F8435" s="102"/>
      <c r="G8435" s="210"/>
      <c r="H8435" s="102"/>
      <c r="I8435" s="210"/>
      <c r="J8435" s="102"/>
      <c r="K8435" s="210"/>
      <c r="L8435" s="102"/>
      <c r="M8435" s="210"/>
      <c r="N8435" s="102"/>
      <c r="O8435" s="210"/>
      <c r="P8435" s="102"/>
      <c r="Q8435" s="215"/>
    </row>
    <row r="8436" spans="2:17" x14ac:dyDescent="0.3">
      <c r="B8436" s="102"/>
      <c r="C8436" s="210"/>
      <c r="D8436" s="102"/>
      <c r="E8436" s="210"/>
      <c r="F8436" s="102"/>
      <c r="G8436" s="210"/>
      <c r="H8436" s="102"/>
      <c r="I8436" s="210"/>
      <c r="J8436" s="102"/>
      <c r="K8436" s="210"/>
      <c r="L8436" s="102"/>
      <c r="M8436" s="210"/>
      <c r="N8436" s="102"/>
      <c r="O8436" s="210"/>
      <c r="P8436" s="102"/>
      <c r="Q8436" s="215"/>
    </row>
    <row r="8437" spans="2:17" x14ac:dyDescent="0.3">
      <c r="B8437" s="102"/>
      <c r="C8437" s="210"/>
      <c r="D8437" s="102"/>
      <c r="E8437" s="210"/>
      <c r="F8437" s="102"/>
      <c r="G8437" s="210"/>
      <c r="H8437" s="102"/>
      <c r="I8437" s="210"/>
      <c r="J8437" s="102"/>
      <c r="K8437" s="210"/>
      <c r="L8437" s="102"/>
      <c r="M8437" s="210"/>
      <c r="N8437" s="102"/>
      <c r="O8437" s="210"/>
      <c r="P8437" s="102"/>
      <c r="Q8437" s="215"/>
    </row>
    <row r="8438" spans="2:17" x14ac:dyDescent="0.3">
      <c r="B8438" s="102"/>
      <c r="C8438" s="210"/>
      <c r="D8438" s="102"/>
      <c r="E8438" s="210"/>
      <c r="F8438" s="102"/>
      <c r="G8438" s="210"/>
      <c r="H8438" s="102"/>
      <c r="I8438" s="210"/>
      <c r="J8438" s="102"/>
      <c r="K8438" s="210"/>
      <c r="L8438" s="102"/>
      <c r="M8438" s="210"/>
      <c r="N8438" s="102"/>
      <c r="O8438" s="210"/>
      <c r="P8438" s="102"/>
      <c r="Q8438" s="215"/>
    </row>
    <row r="8439" spans="2:17" x14ac:dyDescent="0.3">
      <c r="B8439" s="102"/>
      <c r="C8439" s="210"/>
      <c r="D8439" s="102"/>
      <c r="E8439" s="210"/>
      <c r="F8439" s="102"/>
      <c r="G8439" s="210"/>
      <c r="H8439" s="102"/>
      <c r="I8439" s="210"/>
      <c r="J8439" s="102"/>
      <c r="K8439" s="210"/>
      <c r="L8439" s="102"/>
      <c r="M8439" s="210"/>
      <c r="N8439" s="102"/>
      <c r="O8439" s="210"/>
      <c r="P8439" s="102"/>
      <c r="Q8439" s="215"/>
    </row>
    <row r="8440" spans="2:17" x14ac:dyDescent="0.3">
      <c r="B8440" s="102"/>
      <c r="C8440" s="210"/>
      <c r="D8440" s="102"/>
      <c r="E8440" s="210"/>
      <c r="F8440" s="102"/>
      <c r="G8440" s="210"/>
      <c r="H8440" s="102"/>
      <c r="I8440" s="210"/>
      <c r="J8440" s="102"/>
      <c r="K8440" s="210"/>
      <c r="L8440" s="102"/>
      <c r="M8440" s="210"/>
      <c r="N8440" s="102"/>
      <c r="O8440" s="210"/>
      <c r="P8440" s="102"/>
      <c r="Q8440" s="215"/>
    </row>
    <row r="8441" spans="2:17" x14ac:dyDescent="0.3">
      <c r="B8441" s="102"/>
      <c r="C8441" s="210"/>
      <c r="D8441" s="102"/>
      <c r="E8441" s="210"/>
      <c r="F8441" s="102"/>
      <c r="G8441" s="210"/>
      <c r="H8441" s="102"/>
      <c r="I8441" s="210"/>
      <c r="J8441" s="102"/>
      <c r="K8441" s="210"/>
      <c r="L8441" s="102"/>
      <c r="M8441" s="210"/>
      <c r="N8441" s="102"/>
      <c r="O8441" s="210"/>
      <c r="P8441" s="102"/>
      <c r="Q8441" s="215"/>
    </row>
    <row r="8442" spans="2:17" x14ac:dyDescent="0.3">
      <c r="B8442" s="102"/>
      <c r="C8442" s="210"/>
      <c r="D8442" s="102"/>
      <c r="E8442" s="210"/>
      <c r="F8442" s="102"/>
      <c r="G8442" s="210"/>
      <c r="H8442" s="102"/>
      <c r="I8442" s="210"/>
      <c r="J8442" s="102"/>
      <c r="K8442" s="210"/>
      <c r="L8442" s="102"/>
      <c r="M8442" s="210"/>
      <c r="N8442" s="102"/>
      <c r="O8442" s="210"/>
      <c r="P8442" s="102"/>
      <c r="Q8442" s="215"/>
    </row>
    <row r="8443" spans="2:17" x14ac:dyDescent="0.3">
      <c r="B8443" s="102"/>
      <c r="C8443" s="210"/>
      <c r="D8443" s="102"/>
      <c r="E8443" s="210"/>
      <c r="F8443" s="102"/>
      <c r="G8443" s="210"/>
      <c r="H8443" s="102"/>
      <c r="I8443" s="210"/>
      <c r="J8443" s="102"/>
      <c r="K8443" s="210"/>
      <c r="L8443" s="102"/>
      <c r="M8443" s="210"/>
      <c r="N8443" s="102"/>
      <c r="O8443" s="210"/>
      <c r="P8443" s="102"/>
      <c r="Q8443" s="215"/>
    </row>
    <row r="8444" spans="2:17" x14ac:dyDescent="0.3">
      <c r="B8444" s="102"/>
      <c r="C8444" s="210"/>
      <c r="D8444" s="102"/>
      <c r="E8444" s="210"/>
      <c r="F8444" s="102"/>
      <c r="G8444" s="210"/>
      <c r="H8444" s="102"/>
      <c r="I8444" s="210"/>
      <c r="J8444" s="102"/>
      <c r="K8444" s="210"/>
      <c r="L8444" s="102"/>
      <c r="M8444" s="210"/>
      <c r="N8444" s="102"/>
      <c r="O8444" s="210"/>
      <c r="P8444" s="102"/>
      <c r="Q8444" s="215"/>
    </row>
    <row r="8445" spans="2:17" x14ac:dyDescent="0.3">
      <c r="B8445" s="102"/>
      <c r="C8445" s="210"/>
      <c r="D8445" s="102"/>
      <c r="E8445" s="210"/>
      <c r="F8445" s="102"/>
      <c r="G8445" s="210"/>
      <c r="H8445" s="102"/>
      <c r="I8445" s="210"/>
      <c r="J8445" s="102"/>
      <c r="K8445" s="210"/>
      <c r="L8445" s="102"/>
      <c r="M8445" s="210"/>
      <c r="N8445" s="102"/>
      <c r="O8445" s="210"/>
      <c r="P8445" s="102"/>
      <c r="Q8445" s="215"/>
    </row>
    <row r="8446" spans="2:17" x14ac:dyDescent="0.3">
      <c r="B8446" s="102"/>
      <c r="C8446" s="210"/>
      <c r="D8446" s="102"/>
      <c r="E8446" s="210"/>
      <c r="F8446" s="102"/>
      <c r="G8446" s="210"/>
      <c r="H8446" s="102"/>
      <c r="I8446" s="210"/>
      <c r="J8446" s="102"/>
      <c r="K8446" s="210"/>
      <c r="L8446" s="102"/>
      <c r="M8446" s="210"/>
      <c r="N8446" s="102"/>
      <c r="O8446" s="210"/>
      <c r="P8446" s="102"/>
      <c r="Q8446" s="215"/>
    </row>
    <row r="8447" spans="2:17" x14ac:dyDescent="0.3">
      <c r="B8447" s="102"/>
      <c r="C8447" s="210"/>
      <c r="D8447" s="102"/>
      <c r="E8447" s="210"/>
      <c r="F8447" s="102"/>
      <c r="G8447" s="210"/>
      <c r="H8447" s="102"/>
      <c r="I8447" s="210"/>
      <c r="J8447" s="102"/>
      <c r="K8447" s="210"/>
      <c r="L8447" s="102"/>
      <c r="M8447" s="210"/>
      <c r="N8447" s="102"/>
      <c r="O8447" s="210"/>
      <c r="P8447" s="102"/>
      <c r="Q8447" s="215"/>
    </row>
    <row r="8448" spans="2:17" x14ac:dyDescent="0.3">
      <c r="B8448" s="102"/>
      <c r="C8448" s="210"/>
      <c r="D8448" s="102"/>
      <c r="E8448" s="210"/>
      <c r="F8448" s="102"/>
      <c r="G8448" s="210"/>
      <c r="H8448" s="102"/>
      <c r="I8448" s="210"/>
      <c r="J8448" s="102"/>
      <c r="K8448" s="210"/>
      <c r="L8448" s="102"/>
      <c r="M8448" s="210"/>
      <c r="N8448" s="102"/>
      <c r="O8448" s="210"/>
      <c r="P8448" s="102"/>
      <c r="Q8448" s="215"/>
    </row>
    <row r="8449" spans="2:17" x14ac:dyDescent="0.3">
      <c r="B8449" s="102"/>
      <c r="C8449" s="210"/>
      <c r="D8449" s="102"/>
      <c r="E8449" s="210"/>
      <c r="F8449" s="102"/>
      <c r="G8449" s="210"/>
      <c r="H8449" s="102"/>
      <c r="I8449" s="210"/>
      <c r="J8449" s="102"/>
      <c r="K8449" s="210"/>
      <c r="L8449" s="102"/>
      <c r="M8449" s="210"/>
      <c r="N8449" s="102"/>
      <c r="O8449" s="210"/>
      <c r="P8449" s="102"/>
      <c r="Q8449" s="215"/>
    </row>
    <row r="8450" spans="2:17" x14ac:dyDescent="0.3">
      <c r="B8450" s="102"/>
      <c r="C8450" s="210"/>
      <c r="D8450" s="102"/>
      <c r="E8450" s="210"/>
      <c r="F8450" s="102"/>
      <c r="G8450" s="210"/>
      <c r="H8450" s="102"/>
      <c r="I8450" s="210"/>
      <c r="J8450" s="102"/>
      <c r="K8450" s="210"/>
      <c r="L8450" s="102"/>
      <c r="M8450" s="210"/>
      <c r="N8450" s="102"/>
      <c r="O8450" s="210"/>
      <c r="P8450" s="102"/>
      <c r="Q8450" s="215"/>
    </row>
    <row r="8451" spans="2:17" x14ac:dyDescent="0.3">
      <c r="B8451" s="102"/>
      <c r="C8451" s="210"/>
      <c r="D8451" s="102"/>
      <c r="E8451" s="210"/>
      <c r="F8451" s="102"/>
      <c r="G8451" s="210"/>
      <c r="H8451" s="102"/>
      <c r="I8451" s="210"/>
      <c r="J8451" s="102"/>
      <c r="K8451" s="210"/>
      <c r="L8451" s="102"/>
      <c r="M8451" s="210"/>
      <c r="N8451" s="102"/>
      <c r="O8451" s="210"/>
      <c r="P8451" s="102"/>
      <c r="Q8451" s="215"/>
    </row>
    <row r="8452" spans="2:17" x14ac:dyDescent="0.3">
      <c r="B8452" s="102"/>
      <c r="C8452" s="210"/>
      <c r="D8452" s="102"/>
      <c r="E8452" s="210"/>
      <c r="F8452" s="102"/>
      <c r="G8452" s="210"/>
      <c r="H8452" s="102"/>
      <c r="I8452" s="210"/>
      <c r="J8452" s="102"/>
      <c r="K8452" s="210"/>
      <c r="L8452" s="102"/>
      <c r="M8452" s="210"/>
      <c r="N8452" s="102"/>
      <c r="O8452" s="210"/>
      <c r="P8452" s="102"/>
      <c r="Q8452" s="215"/>
    </row>
    <row r="8453" spans="2:17" x14ac:dyDescent="0.3">
      <c r="B8453" s="102"/>
      <c r="C8453" s="210"/>
      <c r="D8453" s="102"/>
      <c r="E8453" s="210"/>
      <c r="F8453" s="102"/>
      <c r="G8453" s="210"/>
      <c r="H8453" s="102"/>
      <c r="I8453" s="210"/>
      <c r="J8453" s="102"/>
      <c r="K8453" s="210"/>
      <c r="L8453" s="102"/>
      <c r="M8453" s="210"/>
      <c r="N8453" s="102"/>
      <c r="O8453" s="210"/>
      <c r="P8453" s="102"/>
      <c r="Q8453" s="215"/>
    </row>
    <row r="8454" spans="2:17" x14ac:dyDescent="0.3">
      <c r="B8454" s="102"/>
      <c r="C8454" s="210"/>
      <c r="D8454" s="102"/>
      <c r="E8454" s="210"/>
      <c r="F8454" s="102"/>
      <c r="G8454" s="210"/>
      <c r="H8454" s="102"/>
      <c r="I8454" s="210"/>
      <c r="J8454" s="102"/>
      <c r="K8454" s="210"/>
      <c r="L8454" s="102"/>
      <c r="M8454" s="210"/>
      <c r="N8454" s="102"/>
      <c r="O8454" s="210"/>
      <c r="P8454" s="102"/>
      <c r="Q8454" s="215"/>
    </row>
    <row r="8455" spans="2:17" x14ac:dyDescent="0.3">
      <c r="B8455" s="102"/>
      <c r="C8455" s="210"/>
      <c r="D8455" s="102"/>
      <c r="E8455" s="210"/>
      <c r="F8455" s="102"/>
      <c r="G8455" s="210"/>
      <c r="H8455" s="102"/>
      <c r="I8455" s="210"/>
      <c r="J8455" s="102"/>
      <c r="K8455" s="210"/>
      <c r="L8455" s="102"/>
      <c r="M8455" s="210"/>
      <c r="N8455" s="102"/>
      <c r="O8455" s="210"/>
      <c r="P8455" s="102"/>
      <c r="Q8455" s="215"/>
    </row>
    <row r="8456" spans="2:17" x14ac:dyDescent="0.3">
      <c r="B8456" s="102"/>
      <c r="C8456" s="210"/>
      <c r="D8456" s="102"/>
      <c r="E8456" s="210"/>
      <c r="F8456" s="102"/>
      <c r="G8456" s="210"/>
      <c r="H8456" s="102"/>
      <c r="I8456" s="210"/>
      <c r="J8456" s="102"/>
      <c r="K8456" s="210"/>
      <c r="L8456" s="102"/>
      <c r="M8456" s="210"/>
      <c r="N8456" s="102"/>
      <c r="O8456" s="210"/>
      <c r="P8456" s="102"/>
      <c r="Q8456" s="215"/>
    </row>
    <row r="8457" spans="2:17" x14ac:dyDescent="0.3">
      <c r="B8457" s="102"/>
      <c r="C8457" s="210"/>
      <c r="D8457" s="102"/>
      <c r="E8457" s="210"/>
      <c r="F8457" s="102"/>
      <c r="G8457" s="210"/>
      <c r="H8457" s="102"/>
      <c r="I8457" s="210"/>
      <c r="J8457" s="102"/>
      <c r="K8457" s="210"/>
      <c r="L8457" s="102"/>
      <c r="M8457" s="210"/>
      <c r="N8457" s="102"/>
      <c r="O8457" s="210"/>
      <c r="P8457" s="102"/>
      <c r="Q8457" s="215"/>
    </row>
    <row r="8458" spans="2:17" x14ac:dyDescent="0.3">
      <c r="B8458" s="102"/>
      <c r="C8458" s="210"/>
      <c r="D8458" s="102"/>
      <c r="E8458" s="210"/>
      <c r="F8458" s="102"/>
      <c r="G8458" s="210"/>
      <c r="H8458" s="102"/>
      <c r="I8458" s="210"/>
      <c r="J8458" s="102"/>
      <c r="K8458" s="210"/>
      <c r="L8458" s="102"/>
      <c r="M8458" s="210"/>
      <c r="N8458" s="102"/>
      <c r="O8458" s="210"/>
      <c r="P8458" s="102"/>
      <c r="Q8458" s="215"/>
    </row>
    <row r="8459" spans="2:17" x14ac:dyDescent="0.3">
      <c r="B8459" s="102"/>
      <c r="C8459" s="210"/>
      <c r="D8459" s="102"/>
      <c r="E8459" s="210"/>
      <c r="F8459" s="102"/>
      <c r="G8459" s="210"/>
      <c r="H8459" s="102"/>
      <c r="I8459" s="210"/>
      <c r="J8459" s="102"/>
      <c r="K8459" s="210"/>
      <c r="L8459" s="102"/>
      <c r="M8459" s="210"/>
      <c r="N8459" s="102"/>
      <c r="O8459" s="210"/>
      <c r="P8459" s="102"/>
      <c r="Q8459" s="215"/>
    </row>
    <row r="8460" spans="2:17" x14ac:dyDescent="0.3">
      <c r="B8460" s="102"/>
      <c r="C8460" s="210"/>
      <c r="D8460" s="102"/>
      <c r="E8460" s="210"/>
      <c r="F8460" s="102"/>
      <c r="G8460" s="210"/>
      <c r="H8460" s="102"/>
      <c r="I8460" s="210"/>
      <c r="J8460" s="102"/>
      <c r="K8460" s="210"/>
      <c r="L8460" s="102"/>
      <c r="M8460" s="210"/>
      <c r="N8460" s="102"/>
      <c r="O8460" s="210"/>
      <c r="P8460" s="102"/>
      <c r="Q8460" s="215"/>
    </row>
    <row r="8461" spans="2:17" x14ac:dyDescent="0.3">
      <c r="B8461" s="102"/>
      <c r="C8461" s="210"/>
      <c r="D8461" s="102"/>
      <c r="E8461" s="210"/>
      <c r="F8461" s="102"/>
      <c r="G8461" s="210"/>
      <c r="H8461" s="102"/>
      <c r="I8461" s="210"/>
      <c r="J8461" s="102"/>
      <c r="K8461" s="210"/>
      <c r="L8461" s="102"/>
      <c r="M8461" s="210"/>
      <c r="N8461" s="102"/>
      <c r="O8461" s="210"/>
      <c r="P8461" s="102"/>
      <c r="Q8461" s="215"/>
    </row>
    <row r="8462" spans="2:17" x14ac:dyDescent="0.3">
      <c r="B8462" s="102"/>
      <c r="C8462" s="210"/>
      <c r="D8462" s="102"/>
      <c r="E8462" s="210"/>
      <c r="F8462" s="102"/>
      <c r="G8462" s="210"/>
      <c r="H8462" s="102"/>
      <c r="I8462" s="210"/>
      <c r="J8462" s="102"/>
      <c r="K8462" s="210"/>
      <c r="L8462" s="102"/>
      <c r="M8462" s="210"/>
      <c r="N8462" s="102"/>
      <c r="O8462" s="210"/>
      <c r="P8462" s="102"/>
      <c r="Q8462" s="215"/>
    </row>
    <row r="8463" spans="2:17" x14ac:dyDescent="0.3">
      <c r="B8463" s="102"/>
      <c r="C8463" s="210"/>
      <c r="D8463" s="102"/>
      <c r="E8463" s="210"/>
      <c r="F8463" s="102"/>
      <c r="G8463" s="210"/>
      <c r="H8463" s="102"/>
      <c r="I8463" s="210"/>
      <c r="J8463" s="102"/>
      <c r="K8463" s="210"/>
      <c r="L8463" s="102"/>
      <c r="M8463" s="210"/>
      <c r="N8463" s="102"/>
      <c r="O8463" s="210"/>
      <c r="P8463" s="102"/>
      <c r="Q8463" s="215"/>
    </row>
    <row r="8464" spans="2:17" x14ac:dyDescent="0.3">
      <c r="B8464" s="102"/>
      <c r="C8464" s="210"/>
      <c r="D8464" s="102"/>
      <c r="E8464" s="210"/>
      <c r="F8464" s="102"/>
      <c r="G8464" s="210"/>
      <c r="H8464" s="102"/>
      <c r="I8464" s="210"/>
      <c r="J8464" s="102"/>
      <c r="K8464" s="210"/>
      <c r="L8464" s="102"/>
      <c r="M8464" s="210"/>
      <c r="N8464" s="102"/>
      <c r="O8464" s="210"/>
      <c r="P8464" s="102"/>
      <c r="Q8464" s="215"/>
    </row>
    <row r="8465" spans="2:17" x14ac:dyDescent="0.3">
      <c r="B8465" s="102"/>
      <c r="C8465" s="210"/>
      <c r="D8465" s="102"/>
      <c r="E8465" s="210"/>
      <c r="F8465" s="102"/>
      <c r="G8465" s="210"/>
      <c r="H8465" s="102"/>
      <c r="I8465" s="210"/>
      <c r="J8465" s="102"/>
      <c r="K8465" s="210"/>
      <c r="L8465" s="102"/>
      <c r="M8465" s="210"/>
      <c r="N8465" s="102"/>
      <c r="O8465" s="210"/>
      <c r="P8465" s="102"/>
      <c r="Q8465" s="215"/>
    </row>
    <row r="8466" spans="2:17" x14ac:dyDescent="0.3">
      <c r="B8466" s="102"/>
      <c r="C8466" s="210"/>
      <c r="D8466" s="102"/>
      <c r="E8466" s="210"/>
      <c r="F8466" s="102"/>
      <c r="G8466" s="210"/>
      <c r="H8466" s="102"/>
      <c r="I8466" s="210"/>
      <c r="J8466" s="102"/>
      <c r="K8466" s="210"/>
      <c r="L8466" s="102"/>
      <c r="M8466" s="210"/>
      <c r="N8466" s="102"/>
      <c r="O8466" s="210"/>
      <c r="P8466" s="102"/>
      <c r="Q8466" s="215"/>
    </row>
    <row r="8467" spans="2:17" x14ac:dyDescent="0.3">
      <c r="B8467" s="102"/>
      <c r="C8467" s="210"/>
      <c r="D8467" s="102"/>
      <c r="E8467" s="210"/>
      <c r="F8467" s="102"/>
      <c r="G8467" s="210"/>
      <c r="H8467" s="102"/>
      <c r="I8467" s="210"/>
      <c r="J8467" s="102"/>
      <c r="K8467" s="210"/>
      <c r="L8467" s="102"/>
      <c r="M8467" s="210"/>
      <c r="N8467" s="102"/>
      <c r="O8467" s="210"/>
      <c r="P8467" s="102"/>
      <c r="Q8467" s="215"/>
    </row>
    <row r="8468" spans="2:17" x14ac:dyDescent="0.3">
      <c r="B8468" s="102"/>
      <c r="C8468" s="210"/>
      <c r="D8468" s="102"/>
      <c r="E8468" s="210"/>
      <c r="F8468" s="102"/>
      <c r="G8468" s="210"/>
      <c r="H8468" s="102"/>
      <c r="I8468" s="210"/>
      <c r="J8468" s="102"/>
      <c r="K8468" s="210"/>
      <c r="L8468" s="102"/>
      <c r="M8468" s="210"/>
      <c r="N8468" s="102"/>
      <c r="O8468" s="210"/>
      <c r="P8468" s="102"/>
      <c r="Q8468" s="215"/>
    </row>
    <row r="8469" spans="2:17" x14ac:dyDescent="0.3">
      <c r="B8469" s="102"/>
      <c r="C8469" s="210"/>
      <c r="D8469" s="102"/>
      <c r="E8469" s="210"/>
      <c r="F8469" s="102"/>
      <c r="G8469" s="210"/>
      <c r="H8469" s="102"/>
      <c r="I8469" s="210"/>
      <c r="J8469" s="102"/>
      <c r="K8469" s="210"/>
      <c r="L8469" s="102"/>
      <c r="M8469" s="210"/>
      <c r="N8469" s="102"/>
      <c r="O8469" s="210"/>
      <c r="P8469" s="102"/>
      <c r="Q8469" s="215"/>
    </row>
    <row r="8470" spans="2:17" x14ac:dyDescent="0.3">
      <c r="B8470" s="102"/>
      <c r="C8470" s="210"/>
      <c r="D8470" s="102"/>
      <c r="E8470" s="210"/>
      <c r="F8470" s="102"/>
      <c r="G8470" s="210"/>
      <c r="H8470" s="102"/>
      <c r="I8470" s="210"/>
      <c r="J8470" s="102"/>
      <c r="K8470" s="210"/>
      <c r="L8470" s="102"/>
      <c r="M8470" s="210"/>
      <c r="N8470" s="102"/>
      <c r="O8470" s="210"/>
      <c r="P8470" s="102"/>
      <c r="Q8470" s="215"/>
    </row>
    <row r="8471" spans="2:17" x14ac:dyDescent="0.3">
      <c r="B8471" s="102"/>
      <c r="C8471" s="210"/>
      <c r="D8471" s="102"/>
      <c r="E8471" s="210"/>
      <c r="F8471" s="102"/>
      <c r="G8471" s="210"/>
      <c r="H8471" s="102"/>
      <c r="I8471" s="210"/>
      <c r="J8471" s="102"/>
      <c r="K8471" s="210"/>
      <c r="L8471" s="102"/>
      <c r="M8471" s="210"/>
      <c r="N8471" s="102"/>
      <c r="O8471" s="210"/>
      <c r="P8471" s="102"/>
      <c r="Q8471" s="215"/>
    </row>
    <row r="8472" spans="2:17" x14ac:dyDescent="0.3">
      <c r="B8472" s="102"/>
      <c r="C8472" s="210"/>
      <c r="D8472" s="102"/>
      <c r="E8472" s="210"/>
      <c r="F8472" s="102"/>
      <c r="G8472" s="210"/>
      <c r="H8472" s="102"/>
      <c r="I8472" s="210"/>
      <c r="J8472" s="102"/>
      <c r="K8472" s="210"/>
      <c r="L8472" s="102"/>
      <c r="M8472" s="210"/>
      <c r="N8472" s="102"/>
      <c r="O8472" s="210"/>
      <c r="P8472" s="102"/>
      <c r="Q8472" s="215"/>
    </row>
    <row r="8473" spans="2:17" x14ac:dyDescent="0.3">
      <c r="B8473" s="102"/>
      <c r="C8473" s="210"/>
      <c r="D8473" s="102"/>
      <c r="E8473" s="210"/>
      <c r="F8473" s="102"/>
      <c r="G8473" s="210"/>
      <c r="H8473" s="102"/>
      <c r="I8473" s="210"/>
      <c r="J8473" s="102"/>
      <c r="K8473" s="210"/>
      <c r="L8473" s="102"/>
      <c r="M8473" s="210"/>
      <c r="N8473" s="102"/>
      <c r="O8473" s="210"/>
      <c r="P8473" s="102"/>
      <c r="Q8473" s="215"/>
    </row>
    <row r="8474" spans="2:17" x14ac:dyDescent="0.3">
      <c r="B8474" s="102"/>
      <c r="C8474" s="210"/>
      <c r="D8474" s="102"/>
      <c r="E8474" s="210"/>
      <c r="F8474" s="102"/>
      <c r="G8474" s="210"/>
      <c r="H8474" s="102"/>
      <c r="I8474" s="210"/>
      <c r="J8474" s="102"/>
      <c r="K8474" s="210"/>
      <c r="L8474" s="102"/>
      <c r="M8474" s="210"/>
      <c r="N8474" s="102"/>
      <c r="O8474" s="210"/>
      <c r="P8474" s="102"/>
      <c r="Q8474" s="215"/>
    </row>
    <row r="8475" spans="2:17" x14ac:dyDescent="0.3">
      <c r="B8475" s="102"/>
      <c r="C8475" s="210"/>
      <c r="D8475" s="102"/>
      <c r="E8475" s="210"/>
      <c r="F8475" s="102"/>
      <c r="G8475" s="210"/>
      <c r="H8475" s="102"/>
      <c r="I8475" s="210"/>
      <c r="J8475" s="102"/>
      <c r="K8475" s="210"/>
      <c r="L8475" s="102"/>
      <c r="M8475" s="210"/>
      <c r="N8475" s="102"/>
      <c r="O8475" s="210"/>
      <c r="P8475" s="102"/>
      <c r="Q8475" s="215"/>
    </row>
    <row r="8476" spans="2:17" x14ac:dyDescent="0.3">
      <c r="B8476" s="102"/>
      <c r="C8476" s="210"/>
      <c r="D8476" s="102"/>
      <c r="E8476" s="210"/>
      <c r="F8476" s="102"/>
      <c r="G8476" s="210"/>
      <c r="H8476" s="102"/>
      <c r="I8476" s="210"/>
      <c r="J8476" s="102"/>
      <c r="K8476" s="210"/>
      <c r="L8476" s="102"/>
      <c r="M8476" s="210"/>
      <c r="N8476" s="102"/>
      <c r="O8476" s="210"/>
      <c r="P8476" s="102"/>
      <c r="Q8476" s="215"/>
    </row>
    <row r="8477" spans="2:17" x14ac:dyDescent="0.3">
      <c r="B8477" s="102"/>
      <c r="C8477" s="210"/>
      <c r="D8477" s="102"/>
      <c r="E8477" s="210"/>
      <c r="F8477" s="102"/>
      <c r="G8477" s="210"/>
      <c r="H8477" s="102"/>
      <c r="I8477" s="210"/>
      <c r="J8477" s="102"/>
      <c r="K8477" s="210"/>
      <c r="L8477" s="102"/>
      <c r="M8477" s="210"/>
      <c r="N8477" s="102"/>
      <c r="O8477" s="210"/>
      <c r="P8477" s="102"/>
      <c r="Q8477" s="215"/>
    </row>
    <row r="8478" spans="2:17" x14ac:dyDescent="0.3">
      <c r="B8478" s="102"/>
      <c r="C8478" s="210"/>
      <c r="D8478" s="102"/>
      <c r="E8478" s="210"/>
      <c r="F8478" s="102"/>
      <c r="G8478" s="210"/>
      <c r="H8478" s="102"/>
      <c r="I8478" s="210"/>
      <c r="J8478" s="102"/>
      <c r="K8478" s="210"/>
      <c r="L8478" s="102"/>
      <c r="M8478" s="210"/>
      <c r="N8478" s="102"/>
      <c r="O8478" s="210"/>
      <c r="P8478" s="102"/>
      <c r="Q8478" s="215"/>
    </row>
    <row r="8479" spans="2:17" x14ac:dyDescent="0.3">
      <c r="B8479" s="102"/>
      <c r="C8479" s="210"/>
      <c r="D8479" s="102"/>
      <c r="E8479" s="210"/>
      <c r="F8479" s="102"/>
      <c r="G8479" s="210"/>
      <c r="H8479" s="102"/>
      <c r="I8479" s="210"/>
      <c r="J8479" s="102"/>
      <c r="K8479" s="210"/>
      <c r="L8479" s="102"/>
      <c r="M8479" s="210"/>
      <c r="N8479" s="102"/>
      <c r="O8479" s="210"/>
      <c r="P8479" s="102"/>
      <c r="Q8479" s="215"/>
    </row>
    <row r="8480" spans="2:17" x14ac:dyDescent="0.3">
      <c r="B8480" s="102"/>
      <c r="C8480" s="210"/>
      <c r="D8480" s="102"/>
      <c r="E8480" s="210"/>
      <c r="F8480" s="102"/>
      <c r="G8480" s="210"/>
      <c r="H8480" s="102"/>
      <c r="I8480" s="210"/>
      <c r="J8480" s="102"/>
      <c r="K8480" s="210"/>
      <c r="L8480" s="102"/>
      <c r="M8480" s="210"/>
      <c r="N8480" s="102"/>
      <c r="O8480" s="210"/>
      <c r="P8480" s="102"/>
      <c r="Q8480" s="215"/>
    </row>
    <row r="8481" spans="2:17" x14ac:dyDescent="0.3">
      <c r="B8481" s="102"/>
      <c r="C8481" s="210"/>
      <c r="D8481" s="102"/>
      <c r="E8481" s="210"/>
      <c r="F8481" s="102"/>
      <c r="G8481" s="210"/>
      <c r="H8481" s="102"/>
      <c r="I8481" s="210"/>
      <c r="J8481" s="102"/>
      <c r="K8481" s="210"/>
      <c r="L8481" s="102"/>
      <c r="M8481" s="210"/>
      <c r="N8481" s="102"/>
      <c r="O8481" s="210"/>
      <c r="P8481" s="102"/>
      <c r="Q8481" s="215"/>
    </row>
    <row r="8482" spans="2:17" x14ac:dyDescent="0.3">
      <c r="B8482" s="102"/>
      <c r="C8482" s="210"/>
      <c r="D8482" s="102"/>
      <c r="E8482" s="210"/>
      <c r="F8482" s="102"/>
      <c r="G8482" s="210"/>
      <c r="H8482" s="102"/>
      <c r="I8482" s="210"/>
      <c r="J8482" s="102"/>
      <c r="K8482" s="210"/>
      <c r="L8482" s="102"/>
      <c r="M8482" s="210"/>
      <c r="N8482" s="102"/>
      <c r="O8482" s="210"/>
      <c r="P8482" s="102"/>
      <c r="Q8482" s="215"/>
    </row>
    <row r="8483" spans="2:17" x14ac:dyDescent="0.3">
      <c r="B8483" s="102"/>
      <c r="C8483" s="210"/>
      <c r="D8483" s="102"/>
      <c r="E8483" s="210"/>
      <c r="F8483" s="102"/>
      <c r="G8483" s="210"/>
      <c r="H8483" s="102"/>
      <c r="I8483" s="210"/>
      <c r="J8483" s="102"/>
      <c r="K8483" s="210"/>
      <c r="L8483" s="102"/>
      <c r="M8483" s="210"/>
      <c r="N8483" s="102"/>
      <c r="O8483" s="210"/>
      <c r="P8483" s="102"/>
      <c r="Q8483" s="215"/>
    </row>
    <row r="8484" spans="2:17" x14ac:dyDescent="0.3">
      <c r="B8484" s="102"/>
      <c r="C8484" s="210"/>
      <c r="D8484" s="102"/>
      <c r="E8484" s="210"/>
      <c r="F8484" s="102"/>
      <c r="G8484" s="210"/>
      <c r="H8484" s="102"/>
      <c r="I8484" s="210"/>
      <c r="J8484" s="102"/>
      <c r="K8484" s="210"/>
      <c r="L8484" s="102"/>
      <c r="M8484" s="210"/>
      <c r="N8484" s="102"/>
      <c r="O8484" s="210"/>
      <c r="P8484" s="102"/>
      <c r="Q8484" s="215"/>
    </row>
    <row r="8485" spans="2:17" x14ac:dyDescent="0.3">
      <c r="B8485" s="102"/>
      <c r="C8485" s="210"/>
      <c r="D8485" s="102"/>
      <c r="E8485" s="210"/>
      <c r="F8485" s="102"/>
      <c r="G8485" s="210"/>
      <c r="H8485" s="102"/>
      <c r="I8485" s="210"/>
      <c r="J8485" s="102"/>
      <c r="K8485" s="210"/>
      <c r="L8485" s="102"/>
      <c r="M8485" s="210"/>
      <c r="N8485" s="102"/>
      <c r="O8485" s="210"/>
      <c r="P8485" s="102"/>
      <c r="Q8485" s="215"/>
    </row>
    <row r="8486" spans="2:17" x14ac:dyDescent="0.3">
      <c r="B8486" s="102"/>
      <c r="C8486" s="210"/>
      <c r="D8486" s="102"/>
      <c r="E8486" s="210"/>
      <c r="F8486" s="102"/>
      <c r="G8486" s="210"/>
      <c r="H8486" s="102"/>
      <c r="I8486" s="210"/>
      <c r="J8486" s="102"/>
      <c r="K8486" s="210"/>
      <c r="L8486" s="102"/>
      <c r="M8486" s="210"/>
      <c r="N8486" s="102"/>
      <c r="O8486" s="210"/>
      <c r="P8486" s="102"/>
      <c r="Q8486" s="215"/>
    </row>
    <row r="8487" spans="2:17" x14ac:dyDescent="0.3">
      <c r="B8487" s="102"/>
      <c r="C8487" s="210"/>
      <c r="D8487" s="102"/>
      <c r="E8487" s="210"/>
      <c r="F8487" s="102"/>
      <c r="G8487" s="210"/>
      <c r="H8487" s="102"/>
      <c r="I8487" s="210"/>
      <c r="J8487" s="102"/>
      <c r="K8487" s="210"/>
      <c r="L8487" s="102"/>
      <c r="M8487" s="210"/>
      <c r="N8487" s="102"/>
      <c r="O8487" s="210"/>
      <c r="P8487" s="102"/>
      <c r="Q8487" s="215"/>
    </row>
    <row r="8488" spans="2:17" x14ac:dyDescent="0.3">
      <c r="B8488" s="102"/>
      <c r="C8488" s="210"/>
      <c r="D8488" s="102"/>
      <c r="E8488" s="210"/>
      <c r="F8488" s="102"/>
      <c r="G8488" s="210"/>
      <c r="H8488" s="102"/>
      <c r="I8488" s="210"/>
      <c r="J8488" s="102"/>
      <c r="K8488" s="210"/>
      <c r="L8488" s="102"/>
      <c r="M8488" s="210"/>
      <c r="N8488" s="102"/>
      <c r="O8488" s="210"/>
      <c r="P8488" s="102"/>
      <c r="Q8488" s="215"/>
    </row>
    <row r="8489" spans="2:17" x14ac:dyDescent="0.3">
      <c r="B8489" s="102"/>
      <c r="C8489" s="210"/>
      <c r="D8489" s="102"/>
      <c r="E8489" s="210"/>
      <c r="F8489" s="102"/>
      <c r="G8489" s="210"/>
      <c r="H8489" s="102"/>
      <c r="I8489" s="210"/>
      <c r="J8489" s="102"/>
      <c r="K8489" s="210"/>
      <c r="L8489" s="102"/>
      <c r="M8489" s="210"/>
      <c r="N8489" s="102"/>
      <c r="O8489" s="210"/>
      <c r="P8489" s="102"/>
      <c r="Q8489" s="215"/>
    </row>
    <row r="8490" spans="2:17" x14ac:dyDescent="0.3">
      <c r="B8490" s="102"/>
      <c r="C8490" s="210"/>
      <c r="D8490" s="102"/>
      <c r="E8490" s="210"/>
      <c r="F8490" s="102"/>
      <c r="G8490" s="210"/>
      <c r="H8490" s="102"/>
      <c r="I8490" s="210"/>
      <c r="J8490" s="102"/>
      <c r="K8490" s="210"/>
      <c r="L8490" s="102"/>
      <c r="M8490" s="210"/>
      <c r="N8490" s="102"/>
      <c r="O8490" s="210"/>
      <c r="P8490" s="102"/>
      <c r="Q8490" s="215"/>
    </row>
    <row r="8491" spans="2:17" x14ac:dyDescent="0.3">
      <c r="B8491" s="102"/>
      <c r="C8491" s="210"/>
      <c r="D8491" s="102"/>
      <c r="E8491" s="210"/>
      <c r="F8491" s="102"/>
      <c r="G8491" s="210"/>
      <c r="H8491" s="102"/>
      <c r="I8491" s="210"/>
      <c r="J8491" s="102"/>
      <c r="K8491" s="210"/>
      <c r="L8491" s="102"/>
      <c r="M8491" s="210"/>
      <c r="N8491" s="102"/>
      <c r="O8491" s="210"/>
      <c r="P8491" s="102"/>
      <c r="Q8491" s="215"/>
    </row>
    <row r="8492" spans="2:17" x14ac:dyDescent="0.3">
      <c r="B8492" s="102"/>
      <c r="C8492" s="210"/>
      <c r="D8492" s="102"/>
      <c r="E8492" s="210"/>
      <c r="F8492" s="102"/>
      <c r="G8492" s="210"/>
      <c r="H8492" s="102"/>
      <c r="I8492" s="210"/>
      <c r="J8492" s="102"/>
      <c r="K8492" s="210"/>
      <c r="L8492" s="102"/>
      <c r="M8492" s="210"/>
      <c r="N8492" s="102"/>
      <c r="O8492" s="210"/>
      <c r="P8492" s="102"/>
      <c r="Q8492" s="215"/>
    </row>
    <row r="8493" spans="2:17" x14ac:dyDescent="0.3">
      <c r="B8493" s="102"/>
      <c r="C8493" s="210"/>
      <c r="D8493" s="102"/>
      <c r="E8493" s="210"/>
      <c r="F8493" s="102"/>
      <c r="G8493" s="210"/>
      <c r="H8493" s="102"/>
      <c r="I8493" s="210"/>
      <c r="J8493" s="102"/>
      <c r="K8493" s="210"/>
      <c r="L8493" s="102"/>
      <c r="M8493" s="210"/>
      <c r="N8493" s="102"/>
      <c r="O8493" s="210"/>
      <c r="P8493" s="102"/>
      <c r="Q8493" s="215"/>
    </row>
    <row r="8494" spans="2:17" x14ac:dyDescent="0.3">
      <c r="B8494" s="102"/>
      <c r="C8494" s="210"/>
      <c r="D8494" s="102"/>
      <c r="E8494" s="210"/>
      <c r="F8494" s="102"/>
      <c r="G8494" s="210"/>
      <c r="H8494" s="102"/>
      <c r="I8494" s="210"/>
      <c r="J8494" s="102"/>
      <c r="K8494" s="210"/>
      <c r="L8494" s="102"/>
      <c r="M8494" s="210"/>
      <c r="N8494" s="102"/>
      <c r="O8494" s="210"/>
      <c r="P8494" s="102"/>
      <c r="Q8494" s="215"/>
    </row>
    <row r="8495" spans="2:17" x14ac:dyDescent="0.3">
      <c r="B8495" s="102"/>
      <c r="C8495" s="210"/>
      <c r="D8495" s="102"/>
      <c r="E8495" s="210"/>
      <c r="F8495" s="102"/>
      <c r="G8495" s="210"/>
      <c r="H8495" s="102"/>
      <c r="I8495" s="210"/>
      <c r="J8495" s="102"/>
      <c r="K8495" s="210"/>
      <c r="L8495" s="102"/>
      <c r="M8495" s="210"/>
      <c r="N8495" s="102"/>
      <c r="O8495" s="210"/>
      <c r="P8495" s="102"/>
      <c r="Q8495" s="215"/>
    </row>
    <row r="8496" spans="2:17" x14ac:dyDescent="0.3">
      <c r="B8496" s="102"/>
      <c r="C8496" s="210"/>
      <c r="D8496" s="102"/>
      <c r="E8496" s="210"/>
      <c r="F8496" s="102"/>
      <c r="G8496" s="210"/>
      <c r="H8496" s="102"/>
      <c r="I8496" s="210"/>
      <c r="J8496" s="102"/>
      <c r="K8496" s="210"/>
      <c r="L8496" s="102"/>
      <c r="M8496" s="210"/>
      <c r="N8496" s="102"/>
      <c r="O8496" s="210"/>
      <c r="P8496" s="102"/>
      <c r="Q8496" s="215"/>
    </row>
    <row r="8497" spans="2:17" x14ac:dyDescent="0.3">
      <c r="B8497" s="102"/>
      <c r="C8497" s="210"/>
      <c r="D8497" s="102"/>
      <c r="E8497" s="210"/>
      <c r="F8497" s="102"/>
      <c r="G8497" s="210"/>
      <c r="H8497" s="102"/>
      <c r="I8497" s="210"/>
      <c r="J8497" s="102"/>
      <c r="K8497" s="210"/>
      <c r="L8497" s="102"/>
      <c r="M8497" s="210"/>
      <c r="N8497" s="102"/>
      <c r="O8497" s="210"/>
      <c r="P8497" s="102"/>
      <c r="Q8497" s="215"/>
    </row>
    <row r="8498" spans="2:17" x14ac:dyDescent="0.3">
      <c r="B8498" s="102"/>
      <c r="C8498" s="210"/>
      <c r="D8498" s="102"/>
      <c r="E8498" s="210"/>
      <c r="F8498" s="102"/>
      <c r="G8498" s="210"/>
      <c r="H8498" s="102"/>
      <c r="I8498" s="210"/>
      <c r="J8498" s="102"/>
      <c r="K8498" s="210"/>
      <c r="L8498" s="102"/>
      <c r="M8498" s="210"/>
      <c r="N8498" s="102"/>
      <c r="O8498" s="210"/>
      <c r="P8498" s="102"/>
      <c r="Q8498" s="215"/>
    </row>
    <row r="8499" spans="2:17" x14ac:dyDescent="0.3">
      <c r="B8499" s="102"/>
      <c r="C8499" s="210"/>
      <c r="D8499" s="102"/>
      <c r="E8499" s="210"/>
      <c r="F8499" s="102"/>
      <c r="G8499" s="210"/>
      <c r="H8499" s="102"/>
      <c r="I8499" s="210"/>
      <c r="J8499" s="102"/>
      <c r="K8499" s="210"/>
      <c r="L8499" s="102"/>
      <c r="M8499" s="210"/>
      <c r="N8499" s="102"/>
      <c r="O8499" s="210"/>
      <c r="P8499" s="102"/>
      <c r="Q8499" s="215"/>
    </row>
    <row r="8500" spans="2:17" x14ac:dyDescent="0.3">
      <c r="B8500" s="102"/>
      <c r="C8500" s="210"/>
      <c r="D8500" s="102"/>
      <c r="E8500" s="210"/>
      <c r="F8500" s="102"/>
      <c r="G8500" s="210"/>
      <c r="H8500" s="102"/>
      <c r="I8500" s="210"/>
      <c r="J8500" s="102"/>
      <c r="K8500" s="210"/>
      <c r="L8500" s="102"/>
      <c r="M8500" s="210"/>
      <c r="N8500" s="102"/>
      <c r="O8500" s="210"/>
      <c r="P8500" s="102"/>
      <c r="Q8500" s="215"/>
    </row>
    <row r="8501" spans="2:17" x14ac:dyDescent="0.3">
      <c r="B8501" s="102"/>
      <c r="C8501" s="210"/>
      <c r="D8501" s="102"/>
      <c r="E8501" s="210"/>
      <c r="F8501" s="102"/>
      <c r="G8501" s="210"/>
      <c r="H8501" s="102"/>
      <c r="I8501" s="210"/>
      <c r="J8501" s="102"/>
      <c r="K8501" s="210"/>
      <c r="L8501" s="102"/>
      <c r="M8501" s="210"/>
      <c r="N8501" s="102"/>
      <c r="O8501" s="210"/>
      <c r="P8501" s="102"/>
      <c r="Q8501" s="215"/>
    </row>
    <row r="8502" spans="2:17" x14ac:dyDescent="0.3">
      <c r="B8502" s="102"/>
      <c r="C8502" s="210"/>
      <c r="D8502" s="102"/>
      <c r="E8502" s="210"/>
      <c r="F8502" s="102"/>
      <c r="G8502" s="210"/>
      <c r="H8502" s="102"/>
      <c r="I8502" s="210"/>
      <c r="J8502" s="102"/>
      <c r="K8502" s="210"/>
      <c r="L8502" s="102"/>
      <c r="M8502" s="210"/>
      <c r="N8502" s="102"/>
      <c r="O8502" s="210"/>
      <c r="P8502" s="102"/>
      <c r="Q8502" s="215"/>
    </row>
    <row r="8503" spans="2:17" x14ac:dyDescent="0.3">
      <c r="B8503" s="102"/>
      <c r="C8503" s="210"/>
      <c r="D8503" s="102"/>
      <c r="E8503" s="210"/>
      <c r="F8503" s="102"/>
      <c r="G8503" s="210"/>
      <c r="H8503" s="102"/>
      <c r="I8503" s="210"/>
      <c r="J8503" s="102"/>
      <c r="K8503" s="210"/>
      <c r="L8503" s="102"/>
      <c r="M8503" s="210"/>
      <c r="N8503" s="102"/>
      <c r="O8503" s="210"/>
      <c r="P8503" s="102"/>
      <c r="Q8503" s="215"/>
    </row>
    <row r="8504" spans="2:17" x14ac:dyDescent="0.3">
      <c r="B8504" s="102"/>
      <c r="C8504" s="210"/>
      <c r="D8504" s="102"/>
      <c r="E8504" s="210"/>
      <c r="F8504" s="102"/>
      <c r="G8504" s="210"/>
      <c r="H8504" s="102"/>
      <c r="I8504" s="210"/>
      <c r="J8504" s="102"/>
      <c r="K8504" s="210"/>
      <c r="L8504" s="102"/>
      <c r="M8504" s="210"/>
      <c r="N8504" s="102"/>
      <c r="O8504" s="210"/>
      <c r="P8504" s="102"/>
      <c r="Q8504" s="215"/>
    </row>
    <row r="8505" spans="2:17" x14ac:dyDescent="0.3">
      <c r="B8505" s="102"/>
      <c r="C8505" s="210"/>
      <c r="D8505" s="102"/>
      <c r="E8505" s="210"/>
      <c r="F8505" s="102"/>
      <c r="G8505" s="210"/>
      <c r="H8505" s="102"/>
      <c r="I8505" s="210"/>
      <c r="J8505" s="102"/>
      <c r="K8505" s="210"/>
      <c r="L8505" s="102"/>
      <c r="M8505" s="210"/>
      <c r="N8505" s="102"/>
      <c r="O8505" s="210"/>
      <c r="P8505" s="102"/>
      <c r="Q8505" s="215"/>
    </row>
    <row r="8506" spans="2:17" x14ac:dyDescent="0.3">
      <c r="B8506" s="102"/>
      <c r="C8506" s="210"/>
      <c r="D8506" s="102"/>
      <c r="E8506" s="210"/>
      <c r="F8506" s="102"/>
      <c r="G8506" s="210"/>
      <c r="H8506" s="102"/>
      <c r="I8506" s="210"/>
      <c r="J8506" s="102"/>
      <c r="K8506" s="210"/>
      <c r="L8506" s="102"/>
      <c r="M8506" s="210"/>
      <c r="N8506" s="102"/>
      <c r="O8506" s="210"/>
      <c r="P8506" s="102"/>
      <c r="Q8506" s="215"/>
    </row>
    <row r="8507" spans="2:17" x14ac:dyDescent="0.3">
      <c r="B8507" s="102"/>
      <c r="C8507" s="210"/>
      <c r="D8507" s="102"/>
      <c r="E8507" s="210"/>
      <c r="F8507" s="102"/>
      <c r="G8507" s="210"/>
      <c r="H8507" s="102"/>
      <c r="I8507" s="210"/>
      <c r="J8507" s="102"/>
      <c r="K8507" s="210"/>
      <c r="L8507" s="102"/>
      <c r="M8507" s="210"/>
      <c r="N8507" s="102"/>
      <c r="O8507" s="210"/>
      <c r="P8507" s="102"/>
      <c r="Q8507" s="215"/>
    </row>
    <row r="8508" spans="2:17" x14ac:dyDescent="0.3">
      <c r="B8508" s="102"/>
      <c r="C8508" s="210"/>
      <c r="D8508" s="102"/>
      <c r="E8508" s="210"/>
      <c r="F8508" s="102"/>
      <c r="G8508" s="210"/>
      <c r="H8508" s="102"/>
      <c r="I8508" s="210"/>
      <c r="J8508" s="102"/>
      <c r="K8508" s="210"/>
      <c r="L8508" s="102"/>
      <c r="M8508" s="210"/>
      <c r="N8508" s="102"/>
      <c r="O8508" s="210"/>
      <c r="P8508" s="102"/>
      <c r="Q8508" s="215"/>
    </row>
    <row r="8509" spans="2:17" x14ac:dyDescent="0.3">
      <c r="B8509" s="102"/>
      <c r="C8509" s="210"/>
      <c r="D8509" s="102"/>
      <c r="E8509" s="210"/>
      <c r="F8509" s="102"/>
      <c r="G8509" s="210"/>
      <c r="H8509" s="102"/>
      <c r="I8509" s="210"/>
      <c r="J8509" s="102"/>
      <c r="K8509" s="210"/>
      <c r="L8509" s="102"/>
      <c r="M8509" s="210"/>
      <c r="N8509" s="102"/>
      <c r="O8509" s="210"/>
      <c r="P8509" s="102"/>
      <c r="Q8509" s="215"/>
    </row>
    <row r="8510" spans="2:17" x14ac:dyDescent="0.3">
      <c r="B8510" s="102"/>
      <c r="C8510" s="210"/>
      <c r="D8510" s="102"/>
      <c r="E8510" s="210"/>
      <c r="F8510" s="102"/>
      <c r="G8510" s="210"/>
      <c r="H8510" s="102"/>
      <c r="I8510" s="210"/>
      <c r="J8510" s="102"/>
      <c r="K8510" s="210"/>
      <c r="L8510" s="102"/>
      <c r="M8510" s="210"/>
      <c r="N8510" s="102"/>
      <c r="O8510" s="210"/>
      <c r="P8510" s="102"/>
      <c r="Q8510" s="215"/>
    </row>
    <row r="8511" spans="2:17" x14ac:dyDescent="0.3">
      <c r="B8511" s="102"/>
      <c r="C8511" s="210"/>
      <c r="D8511" s="102"/>
      <c r="E8511" s="210"/>
      <c r="F8511" s="102"/>
      <c r="G8511" s="210"/>
      <c r="H8511" s="102"/>
      <c r="I8511" s="210"/>
      <c r="J8511" s="102"/>
      <c r="K8511" s="210"/>
      <c r="L8511" s="102"/>
      <c r="M8511" s="210"/>
      <c r="N8511" s="102"/>
      <c r="O8511" s="210"/>
      <c r="P8511" s="102"/>
      <c r="Q8511" s="215"/>
    </row>
    <row r="8512" spans="2:17" x14ac:dyDescent="0.3">
      <c r="B8512" s="102"/>
      <c r="C8512" s="210"/>
      <c r="D8512" s="102"/>
      <c r="E8512" s="210"/>
      <c r="F8512" s="102"/>
      <c r="G8512" s="210"/>
      <c r="H8512" s="102"/>
      <c r="I8512" s="210"/>
      <c r="J8512" s="102"/>
      <c r="K8512" s="210"/>
      <c r="L8512" s="102"/>
      <c r="M8512" s="210"/>
      <c r="N8512" s="102"/>
      <c r="O8512" s="210"/>
      <c r="P8512" s="102"/>
      <c r="Q8512" s="215"/>
    </row>
    <row r="8513" spans="2:17" x14ac:dyDescent="0.3">
      <c r="B8513" s="102"/>
      <c r="C8513" s="210"/>
      <c r="D8513" s="102"/>
      <c r="E8513" s="210"/>
      <c r="F8513" s="102"/>
      <c r="G8513" s="210"/>
      <c r="H8513" s="102"/>
      <c r="I8513" s="210"/>
      <c r="J8513" s="102"/>
      <c r="K8513" s="210"/>
      <c r="L8513" s="102"/>
      <c r="M8513" s="210"/>
      <c r="N8513" s="102"/>
      <c r="O8513" s="210"/>
      <c r="P8513" s="102"/>
      <c r="Q8513" s="215"/>
    </row>
    <row r="8514" spans="2:17" x14ac:dyDescent="0.3">
      <c r="B8514" s="102"/>
      <c r="C8514" s="210"/>
      <c r="D8514" s="102"/>
      <c r="E8514" s="210"/>
      <c r="F8514" s="102"/>
      <c r="G8514" s="210"/>
      <c r="H8514" s="102"/>
      <c r="I8514" s="210"/>
      <c r="J8514" s="102"/>
      <c r="K8514" s="210"/>
      <c r="L8514" s="102"/>
      <c r="M8514" s="210"/>
      <c r="N8514" s="102"/>
      <c r="O8514" s="210"/>
      <c r="P8514" s="102"/>
      <c r="Q8514" s="215"/>
    </row>
    <row r="8515" spans="2:17" x14ac:dyDescent="0.3">
      <c r="B8515" s="102"/>
      <c r="C8515" s="210"/>
      <c r="D8515" s="102"/>
      <c r="E8515" s="210"/>
      <c r="F8515" s="102"/>
      <c r="G8515" s="210"/>
      <c r="H8515" s="102"/>
      <c r="I8515" s="210"/>
      <c r="J8515" s="102"/>
      <c r="K8515" s="210"/>
      <c r="L8515" s="102"/>
      <c r="M8515" s="210"/>
      <c r="N8515" s="102"/>
      <c r="O8515" s="210"/>
      <c r="P8515" s="102"/>
      <c r="Q8515" s="215"/>
    </row>
    <row r="8516" spans="2:17" x14ac:dyDescent="0.3">
      <c r="B8516" s="102"/>
      <c r="C8516" s="210"/>
      <c r="D8516" s="102"/>
      <c r="E8516" s="210"/>
      <c r="F8516" s="102"/>
      <c r="G8516" s="210"/>
      <c r="H8516" s="102"/>
      <c r="I8516" s="210"/>
      <c r="J8516" s="102"/>
      <c r="K8516" s="210"/>
      <c r="L8516" s="102"/>
      <c r="M8516" s="210"/>
      <c r="N8516" s="102"/>
      <c r="O8516" s="210"/>
      <c r="P8516" s="102"/>
      <c r="Q8516" s="215"/>
    </row>
    <row r="8517" spans="2:17" x14ac:dyDescent="0.3">
      <c r="B8517" s="102"/>
      <c r="C8517" s="210"/>
      <c r="D8517" s="102"/>
      <c r="E8517" s="210"/>
      <c r="F8517" s="102"/>
      <c r="G8517" s="210"/>
      <c r="H8517" s="102"/>
      <c r="I8517" s="210"/>
      <c r="J8517" s="102"/>
      <c r="K8517" s="210"/>
      <c r="L8517" s="102"/>
      <c r="M8517" s="210"/>
      <c r="N8517" s="102"/>
      <c r="O8517" s="210"/>
      <c r="P8517" s="102"/>
      <c r="Q8517" s="215"/>
    </row>
    <row r="8518" spans="2:17" x14ac:dyDescent="0.3">
      <c r="B8518" s="102"/>
      <c r="C8518" s="210"/>
      <c r="D8518" s="102"/>
      <c r="E8518" s="210"/>
      <c r="F8518" s="102"/>
      <c r="G8518" s="210"/>
      <c r="H8518" s="102"/>
      <c r="I8518" s="210"/>
      <c r="J8518" s="102"/>
      <c r="K8518" s="210"/>
      <c r="L8518" s="102"/>
      <c r="M8518" s="210"/>
      <c r="N8518" s="102"/>
      <c r="O8518" s="210"/>
      <c r="P8518" s="102"/>
      <c r="Q8518" s="215"/>
    </row>
    <row r="8519" spans="2:17" x14ac:dyDescent="0.3">
      <c r="B8519" s="102"/>
      <c r="C8519" s="210"/>
      <c r="D8519" s="102"/>
      <c r="E8519" s="210"/>
      <c r="F8519" s="102"/>
      <c r="G8519" s="210"/>
      <c r="H8519" s="102"/>
      <c r="I8519" s="210"/>
      <c r="J8519" s="102"/>
      <c r="K8519" s="210"/>
      <c r="L8519" s="102"/>
      <c r="M8519" s="210"/>
      <c r="N8519" s="102"/>
      <c r="O8519" s="210"/>
      <c r="P8519" s="102"/>
      <c r="Q8519" s="215"/>
    </row>
    <row r="8520" spans="2:17" x14ac:dyDescent="0.3">
      <c r="B8520" s="102"/>
      <c r="C8520" s="210"/>
      <c r="D8520" s="102"/>
      <c r="E8520" s="210"/>
      <c r="F8520" s="102"/>
      <c r="G8520" s="210"/>
      <c r="H8520" s="102"/>
      <c r="I8520" s="210"/>
      <c r="J8520" s="102"/>
      <c r="K8520" s="210"/>
      <c r="L8520" s="102"/>
      <c r="M8520" s="210"/>
      <c r="N8520" s="102"/>
      <c r="O8520" s="210"/>
      <c r="P8520" s="102"/>
      <c r="Q8520" s="215"/>
    </row>
    <row r="8521" spans="2:17" x14ac:dyDescent="0.3">
      <c r="B8521" s="102"/>
      <c r="C8521" s="210"/>
      <c r="D8521" s="102"/>
      <c r="E8521" s="210"/>
      <c r="F8521" s="102"/>
      <c r="G8521" s="210"/>
      <c r="H8521" s="102"/>
      <c r="I8521" s="210"/>
      <c r="J8521" s="102"/>
      <c r="K8521" s="210"/>
      <c r="L8521" s="102"/>
      <c r="M8521" s="210"/>
      <c r="N8521" s="102"/>
      <c r="O8521" s="210"/>
      <c r="P8521" s="102"/>
      <c r="Q8521" s="215"/>
    </row>
    <row r="8522" spans="2:17" x14ac:dyDescent="0.3">
      <c r="B8522" s="102"/>
      <c r="C8522" s="210"/>
      <c r="D8522" s="102"/>
      <c r="E8522" s="210"/>
      <c r="F8522" s="102"/>
      <c r="G8522" s="210"/>
      <c r="H8522" s="102"/>
      <c r="I8522" s="210"/>
      <c r="J8522" s="102"/>
      <c r="K8522" s="210"/>
      <c r="L8522" s="102"/>
      <c r="M8522" s="210"/>
      <c r="N8522" s="102"/>
      <c r="O8522" s="210"/>
      <c r="P8522" s="102"/>
      <c r="Q8522" s="215"/>
    </row>
    <row r="8523" spans="2:17" x14ac:dyDescent="0.3">
      <c r="B8523" s="102"/>
      <c r="C8523" s="210"/>
      <c r="D8523" s="102"/>
      <c r="E8523" s="210"/>
      <c r="F8523" s="102"/>
      <c r="G8523" s="210"/>
      <c r="H8523" s="102"/>
      <c r="I8523" s="210"/>
      <c r="J8523" s="102"/>
      <c r="K8523" s="210"/>
      <c r="L8523" s="102"/>
      <c r="M8523" s="210"/>
      <c r="N8523" s="102"/>
      <c r="O8523" s="210"/>
      <c r="P8523" s="102"/>
      <c r="Q8523" s="215"/>
    </row>
    <row r="8524" spans="2:17" x14ac:dyDescent="0.3">
      <c r="B8524" s="102"/>
      <c r="C8524" s="210"/>
      <c r="D8524" s="102"/>
      <c r="E8524" s="210"/>
      <c r="F8524" s="102"/>
      <c r="G8524" s="210"/>
      <c r="H8524" s="102"/>
      <c r="I8524" s="210"/>
      <c r="J8524" s="102"/>
      <c r="K8524" s="210"/>
      <c r="L8524" s="102"/>
      <c r="M8524" s="210"/>
      <c r="N8524" s="102"/>
      <c r="O8524" s="210"/>
      <c r="P8524" s="102"/>
      <c r="Q8524" s="215"/>
    </row>
    <row r="8525" spans="2:17" x14ac:dyDescent="0.3">
      <c r="B8525" s="102"/>
      <c r="C8525" s="210"/>
      <c r="D8525" s="102"/>
      <c r="E8525" s="210"/>
      <c r="F8525" s="102"/>
      <c r="G8525" s="210"/>
      <c r="H8525" s="102"/>
      <c r="I8525" s="210"/>
      <c r="J8525" s="102"/>
      <c r="K8525" s="210"/>
      <c r="L8525" s="102"/>
      <c r="M8525" s="210"/>
      <c r="N8525" s="102"/>
      <c r="O8525" s="210"/>
      <c r="P8525" s="102"/>
      <c r="Q8525" s="215"/>
    </row>
    <row r="8526" spans="2:17" x14ac:dyDescent="0.3">
      <c r="B8526" s="102"/>
      <c r="C8526" s="210"/>
      <c r="D8526" s="102"/>
      <c r="E8526" s="210"/>
      <c r="F8526" s="102"/>
      <c r="G8526" s="210"/>
      <c r="H8526" s="102"/>
      <c r="I8526" s="210"/>
      <c r="J8526" s="102"/>
      <c r="K8526" s="210"/>
      <c r="L8526" s="102"/>
      <c r="M8526" s="210"/>
      <c r="N8526" s="102"/>
      <c r="O8526" s="210"/>
      <c r="P8526" s="102"/>
      <c r="Q8526" s="215"/>
    </row>
    <row r="8527" spans="2:17" x14ac:dyDescent="0.3">
      <c r="B8527" s="102"/>
      <c r="C8527" s="210"/>
      <c r="D8527" s="102"/>
      <c r="E8527" s="210"/>
      <c r="F8527" s="102"/>
      <c r="G8527" s="210"/>
      <c r="H8527" s="102"/>
      <c r="I8527" s="210"/>
      <c r="J8527" s="102"/>
      <c r="K8527" s="210"/>
      <c r="L8527" s="102"/>
      <c r="M8527" s="210"/>
      <c r="N8527" s="102"/>
      <c r="O8527" s="210"/>
      <c r="P8527" s="102"/>
      <c r="Q8527" s="215"/>
    </row>
    <row r="8528" spans="2:17" x14ac:dyDescent="0.3">
      <c r="B8528" s="102"/>
      <c r="C8528" s="210"/>
      <c r="D8528" s="102"/>
      <c r="E8528" s="210"/>
      <c r="F8528" s="102"/>
      <c r="G8528" s="210"/>
      <c r="H8528" s="102"/>
      <c r="I8528" s="210"/>
      <c r="J8528" s="102"/>
      <c r="K8528" s="210"/>
      <c r="L8528" s="102"/>
      <c r="M8528" s="210"/>
      <c r="N8528" s="102"/>
      <c r="O8528" s="210"/>
      <c r="P8528" s="102"/>
      <c r="Q8528" s="215"/>
    </row>
    <row r="8529" spans="2:17" x14ac:dyDescent="0.3">
      <c r="B8529" s="102"/>
      <c r="C8529" s="210"/>
      <c r="D8529" s="102"/>
      <c r="E8529" s="210"/>
      <c r="F8529" s="102"/>
      <c r="G8529" s="210"/>
      <c r="H8529" s="102"/>
      <c r="I8529" s="210"/>
      <c r="J8529" s="102"/>
      <c r="K8529" s="210"/>
      <c r="L8529" s="102"/>
      <c r="M8529" s="210"/>
      <c r="N8529" s="102"/>
      <c r="O8529" s="210"/>
      <c r="P8529" s="102"/>
      <c r="Q8529" s="215"/>
    </row>
    <row r="8530" spans="2:17" x14ac:dyDescent="0.3">
      <c r="B8530" s="102"/>
      <c r="C8530" s="210"/>
      <c r="D8530" s="102"/>
      <c r="E8530" s="210"/>
      <c r="F8530" s="102"/>
      <c r="G8530" s="210"/>
      <c r="H8530" s="102"/>
      <c r="I8530" s="210"/>
      <c r="J8530" s="102"/>
      <c r="K8530" s="210"/>
      <c r="L8530" s="102"/>
      <c r="M8530" s="210"/>
      <c r="N8530" s="102"/>
      <c r="O8530" s="210"/>
      <c r="P8530" s="102"/>
      <c r="Q8530" s="215"/>
    </row>
    <row r="8531" spans="2:17" x14ac:dyDescent="0.3">
      <c r="B8531" s="102"/>
      <c r="C8531" s="210"/>
      <c r="D8531" s="102"/>
      <c r="E8531" s="210"/>
      <c r="F8531" s="102"/>
      <c r="G8531" s="210"/>
      <c r="H8531" s="102"/>
      <c r="I8531" s="210"/>
      <c r="J8531" s="102"/>
      <c r="K8531" s="210"/>
      <c r="L8531" s="102"/>
      <c r="M8531" s="210"/>
      <c r="N8531" s="102"/>
      <c r="O8531" s="210"/>
      <c r="P8531" s="102"/>
      <c r="Q8531" s="215"/>
    </row>
    <row r="8532" spans="2:17" x14ac:dyDescent="0.3">
      <c r="B8532" s="102"/>
      <c r="C8532" s="210"/>
      <c r="D8532" s="102"/>
      <c r="E8532" s="210"/>
      <c r="F8532" s="102"/>
      <c r="G8532" s="210"/>
      <c r="H8532" s="102"/>
      <c r="I8532" s="210"/>
      <c r="J8532" s="102"/>
      <c r="K8532" s="210"/>
      <c r="L8532" s="102"/>
      <c r="M8532" s="210"/>
      <c r="N8532" s="102"/>
      <c r="O8532" s="210"/>
      <c r="P8532" s="102"/>
      <c r="Q8532" s="215"/>
    </row>
    <row r="8533" spans="2:17" x14ac:dyDescent="0.3">
      <c r="B8533" s="102"/>
      <c r="C8533" s="210"/>
      <c r="D8533" s="102"/>
      <c r="E8533" s="210"/>
      <c r="F8533" s="102"/>
      <c r="G8533" s="210"/>
      <c r="H8533" s="102"/>
      <c r="I8533" s="210"/>
      <c r="J8533" s="102"/>
      <c r="K8533" s="210"/>
      <c r="L8533" s="102"/>
      <c r="M8533" s="210"/>
      <c r="N8533" s="102"/>
      <c r="O8533" s="210"/>
      <c r="P8533" s="102"/>
      <c r="Q8533" s="215"/>
    </row>
    <row r="8534" spans="2:17" x14ac:dyDescent="0.3">
      <c r="B8534" s="102"/>
      <c r="C8534" s="210"/>
      <c r="D8534" s="102"/>
      <c r="E8534" s="210"/>
      <c r="F8534" s="102"/>
      <c r="G8534" s="210"/>
      <c r="H8534" s="102"/>
      <c r="I8534" s="210"/>
      <c r="J8534" s="102"/>
      <c r="K8534" s="210"/>
      <c r="L8534" s="102"/>
      <c r="M8534" s="210"/>
      <c r="N8534" s="102"/>
      <c r="O8534" s="210"/>
      <c r="P8534" s="102"/>
      <c r="Q8534" s="215"/>
    </row>
    <row r="8535" spans="2:17" x14ac:dyDescent="0.3">
      <c r="B8535" s="102"/>
      <c r="C8535" s="210"/>
      <c r="D8535" s="102"/>
      <c r="E8535" s="210"/>
      <c r="F8535" s="102"/>
      <c r="G8535" s="210"/>
      <c r="H8535" s="102"/>
      <c r="I8535" s="210"/>
      <c r="J8535" s="102"/>
      <c r="K8535" s="210"/>
      <c r="L8535" s="102"/>
      <c r="M8535" s="210"/>
      <c r="N8535" s="102"/>
      <c r="O8535" s="210"/>
      <c r="P8535" s="102"/>
      <c r="Q8535" s="215"/>
    </row>
    <row r="8536" spans="2:17" x14ac:dyDescent="0.3">
      <c r="B8536" s="102"/>
      <c r="C8536" s="210"/>
      <c r="D8536" s="102"/>
      <c r="E8536" s="210"/>
      <c r="F8536" s="102"/>
      <c r="G8536" s="210"/>
      <c r="H8536" s="102"/>
      <c r="I8536" s="210"/>
      <c r="J8536" s="102"/>
      <c r="K8536" s="210"/>
      <c r="L8536" s="102"/>
      <c r="M8536" s="210"/>
      <c r="N8536" s="102"/>
      <c r="O8536" s="210"/>
      <c r="P8536" s="102"/>
      <c r="Q8536" s="215"/>
    </row>
    <row r="8537" spans="2:17" x14ac:dyDescent="0.3">
      <c r="B8537" s="102"/>
      <c r="C8537" s="210"/>
      <c r="D8537" s="102"/>
      <c r="E8537" s="210"/>
      <c r="F8537" s="102"/>
      <c r="G8537" s="210"/>
      <c r="H8537" s="102"/>
      <c r="I8537" s="210"/>
      <c r="J8537" s="102"/>
      <c r="K8537" s="210"/>
      <c r="L8537" s="102"/>
      <c r="M8537" s="210"/>
      <c r="N8537" s="102"/>
      <c r="O8537" s="210"/>
      <c r="P8537" s="102"/>
      <c r="Q8537" s="215"/>
    </row>
    <row r="8538" spans="2:17" x14ac:dyDescent="0.3">
      <c r="B8538" s="102"/>
      <c r="C8538" s="210"/>
      <c r="D8538" s="102"/>
      <c r="E8538" s="210"/>
      <c r="F8538" s="102"/>
      <c r="G8538" s="210"/>
      <c r="H8538" s="102"/>
      <c r="I8538" s="210"/>
      <c r="J8538" s="102"/>
      <c r="K8538" s="210"/>
      <c r="L8538" s="102"/>
      <c r="M8538" s="210"/>
      <c r="N8538" s="102"/>
      <c r="O8538" s="210"/>
      <c r="P8538" s="102"/>
      <c r="Q8538" s="215"/>
    </row>
    <row r="8539" spans="2:17" x14ac:dyDescent="0.3">
      <c r="B8539" s="102"/>
      <c r="C8539" s="210"/>
      <c r="D8539" s="102"/>
      <c r="E8539" s="210"/>
      <c r="F8539" s="102"/>
      <c r="G8539" s="210"/>
      <c r="H8539" s="102"/>
      <c r="I8539" s="210"/>
      <c r="J8539" s="102"/>
      <c r="K8539" s="210"/>
      <c r="L8539" s="102"/>
      <c r="M8539" s="210"/>
      <c r="N8539" s="102"/>
      <c r="O8539" s="210"/>
      <c r="P8539" s="102"/>
      <c r="Q8539" s="215"/>
    </row>
    <row r="8540" spans="2:17" x14ac:dyDescent="0.3">
      <c r="B8540" s="102"/>
      <c r="C8540" s="210"/>
      <c r="D8540" s="102"/>
      <c r="E8540" s="210"/>
      <c r="F8540" s="102"/>
      <c r="G8540" s="210"/>
      <c r="H8540" s="102"/>
      <c r="I8540" s="210"/>
      <c r="J8540" s="102"/>
      <c r="K8540" s="210"/>
      <c r="L8540" s="102"/>
      <c r="M8540" s="210"/>
      <c r="N8540" s="102"/>
      <c r="O8540" s="210"/>
      <c r="P8540" s="102"/>
      <c r="Q8540" s="215"/>
    </row>
    <row r="8541" spans="2:17" x14ac:dyDescent="0.3">
      <c r="B8541" s="102"/>
      <c r="C8541" s="210"/>
      <c r="D8541" s="102"/>
      <c r="E8541" s="210"/>
      <c r="F8541" s="102"/>
      <c r="G8541" s="210"/>
      <c r="H8541" s="102"/>
      <c r="I8541" s="210"/>
      <c r="J8541" s="102"/>
      <c r="K8541" s="210"/>
      <c r="L8541" s="102"/>
      <c r="M8541" s="210"/>
      <c r="N8541" s="102"/>
      <c r="O8541" s="210"/>
      <c r="P8541" s="102"/>
      <c r="Q8541" s="215"/>
    </row>
    <row r="8542" spans="2:17" x14ac:dyDescent="0.3">
      <c r="B8542" s="102"/>
      <c r="C8542" s="210"/>
      <c r="D8542" s="102"/>
      <c r="E8542" s="210"/>
      <c r="F8542" s="102"/>
      <c r="G8542" s="210"/>
      <c r="H8542" s="102"/>
      <c r="I8542" s="210"/>
      <c r="J8542" s="102"/>
      <c r="K8542" s="210"/>
      <c r="L8542" s="102"/>
      <c r="M8542" s="210"/>
      <c r="N8542" s="102"/>
      <c r="O8542" s="210"/>
      <c r="P8542" s="102"/>
      <c r="Q8542" s="215"/>
    </row>
    <row r="8543" spans="2:17" x14ac:dyDescent="0.3">
      <c r="B8543" s="102"/>
      <c r="C8543" s="210"/>
      <c r="D8543" s="102"/>
      <c r="E8543" s="210"/>
      <c r="F8543" s="102"/>
      <c r="G8543" s="210"/>
      <c r="H8543" s="102"/>
      <c r="I8543" s="210"/>
      <c r="J8543" s="102"/>
      <c r="K8543" s="210"/>
      <c r="L8543" s="102"/>
      <c r="M8543" s="210"/>
      <c r="N8543" s="102"/>
      <c r="O8543" s="210"/>
      <c r="P8543" s="102"/>
      <c r="Q8543" s="215"/>
    </row>
    <row r="8544" spans="2:17" x14ac:dyDescent="0.3">
      <c r="B8544" s="102"/>
      <c r="C8544" s="210"/>
      <c r="D8544" s="102"/>
      <c r="E8544" s="210"/>
      <c r="F8544" s="102"/>
      <c r="G8544" s="210"/>
      <c r="H8544" s="102"/>
      <c r="I8544" s="210"/>
      <c r="J8544" s="102"/>
      <c r="K8544" s="210"/>
      <c r="L8544" s="102"/>
      <c r="M8544" s="210"/>
      <c r="N8544" s="102"/>
      <c r="O8544" s="210"/>
      <c r="P8544" s="102"/>
      <c r="Q8544" s="215"/>
    </row>
    <row r="8545" spans="2:17" x14ac:dyDescent="0.3">
      <c r="B8545" s="102"/>
      <c r="C8545" s="210"/>
      <c r="D8545" s="102"/>
      <c r="E8545" s="210"/>
      <c r="F8545" s="102"/>
      <c r="G8545" s="210"/>
      <c r="H8545" s="102"/>
      <c r="I8545" s="210"/>
      <c r="J8545" s="102"/>
      <c r="K8545" s="210"/>
      <c r="L8545" s="102"/>
      <c r="M8545" s="210"/>
      <c r="N8545" s="102"/>
      <c r="O8545" s="210"/>
      <c r="P8545" s="102"/>
      <c r="Q8545" s="215"/>
    </row>
    <row r="8546" spans="2:17" x14ac:dyDescent="0.3">
      <c r="B8546" s="102"/>
      <c r="C8546" s="210"/>
      <c r="D8546" s="102"/>
      <c r="E8546" s="210"/>
      <c r="F8546" s="102"/>
      <c r="G8546" s="210"/>
      <c r="H8546" s="102"/>
      <c r="I8546" s="210"/>
      <c r="J8546" s="102"/>
      <c r="K8546" s="210"/>
      <c r="L8546" s="102"/>
      <c r="M8546" s="210"/>
      <c r="N8546" s="102"/>
      <c r="O8546" s="210"/>
      <c r="P8546" s="102"/>
      <c r="Q8546" s="215"/>
    </row>
    <row r="8547" spans="2:17" x14ac:dyDescent="0.3">
      <c r="B8547" s="102"/>
      <c r="C8547" s="210"/>
      <c r="D8547" s="102"/>
      <c r="E8547" s="210"/>
      <c r="F8547" s="102"/>
      <c r="G8547" s="210"/>
      <c r="H8547" s="102"/>
      <c r="I8547" s="210"/>
      <c r="J8547" s="102"/>
      <c r="K8547" s="210"/>
      <c r="L8547" s="102"/>
      <c r="M8547" s="210"/>
      <c r="N8547" s="102"/>
      <c r="O8547" s="210"/>
      <c r="P8547" s="102"/>
      <c r="Q8547" s="215"/>
    </row>
    <row r="8548" spans="2:17" x14ac:dyDescent="0.3">
      <c r="B8548" s="102"/>
      <c r="C8548" s="210"/>
      <c r="D8548" s="102"/>
      <c r="E8548" s="210"/>
      <c r="F8548" s="102"/>
      <c r="G8548" s="210"/>
      <c r="H8548" s="102"/>
      <c r="I8548" s="210"/>
      <c r="J8548" s="102"/>
      <c r="K8548" s="210"/>
      <c r="L8548" s="102"/>
      <c r="M8548" s="210"/>
      <c r="N8548" s="102"/>
      <c r="O8548" s="210"/>
      <c r="P8548" s="102"/>
      <c r="Q8548" s="215"/>
    </row>
    <row r="8549" spans="2:17" x14ac:dyDescent="0.3">
      <c r="B8549" s="102"/>
      <c r="C8549" s="210"/>
      <c r="D8549" s="102"/>
      <c r="E8549" s="210"/>
      <c r="F8549" s="102"/>
      <c r="G8549" s="210"/>
      <c r="H8549" s="102"/>
      <c r="I8549" s="210"/>
      <c r="J8549" s="102"/>
      <c r="K8549" s="210"/>
      <c r="L8549" s="102"/>
      <c r="M8549" s="210"/>
      <c r="N8549" s="102"/>
      <c r="O8549" s="210"/>
      <c r="P8549" s="102"/>
      <c r="Q8549" s="215"/>
    </row>
    <row r="8550" spans="2:17" x14ac:dyDescent="0.3">
      <c r="B8550" s="102"/>
      <c r="C8550" s="210"/>
      <c r="D8550" s="102"/>
      <c r="E8550" s="210"/>
      <c r="F8550" s="102"/>
      <c r="G8550" s="210"/>
      <c r="H8550" s="102"/>
      <c r="I8550" s="210"/>
      <c r="J8550" s="102"/>
      <c r="K8550" s="210"/>
      <c r="L8550" s="102"/>
      <c r="M8550" s="210"/>
      <c r="N8550" s="102"/>
      <c r="O8550" s="210"/>
      <c r="P8550" s="102"/>
      <c r="Q8550" s="215"/>
    </row>
    <row r="8551" spans="2:17" x14ac:dyDescent="0.3">
      <c r="B8551" s="102"/>
      <c r="C8551" s="210"/>
      <c r="D8551" s="102"/>
      <c r="E8551" s="210"/>
      <c r="F8551" s="102"/>
      <c r="G8551" s="210"/>
      <c r="H8551" s="102"/>
      <c r="I8551" s="210"/>
      <c r="J8551" s="102"/>
      <c r="K8551" s="210"/>
      <c r="L8551" s="102"/>
      <c r="M8551" s="210"/>
      <c r="N8551" s="102"/>
      <c r="O8551" s="210"/>
      <c r="P8551" s="102"/>
      <c r="Q8551" s="215"/>
    </row>
    <row r="8552" spans="2:17" x14ac:dyDescent="0.3">
      <c r="B8552" s="102"/>
      <c r="C8552" s="210"/>
      <c r="D8552" s="102"/>
      <c r="E8552" s="210"/>
      <c r="F8552" s="102"/>
      <c r="G8552" s="210"/>
      <c r="H8552" s="102"/>
      <c r="I8552" s="210"/>
      <c r="J8552" s="102"/>
      <c r="K8552" s="210"/>
      <c r="L8552" s="102"/>
      <c r="M8552" s="210"/>
      <c r="N8552" s="102"/>
      <c r="O8552" s="210"/>
      <c r="P8552" s="102"/>
      <c r="Q8552" s="215"/>
    </row>
    <row r="8553" spans="2:17" x14ac:dyDescent="0.3">
      <c r="B8553" s="102"/>
      <c r="C8553" s="210"/>
      <c r="D8553" s="102"/>
      <c r="E8553" s="210"/>
      <c r="F8553" s="102"/>
      <c r="G8553" s="210"/>
      <c r="H8553" s="102"/>
      <c r="I8553" s="210"/>
      <c r="J8553" s="102"/>
      <c r="K8553" s="210"/>
      <c r="L8553" s="102"/>
      <c r="M8553" s="210"/>
      <c r="N8553" s="102"/>
      <c r="O8553" s="210"/>
      <c r="P8553" s="102"/>
      <c r="Q8553" s="215"/>
    </row>
    <row r="8554" spans="2:17" x14ac:dyDescent="0.3">
      <c r="B8554" s="102"/>
      <c r="C8554" s="210"/>
      <c r="D8554" s="102"/>
      <c r="E8554" s="210"/>
      <c r="F8554" s="102"/>
      <c r="G8554" s="210"/>
      <c r="H8554" s="102"/>
      <c r="I8554" s="210"/>
      <c r="J8554" s="102"/>
      <c r="K8554" s="210"/>
      <c r="L8554" s="102"/>
      <c r="M8554" s="210"/>
      <c r="N8554" s="102"/>
      <c r="O8554" s="210"/>
      <c r="P8554" s="102"/>
      <c r="Q8554" s="215"/>
    </row>
    <row r="8555" spans="2:17" x14ac:dyDescent="0.3">
      <c r="B8555" s="102"/>
      <c r="C8555" s="210"/>
      <c r="D8555" s="102"/>
      <c r="E8555" s="210"/>
      <c r="F8555" s="102"/>
      <c r="G8555" s="210"/>
      <c r="H8555" s="102"/>
      <c r="I8555" s="210"/>
      <c r="J8555" s="102"/>
      <c r="K8555" s="210"/>
      <c r="L8555" s="102"/>
      <c r="M8555" s="210"/>
      <c r="N8555" s="102"/>
      <c r="O8555" s="210"/>
      <c r="P8555" s="102"/>
      <c r="Q8555" s="215"/>
    </row>
    <row r="8556" spans="2:17" x14ac:dyDescent="0.3">
      <c r="B8556" s="102"/>
      <c r="C8556" s="210"/>
      <c r="D8556" s="102"/>
      <c r="E8556" s="210"/>
      <c r="F8556" s="102"/>
      <c r="G8556" s="210"/>
      <c r="H8556" s="102"/>
      <c r="I8556" s="210"/>
      <c r="J8556" s="102"/>
      <c r="K8556" s="210"/>
      <c r="L8556" s="102"/>
      <c r="M8556" s="210"/>
      <c r="N8556" s="102"/>
      <c r="O8556" s="210"/>
      <c r="P8556" s="102"/>
      <c r="Q8556" s="215"/>
    </row>
    <row r="8557" spans="2:17" x14ac:dyDescent="0.3">
      <c r="B8557" s="102"/>
      <c r="C8557" s="210"/>
      <c r="D8557" s="102"/>
      <c r="E8557" s="210"/>
      <c r="F8557" s="102"/>
      <c r="G8557" s="210"/>
      <c r="H8557" s="102"/>
      <c r="I8557" s="210"/>
      <c r="J8557" s="102"/>
      <c r="K8557" s="210"/>
      <c r="L8557" s="102"/>
      <c r="M8557" s="210"/>
      <c r="N8557" s="102"/>
      <c r="O8557" s="210"/>
      <c r="P8557" s="102"/>
      <c r="Q8557" s="215"/>
    </row>
    <row r="8558" spans="2:17" x14ac:dyDescent="0.3">
      <c r="B8558" s="102"/>
      <c r="C8558" s="210"/>
      <c r="D8558" s="102"/>
      <c r="E8558" s="210"/>
      <c r="F8558" s="102"/>
      <c r="G8558" s="210"/>
      <c r="H8558" s="102"/>
      <c r="I8558" s="210"/>
      <c r="J8558" s="102"/>
      <c r="K8558" s="210"/>
      <c r="L8558" s="102"/>
      <c r="M8558" s="210"/>
      <c r="N8558" s="102"/>
      <c r="O8558" s="210"/>
      <c r="P8558" s="102"/>
      <c r="Q8558" s="215"/>
    </row>
    <row r="8559" spans="2:17" x14ac:dyDescent="0.3">
      <c r="B8559" s="102"/>
      <c r="C8559" s="210"/>
      <c r="D8559" s="102"/>
      <c r="E8559" s="210"/>
      <c r="F8559" s="102"/>
      <c r="G8559" s="210"/>
      <c r="H8559" s="102"/>
      <c r="I8559" s="210"/>
      <c r="J8559" s="102"/>
      <c r="K8559" s="210"/>
      <c r="L8559" s="102"/>
      <c r="M8559" s="210"/>
      <c r="N8559" s="102"/>
      <c r="O8559" s="210"/>
      <c r="P8559" s="102"/>
      <c r="Q8559" s="215"/>
    </row>
    <row r="8560" spans="2:17" x14ac:dyDescent="0.3">
      <c r="B8560" s="102"/>
      <c r="C8560" s="210"/>
      <c r="D8560" s="102"/>
      <c r="E8560" s="210"/>
      <c r="F8560" s="102"/>
      <c r="G8560" s="210"/>
      <c r="H8560" s="102"/>
      <c r="I8560" s="210"/>
      <c r="J8560" s="102"/>
      <c r="K8560" s="210"/>
      <c r="L8560" s="102"/>
      <c r="M8560" s="210"/>
      <c r="N8560" s="102"/>
      <c r="O8560" s="210"/>
      <c r="P8560" s="102"/>
      <c r="Q8560" s="215"/>
    </row>
    <row r="8561" spans="2:17" x14ac:dyDescent="0.3">
      <c r="B8561" s="102"/>
      <c r="C8561" s="210"/>
      <c r="D8561" s="102"/>
      <c r="E8561" s="210"/>
      <c r="F8561" s="102"/>
      <c r="G8561" s="210"/>
      <c r="H8561" s="102"/>
      <c r="I8561" s="210"/>
      <c r="J8561" s="102"/>
      <c r="K8561" s="210"/>
      <c r="L8561" s="102"/>
      <c r="M8561" s="210"/>
      <c r="N8561" s="102"/>
      <c r="O8561" s="210"/>
      <c r="P8561" s="102"/>
      <c r="Q8561" s="215"/>
    </row>
    <row r="8562" spans="2:17" x14ac:dyDescent="0.3">
      <c r="B8562" s="102"/>
      <c r="C8562" s="210"/>
      <c r="D8562" s="102"/>
      <c r="E8562" s="210"/>
      <c r="F8562" s="102"/>
      <c r="G8562" s="210"/>
      <c r="H8562" s="102"/>
      <c r="I8562" s="210"/>
      <c r="J8562" s="102"/>
      <c r="K8562" s="210"/>
      <c r="L8562" s="102"/>
      <c r="M8562" s="210"/>
      <c r="N8562" s="102"/>
      <c r="O8562" s="210"/>
      <c r="P8562" s="102"/>
      <c r="Q8562" s="215"/>
    </row>
    <row r="8563" spans="2:17" x14ac:dyDescent="0.3">
      <c r="B8563" s="102"/>
      <c r="C8563" s="210"/>
      <c r="D8563" s="102"/>
      <c r="E8563" s="210"/>
      <c r="F8563" s="102"/>
      <c r="G8563" s="210"/>
      <c r="H8563" s="102"/>
      <c r="I8563" s="210"/>
      <c r="J8563" s="102"/>
      <c r="K8563" s="210"/>
      <c r="L8563" s="102"/>
      <c r="M8563" s="210"/>
      <c r="N8563" s="102"/>
      <c r="O8563" s="210"/>
      <c r="P8563" s="102"/>
      <c r="Q8563" s="215"/>
    </row>
    <row r="8564" spans="2:17" x14ac:dyDescent="0.3">
      <c r="B8564" s="102"/>
      <c r="C8564" s="210"/>
      <c r="D8564" s="102"/>
      <c r="E8564" s="210"/>
      <c r="F8564" s="102"/>
      <c r="G8564" s="210"/>
      <c r="H8564" s="102"/>
      <c r="I8564" s="210"/>
      <c r="J8564" s="102"/>
      <c r="K8564" s="210"/>
      <c r="L8564" s="102"/>
      <c r="M8564" s="210"/>
      <c r="N8564" s="102"/>
      <c r="O8564" s="210"/>
      <c r="P8564" s="102"/>
      <c r="Q8564" s="215"/>
    </row>
    <row r="8565" spans="2:17" x14ac:dyDescent="0.3">
      <c r="B8565" s="102"/>
      <c r="C8565" s="210"/>
      <c r="D8565" s="102"/>
      <c r="E8565" s="210"/>
      <c r="F8565" s="102"/>
      <c r="G8565" s="210"/>
      <c r="H8565" s="102"/>
      <c r="I8565" s="210"/>
      <c r="J8565" s="102"/>
      <c r="K8565" s="210"/>
      <c r="L8565" s="102"/>
      <c r="M8565" s="210"/>
      <c r="N8565" s="102"/>
      <c r="O8565" s="210"/>
      <c r="P8565" s="102"/>
      <c r="Q8565" s="215"/>
    </row>
    <row r="8566" spans="2:17" x14ac:dyDescent="0.3">
      <c r="B8566" s="102"/>
      <c r="C8566" s="210"/>
      <c r="D8566" s="102"/>
      <c r="E8566" s="210"/>
      <c r="F8566" s="102"/>
      <c r="G8566" s="210"/>
      <c r="H8566" s="102"/>
      <c r="I8566" s="210"/>
      <c r="J8566" s="102"/>
      <c r="K8566" s="210"/>
      <c r="L8566" s="102"/>
      <c r="M8566" s="210"/>
      <c r="N8566" s="102"/>
      <c r="O8566" s="210"/>
      <c r="P8566" s="102"/>
      <c r="Q8566" s="215"/>
    </row>
    <row r="8567" spans="2:17" x14ac:dyDescent="0.3">
      <c r="B8567" s="102"/>
      <c r="C8567" s="210"/>
      <c r="D8567" s="102"/>
      <c r="E8567" s="210"/>
      <c r="F8567" s="102"/>
      <c r="G8567" s="210"/>
      <c r="H8567" s="102"/>
      <c r="I8567" s="210"/>
      <c r="J8567" s="102"/>
      <c r="K8567" s="210"/>
      <c r="L8567" s="102"/>
      <c r="M8567" s="210"/>
      <c r="N8567" s="102"/>
      <c r="O8567" s="210"/>
      <c r="P8567" s="102"/>
      <c r="Q8567" s="215"/>
    </row>
    <row r="8568" spans="2:17" x14ac:dyDescent="0.3">
      <c r="B8568" s="102"/>
      <c r="C8568" s="210"/>
      <c r="D8568" s="102"/>
      <c r="E8568" s="210"/>
      <c r="F8568" s="102"/>
      <c r="G8568" s="210"/>
      <c r="H8568" s="102"/>
      <c r="I8568" s="210"/>
      <c r="J8568" s="102"/>
      <c r="K8568" s="210"/>
      <c r="L8568" s="102"/>
      <c r="M8568" s="210"/>
      <c r="N8568" s="102"/>
      <c r="O8568" s="210"/>
      <c r="P8568" s="102"/>
      <c r="Q8568" s="215"/>
    </row>
    <row r="8569" spans="2:17" x14ac:dyDescent="0.3">
      <c r="B8569" s="102"/>
      <c r="C8569" s="210"/>
      <c r="D8569" s="102"/>
      <c r="E8569" s="210"/>
      <c r="F8569" s="102"/>
      <c r="G8569" s="210"/>
      <c r="H8569" s="102"/>
      <c r="I8569" s="210"/>
      <c r="J8569" s="102"/>
      <c r="K8569" s="210"/>
      <c r="L8569" s="102"/>
      <c r="M8569" s="210"/>
      <c r="N8569" s="102"/>
      <c r="O8569" s="210"/>
      <c r="P8569" s="102"/>
      <c r="Q8569" s="215"/>
    </row>
    <row r="8570" spans="2:17" x14ac:dyDescent="0.3">
      <c r="B8570" s="102"/>
      <c r="C8570" s="210"/>
      <c r="D8570" s="102"/>
      <c r="E8570" s="210"/>
      <c r="F8570" s="102"/>
      <c r="G8570" s="210"/>
      <c r="H8570" s="102"/>
      <c r="I8570" s="210"/>
      <c r="J8570" s="102"/>
      <c r="K8570" s="210"/>
      <c r="L8570" s="102"/>
      <c r="M8570" s="210"/>
      <c r="N8570" s="102"/>
      <c r="O8570" s="210"/>
      <c r="P8570" s="102"/>
      <c r="Q8570" s="215"/>
    </row>
    <row r="8571" spans="2:17" x14ac:dyDescent="0.3">
      <c r="B8571" s="102"/>
      <c r="C8571" s="210"/>
      <c r="D8571" s="102"/>
      <c r="E8571" s="210"/>
      <c r="F8571" s="102"/>
      <c r="G8571" s="210"/>
      <c r="H8571" s="102"/>
      <c r="I8571" s="210"/>
      <c r="J8571" s="102"/>
      <c r="K8571" s="210"/>
      <c r="L8571" s="102"/>
      <c r="M8571" s="210"/>
      <c r="N8571" s="102"/>
      <c r="O8571" s="210"/>
      <c r="P8571" s="102"/>
      <c r="Q8571" s="215"/>
    </row>
    <row r="8572" spans="2:17" x14ac:dyDescent="0.3">
      <c r="B8572" s="102"/>
      <c r="C8572" s="210"/>
      <c r="D8572" s="102"/>
      <c r="E8572" s="210"/>
      <c r="F8572" s="102"/>
      <c r="G8572" s="210"/>
      <c r="H8572" s="102"/>
      <c r="I8572" s="210"/>
      <c r="J8572" s="102"/>
      <c r="K8572" s="210"/>
      <c r="L8572" s="102"/>
      <c r="M8572" s="210"/>
      <c r="N8572" s="102"/>
      <c r="O8572" s="210"/>
      <c r="P8572" s="102"/>
      <c r="Q8572" s="215"/>
    </row>
    <row r="8573" spans="2:17" x14ac:dyDescent="0.3">
      <c r="B8573" s="102"/>
      <c r="C8573" s="210"/>
      <c r="D8573" s="102"/>
      <c r="E8573" s="210"/>
      <c r="F8573" s="102"/>
      <c r="G8573" s="210"/>
      <c r="H8573" s="102"/>
      <c r="I8573" s="210"/>
      <c r="J8573" s="102"/>
      <c r="K8573" s="210"/>
      <c r="L8573" s="102"/>
      <c r="M8573" s="210"/>
      <c r="N8573" s="102"/>
      <c r="O8573" s="210"/>
      <c r="P8573" s="102"/>
      <c r="Q8573" s="215"/>
    </row>
    <row r="8574" spans="2:17" x14ac:dyDescent="0.3">
      <c r="B8574" s="102"/>
      <c r="C8574" s="210"/>
      <c r="D8574" s="102"/>
      <c r="E8574" s="210"/>
      <c r="F8574" s="102"/>
      <c r="G8574" s="210"/>
      <c r="H8574" s="102"/>
      <c r="I8574" s="210"/>
      <c r="J8574" s="102"/>
      <c r="K8574" s="210"/>
      <c r="L8574" s="102"/>
      <c r="M8574" s="210"/>
      <c r="N8574" s="102"/>
      <c r="O8574" s="210"/>
      <c r="P8574" s="102"/>
      <c r="Q8574" s="215"/>
    </row>
    <row r="8575" spans="2:17" x14ac:dyDescent="0.3">
      <c r="B8575" s="102"/>
      <c r="C8575" s="210"/>
      <c r="D8575" s="102"/>
      <c r="E8575" s="210"/>
      <c r="F8575" s="102"/>
      <c r="G8575" s="210"/>
      <c r="H8575" s="102"/>
      <c r="I8575" s="210"/>
      <c r="J8575" s="102"/>
      <c r="K8575" s="210"/>
      <c r="L8575" s="102"/>
      <c r="M8575" s="210"/>
      <c r="N8575" s="102"/>
      <c r="O8575" s="210"/>
      <c r="P8575" s="102"/>
      <c r="Q8575" s="215"/>
    </row>
    <row r="8576" spans="2:17" x14ac:dyDescent="0.3">
      <c r="B8576" s="102"/>
      <c r="C8576" s="210"/>
      <c r="D8576" s="102"/>
      <c r="E8576" s="210"/>
      <c r="F8576" s="102"/>
      <c r="G8576" s="210"/>
      <c r="H8576" s="102"/>
      <c r="I8576" s="210"/>
      <c r="J8576" s="102"/>
      <c r="K8576" s="210"/>
      <c r="L8576" s="102"/>
      <c r="M8576" s="210"/>
      <c r="N8576" s="102"/>
      <c r="O8576" s="210"/>
      <c r="P8576" s="102"/>
      <c r="Q8576" s="215"/>
    </row>
    <row r="8577" spans="2:17" x14ac:dyDescent="0.3">
      <c r="B8577" s="102"/>
      <c r="C8577" s="210"/>
      <c r="D8577" s="102"/>
      <c r="E8577" s="210"/>
      <c r="F8577" s="102"/>
      <c r="G8577" s="210"/>
      <c r="H8577" s="102"/>
      <c r="I8577" s="210"/>
      <c r="J8577" s="102"/>
      <c r="K8577" s="210"/>
      <c r="L8577" s="102"/>
      <c r="M8577" s="210"/>
      <c r="N8577" s="102"/>
      <c r="O8577" s="210"/>
      <c r="P8577" s="102"/>
      <c r="Q8577" s="215"/>
    </row>
    <row r="8578" spans="2:17" x14ac:dyDescent="0.3">
      <c r="B8578" s="102"/>
      <c r="C8578" s="210"/>
      <c r="D8578" s="102"/>
      <c r="E8578" s="210"/>
      <c r="F8578" s="102"/>
      <c r="G8578" s="210"/>
      <c r="H8578" s="102"/>
      <c r="I8578" s="210"/>
      <c r="J8578" s="102"/>
      <c r="K8578" s="210"/>
      <c r="L8578" s="102"/>
      <c r="M8578" s="210"/>
      <c r="N8578" s="102"/>
      <c r="O8578" s="210"/>
      <c r="P8578" s="102"/>
      <c r="Q8578" s="215"/>
    </row>
    <row r="8579" spans="2:17" x14ac:dyDescent="0.3">
      <c r="B8579" s="102"/>
      <c r="C8579" s="210"/>
      <c r="D8579" s="102"/>
      <c r="E8579" s="210"/>
      <c r="F8579" s="102"/>
      <c r="G8579" s="210"/>
      <c r="H8579" s="102"/>
      <c r="I8579" s="210"/>
      <c r="J8579" s="102"/>
      <c r="K8579" s="210"/>
      <c r="L8579" s="102"/>
      <c r="M8579" s="210"/>
      <c r="N8579" s="102"/>
      <c r="O8579" s="210"/>
      <c r="P8579" s="102"/>
      <c r="Q8579" s="215"/>
    </row>
    <row r="8580" spans="2:17" x14ac:dyDescent="0.3">
      <c r="B8580" s="102"/>
      <c r="C8580" s="210"/>
      <c r="D8580" s="102"/>
      <c r="E8580" s="210"/>
      <c r="F8580" s="102"/>
      <c r="G8580" s="210"/>
      <c r="H8580" s="102"/>
      <c r="I8580" s="210"/>
      <c r="J8580" s="102"/>
      <c r="K8580" s="210"/>
      <c r="L8580" s="102"/>
      <c r="M8580" s="210"/>
      <c r="N8580" s="102"/>
      <c r="O8580" s="210"/>
      <c r="P8580" s="102"/>
      <c r="Q8580" s="215"/>
    </row>
    <row r="8581" spans="2:17" x14ac:dyDescent="0.3">
      <c r="B8581" s="102"/>
      <c r="C8581" s="210"/>
      <c r="D8581" s="102"/>
      <c r="E8581" s="210"/>
      <c r="F8581" s="102"/>
      <c r="G8581" s="210"/>
      <c r="H8581" s="102"/>
      <c r="I8581" s="210"/>
      <c r="J8581" s="102"/>
      <c r="K8581" s="210"/>
      <c r="L8581" s="102"/>
      <c r="M8581" s="210"/>
      <c r="N8581" s="102"/>
      <c r="O8581" s="210"/>
      <c r="P8581" s="102"/>
      <c r="Q8581" s="215"/>
    </row>
    <row r="8582" spans="2:17" x14ac:dyDescent="0.3">
      <c r="B8582" s="102"/>
      <c r="C8582" s="210"/>
      <c r="D8582" s="102"/>
      <c r="E8582" s="210"/>
      <c r="F8582" s="102"/>
      <c r="G8582" s="210"/>
      <c r="H8582" s="102"/>
      <c r="I8582" s="210"/>
      <c r="J8582" s="102"/>
      <c r="K8582" s="210"/>
      <c r="L8582" s="102"/>
      <c r="M8582" s="210"/>
      <c r="N8582" s="102"/>
      <c r="O8582" s="210"/>
      <c r="P8582" s="102"/>
      <c r="Q8582" s="215"/>
    </row>
    <row r="8583" spans="2:17" x14ac:dyDescent="0.3">
      <c r="B8583" s="102"/>
      <c r="C8583" s="210"/>
      <c r="D8583" s="102"/>
      <c r="E8583" s="210"/>
      <c r="F8583" s="102"/>
      <c r="G8583" s="210"/>
      <c r="H8583" s="102"/>
      <c r="I8583" s="210"/>
      <c r="J8583" s="102"/>
      <c r="K8583" s="210"/>
      <c r="L8583" s="102"/>
      <c r="M8583" s="210"/>
      <c r="N8583" s="102"/>
      <c r="O8583" s="210"/>
      <c r="P8583" s="102"/>
      <c r="Q8583" s="215"/>
    </row>
    <row r="8584" spans="2:17" x14ac:dyDescent="0.3">
      <c r="B8584" s="102"/>
      <c r="C8584" s="210"/>
      <c r="D8584" s="102"/>
      <c r="E8584" s="210"/>
      <c r="F8584" s="102"/>
      <c r="G8584" s="210"/>
      <c r="H8584" s="102"/>
      <c r="I8584" s="210"/>
      <c r="J8584" s="102"/>
      <c r="K8584" s="210"/>
      <c r="L8584" s="102"/>
      <c r="M8584" s="210"/>
      <c r="N8584" s="102"/>
      <c r="O8584" s="210"/>
      <c r="P8584" s="102"/>
      <c r="Q8584" s="215"/>
    </row>
    <row r="8585" spans="2:17" x14ac:dyDescent="0.3">
      <c r="B8585" s="102"/>
      <c r="C8585" s="210"/>
      <c r="D8585" s="102"/>
      <c r="E8585" s="210"/>
      <c r="F8585" s="102"/>
      <c r="G8585" s="210"/>
      <c r="H8585" s="102"/>
      <c r="I8585" s="210"/>
      <c r="J8585" s="102"/>
      <c r="K8585" s="210"/>
      <c r="L8585" s="102"/>
      <c r="M8585" s="210"/>
      <c r="N8585" s="102"/>
      <c r="O8585" s="210"/>
      <c r="P8585" s="102"/>
      <c r="Q8585" s="215"/>
    </row>
    <row r="8586" spans="2:17" x14ac:dyDescent="0.3">
      <c r="B8586" s="102"/>
      <c r="C8586" s="210"/>
      <c r="D8586" s="102"/>
      <c r="E8586" s="210"/>
      <c r="F8586" s="102"/>
      <c r="G8586" s="210"/>
      <c r="H8586" s="102"/>
      <c r="I8586" s="210"/>
      <c r="J8586" s="102"/>
      <c r="K8586" s="210"/>
      <c r="L8586" s="102"/>
      <c r="M8586" s="210"/>
      <c r="N8586" s="102"/>
      <c r="O8586" s="210"/>
      <c r="P8586" s="102"/>
      <c r="Q8586" s="215"/>
    </row>
    <row r="8587" spans="2:17" x14ac:dyDescent="0.3">
      <c r="B8587" s="102"/>
      <c r="C8587" s="210"/>
      <c r="D8587" s="102"/>
      <c r="E8587" s="210"/>
      <c r="F8587" s="102"/>
      <c r="G8587" s="210"/>
      <c r="H8587" s="102"/>
      <c r="I8587" s="210"/>
      <c r="J8587" s="102"/>
      <c r="K8587" s="210"/>
      <c r="L8587" s="102"/>
      <c r="M8587" s="210"/>
      <c r="N8587" s="102"/>
      <c r="O8587" s="210"/>
      <c r="P8587" s="102"/>
      <c r="Q8587" s="215"/>
    </row>
    <row r="8588" spans="2:17" x14ac:dyDescent="0.3">
      <c r="B8588" s="102"/>
      <c r="C8588" s="210"/>
      <c r="D8588" s="102"/>
      <c r="E8588" s="210"/>
      <c r="F8588" s="102"/>
      <c r="G8588" s="210"/>
      <c r="H8588" s="102"/>
      <c r="I8588" s="210"/>
      <c r="J8588" s="102"/>
      <c r="K8588" s="210"/>
      <c r="L8588" s="102"/>
      <c r="M8588" s="210"/>
      <c r="N8588" s="102"/>
      <c r="O8588" s="210"/>
      <c r="P8588" s="102"/>
      <c r="Q8588" s="215"/>
    </row>
    <row r="8589" spans="2:17" x14ac:dyDescent="0.3">
      <c r="B8589" s="102"/>
      <c r="C8589" s="210"/>
      <c r="D8589" s="102"/>
      <c r="E8589" s="210"/>
      <c r="F8589" s="102"/>
      <c r="G8589" s="210"/>
      <c r="H8589" s="102"/>
      <c r="I8589" s="210"/>
      <c r="J8589" s="102"/>
      <c r="K8589" s="210"/>
      <c r="L8589" s="102"/>
      <c r="M8589" s="210"/>
      <c r="N8589" s="102"/>
      <c r="O8589" s="210"/>
      <c r="P8589" s="102"/>
      <c r="Q8589" s="215"/>
    </row>
    <row r="8590" spans="2:17" x14ac:dyDescent="0.3">
      <c r="B8590" s="102"/>
      <c r="C8590" s="210"/>
      <c r="D8590" s="102"/>
      <c r="E8590" s="210"/>
      <c r="F8590" s="102"/>
      <c r="G8590" s="210"/>
      <c r="H8590" s="102"/>
      <c r="I8590" s="210"/>
      <c r="J8590" s="102"/>
      <c r="K8590" s="210"/>
      <c r="L8590" s="102"/>
      <c r="M8590" s="210"/>
      <c r="N8590" s="102"/>
      <c r="O8590" s="210"/>
      <c r="P8590" s="102"/>
      <c r="Q8590" s="215"/>
    </row>
    <row r="8591" spans="2:17" x14ac:dyDescent="0.3">
      <c r="B8591" s="102"/>
      <c r="C8591" s="210"/>
      <c r="D8591" s="102"/>
      <c r="E8591" s="210"/>
      <c r="F8591" s="102"/>
      <c r="G8591" s="210"/>
      <c r="H8591" s="102"/>
      <c r="I8591" s="210"/>
      <c r="J8591" s="102"/>
      <c r="K8591" s="210"/>
      <c r="L8591" s="102"/>
      <c r="M8591" s="210"/>
      <c r="N8591" s="102"/>
      <c r="O8591" s="210"/>
      <c r="P8591" s="102"/>
      <c r="Q8591" s="215"/>
    </row>
    <row r="8592" spans="2:17" x14ac:dyDescent="0.3">
      <c r="B8592" s="102"/>
      <c r="C8592" s="210"/>
      <c r="D8592" s="102"/>
      <c r="E8592" s="210"/>
      <c r="F8592" s="102"/>
      <c r="G8592" s="210"/>
      <c r="H8592" s="102"/>
      <c r="I8592" s="210"/>
      <c r="J8592" s="102"/>
      <c r="K8592" s="210"/>
      <c r="L8592" s="102"/>
      <c r="M8592" s="210"/>
      <c r="N8592" s="102"/>
      <c r="O8592" s="210"/>
      <c r="P8592" s="102"/>
      <c r="Q8592" s="215"/>
    </row>
    <row r="8593" spans="2:17" x14ac:dyDescent="0.3">
      <c r="B8593" s="102"/>
      <c r="C8593" s="210"/>
      <c r="D8593" s="102"/>
      <c r="E8593" s="210"/>
      <c r="F8593" s="102"/>
      <c r="G8593" s="210"/>
      <c r="H8593" s="102"/>
      <c r="I8593" s="210"/>
      <c r="J8593" s="102"/>
      <c r="K8593" s="210"/>
      <c r="L8593" s="102"/>
      <c r="M8593" s="210"/>
      <c r="N8593" s="102"/>
      <c r="O8593" s="210"/>
      <c r="P8593" s="102"/>
      <c r="Q8593" s="215"/>
    </row>
    <row r="8594" spans="2:17" x14ac:dyDescent="0.3">
      <c r="B8594" s="102"/>
      <c r="C8594" s="210"/>
      <c r="D8594" s="102"/>
      <c r="E8594" s="210"/>
      <c r="F8594" s="102"/>
      <c r="G8594" s="210"/>
      <c r="H8594" s="102"/>
      <c r="I8594" s="210"/>
      <c r="J8594" s="102"/>
      <c r="K8594" s="210"/>
      <c r="L8594" s="102"/>
      <c r="M8594" s="210"/>
      <c r="N8594" s="102"/>
      <c r="O8594" s="210"/>
      <c r="P8594" s="102"/>
      <c r="Q8594" s="215"/>
    </row>
    <row r="8595" spans="2:17" x14ac:dyDescent="0.3">
      <c r="B8595" s="102"/>
      <c r="C8595" s="210"/>
      <c r="D8595" s="102"/>
      <c r="E8595" s="210"/>
      <c r="F8595" s="102"/>
      <c r="G8595" s="210"/>
      <c r="H8595" s="102"/>
      <c r="I8595" s="210"/>
      <c r="J8595" s="102"/>
      <c r="K8595" s="210"/>
      <c r="L8595" s="102"/>
      <c r="M8595" s="210"/>
      <c r="N8595" s="102"/>
      <c r="O8595" s="210"/>
      <c r="P8595" s="102"/>
      <c r="Q8595" s="215"/>
    </row>
    <row r="8596" spans="2:17" x14ac:dyDescent="0.3">
      <c r="B8596" s="102"/>
      <c r="C8596" s="210"/>
      <c r="D8596" s="102"/>
      <c r="E8596" s="210"/>
      <c r="F8596" s="102"/>
      <c r="G8596" s="210"/>
      <c r="H8596" s="102"/>
      <c r="I8596" s="210"/>
      <c r="J8596" s="102"/>
      <c r="K8596" s="210"/>
      <c r="L8596" s="102"/>
      <c r="M8596" s="210"/>
      <c r="N8596" s="102"/>
      <c r="O8596" s="210"/>
      <c r="P8596" s="102"/>
      <c r="Q8596" s="215"/>
    </row>
    <row r="8597" spans="2:17" x14ac:dyDescent="0.3">
      <c r="B8597" s="102"/>
      <c r="C8597" s="210"/>
      <c r="D8597" s="102"/>
      <c r="E8597" s="210"/>
      <c r="F8597" s="102"/>
      <c r="G8597" s="210"/>
      <c r="H8597" s="102"/>
      <c r="I8597" s="210"/>
      <c r="J8597" s="102"/>
      <c r="K8597" s="210"/>
      <c r="L8597" s="102"/>
      <c r="M8597" s="210"/>
      <c r="N8597" s="102"/>
      <c r="O8597" s="210"/>
      <c r="P8597" s="102"/>
      <c r="Q8597" s="215"/>
    </row>
    <row r="8598" spans="2:17" x14ac:dyDescent="0.3">
      <c r="B8598" s="102"/>
      <c r="C8598" s="210"/>
      <c r="D8598" s="102"/>
      <c r="E8598" s="210"/>
      <c r="F8598" s="102"/>
      <c r="G8598" s="210"/>
      <c r="H8598" s="102"/>
      <c r="I8598" s="210"/>
      <c r="J8598" s="102"/>
      <c r="K8598" s="210"/>
      <c r="L8598" s="102"/>
      <c r="M8598" s="210"/>
      <c r="N8598" s="102"/>
      <c r="O8598" s="210"/>
      <c r="P8598" s="102"/>
      <c r="Q8598" s="215"/>
    </row>
    <row r="8599" spans="2:17" x14ac:dyDescent="0.3">
      <c r="B8599" s="102"/>
      <c r="C8599" s="210"/>
      <c r="D8599" s="102"/>
      <c r="E8599" s="210"/>
      <c r="F8599" s="102"/>
      <c r="G8599" s="210"/>
      <c r="H8599" s="102"/>
      <c r="I8599" s="210"/>
      <c r="J8599" s="102"/>
      <c r="K8599" s="210"/>
      <c r="L8599" s="102"/>
      <c r="M8599" s="210"/>
      <c r="N8599" s="102"/>
      <c r="O8599" s="210"/>
      <c r="P8599" s="102"/>
      <c r="Q8599" s="215"/>
    </row>
    <row r="8600" spans="2:17" x14ac:dyDescent="0.3">
      <c r="B8600" s="102"/>
      <c r="C8600" s="210"/>
      <c r="D8600" s="102"/>
      <c r="E8600" s="210"/>
      <c r="F8600" s="102"/>
      <c r="G8600" s="210"/>
      <c r="H8600" s="102"/>
      <c r="I8600" s="210"/>
      <c r="J8600" s="102"/>
      <c r="K8600" s="210"/>
      <c r="L8600" s="102"/>
      <c r="M8600" s="210"/>
      <c r="N8600" s="102"/>
      <c r="O8600" s="210"/>
      <c r="P8600" s="102"/>
      <c r="Q8600" s="215"/>
    </row>
    <row r="8601" spans="2:17" x14ac:dyDescent="0.3">
      <c r="B8601" s="102"/>
      <c r="C8601" s="210"/>
      <c r="D8601" s="102"/>
      <c r="E8601" s="210"/>
      <c r="F8601" s="102"/>
      <c r="G8601" s="210"/>
      <c r="H8601" s="102"/>
      <c r="I8601" s="210"/>
      <c r="J8601" s="102"/>
      <c r="K8601" s="210"/>
      <c r="L8601" s="102"/>
      <c r="M8601" s="210"/>
      <c r="N8601" s="102"/>
      <c r="O8601" s="210"/>
      <c r="P8601" s="102"/>
      <c r="Q8601" s="215"/>
    </row>
    <row r="8602" spans="2:17" x14ac:dyDescent="0.3">
      <c r="B8602" s="102"/>
      <c r="C8602" s="210"/>
      <c r="D8602" s="102"/>
      <c r="E8602" s="210"/>
      <c r="F8602" s="102"/>
      <c r="G8602" s="210"/>
      <c r="H8602" s="102"/>
      <c r="I8602" s="210"/>
      <c r="J8602" s="102"/>
      <c r="K8602" s="210"/>
      <c r="L8602" s="102"/>
      <c r="M8602" s="210"/>
      <c r="N8602" s="102"/>
      <c r="O8602" s="210"/>
      <c r="P8602" s="102"/>
      <c r="Q8602" s="215"/>
    </row>
    <row r="8603" spans="2:17" x14ac:dyDescent="0.3">
      <c r="B8603" s="102"/>
      <c r="C8603" s="210"/>
      <c r="D8603" s="102"/>
      <c r="E8603" s="210"/>
      <c r="F8603" s="102"/>
      <c r="G8603" s="210"/>
      <c r="H8603" s="102"/>
      <c r="I8603" s="210"/>
      <c r="J8603" s="102"/>
      <c r="K8603" s="210"/>
      <c r="L8603" s="102"/>
      <c r="M8603" s="210"/>
      <c r="N8603" s="102"/>
      <c r="O8603" s="210"/>
      <c r="P8603" s="102"/>
      <c r="Q8603" s="215"/>
    </row>
    <row r="8604" spans="2:17" x14ac:dyDescent="0.3">
      <c r="B8604" s="102"/>
      <c r="C8604" s="210"/>
      <c r="D8604" s="102"/>
      <c r="E8604" s="210"/>
      <c r="F8604" s="102"/>
      <c r="G8604" s="210"/>
      <c r="H8604" s="102"/>
      <c r="I8604" s="210"/>
      <c r="J8604" s="102"/>
      <c r="K8604" s="210"/>
      <c r="L8604" s="102"/>
      <c r="M8604" s="210"/>
      <c r="N8604" s="102"/>
      <c r="O8604" s="210"/>
      <c r="P8604" s="102"/>
      <c r="Q8604" s="215"/>
    </row>
    <row r="8605" spans="2:17" x14ac:dyDescent="0.3">
      <c r="B8605" s="102"/>
      <c r="C8605" s="210"/>
      <c r="D8605" s="102"/>
      <c r="E8605" s="210"/>
      <c r="F8605" s="102"/>
      <c r="G8605" s="210"/>
      <c r="H8605" s="102"/>
      <c r="I8605" s="210"/>
      <c r="J8605" s="102"/>
      <c r="K8605" s="210"/>
      <c r="L8605" s="102"/>
      <c r="M8605" s="210"/>
      <c r="N8605" s="102"/>
      <c r="O8605" s="210"/>
      <c r="P8605" s="102"/>
      <c r="Q8605" s="215"/>
    </row>
    <row r="8606" spans="2:17" x14ac:dyDescent="0.3">
      <c r="B8606" s="102"/>
      <c r="C8606" s="210"/>
      <c r="D8606" s="102"/>
      <c r="E8606" s="210"/>
      <c r="F8606" s="102"/>
      <c r="G8606" s="210"/>
      <c r="H8606" s="102"/>
      <c r="I8606" s="210"/>
      <c r="J8606" s="102"/>
      <c r="K8606" s="210"/>
      <c r="L8606" s="102"/>
      <c r="M8606" s="210"/>
      <c r="N8606" s="102"/>
      <c r="O8606" s="210"/>
      <c r="P8606" s="102"/>
      <c r="Q8606" s="215"/>
    </row>
    <row r="8607" spans="2:17" x14ac:dyDescent="0.3">
      <c r="B8607" s="102"/>
      <c r="C8607" s="210"/>
      <c r="D8607" s="102"/>
      <c r="E8607" s="210"/>
      <c r="F8607" s="102"/>
      <c r="G8607" s="210"/>
      <c r="H8607" s="102"/>
      <c r="I8607" s="210"/>
      <c r="J8607" s="102"/>
      <c r="K8607" s="210"/>
      <c r="L8607" s="102"/>
      <c r="M8607" s="210"/>
      <c r="N8607" s="102"/>
      <c r="O8607" s="210"/>
      <c r="P8607" s="102"/>
      <c r="Q8607" s="215"/>
    </row>
    <row r="8608" spans="2:17" x14ac:dyDescent="0.3">
      <c r="B8608" s="102"/>
      <c r="C8608" s="210"/>
      <c r="D8608" s="102"/>
      <c r="E8608" s="210"/>
      <c r="F8608" s="102"/>
      <c r="G8608" s="210"/>
      <c r="H8608" s="102"/>
      <c r="I8608" s="210"/>
      <c r="J8608" s="102"/>
      <c r="K8608" s="210"/>
      <c r="L8608" s="102"/>
      <c r="M8608" s="210"/>
      <c r="N8608" s="102"/>
      <c r="O8608" s="210"/>
      <c r="P8608" s="102"/>
      <c r="Q8608" s="215"/>
    </row>
    <row r="8609" spans="2:17" x14ac:dyDescent="0.3">
      <c r="B8609" s="102"/>
      <c r="C8609" s="210"/>
      <c r="D8609" s="102"/>
      <c r="E8609" s="210"/>
      <c r="F8609" s="102"/>
      <c r="G8609" s="210"/>
      <c r="H8609" s="102"/>
      <c r="I8609" s="210"/>
      <c r="J8609" s="102"/>
      <c r="K8609" s="210"/>
      <c r="L8609" s="102"/>
      <c r="M8609" s="210"/>
      <c r="N8609" s="102"/>
      <c r="O8609" s="210"/>
      <c r="P8609" s="102"/>
      <c r="Q8609" s="215"/>
    </row>
    <row r="8610" spans="2:17" x14ac:dyDescent="0.3">
      <c r="B8610" s="102"/>
      <c r="C8610" s="210"/>
      <c r="D8610" s="102"/>
      <c r="E8610" s="210"/>
      <c r="F8610" s="102"/>
      <c r="G8610" s="210"/>
      <c r="H8610" s="102"/>
      <c r="I8610" s="210"/>
      <c r="J8610" s="102"/>
      <c r="K8610" s="210"/>
      <c r="L8610" s="102"/>
      <c r="M8610" s="210"/>
      <c r="N8610" s="102"/>
      <c r="O8610" s="210"/>
      <c r="P8610" s="102"/>
      <c r="Q8610" s="215"/>
    </row>
    <row r="8611" spans="2:17" x14ac:dyDescent="0.3">
      <c r="B8611" s="102"/>
      <c r="C8611" s="210"/>
      <c r="D8611" s="102"/>
      <c r="E8611" s="210"/>
      <c r="F8611" s="102"/>
      <c r="G8611" s="210"/>
      <c r="H8611" s="102"/>
      <c r="I8611" s="210"/>
      <c r="J8611" s="102"/>
      <c r="K8611" s="210"/>
      <c r="L8611" s="102"/>
      <c r="M8611" s="210"/>
      <c r="N8611" s="102"/>
      <c r="O8611" s="210"/>
      <c r="P8611" s="102"/>
      <c r="Q8611" s="215"/>
    </row>
    <row r="8612" spans="2:17" x14ac:dyDescent="0.3">
      <c r="B8612" s="102"/>
      <c r="C8612" s="210"/>
      <c r="D8612" s="102"/>
      <c r="E8612" s="210"/>
      <c r="F8612" s="102"/>
      <c r="G8612" s="210"/>
      <c r="H8612" s="102"/>
      <c r="I8612" s="210"/>
      <c r="J8612" s="102"/>
      <c r="K8612" s="210"/>
      <c r="L8612" s="102"/>
      <c r="M8612" s="210"/>
      <c r="N8612" s="102"/>
      <c r="O8612" s="210"/>
      <c r="P8612" s="102"/>
      <c r="Q8612" s="215"/>
    </row>
    <row r="8613" spans="2:17" x14ac:dyDescent="0.3">
      <c r="B8613" s="102"/>
      <c r="C8613" s="210"/>
      <c r="D8613" s="102"/>
      <c r="E8613" s="210"/>
      <c r="F8613" s="102"/>
      <c r="G8613" s="210"/>
      <c r="H8613" s="102"/>
      <c r="I8613" s="210"/>
      <c r="J8613" s="102"/>
      <c r="K8613" s="210"/>
      <c r="L8613" s="102"/>
      <c r="M8613" s="210"/>
      <c r="N8613" s="102"/>
      <c r="O8613" s="210"/>
      <c r="P8613" s="102"/>
      <c r="Q8613" s="215"/>
    </row>
    <row r="8614" spans="2:17" x14ac:dyDescent="0.3">
      <c r="B8614" s="102"/>
      <c r="C8614" s="210"/>
      <c r="D8614" s="102"/>
      <c r="E8614" s="210"/>
      <c r="F8614" s="102"/>
      <c r="G8614" s="210"/>
      <c r="H8614" s="102"/>
      <c r="I8614" s="210"/>
      <c r="J8614" s="102"/>
      <c r="K8614" s="210"/>
      <c r="L8614" s="102"/>
      <c r="M8614" s="210"/>
      <c r="N8614" s="102"/>
      <c r="O8614" s="210"/>
      <c r="P8614" s="102"/>
      <c r="Q8614" s="215"/>
    </row>
    <row r="8615" spans="2:17" x14ac:dyDescent="0.3">
      <c r="B8615" s="102"/>
      <c r="C8615" s="210"/>
      <c r="D8615" s="102"/>
      <c r="E8615" s="210"/>
      <c r="F8615" s="102"/>
      <c r="G8615" s="210"/>
      <c r="H8615" s="102"/>
      <c r="I8615" s="210"/>
      <c r="J8615" s="102"/>
      <c r="K8615" s="210"/>
      <c r="L8615" s="102"/>
      <c r="M8615" s="210"/>
      <c r="N8615" s="102"/>
      <c r="O8615" s="210"/>
      <c r="P8615" s="102"/>
      <c r="Q8615" s="215"/>
    </row>
    <row r="8616" spans="2:17" x14ac:dyDescent="0.3">
      <c r="B8616" s="102"/>
      <c r="C8616" s="210"/>
      <c r="D8616" s="102"/>
      <c r="E8616" s="210"/>
      <c r="F8616" s="102"/>
      <c r="G8616" s="210"/>
      <c r="H8616" s="102"/>
      <c r="I8616" s="210"/>
      <c r="J8616" s="102"/>
      <c r="K8616" s="210"/>
      <c r="L8616" s="102"/>
      <c r="M8616" s="210"/>
      <c r="N8616" s="102"/>
      <c r="O8616" s="210"/>
      <c r="P8616" s="102"/>
      <c r="Q8616" s="215"/>
    </row>
    <row r="8617" spans="2:17" x14ac:dyDescent="0.3">
      <c r="B8617" s="102"/>
      <c r="C8617" s="210"/>
      <c r="D8617" s="102"/>
      <c r="E8617" s="210"/>
      <c r="F8617" s="102"/>
      <c r="G8617" s="210"/>
      <c r="H8617" s="102"/>
      <c r="I8617" s="210"/>
      <c r="J8617" s="102"/>
      <c r="K8617" s="210"/>
      <c r="L8617" s="102"/>
      <c r="M8617" s="210"/>
      <c r="N8617" s="102"/>
      <c r="O8617" s="210"/>
      <c r="P8617" s="102"/>
      <c r="Q8617" s="215"/>
    </row>
    <row r="8618" spans="2:17" x14ac:dyDescent="0.3">
      <c r="B8618" s="102"/>
      <c r="C8618" s="210"/>
      <c r="D8618" s="102"/>
      <c r="E8618" s="210"/>
      <c r="F8618" s="102"/>
      <c r="G8618" s="210"/>
      <c r="H8618" s="102"/>
      <c r="I8618" s="210"/>
      <c r="J8618" s="102"/>
      <c r="K8618" s="210"/>
      <c r="L8618" s="102"/>
      <c r="M8618" s="210"/>
      <c r="N8618" s="102"/>
      <c r="O8618" s="210"/>
      <c r="P8618" s="102"/>
      <c r="Q8618" s="215"/>
    </row>
    <row r="8619" spans="2:17" x14ac:dyDescent="0.3">
      <c r="B8619" s="102"/>
      <c r="C8619" s="210"/>
      <c r="D8619" s="102"/>
      <c r="E8619" s="210"/>
      <c r="F8619" s="102"/>
      <c r="G8619" s="210"/>
      <c r="H8619" s="102"/>
      <c r="I8619" s="210"/>
      <c r="J8619" s="102"/>
      <c r="K8619" s="210"/>
      <c r="L8619" s="102"/>
      <c r="M8619" s="210"/>
      <c r="N8619" s="102"/>
      <c r="O8619" s="210"/>
      <c r="P8619" s="102"/>
      <c r="Q8619" s="215"/>
    </row>
    <row r="8620" spans="2:17" x14ac:dyDescent="0.3">
      <c r="B8620" s="102"/>
      <c r="C8620" s="210"/>
      <c r="D8620" s="102"/>
      <c r="E8620" s="210"/>
      <c r="F8620" s="102"/>
      <c r="G8620" s="210"/>
      <c r="H8620" s="102"/>
      <c r="I8620" s="210"/>
      <c r="J8620" s="102"/>
      <c r="K8620" s="210"/>
      <c r="L8620" s="102"/>
      <c r="M8620" s="210"/>
      <c r="N8620" s="102"/>
      <c r="O8620" s="210"/>
      <c r="P8620" s="102"/>
      <c r="Q8620" s="215"/>
    </row>
    <row r="8621" spans="2:17" x14ac:dyDescent="0.3">
      <c r="B8621" s="102"/>
      <c r="C8621" s="210"/>
      <c r="D8621" s="102"/>
      <c r="E8621" s="210"/>
      <c r="F8621" s="102"/>
      <c r="G8621" s="210"/>
      <c r="H8621" s="102"/>
      <c r="I8621" s="210"/>
      <c r="J8621" s="102"/>
      <c r="K8621" s="210"/>
      <c r="L8621" s="102"/>
      <c r="M8621" s="210"/>
      <c r="N8621" s="102"/>
      <c r="O8621" s="210"/>
      <c r="P8621" s="102"/>
      <c r="Q8621" s="215"/>
    </row>
    <row r="8622" spans="2:17" x14ac:dyDescent="0.3">
      <c r="B8622" s="102"/>
      <c r="C8622" s="210"/>
      <c r="D8622" s="102"/>
      <c r="E8622" s="210"/>
      <c r="F8622" s="102"/>
      <c r="G8622" s="210"/>
      <c r="H8622" s="102"/>
      <c r="I8622" s="210"/>
      <c r="J8622" s="102"/>
      <c r="K8622" s="210"/>
      <c r="L8622" s="102"/>
      <c r="M8622" s="210"/>
      <c r="N8622" s="102"/>
      <c r="O8622" s="210"/>
      <c r="P8622" s="102"/>
      <c r="Q8622" s="215"/>
    </row>
    <row r="8623" spans="2:17" x14ac:dyDescent="0.3">
      <c r="B8623" s="102"/>
      <c r="C8623" s="210"/>
      <c r="D8623" s="102"/>
      <c r="E8623" s="210"/>
      <c r="F8623" s="102"/>
      <c r="G8623" s="210"/>
      <c r="H8623" s="102"/>
      <c r="I8623" s="210"/>
      <c r="J8623" s="102"/>
      <c r="K8623" s="210"/>
      <c r="L8623" s="102"/>
      <c r="M8623" s="210"/>
      <c r="N8623" s="102"/>
      <c r="O8623" s="210"/>
      <c r="P8623" s="102"/>
      <c r="Q8623" s="215"/>
    </row>
    <row r="8624" spans="2:17" x14ac:dyDescent="0.3">
      <c r="B8624" s="102"/>
      <c r="C8624" s="210"/>
      <c r="D8624" s="102"/>
      <c r="E8624" s="210"/>
      <c r="F8624" s="102"/>
      <c r="G8624" s="210"/>
      <c r="H8624" s="102"/>
      <c r="I8624" s="210"/>
      <c r="J8624" s="102"/>
      <c r="K8624" s="210"/>
      <c r="L8624" s="102"/>
      <c r="M8624" s="210"/>
      <c r="N8624" s="102"/>
      <c r="O8624" s="210"/>
      <c r="P8624" s="102"/>
      <c r="Q8624" s="215"/>
    </row>
    <row r="8625" spans="2:17" x14ac:dyDescent="0.3">
      <c r="B8625" s="102"/>
      <c r="C8625" s="210"/>
      <c r="D8625" s="102"/>
      <c r="E8625" s="210"/>
      <c r="F8625" s="102"/>
      <c r="G8625" s="210"/>
      <c r="H8625" s="102"/>
      <c r="I8625" s="210"/>
      <c r="J8625" s="102"/>
      <c r="K8625" s="210"/>
      <c r="L8625" s="102"/>
      <c r="M8625" s="210"/>
      <c r="N8625" s="102"/>
      <c r="O8625" s="210"/>
      <c r="P8625" s="102"/>
      <c r="Q8625" s="215"/>
    </row>
    <row r="8626" spans="2:17" x14ac:dyDescent="0.3">
      <c r="B8626" s="102"/>
      <c r="C8626" s="210"/>
      <c r="D8626" s="102"/>
      <c r="E8626" s="210"/>
      <c r="F8626" s="102"/>
      <c r="G8626" s="210"/>
      <c r="H8626" s="102"/>
      <c r="I8626" s="210"/>
      <c r="J8626" s="102"/>
      <c r="K8626" s="210"/>
      <c r="L8626" s="102"/>
      <c r="M8626" s="210"/>
      <c r="N8626" s="102"/>
      <c r="O8626" s="210"/>
      <c r="P8626" s="102"/>
      <c r="Q8626" s="215"/>
    </row>
    <row r="8627" spans="2:17" x14ac:dyDescent="0.3">
      <c r="B8627" s="102"/>
      <c r="C8627" s="210"/>
      <c r="D8627" s="102"/>
      <c r="E8627" s="210"/>
      <c r="F8627" s="102"/>
      <c r="G8627" s="210"/>
      <c r="H8627" s="102"/>
      <c r="I8627" s="210"/>
      <c r="J8627" s="102"/>
      <c r="K8627" s="210"/>
      <c r="L8627" s="102"/>
      <c r="M8627" s="210"/>
      <c r="N8627" s="102"/>
      <c r="O8627" s="210"/>
      <c r="P8627" s="102"/>
      <c r="Q8627" s="215"/>
    </row>
    <row r="8628" spans="2:17" x14ac:dyDescent="0.3">
      <c r="B8628" s="102"/>
      <c r="C8628" s="210"/>
      <c r="D8628" s="102"/>
      <c r="E8628" s="210"/>
      <c r="F8628" s="102"/>
      <c r="G8628" s="210"/>
      <c r="H8628" s="102"/>
      <c r="I8628" s="210"/>
      <c r="J8628" s="102"/>
      <c r="K8628" s="210"/>
      <c r="L8628" s="102"/>
      <c r="M8628" s="210"/>
      <c r="N8628" s="102"/>
      <c r="O8628" s="210"/>
      <c r="P8628" s="102"/>
      <c r="Q8628" s="215"/>
    </row>
    <row r="8629" spans="2:17" x14ac:dyDescent="0.3">
      <c r="B8629" s="102"/>
      <c r="C8629" s="210"/>
      <c r="D8629" s="102"/>
      <c r="E8629" s="210"/>
      <c r="F8629" s="102"/>
      <c r="G8629" s="210"/>
      <c r="H8629" s="102"/>
      <c r="I8629" s="210"/>
      <c r="J8629" s="102"/>
      <c r="K8629" s="210"/>
      <c r="L8629" s="102"/>
      <c r="M8629" s="210"/>
      <c r="N8629" s="102"/>
      <c r="O8629" s="210"/>
      <c r="P8629" s="102"/>
      <c r="Q8629" s="215"/>
    </row>
    <row r="8630" spans="2:17" x14ac:dyDescent="0.3">
      <c r="B8630" s="102"/>
      <c r="C8630" s="210"/>
      <c r="D8630" s="102"/>
      <c r="E8630" s="210"/>
      <c r="F8630" s="102"/>
      <c r="G8630" s="210"/>
      <c r="H8630" s="102"/>
      <c r="I8630" s="210"/>
      <c r="J8630" s="102"/>
      <c r="K8630" s="210"/>
      <c r="L8630" s="102"/>
      <c r="M8630" s="210"/>
      <c r="N8630" s="102"/>
      <c r="O8630" s="210"/>
      <c r="P8630" s="102"/>
      <c r="Q8630" s="215"/>
    </row>
    <row r="8631" spans="2:17" x14ac:dyDescent="0.3">
      <c r="B8631" s="102"/>
      <c r="C8631" s="210"/>
      <c r="D8631" s="102"/>
      <c r="E8631" s="210"/>
      <c r="F8631" s="102"/>
      <c r="G8631" s="210"/>
      <c r="H8631" s="102"/>
      <c r="I8631" s="210"/>
      <c r="J8631" s="102"/>
      <c r="K8631" s="210"/>
      <c r="L8631" s="102"/>
      <c r="M8631" s="210"/>
      <c r="N8631" s="102"/>
      <c r="O8631" s="210"/>
      <c r="P8631" s="102"/>
      <c r="Q8631" s="215"/>
    </row>
    <row r="8632" spans="2:17" x14ac:dyDescent="0.3">
      <c r="B8632" s="102"/>
      <c r="C8632" s="210"/>
      <c r="D8632" s="102"/>
      <c r="E8632" s="210"/>
      <c r="F8632" s="102"/>
      <c r="G8632" s="210"/>
      <c r="H8632" s="102"/>
      <c r="I8632" s="210"/>
      <c r="J8632" s="102"/>
      <c r="K8632" s="210"/>
      <c r="L8632" s="102"/>
      <c r="M8632" s="210"/>
      <c r="N8632" s="102"/>
      <c r="O8632" s="210"/>
      <c r="P8632" s="102"/>
      <c r="Q8632" s="215"/>
    </row>
    <row r="8633" spans="2:17" x14ac:dyDescent="0.3">
      <c r="B8633" s="102"/>
      <c r="C8633" s="210"/>
      <c r="D8633" s="102"/>
      <c r="E8633" s="210"/>
      <c r="F8633" s="102"/>
      <c r="G8633" s="210"/>
      <c r="H8633" s="102"/>
      <c r="I8633" s="210"/>
      <c r="J8633" s="102"/>
      <c r="K8633" s="210"/>
      <c r="L8633" s="102"/>
      <c r="M8633" s="210"/>
      <c r="N8633" s="102"/>
      <c r="O8633" s="210"/>
      <c r="P8633" s="102"/>
      <c r="Q8633" s="215"/>
    </row>
    <row r="8634" spans="2:17" x14ac:dyDescent="0.3">
      <c r="B8634" s="102"/>
      <c r="C8634" s="210"/>
      <c r="D8634" s="102"/>
      <c r="E8634" s="210"/>
      <c r="F8634" s="102"/>
      <c r="G8634" s="210"/>
      <c r="H8634" s="102"/>
      <c r="I8634" s="210"/>
      <c r="J8634" s="102"/>
      <c r="K8634" s="210"/>
      <c r="L8634" s="102"/>
      <c r="M8634" s="210"/>
      <c r="N8634" s="102"/>
      <c r="O8634" s="210"/>
      <c r="P8634" s="102"/>
      <c r="Q8634" s="215"/>
    </row>
    <row r="8635" spans="2:17" x14ac:dyDescent="0.3">
      <c r="B8635" s="102"/>
      <c r="C8635" s="210"/>
      <c r="D8635" s="102"/>
      <c r="E8635" s="210"/>
      <c r="F8635" s="102"/>
      <c r="G8635" s="210"/>
      <c r="H8635" s="102"/>
      <c r="I8635" s="210"/>
      <c r="J8635" s="102"/>
      <c r="K8635" s="210"/>
      <c r="L8635" s="102"/>
      <c r="M8635" s="210"/>
      <c r="N8635" s="102"/>
      <c r="O8635" s="210"/>
      <c r="P8635" s="102"/>
      <c r="Q8635" s="215"/>
    </row>
    <row r="8636" spans="2:17" x14ac:dyDescent="0.3">
      <c r="B8636" s="102"/>
      <c r="C8636" s="210"/>
      <c r="D8636" s="102"/>
      <c r="E8636" s="210"/>
      <c r="F8636" s="102"/>
      <c r="G8636" s="210"/>
      <c r="H8636" s="102"/>
      <c r="I8636" s="210"/>
      <c r="J8636" s="102"/>
      <c r="K8636" s="210"/>
      <c r="L8636" s="102"/>
      <c r="M8636" s="210"/>
      <c r="N8636" s="102"/>
      <c r="O8636" s="210"/>
      <c r="P8636" s="102"/>
      <c r="Q8636" s="215"/>
    </row>
    <row r="8637" spans="2:17" x14ac:dyDescent="0.3">
      <c r="B8637" s="102"/>
      <c r="C8637" s="210"/>
      <c r="D8637" s="102"/>
      <c r="E8637" s="210"/>
      <c r="F8637" s="102"/>
      <c r="G8637" s="210"/>
      <c r="H8637" s="102"/>
      <c r="I8637" s="210"/>
      <c r="J8637" s="102"/>
      <c r="K8637" s="210"/>
      <c r="L8637" s="102"/>
      <c r="M8637" s="210"/>
      <c r="N8637" s="102"/>
      <c r="O8637" s="210"/>
      <c r="P8637" s="102"/>
      <c r="Q8637" s="215"/>
    </row>
    <row r="8638" spans="2:17" x14ac:dyDescent="0.3">
      <c r="B8638" s="102"/>
      <c r="C8638" s="210"/>
      <c r="D8638" s="102"/>
      <c r="E8638" s="210"/>
      <c r="F8638" s="102"/>
      <c r="G8638" s="210"/>
      <c r="H8638" s="102"/>
      <c r="I8638" s="210"/>
      <c r="J8638" s="102"/>
      <c r="K8638" s="210"/>
      <c r="L8638" s="102"/>
      <c r="M8638" s="210"/>
      <c r="N8638" s="102"/>
      <c r="O8638" s="210"/>
      <c r="P8638" s="102"/>
      <c r="Q8638" s="215"/>
    </row>
    <row r="8639" spans="2:17" x14ac:dyDescent="0.3">
      <c r="B8639" s="102"/>
      <c r="C8639" s="210"/>
      <c r="D8639" s="102"/>
      <c r="E8639" s="210"/>
      <c r="F8639" s="102"/>
      <c r="G8639" s="210"/>
      <c r="H8639" s="102"/>
      <c r="I8639" s="210"/>
      <c r="J8639" s="102"/>
      <c r="K8639" s="210"/>
      <c r="L8639" s="102"/>
      <c r="M8639" s="210"/>
      <c r="N8639" s="102"/>
      <c r="O8639" s="210"/>
      <c r="P8639" s="102"/>
      <c r="Q8639" s="215"/>
    </row>
    <row r="8640" spans="2:17" x14ac:dyDescent="0.3">
      <c r="B8640" s="102"/>
      <c r="C8640" s="210"/>
      <c r="D8640" s="102"/>
      <c r="E8640" s="210"/>
      <c r="F8640" s="102"/>
      <c r="G8640" s="210"/>
      <c r="H8640" s="102"/>
      <c r="I8640" s="210"/>
      <c r="J8640" s="102"/>
      <c r="K8640" s="210"/>
      <c r="L8640" s="102"/>
      <c r="M8640" s="210"/>
      <c r="N8640" s="102"/>
      <c r="O8640" s="210"/>
      <c r="P8640" s="102"/>
      <c r="Q8640" s="215"/>
    </row>
    <row r="8641" spans="2:17" x14ac:dyDescent="0.3">
      <c r="B8641" s="102"/>
      <c r="C8641" s="210"/>
      <c r="D8641" s="102"/>
      <c r="E8641" s="210"/>
      <c r="F8641" s="102"/>
      <c r="G8641" s="210"/>
      <c r="H8641" s="102"/>
      <c r="I8641" s="210"/>
      <c r="J8641" s="102"/>
      <c r="K8641" s="210"/>
      <c r="L8641" s="102"/>
      <c r="M8641" s="210"/>
      <c r="N8641" s="102"/>
      <c r="O8641" s="210"/>
      <c r="P8641" s="102"/>
      <c r="Q8641" s="215"/>
    </row>
    <row r="8642" spans="2:17" x14ac:dyDescent="0.3">
      <c r="B8642" s="102"/>
      <c r="C8642" s="210"/>
      <c r="D8642" s="102"/>
      <c r="E8642" s="210"/>
      <c r="F8642" s="102"/>
      <c r="G8642" s="210"/>
      <c r="H8642" s="102"/>
      <c r="I8642" s="210"/>
      <c r="J8642" s="102"/>
      <c r="K8642" s="210"/>
      <c r="L8642" s="102"/>
      <c r="M8642" s="210"/>
      <c r="N8642" s="102"/>
      <c r="O8642" s="210"/>
      <c r="P8642" s="102"/>
      <c r="Q8642" s="215"/>
    </row>
    <row r="8643" spans="2:17" x14ac:dyDescent="0.3">
      <c r="B8643" s="102"/>
      <c r="C8643" s="210"/>
      <c r="D8643" s="102"/>
      <c r="E8643" s="210"/>
      <c r="F8643" s="102"/>
      <c r="G8643" s="210"/>
      <c r="H8643" s="102"/>
      <c r="I8643" s="210"/>
      <c r="J8643" s="102"/>
      <c r="K8643" s="210"/>
      <c r="L8643" s="102"/>
      <c r="M8643" s="210"/>
      <c r="N8643" s="102"/>
      <c r="O8643" s="210"/>
      <c r="P8643" s="102"/>
      <c r="Q8643" s="215"/>
    </row>
    <row r="8644" spans="2:17" x14ac:dyDescent="0.3">
      <c r="B8644" s="102"/>
      <c r="C8644" s="210"/>
      <c r="D8644" s="102"/>
      <c r="E8644" s="210"/>
      <c r="F8644" s="102"/>
      <c r="G8644" s="210"/>
      <c r="H8644" s="102"/>
      <c r="I8644" s="210"/>
      <c r="J8644" s="102"/>
      <c r="K8644" s="210"/>
      <c r="L8644" s="102"/>
      <c r="M8644" s="210"/>
      <c r="N8644" s="102"/>
      <c r="O8644" s="210"/>
      <c r="P8644" s="102"/>
      <c r="Q8644" s="215"/>
    </row>
    <row r="8645" spans="2:17" x14ac:dyDescent="0.3">
      <c r="B8645" s="102"/>
      <c r="C8645" s="210"/>
      <c r="D8645" s="102"/>
      <c r="E8645" s="210"/>
      <c r="F8645" s="102"/>
      <c r="G8645" s="210"/>
      <c r="H8645" s="102"/>
      <c r="I8645" s="210"/>
      <c r="J8645" s="102"/>
      <c r="K8645" s="210"/>
      <c r="L8645" s="102"/>
      <c r="M8645" s="210"/>
      <c r="N8645" s="102"/>
      <c r="O8645" s="210"/>
      <c r="P8645" s="102"/>
      <c r="Q8645" s="215"/>
    </row>
    <row r="8646" spans="2:17" x14ac:dyDescent="0.3">
      <c r="B8646" s="102"/>
      <c r="C8646" s="210"/>
      <c r="D8646" s="102"/>
      <c r="E8646" s="210"/>
      <c r="F8646" s="102"/>
      <c r="G8646" s="210"/>
      <c r="H8646" s="102"/>
      <c r="I8646" s="210"/>
      <c r="J8646" s="102"/>
      <c r="K8646" s="210"/>
      <c r="L8646" s="102"/>
      <c r="M8646" s="210"/>
      <c r="N8646" s="102"/>
      <c r="O8646" s="210"/>
      <c r="P8646" s="102"/>
      <c r="Q8646" s="215"/>
    </row>
    <row r="8647" spans="2:17" x14ac:dyDescent="0.3">
      <c r="B8647" s="102"/>
      <c r="C8647" s="210"/>
      <c r="D8647" s="102"/>
      <c r="E8647" s="210"/>
      <c r="F8647" s="102"/>
      <c r="G8647" s="210"/>
      <c r="H8647" s="102"/>
      <c r="I8647" s="210"/>
      <c r="J8647" s="102"/>
      <c r="K8647" s="210"/>
      <c r="L8647" s="102"/>
      <c r="M8647" s="210"/>
      <c r="N8647" s="102"/>
      <c r="O8647" s="210"/>
      <c r="P8647" s="102"/>
      <c r="Q8647" s="215"/>
    </row>
    <row r="8648" spans="2:17" x14ac:dyDescent="0.3">
      <c r="B8648" s="102"/>
      <c r="C8648" s="210"/>
      <c r="D8648" s="102"/>
      <c r="E8648" s="210"/>
      <c r="F8648" s="102"/>
      <c r="G8648" s="210"/>
      <c r="H8648" s="102"/>
      <c r="I8648" s="210"/>
      <c r="J8648" s="102"/>
      <c r="K8648" s="210"/>
      <c r="L8648" s="102"/>
      <c r="M8648" s="210"/>
      <c r="N8648" s="102"/>
      <c r="O8648" s="210"/>
      <c r="P8648" s="102"/>
      <c r="Q8648" s="215"/>
    </row>
    <row r="8649" spans="2:17" x14ac:dyDescent="0.3">
      <c r="B8649" s="102"/>
      <c r="C8649" s="210"/>
      <c r="D8649" s="102"/>
      <c r="E8649" s="210"/>
      <c r="F8649" s="102"/>
      <c r="G8649" s="210"/>
      <c r="H8649" s="102"/>
      <c r="I8649" s="210"/>
      <c r="J8649" s="102"/>
      <c r="K8649" s="210"/>
      <c r="L8649" s="102"/>
      <c r="M8649" s="210"/>
      <c r="N8649" s="102"/>
      <c r="O8649" s="210"/>
      <c r="P8649" s="102"/>
      <c r="Q8649" s="215"/>
    </row>
    <row r="8650" spans="2:17" x14ac:dyDescent="0.3">
      <c r="B8650" s="102"/>
      <c r="C8650" s="210"/>
      <c r="D8650" s="102"/>
      <c r="E8650" s="210"/>
      <c r="F8650" s="102"/>
      <c r="G8650" s="210"/>
      <c r="H8650" s="102"/>
      <c r="I8650" s="210"/>
      <c r="J8650" s="102"/>
      <c r="K8650" s="210"/>
      <c r="L8650" s="102"/>
      <c r="M8650" s="210"/>
      <c r="N8650" s="102"/>
      <c r="O8650" s="210"/>
      <c r="P8650" s="102"/>
      <c r="Q8650" s="215"/>
    </row>
    <row r="8651" spans="2:17" x14ac:dyDescent="0.3">
      <c r="B8651" s="102"/>
      <c r="C8651" s="210"/>
      <c r="D8651" s="102"/>
      <c r="E8651" s="210"/>
      <c r="F8651" s="102"/>
      <c r="G8651" s="210"/>
      <c r="H8651" s="102"/>
      <c r="I8651" s="210"/>
      <c r="J8651" s="102"/>
      <c r="K8651" s="210"/>
      <c r="L8651" s="102"/>
      <c r="M8651" s="210"/>
      <c r="N8651" s="102"/>
      <c r="O8651" s="210"/>
      <c r="P8651" s="102"/>
      <c r="Q8651" s="215"/>
    </row>
    <row r="8652" spans="2:17" x14ac:dyDescent="0.3">
      <c r="B8652" s="102"/>
      <c r="C8652" s="210"/>
      <c r="D8652" s="102"/>
      <c r="E8652" s="210"/>
      <c r="F8652" s="102"/>
      <c r="G8652" s="210"/>
      <c r="H8652" s="102"/>
      <c r="I8652" s="210"/>
      <c r="J8652" s="102"/>
      <c r="K8652" s="210"/>
      <c r="L8652" s="102"/>
      <c r="M8652" s="210"/>
      <c r="N8652" s="102"/>
      <c r="O8652" s="210"/>
      <c r="P8652" s="102"/>
      <c r="Q8652" s="215"/>
    </row>
    <row r="8653" spans="2:17" x14ac:dyDescent="0.3">
      <c r="B8653" s="102"/>
      <c r="C8653" s="210"/>
      <c r="D8653" s="102"/>
      <c r="E8653" s="210"/>
      <c r="F8653" s="102"/>
      <c r="G8653" s="210"/>
      <c r="H8653" s="102"/>
      <c r="I8653" s="210"/>
      <c r="J8653" s="102"/>
      <c r="K8653" s="210"/>
      <c r="L8653" s="102"/>
      <c r="M8653" s="210"/>
      <c r="N8653" s="102"/>
      <c r="O8653" s="210"/>
      <c r="P8653" s="102"/>
      <c r="Q8653" s="215"/>
    </row>
    <row r="8654" spans="2:17" x14ac:dyDescent="0.3">
      <c r="B8654" s="102"/>
      <c r="C8654" s="210"/>
      <c r="D8654" s="102"/>
      <c r="E8654" s="210"/>
      <c r="F8654" s="102"/>
      <c r="G8654" s="210"/>
      <c r="H8654" s="102"/>
      <c r="I8654" s="210"/>
      <c r="J8654" s="102"/>
      <c r="K8654" s="210"/>
      <c r="L8654" s="102"/>
      <c r="M8654" s="210"/>
      <c r="N8654" s="102"/>
      <c r="O8654" s="210"/>
      <c r="P8654" s="102"/>
      <c r="Q8654" s="215"/>
    </row>
    <row r="8655" spans="2:17" x14ac:dyDescent="0.3">
      <c r="B8655" s="102"/>
      <c r="C8655" s="210"/>
      <c r="D8655" s="102"/>
      <c r="E8655" s="210"/>
      <c r="F8655" s="102"/>
      <c r="G8655" s="210"/>
      <c r="H8655" s="102"/>
      <c r="I8655" s="210"/>
      <c r="J8655" s="102"/>
      <c r="K8655" s="210"/>
      <c r="L8655" s="102"/>
      <c r="M8655" s="210"/>
      <c r="N8655" s="102"/>
      <c r="O8655" s="210"/>
      <c r="P8655" s="102"/>
      <c r="Q8655" s="215"/>
    </row>
    <row r="8656" spans="2:17" x14ac:dyDescent="0.3">
      <c r="B8656" s="102"/>
      <c r="C8656" s="210"/>
      <c r="D8656" s="102"/>
      <c r="E8656" s="210"/>
      <c r="F8656" s="102"/>
      <c r="G8656" s="210"/>
      <c r="H8656" s="102"/>
      <c r="I8656" s="210"/>
      <c r="J8656" s="102"/>
      <c r="K8656" s="210"/>
      <c r="L8656" s="102"/>
      <c r="M8656" s="210"/>
      <c r="N8656" s="102"/>
      <c r="O8656" s="210"/>
      <c r="P8656" s="102"/>
      <c r="Q8656" s="215"/>
    </row>
    <row r="8657" spans="2:17" x14ac:dyDescent="0.3">
      <c r="B8657" s="102"/>
      <c r="C8657" s="210"/>
      <c r="D8657" s="102"/>
      <c r="E8657" s="210"/>
      <c r="F8657" s="102"/>
      <c r="G8657" s="210"/>
      <c r="H8657" s="102"/>
      <c r="I8657" s="210"/>
      <c r="J8657" s="102"/>
      <c r="K8657" s="210"/>
      <c r="L8657" s="102"/>
      <c r="M8657" s="210"/>
      <c r="N8657" s="102"/>
      <c r="O8657" s="210"/>
      <c r="P8657" s="102"/>
      <c r="Q8657" s="215"/>
    </row>
    <row r="8658" spans="2:17" x14ac:dyDescent="0.3">
      <c r="B8658" s="102"/>
      <c r="C8658" s="210"/>
      <c r="D8658" s="102"/>
      <c r="E8658" s="210"/>
      <c r="F8658" s="102"/>
      <c r="G8658" s="210"/>
      <c r="H8658" s="102"/>
      <c r="I8658" s="210"/>
      <c r="J8658" s="102"/>
      <c r="K8658" s="210"/>
      <c r="L8658" s="102"/>
      <c r="M8658" s="210"/>
      <c r="N8658" s="102"/>
      <c r="O8658" s="210"/>
      <c r="P8658" s="102"/>
      <c r="Q8658" s="215"/>
    </row>
    <row r="8659" spans="2:17" x14ac:dyDescent="0.3">
      <c r="B8659" s="102"/>
      <c r="C8659" s="210"/>
      <c r="D8659" s="102"/>
      <c r="E8659" s="210"/>
      <c r="F8659" s="102"/>
      <c r="G8659" s="210"/>
      <c r="H8659" s="102"/>
      <c r="I8659" s="210"/>
      <c r="J8659" s="102"/>
      <c r="K8659" s="210"/>
      <c r="L8659" s="102"/>
      <c r="M8659" s="210"/>
      <c r="N8659" s="102"/>
      <c r="O8659" s="210"/>
      <c r="P8659" s="102"/>
      <c r="Q8659" s="215"/>
    </row>
    <row r="8660" spans="2:17" x14ac:dyDescent="0.3">
      <c r="B8660" s="102"/>
      <c r="C8660" s="210"/>
      <c r="D8660" s="102"/>
      <c r="E8660" s="210"/>
      <c r="F8660" s="102"/>
      <c r="G8660" s="210"/>
      <c r="H8660" s="102"/>
      <c r="I8660" s="210"/>
      <c r="J8660" s="102"/>
      <c r="K8660" s="210"/>
      <c r="L8660" s="102"/>
      <c r="M8660" s="210"/>
      <c r="N8660" s="102"/>
      <c r="O8660" s="210"/>
      <c r="P8660" s="102"/>
      <c r="Q8660" s="215"/>
    </row>
    <row r="8661" spans="2:17" x14ac:dyDescent="0.3">
      <c r="B8661" s="102"/>
      <c r="C8661" s="210"/>
      <c r="D8661" s="102"/>
      <c r="E8661" s="210"/>
      <c r="F8661" s="102"/>
      <c r="G8661" s="210"/>
      <c r="H8661" s="102"/>
      <c r="I8661" s="210"/>
      <c r="J8661" s="102"/>
      <c r="K8661" s="210"/>
      <c r="L8661" s="102"/>
      <c r="M8661" s="210"/>
      <c r="N8661" s="102"/>
      <c r="O8661" s="210"/>
      <c r="P8661" s="102"/>
      <c r="Q8661" s="215"/>
    </row>
    <row r="8662" spans="2:17" x14ac:dyDescent="0.3">
      <c r="B8662" s="102"/>
      <c r="C8662" s="210"/>
      <c r="D8662" s="102"/>
      <c r="E8662" s="210"/>
      <c r="F8662" s="102"/>
      <c r="G8662" s="210"/>
      <c r="H8662" s="102"/>
      <c r="I8662" s="210"/>
      <c r="J8662" s="102"/>
      <c r="K8662" s="210"/>
      <c r="L8662" s="102"/>
      <c r="M8662" s="210"/>
      <c r="N8662" s="102"/>
      <c r="O8662" s="210"/>
      <c r="P8662" s="102"/>
      <c r="Q8662" s="215"/>
    </row>
    <row r="8663" spans="2:17" x14ac:dyDescent="0.3">
      <c r="B8663" s="102"/>
      <c r="C8663" s="210"/>
      <c r="D8663" s="102"/>
      <c r="E8663" s="210"/>
      <c r="F8663" s="102"/>
      <c r="G8663" s="210"/>
      <c r="H8663" s="102"/>
      <c r="I8663" s="210"/>
      <c r="J8663" s="102"/>
      <c r="K8663" s="210"/>
      <c r="L8663" s="102"/>
      <c r="M8663" s="210"/>
      <c r="N8663" s="102"/>
      <c r="O8663" s="210"/>
      <c r="P8663" s="102"/>
      <c r="Q8663" s="215"/>
    </row>
    <row r="8664" spans="2:17" x14ac:dyDescent="0.3">
      <c r="B8664" s="102"/>
      <c r="C8664" s="210"/>
      <c r="D8664" s="102"/>
      <c r="E8664" s="210"/>
      <c r="F8664" s="102"/>
      <c r="G8664" s="210"/>
      <c r="H8664" s="102"/>
      <c r="I8664" s="210"/>
      <c r="J8664" s="102"/>
      <c r="K8664" s="210"/>
      <c r="L8664" s="102"/>
      <c r="M8664" s="210"/>
      <c r="N8664" s="102"/>
      <c r="O8664" s="210"/>
      <c r="P8664" s="102"/>
      <c r="Q8664" s="215"/>
    </row>
    <row r="8665" spans="2:17" x14ac:dyDescent="0.3">
      <c r="B8665" s="102"/>
      <c r="C8665" s="210"/>
      <c r="D8665" s="102"/>
      <c r="E8665" s="210"/>
      <c r="F8665" s="102"/>
      <c r="G8665" s="210"/>
      <c r="H8665" s="102"/>
      <c r="I8665" s="210"/>
      <c r="J8665" s="102"/>
      <c r="K8665" s="210"/>
      <c r="L8665" s="102"/>
      <c r="M8665" s="210"/>
      <c r="N8665" s="102"/>
      <c r="O8665" s="210"/>
      <c r="P8665" s="102"/>
      <c r="Q8665" s="215"/>
    </row>
    <row r="8666" spans="2:17" x14ac:dyDescent="0.3">
      <c r="B8666" s="102"/>
      <c r="C8666" s="210"/>
      <c r="D8666" s="102"/>
      <c r="E8666" s="210"/>
      <c r="F8666" s="102"/>
      <c r="G8666" s="210"/>
      <c r="H8666" s="102"/>
      <c r="I8666" s="210"/>
      <c r="J8666" s="102"/>
      <c r="K8666" s="210"/>
      <c r="L8666" s="102"/>
      <c r="M8666" s="210"/>
      <c r="N8666" s="102"/>
      <c r="O8666" s="210"/>
      <c r="P8666" s="102"/>
      <c r="Q8666" s="215"/>
    </row>
    <row r="8667" spans="2:17" x14ac:dyDescent="0.3">
      <c r="B8667" s="102"/>
      <c r="C8667" s="210"/>
      <c r="D8667" s="102"/>
      <c r="E8667" s="210"/>
      <c r="F8667" s="102"/>
      <c r="G8667" s="210"/>
      <c r="H8667" s="102"/>
      <c r="I8667" s="210"/>
      <c r="J8667" s="102"/>
      <c r="K8667" s="210"/>
      <c r="L8667" s="102"/>
      <c r="M8667" s="210"/>
      <c r="N8667" s="102"/>
      <c r="O8667" s="210"/>
      <c r="P8667" s="102"/>
      <c r="Q8667" s="215"/>
    </row>
    <row r="8668" spans="2:17" x14ac:dyDescent="0.3">
      <c r="B8668" s="102"/>
      <c r="C8668" s="210"/>
      <c r="D8668" s="102"/>
      <c r="E8668" s="210"/>
      <c r="F8668" s="102"/>
      <c r="G8668" s="210"/>
      <c r="H8668" s="102"/>
      <c r="I8668" s="210"/>
      <c r="J8668" s="102"/>
      <c r="K8668" s="210"/>
      <c r="L8668" s="102"/>
      <c r="M8668" s="210"/>
      <c r="N8668" s="102"/>
      <c r="O8668" s="210"/>
      <c r="P8668" s="102"/>
      <c r="Q8668" s="215"/>
    </row>
    <row r="8669" spans="2:17" x14ac:dyDescent="0.3">
      <c r="B8669" s="102"/>
      <c r="C8669" s="210"/>
      <c r="D8669" s="102"/>
      <c r="E8669" s="210"/>
      <c r="F8669" s="102"/>
      <c r="G8669" s="210"/>
      <c r="H8669" s="102"/>
      <c r="I8669" s="210"/>
      <c r="J8669" s="102"/>
      <c r="K8669" s="210"/>
      <c r="L8669" s="102"/>
      <c r="M8669" s="210"/>
      <c r="N8669" s="102"/>
      <c r="O8669" s="210"/>
      <c r="P8669" s="102"/>
      <c r="Q8669" s="215"/>
    </row>
    <row r="8670" spans="2:17" x14ac:dyDescent="0.3">
      <c r="B8670" s="102"/>
      <c r="C8670" s="210"/>
      <c r="D8670" s="102"/>
      <c r="E8670" s="210"/>
      <c r="F8670" s="102"/>
      <c r="G8670" s="210"/>
      <c r="H8670" s="102"/>
      <c r="I8670" s="210"/>
      <c r="J8670" s="102"/>
      <c r="K8670" s="210"/>
      <c r="L8670" s="102"/>
      <c r="M8670" s="210"/>
      <c r="N8670" s="102"/>
      <c r="O8670" s="210"/>
      <c r="P8670" s="102"/>
      <c r="Q8670" s="215"/>
    </row>
    <row r="8671" spans="2:17" x14ac:dyDescent="0.3">
      <c r="B8671" s="102"/>
      <c r="C8671" s="210"/>
      <c r="D8671" s="102"/>
      <c r="E8671" s="210"/>
      <c r="F8671" s="102"/>
      <c r="G8671" s="210"/>
      <c r="H8671" s="102"/>
      <c r="I8671" s="210"/>
      <c r="J8671" s="102"/>
      <c r="K8671" s="210"/>
      <c r="L8671" s="102"/>
      <c r="M8671" s="210"/>
      <c r="N8671" s="102"/>
      <c r="O8671" s="210"/>
      <c r="P8671" s="102"/>
      <c r="Q8671" s="215"/>
    </row>
    <row r="8672" spans="2:17" x14ac:dyDescent="0.3">
      <c r="B8672" s="102"/>
      <c r="C8672" s="210"/>
      <c r="D8672" s="102"/>
      <c r="E8672" s="210"/>
      <c r="F8672" s="102"/>
      <c r="G8672" s="210"/>
      <c r="H8672" s="102"/>
      <c r="I8672" s="210"/>
      <c r="J8672" s="102"/>
      <c r="K8672" s="210"/>
      <c r="L8672" s="102"/>
      <c r="M8672" s="210"/>
      <c r="N8672" s="102"/>
      <c r="O8672" s="210"/>
      <c r="P8672" s="102"/>
      <c r="Q8672" s="215"/>
    </row>
    <row r="8673" spans="2:17" x14ac:dyDescent="0.3">
      <c r="B8673" s="102"/>
      <c r="C8673" s="210"/>
      <c r="D8673" s="102"/>
      <c r="E8673" s="210"/>
      <c r="F8673" s="102"/>
      <c r="G8673" s="210"/>
      <c r="H8673" s="102"/>
      <c r="I8673" s="210"/>
      <c r="J8673" s="102"/>
      <c r="K8673" s="210"/>
      <c r="L8673" s="102"/>
      <c r="M8673" s="210"/>
      <c r="N8673" s="102"/>
      <c r="O8673" s="210"/>
      <c r="P8673" s="102"/>
      <c r="Q8673" s="215"/>
    </row>
    <row r="8674" spans="2:17" x14ac:dyDescent="0.3">
      <c r="B8674" s="102"/>
      <c r="C8674" s="210"/>
      <c r="D8674" s="102"/>
      <c r="E8674" s="210"/>
      <c r="F8674" s="102"/>
      <c r="G8674" s="210"/>
      <c r="H8674" s="102"/>
      <c r="I8674" s="210"/>
      <c r="J8674" s="102"/>
      <c r="K8674" s="210"/>
      <c r="L8674" s="102"/>
      <c r="M8674" s="210"/>
      <c r="N8674" s="102"/>
      <c r="O8674" s="210"/>
      <c r="P8674" s="102"/>
      <c r="Q8674" s="215"/>
    </row>
    <row r="8675" spans="2:17" x14ac:dyDescent="0.3">
      <c r="B8675" s="102"/>
      <c r="C8675" s="210"/>
      <c r="D8675" s="102"/>
      <c r="E8675" s="210"/>
      <c r="F8675" s="102"/>
      <c r="G8675" s="210"/>
      <c r="H8675" s="102"/>
      <c r="I8675" s="210"/>
      <c r="J8675" s="102"/>
      <c r="K8675" s="210"/>
      <c r="L8675" s="102"/>
      <c r="M8675" s="210"/>
      <c r="N8675" s="102"/>
      <c r="O8675" s="210"/>
      <c r="P8675" s="102"/>
      <c r="Q8675" s="215"/>
    </row>
    <row r="8676" spans="2:17" x14ac:dyDescent="0.3">
      <c r="B8676" s="102"/>
      <c r="C8676" s="210"/>
      <c r="D8676" s="102"/>
      <c r="E8676" s="210"/>
      <c r="F8676" s="102"/>
      <c r="G8676" s="210"/>
      <c r="H8676" s="102"/>
      <c r="I8676" s="210"/>
      <c r="J8676" s="102"/>
      <c r="K8676" s="210"/>
      <c r="L8676" s="102"/>
      <c r="M8676" s="210"/>
      <c r="N8676" s="102"/>
      <c r="O8676" s="210"/>
      <c r="P8676" s="102"/>
      <c r="Q8676" s="215"/>
    </row>
    <row r="8677" spans="2:17" x14ac:dyDescent="0.3">
      <c r="B8677" s="102"/>
      <c r="C8677" s="210"/>
      <c r="D8677" s="102"/>
      <c r="E8677" s="210"/>
      <c r="F8677" s="102"/>
      <c r="G8677" s="210"/>
      <c r="H8677" s="102"/>
      <c r="I8677" s="210"/>
      <c r="J8677" s="102"/>
      <c r="K8677" s="210"/>
      <c r="L8677" s="102"/>
      <c r="M8677" s="210"/>
      <c r="N8677" s="102"/>
      <c r="O8677" s="210"/>
      <c r="P8677" s="102"/>
      <c r="Q8677" s="215"/>
    </row>
    <row r="8678" spans="2:17" x14ac:dyDescent="0.3">
      <c r="B8678" s="102"/>
      <c r="C8678" s="210"/>
      <c r="D8678" s="102"/>
      <c r="E8678" s="210"/>
      <c r="F8678" s="102"/>
      <c r="G8678" s="210"/>
      <c r="H8678" s="102"/>
      <c r="I8678" s="210"/>
      <c r="J8678" s="102"/>
      <c r="K8678" s="210"/>
      <c r="L8678" s="102"/>
      <c r="M8678" s="210"/>
      <c r="N8678" s="102"/>
      <c r="O8678" s="210"/>
      <c r="P8678" s="102"/>
      <c r="Q8678" s="215"/>
    </row>
    <row r="8679" spans="2:17" x14ac:dyDescent="0.3">
      <c r="B8679" s="102"/>
      <c r="C8679" s="210"/>
      <c r="D8679" s="102"/>
      <c r="E8679" s="210"/>
      <c r="F8679" s="102"/>
      <c r="G8679" s="210"/>
      <c r="H8679" s="102"/>
      <c r="I8679" s="210"/>
      <c r="J8679" s="102"/>
      <c r="K8679" s="210"/>
      <c r="L8679" s="102"/>
      <c r="M8679" s="210"/>
      <c r="N8679" s="102"/>
      <c r="O8679" s="210"/>
      <c r="P8679" s="102"/>
      <c r="Q8679" s="215"/>
    </row>
    <row r="8680" spans="2:17" x14ac:dyDescent="0.3">
      <c r="B8680" s="102"/>
      <c r="C8680" s="210"/>
      <c r="D8680" s="102"/>
      <c r="E8680" s="210"/>
      <c r="F8680" s="102"/>
      <c r="G8680" s="210"/>
      <c r="H8680" s="102"/>
      <c r="I8680" s="210"/>
      <c r="J8680" s="102"/>
      <c r="K8680" s="210"/>
      <c r="L8680" s="102"/>
      <c r="M8680" s="210"/>
      <c r="N8680" s="102"/>
      <c r="O8680" s="210"/>
      <c r="P8680" s="102"/>
      <c r="Q8680" s="215"/>
    </row>
    <row r="8681" spans="2:17" x14ac:dyDescent="0.3">
      <c r="B8681" s="102"/>
      <c r="C8681" s="210"/>
      <c r="D8681" s="102"/>
      <c r="E8681" s="210"/>
      <c r="F8681" s="102"/>
      <c r="G8681" s="210"/>
      <c r="H8681" s="102"/>
      <c r="I8681" s="210"/>
      <c r="J8681" s="102"/>
      <c r="K8681" s="210"/>
      <c r="L8681" s="102"/>
      <c r="M8681" s="210"/>
      <c r="N8681" s="102"/>
      <c r="O8681" s="210"/>
      <c r="P8681" s="102"/>
      <c r="Q8681" s="215"/>
    </row>
    <row r="8682" spans="2:17" x14ac:dyDescent="0.3">
      <c r="B8682" s="102"/>
      <c r="C8682" s="210"/>
      <c r="D8682" s="102"/>
      <c r="E8682" s="210"/>
      <c r="F8682" s="102"/>
      <c r="G8682" s="210"/>
      <c r="H8682" s="102"/>
      <c r="I8682" s="210"/>
      <c r="J8682" s="102"/>
      <c r="K8682" s="210"/>
      <c r="L8682" s="102"/>
      <c r="M8682" s="210"/>
      <c r="N8682" s="102"/>
      <c r="O8682" s="210"/>
      <c r="P8682" s="102"/>
      <c r="Q8682" s="215"/>
    </row>
    <row r="8683" spans="2:17" x14ac:dyDescent="0.3">
      <c r="B8683" s="102"/>
      <c r="C8683" s="210"/>
      <c r="D8683" s="102"/>
      <c r="E8683" s="210"/>
      <c r="F8683" s="102"/>
      <c r="G8683" s="210"/>
      <c r="H8683" s="102"/>
      <c r="I8683" s="210"/>
      <c r="J8683" s="102"/>
      <c r="K8683" s="210"/>
      <c r="L8683" s="102"/>
      <c r="M8683" s="210"/>
      <c r="N8683" s="102"/>
      <c r="O8683" s="210"/>
      <c r="P8683" s="102"/>
      <c r="Q8683" s="215"/>
    </row>
    <row r="8684" spans="2:17" x14ac:dyDescent="0.3">
      <c r="B8684" s="102"/>
      <c r="C8684" s="210"/>
      <c r="D8684" s="102"/>
      <c r="E8684" s="210"/>
      <c r="F8684" s="102"/>
      <c r="G8684" s="210"/>
      <c r="H8684" s="102"/>
      <c r="I8684" s="210"/>
      <c r="J8684" s="102"/>
      <c r="K8684" s="210"/>
      <c r="L8684" s="102"/>
      <c r="M8684" s="210"/>
      <c r="N8684" s="102"/>
      <c r="O8684" s="210"/>
      <c r="P8684" s="102"/>
      <c r="Q8684" s="215"/>
    </row>
    <row r="8685" spans="2:17" x14ac:dyDescent="0.3">
      <c r="B8685" s="102"/>
      <c r="C8685" s="210"/>
      <c r="D8685" s="102"/>
      <c r="E8685" s="210"/>
      <c r="F8685" s="102"/>
      <c r="G8685" s="210"/>
      <c r="H8685" s="102"/>
      <c r="I8685" s="210"/>
      <c r="J8685" s="102"/>
      <c r="K8685" s="210"/>
      <c r="L8685" s="102"/>
      <c r="M8685" s="210"/>
      <c r="N8685" s="102"/>
      <c r="O8685" s="210"/>
      <c r="P8685" s="102"/>
      <c r="Q8685" s="215"/>
    </row>
    <row r="8686" spans="2:17" x14ac:dyDescent="0.3">
      <c r="B8686" s="102"/>
      <c r="C8686" s="210"/>
      <c r="D8686" s="102"/>
      <c r="E8686" s="210"/>
      <c r="F8686" s="102"/>
      <c r="G8686" s="210"/>
      <c r="H8686" s="102"/>
      <c r="I8686" s="210"/>
      <c r="J8686" s="102"/>
      <c r="K8686" s="210"/>
      <c r="L8686" s="102"/>
      <c r="M8686" s="210"/>
      <c r="N8686" s="102"/>
      <c r="O8686" s="210"/>
      <c r="P8686" s="102"/>
      <c r="Q8686" s="215"/>
    </row>
    <row r="8687" spans="2:17" x14ac:dyDescent="0.3">
      <c r="B8687" s="102"/>
      <c r="C8687" s="210"/>
      <c r="D8687" s="102"/>
      <c r="E8687" s="210"/>
      <c r="F8687" s="102"/>
      <c r="G8687" s="210"/>
      <c r="H8687" s="102"/>
      <c r="I8687" s="210"/>
      <c r="J8687" s="102"/>
      <c r="K8687" s="210"/>
      <c r="L8687" s="102"/>
      <c r="M8687" s="210"/>
      <c r="N8687" s="102"/>
      <c r="O8687" s="210"/>
      <c r="P8687" s="102"/>
      <c r="Q8687" s="215"/>
    </row>
    <row r="8688" spans="2:17" x14ac:dyDescent="0.3">
      <c r="B8688" s="102"/>
      <c r="C8688" s="210"/>
      <c r="D8688" s="102"/>
      <c r="E8688" s="210"/>
      <c r="F8688" s="102"/>
      <c r="G8688" s="210"/>
      <c r="H8688" s="102"/>
      <c r="I8688" s="210"/>
      <c r="J8688" s="102"/>
      <c r="K8688" s="210"/>
      <c r="L8688" s="102"/>
      <c r="M8688" s="210"/>
      <c r="N8688" s="102"/>
      <c r="O8688" s="210"/>
      <c r="P8688" s="102"/>
      <c r="Q8688" s="215"/>
    </row>
    <row r="8689" spans="2:17" x14ac:dyDescent="0.3">
      <c r="B8689" s="102"/>
      <c r="C8689" s="210"/>
      <c r="D8689" s="102"/>
      <c r="E8689" s="210"/>
      <c r="F8689" s="102"/>
      <c r="G8689" s="210"/>
      <c r="H8689" s="102"/>
      <c r="I8689" s="210"/>
      <c r="J8689" s="102"/>
      <c r="K8689" s="210"/>
      <c r="L8689" s="102"/>
      <c r="M8689" s="210"/>
      <c r="N8689" s="102"/>
      <c r="O8689" s="210"/>
      <c r="P8689" s="102"/>
      <c r="Q8689" s="215"/>
    </row>
    <row r="8690" spans="2:17" x14ac:dyDescent="0.3">
      <c r="B8690" s="102"/>
      <c r="C8690" s="210"/>
      <c r="D8690" s="102"/>
      <c r="E8690" s="210"/>
      <c r="F8690" s="102"/>
      <c r="G8690" s="210"/>
      <c r="H8690" s="102"/>
      <c r="I8690" s="210"/>
      <c r="J8690" s="102"/>
      <c r="K8690" s="210"/>
      <c r="L8690" s="102"/>
      <c r="M8690" s="210"/>
      <c r="N8690" s="102"/>
      <c r="O8690" s="210"/>
      <c r="P8690" s="102"/>
      <c r="Q8690" s="215"/>
    </row>
    <row r="8691" spans="2:17" x14ac:dyDescent="0.3">
      <c r="B8691" s="102"/>
      <c r="C8691" s="210"/>
      <c r="D8691" s="102"/>
      <c r="E8691" s="210"/>
      <c r="F8691" s="102"/>
      <c r="G8691" s="210"/>
      <c r="H8691" s="102"/>
      <c r="I8691" s="210"/>
      <c r="J8691" s="102"/>
      <c r="K8691" s="210"/>
      <c r="L8691" s="102"/>
      <c r="M8691" s="210"/>
      <c r="N8691" s="102"/>
      <c r="O8691" s="210"/>
      <c r="P8691" s="102"/>
      <c r="Q8691" s="215"/>
    </row>
    <row r="8692" spans="2:17" x14ac:dyDescent="0.3">
      <c r="B8692" s="102"/>
      <c r="C8692" s="210"/>
      <c r="D8692" s="102"/>
      <c r="E8692" s="210"/>
      <c r="F8692" s="102"/>
      <c r="G8692" s="210"/>
      <c r="H8692" s="102"/>
      <c r="I8692" s="210"/>
      <c r="J8692" s="102"/>
      <c r="K8692" s="210"/>
      <c r="L8692" s="102"/>
      <c r="M8692" s="210"/>
      <c r="N8692" s="102"/>
      <c r="O8692" s="210"/>
      <c r="P8692" s="102"/>
      <c r="Q8692" s="215"/>
    </row>
    <row r="8693" spans="2:17" x14ac:dyDescent="0.3">
      <c r="B8693" s="102"/>
      <c r="C8693" s="210"/>
      <c r="D8693" s="102"/>
      <c r="E8693" s="210"/>
      <c r="F8693" s="102"/>
      <c r="G8693" s="210"/>
      <c r="H8693" s="102"/>
      <c r="I8693" s="210"/>
      <c r="J8693" s="102"/>
      <c r="K8693" s="210"/>
      <c r="L8693" s="102"/>
      <c r="M8693" s="210"/>
      <c r="N8693" s="102"/>
      <c r="O8693" s="210"/>
      <c r="P8693" s="102"/>
      <c r="Q8693" s="215"/>
    </row>
    <row r="8694" spans="2:17" x14ac:dyDescent="0.3">
      <c r="B8694" s="102"/>
      <c r="C8694" s="210"/>
      <c r="D8694" s="102"/>
      <c r="E8694" s="210"/>
      <c r="F8694" s="102"/>
      <c r="G8694" s="210"/>
      <c r="H8694" s="102"/>
      <c r="I8694" s="210"/>
      <c r="J8694" s="102"/>
      <c r="K8694" s="210"/>
      <c r="L8694" s="102"/>
      <c r="M8694" s="210"/>
      <c r="N8694" s="102"/>
      <c r="O8694" s="210"/>
      <c r="P8694" s="102"/>
      <c r="Q8694" s="215"/>
    </row>
    <row r="8695" spans="2:17" x14ac:dyDescent="0.3">
      <c r="B8695" s="102"/>
      <c r="C8695" s="210"/>
      <c r="D8695" s="102"/>
      <c r="E8695" s="210"/>
      <c r="F8695" s="102"/>
      <c r="G8695" s="210"/>
      <c r="H8695" s="102"/>
      <c r="I8695" s="210"/>
      <c r="J8695" s="102"/>
      <c r="K8695" s="210"/>
      <c r="L8695" s="102"/>
      <c r="M8695" s="210"/>
      <c r="N8695" s="102"/>
      <c r="O8695" s="210"/>
      <c r="P8695" s="102"/>
      <c r="Q8695" s="215"/>
    </row>
    <row r="8696" spans="2:17" x14ac:dyDescent="0.3">
      <c r="B8696" s="102"/>
      <c r="C8696" s="210"/>
      <c r="D8696" s="102"/>
      <c r="E8696" s="210"/>
      <c r="F8696" s="102"/>
      <c r="G8696" s="210"/>
      <c r="H8696" s="102"/>
      <c r="I8696" s="210"/>
      <c r="J8696" s="102"/>
      <c r="K8696" s="210"/>
      <c r="L8696" s="102"/>
      <c r="M8696" s="210"/>
      <c r="N8696" s="102"/>
      <c r="O8696" s="210"/>
      <c r="P8696" s="102"/>
      <c r="Q8696" s="215"/>
    </row>
    <row r="8697" spans="2:17" x14ac:dyDescent="0.3">
      <c r="B8697" s="102"/>
      <c r="C8697" s="210"/>
      <c r="D8697" s="102"/>
      <c r="E8697" s="210"/>
      <c r="F8697" s="102"/>
      <c r="G8697" s="210"/>
      <c r="H8697" s="102"/>
      <c r="I8697" s="210"/>
      <c r="J8697" s="102"/>
      <c r="K8697" s="210"/>
      <c r="L8697" s="102"/>
      <c r="M8697" s="210"/>
      <c r="N8697" s="102"/>
      <c r="O8697" s="210"/>
      <c r="P8697" s="102"/>
      <c r="Q8697" s="215"/>
    </row>
    <row r="8698" spans="2:17" x14ac:dyDescent="0.3">
      <c r="B8698" s="102"/>
      <c r="C8698" s="210"/>
      <c r="D8698" s="102"/>
      <c r="E8698" s="210"/>
      <c r="F8698" s="102"/>
      <c r="G8698" s="210"/>
      <c r="H8698" s="102"/>
      <c r="I8698" s="210"/>
      <c r="J8698" s="102"/>
      <c r="K8698" s="210"/>
      <c r="L8698" s="102"/>
      <c r="M8698" s="210"/>
      <c r="N8698" s="102"/>
      <c r="O8698" s="210"/>
      <c r="P8698" s="102"/>
      <c r="Q8698" s="215"/>
    </row>
    <row r="8699" spans="2:17" x14ac:dyDescent="0.3">
      <c r="B8699" s="102"/>
      <c r="C8699" s="210"/>
      <c r="D8699" s="102"/>
      <c r="E8699" s="210"/>
      <c r="F8699" s="102"/>
      <c r="G8699" s="210"/>
      <c r="H8699" s="102"/>
      <c r="I8699" s="210"/>
      <c r="J8699" s="102"/>
      <c r="K8699" s="210"/>
      <c r="L8699" s="102"/>
      <c r="M8699" s="210"/>
      <c r="N8699" s="102"/>
      <c r="O8699" s="210"/>
      <c r="P8699" s="102"/>
      <c r="Q8699" s="215"/>
    </row>
    <row r="8700" spans="2:17" x14ac:dyDescent="0.3">
      <c r="B8700" s="102"/>
      <c r="C8700" s="210"/>
      <c r="D8700" s="102"/>
      <c r="E8700" s="210"/>
      <c r="F8700" s="102"/>
      <c r="G8700" s="210"/>
      <c r="H8700" s="102"/>
      <c r="I8700" s="210"/>
      <c r="J8700" s="102"/>
      <c r="K8700" s="210"/>
      <c r="L8700" s="102"/>
      <c r="M8700" s="210"/>
      <c r="N8700" s="102"/>
      <c r="O8700" s="210"/>
      <c r="P8700" s="102"/>
      <c r="Q8700" s="215"/>
    </row>
    <row r="8701" spans="2:17" x14ac:dyDescent="0.3">
      <c r="B8701" s="102"/>
      <c r="C8701" s="210"/>
      <c r="D8701" s="102"/>
      <c r="E8701" s="210"/>
      <c r="F8701" s="102"/>
      <c r="G8701" s="210"/>
      <c r="H8701" s="102"/>
      <c r="I8701" s="210"/>
      <c r="J8701" s="102"/>
      <c r="K8701" s="210"/>
      <c r="L8701" s="102"/>
      <c r="M8701" s="210"/>
      <c r="N8701" s="102"/>
      <c r="O8701" s="210"/>
      <c r="P8701" s="102"/>
      <c r="Q8701" s="215"/>
    </row>
    <row r="8702" spans="2:17" x14ac:dyDescent="0.3">
      <c r="B8702" s="102"/>
      <c r="C8702" s="210"/>
      <c r="D8702" s="102"/>
      <c r="E8702" s="210"/>
      <c r="F8702" s="102"/>
      <c r="G8702" s="210"/>
      <c r="H8702" s="102"/>
      <c r="I8702" s="210"/>
      <c r="J8702" s="102"/>
      <c r="K8702" s="210"/>
      <c r="L8702" s="102"/>
      <c r="M8702" s="210"/>
      <c r="N8702" s="102"/>
      <c r="O8702" s="210"/>
      <c r="P8702" s="102"/>
      <c r="Q8702" s="215"/>
    </row>
    <row r="8703" spans="2:17" x14ac:dyDescent="0.3">
      <c r="B8703" s="102"/>
      <c r="C8703" s="210"/>
      <c r="D8703" s="102"/>
      <c r="E8703" s="210"/>
      <c r="F8703" s="102"/>
      <c r="G8703" s="210"/>
      <c r="H8703" s="102"/>
      <c r="I8703" s="210"/>
      <c r="J8703" s="102"/>
      <c r="K8703" s="210"/>
      <c r="L8703" s="102"/>
      <c r="M8703" s="210"/>
      <c r="N8703" s="102"/>
      <c r="O8703" s="210"/>
      <c r="P8703" s="102"/>
      <c r="Q8703" s="215"/>
    </row>
    <row r="8704" spans="2:17" x14ac:dyDescent="0.3">
      <c r="B8704" s="102"/>
      <c r="C8704" s="210"/>
      <c r="D8704" s="102"/>
      <c r="E8704" s="210"/>
      <c r="F8704" s="102"/>
      <c r="G8704" s="210"/>
      <c r="H8704" s="102"/>
      <c r="I8704" s="210"/>
      <c r="J8704" s="102"/>
      <c r="K8704" s="210"/>
      <c r="L8704" s="102"/>
      <c r="M8704" s="210"/>
      <c r="N8704" s="102"/>
      <c r="O8704" s="210"/>
      <c r="P8704" s="102"/>
      <c r="Q8704" s="215"/>
    </row>
    <row r="8705" spans="2:17" x14ac:dyDescent="0.3">
      <c r="B8705" s="102"/>
      <c r="C8705" s="210"/>
      <c r="D8705" s="102"/>
      <c r="E8705" s="210"/>
      <c r="F8705" s="102"/>
      <c r="G8705" s="210"/>
      <c r="H8705" s="102"/>
      <c r="I8705" s="210"/>
      <c r="J8705" s="102"/>
      <c r="K8705" s="210"/>
      <c r="L8705" s="102"/>
      <c r="M8705" s="210"/>
      <c r="N8705" s="102"/>
      <c r="O8705" s="210"/>
      <c r="P8705" s="102"/>
      <c r="Q8705" s="215"/>
    </row>
    <row r="8706" spans="2:17" x14ac:dyDescent="0.3">
      <c r="B8706" s="102"/>
      <c r="C8706" s="210"/>
      <c r="D8706" s="102"/>
      <c r="E8706" s="210"/>
      <c r="F8706" s="102"/>
      <c r="G8706" s="210"/>
      <c r="H8706" s="102"/>
      <c r="I8706" s="210"/>
      <c r="J8706" s="102"/>
      <c r="K8706" s="210"/>
      <c r="L8706" s="102"/>
      <c r="M8706" s="210"/>
      <c r="N8706" s="102"/>
      <c r="O8706" s="210"/>
      <c r="P8706" s="102"/>
      <c r="Q8706" s="215"/>
    </row>
    <row r="8707" spans="2:17" x14ac:dyDescent="0.3">
      <c r="B8707" s="102"/>
      <c r="C8707" s="210"/>
      <c r="D8707" s="102"/>
      <c r="E8707" s="210"/>
      <c r="F8707" s="102"/>
      <c r="G8707" s="210"/>
      <c r="H8707" s="102"/>
      <c r="I8707" s="210"/>
      <c r="J8707" s="102"/>
      <c r="K8707" s="210"/>
      <c r="L8707" s="102"/>
      <c r="M8707" s="210"/>
      <c r="N8707" s="102"/>
      <c r="O8707" s="210"/>
      <c r="P8707" s="102"/>
      <c r="Q8707" s="215"/>
    </row>
    <row r="8708" spans="2:17" x14ac:dyDescent="0.3">
      <c r="B8708" s="102"/>
      <c r="C8708" s="210"/>
      <c r="D8708" s="102"/>
      <c r="E8708" s="210"/>
      <c r="F8708" s="102"/>
      <c r="G8708" s="210"/>
      <c r="H8708" s="102"/>
      <c r="I8708" s="210"/>
      <c r="J8708" s="102"/>
      <c r="K8708" s="210"/>
      <c r="L8708" s="102"/>
      <c r="M8708" s="210"/>
      <c r="N8708" s="102"/>
      <c r="O8708" s="210"/>
      <c r="P8708" s="102"/>
      <c r="Q8708" s="215"/>
    </row>
    <row r="8709" spans="2:17" x14ac:dyDescent="0.3">
      <c r="B8709" s="102"/>
      <c r="C8709" s="210"/>
      <c r="D8709" s="102"/>
      <c r="E8709" s="210"/>
      <c r="F8709" s="102"/>
      <c r="G8709" s="210"/>
      <c r="H8709" s="102"/>
      <c r="I8709" s="210"/>
      <c r="J8709" s="102"/>
      <c r="K8709" s="210"/>
      <c r="L8709" s="102"/>
      <c r="M8709" s="210"/>
      <c r="N8709" s="102"/>
      <c r="O8709" s="210"/>
      <c r="P8709" s="102"/>
      <c r="Q8709" s="215"/>
    </row>
    <row r="8710" spans="2:17" x14ac:dyDescent="0.3">
      <c r="B8710" s="102"/>
      <c r="C8710" s="210"/>
      <c r="D8710" s="102"/>
      <c r="E8710" s="210"/>
      <c r="F8710" s="102"/>
      <c r="G8710" s="210"/>
      <c r="H8710" s="102"/>
      <c r="I8710" s="210"/>
      <c r="J8710" s="102"/>
      <c r="K8710" s="210"/>
      <c r="L8710" s="102"/>
      <c r="M8710" s="210"/>
      <c r="N8710" s="102"/>
      <c r="O8710" s="210"/>
      <c r="P8710" s="102"/>
      <c r="Q8710" s="215"/>
    </row>
    <row r="8711" spans="2:17" x14ac:dyDescent="0.3">
      <c r="B8711" s="102"/>
      <c r="C8711" s="210"/>
      <c r="D8711" s="102"/>
      <c r="E8711" s="210"/>
      <c r="F8711" s="102"/>
      <c r="G8711" s="210"/>
      <c r="H8711" s="102"/>
      <c r="I8711" s="210"/>
      <c r="J8711" s="102"/>
      <c r="K8711" s="210"/>
      <c r="L8711" s="102"/>
      <c r="M8711" s="210"/>
      <c r="N8711" s="102"/>
      <c r="O8711" s="210"/>
      <c r="P8711" s="102"/>
      <c r="Q8711" s="215"/>
    </row>
    <row r="8712" spans="2:17" x14ac:dyDescent="0.3">
      <c r="B8712" s="102"/>
      <c r="C8712" s="210"/>
      <c r="D8712" s="102"/>
      <c r="E8712" s="210"/>
      <c r="F8712" s="102"/>
      <c r="G8712" s="210"/>
      <c r="H8712" s="102"/>
      <c r="I8712" s="210"/>
      <c r="J8712" s="102"/>
      <c r="K8712" s="210"/>
      <c r="L8712" s="102"/>
      <c r="M8712" s="210"/>
      <c r="N8712" s="102"/>
      <c r="O8712" s="210"/>
      <c r="P8712" s="102"/>
      <c r="Q8712" s="215"/>
    </row>
    <row r="8713" spans="2:17" x14ac:dyDescent="0.3">
      <c r="B8713" s="102"/>
      <c r="C8713" s="210"/>
      <c r="D8713" s="102"/>
      <c r="E8713" s="210"/>
      <c r="F8713" s="102"/>
      <c r="G8713" s="210"/>
      <c r="H8713" s="102"/>
      <c r="I8713" s="210"/>
      <c r="J8713" s="102"/>
      <c r="K8713" s="210"/>
      <c r="L8713" s="102"/>
      <c r="M8713" s="210"/>
      <c r="N8713" s="102"/>
      <c r="O8713" s="210"/>
      <c r="P8713" s="102"/>
      <c r="Q8713" s="215"/>
    </row>
    <row r="8714" spans="2:17" x14ac:dyDescent="0.3">
      <c r="B8714" s="102"/>
      <c r="C8714" s="210"/>
      <c r="D8714" s="102"/>
      <c r="E8714" s="210"/>
      <c r="F8714" s="102"/>
      <c r="G8714" s="210"/>
      <c r="H8714" s="102"/>
      <c r="I8714" s="210"/>
      <c r="J8714" s="102"/>
      <c r="K8714" s="210"/>
      <c r="L8714" s="102"/>
      <c r="M8714" s="210"/>
      <c r="N8714" s="102"/>
      <c r="O8714" s="210"/>
      <c r="P8714" s="102"/>
      <c r="Q8714" s="215"/>
    </row>
    <row r="8715" spans="2:17" x14ac:dyDescent="0.3">
      <c r="B8715" s="102"/>
      <c r="C8715" s="210"/>
      <c r="D8715" s="102"/>
      <c r="E8715" s="210"/>
      <c r="F8715" s="102"/>
      <c r="G8715" s="210"/>
      <c r="H8715" s="102"/>
      <c r="I8715" s="210"/>
      <c r="J8715" s="102"/>
      <c r="K8715" s="210"/>
      <c r="L8715" s="102"/>
      <c r="M8715" s="210"/>
      <c r="N8715" s="102"/>
      <c r="O8715" s="210"/>
      <c r="P8715" s="102"/>
      <c r="Q8715" s="215"/>
    </row>
    <row r="8716" spans="2:17" x14ac:dyDescent="0.3">
      <c r="B8716" s="102"/>
      <c r="C8716" s="210"/>
      <c r="D8716" s="102"/>
      <c r="E8716" s="210"/>
      <c r="F8716" s="102"/>
      <c r="G8716" s="210"/>
      <c r="H8716" s="102"/>
      <c r="I8716" s="210"/>
      <c r="J8716" s="102"/>
      <c r="K8716" s="210"/>
      <c r="L8716" s="102"/>
      <c r="M8716" s="210"/>
      <c r="N8716" s="102"/>
      <c r="O8716" s="210"/>
      <c r="P8716" s="102"/>
      <c r="Q8716" s="215"/>
    </row>
    <row r="8717" spans="2:17" x14ac:dyDescent="0.3">
      <c r="B8717" s="102"/>
      <c r="C8717" s="210"/>
      <c r="D8717" s="102"/>
      <c r="E8717" s="210"/>
      <c r="F8717" s="102"/>
      <c r="G8717" s="210"/>
      <c r="H8717" s="102"/>
      <c r="I8717" s="210"/>
      <c r="J8717" s="102"/>
      <c r="K8717" s="210"/>
      <c r="L8717" s="102"/>
      <c r="M8717" s="210"/>
      <c r="N8717" s="102"/>
      <c r="O8717" s="210"/>
      <c r="P8717" s="102"/>
      <c r="Q8717" s="215"/>
    </row>
    <row r="8718" spans="2:17" x14ac:dyDescent="0.3">
      <c r="B8718" s="102"/>
      <c r="C8718" s="210"/>
      <c r="D8718" s="102"/>
      <c r="E8718" s="210"/>
      <c r="F8718" s="102"/>
      <c r="G8718" s="210"/>
      <c r="H8718" s="102"/>
      <c r="I8718" s="210"/>
      <c r="J8718" s="102"/>
      <c r="K8718" s="210"/>
      <c r="L8718" s="102"/>
      <c r="M8718" s="210"/>
      <c r="N8718" s="102"/>
      <c r="O8718" s="210"/>
      <c r="P8718" s="102"/>
      <c r="Q8718" s="215"/>
    </row>
    <row r="8719" spans="2:17" x14ac:dyDescent="0.3">
      <c r="B8719" s="102"/>
      <c r="C8719" s="210"/>
      <c r="D8719" s="102"/>
      <c r="E8719" s="210"/>
      <c r="F8719" s="102"/>
      <c r="G8719" s="210"/>
      <c r="H8719" s="102"/>
      <c r="I8719" s="210"/>
      <c r="J8719" s="102"/>
      <c r="K8719" s="210"/>
      <c r="L8719" s="102"/>
      <c r="M8719" s="210"/>
      <c r="N8719" s="102"/>
      <c r="O8719" s="210"/>
      <c r="P8719" s="102"/>
      <c r="Q8719" s="215"/>
    </row>
    <row r="8720" spans="2:17" x14ac:dyDescent="0.3">
      <c r="B8720" s="102"/>
      <c r="C8720" s="210"/>
      <c r="D8720" s="102"/>
      <c r="E8720" s="210"/>
      <c r="F8720" s="102"/>
      <c r="G8720" s="210"/>
      <c r="H8720" s="102"/>
      <c r="I8720" s="210"/>
      <c r="J8720" s="102"/>
      <c r="K8720" s="210"/>
      <c r="L8720" s="102"/>
      <c r="M8720" s="210"/>
      <c r="N8720" s="102"/>
      <c r="O8720" s="210"/>
      <c r="P8720" s="102"/>
      <c r="Q8720" s="215"/>
    </row>
    <row r="8721" spans="2:17" x14ac:dyDescent="0.3">
      <c r="B8721" s="102"/>
      <c r="C8721" s="210"/>
      <c r="D8721" s="102"/>
      <c r="E8721" s="210"/>
      <c r="F8721" s="102"/>
      <c r="G8721" s="210"/>
      <c r="H8721" s="102"/>
      <c r="I8721" s="210"/>
      <c r="J8721" s="102"/>
      <c r="K8721" s="210"/>
      <c r="L8721" s="102"/>
      <c r="M8721" s="210"/>
      <c r="N8721" s="102"/>
      <c r="O8721" s="210"/>
      <c r="P8721" s="102"/>
      <c r="Q8721" s="215"/>
    </row>
    <row r="8722" spans="2:17" x14ac:dyDescent="0.3">
      <c r="B8722" s="102"/>
      <c r="C8722" s="210"/>
      <c r="D8722" s="102"/>
      <c r="E8722" s="210"/>
      <c r="F8722" s="102"/>
      <c r="G8722" s="210"/>
      <c r="H8722" s="102"/>
      <c r="I8722" s="210"/>
      <c r="J8722" s="102"/>
      <c r="K8722" s="210"/>
      <c r="L8722" s="102"/>
      <c r="M8722" s="210"/>
      <c r="N8722" s="102"/>
      <c r="O8722" s="210"/>
      <c r="P8722" s="102"/>
      <c r="Q8722" s="215"/>
    </row>
    <row r="8723" spans="2:17" x14ac:dyDescent="0.3">
      <c r="B8723" s="102"/>
      <c r="C8723" s="210"/>
      <c r="D8723" s="102"/>
      <c r="E8723" s="210"/>
      <c r="F8723" s="102"/>
      <c r="G8723" s="210"/>
      <c r="H8723" s="102"/>
      <c r="I8723" s="210"/>
      <c r="J8723" s="102"/>
      <c r="K8723" s="210"/>
      <c r="L8723" s="102"/>
      <c r="M8723" s="210"/>
      <c r="N8723" s="102"/>
      <c r="O8723" s="210"/>
      <c r="P8723" s="102"/>
      <c r="Q8723" s="215"/>
    </row>
    <row r="8724" spans="2:17" x14ac:dyDescent="0.3">
      <c r="B8724" s="102"/>
      <c r="C8724" s="210"/>
      <c r="D8724" s="102"/>
      <c r="E8724" s="210"/>
      <c r="F8724" s="102"/>
      <c r="G8724" s="210"/>
      <c r="H8724" s="102"/>
      <c r="I8724" s="210"/>
      <c r="J8724" s="102"/>
      <c r="K8724" s="210"/>
      <c r="L8724" s="102"/>
      <c r="M8724" s="210"/>
      <c r="N8724" s="102"/>
      <c r="O8724" s="210"/>
      <c r="P8724" s="102"/>
      <c r="Q8724" s="215"/>
    </row>
    <row r="8725" spans="2:17" x14ac:dyDescent="0.3">
      <c r="B8725" s="102"/>
      <c r="C8725" s="210"/>
      <c r="D8725" s="102"/>
      <c r="E8725" s="210"/>
      <c r="F8725" s="102"/>
      <c r="G8725" s="210"/>
      <c r="H8725" s="102"/>
      <c r="I8725" s="210"/>
      <c r="J8725" s="102"/>
      <c r="K8725" s="210"/>
      <c r="L8725" s="102"/>
      <c r="M8725" s="210"/>
      <c r="N8725" s="102"/>
      <c r="O8725" s="210"/>
      <c r="P8725" s="102"/>
      <c r="Q8725" s="215"/>
    </row>
    <row r="8726" spans="2:17" x14ac:dyDescent="0.3">
      <c r="B8726" s="102"/>
      <c r="C8726" s="210"/>
      <c r="D8726" s="102"/>
      <c r="E8726" s="210"/>
      <c r="F8726" s="102"/>
      <c r="G8726" s="210"/>
      <c r="H8726" s="102"/>
      <c r="I8726" s="210"/>
      <c r="J8726" s="102"/>
      <c r="K8726" s="210"/>
      <c r="L8726" s="102"/>
      <c r="M8726" s="210"/>
      <c r="N8726" s="102"/>
      <c r="O8726" s="210"/>
      <c r="P8726" s="102"/>
      <c r="Q8726" s="215"/>
    </row>
    <row r="8727" spans="2:17" x14ac:dyDescent="0.3">
      <c r="B8727" s="102"/>
      <c r="C8727" s="210"/>
      <c r="D8727" s="102"/>
      <c r="E8727" s="210"/>
      <c r="F8727" s="102"/>
      <c r="G8727" s="210"/>
      <c r="H8727" s="102"/>
      <c r="I8727" s="210"/>
      <c r="J8727" s="102"/>
      <c r="K8727" s="210"/>
      <c r="L8727" s="102"/>
      <c r="M8727" s="210"/>
      <c r="N8727" s="102"/>
      <c r="O8727" s="210"/>
      <c r="P8727" s="102"/>
      <c r="Q8727" s="215"/>
    </row>
    <row r="8728" spans="2:17" x14ac:dyDescent="0.3">
      <c r="B8728" s="102"/>
      <c r="C8728" s="210"/>
      <c r="D8728" s="102"/>
      <c r="E8728" s="210"/>
      <c r="F8728" s="102"/>
      <c r="G8728" s="210"/>
      <c r="H8728" s="102"/>
      <c r="I8728" s="210"/>
      <c r="J8728" s="102"/>
      <c r="K8728" s="210"/>
      <c r="L8728" s="102"/>
      <c r="M8728" s="210"/>
      <c r="N8728" s="102"/>
      <c r="O8728" s="210"/>
      <c r="P8728" s="102"/>
      <c r="Q8728" s="215"/>
    </row>
    <row r="8729" spans="2:17" x14ac:dyDescent="0.3">
      <c r="B8729" s="102"/>
      <c r="C8729" s="210"/>
      <c r="D8729" s="102"/>
      <c r="E8729" s="210"/>
      <c r="F8729" s="102"/>
      <c r="G8729" s="210"/>
      <c r="H8729" s="102"/>
      <c r="I8729" s="210"/>
      <c r="J8729" s="102"/>
      <c r="K8729" s="210"/>
      <c r="L8729" s="102"/>
      <c r="M8729" s="210"/>
      <c r="N8729" s="102"/>
      <c r="O8729" s="210"/>
      <c r="P8729" s="102"/>
      <c r="Q8729" s="215"/>
    </row>
    <row r="8730" spans="2:17" x14ac:dyDescent="0.3">
      <c r="B8730" s="102"/>
      <c r="C8730" s="210"/>
      <c r="D8730" s="102"/>
      <c r="E8730" s="210"/>
      <c r="F8730" s="102"/>
      <c r="G8730" s="210"/>
      <c r="H8730" s="102"/>
      <c r="I8730" s="210"/>
      <c r="J8730" s="102"/>
      <c r="K8730" s="210"/>
      <c r="L8730" s="102"/>
      <c r="M8730" s="210"/>
      <c r="N8730" s="102"/>
      <c r="O8730" s="210"/>
      <c r="P8730" s="102"/>
      <c r="Q8730" s="215"/>
    </row>
    <row r="8731" spans="2:17" x14ac:dyDescent="0.3">
      <c r="B8731" s="102"/>
      <c r="C8731" s="210"/>
      <c r="D8731" s="102"/>
      <c r="E8731" s="210"/>
      <c r="F8731" s="102"/>
      <c r="G8731" s="210"/>
      <c r="H8731" s="102"/>
      <c r="I8731" s="210"/>
      <c r="J8731" s="102"/>
      <c r="K8731" s="210"/>
      <c r="L8731" s="102"/>
      <c r="M8731" s="210"/>
      <c r="N8731" s="102"/>
      <c r="O8731" s="210"/>
      <c r="P8731" s="102"/>
      <c r="Q8731" s="215"/>
    </row>
    <row r="8732" spans="2:17" x14ac:dyDescent="0.3">
      <c r="B8732" s="102"/>
      <c r="C8732" s="210"/>
      <c r="D8732" s="102"/>
      <c r="E8732" s="210"/>
      <c r="F8732" s="102"/>
      <c r="G8732" s="210"/>
      <c r="H8732" s="102"/>
      <c r="I8732" s="210"/>
      <c r="J8732" s="102"/>
      <c r="K8732" s="210"/>
      <c r="L8732" s="102"/>
      <c r="M8732" s="210"/>
      <c r="N8732" s="102"/>
      <c r="O8732" s="210"/>
      <c r="P8732" s="102"/>
      <c r="Q8732" s="215"/>
    </row>
    <row r="8733" spans="2:17" x14ac:dyDescent="0.3">
      <c r="B8733" s="102"/>
      <c r="C8733" s="210"/>
      <c r="D8733" s="102"/>
      <c r="E8733" s="210"/>
      <c r="F8733" s="102"/>
      <c r="G8733" s="210"/>
      <c r="H8733" s="102"/>
      <c r="I8733" s="210"/>
      <c r="J8733" s="102"/>
      <c r="K8733" s="210"/>
      <c r="L8733" s="102"/>
      <c r="M8733" s="210"/>
      <c r="N8733" s="102"/>
      <c r="O8733" s="210"/>
      <c r="P8733" s="102"/>
      <c r="Q8733" s="215"/>
    </row>
    <row r="8734" spans="2:17" x14ac:dyDescent="0.3">
      <c r="B8734" s="102"/>
      <c r="C8734" s="210"/>
      <c r="D8734" s="102"/>
      <c r="E8734" s="210"/>
      <c r="F8734" s="102"/>
      <c r="G8734" s="210"/>
      <c r="H8734" s="102"/>
      <c r="I8734" s="210"/>
      <c r="J8734" s="102"/>
      <c r="K8734" s="210"/>
      <c r="L8734" s="102"/>
      <c r="M8734" s="210"/>
      <c r="N8734" s="102"/>
      <c r="O8734" s="210"/>
      <c r="P8734" s="102"/>
      <c r="Q8734" s="215"/>
    </row>
    <row r="8735" spans="2:17" x14ac:dyDescent="0.3">
      <c r="B8735" s="102"/>
      <c r="C8735" s="210"/>
      <c r="D8735" s="102"/>
      <c r="E8735" s="210"/>
      <c r="F8735" s="102"/>
      <c r="G8735" s="210"/>
      <c r="H8735" s="102"/>
      <c r="I8735" s="210"/>
      <c r="J8735" s="102"/>
      <c r="K8735" s="210"/>
      <c r="L8735" s="102"/>
      <c r="M8735" s="210"/>
      <c r="N8735" s="102"/>
      <c r="O8735" s="210"/>
      <c r="P8735" s="102"/>
      <c r="Q8735" s="215"/>
    </row>
    <row r="8736" spans="2:17" x14ac:dyDescent="0.3">
      <c r="B8736" s="102"/>
      <c r="C8736" s="210"/>
      <c r="D8736" s="102"/>
      <c r="E8736" s="210"/>
      <c r="F8736" s="102"/>
      <c r="G8736" s="210"/>
      <c r="H8736" s="102"/>
      <c r="I8736" s="210"/>
      <c r="J8736" s="102"/>
      <c r="K8736" s="210"/>
      <c r="L8736" s="102"/>
      <c r="M8736" s="210"/>
      <c r="N8736" s="102"/>
      <c r="O8736" s="210"/>
      <c r="P8736" s="102"/>
      <c r="Q8736" s="215"/>
    </row>
    <row r="8737" spans="2:17" x14ac:dyDescent="0.3">
      <c r="B8737" s="102"/>
      <c r="C8737" s="210"/>
      <c r="D8737" s="102"/>
      <c r="E8737" s="210"/>
      <c r="F8737" s="102"/>
      <c r="G8737" s="210"/>
      <c r="H8737" s="102"/>
      <c r="I8737" s="210"/>
      <c r="J8737" s="102"/>
      <c r="K8737" s="210"/>
      <c r="L8737" s="102"/>
      <c r="M8737" s="210"/>
      <c r="N8737" s="102"/>
      <c r="O8737" s="210"/>
      <c r="P8737" s="102"/>
      <c r="Q8737" s="215"/>
    </row>
    <row r="8738" spans="2:17" x14ac:dyDescent="0.3">
      <c r="B8738" s="102"/>
      <c r="C8738" s="210"/>
      <c r="D8738" s="102"/>
      <c r="E8738" s="210"/>
      <c r="F8738" s="102"/>
      <c r="G8738" s="210"/>
      <c r="H8738" s="102"/>
      <c r="I8738" s="210"/>
      <c r="J8738" s="102"/>
      <c r="K8738" s="210"/>
      <c r="L8738" s="102"/>
      <c r="M8738" s="210"/>
      <c r="N8738" s="102"/>
      <c r="O8738" s="210"/>
      <c r="P8738" s="102"/>
      <c r="Q8738" s="215"/>
    </row>
    <row r="8739" spans="2:17" x14ac:dyDescent="0.3">
      <c r="B8739" s="102"/>
      <c r="C8739" s="210"/>
      <c r="D8739" s="102"/>
      <c r="E8739" s="210"/>
      <c r="F8739" s="102"/>
      <c r="G8739" s="210"/>
      <c r="H8739" s="102"/>
      <c r="I8739" s="210"/>
      <c r="J8739" s="102"/>
      <c r="K8739" s="210"/>
      <c r="L8739" s="102"/>
      <c r="M8739" s="210"/>
      <c r="N8739" s="102"/>
      <c r="O8739" s="210"/>
      <c r="P8739" s="102"/>
      <c r="Q8739" s="215"/>
    </row>
    <row r="8740" spans="2:17" x14ac:dyDescent="0.3">
      <c r="B8740" s="102"/>
      <c r="C8740" s="210"/>
      <c r="D8740" s="102"/>
      <c r="E8740" s="210"/>
      <c r="F8740" s="102"/>
      <c r="G8740" s="210"/>
      <c r="H8740" s="102"/>
      <c r="I8740" s="210"/>
      <c r="J8740" s="102"/>
      <c r="K8740" s="210"/>
      <c r="L8740" s="102"/>
      <c r="M8740" s="210"/>
      <c r="N8740" s="102"/>
      <c r="O8740" s="210"/>
      <c r="P8740" s="102"/>
      <c r="Q8740" s="215"/>
    </row>
    <row r="8741" spans="2:17" x14ac:dyDescent="0.3">
      <c r="B8741" s="102"/>
      <c r="C8741" s="210"/>
      <c r="D8741" s="102"/>
      <c r="E8741" s="210"/>
      <c r="F8741" s="102"/>
      <c r="G8741" s="210"/>
      <c r="H8741" s="102"/>
      <c r="I8741" s="210"/>
      <c r="J8741" s="102"/>
      <c r="K8741" s="210"/>
      <c r="L8741" s="102"/>
      <c r="M8741" s="210"/>
      <c r="N8741" s="102"/>
      <c r="O8741" s="210"/>
      <c r="P8741" s="102"/>
      <c r="Q8741" s="215"/>
    </row>
    <row r="8742" spans="2:17" x14ac:dyDescent="0.3">
      <c r="B8742" s="102"/>
      <c r="C8742" s="210"/>
      <c r="D8742" s="102"/>
      <c r="E8742" s="210"/>
      <c r="F8742" s="102"/>
      <c r="G8742" s="210"/>
      <c r="H8742" s="102"/>
      <c r="I8742" s="210"/>
      <c r="J8742" s="102"/>
      <c r="K8742" s="210"/>
      <c r="L8742" s="102"/>
      <c r="M8742" s="210"/>
      <c r="N8742" s="102"/>
      <c r="O8742" s="210"/>
      <c r="P8742" s="102"/>
      <c r="Q8742" s="215"/>
    </row>
    <row r="8743" spans="2:17" x14ac:dyDescent="0.3">
      <c r="B8743" s="102"/>
      <c r="C8743" s="210"/>
      <c r="D8743" s="102"/>
      <c r="E8743" s="210"/>
      <c r="F8743" s="102"/>
      <c r="G8743" s="210"/>
      <c r="H8743" s="102"/>
      <c r="I8743" s="210"/>
      <c r="J8743" s="102"/>
      <c r="K8743" s="210"/>
      <c r="L8743" s="102"/>
      <c r="M8743" s="210"/>
      <c r="N8743" s="102"/>
      <c r="O8743" s="210"/>
      <c r="P8743" s="102"/>
      <c r="Q8743" s="215"/>
    </row>
    <row r="8744" spans="2:17" x14ac:dyDescent="0.3">
      <c r="B8744" s="102"/>
      <c r="C8744" s="210"/>
      <c r="D8744" s="102"/>
      <c r="E8744" s="210"/>
      <c r="F8744" s="102"/>
      <c r="G8744" s="210"/>
      <c r="H8744" s="102"/>
      <c r="I8744" s="210"/>
      <c r="J8744" s="102"/>
      <c r="K8744" s="210"/>
      <c r="L8744" s="102"/>
      <c r="M8744" s="210"/>
      <c r="N8744" s="102"/>
      <c r="O8744" s="210"/>
      <c r="P8744" s="102"/>
      <c r="Q8744" s="215"/>
    </row>
    <row r="8745" spans="2:17" x14ac:dyDescent="0.3">
      <c r="B8745" s="102"/>
      <c r="C8745" s="210"/>
      <c r="D8745" s="102"/>
      <c r="E8745" s="210"/>
      <c r="F8745" s="102"/>
      <c r="G8745" s="210"/>
      <c r="H8745" s="102"/>
      <c r="I8745" s="210"/>
      <c r="J8745" s="102"/>
      <c r="K8745" s="210"/>
      <c r="L8745" s="102"/>
      <c r="M8745" s="210"/>
      <c r="N8745" s="102"/>
      <c r="O8745" s="210"/>
      <c r="P8745" s="102"/>
      <c r="Q8745" s="215"/>
    </row>
    <row r="8746" spans="2:17" x14ac:dyDescent="0.3">
      <c r="B8746" s="102"/>
      <c r="C8746" s="210"/>
      <c r="D8746" s="102"/>
      <c r="E8746" s="210"/>
      <c r="F8746" s="102"/>
      <c r="G8746" s="210"/>
      <c r="H8746" s="102"/>
      <c r="I8746" s="210"/>
      <c r="J8746" s="102"/>
      <c r="K8746" s="210"/>
      <c r="L8746" s="102"/>
      <c r="M8746" s="210"/>
      <c r="N8746" s="102"/>
      <c r="O8746" s="210"/>
      <c r="P8746" s="102"/>
      <c r="Q8746" s="215"/>
    </row>
    <row r="8747" spans="2:17" x14ac:dyDescent="0.3">
      <c r="B8747" s="102"/>
      <c r="C8747" s="210"/>
      <c r="D8747" s="102"/>
      <c r="E8747" s="210"/>
      <c r="F8747" s="102"/>
      <c r="G8747" s="210"/>
      <c r="H8747" s="102"/>
      <c r="I8747" s="210"/>
      <c r="J8747" s="102"/>
      <c r="K8747" s="210"/>
      <c r="L8747" s="102"/>
      <c r="M8747" s="210"/>
      <c r="N8747" s="102"/>
      <c r="O8747" s="210"/>
      <c r="P8747" s="102"/>
      <c r="Q8747" s="215"/>
    </row>
    <row r="8748" spans="2:17" x14ac:dyDescent="0.3">
      <c r="B8748" s="102"/>
      <c r="C8748" s="210"/>
      <c r="D8748" s="102"/>
      <c r="E8748" s="210"/>
      <c r="F8748" s="102"/>
      <c r="G8748" s="210"/>
      <c r="H8748" s="102"/>
      <c r="I8748" s="210"/>
      <c r="J8748" s="102"/>
      <c r="K8748" s="210"/>
      <c r="L8748" s="102"/>
      <c r="M8748" s="210"/>
      <c r="N8748" s="102"/>
      <c r="O8748" s="210"/>
      <c r="P8748" s="102"/>
      <c r="Q8748" s="215"/>
    </row>
    <row r="8749" spans="2:17" x14ac:dyDescent="0.3">
      <c r="B8749" s="102"/>
      <c r="C8749" s="210"/>
      <c r="D8749" s="102"/>
      <c r="E8749" s="210"/>
      <c r="F8749" s="102"/>
      <c r="G8749" s="210"/>
      <c r="H8749" s="102"/>
      <c r="I8749" s="210"/>
      <c r="J8749" s="102"/>
      <c r="K8749" s="210"/>
      <c r="L8749" s="102"/>
      <c r="M8749" s="210"/>
      <c r="N8749" s="102"/>
      <c r="O8749" s="210"/>
      <c r="P8749" s="102"/>
      <c r="Q8749" s="215"/>
    </row>
    <row r="8750" spans="2:17" x14ac:dyDescent="0.3">
      <c r="B8750" s="102"/>
      <c r="C8750" s="210"/>
      <c r="D8750" s="102"/>
      <c r="E8750" s="210"/>
      <c r="F8750" s="102"/>
      <c r="G8750" s="210"/>
      <c r="H8750" s="102"/>
      <c r="I8750" s="210"/>
      <c r="J8750" s="102"/>
      <c r="K8750" s="210"/>
      <c r="L8750" s="102"/>
      <c r="M8750" s="210"/>
      <c r="N8750" s="102"/>
      <c r="O8750" s="210"/>
      <c r="P8750" s="102"/>
      <c r="Q8750" s="215"/>
    </row>
    <row r="8751" spans="2:17" x14ac:dyDescent="0.3">
      <c r="B8751" s="102"/>
      <c r="C8751" s="210"/>
      <c r="D8751" s="102"/>
      <c r="E8751" s="210"/>
      <c r="F8751" s="102"/>
      <c r="G8751" s="210"/>
      <c r="H8751" s="102"/>
      <c r="I8751" s="210"/>
      <c r="J8751" s="102"/>
      <c r="K8751" s="210"/>
      <c r="L8751" s="102"/>
      <c r="M8751" s="210"/>
      <c r="N8751" s="102"/>
      <c r="O8751" s="210"/>
      <c r="P8751" s="102"/>
      <c r="Q8751" s="215"/>
    </row>
    <row r="8752" spans="2:17" x14ac:dyDescent="0.3">
      <c r="B8752" s="102"/>
      <c r="C8752" s="210"/>
      <c r="D8752" s="102"/>
      <c r="E8752" s="210"/>
      <c r="F8752" s="102"/>
      <c r="G8752" s="210"/>
      <c r="H8752" s="102"/>
      <c r="I8752" s="210"/>
      <c r="J8752" s="102"/>
      <c r="K8752" s="210"/>
      <c r="L8752" s="102"/>
      <c r="M8752" s="210"/>
      <c r="N8752" s="102"/>
      <c r="O8752" s="210"/>
      <c r="P8752" s="102"/>
      <c r="Q8752" s="215"/>
    </row>
    <row r="8753" spans="2:17" x14ac:dyDescent="0.3">
      <c r="B8753" s="102"/>
      <c r="C8753" s="210"/>
      <c r="D8753" s="102"/>
      <c r="E8753" s="210"/>
      <c r="F8753" s="102"/>
      <c r="G8753" s="210"/>
      <c r="H8753" s="102"/>
      <c r="I8753" s="210"/>
      <c r="J8753" s="102"/>
      <c r="K8753" s="210"/>
      <c r="L8753" s="102"/>
      <c r="M8753" s="210"/>
      <c r="N8753" s="102"/>
      <c r="O8753" s="210"/>
      <c r="P8753" s="102"/>
      <c r="Q8753" s="215"/>
    </row>
    <row r="8754" spans="2:17" x14ac:dyDescent="0.3">
      <c r="B8754" s="102"/>
      <c r="C8754" s="210"/>
      <c r="D8754" s="102"/>
      <c r="E8754" s="210"/>
      <c r="F8754" s="102"/>
      <c r="G8754" s="210"/>
      <c r="H8754" s="102"/>
      <c r="I8754" s="210"/>
      <c r="J8754" s="102"/>
      <c r="K8754" s="210"/>
      <c r="L8754" s="102"/>
      <c r="M8754" s="210"/>
      <c r="N8754" s="102"/>
      <c r="O8754" s="210"/>
      <c r="P8754" s="102"/>
      <c r="Q8754" s="215"/>
    </row>
    <row r="8755" spans="2:17" x14ac:dyDescent="0.3">
      <c r="B8755" s="102"/>
      <c r="C8755" s="210"/>
      <c r="D8755" s="102"/>
      <c r="E8755" s="210"/>
      <c r="F8755" s="102"/>
      <c r="G8755" s="210"/>
      <c r="H8755" s="102"/>
      <c r="I8755" s="210"/>
      <c r="J8755" s="102"/>
      <c r="K8755" s="210"/>
      <c r="L8755" s="102"/>
      <c r="M8755" s="210"/>
      <c r="N8755" s="102"/>
      <c r="O8755" s="210"/>
      <c r="P8755" s="102"/>
      <c r="Q8755" s="215"/>
    </row>
    <row r="8756" spans="2:17" x14ac:dyDescent="0.3">
      <c r="B8756" s="102"/>
      <c r="C8756" s="210"/>
      <c r="D8756" s="102"/>
      <c r="E8756" s="210"/>
      <c r="F8756" s="102"/>
      <c r="G8756" s="210"/>
      <c r="H8756" s="102"/>
      <c r="I8756" s="210"/>
      <c r="J8756" s="102"/>
      <c r="K8756" s="210"/>
      <c r="L8756" s="102"/>
      <c r="M8756" s="210"/>
      <c r="N8756" s="102"/>
      <c r="O8756" s="210"/>
      <c r="P8756" s="102"/>
      <c r="Q8756" s="215"/>
    </row>
    <row r="8757" spans="2:17" x14ac:dyDescent="0.3">
      <c r="B8757" s="102"/>
      <c r="C8757" s="210"/>
      <c r="D8757" s="102"/>
      <c r="E8757" s="210"/>
      <c r="F8757" s="102"/>
      <c r="G8757" s="210"/>
      <c r="H8757" s="102"/>
      <c r="I8757" s="210"/>
      <c r="J8757" s="102"/>
      <c r="K8757" s="210"/>
      <c r="L8757" s="102"/>
      <c r="M8757" s="210"/>
      <c r="N8757" s="102"/>
      <c r="O8757" s="210"/>
      <c r="P8757" s="102"/>
      <c r="Q8757" s="215"/>
    </row>
    <row r="8758" spans="2:17" x14ac:dyDescent="0.3">
      <c r="B8758" s="102"/>
      <c r="C8758" s="210"/>
      <c r="D8758" s="102"/>
      <c r="E8758" s="210"/>
      <c r="F8758" s="102"/>
      <c r="G8758" s="210"/>
      <c r="H8758" s="102"/>
      <c r="I8758" s="210"/>
      <c r="J8758" s="102"/>
      <c r="K8758" s="210"/>
      <c r="L8758" s="102"/>
      <c r="M8758" s="210"/>
      <c r="N8758" s="102"/>
      <c r="O8758" s="210"/>
      <c r="P8758" s="102"/>
      <c r="Q8758" s="215"/>
    </row>
    <row r="8759" spans="2:17" x14ac:dyDescent="0.3">
      <c r="B8759" s="102"/>
      <c r="C8759" s="210"/>
      <c r="D8759" s="102"/>
      <c r="E8759" s="210"/>
      <c r="F8759" s="102"/>
      <c r="G8759" s="210"/>
      <c r="H8759" s="102"/>
      <c r="I8759" s="210"/>
      <c r="J8759" s="102"/>
      <c r="K8759" s="210"/>
      <c r="L8759" s="102"/>
      <c r="M8759" s="210"/>
      <c r="N8759" s="102"/>
      <c r="O8759" s="210"/>
      <c r="P8759" s="102"/>
      <c r="Q8759" s="215"/>
    </row>
    <row r="8760" spans="2:17" x14ac:dyDescent="0.3">
      <c r="B8760" s="102"/>
      <c r="C8760" s="210"/>
      <c r="D8760" s="102"/>
      <c r="E8760" s="210"/>
      <c r="F8760" s="102"/>
      <c r="G8760" s="210"/>
      <c r="H8760" s="102"/>
      <c r="I8760" s="210"/>
      <c r="J8760" s="102"/>
      <c r="K8760" s="210"/>
      <c r="L8760" s="102"/>
      <c r="M8760" s="210"/>
      <c r="N8760" s="102"/>
      <c r="O8760" s="210"/>
      <c r="P8760" s="102"/>
      <c r="Q8760" s="215"/>
    </row>
    <row r="8761" spans="2:17" x14ac:dyDescent="0.3">
      <c r="B8761" s="102"/>
      <c r="C8761" s="210"/>
      <c r="D8761" s="102"/>
      <c r="E8761" s="210"/>
      <c r="F8761" s="102"/>
      <c r="G8761" s="210"/>
      <c r="H8761" s="102"/>
      <c r="I8761" s="210"/>
      <c r="J8761" s="102"/>
      <c r="K8761" s="210"/>
      <c r="L8761" s="102"/>
      <c r="M8761" s="210"/>
      <c r="N8761" s="102"/>
      <c r="O8761" s="210"/>
      <c r="P8761" s="102"/>
      <c r="Q8761" s="215"/>
    </row>
    <row r="8762" spans="2:17" x14ac:dyDescent="0.3">
      <c r="B8762" s="102"/>
      <c r="C8762" s="210"/>
      <c r="D8762" s="102"/>
      <c r="E8762" s="210"/>
      <c r="F8762" s="102"/>
      <c r="G8762" s="210"/>
      <c r="H8762" s="102"/>
      <c r="I8762" s="210"/>
      <c r="J8762" s="102"/>
      <c r="K8762" s="210"/>
      <c r="L8762" s="102"/>
      <c r="M8762" s="210"/>
      <c r="N8762" s="102"/>
      <c r="O8762" s="210"/>
      <c r="P8762" s="102"/>
      <c r="Q8762" s="215"/>
    </row>
    <row r="8763" spans="2:17" x14ac:dyDescent="0.3">
      <c r="B8763" s="102"/>
      <c r="C8763" s="210"/>
      <c r="D8763" s="102"/>
      <c r="E8763" s="210"/>
      <c r="F8763" s="102"/>
      <c r="G8763" s="210"/>
      <c r="H8763" s="102"/>
      <c r="I8763" s="210"/>
      <c r="J8763" s="102"/>
      <c r="K8763" s="210"/>
      <c r="L8763" s="102"/>
      <c r="M8763" s="210"/>
      <c r="N8763" s="102"/>
      <c r="O8763" s="210"/>
      <c r="P8763" s="102"/>
      <c r="Q8763" s="215"/>
    </row>
    <row r="8764" spans="2:17" x14ac:dyDescent="0.3">
      <c r="B8764" s="102"/>
      <c r="C8764" s="210"/>
      <c r="D8764" s="102"/>
      <c r="E8764" s="210"/>
      <c r="F8764" s="102"/>
      <c r="G8764" s="210"/>
      <c r="H8764" s="102"/>
      <c r="I8764" s="210"/>
      <c r="J8764" s="102"/>
      <c r="K8764" s="210"/>
      <c r="L8764" s="102"/>
      <c r="M8764" s="210"/>
      <c r="N8764" s="102"/>
      <c r="O8764" s="210"/>
      <c r="P8764" s="102"/>
      <c r="Q8764" s="215"/>
    </row>
    <row r="8765" spans="2:17" x14ac:dyDescent="0.3">
      <c r="B8765" s="102"/>
      <c r="C8765" s="210"/>
      <c r="D8765" s="102"/>
      <c r="E8765" s="210"/>
      <c r="F8765" s="102"/>
      <c r="G8765" s="210"/>
      <c r="H8765" s="102"/>
      <c r="I8765" s="210"/>
      <c r="J8765" s="102"/>
      <c r="K8765" s="210"/>
      <c r="L8765" s="102"/>
      <c r="M8765" s="210"/>
      <c r="N8765" s="102"/>
      <c r="O8765" s="210"/>
      <c r="P8765" s="102"/>
      <c r="Q8765" s="215"/>
    </row>
    <row r="8766" spans="2:17" x14ac:dyDescent="0.3">
      <c r="B8766" s="102"/>
      <c r="C8766" s="210"/>
      <c r="D8766" s="102"/>
      <c r="E8766" s="210"/>
      <c r="F8766" s="102"/>
      <c r="G8766" s="210"/>
      <c r="H8766" s="102"/>
      <c r="I8766" s="210"/>
      <c r="J8766" s="102"/>
      <c r="K8766" s="210"/>
      <c r="L8766" s="102"/>
      <c r="M8766" s="210"/>
      <c r="N8766" s="102"/>
      <c r="O8766" s="210"/>
      <c r="P8766" s="102"/>
      <c r="Q8766" s="215"/>
    </row>
    <row r="8767" spans="2:17" x14ac:dyDescent="0.3">
      <c r="B8767" s="102"/>
      <c r="C8767" s="210"/>
      <c r="D8767" s="102"/>
      <c r="E8767" s="210"/>
      <c r="F8767" s="102"/>
      <c r="G8767" s="210"/>
      <c r="H8767" s="102"/>
      <c r="I8767" s="210"/>
      <c r="J8767" s="102"/>
      <c r="K8767" s="210"/>
      <c r="L8767" s="102"/>
      <c r="M8767" s="210"/>
      <c r="N8767" s="102"/>
      <c r="O8767" s="210"/>
      <c r="P8767" s="102"/>
      <c r="Q8767" s="215"/>
    </row>
    <row r="8768" spans="2:17" x14ac:dyDescent="0.3">
      <c r="B8768" s="102"/>
      <c r="C8768" s="210"/>
      <c r="D8768" s="102"/>
      <c r="E8768" s="210"/>
      <c r="F8768" s="102"/>
      <c r="G8768" s="210"/>
      <c r="H8768" s="102"/>
      <c r="I8768" s="210"/>
      <c r="J8768" s="102"/>
      <c r="K8768" s="210"/>
      <c r="L8768" s="102"/>
      <c r="M8768" s="210"/>
      <c r="N8768" s="102"/>
      <c r="O8768" s="210"/>
      <c r="P8768" s="102"/>
      <c r="Q8768" s="215"/>
    </row>
    <row r="8769" spans="2:17" x14ac:dyDescent="0.3">
      <c r="B8769" s="102"/>
      <c r="C8769" s="210"/>
      <c r="D8769" s="102"/>
      <c r="E8769" s="210"/>
      <c r="F8769" s="102"/>
      <c r="G8769" s="210"/>
      <c r="H8769" s="102"/>
      <c r="I8769" s="210"/>
      <c r="J8769" s="102"/>
      <c r="K8769" s="210"/>
      <c r="L8769" s="102"/>
      <c r="M8769" s="210"/>
      <c r="N8769" s="102"/>
      <c r="O8769" s="210"/>
      <c r="P8769" s="102"/>
      <c r="Q8769" s="215"/>
    </row>
    <row r="8770" spans="2:17" x14ac:dyDescent="0.3">
      <c r="B8770" s="102"/>
      <c r="C8770" s="210"/>
      <c r="D8770" s="102"/>
      <c r="E8770" s="210"/>
      <c r="F8770" s="102"/>
      <c r="G8770" s="210"/>
      <c r="H8770" s="102"/>
      <c r="I8770" s="210"/>
      <c r="J8770" s="102"/>
      <c r="K8770" s="210"/>
      <c r="L8770" s="102"/>
      <c r="M8770" s="210"/>
      <c r="N8770" s="102"/>
      <c r="O8770" s="210"/>
      <c r="P8770" s="102"/>
      <c r="Q8770" s="215"/>
    </row>
    <row r="8771" spans="2:17" x14ac:dyDescent="0.3">
      <c r="B8771" s="102"/>
      <c r="C8771" s="210"/>
      <c r="D8771" s="102"/>
      <c r="E8771" s="210"/>
      <c r="F8771" s="102"/>
      <c r="G8771" s="210"/>
      <c r="H8771" s="102"/>
      <c r="I8771" s="210"/>
      <c r="J8771" s="102"/>
      <c r="K8771" s="210"/>
      <c r="L8771" s="102"/>
      <c r="M8771" s="210"/>
      <c r="N8771" s="102"/>
      <c r="O8771" s="210"/>
      <c r="P8771" s="102"/>
      <c r="Q8771" s="215"/>
    </row>
    <row r="8772" spans="2:17" x14ac:dyDescent="0.3">
      <c r="B8772" s="102"/>
      <c r="C8772" s="210"/>
      <c r="D8772" s="102"/>
      <c r="E8772" s="210"/>
      <c r="F8772" s="102"/>
      <c r="G8772" s="210"/>
      <c r="H8772" s="102"/>
      <c r="I8772" s="210"/>
      <c r="J8772" s="102"/>
      <c r="K8772" s="210"/>
      <c r="L8772" s="102"/>
      <c r="M8772" s="210"/>
      <c r="N8772" s="102"/>
      <c r="O8772" s="210"/>
      <c r="P8772" s="102"/>
      <c r="Q8772" s="215"/>
    </row>
    <row r="8773" spans="2:17" x14ac:dyDescent="0.3">
      <c r="B8773" s="102"/>
      <c r="C8773" s="210"/>
      <c r="D8773" s="102"/>
      <c r="E8773" s="210"/>
      <c r="F8773" s="102"/>
      <c r="G8773" s="210"/>
      <c r="H8773" s="102"/>
      <c r="I8773" s="210"/>
      <c r="J8773" s="102"/>
      <c r="K8773" s="210"/>
      <c r="L8773" s="102"/>
      <c r="M8773" s="210"/>
      <c r="N8773" s="102"/>
      <c r="O8773" s="210"/>
      <c r="P8773" s="102"/>
      <c r="Q8773" s="215"/>
    </row>
    <row r="8774" spans="2:17" x14ac:dyDescent="0.3">
      <c r="B8774" s="102"/>
      <c r="C8774" s="210"/>
      <c r="D8774" s="102"/>
      <c r="E8774" s="210"/>
      <c r="F8774" s="102"/>
      <c r="G8774" s="210"/>
      <c r="H8774" s="102"/>
      <c r="I8774" s="210"/>
      <c r="J8774" s="102"/>
      <c r="K8774" s="210"/>
      <c r="L8774" s="102"/>
      <c r="M8774" s="210"/>
      <c r="N8774" s="102"/>
      <c r="O8774" s="210"/>
      <c r="P8774" s="102"/>
      <c r="Q8774" s="215"/>
    </row>
    <row r="8775" spans="2:17" x14ac:dyDescent="0.3">
      <c r="B8775" s="102"/>
      <c r="C8775" s="210"/>
      <c r="D8775" s="102"/>
      <c r="E8775" s="210"/>
      <c r="F8775" s="102"/>
      <c r="G8775" s="210"/>
      <c r="H8775" s="102"/>
      <c r="I8775" s="210"/>
      <c r="J8775" s="102"/>
      <c r="K8775" s="210"/>
      <c r="L8775" s="102"/>
      <c r="M8775" s="210"/>
      <c r="N8775" s="102"/>
      <c r="O8775" s="210"/>
      <c r="P8775" s="102"/>
      <c r="Q8775" s="215"/>
    </row>
    <row r="8776" spans="2:17" x14ac:dyDescent="0.3">
      <c r="B8776" s="102"/>
      <c r="C8776" s="210"/>
      <c r="D8776" s="102"/>
      <c r="E8776" s="210"/>
      <c r="F8776" s="102"/>
      <c r="G8776" s="210"/>
      <c r="H8776" s="102"/>
      <c r="I8776" s="210"/>
      <c r="J8776" s="102"/>
      <c r="K8776" s="210"/>
      <c r="L8776" s="102"/>
      <c r="M8776" s="210"/>
      <c r="N8776" s="102"/>
      <c r="O8776" s="210"/>
      <c r="P8776" s="102"/>
      <c r="Q8776" s="215"/>
    </row>
    <row r="8777" spans="2:17" x14ac:dyDescent="0.3">
      <c r="B8777" s="102"/>
      <c r="C8777" s="210"/>
      <c r="D8777" s="102"/>
      <c r="E8777" s="210"/>
      <c r="F8777" s="102"/>
      <c r="G8777" s="210"/>
      <c r="H8777" s="102"/>
      <c r="I8777" s="210"/>
      <c r="J8777" s="102"/>
      <c r="K8777" s="210"/>
      <c r="L8777" s="102"/>
      <c r="M8777" s="210"/>
      <c r="N8777" s="102"/>
      <c r="O8777" s="210"/>
      <c r="P8777" s="102"/>
      <c r="Q8777" s="215"/>
    </row>
    <row r="8778" spans="2:17" x14ac:dyDescent="0.3">
      <c r="B8778" s="102"/>
      <c r="C8778" s="210"/>
      <c r="D8778" s="102"/>
      <c r="E8778" s="210"/>
      <c r="F8778" s="102"/>
      <c r="G8778" s="210"/>
      <c r="H8778" s="102"/>
      <c r="I8778" s="210"/>
      <c r="J8778" s="102"/>
      <c r="K8778" s="210"/>
      <c r="L8778" s="102"/>
      <c r="M8778" s="210"/>
      <c r="N8778" s="102"/>
      <c r="O8778" s="210"/>
      <c r="P8778" s="102"/>
      <c r="Q8778" s="215"/>
    </row>
    <row r="8779" spans="2:17" x14ac:dyDescent="0.3">
      <c r="B8779" s="102"/>
      <c r="C8779" s="210"/>
      <c r="D8779" s="102"/>
      <c r="E8779" s="210"/>
      <c r="F8779" s="102"/>
      <c r="G8779" s="210"/>
      <c r="H8779" s="102"/>
      <c r="I8779" s="210"/>
      <c r="J8779" s="102"/>
      <c r="K8779" s="210"/>
      <c r="L8779" s="102"/>
      <c r="M8779" s="210"/>
      <c r="N8779" s="102"/>
      <c r="O8779" s="210"/>
      <c r="P8779" s="102"/>
      <c r="Q8779" s="215"/>
    </row>
    <row r="8780" spans="2:17" x14ac:dyDescent="0.3">
      <c r="B8780" s="102"/>
      <c r="C8780" s="210"/>
      <c r="D8780" s="102"/>
      <c r="E8780" s="210"/>
      <c r="F8780" s="102"/>
      <c r="G8780" s="210"/>
      <c r="H8780" s="102"/>
      <c r="I8780" s="210"/>
      <c r="J8780" s="102"/>
      <c r="K8780" s="210"/>
      <c r="L8780" s="102"/>
      <c r="M8780" s="210"/>
      <c r="N8780" s="102"/>
      <c r="O8780" s="210"/>
      <c r="P8780" s="102"/>
      <c r="Q8780" s="215"/>
    </row>
    <row r="8781" spans="2:17" x14ac:dyDescent="0.3">
      <c r="B8781" s="102"/>
      <c r="C8781" s="210"/>
      <c r="D8781" s="102"/>
      <c r="E8781" s="210"/>
      <c r="F8781" s="102"/>
      <c r="G8781" s="210"/>
      <c r="H8781" s="102"/>
      <c r="I8781" s="210"/>
      <c r="J8781" s="102"/>
      <c r="K8781" s="210"/>
      <c r="L8781" s="102"/>
      <c r="M8781" s="210"/>
      <c r="N8781" s="102"/>
      <c r="O8781" s="210"/>
      <c r="P8781" s="102"/>
      <c r="Q8781" s="215"/>
    </row>
    <row r="8782" spans="2:17" x14ac:dyDescent="0.3">
      <c r="B8782" s="102"/>
      <c r="C8782" s="210"/>
      <c r="D8782" s="102"/>
      <c r="E8782" s="210"/>
      <c r="F8782" s="102"/>
      <c r="G8782" s="210"/>
      <c r="H8782" s="102"/>
      <c r="I8782" s="210"/>
      <c r="J8782" s="102"/>
      <c r="K8782" s="210"/>
      <c r="L8782" s="102"/>
      <c r="M8782" s="210"/>
      <c r="N8782" s="102"/>
      <c r="O8782" s="210"/>
      <c r="P8782" s="102"/>
      <c r="Q8782" s="215"/>
    </row>
    <row r="8783" spans="2:17" x14ac:dyDescent="0.3">
      <c r="B8783" s="102"/>
      <c r="C8783" s="210"/>
      <c r="D8783" s="102"/>
      <c r="E8783" s="210"/>
      <c r="F8783" s="102"/>
      <c r="G8783" s="210"/>
      <c r="H8783" s="102"/>
      <c r="I8783" s="210"/>
      <c r="J8783" s="102"/>
      <c r="K8783" s="210"/>
      <c r="L8783" s="102"/>
      <c r="M8783" s="210"/>
      <c r="N8783" s="102"/>
      <c r="O8783" s="210"/>
      <c r="P8783" s="102"/>
      <c r="Q8783" s="215"/>
    </row>
    <row r="8784" spans="2:17" x14ac:dyDescent="0.3">
      <c r="B8784" s="102"/>
      <c r="C8784" s="210"/>
      <c r="D8784" s="102"/>
      <c r="E8784" s="210"/>
      <c r="F8784" s="102"/>
      <c r="G8784" s="210"/>
      <c r="H8784" s="102"/>
      <c r="I8784" s="210"/>
      <c r="J8784" s="102"/>
      <c r="K8784" s="210"/>
      <c r="L8784" s="102"/>
      <c r="M8784" s="210"/>
      <c r="N8784" s="102"/>
      <c r="O8784" s="210"/>
      <c r="P8784" s="102"/>
      <c r="Q8784" s="215"/>
    </row>
    <row r="8785" spans="2:17" x14ac:dyDescent="0.3">
      <c r="B8785" s="102"/>
      <c r="C8785" s="210"/>
      <c r="D8785" s="102"/>
      <c r="E8785" s="210"/>
      <c r="F8785" s="102"/>
      <c r="G8785" s="210"/>
      <c r="H8785" s="102"/>
      <c r="I8785" s="210"/>
      <c r="J8785" s="102"/>
      <c r="K8785" s="210"/>
      <c r="L8785" s="102"/>
      <c r="M8785" s="210"/>
      <c r="N8785" s="102"/>
      <c r="O8785" s="210"/>
      <c r="P8785" s="102"/>
      <c r="Q8785" s="215"/>
    </row>
    <row r="8786" spans="2:17" x14ac:dyDescent="0.3">
      <c r="B8786" s="102"/>
      <c r="C8786" s="210"/>
      <c r="D8786" s="102"/>
      <c r="E8786" s="210"/>
      <c r="F8786" s="102"/>
      <c r="G8786" s="210"/>
      <c r="H8786" s="102"/>
      <c r="I8786" s="210"/>
      <c r="J8786" s="102"/>
      <c r="K8786" s="210"/>
      <c r="L8786" s="102"/>
      <c r="M8786" s="210"/>
      <c r="N8786" s="102"/>
      <c r="O8786" s="210"/>
      <c r="P8786" s="102"/>
      <c r="Q8786" s="215"/>
    </row>
    <row r="8787" spans="2:17" x14ac:dyDescent="0.3">
      <c r="B8787" s="102"/>
      <c r="C8787" s="210"/>
      <c r="D8787" s="102"/>
      <c r="E8787" s="210"/>
      <c r="F8787" s="102"/>
      <c r="G8787" s="210"/>
      <c r="H8787" s="102"/>
      <c r="I8787" s="210"/>
      <c r="J8787" s="102"/>
      <c r="K8787" s="210"/>
      <c r="L8787" s="102"/>
      <c r="M8787" s="210"/>
      <c r="N8787" s="102"/>
      <c r="O8787" s="210"/>
      <c r="P8787" s="102"/>
      <c r="Q8787" s="215"/>
    </row>
    <row r="8788" spans="2:17" x14ac:dyDescent="0.3">
      <c r="B8788" s="102"/>
      <c r="C8788" s="210"/>
      <c r="D8788" s="102"/>
      <c r="E8788" s="210"/>
      <c r="F8788" s="102"/>
      <c r="G8788" s="210"/>
      <c r="H8788" s="102"/>
      <c r="I8788" s="210"/>
      <c r="J8788" s="102"/>
      <c r="K8788" s="210"/>
      <c r="L8788" s="102"/>
      <c r="M8788" s="210"/>
      <c r="N8788" s="102"/>
      <c r="O8788" s="210"/>
      <c r="P8788" s="102"/>
      <c r="Q8788" s="215"/>
    </row>
    <row r="8789" spans="2:17" x14ac:dyDescent="0.3">
      <c r="B8789" s="102"/>
      <c r="C8789" s="210"/>
      <c r="D8789" s="102"/>
      <c r="E8789" s="210"/>
      <c r="F8789" s="102"/>
      <c r="G8789" s="210"/>
      <c r="H8789" s="102"/>
      <c r="I8789" s="210"/>
      <c r="J8789" s="102"/>
      <c r="K8789" s="210"/>
      <c r="L8789" s="102"/>
      <c r="M8789" s="210"/>
      <c r="N8789" s="102"/>
      <c r="O8789" s="210"/>
      <c r="P8789" s="102"/>
      <c r="Q8789" s="215"/>
    </row>
    <row r="8790" spans="2:17" x14ac:dyDescent="0.3">
      <c r="B8790" s="102"/>
      <c r="C8790" s="210"/>
      <c r="D8790" s="102"/>
      <c r="E8790" s="210"/>
      <c r="F8790" s="102"/>
      <c r="G8790" s="210"/>
      <c r="H8790" s="102"/>
      <c r="I8790" s="210"/>
      <c r="J8790" s="102"/>
      <c r="K8790" s="210"/>
      <c r="L8790" s="102"/>
      <c r="M8790" s="210"/>
      <c r="N8790" s="102"/>
      <c r="O8790" s="210"/>
      <c r="P8790" s="102"/>
      <c r="Q8790" s="215"/>
    </row>
    <row r="8791" spans="2:17" x14ac:dyDescent="0.3">
      <c r="B8791" s="102"/>
      <c r="C8791" s="210"/>
      <c r="D8791" s="102"/>
      <c r="E8791" s="210"/>
      <c r="F8791" s="102"/>
      <c r="G8791" s="210"/>
      <c r="H8791" s="102"/>
      <c r="I8791" s="210"/>
      <c r="J8791" s="102"/>
      <c r="K8791" s="210"/>
      <c r="L8791" s="102"/>
      <c r="M8791" s="210"/>
      <c r="N8791" s="102"/>
      <c r="O8791" s="210"/>
      <c r="P8791" s="102"/>
      <c r="Q8791" s="215"/>
    </row>
    <row r="8792" spans="2:17" x14ac:dyDescent="0.3">
      <c r="B8792" s="102"/>
      <c r="C8792" s="210"/>
      <c r="D8792" s="102"/>
      <c r="E8792" s="210"/>
      <c r="F8792" s="102"/>
      <c r="G8792" s="210"/>
      <c r="H8792" s="102"/>
      <c r="I8792" s="210"/>
      <c r="J8792" s="102"/>
      <c r="K8792" s="210"/>
      <c r="L8792" s="102"/>
      <c r="M8792" s="210"/>
      <c r="N8792" s="102"/>
      <c r="O8792" s="210"/>
      <c r="P8792" s="102"/>
      <c r="Q8792" s="215"/>
    </row>
    <row r="8793" spans="2:17" x14ac:dyDescent="0.3">
      <c r="B8793" s="102"/>
      <c r="C8793" s="210"/>
      <c r="D8793" s="102"/>
      <c r="E8793" s="210"/>
      <c r="F8793" s="102"/>
      <c r="G8793" s="210"/>
      <c r="H8793" s="102"/>
      <c r="I8793" s="210"/>
      <c r="J8793" s="102"/>
      <c r="K8793" s="210"/>
      <c r="L8793" s="102"/>
      <c r="M8793" s="210"/>
      <c r="N8793" s="102"/>
      <c r="O8793" s="210"/>
      <c r="P8793" s="102"/>
      <c r="Q8793" s="215"/>
    </row>
    <row r="8794" spans="2:17" x14ac:dyDescent="0.3">
      <c r="B8794" s="102"/>
      <c r="C8794" s="210"/>
      <c r="D8794" s="102"/>
      <c r="E8794" s="210"/>
      <c r="F8794" s="102"/>
      <c r="G8794" s="210"/>
      <c r="H8794" s="102"/>
      <c r="I8794" s="210"/>
      <c r="J8794" s="102"/>
      <c r="K8794" s="210"/>
      <c r="L8794" s="102"/>
      <c r="M8794" s="210"/>
      <c r="N8794" s="102"/>
      <c r="O8794" s="210"/>
      <c r="P8794" s="102"/>
      <c r="Q8794" s="215"/>
    </row>
    <row r="8795" spans="2:17" x14ac:dyDescent="0.3">
      <c r="B8795" s="102"/>
      <c r="C8795" s="210"/>
      <c r="D8795" s="102"/>
      <c r="E8795" s="210"/>
      <c r="F8795" s="102"/>
      <c r="G8795" s="210"/>
      <c r="H8795" s="102"/>
      <c r="I8795" s="210"/>
      <c r="J8795" s="102"/>
      <c r="K8795" s="210"/>
      <c r="L8795" s="102"/>
      <c r="M8795" s="210"/>
      <c r="N8795" s="102"/>
      <c r="O8795" s="210"/>
      <c r="P8795" s="102"/>
      <c r="Q8795" s="215"/>
    </row>
    <row r="8796" spans="2:17" x14ac:dyDescent="0.3">
      <c r="B8796" s="102"/>
      <c r="C8796" s="210"/>
      <c r="D8796" s="102"/>
      <c r="E8796" s="210"/>
      <c r="F8796" s="102"/>
      <c r="G8796" s="210"/>
      <c r="H8796" s="102"/>
      <c r="I8796" s="210"/>
      <c r="J8796" s="102"/>
      <c r="K8796" s="210"/>
      <c r="L8796" s="102"/>
      <c r="M8796" s="210"/>
      <c r="N8796" s="102"/>
      <c r="O8796" s="210"/>
      <c r="P8796" s="102"/>
      <c r="Q8796" s="215"/>
    </row>
    <row r="8797" spans="2:17" x14ac:dyDescent="0.3">
      <c r="B8797" s="102"/>
      <c r="C8797" s="210"/>
      <c r="D8797" s="102"/>
      <c r="E8797" s="210"/>
      <c r="F8797" s="102"/>
      <c r="G8797" s="210"/>
      <c r="H8797" s="102"/>
      <c r="I8797" s="210"/>
      <c r="J8797" s="102"/>
      <c r="K8797" s="210"/>
      <c r="L8797" s="102"/>
      <c r="M8797" s="210"/>
      <c r="N8797" s="102"/>
      <c r="O8797" s="210"/>
      <c r="P8797" s="102"/>
      <c r="Q8797" s="215"/>
    </row>
    <row r="8798" spans="2:17" x14ac:dyDescent="0.3">
      <c r="B8798" s="102"/>
      <c r="C8798" s="210"/>
      <c r="D8798" s="102"/>
      <c r="E8798" s="210"/>
      <c r="F8798" s="102"/>
      <c r="G8798" s="210"/>
      <c r="H8798" s="102"/>
      <c r="I8798" s="210"/>
      <c r="J8798" s="102"/>
      <c r="K8798" s="210"/>
      <c r="L8798" s="102"/>
      <c r="M8798" s="210"/>
      <c r="N8798" s="102"/>
      <c r="O8798" s="210"/>
      <c r="P8798" s="102"/>
      <c r="Q8798" s="215"/>
    </row>
    <row r="8799" spans="2:17" x14ac:dyDescent="0.3">
      <c r="B8799" s="102"/>
      <c r="C8799" s="210"/>
      <c r="D8799" s="102"/>
      <c r="E8799" s="210"/>
      <c r="F8799" s="102"/>
      <c r="G8799" s="210"/>
      <c r="H8799" s="102"/>
      <c r="I8799" s="210"/>
      <c r="J8799" s="102"/>
      <c r="K8799" s="210"/>
      <c r="L8799" s="102"/>
      <c r="M8799" s="210"/>
      <c r="N8799" s="102"/>
      <c r="O8799" s="210"/>
      <c r="P8799" s="102"/>
      <c r="Q8799" s="215"/>
    </row>
    <row r="8800" spans="2:17" x14ac:dyDescent="0.3">
      <c r="B8800" s="102"/>
      <c r="C8800" s="210"/>
      <c r="D8800" s="102"/>
      <c r="E8800" s="210"/>
      <c r="F8800" s="102"/>
      <c r="G8800" s="210"/>
      <c r="H8800" s="102"/>
      <c r="I8800" s="210"/>
      <c r="J8800" s="102"/>
      <c r="K8800" s="210"/>
      <c r="L8800" s="102"/>
      <c r="M8800" s="210"/>
      <c r="N8800" s="102"/>
      <c r="O8800" s="210"/>
      <c r="P8800" s="102"/>
      <c r="Q8800" s="215"/>
    </row>
    <row r="8801" spans="2:17" x14ac:dyDescent="0.3">
      <c r="B8801" s="102"/>
      <c r="C8801" s="210"/>
      <c r="D8801" s="102"/>
      <c r="E8801" s="210"/>
      <c r="F8801" s="102"/>
      <c r="G8801" s="210"/>
      <c r="H8801" s="102"/>
      <c r="I8801" s="210"/>
      <c r="J8801" s="102"/>
      <c r="K8801" s="210"/>
      <c r="L8801" s="102"/>
      <c r="M8801" s="210"/>
      <c r="N8801" s="102"/>
      <c r="O8801" s="210"/>
      <c r="P8801" s="102"/>
      <c r="Q8801" s="215"/>
    </row>
    <row r="8802" spans="2:17" x14ac:dyDescent="0.3">
      <c r="B8802" s="102"/>
      <c r="C8802" s="210"/>
      <c r="D8802" s="102"/>
      <c r="E8802" s="210"/>
      <c r="F8802" s="102"/>
      <c r="G8802" s="210"/>
      <c r="H8802" s="102"/>
      <c r="I8802" s="210"/>
      <c r="J8802" s="102"/>
      <c r="K8802" s="210"/>
      <c r="L8802" s="102"/>
      <c r="M8802" s="210"/>
      <c r="N8802" s="102"/>
      <c r="O8802" s="210"/>
      <c r="P8802" s="102"/>
      <c r="Q8802" s="215"/>
    </row>
    <row r="8803" spans="2:17" x14ac:dyDescent="0.3">
      <c r="B8803" s="102"/>
      <c r="C8803" s="210"/>
      <c r="D8803" s="102"/>
      <c r="E8803" s="210"/>
      <c r="F8803" s="102"/>
      <c r="G8803" s="210"/>
      <c r="H8803" s="102"/>
      <c r="I8803" s="210"/>
      <c r="J8803" s="102"/>
      <c r="K8803" s="210"/>
      <c r="L8803" s="102"/>
      <c r="M8803" s="210"/>
      <c r="N8803" s="102"/>
      <c r="O8803" s="210"/>
      <c r="P8803" s="102"/>
      <c r="Q8803" s="215"/>
    </row>
    <row r="8804" spans="2:17" x14ac:dyDescent="0.3">
      <c r="B8804" s="102"/>
      <c r="C8804" s="210"/>
      <c r="D8804" s="102"/>
      <c r="E8804" s="210"/>
      <c r="F8804" s="102"/>
      <c r="G8804" s="210"/>
      <c r="H8804" s="102"/>
      <c r="I8804" s="210"/>
      <c r="J8804" s="102"/>
      <c r="K8804" s="210"/>
      <c r="L8804" s="102"/>
      <c r="M8804" s="210"/>
      <c r="N8804" s="102"/>
      <c r="O8804" s="210"/>
      <c r="P8804" s="102"/>
      <c r="Q8804" s="215"/>
    </row>
    <row r="8805" spans="2:17" x14ac:dyDescent="0.3">
      <c r="B8805" s="102"/>
      <c r="C8805" s="210"/>
      <c r="D8805" s="102"/>
      <c r="E8805" s="210"/>
      <c r="F8805" s="102"/>
      <c r="G8805" s="210"/>
      <c r="H8805" s="102"/>
      <c r="I8805" s="210"/>
      <c r="J8805" s="102"/>
      <c r="K8805" s="210"/>
      <c r="L8805" s="102"/>
      <c r="M8805" s="210"/>
      <c r="N8805" s="102"/>
      <c r="O8805" s="210"/>
      <c r="P8805" s="102"/>
      <c r="Q8805" s="215"/>
    </row>
    <row r="8806" spans="2:17" x14ac:dyDescent="0.3">
      <c r="B8806" s="102"/>
      <c r="C8806" s="210"/>
      <c r="D8806" s="102"/>
      <c r="E8806" s="210"/>
      <c r="F8806" s="102"/>
      <c r="G8806" s="210"/>
      <c r="H8806" s="102"/>
      <c r="I8806" s="210"/>
      <c r="J8806" s="102"/>
      <c r="K8806" s="210"/>
      <c r="L8806" s="102"/>
      <c r="M8806" s="210"/>
      <c r="N8806" s="102"/>
      <c r="O8806" s="210"/>
      <c r="P8806" s="102"/>
      <c r="Q8806" s="215"/>
    </row>
    <row r="8807" spans="2:17" x14ac:dyDescent="0.3">
      <c r="B8807" s="102"/>
      <c r="C8807" s="210"/>
      <c r="D8807" s="102"/>
      <c r="E8807" s="210"/>
      <c r="F8807" s="102"/>
      <c r="G8807" s="210"/>
      <c r="H8807" s="102"/>
      <c r="I8807" s="210"/>
      <c r="J8807" s="102"/>
      <c r="K8807" s="210"/>
      <c r="L8807" s="102"/>
      <c r="M8807" s="210"/>
      <c r="N8807" s="102"/>
      <c r="O8807" s="210"/>
      <c r="P8807" s="102"/>
      <c r="Q8807" s="215"/>
    </row>
    <row r="8808" spans="2:17" x14ac:dyDescent="0.3">
      <c r="B8808" s="102"/>
      <c r="C8808" s="210"/>
      <c r="D8808" s="102"/>
      <c r="E8808" s="210"/>
      <c r="F8808" s="102"/>
      <c r="G8808" s="210"/>
      <c r="H8808" s="102"/>
      <c r="I8808" s="210"/>
      <c r="J8808" s="102"/>
      <c r="K8808" s="210"/>
      <c r="L8808" s="102"/>
      <c r="M8808" s="210"/>
      <c r="N8808" s="102"/>
      <c r="O8808" s="210"/>
      <c r="P8808" s="102"/>
      <c r="Q8808" s="215"/>
    </row>
    <row r="8809" spans="2:17" x14ac:dyDescent="0.3">
      <c r="B8809" s="102"/>
      <c r="C8809" s="210"/>
      <c r="D8809" s="102"/>
      <c r="E8809" s="210"/>
      <c r="F8809" s="102"/>
      <c r="G8809" s="210"/>
      <c r="H8809" s="102"/>
      <c r="I8809" s="210"/>
      <c r="J8809" s="102"/>
      <c r="K8809" s="210"/>
      <c r="L8809" s="102"/>
      <c r="M8809" s="210"/>
      <c r="N8809" s="102"/>
      <c r="O8809" s="210"/>
      <c r="P8809" s="102"/>
      <c r="Q8809" s="215"/>
    </row>
    <row r="8810" spans="2:17" x14ac:dyDescent="0.3">
      <c r="B8810" s="102"/>
      <c r="C8810" s="210"/>
      <c r="D8810" s="102"/>
      <c r="E8810" s="210"/>
      <c r="F8810" s="102"/>
      <c r="G8810" s="210"/>
      <c r="H8810" s="102"/>
      <c r="I8810" s="210"/>
      <c r="J8810" s="102"/>
      <c r="K8810" s="210"/>
      <c r="L8810" s="102"/>
      <c r="M8810" s="210"/>
      <c r="N8810" s="102"/>
      <c r="O8810" s="210"/>
      <c r="P8810" s="102"/>
      <c r="Q8810" s="215"/>
    </row>
    <row r="8811" spans="2:17" x14ac:dyDescent="0.3">
      <c r="B8811" s="102"/>
      <c r="C8811" s="210"/>
      <c r="D8811" s="102"/>
      <c r="E8811" s="210"/>
      <c r="F8811" s="102"/>
      <c r="G8811" s="210"/>
      <c r="H8811" s="102"/>
      <c r="I8811" s="210"/>
      <c r="J8811" s="102"/>
      <c r="K8811" s="210"/>
      <c r="L8811" s="102"/>
      <c r="M8811" s="210"/>
      <c r="N8811" s="102"/>
      <c r="O8811" s="210"/>
      <c r="P8811" s="102"/>
      <c r="Q8811" s="215"/>
    </row>
    <row r="8812" spans="2:17" x14ac:dyDescent="0.3">
      <c r="B8812" s="102"/>
      <c r="C8812" s="210"/>
      <c r="D8812" s="102"/>
      <c r="E8812" s="210"/>
      <c r="F8812" s="102"/>
      <c r="G8812" s="210"/>
      <c r="H8812" s="102"/>
      <c r="I8812" s="210"/>
      <c r="J8812" s="102"/>
      <c r="K8812" s="210"/>
      <c r="L8812" s="102"/>
      <c r="M8812" s="210"/>
      <c r="N8812" s="102"/>
      <c r="O8812" s="210"/>
      <c r="P8812" s="102"/>
      <c r="Q8812" s="215"/>
    </row>
    <row r="8813" spans="2:17" x14ac:dyDescent="0.3">
      <c r="B8813" s="102"/>
      <c r="C8813" s="210"/>
      <c r="D8813" s="102"/>
      <c r="E8813" s="210"/>
      <c r="F8813" s="102"/>
      <c r="G8813" s="210"/>
      <c r="H8813" s="102"/>
      <c r="I8813" s="210"/>
      <c r="J8813" s="102"/>
      <c r="K8813" s="210"/>
      <c r="L8813" s="102"/>
      <c r="M8813" s="210"/>
      <c r="N8813" s="102"/>
      <c r="O8813" s="210"/>
      <c r="P8813" s="102"/>
      <c r="Q8813" s="215"/>
    </row>
    <row r="8814" spans="2:17" x14ac:dyDescent="0.3">
      <c r="B8814" s="102"/>
      <c r="C8814" s="210"/>
      <c r="D8814" s="102"/>
      <c r="E8814" s="210"/>
      <c r="F8814" s="102"/>
      <c r="G8814" s="210"/>
      <c r="H8814" s="102"/>
      <c r="I8814" s="210"/>
      <c r="J8814" s="102"/>
      <c r="K8814" s="210"/>
      <c r="L8814" s="102"/>
      <c r="M8814" s="210"/>
      <c r="N8814" s="102"/>
      <c r="O8814" s="210"/>
      <c r="P8814" s="102"/>
      <c r="Q8814" s="215"/>
    </row>
    <row r="8815" spans="2:17" x14ac:dyDescent="0.3">
      <c r="B8815" s="102"/>
      <c r="C8815" s="210"/>
      <c r="D8815" s="102"/>
      <c r="E8815" s="210"/>
      <c r="F8815" s="102"/>
      <c r="G8815" s="210"/>
      <c r="H8815" s="102"/>
      <c r="I8815" s="210"/>
      <c r="J8815" s="102"/>
      <c r="K8815" s="210"/>
      <c r="L8815" s="102"/>
      <c r="M8815" s="210"/>
      <c r="N8815" s="102"/>
      <c r="O8815" s="210"/>
      <c r="P8815" s="102"/>
      <c r="Q8815" s="215"/>
    </row>
    <row r="8816" spans="2:17" x14ac:dyDescent="0.3">
      <c r="B8816" s="102"/>
      <c r="C8816" s="210"/>
      <c r="D8816" s="102"/>
      <c r="E8816" s="210"/>
      <c r="F8816" s="102"/>
      <c r="G8816" s="210"/>
      <c r="H8816" s="102"/>
      <c r="I8816" s="210"/>
      <c r="J8816" s="102"/>
      <c r="K8816" s="210"/>
      <c r="L8816" s="102"/>
      <c r="M8816" s="210"/>
      <c r="N8816" s="102"/>
      <c r="O8816" s="210"/>
      <c r="P8816" s="102"/>
      <c r="Q8816" s="215"/>
    </row>
    <row r="8817" spans="2:17" x14ac:dyDescent="0.3">
      <c r="B8817" s="102"/>
      <c r="C8817" s="210"/>
      <c r="D8817" s="102"/>
      <c r="E8817" s="210"/>
      <c r="F8817" s="102"/>
      <c r="G8817" s="210"/>
      <c r="H8817" s="102"/>
      <c r="I8817" s="210"/>
      <c r="J8817" s="102"/>
      <c r="K8817" s="210"/>
      <c r="L8817" s="102"/>
      <c r="M8817" s="210"/>
      <c r="N8817" s="102"/>
      <c r="O8817" s="210"/>
      <c r="P8817" s="102"/>
      <c r="Q8817" s="215"/>
    </row>
    <row r="8818" spans="2:17" x14ac:dyDescent="0.3">
      <c r="B8818" s="102"/>
      <c r="C8818" s="210"/>
      <c r="D8818" s="102"/>
      <c r="E8818" s="210"/>
      <c r="F8818" s="102"/>
      <c r="G8818" s="210"/>
      <c r="H8818" s="102"/>
      <c r="I8818" s="210"/>
      <c r="J8818" s="102"/>
      <c r="K8818" s="210"/>
      <c r="L8818" s="102"/>
      <c r="M8818" s="210"/>
      <c r="N8818" s="102"/>
      <c r="O8818" s="210"/>
      <c r="P8818" s="102"/>
      <c r="Q8818" s="215"/>
    </row>
    <row r="8819" spans="2:17" x14ac:dyDescent="0.3">
      <c r="B8819" s="102"/>
      <c r="C8819" s="210"/>
      <c r="D8819" s="102"/>
      <c r="E8819" s="210"/>
      <c r="F8819" s="102"/>
      <c r="G8819" s="210"/>
      <c r="H8819" s="102"/>
      <c r="I8819" s="210"/>
      <c r="J8819" s="102"/>
      <c r="K8819" s="210"/>
      <c r="L8819" s="102"/>
      <c r="M8819" s="210"/>
      <c r="N8819" s="102"/>
      <c r="O8819" s="210"/>
      <c r="P8819" s="102"/>
      <c r="Q8819" s="215"/>
    </row>
    <row r="8820" spans="2:17" x14ac:dyDescent="0.3">
      <c r="B8820" s="102"/>
      <c r="C8820" s="210"/>
      <c r="D8820" s="102"/>
      <c r="E8820" s="210"/>
      <c r="F8820" s="102"/>
      <c r="G8820" s="210"/>
      <c r="H8820" s="102"/>
      <c r="I8820" s="210"/>
      <c r="J8820" s="102"/>
      <c r="K8820" s="210"/>
      <c r="L8820" s="102"/>
      <c r="M8820" s="210"/>
      <c r="N8820" s="102"/>
      <c r="O8820" s="210"/>
      <c r="P8820" s="102"/>
      <c r="Q8820" s="215"/>
    </row>
    <row r="8821" spans="2:17" x14ac:dyDescent="0.3">
      <c r="B8821" s="102"/>
      <c r="C8821" s="210"/>
      <c r="D8821" s="102"/>
      <c r="E8821" s="210"/>
      <c r="F8821" s="102"/>
      <c r="G8821" s="210"/>
      <c r="H8821" s="102"/>
      <c r="I8821" s="210"/>
      <c r="J8821" s="102"/>
      <c r="K8821" s="210"/>
      <c r="L8821" s="102"/>
      <c r="M8821" s="210"/>
      <c r="N8821" s="102"/>
      <c r="O8821" s="210"/>
      <c r="P8821" s="102"/>
      <c r="Q8821" s="215"/>
    </row>
    <row r="8822" spans="2:17" x14ac:dyDescent="0.3">
      <c r="B8822" s="102"/>
      <c r="C8822" s="210"/>
      <c r="D8822" s="102"/>
      <c r="E8822" s="210"/>
      <c r="F8822" s="102"/>
      <c r="G8822" s="210"/>
      <c r="H8822" s="102"/>
      <c r="I8822" s="210"/>
      <c r="J8822" s="102"/>
      <c r="K8822" s="210"/>
      <c r="L8822" s="102"/>
      <c r="M8822" s="210"/>
      <c r="N8822" s="102"/>
      <c r="O8822" s="210"/>
      <c r="P8822" s="102"/>
      <c r="Q8822" s="215"/>
    </row>
    <row r="8823" spans="2:17" x14ac:dyDescent="0.3">
      <c r="B8823" s="102"/>
      <c r="C8823" s="210"/>
      <c r="D8823" s="102"/>
      <c r="E8823" s="210"/>
      <c r="F8823" s="102"/>
      <c r="G8823" s="210"/>
      <c r="H8823" s="102"/>
      <c r="I8823" s="210"/>
      <c r="J8823" s="102"/>
      <c r="K8823" s="210"/>
      <c r="L8823" s="102"/>
      <c r="M8823" s="210"/>
      <c r="N8823" s="102"/>
      <c r="O8823" s="210"/>
      <c r="P8823" s="102"/>
      <c r="Q8823" s="215"/>
    </row>
    <row r="8824" spans="2:17" x14ac:dyDescent="0.3">
      <c r="B8824" s="102"/>
      <c r="C8824" s="210"/>
      <c r="D8824" s="102"/>
      <c r="E8824" s="210"/>
      <c r="F8824" s="102"/>
      <c r="G8824" s="210"/>
      <c r="H8824" s="102"/>
      <c r="I8824" s="210"/>
      <c r="J8824" s="102"/>
      <c r="K8824" s="210"/>
      <c r="L8824" s="102"/>
      <c r="M8824" s="210"/>
      <c r="N8824" s="102"/>
      <c r="O8824" s="210"/>
      <c r="P8824" s="102"/>
      <c r="Q8824" s="215"/>
    </row>
    <row r="8825" spans="2:17" x14ac:dyDescent="0.3">
      <c r="B8825" s="102"/>
      <c r="C8825" s="210"/>
      <c r="D8825" s="102"/>
      <c r="E8825" s="210"/>
      <c r="F8825" s="102"/>
      <c r="G8825" s="210"/>
      <c r="H8825" s="102"/>
      <c r="I8825" s="210"/>
      <c r="J8825" s="102"/>
      <c r="K8825" s="210"/>
      <c r="L8825" s="102"/>
      <c r="M8825" s="210"/>
      <c r="N8825" s="102"/>
      <c r="O8825" s="210"/>
      <c r="P8825" s="102"/>
      <c r="Q8825" s="215"/>
    </row>
    <row r="8826" spans="2:17" x14ac:dyDescent="0.3">
      <c r="B8826" s="102"/>
      <c r="C8826" s="210"/>
      <c r="D8826" s="102"/>
      <c r="E8826" s="210"/>
      <c r="F8826" s="102"/>
      <c r="G8826" s="210"/>
      <c r="H8826" s="102"/>
      <c r="I8826" s="210"/>
      <c r="J8826" s="102"/>
      <c r="K8826" s="210"/>
      <c r="L8826" s="102"/>
      <c r="M8826" s="210"/>
      <c r="N8826" s="102"/>
      <c r="O8826" s="210"/>
      <c r="P8826" s="102"/>
      <c r="Q8826" s="215"/>
    </row>
    <row r="8827" spans="2:17" x14ac:dyDescent="0.3">
      <c r="B8827" s="102"/>
      <c r="C8827" s="210"/>
      <c r="D8827" s="102"/>
      <c r="E8827" s="210"/>
      <c r="F8827" s="102"/>
      <c r="G8827" s="210"/>
      <c r="H8827" s="102"/>
      <c r="I8827" s="210"/>
      <c r="J8827" s="102"/>
      <c r="K8827" s="210"/>
      <c r="L8827" s="102"/>
      <c r="M8827" s="210"/>
      <c r="N8827" s="102"/>
      <c r="O8827" s="210"/>
      <c r="P8827" s="102"/>
      <c r="Q8827" s="215"/>
    </row>
    <row r="8828" spans="2:17" x14ac:dyDescent="0.3">
      <c r="B8828" s="102"/>
      <c r="C8828" s="210"/>
      <c r="D8828" s="102"/>
      <c r="E8828" s="210"/>
      <c r="F8828" s="102"/>
      <c r="G8828" s="210"/>
      <c r="H8828" s="102"/>
      <c r="I8828" s="210"/>
      <c r="J8828" s="102"/>
      <c r="K8828" s="210"/>
      <c r="L8828" s="102"/>
      <c r="M8828" s="210"/>
      <c r="N8828" s="102"/>
      <c r="O8828" s="210"/>
      <c r="P8828" s="102"/>
      <c r="Q8828" s="215"/>
    </row>
    <row r="8829" spans="2:17" x14ac:dyDescent="0.3">
      <c r="B8829" s="102"/>
      <c r="C8829" s="210"/>
      <c r="D8829" s="102"/>
      <c r="E8829" s="210"/>
      <c r="F8829" s="102"/>
      <c r="G8829" s="210"/>
      <c r="H8829" s="102"/>
      <c r="I8829" s="210"/>
      <c r="J8829" s="102"/>
      <c r="K8829" s="210"/>
      <c r="L8829" s="102"/>
      <c r="M8829" s="210"/>
      <c r="N8829" s="102"/>
      <c r="O8829" s="210"/>
      <c r="P8829" s="102"/>
      <c r="Q8829" s="215"/>
    </row>
    <row r="8830" spans="2:17" x14ac:dyDescent="0.3">
      <c r="B8830" s="102"/>
      <c r="C8830" s="210"/>
      <c r="D8830" s="102"/>
      <c r="E8830" s="210"/>
      <c r="F8830" s="102"/>
      <c r="G8830" s="210"/>
      <c r="H8830" s="102"/>
      <c r="I8830" s="210"/>
      <c r="J8830" s="102"/>
      <c r="K8830" s="210"/>
      <c r="L8830" s="102"/>
      <c r="M8830" s="210"/>
      <c r="N8830" s="102"/>
      <c r="O8830" s="210"/>
      <c r="P8830" s="102"/>
      <c r="Q8830" s="215"/>
    </row>
    <row r="8831" spans="2:17" x14ac:dyDescent="0.3">
      <c r="B8831" s="102"/>
      <c r="C8831" s="210"/>
      <c r="D8831" s="102"/>
      <c r="E8831" s="210"/>
      <c r="F8831" s="102"/>
      <c r="G8831" s="210"/>
      <c r="H8831" s="102"/>
      <c r="I8831" s="210"/>
      <c r="J8831" s="102"/>
      <c r="K8831" s="210"/>
      <c r="L8831" s="102"/>
      <c r="M8831" s="210"/>
      <c r="N8831" s="102"/>
      <c r="O8831" s="210"/>
      <c r="P8831" s="102"/>
      <c r="Q8831" s="215"/>
    </row>
    <row r="8832" spans="2:17" x14ac:dyDescent="0.3">
      <c r="B8832" s="102"/>
      <c r="C8832" s="210"/>
      <c r="D8832" s="102"/>
      <c r="E8832" s="210"/>
      <c r="F8832" s="102"/>
      <c r="G8832" s="210"/>
      <c r="H8832" s="102"/>
      <c r="I8832" s="210"/>
      <c r="J8832" s="102"/>
      <c r="K8832" s="210"/>
      <c r="L8832" s="102"/>
      <c r="M8832" s="210"/>
      <c r="N8832" s="102"/>
      <c r="O8832" s="210"/>
      <c r="P8832" s="102"/>
      <c r="Q8832" s="215"/>
    </row>
    <row r="8833" spans="2:17" x14ac:dyDescent="0.3">
      <c r="B8833" s="102"/>
      <c r="C8833" s="210"/>
      <c r="D8833" s="102"/>
      <c r="E8833" s="210"/>
      <c r="F8833" s="102"/>
      <c r="G8833" s="210"/>
      <c r="H8833" s="102"/>
      <c r="I8833" s="210"/>
      <c r="J8833" s="102"/>
      <c r="K8833" s="210"/>
      <c r="L8833" s="102"/>
      <c r="M8833" s="210"/>
      <c r="N8833" s="102"/>
      <c r="O8833" s="210"/>
      <c r="P8833" s="102"/>
      <c r="Q8833" s="215"/>
    </row>
    <row r="8834" spans="2:17" x14ac:dyDescent="0.3">
      <c r="B8834" s="102"/>
      <c r="C8834" s="210"/>
      <c r="D8834" s="102"/>
      <c r="E8834" s="210"/>
      <c r="F8834" s="102"/>
      <c r="G8834" s="210"/>
      <c r="H8834" s="102"/>
      <c r="I8834" s="210"/>
      <c r="J8834" s="102"/>
      <c r="K8834" s="210"/>
      <c r="L8834" s="102"/>
      <c r="M8834" s="210"/>
      <c r="N8834" s="102"/>
      <c r="O8834" s="210"/>
      <c r="P8834" s="102"/>
      <c r="Q8834" s="215"/>
    </row>
    <row r="8835" spans="2:17" x14ac:dyDescent="0.3">
      <c r="B8835" s="102"/>
      <c r="C8835" s="210"/>
      <c r="D8835" s="102"/>
      <c r="E8835" s="210"/>
      <c r="F8835" s="102"/>
      <c r="G8835" s="210"/>
      <c r="H8835" s="102"/>
      <c r="I8835" s="210"/>
      <c r="J8835" s="102"/>
      <c r="K8835" s="210"/>
      <c r="L8835" s="102"/>
      <c r="M8835" s="210"/>
      <c r="N8835" s="102"/>
      <c r="O8835" s="210"/>
      <c r="P8835" s="102"/>
      <c r="Q8835" s="215"/>
    </row>
    <row r="8836" spans="2:17" x14ac:dyDescent="0.3">
      <c r="B8836" s="102"/>
      <c r="C8836" s="210"/>
      <c r="D8836" s="102"/>
      <c r="E8836" s="210"/>
      <c r="F8836" s="102"/>
      <c r="G8836" s="210"/>
      <c r="H8836" s="102"/>
      <c r="I8836" s="210"/>
      <c r="J8836" s="102"/>
      <c r="K8836" s="210"/>
      <c r="L8836" s="102"/>
      <c r="M8836" s="210"/>
      <c r="N8836" s="102"/>
      <c r="O8836" s="210"/>
      <c r="P8836" s="102"/>
      <c r="Q8836" s="215"/>
    </row>
    <row r="8837" spans="2:17" x14ac:dyDescent="0.3">
      <c r="B8837" s="102"/>
      <c r="C8837" s="210"/>
      <c r="D8837" s="102"/>
      <c r="E8837" s="210"/>
      <c r="F8837" s="102"/>
      <c r="G8837" s="210"/>
      <c r="H8837" s="102"/>
      <c r="I8837" s="210"/>
      <c r="J8837" s="102"/>
      <c r="K8837" s="210"/>
      <c r="L8837" s="102"/>
      <c r="M8837" s="210"/>
      <c r="N8837" s="102"/>
      <c r="O8837" s="210"/>
      <c r="P8837" s="102"/>
      <c r="Q8837" s="215"/>
    </row>
    <row r="8838" spans="2:17" x14ac:dyDescent="0.3">
      <c r="B8838" s="102"/>
      <c r="C8838" s="210"/>
      <c r="D8838" s="102"/>
      <c r="E8838" s="210"/>
      <c r="F8838" s="102"/>
      <c r="G8838" s="210"/>
      <c r="H8838" s="102"/>
      <c r="I8838" s="210"/>
      <c r="J8838" s="102"/>
      <c r="K8838" s="210"/>
      <c r="L8838" s="102"/>
      <c r="M8838" s="210"/>
      <c r="N8838" s="102"/>
      <c r="O8838" s="210"/>
      <c r="P8838" s="102"/>
      <c r="Q8838" s="215"/>
    </row>
    <row r="8839" spans="2:17" x14ac:dyDescent="0.3">
      <c r="B8839" s="102"/>
      <c r="C8839" s="210"/>
      <c r="D8839" s="102"/>
      <c r="E8839" s="210"/>
      <c r="F8839" s="102"/>
      <c r="G8839" s="210"/>
      <c r="H8839" s="102"/>
      <c r="I8839" s="210"/>
      <c r="J8839" s="102"/>
      <c r="K8839" s="210"/>
      <c r="L8839" s="102"/>
      <c r="M8839" s="210"/>
      <c r="N8839" s="102"/>
      <c r="O8839" s="210"/>
      <c r="P8839" s="102"/>
      <c r="Q8839" s="215"/>
    </row>
    <row r="8840" spans="2:17" x14ac:dyDescent="0.3">
      <c r="B8840" s="102"/>
      <c r="C8840" s="210"/>
      <c r="D8840" s="102"/>
      <c r="E8840" s="210"/>
      <c r="F8840" s="102"/>
      <c r="G8840" s="210"/>
      <c r="H8840" s="102"/>
      <c r="I8840" s="210"/>
      <c r="J8840" s="102"/>
      <c r="K8840" s="210"/>
      <c r="L8840" s="102"/>
      <c r="M8840" s="210"/>
      <c r="N8840" s="102"/>
      <c r="O8840" s="210"/>
      <c r="P8840" s="102"/>
      <c r="Q8840" s="215"/>
    </row>
    <row r="8841" spans="2:17" x14ac:dyDescent="0.3">
      <c r="B8841" s="102"/>
      <c r="C8841" s="210"/>
      <c r="D8841" s="102"/>
      <c r="E8841" s="210"/>
      <c r="F8841" s="102"/>
      <c r="G8841" s="210"/>
      <c r="H8841" s="102"/>
      <c r="I8841" s="210"/>
      <c r="J8841" s="102"/>
      <c r="K8841" s="210"/>
      <c r="L8841" s="102"/>
      <c r="M8841" s="210"/>
      <c r="N8841" s="102"/>
      <c r="O8841" s="210"/>
      <c r="P8841" s="102"/>
      <c r="Q8841" s="215"/>
    </row>
    <row r="8842" spans="2:17" x14ac:dyDescent="0.3">
      <c r="B8842" s="102"/>
      <c r="C8842" s="210"/>
      <c r="D8842" s="102"/>
      <c r="E8842" s="210"/>
      <c r="F8842" s="102"/>
      <c r="G8842" s="210"/>
      <c r="H8842" s="102"/>
      <c r="I8842" s="210"/>
      <c r="J8842" s="102"/>
      <c r="K8842" s="210"/>
      <c r="L8842" s="102"/>
      <c r="M8842" s="210"/>
      <c r="N8842" s="102"/>
      <c r="O8842" s="210"/>
      <c r="P8842" s="102"/>
      <c r="Q8842" s="215"/>
    </row>
    <row r="8843" spans="2:17" x14ac:dyDescent="0.3">
      <c r="B8843" s="102"/>
      <c r="C8843" s="210"/>
      <c r="D8843" s="102"/>
      <c r="E8843" s="210"/>
      <c r="F8843" s="102"/>
      <c r="G8843" s="210"/>
      <c r="H8843" s="102"/>
      <c r="I8843" s="210"/>
      <c r="J8843" s="102"/>
      <c r="K8843" s="210"/>
      <c r="L8843" s="102"/>
      <c r="M8843" s="210"/>
      <c r="N8843" s="102"/>
      <c r="O8843" s="210"/>
      <c r="P8843" s="102"/>
      <c r="Q8843" s="215"/>
    </row>
    <row r="8844" spans="2:17" x14ac:dyDescent="0.3">
      <c r="B8844" s="102"/>
      <c r="C8844" s="210"/>
      <c r="D8844" s="102"/>
      <c r="E8844" s="210"/>
      <c r="F8844" s="102"/>
      <c r="G8844" s="210"/>
      <c r="H8844" s="102"/>
      <c r="I8844" s="210"/>
      <c r="J8844" s="102"/>
      <c r="K8844" s="210"/>
      <c r="L8844" s="102"/>
      <c r="M8844" s="210"/>
      <c r="N8844" s="102"/>
      <c r="O8844" s="210"/>
      <c r="P8844" s="102"/>
      <c r="Q8844" s="215"/>
    </row>
    <row r="8845" spans="2:17" x14ac:dyDescent="0.3">
      <c r="B8845" s="102"/>
      <c r="C8845" s="210"/>
      <c r="D8845" s="102"/>
      <c r="E8845" s="210"/>
      <c r="F8845" s="102"/>
      <c r="G8845" s="210"/>
      <c r="H8845" s="102"/>
      <c r="I8845" s="210"/>
      <c r="J8845" s="102"/>
      <c r="K8845" s="210"/>
      <c r="L8845" s="102"/>
      <c r="M8845" s="210"/>
      <c r="N8845" s="102"/>
      <c r="O8845" s="210"/>
      <c r="P8845" s="102"/>
      <c r="Q8845" s="215"/>
    </row>
    <row r="8846" spans="2:17" x14ac:dyDescent="0.3">
      <c r="B8846" s="102"/>
      <c r="C8846" s="210"/>
      <c r="D8846" s="102"/>
      <c r="E8846" s="210"/>
      <c r="F8846" s="102"/>
      <c r="G8846" s="210"/>
      <c r="H8846" s="102"/>
      <c r="I8846" s="210"/>
      <c r="J8846" s="102"/>
      <c r="K8846" s="210"/>
      <c r="L8846" s="102"/>
      <c r="M8846" s="210"/>
      <c r="N8846" s="102"/>
      <c r="O8846" s="210"/>
      <c r="P8846" s="102"/>
      <c r="Q8846" s="215"/>
    </row>
    <row r="8847" spans="2:17" x14ac:dyDescent="0.3">
      <c r="B8847" s="102"/>
      <c r="C8847" s="210"/>
      <c r="D8847" s="102"/>
      <c r="E8847" s="210"/>
      <c r="F8847" s="102"/>
      <c r="G8847" s="210"/>
      <c r="H8847" s="102"/>
      <c r="I8847" s="210"/>
      <c r="J8847" s="102"/>
      <c r="K8847" s="210"/>
      <c r="L8847" s="102"/>
      <c r="M8847" s="210"/>
      <c r="N8847" s="102"/>
      <c r="O8847" s="210"/>
      <c r="P8847" s="102"/>
      <c r="Q8847" s="215"/>
    </row>
    <row r="8848" spans="2:17" x14ac:dyDescent="0.3">
      <c r="B8848" s="102"/>
      <c r="C8848" s="210"/>
      <c r="D8848" s="102"/>
      <c r="E8848" s="210"/>
      <c r="F8848" s="102"/>
      <c r="G8848" s="210"/>
      <c r="H8848" s="102"/>
      <c r="I8848" s="210"/>
      <c r="J8848" s="102"/>
      <c r="K8848" s="210"/>
      <c r="L8848" s="102"/>
      <c r="M8848" s="210"/>
      <c r="N8848" s="102"/>
      <c r="O8848" s="210"/>
      <c r="P8848" s="102"/>
      <c r="Q8848" s="215"/>
    </row>
    <row r="8849" spans="2:17" x14ac:dyDescent="0.3">
      <c r="B8849" s="102"/>
      <c r="C8849" s="210"/>
      <c r="D8849" s="102"/>
      <c r="E8849" s="210"/>
      <c r="F8849" s="102"/>
      <c r="G8849" s="210"/>
      <c r="H8849" s="102"/>
      <c r="I8849" s="210"/>
      <c r="J8849" s="102"/>
      <c r="K8849" s="210"/>
      <c r="L8849" s="102"/>
      <c r="M8849" s="210"/>
      <c r="N8849" s="102"/>
      <c r="O8849" s="210"/>
      <c r="P8849" s="102"/>
      <c r="Q8849" s="215"/>
    </row>
    <row r="8850" spans="2:17" x14ac:dyDescent="0.3">
      <c r="B8850" s="102"/>
      <c r="C8850" s="210"/>
      <c r="D8850" s="102"/>
      <c r="E8850" s="210"/>
      <c r="F8850" s="102"/>
      <c r="G8850" s="210"/>
      <c r="H8850" s="102"/>
      <c r="I8850" s="210"/>
      <c r="J8850" s="102"/>
      <c r="K8850" s="210"/>
      <c r="L8850" s="102"/>
      <c r="M8850" s="210"/>
      <c r="N8850" s="102"/>
      <c r="O8850" s="210"/>
      <c r="P8850" s="102"/>
      <c r="Q8850" s="215"/>
    </row>
    <row r="8851" spans="2:17" x14ac:dyDescent="0.3">
      <c r="B8851" s="102"/>
      <c r="C8851" s="210"/>
      <c r="D8851" s="102"/>
      <c r="E8851" s="210"/>
      <c r="F8851" s="102"/>
      <c r="G8851" s="210"/>
      <c r="H8851" s="102"/>
      <c r="I8851" s="210"/>
      <c r="J8851" s="102"/>
      <c r="K8851" s="210"/>
      <c r="L8851" s="102"/>
      <c r="M8851" s="210"/>
      <c r="N8851" s="102"/>
      <c r="O8851" s="210"/>
      <c r="P8851" s="102"/>
      <c r="Q8851" s="215"/>
    </row>
    <row r="8852" spans="2:17" x14ac:dyDescent="0.3">
      <c r="B8852" s="102"/>
      <c r="C8852" s="210"/>
      <c r="D8852" s="102"/>
      <c r="E8852" s="210"/>
      <c r="F8852" s="102"/>
      <c r="G8852" s="210"/>
      <c r="H8852" s="102"/>
      <c r="I8852" s="210"/>
      <c r="J8852" s="102"/>
      <c r="K8852" s="210"/>
      <c r="L8852" s="102"/>
      <c r="M8852" s="210"/>
      <c r="N8852" s="102"/>
      <c r="O8852" s="210"/>
      <c r="P8852" s="102"/>
      <c r="Q8852" s="215"/>
    </row>
    <row r="8853" spans="2:17" x14ac:dyDescent="0.3">
      <c r="B8853" s="102"/>
      <c r="C8853" s="210"/>
      <c r="D8853" s="102"/>
      <c r="E8853" s="210"/>
      <c r="F8853" s="102"/>
      <c r="G8853" s="210"/>
      <c r="H8853" s="102"/>
      <c r="I8853" s="210"/>
      <c r="J8853" s="102"/>
      <c r="K8853" s="210"/>
      <c r="L8853" s="102"/>
      <c r="M8853" s="210"/>
      <c r="N8853" s="102"/>
      <c r="O8853" s="210"/>
      <c r="P8853" s="102"/>
      <c r="Q8853" s="215"/>
    </row>
    <row r="8854" spans="2:17" x14ac:dyDescent="0.3">
      <c r="B8854" s="102"/>
      <c r="C8854" s="210"/>
      <c r="D8854" s="102"/>
      <c r="E8854" s="210"/>
      <c r="F8854" s="102"/>
      <c r="G8854" s="210"/>
      <c r="H8854" s="102"/>
      <c r="I8854" s="210"/>
      <c r="J8854" s="102"/>
      <c r="K8854" s="210"/>
      <c r="L8854" s="102"/>
      <c r="M8854" s="210"/>
      <c r="N8854" s="102"/>
      <c r="O8854" s="210"/>
      <c r="P8854" s="102"/>
      <c r="Q8854" s="215"/>
    </row>
    <row r="8855" spans="2:17" x14ac:dyDescent="0.3">
      <c r="B8855" s="102"/>
      <c r="C8855" s="210"/>
      <c r="D8855" s="102"/>
      <c r="E8855" s="210"/>
      <c r="F8855" s="102"/>
      <c r="G8855" s="210"/>
      <c r="H8855" s="102"/>
      <c r="I8855" s="210"/>
      <c r="J8855" s="102"/>
      <c r="K8855" s="210"/>
      <c r="L8855" s="102"/>
      <c r="M8855" s="210"/>
      <c r="N8855" s="102"/>
      <c r="O8855" s="210"/>
      <c r="P8855" s="102"/>
      <c r="Q8855" s="215"/>
    </row>
    <row r="8856" spans="2:17" x14ac:dyDescent="0.3">
      <c r="B8856" s="102"/>
      <c r="C8856" s="210"/>
      <c r="D8856" s="102"/>
      <c r="E8856" s="210"/>
      <c r="F8856" s="102"/>
      <c r="G8856" s="210"/>
      <c r="H8856" s="102"/>
      <c r="I8856" s="210"/>
      <c r="J8856" s="102"/>
      <c r="K8856" s="210"/>
      <c r="L8856" s="102"/>
      <c r="M8856" s="210"/>
      <c r="N8856" s="102"/>
      <c r="O8856" s="210"/>
      <c r="P8856" s="102"/>
      <c r="Q8856" s="215"/>
    </row>
    <row r="8857" spans="2:17" x14ac:dyDescent="0.3">
      <c r="B8857" s="102"/>
      <c r="C8857" s="210"/>
      <c r="D8857" s="102"/>
      <c r="E8857" s="210"/>
      <c r="F8857" s="102"/>
      <c r="G8857" s="210"/>
      <c r="H8857" s="102"/>
      <c r="I8857" s="210"/>
      <c r="J8857" s="102"/>
      <c r="K8857" s="210"/>
      <c r="L8857" s="102"/>
      <c r="M8857" s="210"/>
      <c r="N8857" s="102"/>
      <c r="O8857" s="210"/>
      <c r="P8857" s="102"/>
      <c r="Q8857" s="215"/>
    </row>
    <row r="8858" spans="2:17" x14ac:dyDescent="0.3">
      <c r="B8858" s="102"/>
      <c r="C8858" s="210"/>
      <c r="D8858" s="102"/>
      <c r="E8858" s="210"/>
      <c r="F8858" s="102"/>
      <c r="G8858" s="210"/>
      <c r="H8858" s="102"/>
      <c r="I8858" s="210"/>
      <c r="J8858" s="102"/>
      <c r="K8858" s="210"/>
      <c r="L8858" s="102"/>
      <c r="M8858" s="210"/>
      <c r="N8858" s="102"/>
      <c r="O8858" s="210"/>
      <c r="P8858" s="102"/>
      <c r="Q8858" s="215"/>
    </row>
    <row r="8859" spans="2:17" x14ac:dyDescent="0.3">
      <c r="B8859" s="102"/>
      <c r="C8859" s="210"/>
      <c r="D8859" s="102"/>
      <c r="E8859" s="210"/>
      <c r="F8859" s="102"/>
      <c r="G8859" s="210"/>
      <c r="H8859" s="102"/>
      <c r="I8859" s="210"/>
      <c r="J8859" s="102"/>
      <c r="K8859" s="210"/>
      <c r="L8859" s="102"/>
      <c r="M8859" s="210"/>
      <c r="N8859" s="102"/>
      <c r="O8859" s="210"/>
      <c r="P8859" s="102"/>
      <c r="Q8859" s="215"/>
    </row>
    <row r="8860" spans="2:17" x14ac:dyDescent="0.3">
      <c r="B8860" s="102"/>
      <c r="C8860" s="210"/>
      <c r="D8860" s="102"/>
      <c r="E8860" s="210"/>
      <c r="F8860" s="102"/>
      <c r="G8860" s="210"/>
      <c r="H8860" s="102"/>
      <c r="I8860" s="210"/>
      <c r="J8860" s="102"/>
      <c r="K8860" s="210"/>
      <c r="L8860" s="102"/>
      <c r="M8860" s="210"/>
      <c r="N8860" s="102"/>
      <c r="O8860" s="210"/>
      <c r="P8860" s="102"/>
      <c r="Q8860" s="215"/>
    </row>
    <row r="8861" spans="2:17" x14ac:dyDescent="0.3">
      <c r="B8861" s="102"/>
      <c r="C8861" s="210"/>
      <c r="D8861" s="102"/>
      <c r="E8861" s="210"/>
      <c r="F8861" s="102"/>
      <c r="G8861" s="210"/>
      <c r="H8861" s="102"/>
      <c r="I8861" s="210"/>
      <c r="J8861" s="102"/>
      <c r="K8861" s="210"/>
      <c r="L8861" s="102"/>
      <c r="M8861" s="210"/>
      <c r="N8861" s="102"/>
      <c r="O8861" s="210"/>
      <c r="P8861" s="102"/>
      <c r="Q8861" s="215"/>
    </row>
    <row r="8862" spans="2:17" x14ac:dyDescent="0.3">
      <c r="B8862" s="102"/>
      <c r="C8862" s="210"/>
      <c r="D8862" s="102"/>
      <c r="E8862" s="210"/>
      <c r="F8862" s="102"/>
      <c r="G8862" s="210"/>
      <c r="H8862" s="102"/>
      <c r="I8862" s="210"/>
      <c r="J8862" s="102"/>
      <c r="K8862" s="210"/>
      <c r="L8862" s="102"/>
      <c r="M8862" s="210"/>
      <c r="N8862" s="102"/>
      <c r="O8862" s="210"/>
      <c r="P8862" s="102"/>
      <c r="Q8862" s="215"/>
    </row>
    <row r="8863" spans="2:17" x14ac:dyDescent="0.3">
      <c r="B8863" s="102"/>
      <c r="C8863" s="210"/>
      <c r="D8863" s="102"/>
      <c r="E8863" s="210"/>
      <c r="F8863" s="102"/>
      <c r="G8863" s="210"/>
      <c r="H8863" s="102"/>
      <c r="I8863" s="210"/>
      <c r="J8863" s="102"/>
      <c r="K8863" s="210"/>
      <c r="L8863" s="102"/>
      <c r="M8863" s="210"/>
      <c r="N8863" s="102"/>
      <c r="O8863" s="210"/>
      <c r="P8863" s="102"/>
      <c r="Q8863" s="215"/>
    </row>
    <row r="8864" spans="2:17" x14ac:dyDescent="0.3">
      <c r="B8864" s="102"/>
      <c r="C8864" s="210"/>
      <c r="D8864" s="102"/>
      <c r="E8864" s="210"/>
      <c r="F8864" s="102"/>
      <c r="G8864" s="210"/>
      <c r="H8864" s="102"/>
      <c r="I8864" s="210"/>
      <c r="J8864" s="102"/>
      <c r="K8864" s="210"/>
      <c r="L8864" s="102"/>
      <c r="M8864" s="210"/>
      <c r="N8864" s="102"/>
      <c r="O8864" s="210"/>
      <c r="P8864" s="102"/>
      <c r="Q8864" s="215"/>
    </row>
    <row r="8865" spans="2:17" x14ac:dyDescent="0.3">
      <c r="B8865" s="102"/>
      <c r="C8865" s="210"/>
      <c r="D8865" s="102"/>
      <c r="E8865" s="210"/>
      <c r="F8865" s="102"/>
      <c r="G8865" s="210"/>
      <c r="H8865" s="102"/>
      <c r="I8865" s="210"/>
      <c r="J8865" s="102"/>
      <c r="K8865" s="210"/>
      <c r="L8865" s="102"/>
      <c r="M8865" s="210"/>
      <c r="N8865" s="102"/>
      <c r="O8865" s="210"/>
      <c r="P8865" s="102"/>
      <c r="Q8865" s="215"/>
    </row>
    <row r="8866" spans="2:17" x14ac:dyDescent="0.3">
      <c r="B8866" s="102"/>
      <c r="C8866" s="210"/>
      <c r="D8866" s="102"/>
      <c r="E8866" s="210"/>
      <c r="F8866" s="102"/>
      <c r="G8866" s="210"/>
      <c r="H8866" s="102"/>
      <c r="I8866" s="210"/>
      <c r="J8866" s="102"/>
      <c r="K8866" s="210"/>
      <c r="L8866" s="102"/>
      <c r="M8866" s="210"/>
      <c r="N8866" s="102"/>
      <c r="O8866" s="210"/>
      <c r="P8866" s="102"/>
      <c r="Q8866" s="215"/>
    </row>
    <row r="8867" spans="2:17" x14ac:dyDescent="0.3">
      <c r="B8867" s="102"/>
      <c r="C8867" s="210"/>
      <c r="D8867" s="102"/>
      <c r="E8867" s="210"/>
      <c r="F8867" s="102"/>
      <c r="G8867" s="210"/>
      <c r="H8867" s="102"/>
      <c r="I8867" s="210"/>
      <c r="J8867" s="102"/>
      <c r="K8867" s="210"/>
      <c r="L8867" s="102"/>
      <c r="M8867" s="210"/>
      <c r="N8867" s="102"/>
      <c r="O8867" s="210"/>
      <c r="P8867" s="102"/>
      <c r="Q8867" s="215"/>
    </row>
    <row r="8868" spans="2:17" x14ac:dyDescent="0.3">
      <c r="B8868" s="102"/>
      <c r="C8868" s="210"/>
      <c r="D8868" s="102"/>
      <c r="E8868" s="210"/>
      <c r="F8868" s="102"/>
      <c r="G8868" s="210"/>
      <c r="H8868" s="102"/>
      <c r="I8868" s="210"/>
      <c r="J8868" s="102"/>
      <c r="K8868" s="210"/>
      <c r="L8868" s="102"/>
      <c r="M8868" s="210"/>
      <c r="N8868" s="102"/>
      <c r="O8868" s="210"/>
      <c r="P8868" s="102"/>
      <c r="Q8868" s="215"/>
    </row>
    <row r="8869" spans="2:17" x14ac:dyDescent="0.3">
      <c r="B8869" s="102"/>
      <c r="C8869" s="210"/>
      <c r="D8869" s="102"/>
      <c r="E8869" s="210"/>
      <c r="F8869" s="102"/>
      <c r="G8869" s="210"/>
      <c r="H8869" s="102"/>
      <c r="I8869" s="210"/>
      <c r="J8869" s="102"/>
      <c r="K8869" s="210"/>
      <c r="L8869" s="102"/>
      <c r="M8869" s="210"/>
      <c r="N8869" s="102"/>
      <c r="O8869" s="210"/>
      <c r="P8869" s="102"/>
      <c r="Q8869" s="215"/>
    </row>
    <row r="8870" spans="2:17" x14ac:dyDescent="0.3">
      <c r="B8870" s="102"/>
      <c r="C8870" s="210"/>
      <c r="D8870" s="102"/>
      <c r="E8870" s="210"/>
      <c r="F8870" s="102"/>
      <c r="G8870" s="210"/>
      <c r="H8870" s="102"/>
      <c r="I8870" s="210"/>
      <c r="J8870" s="102"/>
      <c r="K8870" s="210"/>
      <c r="L8870" s="102"/>
      <c r="M8870" s="210"/>
      <c r="N8870" s="102"/>
      <c r="O8870" s="210"/>
      <c r="P8870" s="102"/>
      <c r="Q8870" s="215"/>
    </row>
    <row r="8871" spans="2:17" x14ac:dyDescent="0.3">
      <c r="B8871" s="102"/>
      <c r="C8871" s="210"/>
      <c r="D8871" s="102"/>
      <c r="E8871" s="210"/>
      <c r="F8871" s="102"/>
      <c r="G8871" s="210"/>
      <c r="H8871" s="102"/>
      <c r="I8871" s="210"/>
      <c r="J8871" s="102"/>
      <c r="K8871" s="210"/>
      <c r="L8871" s="102"/>
      <c r="M8871" s="210"/>
      <c r="N8871" s="102"/>
      <c r="O8871" s="210"/>
      <c r="P8871" s="102"/>
      <c r="Q8871" s="215"/>
    </row>
    <row r="8872" spans="2:17" x14ac:dyDescent="0.3">
      <c r="B8872" s="102"/>
      <c r="C8872" s="210"/>
      <c r="D8872" s="102"/>
      <c r="E8872" s="210"/>
      <c r="F8872" s="102"/>
      <c r="G8872" s="210"/>
      <c r="H8872" s="102"/>
      <c r="I8872" s="210"/>
      <c r="J8872" s="102"/>
      <c r="K8872" s="210"/>
      <c r="L8872" s="102"/>
      <c r="M8872" s="210"/>
      <c r="N8872" s="102"/>
      <c r="O8872" s="210"/>
      <c r="P8872" s="102"/>
      <c r="Q8872" s="215"/>
    </row>
    <row r="8873" spans="2:17" x14ac:dyDescent="0.3">
      <c r="B8873" s="102"/>
      <c r="C8873" s="210"/>
      <c r="D8873" s="102"/>
      <c r="E8873" s="210"/>
      <c r="F8873" s="102"/>
      <c r="G8873" s="210"/>
      <c r="H8873" s="102"/>
      <c r="I8873" s="210"/>
      <c r="J8873" s="102"/>
      <c r="K8873" s="210"/>
      <c r="L8873" s="102"/>
      <c r="M8873" s="210"/>
      <c r="N8873" s="102"/>
      <c r="O8873" s="210"/>
      <c r="P8873" s="102"/>
      <c r="Q8873" s="215"/>
    </row>
    <row r="8874" spans="2:17" x14ac:dyDescent="0.3">
      <c r="B8874" s="102"/>
      <c r="C8874" s="210"/>
      <c r="D8874" s="102"/>
      <c r="E8874" s="210"/>
      <c r="F8874" s="102"/>
      <c r="G8874" s="210"/>
      <c r="H8874" s="102"/>
      <c r="I8874" s="210"/>
      <c r="J8874" s="102"/>
      <c r="K8874" s="210"/>
      <c r="L8874" s="102"/>
      <c r="M8874" s="210"/>
      <c r="N8874" s="102"/>
      <c r="O8874" s="210"/>
      <c r="P8874" s="102"/>
      <c r="Q8874" s="215"/>
    </row>
    <row r="8875" spans="2:17" x14ac:dyDescent="0.3">
      <c r="B8875" s="102"/>
      <c r="C8875" s="210"/>
      <c r="D8875" s="102"/>
      <c r="E8875" s="210"/>
      <c r="F8875" s="102"/>
      <c r="G8875" s="210"/>
      <c r="H8875" s="102"/>
      <c r="I8875" s="210"/>
      <c r="J8875" s="102"/>
      <c r="K8875" s="210"/>
      <c r="L8875" s="102"/>
      <c r="M8875" s="210"/>
      <c r="N8875" s="102"/>
      <c r="O8875" s="210"/>
      <c r="P8875" s="102"/>
      <c r="Q8875" s="215"/>
    </row>
    <row r="8876" spans="2:17" x14ac:dyDescent="0.3">
      <c r="B8876" s="102"/>
      <c r="C8876" s="210"/>
      <c r="D8876" s="102"/>
      <c r="E8876" s="210"/>
      <c r="F8876" s="102"/>
      <c r="G8876" s="210"/>
      <c r="H8876" s="102"/>
      <c r="I8876" s="210"/>
      <c r="J8876" s="102"/>
      <c r="K8876" s="210"/>
      <c r="L8876" s="102"/>
      <c r="M8876" s="210"/>
      <c r="N8876" s="102"/>
      <c r="O8876" s="210"/>
      <c r="P8876" s="102"/>
      <c r="Q8876" s="215"/>
    </row>
    <row r="8877" spans="2:17" x14ac:dyDescent="0.3">
      <c r="B8877" s="102"/>
      <c r="C8877" s="210"/>
      <c r="D8877" s="102"/>
      <c r="E8877" s="210"/>
      <c r="F8877" s="102"/>
      <c r="G8877" s="210"/>
      <c r="H8877" s="102"/>
      <c r="I8877" s="210"/>
      <c r="J8877" s="102"/>
      <c r="K8877" s="210"/>
      <c r="L8877" s="102"/>
      <c r="M8877" s="210"/>
      <c r="N8877" s="102"/>
      <c r="O8877" s="210"/>
      <c r="P8877" s="102"/>
      <c r="Q8877" s="215"/>
    </row>
    <row r="8878" spans="2:17" x14ac:dyDescent="0.3">
      <c r="B8878" s="102"/>
      <c r="C8878" s="210"/>
      <c r="D8878" s="102"/>
      <c r="E8878" s="210"/>
      <c r="F8878" s="102"/>
      <c r="G8878" s="210"/>
      <c r="H8878" s="102"/>
      <c r="I8878" s="210"/>
      <c r="J8878" s="102"/>
      <c r="K8878" s="210"/>
      <c r="L8878" s="102"/>
      <c r="M8878" s="210"/>
      <c r="N8878" s="102"/>
      <c r="O8878" s="210"/>
      <c r="P8878" s="102"/>
      <c r="Q8878" s="215"/>
    </row>
    <row r="8879" spans="2:17" x14ac:dyDescent="0.3">
      <c r="B8879" s="102"/>
      <c r="C8879" s="210"/>
      <c r="D8879" s="102"/>
      <c r="E8879" s="210"/>
      <c r="F8879" s="102"/>
      <c r="G8879" s="210"/>
      <c r="H8879" s="102"/>
      <c r="I8879" s="210"/>
      <c r="J8879" s="102"/>
      <c r="K8879" s="210"/>
      <c r="L8879" s="102"/>
      <c r="M8879" s="210"/>
      <c r="N8879" s="102"/>
      <c r="O8879" s="210"/>
      <c r="P8879" s="102"/>
      <c r="Q8879" s="215"/>
    </row>
    <row r="8880" spans="2:17" x14ac:dyDescent="0.3">
      <c r="B8880" s="102"/>
      <c r="C8880" s="210"/>
      <c r="D8880" s="102"/>
      <c r="E8880" s="210"/>
      <c r="F8880" s="102"/>
      <c r="G8880" s="210"/>
      <c r="H8880" s="102"/>
      <c r="I8880" s="210"/>
      <c r="J8880" s="102"/>
      <c r="K8880" s="210"/>
      <c r="L8880" s="102"/>
      <c r="M8880" s="210"/>
      <c r="N8880" s="102"/>
      <c r="O8880" s="210"/>
      <c r="P8880" s="102"/>
      <c r="Q8880" s="215"/>
    </row>
    <row r="8881" spans="2:17" x14ac:dyDescent="0.3">
      <c r="B8881" s="102"/>
      <c r="C8881" s="210"/>
      <c r="D8881" s="102"/>
      <c r="E8881" s="210"/>
      <c r="F8881" s="102"/>
      <c r="G8881" s="210"/>
      <c r="H8881" s="102"/>
      <c r="I8881" s="210"/>
      <c r="J8881" s="102"/>
      <c r="K8881" s="210"/>
      <c r="L8881" s="102"/>
      <c r="M8881" s="210"/>
      <c r="N8881" s="102"/>
      <c r="O8881" s="210"/>
      <c r="P8881" s="102"/>
      <c r="Q8881" s="215"/>
    </row>
    <row r="8882" spans="2:17" x14ac:dyDescent="0.3">
      <c r="B8882" s="102"/>
      <c r="C8882" s="210"/>
      <c r="D8882" s="102"/>
      <c r="E8882" s="210"/>
      <c r="F8882" s="102"/>
      <c r="G8882" s="210"/>
      <c r="H8882" s="102"/>
      <c r="I8882" s="210"/>
      <c r="J8882" s="102"/>
      <c r="K8882" s="210"/>
      <c r="L8882" s="102"/>
      <c r="M8882" s="210"/>
      <c r="N8882" s="102"/>
      <c r="O8882" s="210"/>
      <c r="P8882" s="102"/>
      <c r="Q8882" s="215"/>
    </row>
    <row r="8883" spans="2:17" x14ac:dyDescent="0.3">
      <c r="B8883" s="102"/>
      <c r="C8883" s="210"/>
      <c r="D8883" s="102"/>
      <c r="E8883" s="210"/>
      <c r="F8883" s="102"/>
      <c r="G8883" s="210"/>
      <c r="H8883" s="102"/>
      <c r="I8883" s="210"/>
      <c r="J8883" s="102"/>
      <c r="K8883" s="210"/>
      <c r="L8883" s="102"/>
      <c r="M8883" s="210"/>
      <c r="N8883" s="102"/>
      <c r="O8883" s="210"/>
      <c r="P8883" s="102"/>
      <c r="Q8883" s="215"/>
    </row>
    <row r="8884" spans="2:17" x14ac:dyDescent="0.3">
      <c r="B8884" s="102"/>
      <c r="C8884" s="210"/>
      <c r="D8884" s="102"/>
      <c r="E8884" s="210"/>
      <c r="F8884" s="102"/>
      <c r="G8884" s="210"/>
      <c r="H8884" s="102"/>
      <c r="I8884" s="210"/>
      <c r="J8884" s="102"/>
      <c r="K8884" s="210"/>
      <c r="L8884" s="102"/>
      <c r="M8884" s="210"/>
      <c r="N8884" s="102"/>
      <c r="O8884" s="210"/>
      <c r="P8884" s="102"/>
      <c r="Q8884" s="215"/>
    </row>
    <row r="8885" spans="2:17" x14ac:dyDescent="0.3">
      <c r="B8885" s="102"/>
      <c r="C8885" s="210"/>
      <c r="D8885" s="102"/>
      <c r="E8885" s="210"/>
      <c r="F8885" s="102"/>
      <c r="G8885" s="210"/>
      <c r="H8885" s="102"/>
      <c r="I8885" s="210"/>
      <c r="J8885" s="102"/>
      <c r="K8885" s="210"/>
      <c r="L8885" s="102"/>
      <c r="M8885" s="210"/>
      <c r="N8885" s="102"/>
      <c r="O8885" s="210"/>
      <c r="P8885" s="102"/>
      <c r="Q8885" s="215"/>
    </row>
    <row r="8886" spans="2:17" x14ac:dyDescent="0.3">
      <c r="B8886" s="102"/>
      <c r="C8886" s="210"/>
      <c r="D8886" s="102"/>
      <c r="E8886" s="210"/>
      <c r="F8886" s="102"/>
      <c r="G8886" s="210"/>
      <c r="H8886" s="102"/>
      <c r="I8886" s="210"/>
      <c r="J8886" s="102"/>
      <c r="K8886" s="210"/>
      <c r="L8886" s="102"/>
      <c r="M8886" s="210"/>
      <c r="N8886" s="102"/>
      <c r="O8886" s="210"/>
      <c r="P8886" s="102"/>
      <c r="Q8886" s="215"/>
    </row>
    <row r="8887" spans="2:17" x14ac:dyDescent="0.3">
      <c r="B8887" s="102"/>
      <c r="C8887" s="210"/>
      <c r="D8887" s="102"/>
      <c r="E8887" s="210"/>
      <c r="F8887" s="102"/>
      <c r="G8887" s="210"/>
      <c r="H8887" s="102"/>
      <c r="I8887" s="210"/>
      <c r="J8887" s="102"/>
      <c r="K8887" s="210"/>
      <c r="L8887" s="102"/>
      <c r="M8887" s="210"/>
      <c r="N8887" s="102"/>
      <c r="O8887" s="210"/>
      <c r="P8887" s="102"/>
      <c r="Q8887" s="215"/>
    </row>
    <row r="8888" spans="2:17" x14ac:dyDescent="0.3">
      <c r="B8888" s="102"/>
      <c r="C8888" s="210"/>
      <c r="D8888" s="102"/>
      <c r="E8888" s="210"/>
      <c r="F8888" s="102"/>
      <c r="G8888" s="210"/>
      <c r="H8888" s="102"/>
      <c r="I8888" s="210"/>
      <c r="J8888" s="102"/>
      <c r="K8888" s="210"/>
      <c r="L8888" s="102"/>
      <c r="M8888" s="210"/>
      <c r="N8888" s="102"/>
      <c r="O8888" s="210"/>
      <c r="P8888" s="102"/>
      <c r="Q8888" s="215"/>
    </row>
    <row r="8889" spans="2:17" x14ac:dyDescent="0.3">
      <c r="B8889" s="102"/>
      <c r="C8889" s="210"/>
      <c r="D8889" s="102"/>
      <c r="E8889" s="210"/>
      <c r="F8889" s="102"/>
      <c r="G8889" s="210"/>
      <c r="H8889" s="102"/>
      <c r="I8889" s="210"/>
      <c r="J8889" s="102"/>
      <c r="K8889" s="210"/>
      <c r="L8889" s="102"/>
      <c r="M8889" s="210"/>
      <c r="N8889" s="102"/>
      <c r="O8889" s="210"/>
      <c r="P8889" s="102"/>
      <c r="Q8889" s="215"/>
    </row>
    <row r="8890" spans="2:17" x14ac:dyDescent="0.3">
      <c r="B8890" s="102"/>
      <c r="C8890" s="210"/>
      <c r="D8890" s="102"/>
      <c r="E8890" s="210"/>
      <c r="F8890" s="102"/>
      <c r="G8890" s="210"/>
      <c r="H8890" s="102"/>
      <c r="I8890" s="210"/>
      <c r="J8890" s="102"/>
      <c r="K8890" s="210"/>
      <c r="L8890" s="102"/>
      <c r="M8890" s="210"/>
      <c r="N8890" s="102"/>
      <c r="O8890" s="210"/>
      <c r="P8890" s="102"/>
      <c r="Q8890" s="215"/>
    </row>
    <row r="8891" spans="2:17" x14ac:dyDescent="0.3">
      <c r="B8891" s="102"/>
      <c r="C8891" s="210"/>
      <c r="D8891" s="102"/>
      <c r="E8891" s="210"/>
      <c r="F8891" s="102"/>
      <c r="G8891" s="210"/>
      <c r="H8891" s="102"/>
      <c r="I8891" s="210"/>
      <c r="J8891" s="102"/>
      <c r="K8891" s="210"/>
      <c r="L8891" s="102"/>
      <c r="M8891" s="210"/>
      <c r="N8891" s="102"/>
      <c r="O8891" s="210"/>
      <c r="P8891" s="102"/>
      <c r="Q8891" s="215"/>
    </row>
    <row r="8892" spans="2:17" x14ac:dyDescent="0.3">
      <c r="B8892" s="102"/>
      <c r="C8892" s="210"/>
      <c r="D8892" s="102"/>
      <c r="E8892" s="210"/>
      <c r="F8892" s="102"/>
      <c r="G8892" s="210"/>
      <c r="H8892" s="102"/>
      <c r="I8892" s="210"/>
      <c r="J8892" s="102"/>
      <c r="K8892" s="210"/>
      <c r="L8892" s="102"/>
      <c r="M8892" s="210"/>
      <c r="N8892" s="102"/>
      <c r="O8892" s="210"/>
      <c r="P8892" s="102"/>
      <c r="Q8892" s="215"/>
    </row>
    <row r="8893" spans="2:17" x14ac:dyDescent="0.3">
      <c r="B8893" s="102"/>
      <c r="C8893" s="210"/>
      <c r="D8893" s="102"/>
      <c r="E8893" s="210"/>
      <c r="F8893" s="102"/>
      <c r="G8893" s="210"/>
      <c r="H8893" s="102"/>
      <c r="I8893" s="210"/>
      <c r="J8893" s="102"/>
      <c r="K8893" s="210"/>
      <c r="L8893" s="102"/>
      <c r="M8893" s="210"/>
      <c r="N8893" s="102"/>
      <c r="O8893" s="210"/>
      <c r="P8893" s="102"/>
      <c r="Q8893" s="215"/>
    </row>
    <row r="8894" spans="2:17" x14ac:dyDescent="0.3">
      <c r="B8894" s="102"/>
      <c r="C8894" s="210"/>
      <c r="D8894" s="102"/>
      <c r="E8894" s="210"/>
      <c r="F8894" s="102"/>
      <c r="G8894" s="210"/>
      <c r="H8894" s="102"/>
      <c r="I8894" s="210"/>
      <c r="J8894" s="102"/>
      <c r="K8894" s="210"/>
      <c r="L8894" s="102"/>
      <c r="M8894" s="210"/>
      <c r="N8894" s="102"/>
      <c r="O8894" s="210"/>
      <c r="P8894" s="102"/>
      <c r="Q8894" s="215"/>
    </row>
    <row r="8895" spans="2:17" x14ac:dyDescent="0.3">
      <c r="B8895" s="102"/>
      <c r="C8895" s="210"/>
      <c r="D8895" s="102"/>
      <c r="E8895" s="210"/>
      <c r="F8895" s="102"/>
      <c r="G8895" s="210"/>
      <c r="H8895" s="102"/>
      <c r="I8895" s="210"/>
      <c r="J8895" s="102"/>
      <c r="K8895" s="210"/>
      <c r="L8895" s="102"/>
      <c r="M8895" s="210"/>
      <c r="N8895" s="102"/>
      <c r="O8895" s="210"/>
      <c r="P8895" s="102"/>
      <c r="Q8895" s="215"/>
    </row>
    <row r="8896" spans="2:17" x14ac:dyDescent="0.3">
      <c r="B8896" s="102"/>
      <c r="C8896" s="210"/>
      <c r="D8896" s="102"/>
      <c r="E8896" s="210"/>
      <c r="F8896" s="102"/>
      <c r="G8896" s="210"/>
      <c r="H8896" s="102"/>
      <c r="I8896" s="210"/>
      <c r="J8896" s="102"/>
      <c r="K8896" s="210"/>
      <c r="L8896" s="102"/>
      <c r="M8896" s="210"/>
      <c r="N8896" s="102"/>
      <c r="O8896" s="210"/>
      <c r="P8896" s="102"/>
      <c r="Q8896" s="215"/>
    </row>
    <row r="8897" spans="2:17" x14ac:dyDescent="0.3">
      <c r="B8897" s="102"/>
      <c r="C8897" s="210"/>
      <c r="D8897" s="102"/>
      <c r="E8897" s="210"/>
      <c r="F8897" s="102"/>
      <c r="G8897" s="210"/>
      <c r="H8897" s="102"/>
      <c r="I8897" s="210"/>
      <c r="J8897" s="102"/>
      <c r="K8897" s="210"/>
      <c r="L8897" s="102"/>
      <c r="M8897" s="210"/>
      <c r="N8897" s="102"/>
      <c r="O8897" s="210"/>
      <c r="P8897" s="102"/>
      <c r="Q8897" s="215"/>
    </row>
    <row r="8898" spans="2:17" x14ac:dyDescent="0.3">
      <c r="B8898" s="102"/>
      <c r="C8898" s="210"/>
      <c r="D8898" s="102"/>
      <c r="E8898" s="210"/>
      <c r="F8898" s="102"/>
      <c r="G8898" s="210"/>
      <c r="H8898" s="102"/>
      <c r="I8898" s="210"/>
      <c r="J8898" s="102"/>
      <c r="K8898" s="210"/>
      <c r="L8898" s="102"/>
      <c r="M8898" s="210"/>
      <c r="N8898" s="102"/>
      <c r="O8898" s="210"/>
      <c r="P8898" s="102"/>
      <c r="Q8898" s="215"/>
    </row>
    <row r="8899" spans="2:17" x14ac:dyDescent="0.3">
      <c r="B8899" s="102"/>
      <c r="C8899" s="210"/>
      <c r="D8899" s="102"/>
      <c r="E8899" s="210"/>
      <c r="F8899" s="102"/>
      <c r="G8899" s="210"/>
      <c r="H8899" s="102"/>
      <c r="I8899" s="210"/>
      <c r="J8899" s="102"/>
      <c r="K8899" s="210"/>
      <c r="L8899" s="102"/>
      <c r="M8899" s="210"/>
      <c r="N8899" s="102"/>
      <c r="O8899" s="210"/>
      <c r="P8899" s="102"/>
      <c r="Q8899" s="215"/>
    </row>
    <row r="8900" spans="2:17" x14ac:dyDescent="0.3">
      <c r="B8900" s="102"/>
      <c r="C8900" s="210"/>
      <c r="D8900" s="102"/>
      <c r="E8900" s="210"/>
      <c r="F8900" s="102"/>
      <c r="G8900" s="210"/>
      <c r="H8900" s="102"/>
      <c r="I8900" s="210"/>
      <c r="J8900" s="102"/>
      <c r="K8900" s="210"/>
      <c r="L8900" s="102"/>
      <c r="M8900" s="210"/>
      <c r="N8900" s="102"/>
      <c r="O8900" s="210"/>
      <c r="P8900" s="102"/>
      <c r="Q8900" s="215"/>
    </row>
    <row r="8901" spans="2:17" x14ac:dyDescent="0.3">
      <c r="B8901" s="102"/>
      <c r="C8901" s="210"/>
      <c r="D8901" s="102"/>
      <c r="E8901" s="210"/>
      <c r="F8901" s="102"/>
      <c r="G8901" s="210"/>
      <c r="H8901" s="102"/>
      <c r="I8901" s="210"/>
      <c r="J8901" s="102"/>
      <c r="K8901" s="210"/>
      <c r="L8901" s="102"/>
      <c r="M8901" s="210"/>
      <c r="N8901" s="102"/>
      <c r="O8901" s="210"/>
      <c r="P8901" s="102"/>
      <c r="Q8901" s="215"/>
    </row>
    <row r="8902" spans="2:17" x14ac:dyDescent="0.3">
      <c r="B8902" s="102"/>
      <c r="C8902" s="210"/>
      <c r="D8902" s="102"/>
      <c r="E8902" s="210"/>
      <c r="F8902" s="102"/>
      <c r="G8902" s="210"/>
      <c r="H8902" s="102"/>
      <c r="I8902" s="210"/>
      <c r="J8902" s="102"/>
      <c r="K8902" s="210"/>
      <c r="L8902" s="102"/>
      <c r="M8902" s="210"/>
      <c r="N8902" s="102"/>
      <c r="O8902" s="210"/>
      <c r="P8902" s="102"/>
      <c r="Q8902" s="215"/>
    </row>
    <row r="8903" spans="2:17" x14ac:dyDescent="0.3">
      <c r="B8903" s="102"/>
      <c r="C8903" s="210"/>
      <c r="D8903" s="102"/>
      <c r="E8903" s="210"/>
      <c r="F8903" s="102"/>
      <c r="G8903" s="210"/>
      <c r="H8903" s="102"/>
      <c r="I8903" s="210"/>
      <c r="J8903" s="102"/>
      <c r="K8903" s="210"/>
      <c r="L8903" s="102"/>
      <c r="M8903" s="210"/>
      <c r="N8903" s="102"/>
      <c r="O8903" s="210"/>
      <c r="P8903" s="102"/>
      <c r="Q8903" s="215"/>
    </row>
    <row r="8904" spans="2:17" x14ac:dyDescent="0.3">
      <c r="B8904" s="102"/>
      <c r="C8904" s="210"/>
      <c r="D8904" s="102"/>
      <c r="E8904" s="210"/>
      <c r="F8904" s="102"/>
      <c r="G8904" s="210"/>
      <c r="H8904" s="102"/>
      <c r="I8904" s="210"/>
      <c r="J8904" s="102"/>
      <c r="K8904" s="210"/>
      <c r="L8904" s="102"/>
      <c r="M8904" s="210"/>
      <c r="N8904" s="102"/>
      <c r="O8904" s="210"/>
      <c r="P8904" s="102"/>
      <c r="Q8904" s="215"/>
    </row>
    <row r="8905" spans="2:17" x14ac:dyDescent="0.3">
      <c r="B8905" s="102"/>
      <c r="C8905" s="210"/>
      <c r="D8905" s="102"/>
      <c r="E8905" s="210"/>
      <c r="F8905" s="102"/>
      <c r="G8905" s="210"/>
      <c r="H8905" s="102"/>
      <c r="I8905" s="210"/>
      <c r="J8905" s="102"/>
      <c r="K8905" s="210"/>
      <c r="L8905" s="102"/>
      <c r="M8905" s="210"/>
      <c r="N8905" s="102"/>
      <c r="O8905" s="210"/>
      <c r="P8905" s="102"/>
      <c r="Q8905" s="215"/>
    </row>
    <row r="8906" spans="2:17" x14ac:dyDescent="0.3">
      <c r="B8906" s="102"/>
      <c r="C8906" s="210"/>
      <c r="D8906" s="102"/>
      <c r="E8906" s="210"/>
      <c r="F8906" s="102"/>
      <c r="G8906" s="210"/>
      <c r="H8906" s="102"/>
      <c r="I8906" s="210"/>
      <c r="J8906" s="102"/>
      <c r="K8906" s="210"/>
      <c r="L8906" s="102"/>
      <c r="M8906" s="210"/>
      <c r="N8906" s="102"/>
      <c r="O8906" s="210"/>
      <c r="P8906" s="102"/>
      <c r="Q8906" s="215"/>
    </row>
    <row r="8907" spans="2:17" x14ac:dyDescent="0.3">
      <c r="B8907" s="102"/>
      <c r="C8907" s="210"/>
      <c r="D8907" s="102"/>
      <c r="E8907" s="210"/>
      <c r="F8907" s="102"/>
      <c r="G8907" s="210"/>
      <c r="H8907" s="102"/>
      <c r="I8907" s="210"/>
      <c r="J8907" s="102"/>
      <c r="K8907" s="210"/>
      <c r="L8907" s="102"/>
      <c r="M8907" s="210"/>
      <c r="N8907" s="102"/>
      <c r="O8907" s="210"/>
      <c r="P8907" s="102"/>
      <c r="Q8907" s="215"/>
    </row>
    <row r="8908" spans="2:17" x14ac:dyDescent="0.3">
      <c r="B8908" s="102"/>
      <c r="C8908" s="210"/>
      <c r="D8908" s="102"/>
      <c r="E8908" s="210"/>
      <c r="F8908" s="102"/>
      <c r="G8908" s="210"/>
      <c r="H8908" s="102"/>
      <c r="I8908" s="210"/>
      <c r="J8908" s="102"/>
      <c r="K8908" s="210"/>
      <c r="L8908" s="102"/>
      <c r="M8908" s="210"/>
      <c r="N8908" s="102"/>
      <c r="O8908" s="210"/>
      <c r="P8908" s="102"/>
      <c r="Q8908" s="215"/>
    </row>
    <row r="8909" spans="2:17" x14ac:dyDescent="0.3">
      <c r="B8909" s="102"/>
      <c r="C8909" s="210"/>
      <c r="D8909" s="102"/>
      <c r="E8909" s="210"/>
      <c r="F8909" s="102"/>
      <c r="G8909" s="210"/>
      <c r="H8909" s="102"/>
      <c r="I8909" s="210"/>
      <c r="J8909" s="102"/>
      <c r="K8909" s="210"/>
      <c r="L8909" s="102"/>
      <c r="M8909" s="210"/>
      <c r="N8909" s="102"/>
      <c r="O8909" s="210"/>
      <c r="P8909" s="102"/>
      <c r="Q8909" s="215"/>
    </row>
    <row r="8910" spans="2:17" x14ac:dyDescent="0.3">
      <c r="B8910" s="102"/>
      <c r="C8910" s="210"/>
      <c r="D8910" s="102"/>
      <c r="E8910" s="210"/>
      <c r="F8910" s="102"/>
      <c r="G8910" s="210"/>
      <c r="H8910" s="102"/>
      <c r="I8910" s="210"/>
      <c r="J8910" s="102"/>
      <c r="K8910" s="210"/>
      <c r="L8910" s="102"/>
      <c r="M8910" s="210"/>
      <c r="N8910" s="102"/>
      <c r="O8910" s="210"/>
      <c r="P8910" s="102"/>
      <c r="Q8910" s="215"/>
    </row>
    <row r="8911" spans="2:17" x14ac:dyDescent="0.3">
      <c r="B8911" s="102"/>
      <c r="C8911" s="210"/>
      <c r="D8911" s="102"/>
      <c r="E8911" s="210"/>
      <c r="F8911" s="102"/>
      <c r="G8911" s="210"/>
      <c r="H8911" s="102"/>
      <c r="I8911" s="210"/>
      <c r="J8911" s="102"/>
      <c r="K8911" s="210"/>
      <c r="L8911" s="102"/>
      <c r="M8911" s="210"/>
      <c r="N8911" s="102"/>
      <c r="O8911" s="210"/>
      <c r="P8911" s="102"/>
      <c r="Q8911" s="215"/>
    </row>
    <row r="8912" spans="2:17" x14ac:dyDescent="0.3">
      <c r="B8912" s="102"/>
      <c r="C8912" s="210"/>
      <c r="D8912" s="102"/>
      <c r="E8912" s="210"/>
      <c r="F8912" s="102"/>
      <c r="G8912" s="210"/>
      <c r="H8912" s="102"/>
      <c r="I8912" s="210"/>
      <c r="J8912" s="102"/>
      <c r="K8912" s="210"/>
      <c r="L8912" s="102"/>
      <c r="M8912" s="210"/>
      <c r="N8912" s="102"/>
      <c r="O8912" s="210"/>
      <c r="P8912" s="102"/>
      <c r="Q8912" s="215"/>
    </row>
    <row r="8913" spans="2:17" x14ac:dyDescent="0.3">
      <c r="B8913" s="102"/>
      <c r="C8913" s="210"/>
      <c r="D8913" s="102"/>
      <c r="E8913" s="210"/>
      <c r="F8913" s="102"/>
      <c r="G8913" s="210"/>
      <c r="H8913" s="102"/>
      <c r="I8913" s="210"/>
      <c r="J8913" s="102"/>
      <c r="K8913" s="210"/>
      <c r="L8913" s="102"/>
      <c r="M8913" s="210"/>
      <c r="N8913" s="102"/>
      <c r="O8913" s="210"/>
      <c r="P8913" s="102"/>
      <c r="Q8913" s="215"/>
    </row>
    <row r="8914" spans="2:17" x14ac:dyDescent="0.3">
      <c r="B8914" s="102"/>
      <c r="C8914" s="210"/>
      <c r="D8914" s="102"/>
      <c r="E8914" s="210"/>
      <c r="F8914" s="102"/>
      <c r="G8914" s="210"/>
      <c r="H8914" s="102"/>
      <c r="I8914" s="210"/>
      <c r="J8914" s="102"/>
      <c r="K8914" s="210"/>
      <c r="L8914" s="102"/>
      <c r="M8914" s="210"/>
      <c r="N8914" s="102"/>
      <c r="O8914" s="210"/>
      <c r="P8914" s="102"/>
      <c r="Q8914" s="215"/>
    </row>
    <row r="8915" spans="2:17" x14ac:dyDescent="0.3">
      <c r="B8915" s="102"/>
      <c r="C8915" s="210"/>
      <c r="D8915" s="102"/>
      <c r="E8915" s="210"/>
      <c r="F8915" s="102"/>
      <c r="G8915" s="210"/>
      <c r="H8915" s="102"/>
      <c r="I8915" s="210"/>
      <c r="J8915" s="102"/>
      <c r="K8915" s="210"/>
      <c r="L8915" s="102"/>
      <c r="M8915" s="210"/>
      <c r="N8915" s="102"/>
      <c r="O8915" s="210"/>
      <c r="P8915" s="102"/>
      <c r="Q8915" s="215"/>
    </row>
    <row r="8916" spans="2:17" x14ac:dyDescent="0.3">
      <c r="B8916" s="102"/>
      <c r="C8916" s="210"/>
      <c r="D8916" s="102"/>
      <c r="E8916" s="210"/>
      <c r="F8916" s="102"/>
      <c r="G8916" s="210"/>
      <c r="H8916" s="102"/>
      <c r="I8916" s="210"/>
      <c r="J8916" s="102"/>
      <c r="K8916" s="210"/>
      <c r="L8916" s="102"/>
      <c r="M8916" s="210"/>
      <c r="N8916" s="102"/>
      <c r="O8916" s="210"/>
      <c r="P8916" s="102"/>
      <c r="Q8916" s="215"/>
    </row>
    <row r="8917" spans="2:17" x14ac:dyDescent="0.3">
      <c r="B8917" s="102"/>
      <c r="C8917" s="210"/>
      <c r="D8917" s="102"/>
      <c r="E8917" s="210"/>
      <c r="F8917" s="102"/>
      <c r="G8917" s="210"/>
      <c r="H8917" s="102"/>
      <c r="I8917" s="210"/>
      <c r="J8917" s="102"/>
      <c r="K8917" s="210"/>
      <c r="L8917" s="102"/>
      <c r="M8917" s="210"/>
      <c r="N8917" s="102"/>
      <c r="O8917" s="210"/>
      <c r="P8917" s="102"/>
      <c r="Q8917" s="215"/>
    </row>
    <row r="8918" spans="2:17" x14ac:dyDescent="0.3">
      <c r="B8918" s="102"/>
      <c r="C8918" s="210"/>
      <c r="D8918" s="102"/>
      <c r="E8918" s="210"/>
      <c r="F8918" s="102"/>
      <c r="G8918" s="210"/>
      <c r="H8918" s="102"/>
      <c r="I8918" s="210"/>
      <c r="J8918" s="102"/>
      <c r="K8918" s="210"/>
      <c r="L8918" s="102"/>
      <c r="M8918" s="210"/>
      <c r="N8918" s="102"/>
      <c r="O8918" s="210"/>
      <c r="P8918" s="102"/>
      <c r="Q8918" s="215"/>
    </row>
    <row r="8919" spans="2:17" x14ac:dyDescent="0.3">
      <c r="B8919" s="102"/>
      <c r="C8919" s="210"/>
      <c r="D8919" s="102"/>
      <c r="E8919" s="210"/>
      <c r="F8919" s="102"/>
      <c r="G8919" s="210"/>
      <c r="H8919" s="102"/>
      <c r="I8919" s="210"/>
      <c r="J8919" s="102"/>
      <c r="K8919" s="210"/>
      <c r="L8919" s="102"/>
      <c r="M8919" s="210"/>
      <c r="N8919" s="102"/>
      <c r="O8919" s="210"/>
      <c r="P8919" s="102"/>
      <c r="Q8919" s="215"/>
    </row>
    <row r="8920" spans="2:17" x14ac:dyDescent="0.3">
      <c r="B8920" s="102"/>
      <c r="C8920" s="210"/>
      <c r="D8920" s="102"/>
      <c r="E8920" s="210"/>
      <c r="F8920" s="102"/>
      <c r="G8920" s="210"/>
      <c r="H8920" s="102"/>
      <c r="I8920" s="210"/>
      <c r="J8920" s="102"/>
      <c r="K8920" s="210"/>
      <c r="L8920" s="102"/>
      <c r="M8920" s="210"/>
      <c r="N8920" s="102"/>
      <c r="O8920" s="210"/>
      <c r="P8920" s="102"/>
      <c r="Q8920" s="215"/>
    </row>
    <row r="8921" spans="2:17" x14ac:dyDescent="0.3">
      <c r="B8921" s="102"/>
      <c r="C8921" s="210"/>
      <c r="D8921" s="102"/>
      <c r="E8921" s="210"/>
      <c r="F8921" s="102"/>
      <c r="G8921" s="210"/>
      <c r="H8921" s="102"/>
      <c r="I8921" s="210"/>
      <c r="J8921" s="102"/>
      <c r="K8921" s="210"/>
      <c r="L8921" s="102"/>
      <c r="M8921" s="210"/>
      <c r="N8921" s="102"/>
      <c r="O8921" s="210"/>
      <c r="P8921" s="102"/>
      <c r="Q8921" s="215"/>
    </row>
    <row r="8922" spans="2:17" x14ac:dyDescent="0.3">
      <c r="B8922" s="102"/>
      <c r="C8922" s="210"/>
      <c r="D8922" s="102"/>
      <c r="E8922" s="210"/>
      <c r="F8922" s="102"/>
      <c r="G8922" s="210"/>
      <c r="H8922" s="102"/>
      <c r="I8922" s="210"/>
      <c r="J8922" s="102"/>
      <c r="K8922" s="210"/>
      <c r="L8922" s="102"/>
      <c r="M8922" s="210"/>
      <c r="N8922" s="102"/>
      <c r="O8922" s="210"/>
      <c r="P8922" s="102"/>
      <c r="Q8922" s="215"/>
    </row>
    <row r="8923" spans="2:17" x14ac:dyDescent="0.3">
      <c r="B8923" s="102"/>
      <c r="C8923" s="210"/>
      <c r="D8923" s="102"/>
      <c r="E8923" s="210"/>
      <c r="F8923" s="102"/>
      <c r="G8923" s="210"/>
      <c r="H8923" s="102"/>
      <c r="I8923" s="210"/>
      <c r="J8923" s="102"/>
      <c r="K8923" s="210"/>
      <c r="L8923" s="102"/>
      <c r="M8923" s="210"/>
      <c r="N8923" s="102"/>
      <c r="O8923" s="210"/>
      <c r="P8923" s="102"/>
      <c r="Q8923" s="215"/>
    </row>
    <row r="8924" spans="2:17" x14ac:dyDescent="0.3">
      <c r="B8924" s="102"/>
      <c r="C8924" s="210"/>
      <c r="D8924" s="102"/>
      <c r="E8924" s="210"/>
      <c r="F8924" s="102"/>
      <c r="G8924" s="210"/>
      <c r="H8924" s="102"/>
      <c r="I8924" s="210"/>
      <c r="J8924" s="102"/>
      <c r="K8924" s="210"/>
      <c r="L8924" s="102"/>
      <c r="M8924" s="210"/>
      <c r="N8924" s="102"/>
      <c r="O8924" s="210"/>
      <c r="P8924" s="102"/>
      <c r="Q8924" s="215"/>
    </row>
    <row r="8925" spans="2:17" x14ac:dyDescent="0.3">
      <c r="B8925" s="102"/>
      <c r="C8925" s="210"/>
      <c r="D8925" s="102"/>
      <c r="E8925" s="210"/>
      <c r="F8925" s="102"/>
      <c r="G8925" s="210"/>
      <c r="H8925" s="102"/>
      <c r="I8925" s="210"/>
      <c r="J8925" s="102"/>
      <c r="K8925" s="210"/>
      <c r="L8925" s="102"/>
      <c r="M8925" s="210"/>
      <c r="N8925" s="102"/>
      <c r="O8925" s="210"/>
      <c r="P8925" s="102"/>
      <c r="Q8925" s="215"/>
    </row>
    <row r="8926" spans="2:17" x14ac:dyDescent="0.3">
      <c r="B8926" s="102"/>
      <c r="C8926" s="210"/>
      <c r="D8926" s="102"/>
      <c r="E8926" s="210"/>
      <c r="F8926" s="102"/>
      <c r="G8926" s="210"/>
      <c r="H8926" s="102"/>
      <c r="I8926" s="210"/>
      <c r="J8926" s="102"/>
      <c r="K8926" s="210"/>
      <c r="L8926" s="102"/>
      <c r="M8926" s="210"/>
      <c r="N8926" s="102"/>
      <c r="O8926" s="210"/>
      <c r="P8926" s="102"/>
      <c r="Q8926" s="215"/>
    </row>
    <row r="8927" spans="2:17" x14ac:dyDescent="0.3">
      <c r="B8927" s="102"/>
      <c r="C8927" s="210"/>
      <c r="D8927" s="102"/>
      <c r="E8927" s="210"/>
      <c r="F8927" s="102"/>
      <c r="G8927" s="210"/>
      <c r="H8927" s="102"/>
      <c r="I8927" s="210"/>
      <c r="J8927" s="102"/>
      <c r="K8927" s="210"/>
      <c r="L8927" s="102"/>
      <c r="M8927" s="210"/>
      <c r="N8927" s="102"/>
      <c r="O8927" s="210"/>
      <c r="P8927" s="102"/>
      <c r="Q8927" s="215"/>
    </row>
    <row r="8928" spans="2:17" x14ac:dyDescent="0.3">
      <c r="B8928" s="102"/>
      <c r="C8928" s="210"/>
      <c r="D8928" s="102"/>
      <c r="E8928" s="210"/>
      <c r="F8928" s="102"/>
      <c r="G8928" s="210"/>
      <c r="H8928" s="102"/>
      <c r="I8928" s="210"/>
      <c r="J8928" s="102"/>
      <c r="K8928" s="210"/>
      <c r="L8928" s="102"/>
      <c r="M8928" s="210"/>
      <c r="N8928" s="102"/>
      <c r="O8928" s="210"/>
      <c r="P8928" s="102"/>
      <c r="Q8928" s="215"/>
    </row>
    <row r="8929" spans="2:17" x14ac:dyDescent="0.3">
      <c r="B8929" s="102"/>
      <c r="C8929" s="210"/>
      <c r="D8929" s="102"/>
      <c r="E8929" s="210"/>
      <c r="F8929" s="102"/>
      <c r="G8929" s="210"/>
      <c r="H8929" s="102"/>
      <c r="I8929" s="210"/>
      <c r="J8929" s="102"/>
      <c r="K8929" s="210"/>
      <c r="L8929" s="102"/>
      <c r="M8929" s="210"/>
      <c r="N8929" s="102"/>
      <c r="O8929" s="210"/>
      <c r="P8929" s="102"/>
      <c r="Q8929" s="215"/>
    </row>
    <row r="8930" spans="2:17" x14ac:dyDescent="0.3">
      <c r="B8930" s="102"/>
      <c r="C8930" s="210"/>
      <c r="D8930" s="102"/>
      <c r="E8930" s="210"/>
      <c r="F8930" s="102"/>
      <c r="G8930" s="210"/>
      <c r="H8930" s="102"/>
      <c r="I8930" s="210"/>
      <c r="J8930" s="102"/>
      <c r="K8930" s="210"/>
      <c r="L8930" s="102"/>
      <c r="M8930" s="210"/>
      <c r="N8930" s="102"/>
      <c r="O8930" s="210"/>
      <c r="P8930" s="102"/>
      <c r="Q8930" s="215"/>
    </row>
    <row r="8931" spans="2:17" x14ac:dyDescent="0.3">
      <c r="B8931" s="102"/>
      <c r="C8931" s="210"/>
      <c r="D8931" s="102"/>
      <c r="E8931" s="210"/>
      <c r="F8931" s="102"/>
      <c r="G8931" s="210"/>
      <c r="H8931" s="102"/>
      <c r="I8931" s="210"/>
      <c r="J8931" s="102"/>
      <c r="K8931" s="210"/>
      <c r="L8931" s="102"/>
      <c r="M8931" s="210"/>
      <c r="N8931" s="102"/>
      <c r="O8931" s="210"/>
      <c r="P8931" s="102"/>
      <c r="Q8931" s="215"/>
    </row>
    <row r="8932" spans="2:17" x14ac:dyDescent="0.3">
      <c r="B8932" s="102"/>
      <c r="C8932" s="210"/>
      <c r="D8932" s="102"/>
      <c r="E8932" s="210"/>
      <c r="F8932" s="102"/>
      <c r="G8932" s="210"/>
      <c r="H8932" s="102"/>
      <c r="I8932" s="210"/>
      <c r="J8932" s="102"/>
      <c r="K8932" s="210"/>
      <c r="L8932" s="102"/>
      <c r="M8932" s="210"/>
      <c r="N8932" s="102"/>
      <c r="O8932" s="210"/>
      <c r="P8932" s="102"/>
      <c r="Q8932" s="215"/>
    </row>
    <row r="8933" spans="2:17" x14ac:dyDescent="0.3">
      <c r="B8933" s="102"/>
      <c r="C8933" s="210"/>
      <c r="D8933" s="102"/>
      <c r="E8933" s="210"/>
      <c r="F8933" s="102"/>
      <c r="G8933" s="210"/>
      <c r="H8933" s="102"/>
      <c r="I8933" s="210"/>
      <c r="J8933" s="102"/>
      <c r="K8933" s="210"/>
      <c r="L8933" s="102"/>
      <c r="M8933" s="210"/>
      <c r="N8933" s="102"/>
      <c r="O8933" s="210"/>
      <c r="P8933" s="102"/>
      <c r="Q8933" s="215"/>
    </row>
    <row r="8934" spans="2:17" x14ac:dyDescent="0.3">
      <c r="B8934" s="102"/>
      <c r="C8934" s="210"/>
      <c r="D8934" s="102"/>
      <c r="E8934" s="210"/>
      <c r="F8934" s="102"/>
      <c r="G8934" s="210"/>
      <c r="H8934" s="102"/>
      <c r="I8934" s="210"/>
      <c r="J8934" s="102"/>
      <c r="K8934" s="210"/>
      <c r="L8934" s="102"/>
      <c r="M8934" s="210"/>
      <c r="N8934" s="102"/>
      <c r="O8934" s="210"/>
      <c r="P8934" s="102"/>
      <c r="Q8934" s="215"/>
    </row>
    <row r="8935" spans="2:17" x14ac:dyDescent="0.3">
      <c r="B8935" s="102"/>
      <c r="C8935" s="210"/>
      <c r="D8935" s="102"/>
      <c r="E8935" s="210"/>
      <c r="F8935" s="102"/>
      <c r="G8935" s="210"/>
      <c r="H8935" s="102"/>
      <c r="I8935" s="210"/>
      <c r="J8935" s="102"/>
      <c r="K8935" s="210"/>
      <c r="L8935" s="102"/>
      <c r="M8935" s="210"/>
      <c r="N8935" s="102"/>
      <c r="O8935" s="210"/>
      <c r="P8935" s="102"/>
      <c r="Q8935" s="215"/>
    </row>
    <row r="8936" spans="2:17" x14ac:dyDescent="0.3">
      <c r="B8936" s="102"/>
      <c r="C8936" s="210"/>
      <c r="D8936" s="102"/>
      <c r="E8936" s="210"/>
      <c r="F8936" s="102"/>
      <c r="G8936" s="210"/>
      <c r="H8936" s="102"/>
      <c r="I8936" s="210"/>
      <c r="J8936" s="102"/>
      <c r="K8936" s="210"/>
      <c r="L8936" s="102"/>
      <c r="M8936" s="210"/>
      <c r="N8936" s="102"/>
      <c r="O8936" s="210"/>
      <c r="P8936" s="102"/>
      <c r="Q8936" s="215"/>
    </row>
    <row r="8937" spans="2:17" x14ac:dyDescent="0.3">
      <c r="B8937" s="102"/>
      <c r="C8937" s="210"/>
      <c r="D8937" s="102"/>
      <c r="E8937" s="210"/>
      <c r="F8937" s="102"/>
      <c r="G8937" s="210"/>
      <c r="H8937" s="102"/>
      <c r="I8937" s="210"/>
      <c r="J8937" s="102"/>
      <c r="K8937" s="210"/>
      <c r="L8937" s="102"/>
      <c r="M8937" s="210"/>
      <c r="N8937" s="102"/>
      <c r="O8937" s="210"/>
      <c r="P8937" s="102"/>
      <c r="Q8937" s="215"/>
    </row>
    <row r="8938" spans="2:17" x14ac:dyDescent="0.3">
      <c r="B8938" s="102"/>
      <c r="C8938" s="210"/>
      <c r="D8938" s="102"/>
      <c r="E8938" s="210"/>
      <c r="F8938" s="102"/>
      <c r="G8938" s="210"/>
      <c r="H8938" s="102"/>
      <c r="I8938" s="210"/>
      <c r="J8938" s="102"/>
      <c r="K8938" s="210"/>
      <c r="L8938" s="102"/>
      <c r="M8938" s="210"/>
      <c r="N8938" s="102"/>
      <c r="O8938" s="210"/>
      <c r="P8938" s="102"/>
      <c r="Q8938" s="215"/>
    </row>
    <row r="8939" spans="2:17" x14ac:dyDescent="0.3">
      <c r="B8939" s="102"/>
      <c r="C8939" s="210"/>
      <c r="D8939" s="102"/>
      <c r="E8939" s="210"/>
      <c r="F8939" s="102"/>
      <c r="G8939" s="210"/>
      <c r="H8939" s="102"/>
      <c r="I8939" s="210"/>
      <c r="J8939" s="102"/>
      <c r="K8939" s="210"/>
      <c r="L8939" s="102"/>
      <c r="M8939" s="210"/>
      <c r="N8939" s="102"/>
      <c r="O8939" s="210"/>
      <c r="P8939" s="102"/>
      <c r="Q8939" s="215"/>
    </row>
    <row r="8940" spans="2:17" x14ac:dyDescent="0.3">
      <c r="B8940" s="102"/>
      <c r="C8940" s="210"/>
      <c r="D8940" s="102"/>
      <c r="E8940" s="210"/>
      <c r="F8940" s="102"/>
      <c r="G8940" s="210"/>
      <c r="H8940" s="102"/>
      <c r="I8940" s="210"/>
      <c r="J8940" s="102"/>
      <c r="K8940" s="210"/>
      <c r="L8940" s="102"/>
      <c r="M8940" s="210"/>
      <c r="N8940" s="102"/>
      <c r="O8940" s="210"/>
      <c r="P8940" s="102"/>
      <c r="Q8940" s="215"/>
    </row>
    <row r="8941" spans="2:17" x14ac:dyDescent="0.3">
      <c r="B8941" s="102"/>
      <c r="C8941" s="210"/>
      <c r="D8941" s="102"/>
      <c r="E8941" s="210"/>
      <c r="F8941" s="102"/>
      <c r="G8941" s="210"/>
      <c r="H8941" s="102"/>
      <c r="I8941" s="210"/>
      <c r="J8941" s="102"/>
      <c r="K8941" s="210"/>
      <c r="L8941" s="102"/>
      <c r="M8941" s="210"/>
      <c r="N8941" s="102"/>
      <c r="O8941" s="210"/>
      <c r="P8941" s="102"/>
      <c r="Q8941" s="215"/>
    </row>
    <row r="8942" spans="2:17" x14ac:dyDescent="0.3">
      <c r="B8942" s="102"/>
      <c r="C8942" s="210"/>
      <c r="D8942" s="102"/>
      <c r="E8942" s="210"/>
      <c r="F8942" s="102"/>
      <c r="G8942" s="210"/>
      <c r="H8942" s="102"/>
      <c r="I8942" s="210"/>
      <c r="J8942" s="102"/>
      <c r="K8942" s="210"/>
      <c r="L8942" s="102"/>
      <c r="M8942" s="210"/>
      <c r="N8942" s="102"/>
      <c r="O8942" s="210"/>
      <c r="P8942" s="102"/>
      <c r="Q8942" s="215"/>
    </row>
    <row r="8943" spans="2:17" x14ac:dyDescent="0.3">
      <c r="B8943" s="102"/>
      <c r="C8943" s="210"/>
      <c r="D8943" s="102"/>
      <c r="E8943" s="210"/>
      <c r="F8943" s="102"/>
      <c r="G8943" s="210"/>
      <c r="H8943" s="102"/>
      <c r="I8943" s="210"/>
      <c r="J8943" s="102"/>
      <c r="K8943" s="210"/>
      <c r="L8943" s="102"/>
      <c r="M8943" s="210"/>
      <c r="N8943" s="102"/>
      <c r="O8943" s="210"/>
      <c r="P8943" s="102"/>
      <c r="Q8943" s="215"/>
    </row>
    <row r="8944" spans="2:17" x14ac:dyDescent="0.3">
      <c r="B8944" s="102"/>
      <c r="C8944" s="210"/>
      <c r="D8944" s="102"/>
      <c r="E8944" s="210"/>
      <c r="F8944" s="102"/>
      <c r="G8944" s="210"/>
      <c r="H8944" s="102"/>
      <c r="I8944" s="210"/>
      <c r="J8944" s="102"/>
      <c r="K8944" s="210"/>
      <c r="L8944" s="102"/>
      <c r="M8944" s="210"/>
      <c r="N8944" s="102"/>
      <c r="O8944" s="210"/>
      <c r="P8944" s="102"/>
      <c r="Q8944" s="215"/>
    </row>
    <row r="8945" spans="2:17" x14ac:dyDescent="0.3">
      <c r="B8945" s="102"/>
      <c r="C8945" s="210"/>
      <c r="D8945" s="102"/>
      <c r="E8945" s="210"/>
      <c r="F8945" s="102"/>
      <c r="G8945" s="210"/>
      <c r="H8945" s="102"/>
      <c r="I8945" s="210"/>
      <c r="J8945" s="102"/>
      <c r="K8945" s="210"/>
      <c r="L8945" s="102"/>
      <c r="M8945" s="210"/>
      <c r="N8945" s="102"/>
      <c r="O8945" s="210"/>
      <c r="P8945" s="102"/>
      <c r="Q8945" s="215"/>
    </row>
    <row r="8946" spans="2:17" x14ac:dyDescent="0.3">
      <c r="B8946" s="102"/>
      <c r="C8946" s="210"/>
      <c r="D8946" s="102"/>
      <c r="E8946" s="210"/>
      <c r="F8946" s="102"/>
      <c r="G8946" s="210"/>
      <c r="H8946" s="102"/>
      <c r="I8946" s="210"/>
      <c r="J8946" s="102"/>
      <c r="K8946" s="210"/>
      <c r="L8946" s="102"/>
      <c r="M8946" s="210"/>
      <c r="N8946" s="102"/>
      <c r="O8946" s="210"/>
      <c r="P8946" s="102"/>
      <c r="Q8946" s="215"/>
    </row>
    <row r="8947" spans="2:17" x14ac:dyDescent="0.3">
      <c r="B8947" s="102"/>
      <c r="C8947" s="210"/>
      <c r="D8947" s="102"/>
      <c r="E8947" s="210"/>
      <c r="F8947" s="102"/>
      <c r="G8947" s="210"/>
      <c r="H8947" s="102"/>
      <c r="I8947" s="210"/>
      <c r="J8947" s="102"/>
      <c r="K8947" s="210"/>
      <c r="L8947" s="102"/>
      <c r="M8947" s="210"/>
      <c r="N8947" s="102"/>
      <c r="O8947" s="210"/>
      <c r="P8947" s="102"/>
      <c r="Q8947" s="215"/>
    </row>
    <row r="8948" spans="2:17" x14ac:dyDescent="0.3">
      <c r="B8948" s="102"/>
      <c r="C8948" s="210"/>
      <c r="D8948" s="102"/>
      <c r="E8948" s="210"/>
      <c r="F8948" s="102"/>
      <c r="G8948" s="210"/>
      <c r="H8948" s="102"/>
      <c r="I8948" s="210"/>
      <c r="J8948" s="102"/>
      <c r="K8948" s="210"/>
      <c r="L8948" s="102"/>
      <c r="M8948" s="210"/>
      <c r="N8948" s="102"/>
      <c r="O8948" s="210"/>
      <c r="P8948" s="102"/>
      <c r="Q8948" s="215"/>
    </row>
    <row r="8949" spans="2:17" x14ac:dyDescent="0.3">
      <c r="B8949" s="102"/>
      <c r="C8949" s="210"/>
      <c r="D8949" s="102"/>
      <c r="E8949" s="210"/>
      <c r="F8949" s="102"/>
      <c r="G8949" s="210"/>
      <c r="H8949" s="102"/>
      <c r="I8949" s="210"/>
      <c r="J8949" s="102"/>
      <c r="K8949" s="210"/>
      <c r="L8949" s="102"/>
      <c r="M8949" s="210"/>
      <c r="N8949" s="102"/>
      <c r="O8949" s="210"/>
      <c r="P8949" s="102"/>
      <c r="Q8949" s="215"/>
    </row>
    <row r="8950" spans="2:17" x14ac:dyDescent="0.3">
      <c r="B8950" s="102"/>
      <c r="C8950" s="210"/>
      <c r="D8950" s="102"/>
      <c r="E8950" s="210"/>
      <c r="F8950" s="102"/>
      <c r="G8950" s="210"/>
      <c r="H8950" s="102"/>
      <c r="I8950" s="210"/>
      <c r="J8950" s="102"/>
      <c r="K8950" s="210"/>
      <c r="L8950" s="102"/>
      <c r="M8950" s="210"/>
      <c r="N8950" s="102"/>
      <c r="O8950" s="210"/>
      <c r="P8950" s="102"/>
      <c r="Q8950" s="215"/>
    </row>
    <row r="8951" spans="2:17" x14ac:dyDescent="0.3">
      <c r="B8951" s="102"/>
      <c r="C8951" s="210"/>
      <c r="D8951" s="102"/>
      <c r="E8951" s="210"/>
      <c r="F8951" s="102"/>
      <c r="G8951" s="210"/>
      <c r="H8951" s="102"/>
      <c r="I8951" s="210"/>
      <c r="J8951" s="102"/>
      <c r="K8951" s="210"/>
      <c r="L8951" s="102"/>
      <c r="M8951" s="210"/>
      <c r="N8951" s="102"/>
      <c r="O8951" s="210"/>
      <c r="P8951" s="102"/>
      <c r="Q8951" s="215"/>
    </row>
    <row r="8952" spans="2:17" x14ac:dyDescent="0.3">
      <c r="B8952" s="102"/>
      <c r="C8952" s="210"/>
      <c r="D8952" s="102"/>
      <c r="E8952" s="210"/>
      <c r="F8952" s="102"/>
      <c r="G8952" s="210"/>
      <c r="H8952" s="102"/>
      <c r="I8952" s="210"/>
      <c r="J8952" s="102"/>
      <c r="K8952" s="210"/>
      <c r="L8952" s="102"/>
      <c r="M8952" s="210"/>
      <c r="N8952" s="102"/>
      <c r="O8952" s="210"/>
      <c r="P8952" s="102"/>
      <c r="Q8952" s="215"/>
    </row>
    <row r="8953" spans="2:17" x14ac:dyDescent="0.3">
      <c r="B8953" s="102"/>
      <c r="C8953" s="210"/>
      <c r="D8953" s="102"/>
      <c r="E8953" s="210"/>
      <c r="F8953" s="102"/>
      <c r="G8953" s="210"/>
      <c r="H8953" s="102"/>
      <c r="I8953" s="210"/>
      <c r="J8953" s="102"/>
      <c r="K8953" s="210"/>
      <c r="L8953" s="102"/>
      <c r="M8953" s="210"/>
      <c r="N8953" s="102"/>
      <c r="O8953" s="210"/>
      <c r="P8953" s="102"/>
      <c r="Q8953" s="215"/>
    </row>
    <row r="8954" spans="2:17" x14ac:dyDescent="0.3">
      <c r="B8954" s="102"/>
      <c r="C8954" s="210"/>
      <c r="D8954" s="102"/>
      <c r="E8954" s="210"/>
      <c r="F8954" s="102"/>
      <c r="G8954" s="210"/>
      <c r="H8954" s="102"/>
      <c r="I8954" s="210"/>
      <c r="J8954" s="102"/>
      <c r="K8954" s="210"/>
      <c r="L8954" s="102"/>
      <c r="M8954" s="210"/>
      <c r="N8954" s="102"/>
      <c r="O8954" s="210"/>
      <c r="P8954" s="102"/>
      <c r="Q8954" s="215"/>
    </row>
    <row r="8955" spans="2:17" x14ac:dyDescent="0.3">
      <c r="B8955" s="102"/>
      <c r="C8955" s="210"/>
      <c r="D8955" s="102"/>
      <c r="E8955" s="210"/>
      <c r="F8955" s="102"/>
      <c r="G8955" s="210"/>
      <c r="H8955" s="102"/>
      <c r="I8955" s="210"/>
      <c r="J8955" s="102"/>
      <c r="K8955" s="210"/>
      <c r="L8955" s="102"/>
      <c r="M8955" s="210"/>
      <c r="N8955" s="102"/>
      <c r="O8955" s="210"/>
      <c r="P8955" s="102"/>
      <c r="Q8955" s="215"/>
    </row>
    <row r="8956" spans="2:17" x14ac:dyDescent="0.3">
      <c r="B8956" s="102"/>
      <c r="C8956" s="210"/>
      <c r="D8956" s="102"/>
      <c r="E8956" s="210"/>
      <c r="F8956" s="102"/>
      <c r="G8956" s="210"/>
      <c r="H8956" s="102"/>
      <c r="I8956" s="210"/>
      <c r="J8956" s="102"/>
      <c r="K8956" s="210"/>
      <c r="L8956" s="102"/>
      <c r="M8956" s="210"/>
      <c r="N8956" s="102"/>
      <c r="O8956" s="210"/>
      <c r="P8956" s="102"/>
      <c r="Q8956" s="215"/>
    </row>
    <row r="8957" spans="2:17" x14ac:dyDescent="0.3">
      <c r="B8957" s="102"/>
      <c r="C8957" s="210"/>
      <c r="D8957" s="102"/>
      <c r="E8957" s="210"/>
      <c r="F8957" s="102"/>
      <c r="G8957" s="210"/>
      <c r="H8957" s="102"/>
      <c r="I8957" s="210"/>
      <c r="J8957" s="102"/>
      <c r="K8957" s="210"/>
      <c r="L8957" s="102"/>
      <c r="M8957" s="210"/>
      <c r="N8957" s="102"/>
      <c r="O8957" s="210"/>
      <c r="P8957" s="102"/>
      <c r="Q8957" s="215"/>
    </row>
    <row r="8958" spans="2:17" x14ac:dyDescent="0.3">
      <c r="B8958" s="102"/>
      <c r="C8958" s="210"/>
      <c r="D8958" s="102"/>
      <c r="E8958" s="210"/>
      <c r="F8958" s="102"/>
      <c r="G8958" s="210"/>
      <c r="H8958" s="102"/>
      <c r="I8958" s="210"/>
      <c r="J8958" s="102"/>
      <c r="K8958" s="210"/>
      <c r="L8958" s="102"/>
      <c r="M8958" s="210"/>
      <c r="N8958" s="102"/>
      <c r="O8958" s="210"/>
      <c r="P8958" s="102"/>
      <c r="Q8958" s="215"/>
    </row>
    <row r="8959" spans="2:17" x14ac:dyDescent="0.3">
      <c r="B8959" s="102"/>
      <c r="C8959" s="210"/>
      <c r="D8959" s="102"/>
      <c r="E8959" s="210"/>
      <c r="F8959" s="102"/>
      <c r="G8959" s="210"/>
      <c r="H8959" s="102"/>
      <c r="I8959" s="210"/>
      <c r="J8959" s="102"/>
      <c r="K8959" s="210"/>
      <c r="L8959" s="102"/>
      <c r="M8959" s="210"/>
      <c r="N8959" s="102"/>
      <c r="O8959" s="210"/>
      <c r="P8959" s="102"/>
      <c r="Q8959" s="215"/>
    </row>
    <row r="8960" spans="2:17" x14ac:dyDescent="0.3">
      <c r="B8960" s="102"/>
      <c r="C8960" s="210"/>
      <c r="D8960" s="102"/>
      <c r="E8960" s="210"/>
      <c r="F8960" s="102"/>
      <c r="G8960" s="210"/>
      <c r="H8960" s="102"/>
      <c r="I8960" s="210"/>
      <c r="J8960" s="102"/>
      <c r="K8960" s="210"/>
      <c r="L8960" s="102"/>
      <c r="M8960" s="210"/>
      <c r="N8960" s="102"/>
      <c r="O8960" s="210"/>
      <c r="P8960" s="102"/>
      <c r="Q8960" s="215"/>
    </row>
    <row r="8961" spans="2:17" x14ac:dyDescent="0.3">
      <c r="B8961" s="102"/>
      <c r="C8961" s="210"/>
      <c r="D8961" s="102"/>
      <c r="E8961" s="210"/>
      <c r="F8961" s="102"/>
      <c r="G8961" s="210"/>
      <c r="H8961" s="102"/>
      <c r="I8961" s="210"/>
      <c r="J8961" s="102"/>
      <c r="K8961" s="210"/>
      <c r="L8961" s="102"/>
      <c r="M8961" s="210"/>
      <c r="N8961" s="102"/>
      <c r="O8961" s="210"/>
      <c r="P8961" s="102"/>
      <c r="Q8961" s="215"/>
    </row>
    <row r="8962" spans="2:17" x14ac:dyDescent="0.3">
      <c r="B8962" s="102"/>
      <c r="C8962" s="210"/>
      <c r="D8962" s="102"/>
      <c r="E8962" s="210"/>
      <c r="F8962" s="102"/>
      <c r="G8962" s="210"/>
      <c r="H8962" s="102"/>
      <c r="I8962" s="210"/>
      <c r="J8962" s="102"/>
      <c r="K8962" s="210"/>
      <c r="L8962" s="102"/>
      <c r="M8962" s="210"/>
      <c r="N8962" s="102"/>
      <c r="O8962" s="210"/>
      <c r="P8962" s="102"/>
      <c r="Q8962" s="215"/>
    </row>
    <row r="8963" spans="2:17" x14ac:dyDescent="0.3">
      <c r="B8963" s="102"/>
      <c r="C8963" s="210"/>
      <c r="D8963" s="102"/>
      <c r="E8963" s="210"/>
      <c r="F8963" s="102"/>
      <c r="G8963" s="210"/>
      <c r="H8963" s="102"/>
      <c r="I8963" s="210"/>
      <c r="J8963" s="102"/>
      <c r="K8963" s="210"/>
      <c r="L8963" s="102"/>
      <c r="M8963" s="210"/>
      <c r="N8963" s="102"/>
      <c r="O8963" s="210"/>
      <c r="P8963" s="102"/>
      <c r="Q8963" s="215"/>
    </row>
    <row r="8964" spans="2:17" x14ac:dyDescent="0.3">
      <c r="B8964" s="102"/>
      <c r="C8964" s="210"/>
      <c r="D8964" s="102"/>
      <c r="E8964" s="210"/>
      <c r="F8964" s="102"/>
      <c r="G8964" s="210"/>
      <c r="H8964" s="102"/>
      <c r="I8964" s="210"/>
      <c r="J8964" s="102"/>
      <c r="K8964" s="210"/>
      <c r="L8964" s="102"/>
      <c r="M8964" s="210"/>
      <c r="N8964" s="102"/>
      <c r="O8964" s="210"/>
      <c r="P8964" s="102"/>
      <c r="Q8964" s="215"/>
    </row>
    <row r="8965" spans="2:17" x14ac:dyDescent="0.3">
      <c r="B8965" s="102"/>
      <c r="C8965" s="210"/>
      <c r="D8965" s="102"/>
      <c r="E8965" s="210"/>
      <c r="F8965" s="102"/>
      <c r="G8965" s="210"/>
      <c r="H8965" s="102"/>
      <c r="I8965" s="210"/>
      <c r="J8965" s="102"/>
      <c r="K8965" s="210"/>
      <c r="L8965" s="102"/>
      <c r="M8965" s="210"/>
      <c r="N8965" s="102"/>
      <c r="O8965" s="210"/>
      <c r="P8965" s="102"/>
      <c r="Q8965" s="215"/>
    </row>
    <row r="8966" spans="2:17" x14ac:dyDescent="0.3">
      <c r="B8966" s="102"/>
      <c r="C8966" s="210"/>
      <c r="D8966" s="102"/>
      <c r="E8966" s="210"/>
      <c r="F8966" s="102"/>
      <c r="G8966" s="210"/>
      <c r="H8966" s="102"/>
      <c r="I8966" s="210"/>
      <c r="J8966" s="102"/>
      <c r="K8966" s="210"/>
      <c r="L8966" s="102"/>
      <c r="M8966" s="210"/>
      <c r="N8966" s="102"/>
      <c r="O8966" s="210"/>
      <c r="P8966" s="102"/>
      <c r="Q8966" s="215"/>
    </row>
    <row r="8967" spans="2:17" x14ac:dyDescent="0.3">
      <c r="B8967" s="102"/>
      <c r="C8967" s="210"/>
      <c r="D8967" s="102"/>
      <c r="E8967" s="210"/>
      <c r="F8967" s="102"/>
      <c r="G8967" s="210"/>
      <c r="H8967" s="102"/>
      <c r="I8967" s="210"/>
      <c r="J8967" s="102"/>
      <c r="K8967" s="210"/>
      <c r="L8967" s="102"/>
      <c r="M8967" s="210"/>
      <c r="N8967" s="102"/>
      <c r="O8967" s="210"/>
      <c r="P8967" s="102"/>
      <c r="Q8967" s="215"/>
    </row>
    <row r="8968" spans="2:17" x14ac:dyDescent="0.3">
      <c r="B8968" s="102"/>
      <c r="C8968" s="210"/>
      <c r="D8968" s="102"/>
      <c r="E8968" s="210"/>
      <c r="F8968" s="102"/>
      <c r="G8968" s="210"/>
      <c r="H8968" s="102"/>
      <c r="I8968" s="210"/>
      <c r="J8968" s="102"/>
      <c r="K8968" s="210"/>
      <c r="L8968" s="102"/>
      <c r="M8968" s="210"/>
      <c r="N8968" s="102"/>
      <c r="O8968" s="210"/>
      <c r="P8968" s="102"/>
      <c r="Q8968" s="215"/>
    </row>
    <row r="8969" spans="2:17" x14ac:dyDescent="0.3">
      <c r="B8969" s="102"/>
      <c r="C8969" s="210"/>
      <c r="D8969" s="102"/>
      <c r="E8969" s="210"/>
      <c r="F8969" s="102"/>
      <c r="G8969" s="210"/>
      <c r="H8969" s="102"/>
      <c r="I8969" s="210"/>
      <c r="J8969" s="102"/>
      <c r="K8969" s="210"/>
      <c r="L8969" s="102"/>
      <c r="M8969" s="210"/>
      <c r="N8969" s="102"/>
      <c r="O8969" s="210"/>
      <c r="P8969" s="102"/>
      <c r="Q8969" s="215"/>
    </row>
    <row r="8970" spans="2:17" x14ac:dyDescent="0.3">
      <c r="B8970" s="102"/>
      <c r="C8970" s="210"/>
      <c r="D8970" s="102"/>
      <c r="E8970" s="210"/>
      <c r="F8970" s="102"/>
      <c r="G8970" s="210"/>
      <c r="H8970" s="102"/>
      <c r="I8970" s="210"/>
      <c r="J8970" s="102"/>
      <c r="K8970" s="210"/>
      <c r="L8970" s="102"/>
      <c r="M8970" s="210"/>
      <c r="N8970" s="102"/>
      <c r="O8970" s="210"/>
      <c r="P8970" s="102"/>
      <c r="Q8970" s="215"/>
    </row>
    <row r="8971" spans="2:17" x14ac:dyDescent="0.3">
      <c r="B8971" s="102"/>
      <c r="C8971" s="210"/>
      <c r="D8971" s="102"/>
      <c r="E8971" s="210"/>
      <c r="F8971" s="102"/>
      <c r="G8971" s="210"/>
      <c r="H8971" s="102"/>
      <c r="I8971" s="210"/>
      <c r="J8971" s="102"/>
      <c r="K8971" s="210"/>
      <c r="L8971" s="102"/>
      <c r="M8971" s="210"/>
      <c r="N8971" s="102"/>
      <c r="O8971" s="210"/>
      <c r="P8971" s="102"/>
      <c r="Q8971" s="215"/>
    </row>
    <row r="8972" spans="2:17" x14ac:dyDescent="0.3">
      <c r="B8972" s="102"/>
      <c r="C8972" s="210"/>
      <c r="D8972" s="102"/>
      <c r="E8972" s="210"/>
      <c r="F8972" s="102"/>
      <c r="G8972" s="210"/>
      <c r="H8972" s="102"/>
      <c r="I8972" s="210"/>
      <c r="J8972" s="102"/>
      <c r="K8972" s="210"/>
      <c r="L8972" s="102"/>
      <c r="M8972" s="210"/>
      <c r="N8972" s="102"/>
      <c r="O8972" s="210"/>
      <c r="P8972" s="102"/>
      <c r="Q8972" s="215"/>
    </row>
    <row r="8973" spans="2:17" x14ac:dyDescent="0.3">
      <c r="B8973" s="102"/>
      <c r="C8973" s="210"/>
      <c r="D8973" s="102"/>
      <c r="E8973" s="210"/>
      <c r="F8973" s="102"/>
      <c r="G8973" s="210"/>
      <c r="H8973" s="102"/>
      <c r="I8973" s="210"/>
      <c r="J8973" s="102"/>
      <c r="K8973" s="210"/>
      <c r="L8973" s="102"/>
      <c r="M8973" s="210"/>
      <c r="N8973" s="102"/>
      <c r="O8973" s="210"/>
      <c r="P8973" s="102"/>
      <c r="Q8973" s="215"/>
    </row>
    <row r="8974" spans="2:17" x14ac:dyDescent="0.3">
      <c r="B8974" s="102"/>
      <c r="C8974" s="210"/>
      <c r="D8974" s="102"/>
      <c r="E8974" s="210"/>
      <c r="F8974" s="102"/>
      <c r="G8974" s="210"/>
      <c r="H8974" s="102"/>
      <c r="I8974" s="210"/>
      <c r="J8974" s="102"/>
      <c r="K8974" s="210"/>
      <c r="L8974" s="102"/>
      <c r="M8974" s="210"/>
      <c r="N8974" s="102"/>
      <c r="O8974" s="210"/>
      <c r="P8974" s="102"/>
      <c r="Q8974" s="215"/>
    </row>
    <row r="8975" spans="2:17" x14ac:dyDescent="0.3">
      <c r="B8975" s="102"/>
      <c r="C8975" s="210"/>
      <c r="D8975" s="102"/>
      <c r="E8975" s="210"/>
      <c r="F8975" s="102"/>
      <c r="G8975" s="210"/>
      <c r="H8975" s="102"/>
      <c r="I8975" s="210"/>
      <c r="J8975" s="102"/>
      <c r="K8975" s="210"/>
      <c r="L8975" s="102"/>
      <c r="M8975" s="210"/>
      <c r="N8975" s="102"/>
      <c r="O8975" s="210"/>
      <c r="P8975" s="102"/>
      <c r="Q8975" s="215"/>
    </row>
    <row r="8976" spans="2:17" x14ac:dyDescent="0.3">
      <c r="B8976" s="102"/>
      <c r="C8976" s="210"/>
      <c r="D8976" s="102"/>
      <c r="E8976" s="210"/>
      <c r="F8976" s="102"/>
      <c r="G8976" s="210"/>
      <c r="H8976" s="102"/>
      <c r="I8976" s="210"/>
      <c r="J8976" s="102"/>
      <c r="K8976" s="210"/>
      <c r="L8976" s="102"/>
      <c r="M8976" s="210"/>
      <c r="N8976" s="102"/>
      <c r="O8976" s="210"/>
      <c r="P8976" s="102"/>
      <c r="Q8976" s="215"/>
    </row>
    <row r="8977" spans="2:17" x14ac:dyDescent="0.3">
      <c r="B8977" s="102"/>
      <c r="C8977" s="210"/>
      <c r="D8977" s="102"/>
      <c r="E8977" s="210"/>
      <c r="F8977" s="102"/>
      <c r="G8977" s="210"/>
      <c r="H8977" s="102"/>
      <c r="I8977" s="210"/>
      <c r="J8977" s="102"/>
      <c r="K8977" s="210"/>
      <c r="L8977" s="102"/>
      <c r="M8977" s="210"/>
      <c r="N8977" s="102"/>
      <c r="O8977" s="210"/>
      <c r="P8977" s="102"/>
      <c r="Q8977" s="215"/>
    </row>
    <row r="8978" spans="2:17" x14ac:dyDescent="0.3">
      <c r="B8978" s="102"/>
      <c r="C8978" s="210"/>
      <c r="D8978" s="102"/>
      <c r="E8978" s="210"/>
      <c r="F8978" s="102"/>
      <c r="G8978" s="210"/>
      <c r="H8978" s="102"/>
      <c r="I8978" s="210"/>
      <c r="J8978" s="102"/>
      <c r="K8978" s="210"/>
      <c r="L8978" s="102"/>
      <c r="M8978" s="210"/>
      <c r="N8978" s="102"/>
      <c r="O8978" s="210"/>
      <c r="P8978" s="102"/>
      <c r="Q8978" s="215"/>
    </row>
    <row r="8979" spans="2:17" x14ac:dyDescent="0.3">
      <c r="B8979" s="102"/>
      <c r="C8979" s="210"/>
      <c r="D8979" s="102"/>
      <c r="E8979" s="210"/>
      <c r="F8979" s="102"/>
      <c r="G8979" s="210"/>
      <c r="H8979" s="102"/>
      <c r="I8979" s="210"/>
      <c r="J8979" s="102"/>
      <c r="K8979" s="210"/>
      <c r="L8979" s="102"/>
      <c r="M8979" s="210"/>
      <c r="N8979" s="102"/>
      <c r="O8979" s="210"/>
      <c r="P8979" s="102"/>
      <c r="Q8979" s="215"/>
    </row>
    <row r="8980" spans="2:17" x14ac:dyDescent="0.3">
      <c r="B8980" s="102"/>
      <c r="C8980" s="210"/>
      <c r="D8980" s="102"/>
      <c r="E8980" s="210"/>
      <c r="F8980" s="102"/>
      <c r="G8980" s="210"/>
      <c r="H8980" s="102"/>
      <c r="I8980" s="210"/>
      <c r="J8980" s="102"/>
      <c r="K8980" s="210"/>
      <c r="L8980" s="102"/>
      <c r="M8980" s="210"/>
      <c r="N8980" s="102"/>
      <c r="O8980" s="210"/>
      <c r="P8980" s="102"/>
      <c r="Q8980" s="215"/>
    </row>
    <row r="8981" spans="2:17" x14ac:dyDescent="0.3">
      <c r="B8981" s="102"/>
      <c r="C8981" s="210"/>
      <c r="D8981" s="102"/>
      <c r="E8981" s="210"/>
      <c r="F8981" s="102"/>
      <c r="G8981" s="210"/>
      <c r="H8981" s="102"/>
      <c r="I8981" s="210"/>
      <c r="J8981" s="102"/>
      <c r="K8981" s="210"/>
      <c r="L8981" s="102"/>
      <c r="M8981" s="210"/>
      <c r="N8981" s="102"/>
      <c r="O8981" s="210"/>
      <c r="P8981" s="102"/>
      <c r="Q8981" s="215"/>
    </row>
    <row r="8982" spans="2:17" x14ac:dyDescent="0.3">
      <c r="B8982" s="102"/>
      <c r="C8982" s="210"/>
      <c r="D8982" s="102"/>
      <c r="E8982" s="210"/>
      <c r="F8982" s="102"/>
      <c r="G8982" s="210"/>
      <c r="H8982" s="102"/>
      <c r="I8982" s="210"/>
      <c r="J8982" s="102"/>
      <c r="K8982" s="210"/>
      <c r="L8982" s="102"/>
      <c r="M8982" s="210"/>
      <c r="N8982" s="102"/>
      <c r="O8982" s="210"/>
      <c r="P8982" s="102"/>
      <c r="Q8982" s="215"/>
    </row>
    <row r="8983" spans="2:17" x14ac:dyDescent="0.3">
      <c r="B8983" s="102"/>
      <c r="C8983" s="210"/>
      <c r="D8983" s="102"/>
      <c r="E8983" s="210"/>
      <c r="F8983" s="102"/>
      <c r="G8983" s="210"/>
      <c r="H8983" s="102"/>
      <c r="I8983" s="210"/>
      <c r="J8983" s="102"/>
      <c r="K8983" s="210"/>
      <c r="L8983" s="102"/>
      <c r="M8983" s="210"/>
      <c r="N8983" s="102"/>
      <c r="O8983" s="210"/>
      <c r="P8983" s="102"/>
      <c r="Q8983" s="215"/>
    </row>
    <row r="8984" spans="2:17" x14ac:dyDescent="0.3">
      <c r="B8984" s="102"/>
      <c r="C8984" s="210"/>
      <c r="D8984" s="102"/>
      <c r="E8984" s="210"/>
      <c r="F8984" s="102"/>
      <c r="G8984" s="210"/>
      <c r="H8984" s="102"/>
      <c r="I8984" s="210"/>
      <c r="J8984" s="102"/>
      <c r="K8984" s="210"/>
      <c r="L8984" s="102"/>
      <c r="M8984" s="210"/>
      <c r="N8984" s="102"/>
      <c r="O8984" s="210"/>
      <c r="P8984" s="102"/>
      <c r="Q8984" s="215"/>
    </row>
    <row r="8985" spans="2:17" x14ac:dyDescent="0.3">
      <c r="B8985" s="102"/>
      <c r="C8985" s="210"/>
      <c r="D8985" s="102"/>
      <c r="E8985" s="210"/>
      <c r="F8985" s="102"/>
      <c r="G8985" s="210"/>
      <c r="H8985" s="102"/>
      <c r="I8985" s="210"/>
      <c r="J8985" s="102"/>
      <c r="K8985" s="210"/>
      <c r="L8985" s="102"/>
      <c r="M8985" s="210"/>
      <c r="N8985" s="102"/>
      <c r="O8985" s="210"/>
      <c r="P8985" s="102"/>
      <c r="Q8985" s="215"/>
    </row>
    <row r="8986" spans="2:17" x14ac:dyDescent="0.3">
      <c r="B8986" s="102"/>
      <c r="C8986" s="210"/>
      <c r="D8986" s="102"/>
      <c r="E8986" s="210"/>
      <c r="F8986" s="102"/>
      <c r="G8986" s="210"/>
      <c r="H8986" s="102"/>
      <c r="I8986" s="210"/>
      <c r="J8986" s="102"/>
      <c r="K8986" s="210"/>
      <c r="L8986" s="102"/>
      <c r="M8986" s="210"/>
      <c r="N8986" s="102"/>
      <c r="O8986" s="210"/>
      <c r="P8986" s="102"/>
      <c r="Q8986" s="215"/>
    </row>
    <row r="8987" spans="2:17" x14ac:dyDescent="0.3">
      <c r="B8987" s="102"/>
      <c r="C8987" s="210"/>
      <c r="D8987" s="102"/>
      <c r="E8987" s="210"/>
      <c r="F8987" s="102"/>
      <c r="G8987" s="210"/>
      <c r="H8987" s="102"/>
      <c r="I8987" s="210"/>
      <c r="J8987" s="102"/>
      <c r="K8987" s="210"/>
      <c r="L8987" s="102"/>
      <c r="M8987" s="210"/>
      <c r="N8987" s="102"/>
      <c r="O8987" s="210"/>
      <c r="P8987" s="102"/>
      <c r="Q8987" s="215"/>
    </row>
    <row r="8988" spans="2:17" x14ac:dyDescent="0.3">
      <c r="B8988" s="102"/>
      <c r="C8988" s="210"/>
      <c r="D8988" s="102"/>
      <c r="E8988" s="210"/>
      <c r="F8988" s="102"/>
      <c r="G8988" s="210"/>
      <c r="H8988" s="102"/>
      <c r="I8988" s="210"/>
      <c r="J8988" s="102"/>
      <c r="K8988" s="210"/>
      <c r="L8988" s="102"/>
      <c r="M8988" s="210"/>
      <c r="N8988" s="102"/>
      <c r="O8988" s="210"/>
      <c r="P8988" s="102"/>
      <c r="Q8988" s="215"/>
    </row>
    <row r="8989" spans="2:17" x14ac:dyDescent="0.3">
      <c r="B8989" s="102"/>
      <c r="C8989" s="210"/>
      <c r="D8989" s="102"/>
      <c r="E8989" s="210"/>
      <c r="F8989" s="102"/>
      <c r="G8989" s="210"/>
      <c r="H8989" s="102"/>
      <c r="I8989" s="210"/>
      <c r="J8989" s="102"/>
      <c r="K8989" s="210"/>
      <c r="L8989" s="102"/>
      <c r="M8989" s="210"/>
      <c r="N8989" s="102"/>
      <c r="O8989" s="210"/>
      <c r="P8989" s="102"/>
      <c r="Q8989" s="215"/>
    </row>
    <row r="8990" spans="2:17" x14ac:dyDescent="0.3">
      <c r="B8990" s="102"/>
      <c r="C8990" s="210"/>
      <c r="D8990" s="102"/>
      <c r="E8990" s="210"/>
      <c r="F8990" s="102"/>
      <c r="G8990" s="210"/>
      <c r="H8990" s="102"/>
      <c r="I8990" s="210"/>
      <c r="J8990" s="102"/>
      <c r="K8990" s="210"/>
      <c r="L8990" s="102"/>
      <c r="M8990" s="210"/>
      <c r="N8990" s="102"/>
      <c r="O8990" s="210"/>
      <c r="P8990" s="102"/>
      <c r="Q8990" s="215"/>
    </row>
    <row r="8991" spans="2:17" x14ac:dyDescent="0.3">
      <c r="B8991" s="102"/>
      <c r="C8991" s="210"/>
      <c r="D8991" s="102"/>
      <c r="E8991" s="210"/>
      <c r="F8991" s="102"/>
      <c r="G8991" s="210"/>
      <c r="H8991" s="102"/>
      <c r="I8991" s="210"/>
      <c r="J8991" s="102"/>
      <c r="K8991" s="210"/>
      <c r="L8991" s="102"/>
      <c r="M8991" s="210"/>
      <c r="N8991" s="102"/>
      <c r="O8991" s="210"/>
      <c r="P8991" s="102"/>
      <c r="Q8991" s="215"/>
    </row>
    <row r="8992" spans="2:17" x14ac:dyDescent="0.3">
      <c r="B8992" s="102"/>
      <c r="C8992" s="210"/>
      <c r="D8992" s="102"/>
      <c r="E8992" s="210"/>
      <c r="F8992" s="102"/>
      <c r="G8992" s="210"/>
      <c r="H8992" s="102"/>
      <c r="I8992" s="210"/>
      <c r="J8992" s="102"/>
      <c r="K8992" s="210"/>
      <c r="L8992" s="102"/>
      <c r="M8992" s="210"/>
      <c r="N8992" s="102"/>
      <c r="O8992" s="210"/>
      <c r="P8992" s="102"/>
      <c r="Q8992" s="215"/>
    </row>
    <row r="8993" spans="2:17" x14ac:dyDescent="0.3">
      <c r="B8993" s="102"/>
      <c r="C8993" s="210"/>
      <c r="D8993" s="102"/>
      <c r="E8993" s="210"/>
      <c r="F8993" s="102"/>
      <c r="G8993" s="210"/>
      <c r="H8993" s="102"/>
      <c r="I8993" s="210"/>
      <c r="J8993" s="102"/>
      <c r="K8993" s="210"/>
      <c r="L8993" s="102"/>
      <c r="M8993" s="210"/>
      <c r="N8993" s="102"/>
      <c r="O8993" s="210"/>
      <c r="P8993" s="102"/>
      <c r="Q8993" s="215"/>
    </row>
    <row r="8994" spans="2:17" x14ac:dyDescent="0.3">
      <c r="B8994" s="102"/>
      <c r="C8994" s="210"/>
      <c r="D8994" s="102"/>
      <c r="E8994" s="210"/>
      <c r="F8994" s="102"/>
      <c r="G8994" s="210"/>
      <c r="H8994" s="102"/>
      <c r="I8994" s="210"/>
      <c r="J8994" s="102"/>
      <c r="K8994" s="210"/>
      <c r="L8994" s="102"/>
      <c r="M8994" s="210"/>
      <c r="N8994" s="102"/>
      <c r="O8994" s="210"/>
      <c r="P8994" s="102"/>
      <c r="Q8994" s="215"/>
    </row>
    <row r="8995" spans="2:17" x14ac:dyDescent="0.3">
      <c r="B8995" s="102"/>
      <c r="C8995" s="210"/>
      <c r="D8995" s="102"/>
      <c r="E8995" s="210"/>
      <c r="F8995" s="102"/>
      <c r="G8995" s="210"/>
      <c r="H8995" s="102"/>
      <c r="I8995" s="210"/>
      <c r="J8995" s="102"/>
      <c r="K8995" s="210"/>
      <c r="L8995" s="102"/>
      <c r="M8995" s="210"/>
      <c r="N8995" s="102"/>
      <c r="O8995" s="210"/>
      <c r="P8995" s="102"/>
      <c r="Q8995" s="215"/>
    </row>
    <row r="8996" spans="2:17" x14ac:dyDescent="0.3">
      <c r="B8996" s="102"/>
      <c r="C8996" s="210"/>
      <c r="D8996" s="102"/>
      <c r="E8996" s="210"/>
      <c r="F8996" s="102"/>
      <c r="G8996" s="210"/>
      <c r="H8996" s="102"/>
      <c r="I8996" s="210"/>
      <c r="J8996" s="102"/>
      <c r="K8996" s="210"/>
      <c r="L8996" s="102"/>
      <c r="M8996" s="210"/>
      <c r="N8996" s="102"/>
      <c r="O8996" s="210"/>
      <c r="P8996" s="102"/>
      <c r="Q8996" s="215"/>
    </row>
    <row r="8997" spans="2:17" x14ac:dyDescent="0.3">
      <c r="B8997" s="102"/>
      <c r="C8997" s="210"/>
      <c r="D8997" s="102"/>
      <c r="E8997" s="210"/>
      <c r="F8997" s="102"/>
      <c r="G8997" s="210"/>
      <c r="H8997" s="102"/>
      <c r="I8997" s="210"/>
      <c r="J8997" s="102"/>
      <c r="K8997" s="210"/>
      <c r="L8997" s="102"/>
      <c r="M8997" s="210"/>
      <c r="N8997" s="102"/>
      <c r="O8997" s="210"/>
      <c r="P8997" s="102"/>
      <c r="Q8997" s="215"/>
    </row>
    <row r="8998" spans="2:17" x14ac:dyDescent="0.3">
      <c r="B8998" s="102"/>
      <c r="C8998" s="210"/>
      <c r="D8998" s="102"/>
      <c r="E8998" s="210"/>
      <c r="F8998" s="102"/>
      <c r="G8998" s="210"/>
      <c r="H8998" s="102"/>
      <c r="I8998" s="210"/>
      <c r="J8998" s="102"/>
      <c r="K8998" s="210"/>
      <c r="L8998" s="102"/>
      <c r="M8998" s="210"/>
      <c r="N8998" s="102"/>
      <c r="O8998" s="210"/>
      <c r="P8998" s="102"/>
      <c r="Q8998" s="215"/>
    </row>
    <row r="8999" spans="2:17" x14ac:dyDescent="0.3">
      <c r="B8999" s="102"/>
      <c r="C8999" s="210"/>
      <c r="D8999" s="102"/>
      <c r="E8999" s="210"/>
      <c r="F8999" s="102"/>
      <c r="G8999" s="210"/>
      <c r="H8999" s="102"/>
      <c r="I8999" s="210"/>
      <c r="J8999" s="102"/>
      <c r="K8999" s="210"/>
      <c r="L8999" s="102"/>
      <c r="M8999" s="210"/>
      <c r="N8999" s="102"/>
      <c r="O8999" s="210"/>
      <c r="P8999" s="102"/>
      <c r="Q8999" s="215"/>
    </row>
    <row r="9000" spans="2:17" x14ac:dyDescent="0.3">
      <c r="B9000" s="102"/>
      <c r="C9000" s="210"/>
      <c r="D9000" s="102"/>
      <c r="E9000" s="210"/>
      <c r="F9000" s="102"/>
      <c r="G9000" s="210"/>
      <c r="H9000" s="102"/>
      <c r="I9000" s="210"/>
      <c r="J9000" s="102"/>
      <c r="K9000" s="210"/>
      <c r="L9000" s="102"/>
      <c r="M9000" s="210"/>
      <c r="N9000" s="102"/>
      <c r="O9000" s="210"/>
      <c r="P9000" s="102"/>
      <c r="Q9000" s="215"/>
    </row>
    <row r="9001" spans="2:17" x14ac:dyDescent="0.3">
      <c r="B9001" s="102"/>
      <c r="C9001" s="210"/>
      <c r="D9001" s="102"/>
      <c r="E9001" s="210"/>
      <c r="F9001" s="102"/>
      <c r="G9001" s="210"/>
      <c r="H9001" s="102"/>
      <c r="I9001" s="210"/>
      <c r="J9001" s="102"/>
      <c r="K9001" s="210"/>
      <c r="L9001" s="102"/>
      <c r="M9001" s="210"/>
      <c r="N9001" s="102"/>
      <c r="O9001" s="210"/>
      <c r="P9001" s="102"/>
      <c r="Q9001" s="215"/>
    </row>
    <row r="9002" spans="2:17" x14ac:dyDescent="0.3">
      <c r="B9002" s="102"/>
      <c r="C9002" s="210"/>
      <c r="D9002" s="102"/>
      <c r="E9002" s="210"/>
      <c r="F9002" s="102"/>
      <c r="G9002" s="210"/>
      <c r="H9002" s="102"/>
      <c r="I9002" s="210"/>
      <c r="J9002" s="102"/>
      <c r="K9002" s="210"/>
      <c r="L9002" s="102"/>
      <c r="M9002" s="210"/>
      <c r="N9002" s="102"/>
      <c r="O9002" s="210"/>
      <c r="P9002" s="102"/>
      <c r="Q9002" s="215"/>
    </row>
    <row r="9003" spans="2:17" x14ac:dyDescent="0.3">
      <c r="B9003" s="102"/>
      <c r="C9003" s="210"/>
      <c r="D9003" s="102"/>
      <c r="E9003" s="210"/>
      <c r="F9003" s="102"/>
      <c r="G9003" s="210"/>
      <c r="H9003" s="102"/>
      <c r="I9003" s="210"/>
      <c r="J9003" s="102"/>
      <c r="K9003" s="210"/>
      <c r="L9003" s="102"/>
      <c r="M9003" s="210"/>
      <c r="N9003" s="102"/>
      <c r="O9003" s="210"/>
      <c r="P9003" s="102"/>
      <c r="Q9003" s="215"/>
    </row>
    <row r="9004" spans="2:17" x14ac:dyDescent="0.3">
      <c r="B9004" s="102"/>
      <c r="C9004" s="210"/>
      <c r="D9004" s="102"/>
      <c r="E9004" s="210"/>
      <c r="F9004" s="102"/>
      <c r="G9004" s="210"/>
      <c r="H9004" s="102"/>
      <c r="I9004" s="210"/>
      <c r="J9004" s="102"/>
      <c r="K9004" s="210"/>
      <c r="L9004" s="102"/>
      <c r="M9004" s="210"/>
      <c r="N9004" s="102"/>
      <c r="O9004" s="210"/>
      <c r="P9004" s="102"/>
      <c r="Q9004" s="215"/>
    </row>
    <row r="9005" spans="2:17" x14ac:dyDescent="0.3">
      <c r="B9005" s="102"/>
      <c r="C9005" s="210"/>
      <c r="D9005" s="102"/>
      <c r="E9005" s="210"/>
      <c r="F9005" s="102"/>
      <c r="G9005" s="210"/>
      <c r="H9005" s="102"/>
      <c r="I9005" s="210"/>
      <c r="J9005" s="102"/>
      <c r="K9005" s="210"/>
      <c r="L9005" s="102"/>
      <c r="M9005" s="210"/>
      <c r="N9005" s="102"/>
      <c r="O9005" s="210"/>
      <c r="P9005" s="102"/>
      <c r="Q9005" s="215"/>
    </row>
    <row r="9006" spans="2:17" x14ac:dyDescent="0.3">
      <c r="B9006" s="102"/>
      <c r="C9006" s="210"/>
      <c r="D9006" s="102"/>
      <c r="E9006" s="210"/>
      <c r="F9006" s="102"/>
      <c r="G9006" s="210"/>
      <c r="H9006" s="102"/>
      <c r="I9006" s="210"/>
      <c r="J9006" s="102"/>
      <c r="K9006" s="210"/>
      <c r="L9006" s="102"/>
      <c r="M9006" s="210"/>
      <c r="N9006" s="102"/>
      <c r="O9006" s="210"/>
      <c r="P9006" s="102"/>
      <c r="Q9006" s="215"/>
    </row>
    <row r="9007" spans="2:17" x14ac:dyDescent="0.3">
      <c r="B9007" s="102"/>
      <c r="C9007" s="210"/>
      <c r="D9007" s="102"/>
      <c r="E9007" s="210"/>
      <c r="F9007" s="102"/>
      <c r="G9007" s="210"/>
      <c r="H9007" s="102"/>
      <c r="I9007" s="210"/>
      <c r="J9007" s="102"/>
      <c r="K9007" s="210"/>
      <c r="L9007" s="102"/>
      <c r="M9007" s="210"/>
      <c r="N9007" s="102"/>
      <c r="O9007" s="210"/>
      <c r="P9007" s="102"/>
      <c r="Q9007" s="215"/>
    </row>
    <row r="9008" spans="2:17" x14ac:dyDescent="0.3">
      <c r="B9008" s="102"/>
      <c r="C9008" s="210"/>
      <c r="D9008" s="102"/>
      <c r="E9008" s="210"/>
      <c r="F9008" s="102"/>
      <c r="G9008" s="210"/>
      <c r="H9008" s="102"/>
      <c r="I9008" s="210"/>
      <c r="J9008" s="102"/>
      <c r="K9008" s="210"/>
      <c r="L9008" s="102"/>
      <c r="M9008" s="210"/>
      <c r="N9008" s="102"/>
      <c r="O9008" s="210"/>
      <c r="P9008" s="102"/>
      <c r="Q9008" s="215"/>
    </row>
    <row r="9009" spans="2:17" x14ac:dyDescent="0.3">
      <c r="B9009" s="102"/>
      <c r="C9009" s="210"/>
      <c r="D9009" s="102"/>
      <c r="E9009" s="210"/>
      <c r="F9009" s="102"/>
      <c r="G9009" s="210"/>
      <c r="H9009" s="102"/>
      <c r="I9009" s="210"/>
      <c r="J9009" s="102"/>
      <c r="K9009" s="210"/>
      <c r="L9009" s="102"/>
      <c r="M9009" s="210"/>
      <c r="N9009" s="102"/>
      <c r="O9009" s="210"/>
      <c r="P9009" s="102"/>
      <c r="Q9009" s="215"/>
    </row>
    <row r="9010" spans="2:17" x14ac:dyDescent="0.3">
      <c r="B9010" s="102"/>
      <c r="C9010" s="210"/>
      <c r="D9010" s="102"/>
      <c r="E9010" s="210"/>
      <c r="F9010" s="102"/>
      <c r="G9010" s="210"/>
      <c r="H9010" s="102"/>
      <c r="I9010" s="210"/>
      <c r="J9010" s="102"/>
      <c r="K9010" s="210"/>
      <c r="L9010" s="102"/>
      <c r="M9010" s="210"/>
      <c r="N9010" s="102"/>
      <c r="O9010" s="210"/>
      <c r="P9010" s="102"/>
      <c r="Q9010" s="215"/>
    </row>
    <row r="9011" spans="2:17" x14ac:dyDescent="0.3">
      <c r="B9011" s="102"/>
      <c r="C9011" s="210"/>
      <c r="D9011" s="102"/>
      <c r="E9011" s="210"/>
      <c r="F9011" s="102"/>
      <c r="G9011" s="210"/>
      <c r="H9011" s="102"/>
      <c r="I9011" s="210"/>
      <c r="J9011" s="102"/>
      <c r="K9011" s="210"/>
      <c r="L9011" s="102"/>
      <c r="M9011" s="210"/>
      <c r="N9011" s="102"/>
      <c r="O9011" s="210"/>
      <c r="P9011" s="102"/>
      <c r="Q9011" s="215"/>
    </row>
    <row r="9012" spans="2:17" x14ac:dyDescent="0.3">
      <c r="B9012" s="102"/>
      <c r="C9012" s="210"/>
      <c r="D9012" s="102"/>
      <c r="E9012" s="210"/>
      <c r="F9012" s="102"/>
      <c r="G9012" s="210"/>
      <c r="H9012" s="102"/>
      <c r="I9012" s="210"/>
      <c r="J9012" s="102"/>
      <c r="K9012" s="210"/>
      <c r="L9012" s="102"/>
      <c r="M9012" s="210"/>
      <c r="N9012" s="102"/>
      <c r="O9012" s="210"/>
      <c r="P9012" s="102"/>
      <c r="Q9012" s="215"/>
    </row>
    <row r="9013" spans="2:17" x14ac:dyDescent="0.3">
      <c r="B9013" s="102"/>
      <c r="C9013" s="210"/>
      <c r="D9013" s="102"/>
      <c r="E9013" s="210"/>
      <c r="F9013" s="102"/>
      <c r="G9013" s="210"/>
      <c r="H9013" s="102"/>
      <c r="I9013" s="210"/>
      <c r="J9013" s="102"/>
      <c r="K9013" s="210"/>
      <c r="L9013" s="102"/>
      <c r="M9013" s="210"/>
      <c r="N9013" s="102"/>
      <c r="O9013" s="210"/>
      <c r="P9013" s="102"/>
      <c r="Q9013" s="215"/>
    </row>
    <row r="9014" spans="2:17" x14ac:dyDescent="0.3">
      <c r="B9014" s="102"/>
      <c r="C9014" s="210"/>
      <c r="D9014" s="102"/>
      <c r="E9014" s="210"/>
      <c r="F9014" s="102"/>
      <c r="G9014" s="210"/>
      <c r="H9014" s="102"/>
      <c r="I9014" s="210"/>
      <c r="J9014" s="102"/>
      <c r="K9014" s="210"/>
      <c r="L9014" s="102"/>
      <c r="M9014" s="210"/>
      <c r="N9014" s="102"/>
      <c r="O9014" s="210"/>
      <c r="P9014" s="102"/>
      <c r="Q9014" s="215"/>
    </row>
    <row r="9015" spans="2:17" x14ac:dyDescent="0.3">
      <c r="B9015" s="102"/>
      <c r="C9015" s="210"/>
      <c r="D9015" s="102"/>
      <c r="E9015" s="210"/>
      <c r="F9015" s="102"/>
      <c r="G9015" s="210"/>
      <c r="H9015" s="102"/>
      <c r="I9015" s="210"/>
      <c r="J9015" s="102"/>
      <c r="K9015" s="210"/>
      <c r="L9015" s="102"/>
      <c r="M9015" s="210"/>
      <c r="N9015" s="102"/>
      <c r="O9015" s="210"/>
      <c r="P9015" s="102"/>
      <c r="Q9015" s="215"/>
    </row>
    <row r="9016" spans="2:17" x14ac:dyDescent="0.3">
      <c r="B9016" s="102"/>
      <c r="C9016" s="210"/>
      <c r="D9016" s="102"/>
      <c r="E9016" s="210"/>
      <c r="F9016" s="102"/>
      <c r="G9016" s="210"/>
      <c r="H9016" s="102"/>
      <c r="I9016" s="210"/>
      <c r="J9016" s="102"/>
      <c r="K9016" s="210"/>
      <c r="L9016" s="102"/>
      <c r="M9016" s="210"/>
      <c r="N9016" s="102"/>
      <c r="O9016" s="210"/>
      <c r="P9016" s="102"/>
      <c r="Q9016" s="215"/>
    </row>
    <row r="9017" spans="2:17" x14ac:dyDescent="0.3">
      <c r="B9017" s="102"/>
      <c r="C9017" s="210"/>
      <c r="D9017" s="102"/>
      <c r="E9017" s="210"/>
      <c r="F9017" s="102"/>
      <c r="G9017" s="210"/>
      <c r="H9017" s="102"/>
      <c r="I9017" s="210"/>
      <c r="J9017" s="102"/>
      <c r="K9017" s="210"/>
      <c r="L9017" s="102"/>
      <c r="M9017" s="210"/>
      <c r="N9017" s="102"/>
      <c r="O9017" s="210"/>
      <c r="P9017" s="102"/>
      <c r="Q9017" s="215"/>
    </row>
    <row r="9018" spans="2:17" x14ac:dyDescent="0.3">
      <c r="B9018" s="102"/>
      <c r="C9018" s="210"/>
      <c r="D9018" s="102"/>
      <c r="E9018" s="210"/>
      <c r="F9018" s="102"/>
      <c r="G9018" s="210"/>
      <c r="H9018" s="102"/>
      <c r="I9018" s="210"/>
      <c r="J9018" s="102"/>
      <c r="K9018" s="210"/>
      <c r="L9018" s="102"/>
      <c r="M9018" s="210"/>
      <c r="N9018" s="102"/>
      <c r="O9018" s="210"/>
      <c r="P9018" s="102"/>
      <c r="Q9018" s="215"/>
    </row>
    <row r="9019" spans="2:17" x14ac:dyDescent="0.3">
      <c r="B9019" s="102"/>
      <c r="C9019" s="210"/>
      <c r="D9019" s="102"/>
      <c r="E9019" s="210"/>
      <c r="F9019" s="102"/>
      <c r="G9019" s="210"/>
      <c r="H9019" s="102"/>
      <c r="I9019" s="210"/>
      <c r="J9019" s="102"/>
      <c r="K9019" s="210"/>
      <c r="L9019" s="102"/>
      <c r="M9019" s="210"/>
      <c r="N9019" s="102"/>
      <c r="O9019" s="210"/>
      <c r="P9019" s="102"/>
      <c r="Q9019" s="215"/>
    </row>
    <row r="9020" spans="2:17" x14ac:dyDescent="0.3">
      <c r="B9020" s="102"/>
      <c r="C9020" s="210"/>
      <c r="D9020" s="102"/>
      <c r="E9020" s="210"/>
      <c r="F9020" s="102"/>
      <c r="G9020" s="210"/>
      <c r="H9020" s="102"/>
      <c r="I9020" s="210"/>
      <c r="J9020" s="102"/>
      <c r="K9020" s="210"/>
      <c r="L9020" s="102"/>
      <c r="M9020" s="210"/>
      <c r="N9020" s="102"/>
      <c r="O9020" s="210"/>
      <c r="P9020" s="102"/>
      <c r="Q9020" s="215"/>
    </row>
    <row r="9021" spans="2:17" x14ac:dyDescent="0.3">
      <c r="B9021" s="102"/>
      <c r="C9021" s="210"/>
      <c r="D9021" s="102"/>
      <c r="E9021" s="210"/>
      <c r="F9021" s="102"/>
      <c r="G9021" s="210"/>
      <c r="H9021" s="102"/>
      <c r="I9021" s="210"/>
      <c r="J9021" s="102"/>
      <c r="K9021" s="210"/>
      <c r="L9021" s="102"/>
      <c r="M9021" s="210"/>
      <c r="N9021" s="102"/>
      <c r="O9021" s="210"/>
      <c r="P9021" s="102"/>
      <c r="Q9021" s="215"/>
    </row>
    <row r="9022" spans="2:17" x14ac:dyDescent="0.3">
      <c r="B9022" s="102"/>
      <c r="C9022" s="210"/>
      <c r="D9022" s="102"/>
      <c r="E9022" s="210"/>
      <c r="F9022" s="102"/>
      <c r="G9022" s="210"/>
      <c r="H9022" s="102"/>
      <c r="I9022" s="210"/>
      <c r="J9022" s="102"/>
      <c r="K9022" s="210"/>
      <c r="L9022" s="102"/>
      <c r="M9022" s="210"/>
      <c r="N9022" s="102"/>
      <c r="O9022" s="210"/>
      <c r="P9022" s="102"/>
      <c r="Q9022" s="215"/>
    </row>
    <row r="9023" spans="2:17" x14ac:dyDescent="0.3">
      <c r="B9023" s="102"/>
      <c r="C9023" s="210"/>
      <c r="D9023" s="102"/>
      <c r="E9023" s="210"/>
      <c r="F9023" s="102"/>
      <c r="G9023" s="210"/>
      <c r="H9023" s="102"/>
      <c r="I9023" s="210"/>
      <c r="J9023" s="102"/>
      <c r="K9023" s="210"/>
      <c r="L9023" s="102"/>
      <c r="M9023" s="210"/>
      <c r="N9023" s="102"/>
      <c r="O9023" s="210"/>
      <c r="P9023" s="102"/>
      <c r="Q9023" s="215"/>
    </row>
    <row r="9024" spans="2:17" x14ac:dyDescent="0.3">
      <c r="B9024" s="102"/>
      <c r="C9024" s="210"/>
      <c r="D9024" s="102"/>
      <c r="E9024" s="210"/>
      <c r="F9024" s="102"/>
      <c r="G9024" s="210"/>
      <c r="H9024" s="102"/>
      <c r="I9024" s="210"/>
      <c r="J9024" s="102"/>
      <c r="K9024" s="210"/>
      <c r="L9024" s="102"/>
      <c r="M9024" s="210"/>
      <c r="N9024" s="102"/>
      <c r="O9024" s="210"/>
      <c r="P9024" s="102"/>
      <c r="Q9024" s="215"/>
    </row>
    <row r="9025" spans="2:17" x14ac:dyDescent="0.3">
      <c r="B9025" s="102"/>
      <c r="C9025" s="210"/>
      <c r="D9025" s="102"/>
      <c r="E9025" s="210"/>
      <c r="F9025" s="102"/>
      <c r="G9025" s="210"/>
      <c r="H9025" s="102"/>
      <c r="I9025" s="210"/>
      <c r="J9025" s="102"/>
      <c r="K9025" s="210"/>
      <c r="L9025" s="102"/>
      <c r="M9025" s="210"/>
      <c r="N9025" s="102"/>
      <c r="O9025" s="210"/>
      <c r="P9025" s="102"/>
      <c r="Q9025" s="215"/>
    </row>
    <row r="9026" spans="2:17" x14ac:dyDescent="0.3">
      <c r="B9026" s="102"/>
      <c r="C9026" s="210"/>
      <c r="D9026" s="102"/>
      <c r="E9026" s="210"/>
      <c r="F9026" s="102"/>
      <c r="G9026" s="210"/>
      <c r="H9026" s="102"/>
      <c r="I9026" s="210"/>
      <c r="J9026" s="102"/>
      <c r="K9026" s="210"/>
      <c r="L9026" s="102"/>
      <c r="M9026" s="210"/>
      <c r="N9026" s="102"/>
      <c r="O9026" s="210"/>
      <c r="P9026" s="102"/>
      <c r="Q9026" s="215"/>
    </row>
    <row r="9027" spans="2:17" x14ac:dyDescent="0.3">
      <c r="B9027" s="102"/>
      <c r="C9027" s="210"/>
      <c r="D9027" s="102"/>
      <c r="E9027" s="210"/>
      <c r="F9027" s="102"/>
      <c r="G9027" s="210"/>
      <c r="H9027" s="102"/>
      <c r="I9027" s="210"/>
      <c r="J9027" s="102"/>
      <c r="K9027" s="210"/>
      <c r="L9027" s="102"/>
      <c r="M9027" s="210"/>
      <c r="N9027" s="102"/>
      <c r="O9027" s="210"/>
      <c r="P9027" s="102"/>
      <c r="Q9027" s="215"/>
    </row>
    <row r="9028" spans="2:17" x14ac:dyDescent="0.3">
      <c r="B9028" s="102"/>
      <c r="C9028" s="210"/>
      <c r="D9028" s="102"/>
      <c r="E9028" s="210"/>
      <c r="F9028" s="102"/>
      <c r="G9028" s="210"/>
      <c r="H9028" s="102"/>
      <c r="I9028" s="210"/>
      <c r="J9028" s="102"/>
      <c r="K9028" s="210"/>
      <c r="L9028" s="102"/>
      <c r="M9028" s="210"/>
      <c r="N9028" s="102"/>
      <c r="O9028" s="210"/>
      <c r="P9028" s="102"/>
      <c r="Q9028" s="215"/>
    </row>
    <row r="9029" spans="2:17" x14ac:dyDescent="0.3">
      <c r="B9029" s="102"/>
      <c r="C9029" s="210"/>
      <c r="D9029" s="102"/>
      <c r="E9029" s="210"/>
      <c r="F9029" s="102"/>
      <c r="G9029" s="210"/>
      <c r="H9029" s="102"/>
      <c r="I9029" s="210"/>
      <c r="J9029" s="102"/>
      <c r="K9029" s="210"/>
      <c r="L9029" s="102"/>
      <c r="M9029" s="210"/>
      <c r="N9029" s="102"/>
      <c r="O9029" s="210"/>
      <c r="P9029" s="102"/>
      <c r="Q9029" s="215"/>
    </row>
    <row r="9030" spans="2:17" x14ac:dyDescent="0.3">
      <c r="B9030" s="102"/>
      <c r="C9030" s="210"/>
      <c r="D9030" s="102"/>
      <c r="E9030" s="210"/>
      <c r="F9030" s="102"/>
      <c r="G9030" s="210"/>
      <c r="H9030" s="102"/>
      <c r="I9030" s="210"/>
      <c r="J9030" s="102"/>
      <c r="K9030" s="210"/>
      <c r="L9030" s="102"/>
      <c r="M9030" s="210"/>
      <c r="N9030" s="102"/>
      <c r="O9030" s="210"/>
      <c r="P9030" s="102"/>
      <c r="Q9030" s="215"/>
    </row>
    <row r="9031" spans="2:17" x14ac:dyDescent="0.3">
      <c r="B9031" s="102"/>
      <c r="C9031" s="210"/>
      <c r="D9031" s="102"/>
      <c r="E9031" s="210"/>
      <c r="F9031" s="102"/>
      <c r="G9031" s="210"/>
      <c r="H9031" s="102"/>
      <c r="I9031" s="210"/>
      <c r="J9031" s="102"/>
      <c r="K9031" s="210"/>
      <c r="L9031" s="102"/>
      <c r="M9031" s="210"/>
      <c r="N9031" s="102"/>
      <c r="O9031" s="210"/>
      <c r="P9031" s="102"/>
      <c r="Q9031" s="215"/>
    </row>
    <row r="9032" spans="2:17" x14ac:dyDescent="0.3">
      <c r="B9032" s="102"/>
      <c r="C9032" s="210"/>
      <c r="D9032" s="102"/>
      <c r="E9032" s="210"/>
      <c r="F9032" s="102"/>
      <c r="G9032" s="210"/>
      <c r="H9032" s="102"/>
      <c r="I9032" s="210"/>
      <c r="J9032" s="102"/>
      <c r="K9032" s="210"/>
      <c r="L9032" s="102"/>
      <c r="M9032" s="210"/>
      <c r="N9032" s="102"/>
      <c r="O9032" s="210"/>
      <c r="P9032" s="102"/>
      <c r="Q9032" s="215"/>
    </row>
    <row r="9033" spans="2:17" x14ac:dyDescent="0.3">
      <c r="B9033" s="102"/>
      <c r="C9033" s="210"/>
      <c r="D9033" s="102"/>
      <c r="E9033" s="210"/>
      <c r="F9033" s="102"/>
      <c r="G9033" s="210"/>
      <c r="H9033" s="102"/>
      <c r="I9033" s="210"/>
      <c r="J9033" s="102"/>
      <c r="K9033" s="210"/>
      <c r="L9033" s="102"/>
      <c r="M9033" s="210"/>
      <c r="N9033" s="102"/>
      <c r="O9033" s="210"/>
      <c r="P9033" s="102"/>
      <c r="Q9033" s="215"/>
    </row>
    <row r="9034" spans="2:17" x14ac:dyDescent="0.3">
      <c r="B9034" s="102"/>
      <c r="C9034" s="210"/>
      <c r="D9034" s="102"/>
      <c r="E9034" s="210"/>
      <c r="F9034" s="102"/>
      <c r="G9034" s="210"/>
      <c r="H9034" s="102"/>
      <c r="I9034" s="210"/>
      <c r="J9034" s="102"/>
      <c r="K9034" s="210"/>
      <c r="L9034" s="102"/>
      <c r="M9034" s="210"/>
      <c r="N9034" s="102"/>
      <c r="O9034" s="210"/>
      <c r="P9034" s="102"/>
      <c r="Q9034" s="215"/>
    </row>
    <row r="9035" spans="2:17" x14ac:dyDescent="0.3">
      <c r="B9035" s="102"/>
      <c r="C9035" s="210"/>
      <c r="D9035" s="102"/>
      <c r="E9035" s="210"/>
      <c r="F9035" s="102"/>
      <c r="G9035" s="210"/>
      <c r="H9035" s="102"/>
      <c r="I9035" s="210"/>
      <c r="J9035" s="102"/>
      <c r="K9035" s="210"/>
      <c r="L9035" s="102"/>
      <c r="M9035" s="210"/>
      <c r="N9035" s="102"/>
      <c r="O9035" s="210"/>
      <c r="P9035" s="102"/>
      <c r="Q9035" s="215"/>
    </row>
    <row r="9036" spans="2:17" x14ac:dyDescent="0.3">
      <c r="B9036" s="102"/>
      <c r="C9036" s="210"/>
      <c r="D9036" s="102"/>
      <c r="E9036" s="210"/>
      <c r="F9036" s="102"/>
      <c r="G9036" s="210"/>
      <c r="H9036" s="102"/>
      <c r="I9036" s="210"/>
      <c r="J9036" s="102"/>
      <c r="K9036" s="210"/>
      <c r="L9036" s="102"/>
      <c r="M9036" s="210"/>
      <c r="N9036" s="102"/>
      <c r="O9036" s="210"/>
      <c r="P9036" s="102"/>
      <c r="Q9036" s="215"/>
    </row>
    <row r="9037" spans="2:17" x14ac:dyDescent="0.3">
      <c r="B9037" s="102"/>
      <c r="C9037" s="210"/>
      <c r="D9037" s="102"/>
      <c r="E9037" s="210"/>
      <c r="F9037" s="102"/>
      <c r="G9037" s="210"/>
      <c r="H9037" s="102"/>
      <c r="I9037" s="210"/>
      <c r="J9037" s="102"/>
      <c r="K9037" s="210"/>
      <c r="L9037" s="102"/>
      <c r="M9037" s="210"/>
      <c r="N9037" s="102"/>
      <c r="O9037" s="210"/>
      <c r="P9037" s="102"/>
      <c r="Q9037" s="215"/>
    </row>
    <row r="9038" spans="2:17" x14ac:dyDescent="0.3">
      <c r="B9038" s="102"/>
      <c r="C9038" s="210"/>
      <c r="D9038" s="102"/>
      <c r="E9038" s="210"/>
      <c r="F9038" s="102"/>
      <c r="G9038" s="210"/>
      <c r="H9038" s="102"/>
      <c r="I9038" s="210"/>
      <c r="J9038" s="102"/>
      <c r="K9038" s="210"/>
      <c r="L9038" s="102"/>
      <c r="M9038" s="210"/>
      <c r="N9038" s="102"/>
      <c r="O9038" s="210"/>
      <c r="P9038" s="102"/>
      <c r="Q9038" s="215"/>
    </row>
    <row r="9039" spans="2:17" x14ac:dyDescent="0.3">
      <c r="B9039" s="102"/>
      <c r="C9039" s="210"/>
      <c r="D9039" s="102"/>
      <c r="E9039" s="210"/>
      <c r="F9039" s="102"/>
      <c r="G9039" s="210"/>
      <c r="H9039" s="102"/>
      <c r="I9039" s="210"/>
      <c r="J9039" s="102"/>
      <c r="K9039" s="210"/>
      <c r="L9039" s="102"/>
      <c r="M9039" s="210"/>
      <c r="N9039" s="102"/>
      <c r="O9039" s="210"/>
      <c r="P9039" s="102"/>
      <c r="Q9039" s="215"/>
    </row>
    <row r="9040" spans="2:17" x14ac:dyDescent="0.3">
      <c r="B9040" s="102"/>
      <c r="C9040" s="210"/>
      <c r="D9040" s="102"/>
      <c r="E9040" s="210"/>
      <c r="F9040" s="102"/>
      <c r="G9040" s="210"/>
      <c r="H9040" s="102"/>
      <c r="I9040" s="210"/>
      <c r="J9040" s="102"/>
      <c r="K9040" s="210"/>
      <c r="L9040" s="102"/>
      <c r="M9040" s="210"/>
      <c r="N9040" s="102"/>
      <c r="O9040" s="210"/>
      <c r="P9040" s="102"/>
      <c r="Q9040" s="215"/>
    </row>
    <row r="9041" spans="2:17" x14ac:dyDescent="0.3">
      <c r="B9041" s="102"/>
      <c r="C9041" s="210"/>
      <c r="D9041" s="102"/>
      <c r="E9041" s="210"/>
      <c r="F9041" s="102"/>
      <c r="G9041" s="210"/>
      <c r="H9041" s="102"/>
      <c r="I9041" s="210"/>
      <c r="J9041" s="102"/>
      <c r="K9041" s="210"/>
      <c r="L9041" s="102"/>
      <c r="M9041" s="210"/>
      <c r="N9041" s="102"/>
      <c r="O9041" s="210"/>
      <c r="P9041" s="102"/>
      <c r="Q9041" s="215"/>
    </row>
    <row r="9042" spans="2:17" x14ac:dyDescent="0.3">
      <c r="B9042" s="102"/>
      <c r="C9042" s="210"/>
      <c r="D9042" s="102"/>
      <c r="E9042" s="210"/>
      <c r="F9042" s="102"/>
      <c r="G9042" s="210"/>
      <c r="H9042" s="102"/>
      <c r="I9042" s="210"/>
      <c r="J9042" s="102"/>
      <c r="K9042" s="210"/>
      <c r="L9042" s="102"/>
      <c r="M9042" s="210"/>
      <c r="N9042" s="102"/>
      <c r="O9042" s="210"/>
      <c r="P9042" s="102"/>
      <c r="Q9042" s="215"/>
    </row>
    <row r="9043" spans="2:17" x14ac:dyDescent="0.3">
      <c r="B9043" s="102"/>
      <c r="C9043" s="210"/>
      <c r="D9043" s="102"/>
      <c r="E9043" s="210"/>
      <c r="F9043" s="102"/>
      <c r="G9043" s="210"/>
      <c r="H9043" s="102"/>
      <c r="I9043" s="210"/>
      <c r="J9043" s="102"/>
      <c r="K9043" s="210"/>
      <c r="L9043" s="102"/>
      <c r="M9043" s="210"/>
      <c r="N9043" s="102"/>
      <c r="O9043" s="210"/>
      <c r="P9043" s="102"/>
      <c r="Q9043" s="215"/>
    </row>
    <row r="9044" spans="2:17" x14ac:dyDescent="0.3">
      <c r="B9044" s="102"/>
      <c r="C9044" s="210"/>
      <c r="D9044" s="102"/>
      <c r="E9044" s="210"/>
      <c r="F9044" s="102"/>
      <c r="G9044" s="210"/>
      <c r="H9044" s="102"/>
      <c r="I9044" s="210"/>
      <c r="J9044" s="102"/>
      <c r="K9044" s="210"/>
      <c r="L9044" s="102"/>
      <c r="M9044" s="210"/>
      <c r="N9044" s="102"/>
      <c r="O9044" s="210"/>
      <c r="P9044" s="102"/>
      <c r="Q9044" s="215"/>
    </row>
    <row r="9045" spans="2:17" x14ac:dyDescent="0.3">
      <c r="B9045" s="102"/>
      <c r="C9045" s="210"/>
      <c r="D9045" s="102"/>
      <c r="E9045" s="210"/>
      <c r="F9045" s="102"/>
      <c r="G9045" s="210"/>
      <c r="H9045" s="102"/>
      <c r="I9045" s="210"/>
      <c r="J9045" s="102"/>
      <c r="K9045" s="210"/>
      <c r="L9045" s="102"/>
      <c r="M9045" s="210"/>
      <c r="N9045" s="102"/>
      <c r="O9045" s="210"/>
      <c r="P9045" s="102"/>
      <c r="Q9045" s="215"/>
    </row>
    <row r="9046" spans="2:17" x14ac:dyDescent="0.3">
      <c r="B9046" s="102"/>
      <c r="C9046" s="210"/>
      <c r="D9046" s="102"/>
      <c r="E9046" s="210"/>
      <c r="F9046" s="102"/>
      <c r="G9046" s="210"/>
      <c r="H9046" s="102"/>
      <c r="I9046" s="210"/>
      <c r="J9046" s="102"/>
      <c r="K9046" s="210"/>
      <c r="L9046" s="102"/>
      <c r="M9046" s="210"/>
      <c r="N9046" s="102"/>
      <c r="O9046" s="210"/>
      <c r="P9046" s="102"/>
      <c r="Q9046" s="215"/>
    </row>
    <row r="9047" spans="2:17" x14ac:dyDescent="0.3">
      <c r="B9047" s="102"/>
      <c r="C9047" s="210"/>
      <c r="D9047" s="102"/>
      <c r="E9047" s="210"/>
      <c r="F9047" s="102"/>
      <c r="G9047" s="210"/>
      <c r="H9047" s="102"/>
      <c r="I9047" s="210"/>
      <c r="J9047" s="102"/>
      <c r="K9047" s="210"/>
      <c r="L9047" s="102"/>
      <c r="M9047" s="210"/>
      <c r="N9047" s="102"/>
      <c r="O9047" s="210"/>
      <c r="P9047" s="102"/>
      <c r="Q9047" s="215"/>
    </row>
    <row r="9048" spans="2:17" x14ac:dyDescent="0.3">
      <c r="B9048" s="102"/>
      <c r="C9048" s="210"/>
      <c r="D9048" s="102"/>
      <c r="E9048" s="210"/>
      <c r="F9048" s="102"/>
      <c r="G9048" s="210"/>
      <c r="H9048" s="102"/>
      <c r="I9048" s="210"/>
      <c r="J9048" s="102"/>
      <c r="K9048" s="210"/>
      <c r="L9048" s="102"/>
      <c r="M9048" s="210"/>
      <c r="N9048" s="102"/>
      <c r="O9048" s="210"/>
      <c r="P9048" s="102"/>
      <c r="Q9048" s="215"/>
    </row>
    <row r="9049" spans="2:17" x14ac:dyDescent="0.3">
      <c r="B9049" s="102"/>
      <c r="C9049" s="210"/>
      <c r="D9049" s="102"/>
      <c r="E9049" s="210"/>
      <c r="F9049" s="102"/>
      <c r="G9049" s="210"/>
      <c r="H9049" s="102"/>
      <c r="I9049" s="210"/>
      <c r="J9049" s="102"/>
      <c r="K9049" s="210"/>
      <c r="L9049" s="102"/>
      <c r="M9049" s="210"/>
      <c r="N9049" s="102"/>
      <c r="O9049" s="210"/>
      <c r="P9049" s="102"/>
      <c r="Q9049" s="215"/>
    </row>
    <row r="9050" spans="2:17" x14ac:dyDescent="0.3">
      <c r="B9050" s="102"/>
      <c r="C9050" s="210"/>
      <c r="D9050" s="102"/>
      <c r="E9050" s="210"/>
      <c r="F9050" s="102"/>
      <c r="G9050" s="210"/>
      <c r="H9050" s="102"/>
      <c r="I9050" s="210"/>
      <c r="J9050" s="102"/>
      <c r="K9050" s="210"/>
      <c r="L9050" s="102"/>
      <c r="M9050" s="210"/>
      <c r="N9050" s="102"/>
      <c r="O9050" s="210"/>
      <c r="P9050" s="102"/>
      <c r="Q9050" s="215"/>
    </row>
    <row r="9051" spans="2:17" x14ac:dyDescent="0.3">
      <c r="B9051" s="102"/>
      <c r="C9051" s="210"/>
      <c r="D9051" s="102"/>
      <c r="E9051" s="210"/>
      <c r="F9051" s="102"/>
      <c r="G9051" s="210"/>
      <c r="H9051" s="102"/>
      <c r="I9051" s="210"/>
      <c r="J9051" s="102"/>
      <c r="K9051" s="210"/>
      <c r="L9051" s="102"/>
      <c r="M9051" s="210"/>
      <c r="N9051" s="102"/>
      <c r="O9051" s="210"/>
      <c r="P9051" s="102"/>
      <c r="Q9051" s="215"/>
    </row>
    <row r="9052" spans="2:17" x14ac:dyDescent="0.3">
      <c r="B9052" s="102"/>
      <c r="C9052" s="210"/>
      <c r="D9052" s="102"/>
      <c r="E9052" s="210"/>
      <c r="F9052" s="102"/>
      <c r="G9052" s="210"/>
      <c r="H9052" s="102"/>
      <c r="I9052" s="210"/>
      <c r="J9052" s="102"/>
      <c r="K9052" s="210"/>
      <c r="L9052" s="102"/>
      <c r="M9052" s="210"/>
      <c r="N9052" s="102"/>
      <c r="O9052" s="210"/>
      <c r="P9052" s="102"/>
      <c r="Q9052" s="215"/>
    </row>
    <row r="9053" spans="2:17" x14ac:dyDescent="0.3">
      <c r="B9053" s="102"/>
      <c r="C9053" s="210"/>
      <c r="D9053" s="102"/>
      <c r="E9053" s="210"/>
      <c r="F9053" s="102"/>
      <c r="G9053" s="210"/>
      <c r="H9053" s="102"/>
      <c r="I9053" s="210"/>
      <c r="J9053" s="102"/>
      <c r="K9053" s="210"/>
      <c r="L9053" s="102"/>
      <c r="M9053" s="210"/>
      <c r="N9053" s="102"/>
      <c r="O9053" s="210"/>
      <c r="P9053" s="102"/>
      <c r="Q9053" s="215"/>
    </row>
    <row r="9054" spans="2:17" x14ac:dyDescent="0.3">
      <c r="B9054" s="102"/>
      <c r="C9054" s="210"/>
      <c r="D9054" s="102"/>
      <c r="E9054" s="210"/>
      <c r="F9054" s="102"/>
      <c r="G9054" s="210"/>
      <c r="H9054" s="102"/>
      <c r="I9054" s="210"/>
      <c r="J9054" s="102"/>
      <c r="K9054" s="210"/>
      <c r="L9054" s="102"/>
      <c r="M9054" s="210"/>
      <c r="N9054" s="102"/>
      <c r="O9054" s="210"/>
      <c r="P9054" s="102"/>
      <c r="Q9054" s="215"/>
    </row>
    <row r="9055" spans="2:17" x14ac:dyDescent="0.3">
      <c r="B9055" s="102"/>
      <c r="C9055" s="210"/>
      <c r="D9055" s="102"/>
      <c r="E9055" s="210"/>
      <c r="F9055" s="102"/>
      <c r="G9055" s="210"/>
      <c r="H9055" s="102"/>
      <c r="I9055" s="210"/>
      <c r="J9055" s="102"/>
      <c r="K9055" s="210"/>
      <c r="L9055" s="102"/>
      <c r="M9055" s="210"/>
      <c r="N9055" s="102"/>
      <c r="O9055" s="210"/>
      <c r="P9055" s="102"/>
      <c r="Q9055" s="215"/>
    </row>
    <row r="9056" spans="2:17" x14ac:dyDescent="0.3">
      <c r="B9056" s="102"/>
      <c r="C9056" s="210"/>
      <c r="D9056" s="102"/>
      <c r="E9056" s="210"/>
      <c r="F9056" s="102"/>
      <c r="G9056" s="210"/>
      <c r="H9056" s="102"/>
      <c r="I9056" s="210"/>
      <c r="J9056" s="102"/>
      <c r="K9056" s="210"/>
      <c r="L9056" s="102"/>
      <c r="M9056" s="210"/>
      <c r="N9056" s="102"/>
      <c r="O9056" s="210"/>
      <c r="P9056" s="102"/>
      <c r="Q9056" s="215"/>
    </row>
    <row r="9057" spans="2:17" x14ac:dyDescent="0.3">
      <c r="B9057" s="102"/>
      <c r="C9057" s="210"/>
      <c r="D9057" s="102"/>
      <c r="E9057" s="210"/>
      <c r="F9057" s="102"/>
      <c r="G9057" s="210"/>
      <c r="H9057" s="102"/>
      <c r="I9057" s="210"/>
      <c r="J9057" s="102"/>
      <c r="K9057" s="210"/>
      <c r="L9057" s="102"/>
      <c r="M9057" s="210"/>
      <c r="N9057" s="102"/>
      <c r="O9057" s="210"/>
      <c r="P9057" s="102"/>
      <c r="Q9057" s="215"/>
    </row>
    <row r="9058" spans="2:17" x14ac:dyDescent="0.3">
      <c r="B9058" s="102"/>
      <c r="C9058" s="210"/>
      <c r="D9058" s="102"/>
      <c r="E9058" s="210"/>
      <c r="F9058" s="102"/>
      <c r="G9058" s="210"/>
      <c r="H9058" s="102"/>
      <c r="I9058" s="210"/>
      <c r="J9058" s="102"/>
      <c r="K9058" s="210"/>
      <c r="L9058" s="102"/>
      <c r="M9058" s="210"/>
      <c r="N9058" s="102"/>
      <c r="O9058" s="210"/>
      <c r="P9058" s="102"/>
      <c r="Q9058" s="215"/>
    </row>
    <row r="9059" spans="2:17" x14ac:dyDescent="0.3">
      <c r="B9059" s="102"/>
      <c r="C9059" s="210"/>
      <c r="D9059" s="102"/>
      <c r="E9059" s="210"/>
      <c r="F9059" s="102"/>
      <c r="G9059" s="210"/>
      <c r="H9059" s="102"/>
      <c r="I9059" s="210"/>
      <c r="J9059" s="102"/>
      <c r="K9059" s="210"/>
      <c r="L9059" s="102"/>
      <c r="M9059" s="210"/>
      <c r="N9059" s="102"/>
      <c r="O9059" s="210"/>
      <c r="P9059" s="102"/>
      <c r="Q9059" s="215"/>
    </row>
    <row r="9060" spans="2:17" x14ac:dyDescent="0.3">
      <c r="B9060" s="102"/>
      <c r="C9060" s="210"/>
      <c r="D9060" s="102"/>
      <c r="E9060" s="210"/>
      <c r="F9060" s="102"/>
      <c r="G9060" s="210"/>
      <c r="H9060" s="102"/>
      <c r="I9060" s="210"/>
      <c r="J9060" s="102"/>
      <c r="K9060" s="210"/>
      <c r="L9060" s="102"/>
      <c r="M9060" s="210"/>
      <c r="N9060" s="102"/>
      <c r="O9060" s="210"/>
      <c r="P9060" s="102"/>
      <c r="Q9060" s="215"/>
    </row>
    <row r="9061" spans="2:17" x14ac:dyDescent="0.3">
      <c r="B9061" s="102"/>
      <c r="C9061" s="210"/>
      <c r="D9061" s="102"/>
      <c r="E9061" s="210"/>
      <c r="F9061" s="102"/>
      <c r="G9061" s="210"/>
      <c r="H9061" s="102"/>
      <c r="I9061" s="210"/>
      <c r="J9061" s="102"/>
      <c r="K9061" s="210"/>
      <c r="L9061" s="102"/>
      <c r="M9061" s="210"/>
      <c r="N9061" s="102"/>
      <c r="O9061" s="210"/>
      <c r="P9061" s="102"/>
      <c r="Q9061" s="215"/>
    </row>
    <row r="9062" spans="2:17" x14ac:dyDescent="0.3">
      <c r="B9062" s="102"/>
      <c r="C9062" s="210"/>
      <c r="D9062" s="102"/>
      <c r="E9062" s="210"/>
      <c r="F9062" s="102"/>
      <c r="G9062" s="210"/>
      <c r="H9062" s="102"/>
      <c r="I9062" s="210"/>
      <c r="J9062" s="102"/>
      <c r="K9062" s="210"/>
      <c r="L9062" s="102"/>
      <c r="M9062" s="210"/>
      <c r="N9062" s="102"/>
      <c r="O9062" s="210"/>
      <c r="P9062" s="102"/>
      <c r="Q9062" s="215"/>
    </row>
    <row r="9063" spans="2:17" x14ac:dyDescent="0.3">
      <c r="B9063" s="102"/>
      <c r="C9063" s="210"/>
      <c r="D9063" s="102"/>
      <c r="E9063" s="210"/>
      <c r="F9063" s="102"/>
      <c r="G9063" s="210"/>
      <c r="H9063" s="102"/>
      <c r="I9063" s="210"/>
      <c r="J9063" s="102"/>
      <c r="K9063" s="210"/>
      <c r="L9063" s="102"/>
      <c r="M9063" s="210"/>
      <c r="N9063" s="102"/>
      <c r="O9063" s="210"/>
      <c r="P9063" s="102"/>
      <c r="Q9063" s="215"/>
    </row>
    <row r="9064" spans="2:17" x14ac:dyDescent="0.3">
      <c r="B9064" s="102"/>
      <c r="C9064" s="210"/>
      <c r="D9064" s="102"/>
      <c r="E9064" s="210"/>
      <c r="F9064" s="102"/>
      <c r="G9064" s="210"/>
      <c r="H9064" s="102"/>
      <c r="I9064" s="210"/>
      <c r="J9064" s="102"/>
      <c r="K9064" s="210"/>
      <c r="L9064" s="102"/>
      <c r="M9064" s="210"/>
      <c r="N9064" s="102"/>
      <c r="O9064" s="210"/>
      <c r="P9064" s="102"/>
      <c r="Q9064" s="215"/>
    </row>
    <row r="9065" spans="2:17" x14ac:dyDescent="0.3">
      <c r="B9065" s="102"/>
      <c r="C9065" s="210"/>
      <c r="D9065" s="102"/>
      <c r="E9065" s="210"/>
      <c r="F9065" s="102"/>
      <c r="G9065" s="210"/>
      <c r="H9065" s="102"/>
      <c r="I9065" s="210"/>
      <c r="J9065" s="102"/>
      <c r="K9065" s="210"/>
      <c r="L9065" s="102"/>
      <c r="M9065" s="210"/>
      <c r="N9065" s="102"/>
      <c r="O9065" s="210"/>
      <c r="P9065" s="102"/>
      <c r="Q9065" s="215"/>
    </row>
    <row r="9066" spans="2:17" x14ac:dyDescent="0.3">
      <c r="B9066" s="102"/>
      <c r="C9066" s="210"/>
      <c r="D9066" s="102"/>
      <c r="E9066" s="210"/>
      <c r="F9066" s="102"/>
      <c r="G9066" s="210"/>
      <c r="H9066" s="102"/>
      <c r="I9066" s="210"/>
      <c r="J9066" s="102"/>
      <c r="K9066" s="210"/>
      <c r="L9066" s="102"/>
      <c r="M9066" s="210"/>
      <c r="N9066" s="102"/>
      <c r="O9066" s="210"/>
      <c r="P9066" s="102"/>
      <c r="Q9066" s="215"/>
    </row>
    <row r="9067" spans="2:17" x14ac:dyDescent="0.3">
      <c r="B9067" s="102"/>
      <c r="C9067" s="210"/>
      <c r="D9067" s="102"/>
      <c r="E9067" s="210"/>
      <c r="F9067" s="102"/>
      <c r="G9067" s="210"/>
      <c r="H9067" s="102"/>
      <c r="I9067" s="210"/>
      <c r="J9067" s="102"/>
      <c r="K9067" s="210"/>
      <c r="L9067" s="102"/>
      <c r="M9067" s="210"/>
      <c r="N9067" s="102"/>
      <c r="O9067" s="210"/>
      <c r="P9067" s="102"/>
      <c r="Q9067" s="215"/>
    </row>
    <row r="9068" spans="2:17" x14ac:dyDescent="0.3">
      <c r="B9068" s="102"/>
      <c r="C9068" s="210"/>
      <c r="D9068" s="102"/>
      <c r="E9068" s="210"/>
      <c r="F9068" s="102"/>
      <c r="G9068" s="210"/>
      <c r="H9068" s="102"/>
      <c r="I9068" s="210"/>
      <c r="J9068" s="102"/>
      <c r="K9068" s="210"/>
      <c r="L9068" s="102"/>
      <c r="M9068" s="210"/>
      <c r="N9068" s="102"/>
      <c r="O9068" s="210"/>
      <c r="P9068" s="102"/>
      <c r="Q9068" s="215"/>
    </row>
    <row r="9069" spans="2:17" x14ac:dyDescent="0.3">
      <c r="B9069" s="102"/>
      <c r="C9069" s="210"/>
      <c r="D9069" s="102"/>
      <c r="E9069" s="210"/>
      <c r="F9069" s="102"/>
      <c r="G9069" s="210"/>
      <c r="H9069" s="102"/>
      <c r="I9069" s="210"/>
      <c r="J9069" s="102"/>
      <c r="K9069" s="210"/>
      <c r="L9069" s="102"/>
      <c r="M9069" s="210"/>
      <c r="N9069" s="102"/>
      <c r="O9069" s="210"/>
      <c r="P9069" s="102"/>
      <c r="Q9069" s="215"/>
    </row>
    <row r="9070" spans="2:17" x14ac:dyDescent="0.3">
      <c r="B9070" s="102"/>
      <c r="C9070" s="210"/>
      <c r="D9070" s="102"/>
      <c r="E9070" s="210"/>
      <c r="F9070" s="102"/>
      <c r="G9070" s="210"/>
      <c r="H9070" s="102"/>
      <c r="I9070" s="210"/>
      <c r="J9070" s="102"/>
      <c r="K9070" s="210"/>
      <c r="L9070" s="102"/>
      <c r="M9070" s="210"/>
      <c r="N9070" s="102"/>
      <c r="O9070" s="210"/>
      <c r="P9070" s="102"/>
      <c r="Q9070" s="215"/>
    </row>
    <row r="9071" spans="2:17" x14ac:dyDescent="0.3">
      <c r="B9071" s="102"/>
      <c r="C9071" s="210"/>
      <c r="D9071" s="102"/>
      <c r="E9071" s="210"/>
      <c r="F9071" s="102"/>
      <c r="G9071" s="210"/>
      <c r="H9071" s="102"/>
      <c r="I9071" s="210"/>
      <c r="J9071" s="102"/>
      <c r="K9071" s="210"/>
      <c r="L9071" s="102"/>
      <c r="M9071" s="210"/>
      <c r="N9071" s="102"/>
      <c r="O9071" s="210"/>
      <c r="P9071" s="102"/>
      <c r="Q9071" s="215"/>
    </row>
    <row r="9072" spans="2:17" x14ac:dyDescent="0.3">
      <c r="B9072" s="102"/>
      <c r="C9072" s="210"/>
      <c r="D9072" s="102"/>
      <c r="E9072" s="210"/>
      <c r="F9072" s="102"/>
      <c r="G9072" s="210"/>
      <c r="H9072" s="102"/>
      <c r="I9072" s="210"/>
      <c r="J9072" s="102"/>
      <c r="K9072" s="210"/>
      <c r="L9072" s="102"/>
      <c r="M9072" s="210"/>
      <c r="N9072" s="102"/>
      <c r="O9072" s="210"/>
      <c r="P9072" s="102"/>
      <c r="Q9072" s="215"/>
    </row>
    <row r="9073" spans="2:17" x14ac:dyDescent="0.3">
      <c r="B9073" s="102"/>
      <c r="C9073" s="210"/>
      <c r="D9073" s="102"/>
      <c r="E9073" s="210"/>
      <c r="F9073" s="102"/>
      <c r="G9073" s="210"/>
      <c r="H9073" s="102"/>
      <c r="I9073" s="210"/>
      <c r="J9073" s="102"/>
      <c r="K9073" s="210"/>
      <c r="L9073" s="102"/>
      <c r="M9073" s="210"/>
      <c r="N9073" s="102"/>
      <c r="O9073" s="210"/>
      <c r="P9073" s="102"/>
      <c r="Q9073" s="215"/>
    </row>
    <row r="9074" spans="2:17" x14ac:dyDescent="0.3">
      <c r="B9074" s="102"/>
      <c r="C9074" s="210"/>
      <c r="D9074" s="102"/>
      <c r="E9074" s="210"/>
      <c r="F9074" s="102"/>
      <c r="G9074" s="210"/>
      <c r="H9074" s="102"/>
      <c r="I9074" s="210"/>
      <c r="J9074" s="102"/>
      <c r="K9074" s="210"/>
      <c r="L9074" s="102"/>
      <c r="M9074" s="210"/>
      <c r="N9074" s="102"/>
      <c r="O9074" s="210"/>
      <c r="P9074" s="102"/>
      <c r="Q9074" s="215"/>
    </row>
    <row r="9075" spans="2:17" x14ac:dyDescent="0.3">
      <c r="B9075" s="102"/>
      <c r="C9075" s="210"/>
      <c r="D9075" s="102"/>
      <c r="E9075" s="210"/>
      <c r="F9075" s="102"/>
      <c r="G9075" s="210"/>
      <c r="H9075" s="102"/>
      <c r="I9075" s="210"/>
      <c r="J9075" s="102"/>
      <c r="K9075" s="210"/>
      <c r="L9075" s="102"/>
      <c r="M9075" s="210"/>
      <c r="N9075" s="102"/>
      <c r="O9075" s="210"/>
      <c r="P9075" s="102"/>
      <c r="Q9075" s="215"/>
    </row>
    <row r="9076" spans="2:17" x14ac:dyDescent="0.3">
      <c r="B9076" s="102"/>
      <c r="C9076" s="210"/>
      <c r="D9076" s="102"/>
      <c r="E9076" s="210"/>
      <c r="F9076" s="102"/>
      <c r="G9076" s="210"/>
      <c r="H9076" s="102"/>
      <c r="I9076" s="210"/>
      <c r="J9076" s="102"/>
      <c r="K9076" s="210"/>
      <c r="L9076" s="102"/>
      <c r="M9076" s="210"/>
      <c r="N9076" s="102"/>
      <c r="O9076" s="210"/>
      <c r="P9076" s="102"/>
      <c r="Q9076" s="215"/>
    </row>
    <row r="9077" spans="2:17" x14ac:dyDescent="0.3">
      <c r="B9077" s="102"/>
      <c r="C9077" s="210"/>
      <c r="D9077" s="102"/>
      <c r="E9077" s="210"/>
      <c r="F9077" s="102"/>
      <c r="G9077" s="210"/>
      <c r="H9077" s="102"/>
      <c r="I9077" s="210"/>
      <c r="J9077" s="102"/>
      <c r="K9077" s="210"/>
      <c r="L9077" s="102"/>
      <c r="M9077" s="210"/>
      <c r="N9077" s="102"/>
      <c r="O9077" s="210"/>
      <c r="P9077" s="102"/>
      <c r="Q9077" s="215"/>
    </row>
    <row r="9078" spans="2:17" x14ac:dyDescent="0.3">
      <c r="B9078" s="102"/>
      <c r="C9078" s="210"/>
      <c r="D9078" s="102"/>
      <c r="E9078" s="210"/>
      <c r="F9078" s="102"/>
      <c r="G9078" s="210"/>
      <c r="H9078" s="102"/>
      <c r="I9078" s="210"/>
      <c r="J9078" s="102"/>
      <c r="K9078" s="210"/>
      <c r="L9078" s="102"/>
      <c r="M9078" s="210"/>
      <c r="N9078" s="102"/>
      <c r="O9078" s="210"/>
      <c r="P9078" s="102"/>
      <c r="Q9078" s="215"/>
    </row>
    <row r="9079" spans="2:17" x14ac:dyDescent="0.3">
      <c r="B9079" s="102"/>
      <c r="C9079" s="210"/>
      <c r="D9079" s="102"/>
      <c r="E9079" s="210"/>
      <c r="F9079" s="102"/>
      <c r="G9079" s="210"/>
      <c r="H9079" s="102"/>
      <c r="I9079" s="210"/>
      <c r="J9079" s="102"/>
      <c r="K9079" s="210"/>
      <c r="L9079" s="102"/>
      <c r="M9079" s="210"/>
      <c r="N9079" s="102"/>
      <c r="O9079" s="210"/>
      <c r="P9079" s="102"/>
      <c r="Q9079" s="215"/>
    </row>
    <row r="9080" spans="2:17" x14ac:dyDescent="0.3">
      <c r="B9080" s="102"/>
      <c r="C9080" s="210"/>
      <c r="D9080" s="102"/>
      <c r="E9080" s="210"/>
      <c r="F9080" s="102"/>
      <c r="G9080" s="210"/>
      <c r="H9080" s="102"/>
      <c r="I9080" s="210"/>
      <c r="J9080" s="102"/>
      <c r="K9080" s="210"/>
      <c r="L9080" s="102"/>
      <c r="M9080" s="210"/>
      <c r="N9080" s="102"/>
      <c r="O9080" s="210"/>
      <c r="P9080" s="102"/>
      <c r="Q9080" s="215"/>
    </row>
    <row r="9081" spans="2:17" x14ac:dyDescent="0.3">
      <c r="B9081" s="102"/>
      <c r="C9081" s="210"/>
      <c r="D9081" s="102"/>
      <c r="E9081" s="210"/>
      <c r="F9081" s="102"/>
      <c r="G9081" s="210"/>
      <c r="H9081" s="102"/>
      <c r="I9081" s="210"/>
      <c r="J9081" s="102"/>
      <c r="K9081" s="210"/>
      <c r="L9081" s="102"/>
      <c r="M9081" s="210"/>
      <c r="N9081" s="102"/>
      <c r="O9081" s="210"/>
      <c r="P9081" s="102"/>
      <c r="Q9081" s="215"/>
    </row>
    <row r="9082" spans="2:17" x14ac:dyDescent="0.3">
      <c r="B9082" s="102"/>
      <c r="C9082" s="210"/>
      <c r="D9082" s="102"/>
      <c r="E9082" s="210"/>
      <c r="F9082" s="102"/>
      <c r="G9082" s="210"/>
      <c r="H9082" s="102"/>
      <c r="I9082" s="210"/>
      <c r="J9082" s="102"/>
      <c r="K9082" s="210"/>
      <c r="L9082" s="102"/>
      <c r="M9082" s="210"/>
      <c r="N9082" s="102"/>
      <c r="O9082" s="210"/>
      <c r="P9082" s="102"/>
      <c r="Q9082" s="215"/>
    </row>
    <row r="9083" spans="2:17" x14ac:dyDescent="0.3">
      <c r="B9083" s="102"/>
      <c r="C9083" s="210"/>
      <c r="D9083" s="102"/>
      <c r="E9083" s="210"/>
      <c r="F9083" s="102"/>
      <c r="G9083" s="210"/>
      <c r="H9083" s="102"/>
      <c r="I9083" s="210"/>
      <c r="J9083" s="102"/>
      <c r="K9083" s="210"/>
      <c r="L9083" s="102"/>
      <c r="M9083" s="210"/>
      <c r="N9083" s="102"/>
      <c r="O9083" s="210"/>
      <c r="P9083" s="102"/>
      <c r="Q9083" s="215"/>
    </row>
    <row r="9084" spans="2:17" x14ac:dyDescent="0.3">
      <c r="B9084" s="102"/>
      <c r="C9084" s="210"/>
      <c r="D9084" s="102"/>
      <c r="E9084" s="210"/>
      <c r="F9084" s="102"/>
      <c r="G9084" s="210"/>
      <c r="H9084" s="102"/>
      <c r="I9084" s="210"/>
      <c r="J9084" s="102"/>
      <c r="K9084" s="210"/>
      <c r="L9084" s="102"/>
      <c r="M9084" s="210"/>
      <c r="N9084" s="102"/>
      <c r="O9084" s="210"/>
      <c r="P9084" s="102"/>
      <c r="Q9084" s="215"/>
    </row>
    <row r="9085" spans="2:17" x14ac:dyDescent="0.3">
      <c r="B9085" s="102"/>
      <c r="C9085" s="210"/>
      <c r="D9085" s="102"/>
      <c r="E9085" s="210"/>
      <c r="F9085" s="102"/>
      <c r="G9085" s="210"/>
      <c r="H9085" s="102"/>
      <c r="I9085" s="210"/>
      <c r="J9085" s="102"/>
      <c r="K9085" s="210"/>
      <c r="L9085" s="102"/>
      <c r="M9085" s="210"/>
      <c r="N9085" s="102"/>
      <c r="O9085" s="210"/>
      <c r="P9085" s="102"/>
      <c r="Q9085" s="215"/>
    </row>
    <row r="9086" spans="2:17" x14ac:dyDescent="0.3">
      <c r="B9086" s="102"/>
      <c r="C9086" s="210"/>
      <c r="D9086" s="102"/>
      <c r="E9086" s="210"/>
      <c r="F9086" s="102"/>
      <c r="G9086" s="210"/>
      <c r="H9086" s="102"/>
      <c r="I9086" s="210"/>
      <c r="J9086" s="102"/>
      <c r="K9086" s="210"/>
      <c r="L9086" s="102"/>
      <c r="M9086" s="210"/>
      <c r="N9086" s="102"/>
      <c r="O9086" s="210"/>
      <c r="P9086" s="102"/>
      <c r="Q9086" s="215"/>
    </row>
    <row r="9087" spans="2:17" x14ac:dyDescent="0.3">
      <c r="B9087" s="102"/>
      <c r="C9087" s="210"/>
      <c r="D9087" s="102"/>
      <c r="E9087" s="210"/>
      <c r="F9087" s="102"/>
      <c r="G9087" s="210"/>
      <c r="H9087" s="102"/>
      <c r="I9087" s="210"/>
      <c r="J9087" s="102"/>
      <c r="K9087" s="210"/>
      <c r="L9087" s="102"/>
      <c r="M9087" s="210"/>
      <c r="N9087" s="102"/>
      <c r="O9087" s="210"/>
      <c r="P9087" s="102"/>
      <c r="Q9087" s="215"/>
    </row>
    <row r="9088" spans="2:17" x14ac:dyDescent="0.3">
      <c r="B9088" s="102"/>
      <c r="C9088" s="210"/>
      <c r="D9088" s="102"/>
      <c r="E9088" s="210"/>
      <c r="F9088" s="102"/>
      <c r="G9088" s="210"/>
      <c r="H9088" s="102"/>
      <c r="I9088" s="210"/>
      <c r="J9088" s="102"/>
      <c r="K9088" s="210"/>
      <c r="L9088" s="102"/>
      <c r="M9088" s="210"/>
      <c r="N9088" s="102"/>
      <c r="O9088" s="210"/>
      <c r="P9088" s="102"/>
      <c r="Q9088" s="215"/>
    </row>
    <row r="9089" spans="2:17" x14ac:dyDescent="0.3">
      <c r="B9089" s="102"/>
      <c r="C9089" s="210"/>
      <c r="D9089" s="102"/>
      <c r="E9089" s="210"/>
      <c r="F9089" s="102"/>
      <c r="G9089" s="210"/>
      <c r="H9089" s="102"/>
      <c r="I9089" s="210"/>
      <c r="J9089" s="102"/>
      <c r="K9089" s="210"/>
      <c r="L9089" s="102"/>
      <c r="M9089" s="210"/>
      <c r="N9089" s="102"/>
      <c r="O9089" s="210"/>
      <c r="P9089" s="102"/>
      <c r="Q9089" s="215"/>
    </row>
    <row r="9090" spans="2:17" x14ac:dyDescent="0.3">
      <c r="B9090" s="102"/>
      <c r="C9090" s="210"/>
      <c r="D9090" s="102"/>
      <c r="E9090" s="210"/>
      <c r="F9090" s="102"/>
      <c r="G9090" s="210"/>
      <c r="H9090" s="102"/>
      <c r="I9090" s="210"/>
      <c r="J9090" s="102"/>
      <c r="K9090" s="210"/>
      <c r="L9090" s="102"/>
      <c r="M9090" s="210"/>
      <c r="N9090" s="102"/>
      <c r="O9090" s="210"/>
      <c r="P9090" s="102"/>
      <c r="Q9090" s="215"/>
    </row>
    <row r="9091" spans="2:17" x14ac:dyDescent="0.3">
      <c r="B9091" s="102"/>
      <c r="C9091" s="210"/>
      <c r="D9091" s="102"/>
      <c r="E9091" s="210"/>
      <c r="F9091" s="102"/>
      <c r="G9091" s="210"/>
      <c r="H9091" s="102"/>
      <c r="I9091" s="210"/>
      <c r="J9091" s="102"/>
      <c r="K9091" s="210"/>
      <c r="L9091" s="102"/>
      <c r="M9091" s="210"/>
      <c r="N9091" s="102"/>
      <c r="O9091" s="210"/>
      <c r="P9091" s="102"/>
      <c r="Q9091" s="215"/>
    </row>
    <row r="9092" spans="2:17" x14ac:dyDescent="0.3">
      <c r="B9092" s="102"/>
      <c r="C9092" s="210"/>
      <c r="D9092" s="102"/>
      <c r="E9092" s="210"/>
      <c r="F9092" s="102"/>
      <c r="G9092" s="210"/>
      <c r="H9092" s="102"/>
      <c r="I9092" s="210"/>
      <c r="J9092" s="102"/>
      <c r="K9092" s="210"/>
      <c r="L9092" s="102"/>
      <c r="M9092" s="210"/>
      <c r="N9092" s="102"/>
      <c r="O9092" s="210"/>
      <c r="P9092" s="102"/>
      <c r="Q9092" s="215"/>
    </row>
    <row r="9093" spans="2:17" x14ac:dyDescent="0.3">
      <c r="B9093" s="102"/>
      <c r="C9093" s="210"/>
      <c r="D9093" s="102"/>
      <c r="E9093" s="210"/>
      <c r="F9093" s="102"/>
      <c r="G9093" s="210"/>
      <c r="H9093" s="102"/>
      <c r="I9093" s="210"/>
      <c r="J9093" s="102"/>
      <c r="K9093" s="210"/>
      <c r="L9093" s="102"/>
      <c r="M9093" s="210"/>
      <c r="N9093" s="102"/>
      <c r="O9093" s="210"/>
      <c r="P9093" s="102"/>
      <c r="Q9093" s="215"/>
    </row>
    <row r="9094" spans="2:17" x14ac:dyDescent="0.3">
      <c r="B9094" s="102"/>
      <c r="C9094" s="210"/>
      <c r="D9094" s="102"/>
      <c r="E9094" s="210"/>
      <c r="F9094" s="102"/>
      <c r="G9094" s="210"/>
      <c r="H9094" s="102"/>
      <c r="I9094" s="210"/>
      <c r="J9094" s="102"/>
      <c r="K9094" s="210"/>
      <c r="L9094" s="102"/>
      <c r="M9094" s="210"/>
      <c r="N9094" s="102"/>
      <c r="O9094" s="210"/>
      <c r="P9094" s="102"/>
      <c r="Q9094" s="215"/>
    </row>
    <row r="9095" spans="2:17" x14ac:dyDescent="0.3">
      <c r="B9095" s="102"/>
      <c r="C9095" s="210"/>
      <c r="D9095" s="102"/>
      <c r="E9095" s="210"/>
      <c r="F9095" s="102"/>
      <c r="G9095" s="210"/>
      <c r="H9095" s="102"/>
      <c r="I9095" s="210"/>
      <c r="J9095" s="102"/>
      <c r="K9095" s="210"/>
      <c r="L9095" s="102"/>
      <c r="M9095" s="210"/>
      <c r="N9095" s="102"/>
      <c r="O9095" s="210"/>
      <c r="P9095" s="102"/>
      <c r="Q9095" s="215"/>
    </row>
    <row r="9096" spans="2:17" x14ac:dyDescent="0.3">
      <c r="B9096" s="102"/>
      <c r="C9096" s="210"/>
      <c r="D9096" s="102"/>
      <c r="E9096" s="210"/>
      <c r="F9096" s="102"/>
      <c r="G9096" s="210"/>
      <c r="H9096" s="102"/>
      <c r="I9096" s="210"/>
      <c r="J9096" s="102"/>
      <c r="K9096" s="210"/>
      <c r="L9096" s="102"/>
      <c r="M9096" s="210"/>
      <c r="N9096" s="102"/>
      <c r="O9096" s="210"/>
      <c r="P9096" s="102"/>
      <c r="Q9096" s="215"/>
    </row>
    <row r="9097" spans="2:17" x14ac:dyDescent="0.3">
      <c r="B9097" s="102"/>
      <c r="C9097" s="210"/>
      <c r="D9097" s="102"/>
      <c r="E9097" s="210"/>
      <c r="F9097" s="102"/>
      <c r="G9097" s="210"/>
      <c r="H9097" s="102"/>
      <c r="I9097" s="210"/>
      <c r="J9097" s="102"/>
      <c r="K9097" s="210"/>
      <c r="L9097" s="102"/>
      <c r="M9097" s="210"/>
      <c r="N9097" s="102"/>
      <c r="O9097" s="210"/>
      <c r="P9097" s="102"/>
      <c r="Q9097" s="215"/>
    </row>
    <row r="9098" spans="2:17" x14ac:dyDescent="0.3">
      <c r="B9098" s="102"/>
      <c r="C9098" s="210"/>
      <c r="D9098" s="102"/>
      <c r="E9098" s="210"/>
      <c r="F9098" s="102"/>
      <c r="G9098" s="210"/>
      <c r="H9098" s="102"/>
      <c r="I9098" s="210"/>
      <c r="J9098" s="102"/>
      <c r="K9098" s="210"/>
      <c r="L9098" s="102"/>
      <c r="M9098" s="210"/>
      <c r="N9098" s="102"/>
      <c r="O9098" s="210"/>
      <c r="P9098" s="102"/>
      <c r="Q9098" s="215"/>
    </row>
    <row r="9099" spans="2:17" x14ac:dyDescent="0.3">
      <c r="B9099" s="102"/>
      <c r="C9099" s="210"/>
      <c r="D9099" s="102"/>
      <c r="E9099" s="210"/>
      <c r="F9099" s="102"/>
      <c r="G9099" s="210"/>
      <c r="H9099" s="102"/>
      <c r="I9099" s="210"/>
      <c r="J9099" s="102"/>
      <c r="K9099" s="210"/>
      <c r="L9099" s="102"/>
      <c r="M9099" s="210"/>
      <c r="N9099" s="102"/>
      <c r="O9099" s="210"/>
      <c r="P9099" s="102"/>
      <c r="Q9099" s="215"/>
    </row>
    <row r="9100" spans="2:17" x14ac:dyDescent="0.3">
      <c r="B9100" s="102"/>
      <c r="C9100" s="210"/>
      <c r="D9100" s="102"/>
      <c r="E9100" s="210"/>
      <c r="F9100" s="102"/>
      <c r="G9100" s="210"/>
      <c r="H9100" s="102"/>
      <c r="I9100" s="210"/>
      <c r="J9100" s="102"/>
      <c r="K9100" s="210"/>
      <c r="L9100" s="102"/>
      <c r="M9100" s="210"/>
      <c r="N9100" s="102"/>
      <c r="O9100" s="210"/>
      <c r="P9100" s="102"/>
      <c r="Q9100" s="215"/>
    </row>
    <row r="9101" spans="2:17" x14ac:dyDescent="0.3">
      <c r="B9101" s="102"/>
      <c r="C9101" s="210"/>
      <c r="D9101" s="102"/>
      <c r="E9101" s="210"/>
      <c r="F9101" s="102"/>
      <c r="G9101" s="210"/>
      <c r="H9101" s="102"/>
      <c r="I9101" s="210"/>
      <c r="J9101" s="102"/>
      <c r="K9101" s="210"/>
      <c r="L9101" s="102"/>
      <c r="M9101" s="210"/>
      <c r="N9101" s="102"/>
      <c r="O9101" s="210"/>
      <c r="P9101" s="102"/>
      <c r="Q9101" s="215"/>
    </row>
    <row r="9102" spans="2:17" x14ac:dyDescent="0.3">
      <c r="B9102" s="102"/>
      <c r="C9102" s="210"/>
      <c r="D9102" s="102"/>
      <c r="E9102" s="210"/>
      <c r="F9102" s="102"/>
      <c r="G9102" s="210"/>
      <c r="H9102" s="102"/>
      <c r="I9102" s="210"/>
      <c r="J9102" s="102"/>
      <c r="K9102" s="210"/>
      <c r="L9102" s="102"/>
      <c r="M9102" s="210"/>
      <c r="N9102" s="102"/>
      <c r="O9102" s="210"/>
      <c r="P9102" s="102"/>
      <c r="Q9102" s="215"/>
    </row>
    <row r="9103" spans="2:17" x14ac:dyDescent="0.3">
      <c r="B9103" s="102"/>
      <c r="C9103" s="210"/>
      <c r="D9103" s="102"/>
      <c r="E9103" s="210"/>
      <c r="F9103" s="102"/>
      <c r="G9103" s="210"/>
      <c r="H9103" s="102"/>
      <c r="I9103" s="210"/>
      <c r="J9103" s="102"/>
      <c r="K9103" s="210"/>
      <c r="L9103" s="102"/>
      <c r="M9103" s="210"/>
      <c r="N9103" s="102"/>
      <c r="O9103" s="210"/>
      <c r="P9103" s="102"/>
      <c r="Q9103" s="215"/>
    </row>
    <row r="9104" spans="2:17" x14ac:dyDescent="0.3">
      <c r="B9104" s="102"/>
      <c r="C9104" s="210"/>
      <c r="D9104" s="102"/>
      <c r="E9104" s="210"/>
      <c r="F9104" s="102"/>
      <c r="G9104" s="210"/>
      <c r="H9104" s="102"/>
      <c r="I9104" s="210"/>
      <c r="J9104" s="102"/>
      <c r="K9104" s="210"/>
      <c r="L9104" s="102"/>
      <c r="M9104" s="210"/>
      <c r="N9104" s="102"/>
      <c r="O9104" s="210"/>
      <c r="P9104" s="102"/>
      <c r="Q9104" s="215"/>
    </row>
    <row r="9105" spans="2:17" x14ac:dyDescent="0.3">
      <c r="B9105" s="102"/>
      <c r="C9105" s="210"/>
      <c r="D9105" s="102"/>
      <c r="E9105" s="210"/>
      <c r="F9105" s="102"/>
      <c r="G9105" s="210"/>
      <c r="H9105" s="102"/>
      <c r="I9105" s="210"/>
      <c r="J9105" s="102"/>
      <c r="K9105" s="210"/>
      <c r="L9105" s="102"/>
      <c r="M9105" s="210"/>
      <c r="N9105" s="102"/>
      <c r="O9105" s="210"/>
      <c r="P9105" s="102"/>
      <c r="Q9105" s="215"/>
    </row>
    <row r="9106" spans="2:17" x14ac:dyDescent="0.3">
      <c r="B9106" s="102"/>
      <c r="C9106" s="210"/>
      <c r="D9106" s="102"/>
      <c r="E9106" s="210"/>
      <c r="F9106" s="102"/>
      <c r="G9106" s="210"/>
      <c r="H9106" s="102"/>
      <c r="I9106" s="210"/>
      <c r="J9106" s="102"/>
      <c r="K9106" s="210"/>
      <c r="L9106" s="102"/>
      <c r="M9106" s="210"/>
      <c r="N9106" s="102"/>
      <c r="O9106" s="210"/>
      <c r="P9106" s="102"/>
      <c r="Q9106" s="215"/>
    </row>
    <row r="9107" spans="2:17" x14ac:dyDescent="0.3">
      <c r="B9107" s="102"/>
      <c r="C9107" s="210"/>
      <c r="D9107" s="102"/>
      <c r="E9107" s="210"/>
      <c r="F9107" s="102"/>
      <c r="G9107" s="210"/>
      <c r="H9107" s="102"/>
      <c r="I9107" s="210"/>
      <c r="J9107" s="102"/>
      <c r="K9107" s="210"/>
      <c r="L9107" s="102"/>
      <c r="M9107" s="210"/>
      <c r="N9107" s="102"/>
      <c r="O9107" s="210"/>
      <c r="P9107" s="102"/>
      <c r="Q9107" s="215"/>
    </row>
    <row r="9108" spans="2:17" x14ac:dyDescent="0.3">
      <c r="B9108" s="102"/>
      <c r="C9108" s="210"/>
      <c r="D9108" s="102"/>
      <c r="E9108" s="210"/>
      <c r="F9108" s="102"/>
      <c r="G9108" s="210"/>
      <c r="H9108" s="102"/>
      <c r="I9108" s="210"/>
      <c r="J9108" s="102"/>
      <c r="K9108" s="210"/>
      <c r="L9108" s="102"/>
      <c r="M9108" s="210"/>
      <c r="N9108" s="102"/>
      <c r="O9108" s="210"/>
      <c r="P9108" s="102"/>
      <c r="Q9108" s="215"/>
    </row>
    <row r="9109" spans="2:17" x14ac:dyDescent="0.3">
      <c r="B9109" s="102"/>
      <c r="C9109" s="210"/>
      <c r="D9109" s="102"/>
      <c r="E9109" s="210"/>
      <c r="F9109" s="102"/>
      <c r="G9109" s="210"/>
      <c r="H9109" s="102"/>
      <c r="I9109" s="210"/>
      <c r="J9109" s="102"/>
      <c r="K9109" s="210"/>
      <c r="L9109" s="102"/>
      <c r="M9109" s="210"/>
      <c r="N9109" s="102"/>
      <c r="O9109" s="210"/>
      <c r="P9109" s="102"/>
      <c r="Q9109" s="215"/>
    </row>
    <row r="9110" spans="2:17" x14ac:dyDescent="0.3">
      <c r="B9110" s="102"/>
      <c r="C9110" s="210"/>
      <c r="D9110" s="102"/>
      <c r="E9110" s="210"/>
      <c r="F9110" s="102"/>
      <c r="G9110" s="210"/>
      <c r="H9110" s="102"/>
      <c r="I9110" s="210"/>
      <c r="J9110" s="102"/>
      <c r="K9110" s="210"/>
      <c r="L9110" s="102"/>
      <c r="M9110" s="210"/>
      <c r="N9110" s="102"/>
      <c r="O9110" s="210"/>
      <c r="P9110" s="102"/>
      <c r="Q9110" s="215"/>
    </row>
    <row r="9111" spans="2:17" x14ac:dyDescent="0.3">
      <c r="B9111" s="102"/>
      <c r="C9111" s="210"/>
      <c r="D9111" s="102"/>
      <c r="E9111" s="210"/>
      <c r="F9111" s="102"/>
      <c r="G9111" s="210"/>
      <c r="H9111" s="102"/>
      <c r="I9111" s="210"/>
      <c r="J9111" s="102"/>
      <c r="K9111" s="210"/>
      <c r="L9111" s="102"/>
      <c r="M9111" s="210"/>
      <c r="N9111" s="102"/>
      <c r="O9111" s="210"/>
      <c r="P9111" s="102"/>
      <c r="Q9111" s="215"/>
    </row>
    <row r="9112" spans="2:17" x14ac:dyDescent="0.3">
      <c r="B9112" s="102"/>
      <c r="C9112" s="210"/>
      <c r="D9112" s="102"/>
      <c r="E9112" s="210"/>
      <c r="F9112" s="102"/>
      <c r="G9112" s="210"/>
      <c r="H9112" s="102"/>
      <c r="I9112" s="210"/>
      <c r="J9112" s="102"/>
      <c r="K9112" s="210"/>
      <c r="L9112" s="102"/>
      <c r="M9112" s="210"/>
      <c r="N9112" s="102"/>
      <c r="O9112" s="210"/>
      <c r="P9112" s="102"/>
      <c r="Q9112" s="215"/>
    </row>
    <row r="9113" spans="2:17" x14ac:dyDescent="0.3">
      <c r="B9113" s="102"/>
      <c r="C9113" s="210"/>
      <c r="D9113" s="102"/>
      <c r="E9113" s="210"/>
      <c r="F9113" s="102"/>
      <c r="G9113" s="210"/>
      <c r="H9113" s="102"/>
      <c r="I9113" s="210"/>
      <c r="J9113" s="102"/>
      <c r="K9113" s="210"/>
      <c r="L9113" s="102"/>
      <c r="M9113" s="210"/>
      <c r="N9113" s="102"/>
      <c r="O9113" s="210"/>
      <c r="P9113" s="102"/>
      <c r="Q9113" s="215"/>
    </row>
    <row r="9114" spans="2:17" x14ac:dyDescent="0.3">
      <c r="B9114" s="102"/>
      <c r="C9114" s="210"/>
      <c r="D9114" s="102"/>
      <c r="E9114" s="210"/>
      <c r="F9114" s="102"/>
      <c r="G9114" s="210"/>
      <c r="H9114" s="102"/>
      <c r="I9114" s="210"/>
      <c r="J9114" s="102"/>
      <c r="K9114" s="210"/>
      <c r="L9114" s="102"/>
      <c r="M9114" s="210"/>
      <c r="N9114" s="102"/>
      <c r="O9114" s="210"/>
      <c r="P9114" s="102"/>
      <c r="Q9114" s="215"/>
    </row>
    <row r="9115" spans="2:17" x14ac:dyDescent="0.3">
      <c r="B9115" s="102"/>
      <c r="C9115" s="210"/>
      <c r="D9115" s="102"/>
      <c r="E9115" s="210"/>
      <c r="F9115" s="102"/>
      <c r="G9115" s="210"/>
      <c r="H9115" s="102"/>
      <c r="I9115" s="210"/>
      <c r="J9115" s="102"/>
      <c r="K9115" s="210"/>
      <c r="L9115" s="102"/>
      <c r="M9115" s="210"/>
      <c r="N9115" s="102"/>
      <c r="O9115" s="210"/>
      <c r="P9115" s="102"/>
      <c r="Q9115" s="215"/>
    </row>
    <row r="9116" spans="2:17" x14ac:dyDescent="0.3">
      <c r="B9116" s="102"/>
      <c r="C9116" s="210"/>
      <c r="D9116" s="102"/>
      <c r="E9116" s="210"/>
      <c r="F9116" s="102"/>
      <c r="G9116" s="210"/>
      <c r="H9116" s="102"/>
      <c r="I9116" s="210"/>
      <c r="J9116" s="102"/>
      <c r="K9116" s="210"/>
      <c r="L9116" s="102"/>
      <c r="M9116" s="210"/>
      <c r="N9116" s="102"/>
      <c r="O9116" s="210"/>
      <c r="P9116" s="102"/>
      <c r="Q9116" s="215"/>
    </row>
    <row r="9117" spans="2:17" x14ac:dyDescent="0.3">
      <c r="B9117" s="102"/>
      <c r="C9117" s="210"/>
      <c r="D9117" s="102"/>
      <c r="E9117" s="210"/>
      <c r="F9117" s="102"/>
      <c r="G9117" s="210"/>
      <c r="H9117" s="102"/>
      <c r="I9117" s="210"/>
      <c r="J9117" s="102"/>
      <c r="K9117" s="210"/>
      <c r="L9117" s="102"/>
      <c r="M9117" s="210"/>
      <c r="N9117" s="102"/>
      <c r="O9117" s="210"/>
      <c r="P9117" s="102"/>
      <c r="Q9117" s="215"/>
    </row>
    <row r="9118" spans="2:17" x14ac:dyDescent="0.3">
      <c r="B9118" s="102"/>
      <c r="C9118" s="210"/>
      <c r="D9118" s="102"/>
      <c r="E9118" s="210"/>
      <c r="F9118" s="102"/>
      <c r="G9118" s="210"/>
      <c r="H9118" s="102"/>
      <c r="I9118" s="210"/>
      <c r="J9118" s="102"/>
      <c r="K9118" s="210"/>
      <c r="L9118" s="102"/>
      <c r="M9118" s="210"/>
      <c r="N9118" s="102"/>
      <c r="O9118" s="210"/>
      <c r="P9118" s="102"/>
      <c r="Q9118" s="215"/>
    </row>
    <row r="9119" spans="2:17" x14ac:dyDescent="0.3">
      <c r="B9119" s="102"/>
      <c r="C9119" s="210"/>
      <c r="D9119" s="102"/>
      <c r="E9119" s="210"/>
      <c r="F9119" s="102"/>
      <c r="G9119" s="210"/>
      <c r="H9119" s="102"/>
      <c r="I9119" s="210"/>
      <c r="J9119" s="102"/>
      <c r="K9119" s="210"/>
      <c r="L9119" s="102"/>
      <c r="M9119" s="210"/>
      <c r="N9119" s="102"/>
      <c r="O9119" s="210"/>
      <c r="P9119" s="102"/>
      <c r="Q9119" s="215"/>
    </row>
    <row r="9120" spans="2:17" x14ac:dyDescent="0.3">
      <c r="B9120" s="102"/>
      <c r="C9120" s="210"/>
      <c r="D9120" s="102"/>
      <c r="E9120" s="210"/>
      <c r="F9120" s="102"/>
      <c r="G9120" s="210"/>
      <c r="H9120" s="102"/>
      <c r="I9120" s="210"/>
      <c r="J9120" s="102"/>
      <c r="K9120" s="210"/>
      <c r="L9120" s="102"/>
      <c r="M9120" s="210"/>
      <c r="N9120" s="102"/>
      <c r="O9120" s="210"/>
      <c r="P9120" s="102"/>
      <c r="Q9120" s="215"/>
    </row>
    <row r="9121" spans="2:17" x14ac:dyDescent="0.3">
      <c r="B9121" s="102"/>
      <c r="C9121" s="210"/>
      <c r="D9121" s="102"/>
      <c r="E9121" s="210"/>
      <c r="F9121" s="102"/>
      <c r="G9121" s="210"/>
      <c r="H9121" s="102"/>
      <c r="I9121" s="210"/>
      <c r="J9121" s="102"/>
      <c r="K9121" s="210"/>
      <c r="L9121" s="102"/>
      <c r="M9121" s="210"/>
      <c r="N9121" s="102"/>
      <c r="O9121" s="210"/>
      <c r="P9121" s="102"/>
      <c r="Q9121" s="215"/>
    </row>
    <row r="9122" spans="2:17" x14ac:dyDescent="0.3">
      <c r="B9122" s="102"/>
      <c r="C9122" s="210"/>
      <c r="D9122" s="102"/>
      <c r="E9122" s="210"/>
      <c r="F9122" s="102"/>
      <c r="G9122" s="210"/>
      <c r="H9122" s="102"/>
      <c r="I9122" s="210"/>
      <c r="J9122" s="102"/>
      <c r="K9122" s="210"/>
      <c r="L9122" s="102"/>
      <c r="M9122" s="210"/>
      <c r="N9122" s="102"/>
      <c r="O9122" s="210"/>
      <c r="P9122" s="102"/>
      <c r="Q9122" s="215"/>
    </row>
    <row r="9123" spans="2:17" x14ac:dyDescent="0.3">
      <c r="B9123" s="102"/>
      <c r="C9123" s="210"/>
      <c r="D9123" s="102"/>
      <c r="E9123" s="210"/>
      <c r="F9123" s="102"/>
      <c r="G9123" s="210"/>
      <c r="H9123" s="102"/>
      <c r="I9123" s="210"/>
      <c r="J9123" s="102"/>
      <c r="K9123" s="210"/>
      <c r="L9123" s="102"/>
      <c r="M9123" s="210"/>
      <c r="N9123" s="102"/>
      <c r="O9123" s="210"/>
      <c r="P9123" s="102"/>
      <c r="Q9123" s="215"/>
    </row>
    <row r="9124" spans="2:17" x14ac:dyDescent="0.3">
      <c r="B9124" s="102"/>
      <c r="C9124" s="210"/>
      <c r="D9124" s="102"/>
      <c r="E9124" s="210"/>
      <c r="F9124" s="102"/>
      <c r="G9124" s="210"/>
      <c r="H9124" s="102"/>
      <c r="I9124" s="210"/>
      <c r="J9124" s="102"/>
      <c r="K9124" s="210"/>
      <c r="L9124" s="102"/>
      <c r="M9124" s="210"/>
      <c r="N9124" s="102"/>
      <c r="O9124" s="210"/>
      <c r="P9124" s="102"/>
      <c r="Q9124" s="215"/>
    </row>
    <row r="9125" spans="2:17" x14ac:dyDescent="0.3">
      <c r="B9125" s="102"/>
      <c r="C9125" s="210"/>
      <c r="D9125" s="102"/>
      <c r="E9125" s="210"/>
      <c r="F9125" s="102"/>
      <c r="G9125" s="210"/>
      <c r="H9125" s="102"/>
      <c r="I9125" s="210"/>
      <c r="J9125" s="102"/>
      <c r="K9125" s="210"/>
      <c r="L9125" s="102"/>
      <c r="M9125" s="210"/>
      <c r="N9125" s="102"/>
      <c r="O9125" s="210"/>
      <c r="P9125" s="102"/>
      <c r="Q9125" s="215"/>
    </row>
    <row r="9126" spans="2:17" x14ac:dyDescent="0.3">
      <c r="B9126" s="102"/>
      <c r="C9126" s="210"/>
      <c r="D9126" s="102"/>
      <c r="E9126" s="210"/>
      <c r="F9126" s="102"/>
      <c r="G9126" s="210"/>
      <c r="H9126" s="102"/>
      <c r="I9126" s="210"/>
      <c r="J9126" s="102"/>
      <c r="K9126" s="210"/>
      <c r="L9126" s="102"/>
      <c r="M9126" s="210"/>
      <c r="N9126" s="102"/>
      <c r="O9126" s="210"/>
      <c r="P9126" s="102"/>
      <c r="Q9126" s="215"/>
    </row>
    <row r="9127" spans="2:17" x14ac:dyDescent="0.3">
      <c r="B9127" s="102"/>
      <c r="C9127" s="210"/>
      <c r="D9127" s="102"/>
      <c r="E9127" s="210"/>
      <c r="F9127" s="102"/>
      <c r="G9127" s="210"/>
      <c r="H9127" s="102"/>
      <c r="I9127" s="210"/>
      <c r="J9127" s="102"/>
      <c r="K9127" s="210"/>
      <c r="L9127" s="102"/>
      <c r="M9127" s="210"/>
      <c r="N9127" s="102"/>
      <c r="O9127" s="210"/>
      <c r="P9127" s="102"/>
      <c r="Q9127" s="215"/>
    </row>
    <row r="9128" spans="2:17" x14ac:dyDescent="0.3">
      <c r="B9128" s="102"/>
      <c r="C9128" s="210"/>
      <c r="D9128" s="102"/>
      <c r="E9128" s="210"/>
      <c r="F9128" s="102"/>
      <c r="G9128" s="210"/>
      <c r="H9128" s="102"/>
      <c r="I9128" s="210"/>
      <c r="J9128" s="102"/>
      <c r="K9128" s="210"/>
      <c r="L9128" s="102"/>
      <c r="M9128" s="210"/>
      <c r="N9128" s="102"/>
      <c r="O9128" s="210"/>
      <c r="P9128" s="102"/>
      <c r="Q9128" s="215"/>
    </row>
    <row r="9129" spans="2:17" x14ac:dyDescent="0.3">
      <c r="B9129" s="102"/>
      <c r="C9129" s="210"/>
      <c r="D9129" s="102"/>
      <c r="E9129" s="210"/>
      <c r="F9129" s="102"/>
      <c r="G9129" s="210"/>
      <c r="H9129" s="102"/>
      <c r="I9129" s="210"/>
      <c r="J9129" s="102"/>
      <c r="K9129" s="210"/>
      <c r="L9129" s="102"/>
      <c r="M9129" s="210"/>
      <c r="N9129" s="102"/>
      <c r="O9129" s="210"/>
      <c r="P9129" s="102"/>
      <c r="Q9129" s="215"/>
    </row>
    <row r="9130" spans="2:17" x14ac:dyDescent="0.3">
      <c r="B9130" s="102"/>
      <c r="C9130" s="210"/>
      <c r="D9130" s="102"/>
      <c r="E9130" s="210"/>
      <c r="F9130" s="102"/>
      <c r="G9130" s="210"/>
      <c r="H9130" s="102"/>
      <c r="I9130" s="210"/>
      <c r="J9130" s="102"/>
      <c r="K9130" s="210"/>
      <c r="L9130" s="102"/>
      <c r="M9130" s="210"/>
      <c r="N9130" s="102"/>
      <c r="O9130" s="210"/>
      <c r="P9130" s="102"/>
      <c r="Q9130" s="215"/>
    </row>
    <row r="9131" spans="2:17" x14ac:dyDescent="0.3">
      <c r="B9131" s="102"/>
      <c r="C9131" s="210"/>
      <c r="D9131" s="102"/>
      <c r="E9131" s="210"/>
      <c r="F9131" s="102"/>
      <c r="G9131" s="210"/>
      <c r="H9131" s="102"/>
      <c r="I9131" s="210"/>
      <c r="J9131" s="102"/>
      <c r="K9131" s="210"/>
      <c r="L9131" s="102"/>
      <c r="M9131" s="210"/>
      <c r="N9131" s="102"/>
      <c r="O9131" s="210"/>
      <c r="P9131" s="102"/>
      <c r="Q9131" s="215"/>
    </row>
    <row r="9132" spans="2:17" x14ac:dyDescent="0.3">
      <c r="B9132" s="102"/>
      <c r="C9132" s="210"/>
      <c r="D9132" s="102"/>
      <c r="E9132" s="210"/>
      <c r="F9132" s="102"/>
      <c r="G9132" s="210"/>
      <c r="H9132" s="102"/>
      <c r="I9132" s="210"/>
      <c r="J9132" s="102"/>
      <c r="K9132" s="210"/>
      <c r="L9132" s="102"/>
      <c r="M9132" s="210"/>
      <c r="N9132" s="102"/>
      <c r="O9132" s="210"/>
      <c r="P9132" s="102"/>
      <c r="Q9132" s="215"/>
    </row>
    <row r="9133" spans="2:17" x14ac:dyDescent="0.3">
      <c r="B9133" s="102"/>
      <c r="C9133" s="210"/>
      <c r="D9133" s="102"/>
      <c r="E9133" s="210"/>
      <c r="F9133" s="102"/>
      <c r="G9133" s="210"/>
      <c r="H9133" s="102"/>
      <c r="I9133" s="210"/>
      <c r="J9133" s="102"/>
      <c r="K9133" s="210"/>
      <c r="L9133" s="102"/>
      <c r="M9133" s="210"/>
      <c r="N9133" s="102"/>
      <c r="O9133" s="210"/>
      <c r="P9133" s="102"/>
      <c r="Q9133" s="215"/>
    </row>
    <row r="9134" spans="2:17" x14ac:dyDescent="0.3">
      <c r="B9134" s="102"/>
      <c r="C9134" s="210"/>
      <c r="D9134" s="102"/>
      <c r="E9134" s="210"/>
      <c r="F9134" s="102"/>
      <c r="G9134" s="210"/>
      <c r="H9134" s="102"/>
      <c r="I9134" s="210"/>
      <c r="J9134" s="102"/>
      <c r="K9134" s="210"/>
      <c r="L9134" s="102"/>
      <c r="M9134" s="210"/>
      <c r="N9134" s="102"/>
      <c r="O9134" s="210"/>
      <c r="P9134" s="102"/>
      <c r="Q9134" s="215"/>
    </row>
    <row r="9135" spans="2:17" x14ac:dyDescent="0.3">
      <c r="B9135" s="102"/>
      <c r="C9135" s="210"/>
      <c r="D9135" s="102"/>
      <c r="E9135" s="210"/>
      <c r="F9135" s="102"/>
      <c r="G9135" s="210"/>
      <c r="H9135" s="102"/>
      <c r="I9135" s="210"/>
      <c r="J9135" s="102"/>
      <c r="K9135" s="210"/>
      <c r="L9135" s="102"/>
      <c r="M9135" s="210"/>
      <c r="N9135" s="102"/>
      <c r="O9135" s="210"/>
      <c r="P9135" s="102"/>
      <c r="Q9135" s="215"/>
    </row>
    <row r="9136" spans="2:17" x14ac:dyDescent="0.3">
      <c r="B9136" s="102"/>
      <c r="C9136" s="210"/>
      <c r="D9136" s="102"/>
      <c r="E9136" s="210"/>
      <c r="F9136" s="102"/>
      <c r="G9136" s="210"/>
      <c r="H9136" s="102"/>
      <c r="I9136" s="210"/>
      <c r="J9136" s="102"/>
      <c r="K9136" s="210"/>
      <c r="L9136" s="102"/>
      <c r="M9136" s="210"/>
      <c r="N9136" s="102"/>
      <c r="O9136" s="210"/>
      <c r="P9136" s="102"/>
      <c r="Q9136" s="215"/>
    </row>
    <row r="9137" spans="2:17" x14ac:dyDescent="0.3">
      <c r="B9137" s="102"/>
      <c r="C9137" s="210"/>
      <c r="D9137" s="102"/>
      <c r="E9137" s="210"/>
      <c r="F9137" s="102"/>
      <c r="G9137" s="210"/>
      <c r="H9137" s="102"/>
      <c r="I9137" s="210"/>
      <c r="J9137" s="102"/>
      <c r="K9137" s="210"/>
      <c r="L9137" s="102"/>
      <c r="M9137" s="210"/>
      <c r="N9137" s="102"/>
      <c r="O9137" s="210"/>
      <c r="P9137" s="102"/>
      <c r="Q9137" s="215"/>
    </row>
    <row r="9138" spans="2:17" x14ac:dyDescent="0.3">
      <c r="B9138" s="102"/>
      <c r="C9138" s="210"/>
      <c r="D9138" s="102"/>
      <c r="E9138" s="210"/>
      <c r="F9138" s="102"/>
      <c r="G9138" s="210"/>
      <c r="H9138" s="102"/>
      <c r="I9138" s="210"/>
      <c r="J9138" s="102"/>
      <c r="K9138" s="210"/>
      <c r="L9138" s="102"/>
      <c r="M9138" s="210"/>
      <c r="N9138" s="102"/>
      <c r="O9138" s="210"/>
      <c r="P9138" s="102"/>
      <c r="Q9138" s="215"/>
    </row>
    <row r="9139" spans="2:17" x14ac:dyDescent="0.3">
      <c r="B9139" s="102"/>
      <c r="C9139" s="210"/>
      <c r="D9139" s="102"/>
      <c r="E9139" s="210"/>
      <c r="F9139" s="102"/>
      <c r="G9139" s="210"/>
      <c r="H9139" s="102"/>
      <c r="I9139" s="210"/>
      <c r="J9139" s="102"/>
      <c r="K9139" s="210"/>
      <c r="L9139" s="102"/>
      <c r="M9139" s="210"/>
      <c r="N9139" s="102"/>
      <c r="O9139" s="210"/>
      <c r="P9139" s="102"/>
      <c r="Q9139" s="215"/>
    </row>
    <row r="9140" spans="2:17" x14ac:dyDescent="0.3">
      <c r="B9140" s="102"/>
      <c r="C9140" s="210"/>
      <c r="D9140" s="102"/>
      <c r="E9140" s="210"/>
      <c r="F9140" s="102"/>
      <c r="G9140" s="210"/>
      <c r="H9140" s="102"/>
      <c r="I9140" s="210"/>
      <c r="J9140" s="102"/>
      <c r="K9140" s="210"/>
      <c r="L9140" s="102"/>
      <c r="M9140" s="210"/>
      <c r="N9140" s="102"/>
      <c r="O9140" s="210"/>
      <c r="P9140" s="102"/>
      <c r="Q9140" s="215"/>
    </row>
    <row r="9141" spans="2:17" x14ac:dyDescent="0.3">
      <c r="B9141" s="102"/>
      <c r="C9141" s="210"/>
      <c r="D9141" s="102"/>
      <c r="E9141" s="210"/>
      <c r="F9141" s="102"/>
      <c r="G9141" s="210"/>
      <c r="H9141" s="102"/>
      <c r="I9141" s="210"/>
      <c r="J9141" s="102"/>
      <c r="K9141" s="210"/>
      <c r="L9141" s="102"/>
      <c r="M9141" s="210"/>
      <c r="N9141" s="102"/>
      <c r="O9141" s="210"/>
      <c r="P9141" s="102"/>
      <c r="Q9141" s="215"/>
    </row>
    <row r="9142" spans="2:17" x14ac:dyDescent="0.3">
      <c r="B9142" s="102"/>
      <c r="C9142" s="210"/>
      <c r="D9142" s="102"/>
      <c r="E9142" s="210"/>
      <c r="F9142" s="102"/>
      <c r="G9142" s="210"/>
      <c r="H9142" s="102"/>
      <c r="I9142" s="210"/>
      <c r="J9142" s="102"/>
      <c r="K9142" s="210"/>
      <c r="L9142" s="102"/>
      <c r="M9142" s="210"/>
      <c r="N9142" s="102"/>
      <c r="O9142" s="210"/>
      <c r="P9142" s="102"/>
      <c r="Q9142" s="215"/>
    </row>
    <row r="9143" spans="2:17" x14ac:dyDescent="0.3">
      <c r="B9143" s="102"/>
      <c r="C9143" s="210"/>
      <c r="D9143" s="102"/>
      <c r="E9143" s="210"/>
      <c r="F9143" s="102"/>
      <c r="G9143" s="210"/>
      <c r="H9143" s="102"/>
      <c r="I9143" s="210"/>
      <c r="J9143" s="102"/>
      <c r="K9143" s="210"/>
      <c r="L9143" s="102"/>
      <c r="M9143" s="210"/>
      <c r="N9143" s="102"/>
      <c r="O9143" s="210"/>
      <c r="P9143" s="102"/>
      <c r="Q9143" s="215"/>
    </row>
    <row r="9144" spans="2:17" x14ac:dyDescent="0.3">
      <c r="B9144" s="102"/>
      <c r="C9144" s="210"/>
      <c r="D9144" s="102"/>
      <c r="E9144" s="210"/>
      <c r="F9144" s="102"/>
      <c r="G9144" s="210"/>
      <c r="H9144" s="102"/>
      <c r="I9144" s="210"/>
      <c r="J9144" s="102"/>
      <c r="K9144" s="210"/>
      <c r="L9144" s="102"/>
      <c r="M9144" s="210"/>
      <c r="N9144" s="102"/>
      <c r="O9144" s="210"/>
      <c r="P9144" s="102"/>
      <c r="Q9144" s="215"/>
    </row>
    <row r="9145" spans="2:17" x14ac:dyDescent="0.3">
      <c r="B9145" s="102"/>
      <c r="C9145" s="210"/>
      <c r="D9145" s="102"/>
      <c r="E9145" s="210"/>
      <c r="F9145" s="102"/>
      <c r="G9145" s="210"/>
      <c r="H9145" s="102"/>
      <c r="I9145" s="210"/>
      <c r="J9145" s="102"/>
      <c r="K9145" s="210"/>
      <c r="L9145" s="102"/>
      <c r="M9145" s="210"/>
      <c r="N9145" s="102"/>
      <c r="O9145" s="210"/>
      <c r="P9145" s="102"/>
      <c r="Q9145" s="215"/>
    </row>
    <row r="9146" spans="2:17" x14ac:dyDescent="0.3">
      <c r="B9146" s="102"/>
      <c r="C9146" s="210"/>
      <c r="D9146" s="102"/>
      <c r="E9146" s="210"/>
      <c r="F9146" s="102"/>
      <c r="G9146" s="210"/>
      <c r="H9146" s="102"/>
      <c r="I9146" s="210"/>
      <c r="J9146" s="102"/>
      <c r="K9146" s="210"/>
      <c r="L9146" s="102"/>
      <c r="M9146" s="210"/>
      <c r="N9146" s="102"/>
      <c r="O9146" s="210"/>
      <c r="P9146" s="102"/>
      <c r="Q9146" s="215"/>
    </row>
    <row r="9147" spans="2:17" x14ac:dyDescent="0.3">
      <c r="B9147" s="102"/>
      <c r="C9147" s="210"/>
      <c r="D9147" s="102"/>
      <c r="E9147" s="210"/>
      <c r="F9147" s="102"/>
      <c r="G9147" s="210"/>
      <c r="H9147" s="102"/>
      <c r="I9147" s="210"/>
      <c r="J9147" s="102"/>
      <c r="K9147" s="210"/>
      <c r="L9147" s="102"/>
      <c r="M9147" s="210"/>
      <c r="N9147" s="102"/>
      <c r="O9147" s="210"/>
      <c r="P9147" s="102"/>
      <c r="Q9147" s="215"/>
    </row>
    <row r="9148" spans="2:17" x14ac:dyDescent="0.3">
      <c r="B9148" s="102"/>
      <c r="C9148" s="210"/>
      <c r="D9148" s="102"/>
      <c r="E9148" s="210"/>
      <c r="F9148" s="102"/>
      <c r="G9148" s="210"/>
      <c r="H9148" s="102"/>
      <c r="I9148" s="210"/>
      <c r="J9148" s="102"/>
      <c r="K9148" s="210"/>
      <c r="L9148" s="102"/>
      <c r="M9148" s="210"/>
      <c r="N9148" s="102"/>
      <c r="O9148" s="210"/>
      <c r="P9148" s="102"/>
      <c r="Q9148" s="215"/>
    </row>
    <row r="9149" spans="2:17" x14ac:dyDescent="0.3">
      <c r="B9149" s="102"/>
      <c r="C9149" s="210"/>
      <c r="D9149" s="102"/>
      <c r="E9149" s="210"/>
      <c r="F9149" s="102"/>
      <c r="G9149" s="210"/>
      <c r="H9149" s="102"/>
      <c r="I9149" s="210"/>
      <c r="J9149" s="102"/>
      <c r="K9149" s="210"/>
      <c r="L9149" s="102"/>
      <c r="M9149" s="210"/>
      <c r="N9149" s="102"/>
      <c r="O9149" s="210"/>
      <c r="P9149" s="102"/>
      <c r="Q9149" s="215"/>
    </row>
    <row r="9150" spans="2:17" x14ac:dyDescent="0.3">
      <c r="B9150" s="102"/>
      <c r="C9150" s="210"/>
      <c r="D9150" s="102"/>
      <c r="E9150" s="210"/>
      <c r="F9150" s="102"/>
      <c r="G9150" s="210"/>
      <c r="H9150" s="102"/>
      <c r="I9150" s="210"/>
      <c r="J9150" s="102"/>
      <c r="K9150" s="210"/>
      <c r="L9150" s="102"/>
      <c r="M9150" s="210"/>
      <c r="N9150" s="102"/>
      <c r="O9150" s="210"/>
      <c r="P9150" s="102"/>
      <c r="Q9150" s="215"/>
    </row>
    <row r="9151" spans="2:17" x14ac:dyDescent="0.3">
      <c r="B9151" s="102"/>
      <c r="C9151" s="210"/>
      <c r="D9151" s="102"/>
      <c r="E9151" s="210"/>
      <c r="F9151" s="102"/>
      <c r="G9151" s="210"/>
      <c r="H9151" s="102"/>
      <c r="I9151" s="210"/>
      <c r="J9151" s="102"/>
      <c r="K9151" s="210"/>
      <c r="L9151" s="102"/>
      <c r="M9151" s="210"/>
      <c r="N9151" s="102"/>
      <c r="O9151" s="210"/>
      <c r="P9151" s="102"/>
      <c r="Q9151" s="215"/>
    </row>
    <row r="9152" spans="2:17" x14ac:dyDescent="0.3">
      <c r="B9152" s="102"/>
      <c r="C9152" s="210"/>
      <c r="D9152" s="102"/>
      <c r="E9152" s="210"/>
      <c r="F9152" s="102"/>
      <c r="G9152" s="210"/>
      <c r="H9152" s="102"/>
      <c r="I9152" s="210"/>
      <c r="J9152" s="102"/>
      <c r="K9152" s="210"/>
      <c r="L9152" s="102"/>
      <c r="M9152" s="210"/>
      <c r="N9152" s="102"/>
      <c r="O9152" s="210"/>
      <c r="P9152" s="102"/>
      <c r="Q9152" s="215"/>
    </row>
    <row r="9153" spans="2:17" x14ac:dyDescent="0.3">
      <c r="B9153" s="102"/>
      <c r="C9153" s="210"/>
      <c r="D9153" s="102"/>
      <c r="E9153" s="210"/>
      <c r="F9153" s="102"/>
      <c r="G9153" s="210"/>
      <c r="H9153" s="102"/>
      <c r="I9153" s="210"/>
      <c r="J9153" s="102"/>
      <c r="K9153" s="210"/>
      <c r="L9153" s="102"/>
      <c r="M9153" s="210"/>
      <c r="N9153" s="102"/>
      <c r="O9153" s="210"/>
      <c r="P9153" s="102"/>
      <c r="Q9153" s="215"/>
    </row>
    <row r="9154" spans="2:17" x14ac:dyDescent="0.3">
      <c r="B9154" s="102"/>
      <c r="C9154" s="210"/>
      <c r="D9154" s="102"/>
      <c r="E9154" s="210"/>
      <c r="F9154" s="102"/>
      <c r="G9154" s="210"/>
      <c r="H9154" s="102"/>
      <c r="I9154" s="210"/>
      <c r="J9154" s="102"/>
      <c r="K9154" s="210"/>
      <c r="L9154" s="102"/>
      <c r="M9154" s="210"/>
      <c r="N9154" s="102"/>
      <c r="O9154" s="210"/>
      <c r="P9154" s="102"/>
      <c r="Q9154" s="215"/>
    </row>
    <row r="9155" spans="2:17" x14ac:dyDescent="0.3">
      <c r="B9155" s="102"/>
      <c r="C9155" s="210"/>
      <c r="D9155" s="102"/>
      <c r="E9155" s="210"/>
      <c r="F9155" s="102"/>
      <c r="G9155" s="210"/>
      <c r="H9155" s="102"/>
      <c r="I9155" s="210"/>
      <c r="J9155" s="102"/>
      <c r="K9155" s="210"/>
      <c r="L9155" s="102"/>
      <c r="M9155" s="210"/>
      <c r="N9155" s="102"/>
      <c r="O9155" s="210"/>
      <c r="P9155" s="102"/>
      <c r="Q9155" s="215"/>
    </row>
    <row r="9156" spans="2:17" x14ac:dyDescent="0.3">
      <c r="B9156" s="102"/>
      <c r="C9156" s="210"/>
      <c r="D9156" s="102"/>
      <c r="E9156" s="210"/>
      <c r="F9156" s="102"/>
      <c r="G9156" s="210"/>
      <c r="H9156" s="102"/>
      <c r="I9156" s="210"/>
      <c r="J9156" s="102"/>
      <c r="K9156" s="210"/>
      <c r="L9156" s="102"/>
      <c r="M9156" s="210"/>
      <c r="N9156" s="102"/>
      <c r="O9156" s="210"/>
      <c r="P9156" s="102"/>
      <c r="Q9156" s="215"/>
    </row>
    <row r="9157" spans="2:17" x14ac:dyDescent="0.3">
      <c r="B9157" s="102"/>
      <c r="C9157" s="210"/>
      <c r="D9157" s="102"/>
      <c r="E9157" s="210"/>
      <c r="F9157" s="102"/>
      <c r="G9157" s="210"/>
      <c r="H9157" s="102"/>
      <c r="I9157" s="210"/>
      <c r="J9157" s="102"/>
      <c r="K9157" s="210"/>
      <c r="L9157" s="102"/>
      <c r="M9157" s="210"/>
      <c r="N9157" s="102"/>
      <c r="O9157" s="210"/>
      <c r="P9157" s="102"/>
      <c r="Q9157" s="215"/>
    </row>
    <row r="9158" spans="2:17" x14ac:dyDescent="0.3">
      <c r="B9158" s="102"/>
      <c r="C9158" s="210"/>
      <c r="D9158" s="102"/>
      <c r="E9158" s="210"/>
      <c r="F9158" s="102"/>
      <c r="G9158" s="210"/>
      <c r="H9158" s="102"/>
      <c r="I9158" s="210"/>
      <c r="J9158" s="102"/>
      <c r="K9158" s="210"/>
      <c r="L9158" s="102"/>
      <c r="M9158" s="210"/>
      <c r="N9158" s="102"/>
      <c r="O9158" s="210"/>
      <c r="P9158" s="102"/>
      <c r="Q9158" s="215"/>
    </row>
    <row r="9159" spans="2:17" x14ac:dyDescent="0.3">
      <c r="B9159" s="102"/>
      <c r="C9159" s="210"/>
      <c r="D9159" s="102"/>
      <c r="E9159" s="210"/>
      <c r="F9159" s="102"/>
      <c r="G9159" s="210"/>
      <c r="H9159" s="102"/>
      <c r="I9159" s="210"/>
      <c r="J9159" s="102"/>
      <c r="K9159" s="210"/>
      <c r="L9159" s="102"/>
      <c r="M9159" s="210"/>
      <c r="N9159" s="102"/>
      <c r="O9159" s="210"/>
      <c r="P9159" s="102"/>
      <c r="Q9159" s="215"/>
    </row>
    <row r="9160" spans="2:17" x14ac:dyDescent="0.3">
      <c r="B9160" s="102"/>
      <c r="C9160" s="210"/>
      <c r="D9160" s="102"/>
      <c r="E9160" s="210"/>
      <c r="F9160" s="102"/>
      <c r="G9160" s="210"/>
      <c r="H9160" s="102"/>
      <c r="I9160" s="210"/>
      <c r="J9160" s="102"/>
      <c r="K9160" s="210"/>
      <c r="L9160" s="102"/>
      <c r="M9160" s="210"/>
      <c r="N9160" s="102"/>
      <c r="O9160" s="210"/>
      <c r="P9160" s="102"/>
      <c r="Q9160" s="215"/>
    </row>
    <row r="9161" spans="2:17" x14ac:dyDescent="0.3">
      <c r="B9161" s="102"/>
      <c r="C9161" s="210"/>
      <c r="D9161" s="102"/>
      <c r="E9161" s="210"/>
      <c r="F9161" s="102"/>
      <c r="G9161" s="210"/>
      <c r="H9161" s="102"/>
      <c r="I9161" s="210"/>
      <c r="J9161" s="102"/>
      <c r="K9161" s="210"/>
      <c r="L9161" s="102"/>
      <c r="M9161" s="210"/>
      <c r="N9161" s="102"/>
      <c r="O9161" s="210"/>
      <c r="P9161" s="102"/>
      <c r="Q9161" s="215"/>
    </row>
    <row r="9162" spans="2:17" x14ac:dyDescent="0.3">
      <c r="B9162" s="102"/>
      <c r="C9162" s="210"/>
      <c r="D9162" s="102"/>
      <c r="E9162" s="210"/>
      <c r="F9162" s="102"/>
      <c r="G9162" s="210"/>
      <c r="H9162" s="102"/>
      <c r="I9162" s="210"/>
      <c r="J9162" s="102"/>
      <c r="K9162" s="210"/>
      <c r="L9162" s="102"/>
      <c r="M9162" s="210"/>
      <c r="N9162" s="102"/>
      <c r="O9162" s="210"/>
      <c r="P9162" s="102"/>
      <c r="Q9162" s="215"/>
    </row>
    <row r="9163" spans="2:17" x14ac:dyDescent="0.3">
      <c r="B9163" s="102"/>
      <c r="C9163" s="210"/>
      <c r="D9163" s="102"/>
      <c r="E9163" s="210"/>
      <c r="F9163" s="102"/>
      <c r="G9163" s="210"/>
      <c r="H9163" s="102"/>
      <c r="I9163" s="210"/>
      <c r="J9163" s="102"/>
      <c r="K9163" s="210"/>
      <c r="L9163" s="102"/>
      <c r="M9163" s="210"/>
      <c r="N9163" s="102"/>
      <c r="O9163" s="210"/>
      <c r="P9163" s="102"/>
      <c r="Q9163" s="215"/>
    </row>
    <row r="9164" spans="2:17" x14ac:dyDescent="0.3">
      <c r="B9164" s="102"/>
      <c r="C9164" s="210"/>
      <c r="D9164" s="102"/>
      <c r="E9164" s="210"/>
      <c r="F9164" s="102"/>
      <c r="G9164" s="210"/>
      <c r="H9164" s="102"/>
      <c r="I9164" s="210"/>
      <c r="J9164" s="102"/>
      <c r="K9164" s="210"/>
      <c r="L9164" s="102"/>
      <c r="M9164" s="210"/>
      <c r="N9164" s="102"/>
      <c r="O9164" s="210"/>
      <c r="P9164" s="102"/>
      <c r="Q9164" s="215"/>
    </row>
    <row r="9165" spans="2:17" x14ac:dyDescent="0.3">
      <c r="B9165" s="102"/>
      <c r="C9165" s="210"/>
      <c r="D9165" s="102"/>
      <c r="E9165" s="210"/>
      <c r="F9165" s="102"/>
      <c r="G9165" s="210"/>
      <c r="H9165" s="102"/>
      <c r="I9165" s="210"/>
      <c r="J9165" s="102"/>
      <c r="K9165" s="210"/>
      <c r="L9165" s="102"/>
      <c r="M9165" s="210"/>
      <c r="N9165" s="102"/>
      <c r="O9165" s="210"/>
      <c r="P9165" s="102"/>
      <c r="Q9165" s="215"/>
    </row>
    <row r="9166" spans="2:17" x14ac:dyDescent="0.3">
      <c r="B9166" s="102"/>
      <c r="C9166" s="210"/>
      <c r="D9166" s="102"/>
      <c r="E9166" s="210"/>
      <c r="F9166" s="102"/>
      <c r="G9166" s="210"/>
      <c r="H9166" s="102"/>
      <c r="I9166" s="210"/>
      <c r="J9166" s="102"/>
      <c r="K9166" s="210"/>
      <c r="L9166" s="102"/>
      <c r="M9166" s="210"/>
      <c r="N9166" s="102"/>
      <c r="O9166" s="210"/>
      <c r="P9166" s="102"/>
      <c r="Q9166" s="215"/>
    </row>
    <row r="9167" spans="2:17" x14ac:dyDescent="0.3">
      <c r="B9167" s="102"/>
      <c r="C9167" s="210"/>
      <c r="D9167" s="102"/>
      <c r="E9167" s="210"/>
      <c r="F9167" s="102"/>
      <c r="G9167" s="210"/>
      <c r="H9167" s="102"/>
      <c r="I9167" s="210"/>
      <c r="J9167" s="102"/>
      <c r="K9167" s="210"/>
      <c r="L9167" s="102"/>
      <c r="M9167" s="210"/>
      <c r="N9167" s="102"/>
      <c r="O9167" s="210"/>
      <c r="P9167" s="102"/>
      <c r="Q9167" s="215"/>
    </row>
    <row r="9168" spans="2:17" x14ac:dyDescent="0.3">
      <c r="B9168" s="102"/>
      <c r="C9168" s="210"/>
      <c r="D9168" s="102"/>
      <c r="E9168" s="210"/>
      <c r="F9168" s="102"/>
      <c r="G9168" s="210"/>
      <c r="H9168" s="102"/>
      <c r="I9168" s="210"/>
      <c r="J9168" s="102"/>
      <c r="K9168" s="210"/>
      <c r="L9168" s="102"/>
      <c r="M9168" s="210"/>
      <c r="N9168" s="102"/>
      <c r="O9168" s="210"/>
      <c r="P9168" s="102"/>
      <c r="Q9168" s="215"/>
    </row>
    <row r="9169" spans="2:17" x14ac:dyDescent="0.3">
      <c r="B9169" s="102"/>
      <c r="C9169" s="210"/>
      <c r="D9169" s="102"/>
      <c r="E9169" s="210"/>
      <c r="F9169" s="102"/>
      <c r="G9169" s="210"/>
      <c r="H9169" s="102"/>
      <c r="I9169" s="210"/>
      <c r="J9169" s="102"/>
      <c r="K9169" s="210"/>
      <c r="L9169" s="102"/>
      <c r="M9169" s="210"/>
      <c r="N9169" s="102"/>
      <c r="O9169" s="210"/>
      <c r="P9169" s="102"/>
      <c r="Q9169" s="215"/>
    </row>
    <row r="9170" spans="2:17" x14ac:dyDescent="0.3">
      <c r="B9170" s="102"/>
      <c r="C9170" s="210"/>
      <c r="D9170" s="102"/>
      <c r="E9170" s="210"/>
      <c r="F9170" s="102"/>
      <c r="G9170" s="210"/>
      <c r="H9170" s="102"/>
      <c r="I9170" s="210"/>
      <c r="J9170" s="102"/>
      <c r="K9170" s="210"/>
      <c r="L9170" s="102"/>
      <c r="M9170" s="210"/>
      <c r="N9170" s="102"/>
      <c r="O9170" s="210"/>
      <c r="P9170" s="102"/>
      <c r="Q9170" s="215"/>
    </row>
    <row r="9171" spans="2:17" x14ac:dyDescent="0.3">
      <c r="B9171" s="102"/>
      <c r="C9171" s="210"/>
      <c r="D9171" s="102"/>
      <c r="E9171" s="210"/>
      <c r="F9171" s="102"/>
      <c r="G9171" s="210"/>
      <c r="H9171" s="102"/>
      <c r="I9171" s="210"/>
      <c r="J9171" s="102"/>
      <c r="K9171" s="210"/>
      <c r="L9171" s="102"/>
      <c r="M9171" s="210"/>
      <c r="N9171" s="102"/>
      <c r="O9171" s="210"/>
      <c r="P9171" s="102"/>
      <c r="Q9171" s="215"/>
    </row>
    <row r="9172" spans="2:17" x14ac:dyDescent="0.3">
      <c r="B9172" s="102"/>
      <c r="C9172" s="210"/>
      <c r="D9172" s="102"/>
      <c r="E9172" s="210"/>
      <c r="F9172" s="102"/>
      <c r="G9172" s="210"/>
      <c r="H9172" s="102"/>
      <c r="I9172" s="210"/>
      <c r="J9172" s="102"/>
      <c r="K9172" s="210"/>
      <c r="L9172" s="102"/>
      <c r="M9172" s="210"/>
      <c r="N9172" s="102"/>
      <c r="O9172" s="210"/>
      <c r="P9172" s="102"/>
      <c r="Q9172" s="215"/>
    </row>
    <row r="9173" spans="2:17" x14ac:dyDescent="0.3">
      <c r="B9173" s="102"/>
      <c r="C9173" s="210"/>
      <c r="D9173" s="102"/>
      <c r="E9173" s="210"/>
      <c r="F9173" s="102"/>
      <c r="G9173" s="210"/>
      <c r="H9173" s="102"/>
      <c r="I9173" s="210"/>
      <c r="J9173" s="102"/>
      <c r="K9173" s="210"/>
      <c r="L9173" s="102"/>
      <c r="M9173" s="210"/>
      <c r="N9173" s="102"/>
      <c r="O9173" s="210"/>
      <c r="P9173" s="102"/>
      <c r="Q9173" s="215"/>
    </row>
    <row r="9174" spans="2:17" x14ac:dyDescent="0.3">
      <c r="B9174" s="102"/>
      <c r="C9174" s="210"/>
      <c r="D9174" s="102"/>
      <c r="E9174" s="210"/>
      <c r="F9174" s="102"/>
      <c r="G9174" s="210"/>
      <c r="H9174" s="102"/>
      <c r="I9174" s="210"/>
      <c r="J9174" s="102"/>
      <c r="K9174" s="210"/>
      <c r="L9174" s="102"/>
      <c r="M9174" s="210"/>
      <c r="N9174" s="102"/>
      <c r="O9174" s="210"/>
      <c r="P9174" s="102"/>
      <c r="Q9174" s="215"/>
    </row>
    <row r="9175" spans="2:17" x14ac:dyDescent="0.3">
      <c r="B9175" s="102"/>
      <c r="C9175" s="210"/>
      <c r="D9175" s="102"/>
      <c r="E9175" s="210"/>
      <c r="F9175" s="102"/>
      <c r="G9175" s="210"/>
      <c r="H9175" s="102"/>
      <c r="I9175" s="210"/>
      <c r="J9175" s="102"/>
      <c r="K9175" s="210"/>
      <c r="L9175" s="102"/>
      <c r="M9175" s="210"/>
      <c r="N9175" s="102"/>
      <c r="O9175" s="210"/>
      <c r="P9175" s="102"/>
      <c r="Q9175" s="215"/>
    </row>
    <row r="9176" spans="2:17" x14ac:dyDescent="0.3">
      <c r="B9176" s="102"/>
      <c r="C9176" s="210"/>
      <c r="D9176" s="102"/>
      <c r="E9176" s="210"/>
      <c r="F9176" s="102"/>
      <c r="G9176" s="210"/>
      <c r="H9176" s="102"/>
      <c r="I9176" s="210"/>
      <c r="J9176" s="102"/>
      <c r="K9176" s="210"/>
      <c r="L9176" s="102"/>
      <c r="M9176" s="210"/>
      <c r="N9176" s="102"/>
      <c r="O9176" s="210"/>
      <c r="P9176" s="102"/>
      <c r="Q9176" s="215"/>
    </row>
    <row r="9177" spans="2:17" x14ac:dyDescent="0.3">
      <c r="B9177" s="102"/>
      <c r="C9177" s="210"/>
      <c r="D9177" s="102"/>
      <c r="E9177" s="210"/>
      <c r="F9177" s="102"/>
      <c r="G9177" s="210"/>
      <c r="H9177" s="102"/>
      <c r="I9177" s="210"/>
      <c r="J9177" s="102"/>
      <c r="K9177" s="210"/>
      <c r="L9177" s="102"/>
      <c r="M9177" s="210"/>
      <c r="N9177" s="102"/>
      <c r="O9177" s="210"/>
      <c r="P9177" s="102"/>
      <c r="Q9177" s="215"/>
    </row>
    <row r="9178" spans="2:17" x14ac:dyDescent="0.3">
      <c r="B9178" s="102"/>
      <c r="C9178" s="210"/>
      <c r="D9178" s="102"/>
      <c r="E9178" s="210"/>
      <c r="F9178" s="102"/>
      <c r="G9178" s="210"/>
      <c r="H9178" s="102"/>
      <c r="I9178" s="210"/>
      <c r="J9178" s="102"/>
      <c r="K9178" s="210"/>
      <c r="L9178" s="102"/>
      <c r="M9178" s="210"/>
      <c r="N9178" s="102"/>
      <c r="O9178" s="210"/>
      <c r="P9178" s="102"/>
      <c r="Q9178" s="215"/>
    </row>
    <row r="9179" spans="2:17" x14ac:dyDescent="0.3">
      <c r="B9179" s="102"/>
      <c r="C9179" s="210"/>
      <c r="D9179" s="102"/>
      <c r="E9179" s="210"/>
      <c r="F9179" s="102"/>
      <c r="G9179" s="210"/>
      <c r="H9179" s="102"/>
      <c r="I9179" s="210"/>
      <c r="J9179" s="102"/>
      <c r="K9179" s="210"/>
      <c r="L9179" s="102"/>
      <c r="M9179" s="210"/>
      <c r="N9179" s="102"/>
      <c r="O9179" s="210"/>
      <c r="P9179" s="102"/>
      <c r="Q9179" s="215"/>
    </row>
    <row r="9180" spans="2:17" x14ac:dyDescent="0.3">
      <c r="B9180" s="102"/>
      <c r="C9180" s="210"/>
      <c r="D9180" s="102"/>
      <c r="E9180" s="210"/>
      <c r="F9180" s="102"/>
      <c r="G9180" s="210"/>
      <c r="H9180" s="102"/>
      <c r="I9180" s="210"/>
      <c r="J9180" s="102"/>
      <c r="K9180" s="210"/>
      <c r="L9180" s="102"/>
      <c r="M9180" s="210"/>
      <c r="N9180" s="102"/>
      <c r="O9180" s="210"/>
      <c r="P9180" s="102"/>
      <c r="Q9180" s="215"/>
    </row>
    <row r="9181" spans="2:17" x14ac:dyDescent="0.3">
      <c r="B9181" s="102"/>
      <c r="C9181" s="210"/>
      <c r="D9181" s="102"/>
      <c r="E9181" s="210"/>
      <c r="F9181" s="102"/>
      <c r="G9181" s="210"/>
      <c r="H9181" s="102"/>
      <c r="I9181" s="210"/>
      <c r="J9181" s="102"/>
      <c r="K9181" s="210"/>
      <c r="L9181" s="102"/>
      <c r="M9181" s="210"/>
      <c r="N9181" s="102"/>
      <c r="O9181" s="210"/>
      <c r="P9181" s="102"/>
      <c r="Q9181" s="215"/>
    </row>
    <row r="9182" spans="2:17" x14ac:dyDescent="0.3">
      <c r="B9182" s="102"/>
      <c r="C9182" s="210"/>
      <c r="D9182" s="102"/>
      <c r="E9182" s="210"/>
      <c r="F9182" s="102"/>
      <c r="G9182" s="210"/>
      <c r="H9182" s="102"/>
      <c r="I9182" s="210"/>
      <c r="J9182" s="102"/>
      <c r="K9182" s="210"/>
      <c r="L9182" s="102"/>
      <c r="M9182" s="210"/>
      <c r="N9182" s="102"/>
      <c r="O9182" s="210"/>
      <c r="P9182" s="102"/>
      <c r="Q9182" s="215"/>
    </row>
    <row r="9183" spans="2:17" x14ac:dyDescent="0.3">
      <c r="B9183" s="102"/>
      <c r="C9183" s="210"/>
      <c r="D9183" s="102"/>
      <c r="E9183" s="210"/>
      <c r="F9183" s="102"/>
      <c r="G9183" s="210"/>
      <c r="H9183" s="102"/>
      <c r="I9183" s="210"/>
      <c r="J9183" s="102"/>
      <c r="K9183" s="210"/>
      <c r="L9183" s="102"/>
      <c r="M9183" s="210"/>
      <c r="N9183" s="102"/>
      <c r="O9183" s="210"/>
      <c r="P9183" s="102"/>
      <c r="Q9183" s="215"/>
    </row>
    <row r="9184" spans="2:17" x14ac:dyDescent="0.3">
      <c r="B9184" s="102"/>
      <c r="C9184" s="210"/>
      <c r="D9184" s="102"/>
      <c r="E9184" s="210"/>
      <c r="F9184" s="102"/>
      <c r="G9184" s="210"/>
      <c r="H9184" s="102"/>
      <c r="I9184" s="210"/>
      <c r="J9184" s="102"/>
      <c r="K9184" s="210"/>
      <c r="L9184" s="102"/>
      <c r="M9184" s="210"/>
      <c r="N9184" s="102"/>
      <c r="O9184" s="210"/>
      <c r="P9184" s="102"/>
      <c r="Q9184" s="215"/>
    </row>
    <row r="9185" spans="2:17" x14ac:dyDescent="0.3">
      <c r="B9185" s="102"/>
      <c r="C9185" s="210"/>
      <c r="D9185" s="102"/>
      <c r="E9185" s="210"/>
      <c r="F9185" s="102"/>
      <c r="G9185" s="210"/>
      <c r="H9185" s="102"/>
      <c r="I9185" s="210"/>
      <c r="J9185" s="102"/>
      <c r="K9185" s="210"/>
      <c r="L9185" s="102"/>
      <c r="M9185" s="210"/>
      <c r="N9185" s="102"/>
      <c r="O9185" s="210"/>
      <c r="P9185" s="102"/>
      <c r="Q9185" s="215"/>
    </row>
    <row r="9186" spans="2:17" x14ac:dyDescent="0.3">
      <c r="B9186" s="102"/>
      <c r="C9186" s="210"/>
      <c r="D9186" s="102"/>
      <c r="E9186" s="210"/>
      <c r="F9186" s="102"/>
      <c r="G9186" s="210"/>
      <c r="H9186" s="102"/>
      <c r="I9186" s="210"/>
      <c r="J9186" s="102"/>
      <c r="K9186" s="210"/>
      <c r="L9186" s="102"/>
      <c r="M9186" s="210"/>
      <c r="N9186" s="102"/>
      <c r="O9186" s="210"/>
      <c r="P9186" s="102"/>
      <c r="Q9186" s="215"/>
    </row>
    <row r="9187" spans="2:17" x14ac:dyDescent="0.3">
      <c r="B9187" s="102"/>
      <c r="C9187" s="210"/>
      <c r="D9187" s="102"/>
      <c r="E9187" s="210"/>
      <c r="F9187" s="102"/>
      <c r="G9187" s="210"/>
      <c r="H9187" s="102"/>
      <c r="I9187" s="210"/>
      <c r="J9187" s="102"/>
      <c r="K9187" s="210"/>
      <c r="L9187" s="102"/>
      <c r="M9187" s="210"/>
      <c r="N9187" s="102"/>
      <c r="O9187" s="210"/>
      <c r="P9187" s="102"/>
      <c r="Q9187" s="215"/>
    </row>
    <row r="9188" spans="2:17" x14ac:dyDescent="0.3">
      <c r="B9188" s="102"/>
      <c r="C9188" s="210"/>
      <c r="D9188" s="102"/>
      <c r="E9188" s="210"/>
      <c r="F9188" s="102"/>
      <c r="G9188" s="210"/>
      <c r="H9188" s="102"/>
      <c r="I9188" s="210"/>
      <c r="J9188" s="102"/>
      <c r="K9188" s="210"/>
      <c r="L9188" s="102"/>
      <c r="M9188" s="210"/>
      <c r="N9188" s="102"/>
      <c r="O9188" s="210"/>
      <c r="P9188" s="102"/>
      <c r="Q9188" s="215"/>
    </row>
    <row r="9189" spans="2:17" x14ac:dyDescent="0.3">
      <c r="B9189" s="102"/>
      <c r="C9189" s="210"/>
      <c r="D9189" s="102"/>
      <c r="E9189" s="210"/>
      <c r="F9189" s="102"/>
      <c r="G9189" s="210"/>
      <c r="H9189" s="102"/>
      <c r="I9189" s="210"/>
      <c r="J9189" s="102"/>
      <c r="K9189" s="210"/>
      <c r="L9189" s="102"/>
      <c r="M9189" s="210"/>
      <c r="N9189" s="102"/>
      <c r="O9189" s="210"/>
      <c r="P9189" s="102"/>
      <c r="Q9189" s="215"/>
    </row>
    <row r="9190" spans="2:17" x14ac:dyDescent="0.3">
      <c r="B9190" s="102"/>
      <c r="C9190" s="210"/>
      <c r="D9190" s="102"/>
      <c r="E9190" s="210"/>
      <c r="F9190" s="102"/>
      <c r="G9190" s="210"/>
      <c r="H9190" s="102"/>
      <c r="I9190" s="210"/>
      <c r="J9190" s="102"/>
      <c r="K9190" s="210"/>
      <c r="L9190" s="102"/>
      <c r="M9190" s="210"/>
      <c r="N9190" s="102"/>
      <c r="O9190" s="210"/>
      <c r="P9190" s="102"/>
      <c r="Q9190" s="215"/>
    </row>
    <row r="9191" spans="2:17" x14ac:dyDescent="0.3">
      <c r="B9191" s="102"/>
      <c r="C9191" s="210"/>
      <c r="D9191" s="102"/>
      <c r="E9191" s="210"/>
      <c r="F9191" s="102"/>
      <c r="G9191" s="210"/>
      <c r="H9191" s="102"/>
      <c r="I9191" s="210"/>
      <c r="J9191" s="102"/>
      <c r="K9191" s="210"/>
      <c r="L9191" s="102"/>
      <c r="M9191" s="210"/>
      <c r="N9191" s="102"/>
      <c r="O9191" s="210"/>
      <c r="P9191" s="102"/>
      <c r="Q9191" s="215"/>
    </row>
    <row r="9192" spans="2:17" x14ac:dyDescent="0.3">
      <c r="B9192" s="102"/>
      <c r="C9192" s="210"/>
      <c r="D9192" s="102"/>
      <c r="E9192" s="210"/>
      <c r="F9192" s="102"/>
      <c r="G9192" s="210"/>
      <c r="H9192" s="102"/>
      <c r="I9192" s="210"/>
      <c r="J9192" s="102"/>
      <c r="K9192" s="210"/>
      <c r="L9192" s="102"/>
      <c r="M9192" s="210"/>
      <c r="N9192" s="102"/>
      <c r="O9192" s="210"/>
      <c r="P9192" s="102"/>
      <c r="Q9192" s="215"/>
    </row>
    <row r="9193" spans="2:17" x14ac:dyDescent="0.3">
      <c r="B9193" s="102"/>
      <c r="C9193" s="210"/>
      <c r="D9193" s="102"/>
      <c r="E9193" s="210"/>
      <c r="F9193" s="102"/>
      <c r="G9193" s="210"/>
      <c r="H9193" s="102"/>
      <c r="I9193" s="210"/>
      <c r="J9193" s="102"/>
      <c r="K9193" s="210"/>
      <c r="L9193" s="102"/>
      <c r="M9193" s="210"/>
      <c r="N9193" s="102"/>
      <c r="O9193" s="210"/>
      <c r="P9193" s="102"/>
      <c r="Q9193" s="215"/>
    </row>
    <row r="9194" spans="2:17" x14ac:dyDescent="0.3">
      <c r="B9194" s="102"/>
      <c r="C9194" s="210"/>
      <c r="D9194" s="102"/>
      <c r="E9194" s="210"/>
      <c r="F9194" s="102"/>
      <c r="G9194" s="210"/>
      <c r="H9194" s="102"/>
      <c r="I9194" s="210"/>
      <c r="J9194" s="102"/>
      <c r="K9194" s="210"/>
      <c r="L9194" s="102"/>
      <c r="M9194" s="210"/>
      <c r="N9194" s="102"/>
      <c r="O9194" s="210"/>
      <c r="P9194" s="102"/>
      <c r="Q9194" s="215"/>
    </row>
    <row r="9195" spans="2:17" x14ac:dyDescent="0.3">
      <c r="B9195" s="102"/>
      <c r="C9195" s="210"/>
      <c r="D9195" s="102"/>
      <c r="E9195" s="210"/>
      <c r="F9195" s="102"/>
      <c r="G9195" s="210"/>
      <c r="H9195" s="102"/>
      <c r="I9195" s="210"/>
      <c r="J9195" s="102"/>
      <c r="K9195" s="210"/>
      <c r="L9195" s="102"/>
      <c r="M9195" s="210"/>
      <c r="N9195" s="102"/>
      <c r="O9195" s="210"/>
      <c r="P9195" s="102"/>
      <c r="Q9195" s="215"/>
    </row>
    <row r="9196" spans="2:17" x14ac:dyDescent="0.3">
      <c r="B9196" s="102"/>
      <c r="C9196" s="210"/>
      <c r="D9196" s="102"/>
      <c r="E9196" s="210"/>
      <c r="F9196" s="102"/>
      <c r="G9196" s="210"/>
      <c r="H9196" s="102"/>
      <c r="I9196" s="210"/>
      <c r="J9196" s="102"/>
      <c r="K9196" s="210"/>
      <c r="L9196" s="102"/>
      <c r="M9196" s="210"/>
      <c r="N9196" s="102"/>
      <c r="O9196" s="210"/>
      <c r="P9196" s="102"/>
      <c r="Q9196" s="215"/>
    </row>
    <row r="9197" spans="2:17" x14ac:dyDescent="0.3">
      <c r="B9197" s="102"/>
      <c r="C9197" s="210"/>
      <c r="D9197" s="102"/>
      <c r="E9197" s="210"/>
      <c r="F9197" s="102"/>
      <c r="G9197" s="210"/>
      <c r="H9197" s="102"/>
      <c r="I9197" s="210"/>
      <c r="J9197" s="102"/>
      <c r="K9197" s="210"/>
      <c r="L9197" s="102"/>
      <c r="M9197" s="210"/>
      <c r="N9197" s="102"/>
      <c r="O9197" s="210"/>
      <c r="P9197" s="102"/>
      <c r="Q9197" s="215"/>
    </row>
    <row r="9198" spans="2:17" x14ac:dyDescent="0.3">
      <c r="B9198" s="102"/>
      <c r="C9198" s="210"/>
      <c r="D9198" s="102"/>
      <c r="E9198" s="210"/>
      <c r="F9198" s="102"/>
      <c r="G9198" s="210"/>
      <c r="H9198" s="102"/>
      <c r="I9198" s="210"/>
      <c r="J9198" s="102"/>
      <c r="K9198" s="210"/>
      <c r="L9198" s="102"/>
      <c r="M9198" s="210"/>
      <c r="N9198" s="102"/>
      <c r="O9198" s="210"/>
      <c r="P9198" s="102"/>
      <c r="Q9198" s="215"/>
    </row>
    <row r="9199" spans="2:17" x14ac:dyDescent="0.3">
      <c r="B9199" s="102"/>
      <c r="C9199" s="210"/>
      <c r="D9199" s="102"/>
      <c r="E9199" s="210"/>
      <c r="F9199" s="102"/>
      <c r="G9199" s="210"/>
      <c r="H9199" s="102"/>
      <c r="I9199" s="210"/>
      <c r="J9199" s="102"/>
      <c r="K9199" s="210"/>
      <c r="L9199" s="102"/>
      <c r="M9199" s="210"/>
      <c r="N9199" s="102"/>
      <c r="O9199" s="210"/>
      <c r="P9199" s="102"/>
      <c r="Q9199" s="215"/>
    </row>
    <row r="9200" spans="2:17" x14ac:dyDescent="0.3">
      <c r="B9200" s="102"/>
      <c r="C9200" s="210"/>
      <c r="D9200" s="102"/>
      <c r="E9200" s="210"/>
      <c r="F9200" s="102"/>
      <c r="G9200" s="210"/>
      <c r="H9200" s="102"/>
      <c r="I9200" s="210"/>
      <c r="J9200" s="102"/>
      <c r="K9200" s="210"/>
      <c r="L9200" s="102"/>
      <c r="M9200" s="210"/>
      <c r="N9200" s="102"/>
      <c r="O9200" s="210"/>
      <c r="P9200" s="102"/>
      <c r="Q9200" s="215"/>
    </row>
    <row r="9201" spans="2:17" x14ac:dyDescent="0.3">
      <c r="B9201" s="102"/>
      <c r="C9201" s="210"/>
      <c r="D9201" s="102"/>
      <c r="E9201" s="210"/>
      <c r="F9201" s="102"/>
      <c r="G9201" s="210"/>
      <c r="H9201" s="102"/>
      <c r="I9201" s="210"/>
      <c r="J9201" s="102"/>
      <c r="K9201" s="210"/>
      <c r="L9201" s="102"/>
      <c r="M9201" s="210"/>
      <c r="N9201" s="102"/>
      <c r="O9201" s="210"/>
      <c r="P9201" s="102"/>
      <c r="Q9201" s="215"/>
    </row>
    <row r="9202" spans="2:17" x14ac:dyDescent="0.3">
      <c r="B9202" s="102"/>
      <c r="C9202" s="210"/>
      <c r="D9202" s="102"/>
      <c r="E9202" s="210"/>
      <c r="F9202" s="102"/>
      <c r="G9202" s="210"/>
      <c r="H9202" s="102"/>
      <c r="I9202" s="210"/>
      <c r="J9202" s="102"/>
      <c r="K9202" s="210"/>
      <c r="L9202" s="102"/>
      <c r="M9202" s="210"/>
      <c r="N9202" s="102"/>
      <c r="O9202" s="210"/>
      <c r="P9202" s="102"/>
      <c r="Q9202" s="215"/>
    </row>
    <row r="9203" spans="2:17" x14ac:dyDescent="0.3">
      <c r="B9203" s="102"/>
      <c r="C9203" s="210"/>
      <c r="D9203" s="102"/>
      <c r="E9203" s="210"/>
      <c r="F9203" s="102"/>
      <c r="G9203" s="210"/>
      <c r="H9203" s="102"/>
      <c r="I9203" s="210"/>
      <c r="J9203" s="102"/>
      <c r="K9203" s="210"/>
      <c r="L9203" s="102"/>
      <c r="M9203" s="210"/>
      <c r="N9203" s="102"/>
      <c r="O9203" s="210"/>
      <c r="P9203" s="102"/>
      <c r="Q9203" s="215"/>
    </row>
    <row r="9204" spans="2:17" x14ac:dyDescent="0.3">
      <c r="B9204" s="102"/>
      <c r="C9204" s="210"/>
      <c r="D9204" s="102"/>
      <c r="E9204" s="210"/>
      <c r="F9204" s="102"/>
      <c r="G9204" s="210"/>
      <c r="H9204" s="102"/>
      <c r="I9204" s="210"/>
      <c r="J9204" s="102"/>
      <c r="K9204" s="210"/>
      <c r="L9204" s="102"/>
      <c r="M9204" s="210"/>
      <c r="N9204" s="102"/>
      <c r="O9204" s="210"/>
      <c r="P9204" s="102"/>
      <c r="Q9204" s="215"/>
    </row>
    <row r="9205" spans="2:17" x14ac:dyDescent="0.3">
      <c r="B9205" s="102"/>
      <c r="C9205" s="210"/>
      <c r="D9205" s="102"/>
      <c r="E9205" s="210"/>
      <c r="F9205" s="102"/>
      <c r="G9205" s="210"/>
      <c r="H9205" s="102"/>
      <c r="I9205" s="210"/>
      <c r="J9205" s="102"/>
      <c r="K9205" s="210"/>
      <c r="L9205" s="102"/>
      <c r="M9205" s="210"/>
      <c r="N9205" s="102"/>
      <c r="O9205" s="210"/>
      <c r="P9205" s="102"/>
      <c r="Q9205" s="215"/>
    </row>
    <row r="9206" spans="2:17" x14ac:dyDescent="0.3">
      <c r="B9206" s="102"/>
      <c r="C9206" s="210"/>
      <c r="D9206" s="102"/>
      <c r="E9206" s="210"/>
      <c r="F9206" s="102"/>
      <c r="G9206" s="210"/>
      <c r="H9206" s="102"/>
      <c r="I9206" s="210"/>
      <c r="J9206" s="102"/>
      <c r="K9206" s="210"/>
      <c r="L9206" s="102"/>
      <c r="M9206" s="210"/>
      <c r="N9206" s="102"/>
      <c r="O9206" s="210"/>
      <c r="P9206" s="102"/>
      <c r="Q9206" s="215"/>
    </row>
    <row r="9207" spans="2:17" x14ac:dyDescent="0.3">
      <c r="B9207" s="102"/>
      <c r="C9207" s="210"/>
      <c r="D9207" s="102"/>
      <c r="E9207" s="210"/>
      <c r="F9207" s="102"/>
      <c r="G9207" s="210"/>
      <c r="H9207" s="102"/>
      <c r="I9207" s="210"/>
      <c r="J9207" s="102"/>
      <c r="K9207" s="210"/>
      <c r="L9207" s="102"/>
      <c r="M9207" s="210"/>
      <c r="N9207" s="102"/>
      <c r="O9207" s="210"/>
      <c r="P9207" s="102"/>
      <c r="Q9207" s="215"/>
    </row>
    <row r="9208" spans="2:17" x14ac:dyDescent="0.3">
      <c r="B9208" s="102"/>
      <c r="C9208" s="210"/>
      <c r="D9208" s="102"/>
      <c r="E9208" s="210"/>
      <c r="F9208" s="102"/>
      <c r="G9208" s="210"/>
      <c r="H9208" s="102"/>
      <c r="I9208" s="210"/>
      <c r="J9208" s="102"/>
      <c r="K9208" s="210"/>
      <c r="L9208" s="102"/>
      <c r="M9208" s="210"/>
      <c r="N9208" s="102"/>
      <c r="O9208" s="210"/>
      <c r="P9208" s="102"/>
      <c r="Q9208" s="215"/>
    </row>
    <row r="9209" spans="2:17" x14ac:dyDescent="0.3">
      <c r="B9209" s="102"/>
      <c r="C9209" s="210"/>
      <c r="D9209" s="102"/>
      <c r="E9209" s="210"/>
      <c r="F9209" s="102"/>
      <c r="G9209" s="210"/>
      <c r="H9209" s="102"/>
      <c r="I9209" s="210"/>
      <c r="J9209" s="102"/>
      <c r="K9209" s="210"/>
      <c r="L9209" s="102"/>
      <c r="M9209" s="210"/>
      <c r="N9209" s="102"/>
      <c r="O9209" s="210"/>
      <c r="P9209" s="102"/>
      <c r="Q9209" s="215"/>
    </row>
    <row r="9210" spans="2:17" x14ac:dyDescent="0.3">
      <c r="B9210" s="102"/>
      <c r="C9210" s="210"/>
      <c r="D9210" s="102"/>
      <c r="E9210" s="210"/>
      <c r="F9210" s="102"/>
      <c r="G9210" s="210"/>
      <c r="H9210" s="102"/>
      <c r="I9210" s="210"/>
      <c r="J9210" s="102"/>
      <c r="K9210" s="210"/>
      <c r="L9210" s="102"/>
      <c r="M9210" s="210"/>
      <c r="N9210" s="102"/>
      <c r="O9210" s="210"/>
      <c r="P9210" s="102"/>
      <c r="Q9210" s="215"/>
    </row>
    <row r="9211" spans="2:17" x14ac:dyDescent="0.3">
      <c r="B9211" s="102"/>
      <c r="C9211" s="210"/>
      <c r="D9211" s="102"/>
      <c r="E9211" s="210"/>
      <c r="F9211" s="102"/>
      <c r="G9211" s="210"/>
      <c r="H9211" s="102"/>
      <c r="I9211" s="210"/>
      <c r="J9211" s="102"/>
      <c r="K9211" s="210"/>
      <c r="L9211" s="102"/>
      <c r="M9211" s="210"/>
      <c r="N9211" s="102"/>
      <c r="O9211" s="210"/>
      <c r="P9211" s="102"/>
      <c r="Q9211" s="215"/>
    </row>
    <row r="9212" spans="2:17" x14ac:dyDescent="0.3">
      <c r="B9212" s="102"/>
      <c r="C9212" s="210"/>
      <c r="D9212" s="102"/>
      <c r="E9212" s="210"/>
      <c r="F9212" s="102"/>
      <c r="G9212" s="210"/>
      <c r="H9212" s="102"/>
      <c r="I9212" s="210"/>
      <c r="J9212" s="102"/>
      <c r="K9212" s="210"/>
      <c r="L9212" s="102"/>
      <c r="M9212" s="210"/>
      <c r="N9212" s="102"/>
      <c r="O9212" s="210"/>
      <c r="P9212" s="102"/>
      <c r="Q9212" s="215"/>
    </row>
    <row r="9213" spans="2:17" x14ac:dyDescent="0.3">
      <c r="B9213" s="102"/>
      <c r="C9213" s="210"/>
      <c r="D9213" s="102"/>
      <c r="E9213" s="210"/>
      <c r="F9213" s="102"/>
      <c r="G9213" s="210"/>
      <c r="H9213" s="102"/>
      <c r="I9213" s="210"/>
      <c r="J9213" s="102"/>
      <c r="K9213" s="210"/>
      <c r="L9213" s="102"/>
      <c r="M9213" s="210"/>
      <c r="N9213" s="102"/>
      <c r="O9213" s="210"/>
      <c r="P9213" s="102"/>
      <c r="Q9213" s="215"/>
    </row>
    <row r="9214" spans="2:17" x14ac:dyDescent="0.3">
      <c r="B9214" s="102"/>
      <c r="C9214" s="210"/>
      <c r="D9214" s="102"/>
      <c r="E9214" s="210"/>
      <c r="F9214" s="102"/>
      <c r="G9214" s="210"/>
      <c r="H9214" s="102"/>
      <c r="I9214" s="210"/>
      <c r="J9214" s="102"/>
      <c r="K9214" s="210"/>
      <c r="L9214" s="102"/>
      <c r="M9214" s="210"/>
      <c r="N9214" s="102"/>
      <c r="O9214" s="210"/>
      <c r="P9214" s="102"/>
      <c r="Q9214" s="215"/>
    </row>
    <row r="9215" spans="2:17" x14ac:dyDescent="0.3">
      <c r="B9215" s="102"/>
      <c r="C9215" s="210"/>
      <c r="D9215" s="102"/>
      <c r="E9215" s="210"/>
      <c r="F9215" s="102"/>
      <c r="G9215" s="210"/>
      <c r="H9215" s="102"/>
      <c r="I9215" s="210"/>
      <c r="J9215" s="102"/>
      <c r="K9215" s="210"/>
      <c r="L9215" s="102"/>
      <c r="M9215" s="210"/>
      <c r="N9215" s="102"/>
      <c r="O9215" s="210"/>
      <c r="P9215" s="102"/>
      <c r="Q9215" s="215"/>
    </row>
    <row r="9216" spans="2:17" x14ac:dyDescent="0.3">
      <c r="B9216" s="102"/>
      <c r="C9216" s="210"/>
      <c r="D9216" s="102"/>
      <c r="E9216" s="210"/>
      <c r="F9216" s="102"/>
      <c r="G9216" s="210"/>
      <c r="H9216" s="102"/>
      <c r="I9216" s="210"/>
      <c r="J9216" s="102"/>
      <c r="K9216" s="210"/>
      <c r="L9216" s="102"/>
      <c r="M9216" s="210"/>
      <c r="N9216" s="102"/>
      <c r="O9216" s="210"/>
      <c r="P9216" s="102"/>
      <c r="Q9216" s="215"/>
    </row>
    <row r="9217" spans="2:17" x14ac:dyDescent="0.3">
      <c r="B9217" s="102"/>
      <c r="C9217" s="210"/>
      <c r="D9217" s="102"/>
      <c r="E9217" s="210"/>
      <c r="F9217" s="102"/>
      <c r="G9217" s="210"/>
      <c r="H9217" s="102"/>
      <c r="I9217" s="210"/>
      <c r="J9217" s="102"/>
      <c r="K9217" s="210"/>
      <c r="L9217" s="102"/>
      <c r="M9217" s="210"/>
      <c r="N9217" s="102"/>
      <c r="O9217" s="210"/>
      <c r="P9217" s="102"/>
      <c r="Q9217" s="215"/>
    </row>
    <row r="9218" spans="2:17" x14ac:dyDescent="0.3">
      <c r="B9218" s="102"/>
      <c r="C9218" s="210"/>
      <c r="D9218" s="102"/>
      <c r="E9218" s="210"/>
      <c r="F9218" s="102"/>
      <c r="G9218" s="210"/>
      <c r="H9218" s="102"/>
      <c r="I9218" s="210"/>
      <c r="J9218" s="102"/>
      <c r="K9218" s="210"/>
      <c r="L9218" s="102"/>
      <c r="M9218" s="210"/>
      <c r="N9218" s="102"/>
      <c r="O9218" s="210"/>
      <c r="P9218" s="102"/>
      <c r="Q9218" s="215"/>
    </row>
    <row r="9219" spans="2:17" x14ac:dyDescent="0.3">
      <c r="B9219" s="102"/>
      <c r="C9219" s="210"/>
      <c r="D9219" s="102"/>
      <c r="E9219" s="210"/>
      <c r="F9219" s="102"/>
      <c r="G9219" s="210"/>
      <c r="H9219" s="102"/>
      <c r="I9219" s="210"/>
      <c r="J9219" s="102"/>
      <c r="K9219" s="210"/>
      <c r="L9219" s="102"/>
      <c r="M9219" s="210"/>
      <c r="N9219" s="102"/>
      <c r="O9219" s="210"/>
      <c r="P9219" s="102"/>
      <c r="Q9219" s="215"/>
    </row>
    <row r="9220" spans="2:17" x14ac:dyDescent="0.3">
      <c r="B9220" s="102"/>
      <c r="C9220" s="210"/>
      <c r="D9220" s="102"/>
      <c r="E9220" s="210"/>
      <c r="F9220" s="102"/>
      <c r="G9220" s="210"/>
      <c r="H9220" s="102"/>
      <c r="I9220" s="210"/>
      <c r="J9220" s="102"/>
      <c r="K9220" s="210"/>
      <c r="L9220" s="102"/>
      <c r="M9220" s="210"/>
      <c r="N9220" s="102"/>
      <c r="O9220" s="210"/>
      <c r="P9220" s="102"/>
      <c r="Q9220" s="215"/>
    </row>
    <row r="9221" spans="2:17" x14ac:dyDescent="0.3">
      <c r="B9221" s="102"/>
      <c r="C9221" s="210"/>
      <c r="D9221" s="102"/>
      <c r="E9221" s="210"/>
      <c r="F9221" s="102"/>
      <c r="G9221" s="210"/>
      <c r="H9221" s="102"/>
      <c r="I9221" s="210"/>
      <c r="J9221" s="102"/>
      <c r="K9221" s="210"/>
      <c r="L9221" s="102"/>
      <c r="M9221" s="210"/>
      <c r="N9221" s="102"/>
      <c r="O9221" s="210"/>
      <c r="P9221" s="102"/>
      <c r="Q9221" s="215"/>
    </row>
    <row r="9222" spans="2:17" x14ac:dyDescent="0.3">
      <c r="B9222" s="102"/>
      <c r="C9222" s="210"/>
      <c r="D9222" s="102"/>
      <c r="E9222" s="210"/>
      <c r="F9222" s="102"/>
      <c r="G9222" s="210"/>
      <c r="H9222" s="102"/>
      <c r="I9222" s="210"/>
      <c r="J9222" s="102"/>
      <c r="K9222" s="210"/>
      <c r="L9222" s="102"/>
      <c r="M9222" s="210"/>
      <c r="N9222" s="102"/>
      <c r="O9222" s="210"/>
      <c r="P9222" s="102"/>
      <c r="Q9222" s="215"/>
    </row>
    <row r="9223" spans="2:17" x14ac:dyDescent="0.3">
      <c r="B9223" s="102"/>
      <c r="C9223" s="210"/>
      <c r="D9223" s="102"/>
      <c r="E9223" s="210"/>
      <c r="F9223" s="102"/>
      <c r="G9223" s="210"/>
      <c r="H9223" s="102"/>
      <c r="I9223" s="210"/>
      <c r="J9223" s="102"/>
      <c r="K9223" s="210"/>
      <c r="L9223" s="102"/>
      <c r="M9223" s="210"/>
      <c r="N9223" s="102"/>
      <c r="O9223" s="210"/>
      <c r="P9223" s="102"/>
      <c r="Q9223" s="215"/>
    </row>
    <row r="9224" spans="2:17" x14ac:dyDescent="0.3">
      <c r="B9224" s="102"/>
      <c r="C9224" s="210"/>
      <c r="D9224" s="102"/>
      <c r="E9224" s="210"/>
      <c r="F9224" s="102"/>
      <c r="G9224" s="210"/>
      <c r="H9224" s="102"/>
      <c r="I9224" s="210"/>
      <c r="J9224" s="102"/>
      <c r="K9224" s="210"/>
      <c r="L9224" s="102"/>
      <c r="M9224" s="210"/>
      <c r="N9224" s="102"/>
      <c r="O9224" s="210"/>
      <c r="P9224" s="102"/>
      <c r="Q9224" s="215"/>
    </row>
    <row r="9225" spans="2:17" x14ac:dyDescent="0.3">
      <c r="B9225" s="102"/>
      <c r="C9225" s="210"/>
      <c r="D9225" s="102"/>
      <c r="E9225" s="210"/>
      <c r="F9225" s="102"/>
      <c r="G9225" s="210"/>
      <c r="H9225" s="102"/>
      <c r="I9225" s="210"/>
      <c r="J9225" s="102"/>
      <c r="K9225" s="210"/>
      <c r="L9225" s="102"/>
      <c r="M9225" s="210"/>
      <c r="N9225" s="102"/>
      <c r="O9225" s="210"/>
      <c r="P9225" s="102"/>
      <c r="Q9225" s="215"/>
    </row>
    <row r="9226" spans="2:17" x14ac:dyDescent="0.3">
      <c r="B9226" s="102"/>
      <c r="C9226" s="210"/>
      <c r="D9226" s="102"/>
      <c r="E9226" s="210"/>
      <c r="F9226" s="102"/>
      <c r="G9226" s="210"/>
      <c r="H9226" s="102"/>
      <c r="I9226" s="210"/>
      <c r="J9226" s="102"/>
      <c r="K9226" s="210"/>
      <c r="L9226" s="102"/>
      <c r="M9226" s="210"/>
      <c r="N9226" s="102"/>
      <c r="O9226" s="210"/>
      <c r="P9226" s="102"/>
      <c r="Q9226" s="215"/>
    </row>
    <row r="9227" spans="2:17" x14ac:dyDescent="0.3">
      <c r="B9227" s="102"/>
      <c r="C9227" s="210"/>
      <c r="D9227" s="102"/>
      <c r="E9227" s="210"/>
      <c r="F9227" s="102"/>
      <c r="G9227" s="210"/>
      <c r="H9227" s="102"/>
      <c r="I9227" s="210"/>
      <c r="J9227" s="102"/>
      <c r="K9227" s="210"/>
      <c r="L9227" s="102"/>
      <c r="M9227" s="210"/>
      <c r="N9227" s="102"/>
      <c r="O9227" s="210"/>
      <c r="P9227" s="102"/>
      <c r="Q9227" s="215"/>
    </row>
    <row r="9228" spans="2:17" x14ac:dyDescent="0.3">
      <c r="B9228" s="102"/>
      <c r="C9228" s="210"/>
      <c r="D9228" s="102"/>
      <c r="E9228" s="210"/>
      <c r="F9228" s="102"/>
      <c r="G9228" s="210"/>
      <c r="H9228" s="102"/>
      <c r="I9228" s="210"/>
      <c r="J9228" s="102"/>
      <c r="K9228" s="210"/>
      <c r="L9228" s="102"/>
      <c r="M9228" s="210"/>
      <c r="N9228" s="102"/>
      <c r="O9228" s="210"/>
      <c r="P9228" s="102"/>
      <c r="Q9228" s="215"/>
    </row>
    <row r="9229" spans="2:17" x14ac:dyDescent="0.3">
      <c r="B9229" s="102"/>
      <c r="C9229" s="210"/>
      <c r="D9229" s="102"/>
      <c r="E9229" s="210"/>
      <c r="F9229" s="102"/>
      <c r="G9229" s="210"/>
      <c r="H9229" s="102"/>
      <c r="I9229" s="210"/>
      <c r="J9229" s="102"/>
      <c r="K9229" s="210"/>
      <c r="L9229" s="102"/>
      <c r="M9229" s="210"/>
      <c r="N9229" s="102"/>
      <c r="O9229" s="210"/>
      <c r="P9229" s="102"/>
      <c r="Q9229" s="215"/>
    </row>
    <row r="9230" spans="2:17" x14ac:dyDescent="0.3">
      <c r="B9230" s="102"/>
      <c r="C9230" s="210"/>
      <c r="D9230" s="102"/>
      <c r="E9230" s="210"/>
      <c r="F9230" s="102"/>
      <c r="G9230" s="210"/>
      <c r="H9230" s="102"/>
      <c r="I9230" s="210"/>
      <c r="J9230" s="102"/>
      <c r="K9230" s="210"/>
      <c r="L9230" s="102"/>
      <c r="M9230" s="210"/>
      <c r="N9230" s="102"/>
      <c r="O9230" s="210"/>
      <c r="P9230" s="102"/>
      <c r="Q9230" s="215"/>
    </row>
    <row r="9231" spans="2:17" x14ac:dyDescent="0.3">
      <c r="B9231" s="102"/>
      <c r="C9231" s="210"/>
      <c r="D9231" s="102"/>
      <c r="E9231" s="210"/>
      <c r="F9231" s="102"/>
      <c r="G9231" s="210"/>
      <c r="H9231" s="102"/>
      <c r="I9231" s="210"/>
      <c r="J9231" s="102"/>
      <c r="K9231" s="210"/>
      <c r="L9231" s="102"/>
      <c r="M9231" s="210"/>
      <c r="N9231" s="102"/>
      <c r="O9231" s="210"/>
      <c r="P9231" s="102"/>
      <c r="Q9231" s="215"/>
    </row>
    <row r="9232" spans="2:17" x14ac:dyDescent="0.3">
      <c r="B9232" s="102"/>
      <c r="C9232" s="210"/>
      <c r="D9232" s="102"/>
      <c r="E9232" s="210"/>
      <c r="F9232" s="102"/>
      <c r="G9232" s="210"/>
      <c r="H9232" s="102"/>
      <c r="I9232" s="210"/>
      <c r="J9232" s="102"/>
      <c r="K9232" s="210"/>
      <c r="L9232" s="102"/>
      <c r="M9232" s="210"/>
      <c r="N9232" s="102"/>
      <c r="O9232" s="210"/>
      <c r="P9232" s="102"/>
      <c r="Q9232" s="215"/>
    </row>
    <row r="9233" spans="2:17" x14ac:dyDescent="0.3">
      <c r="B9233" s="102"/>
      <c r="C9233" s="210"/>
      <c r="D9233" s="102"/>
      <c r="E9233" s="210"/>
      <c r="F9233" s="102"/>
      <c r="G9233" s="210"/>
      <c r="H9233" s="102"/>
      <c r="I9233" s="210"/>
      <c r="J9233" s="102"/>
      <c r="K9233" s="210"/>
      <c r="L9233" s="102"/>
      <c r="M9233" s="210"/>
      <c r="N9233" s="102"/>
      <c r="O9233" s="210"/>
      <c r="P9233" s="102"/>
      <c r="Q9233" s="215"/>
    </row>
    <row r="9234" spans="2:17" x14ac:dyDescent="0.3">
      <c r="B9234" s="102"/>
      <c r="C9234" s="210"/>
      <c r="D9234" s="102"/>
      <c r="E9234" s="210"/>
      <c r="F9234" s="102"/>
      <c r="G9234" s="210"/>
      <c r="H9234" s="102"/>
      <c r="I9234" s="210"/>
      <c r="J9234" s="102"/>
      <c r="K9234" s="210"/>
      <c r="L9234" s="102"/>
      <c r="M9234" s="210"/>
      <c r="N9234" s="102"/>
      <c r="O9234" s="210"/>
      <c r="P9234" s="102"/>
      <c r="Q9234" s="215"/>
    </row>
    <row r="9235" spans="2:17" x14ac:dyDescent="0.3">
      <c r="B9235" s="102"/>
      <c r="C9235" s="210"/>
      <c r="D9235" s="102"/>
      <c r="E9235" s="210"/>
      <c r="F9235" s="102"/>
      <c r="G9235" s="210"/>
      <c r="H9235" s="102"/>
      <c r="I9235" s="210"/>
      <c r="J9235" s="102"/>
      <c r="K9235" s="210"/>
      <c r="L9235" s="102"/>
      <c r="M9235" s="210"/>
      <c r="N9235" s="102"/>
      <c r="O9235" s="210"/>
      <c r="P9235" s="102"/>
      <c r="Q9235" s="215"/>
    </row>
    <row r="9236" spans="2:17" x14ac:dyDescent="0.3">
      <c r="B9236" s="102"/>
      <c r="C9236" s="210"/>
      <c r="D9236" s="102"/>
      <c r="E9236" s="210"/>
      <c r="F9236" s="102"/>
      <c r="G9236" s="210"/>
      <c r="H9236" s="102"/>
      <c r="I9236" s="210"/>
      <c r="J9236" s="102"/>
      <c r="K9236" s="210"/>
      <c r="L9236" s="102"/>
      <c r="M9236" s="210"/>
      <c r="N9236" s="102"/>
      <c r="O9236" s="210"/>
      <c r="P9236" s="102"/>
      <c r="Q9236" s="215"/>
    </row>
    <row r="9237" spans="2:17" x14ac:dyDescent="0.3">
      <c r="B9237" s="102"/>
      <c r="C9237" s="210"/>
      <c r="D9237" s="102"/>
      <c r="E9237" s="210"/>
      <c r="F9237" s="102"/>
      <c r="G9237" s="210"/>
      <c r="H9237" s="102"/>
      <c r="I9237" s="210"/>
      <c r="J9237" s="102"/>
      <c r="K9237" s="210"/>
      <c r="L9237" s="102"/>
      <c r="M9237" s="210"/>
      <c r="N9237" s="102"/>
      <c r="O9237" s="210"/>
      <c r="P9237" s="102"/>
      <c r="Q9237" s="215"/>
    </row>
    <row r="9238" spans="2:17" x14ac:dyDescent="0.3">
      <c r="B9238" s="102"/>
      <c r="C9238" s="210"/>
      <c r="D9238" s="102"/>
      <c r="E9238" s="210"/>
      <c r="F9238" s="102"/>
      <c r="G9238" s="210"/>
      <c r="H9238" s="102"/>
      <c r="I9238" s="210"/>
      <c r="J9238" s="102"/>
      <c r="K9238" s="210"/>
      <c r="L9238" s="102"/>
      <c r="M9238" s="210"/>
      <c r="N9238" s="102"/>
      <c r="O9238" s="210"/>
      <c r="P9238" s="102"/>
      <c r="Q9238" s="215"/>
    </row>
    <row r="9239" spans="2:17" x14ac:dyDescent="0.3">
      <c r="B9239" s="102"/>
      <c r="C9239" s="210"/>
      <c r="D9239" s="102"/>
      <c r="E9239" s="210"/>
      <c r="F9239" s="102"/>
      <c r="G9239" s="210"/>
      <c r="H9239" s="102"/>
      <c r="I9239" s="210"/>
      <c r="J9239" s="102"/>
      <c r="K9239" s="210"/>
      <c r="L9239" s="102"/>
      <c r="M9239" s="210"/>
      <c r="N9239" s="102"/>
      <c r="O9239" s="210"/>
      <c r="P9239" s="102"/>
      <c r="Q9239" s="215"/>
    </row>
    <row r="9240" spans="2:17" x14ac:dyDescent="0.3">
      <c r="B9240" s="102"/>
      <c r="C9240" s="210"/>
      <c r="D9240" s="102"/>
      <c r="E9240" s="210"/>
      <c r="F9240" s="102"/>
      <c r="G9240" s="210"/>
      <c r="H9240" s="102"/>
      <c r="I9240" s="210"/>
      <c r="J9240" s="102"/>
      <c r="K9240" s="210"/>
      <c r="L9240" s="102"/>
      <c r="M9240" s="210"/>
      <c r="N9240" s="102"/>
      <c r="O9240" s="210"/>
      <c r="P9240" s="102"/>
      <c r="Q9240" s="215"/>
    </row>
    <row r="9241" spans="2:17" x14ac:dyDescent="0.3">
      <c r="B9241" s="102"/>
      <c r="C9241" s="210"/>
      <c r="D9241" s="102"/>
      <c r="E9241" s="210"/>
      <c r="F9241" s="102"/>
      <c r="G9241" s="210"/>
      <c r="H9241" s="102"/>
      <c r="I9241" s="210"/>
      <c r="J9241" s="102"/>
      <c r="K9241" s="210"/>
      <c r="L9241" s="102"/>
      <c r="M9241" s="210"/>
      <c r="N9241" s="102"/>
      <c r="O9241" s="210"/>
      <c r="P9241" s="102"/>
      <c r="Q9241" s="215"/>
    </row>
    <row r="9242" spans="2:17" x14ac:dyDescent="0.3">
      <c r="B9242" s="102"/>
      <c r="C9242" s="210"/>
      <c r="D9242" s="102"/>
      <c r="E9242" s="210"/>
      <c r="F9242" s="102"/>
      <c r="G9242" s="210"/>
      <c r="H9242" s="102"/>
      <c r="I9242" s="210"/>
      <c r="J9242" s="102"/>
      <c r="K9242" s="210"/>
      <c r="L9242" s="102"/>
      <c r="M9242" s="210"/>
      <c r="N9242" s="102"/>
      <c r="O9242" s="210"/>
      <c r="P9242" s="102"/>
      <c r="Q9242" s="215"/>
    </row>
    <row r="9243" spans="2:17" x14ac:dyDescent="0.3">
      <c r="B9243" s="102"/>
      <c r="C9243" s="210"/>
      <c r="D9243" s="102"/>
      <c r="E9243" s="210"/>
      <c r="F9243" s="102"/>
      <c r="G9243" s="210"/>
      <c r="H9243" s="102"/>
      <c r="I9243" s="210"/>
      <c r="J9243" s="102"/>
      <c r="K9243" s="210"/>
      <c r="L9243" s="102"/>
      <c r="M9243" s="210"/>
      <c r="N9243" s="102"/>
      <c r="O9243" s="210"/>
      <c r="P9243" s="102"/>
      <c r="Q9243" s="215"/>
    </row>
    <row r="9244" spans="2:17" x14ac:dyDescent="0.3">
      <c r="B9244" s="102"/>
      <c r="C9244" s="210"/>
      <c r="D9244" s="102"/>
      <c r="E9244" s="210"/>
      <c r="F9244" s="102"/>
      <c r="G9244" s="210"/>
      <c r="H9244" s="102"/>
      <c r="I9244" s="210"/>
      <c r="J9244" s="102"/>
      <c r="K9244" s="210"/>
      <c r="L9244" s="102"/>
      <c r="M9244" s="210"/>
      <c r="N9244" s="102"/>
      <c r="O9244" s="210"/>
      <c r="P9244" s="102"/>
      <c r="Q9244" s="215"/>
    </row>
    <row r="9245" spans="2:17" x14ac:dyDescent="0.3">
      <c r="B9245" s="102"/>
      <c r="C9245" s="210"/>
      <c r="D9245" s="102"/>
      <c r="E9245" s="210"/>
      <c r="F9245" s="102"/>
      <c r="G9245" s="210"/>
      <c r="H9245" s="102"/>
      <c r="I9245" s="210"/>
      <c r="J9245" s="102"/>
      <c r="K9245" s="210"/>
      <c r="L9245" s="102"/>
      <c r="M9245" s="210"/>
      <c r="N9245" s="102"/>
      <c r="O9245" s="210"/>
      <c r="P9245" s="102"/>
      <c r="Q9245" s="215"/>
    </row>
    <row r="9246" spans="2:17" x14ac:dyDescent="0.3">
      <c r="B9246" s="102"/>
      <c r="C9246" s="210"/>
      <c r="D9246" s="102"/>
      <c r="E9246" s="210"/>
      <c r="F9246" s="102"/>
      <c r="G9246" s="210"/>
      <c r="H9246" s="102"/>
      <c r="I9246" s="210"/>
      <c r="J9246" s="102"/>
      <c r="K9246" s="210"/>
      <c r="L9246" s="102"/>
      <c r="M9246" s="210"/>
      <c r="N9246" s="102"/>
      <c r="O9246" s="210"/>
      <c r="P9246" s="102"/>
      <c r="Q9246" s="215"/>
    </row>
    <row r="9247" spans="2:17" x14ac:dyDescent="0.3">
      <c r="B9247" s="102"/>
      <c r="C9247" s="210"/>
      <c r="D9247" s="102"/>
      <c r="E9247" s="210"/>
      <c r="F9247" s="102"/>
      <c r="G9247" s="210"/>
      <c r="H9247" s="102"/>
      <c r="I9247" s="210"/>
      <c r="J9247" s="102"/>
      <c r="K9247" s="210"/>
      <c r="L9247" s="102"/>
      <c r="M9247" s="210"/>
      <c r="N9247" s="102"/>
      <c r="O9247" s="210"/>
      <c r="P9247" s="102"/>
      <c r="Q9247" s="215"/>
    </row>
    <row r="9248" spans="2:17" x14ac:dyDescent="0.3">
      <c r="B9248" s="102"/>
      <c r="C9248" s="210"/>
      <c r="D9248" s="102"/>
      <c r="E9248" s="210"/>
      <c r="F9248" s="102"/>
      <c r="G9248" s="210"/>
      <c r="H9248" s="102"/>
      <c r="I9248" s="210"/>
      <c r="J9248" s="102"/>
      <c r="K9248" s="210"/>
      <c r="L9248" s="102"/>
      <c r="M9248" s="210"/>
      <c r="N9248" s="102"/>
      <c r="O9248" s="210"/>
      <c r="P9248" s="102"/>
      <c r="Q9248" s="215"/>
    </row>
    <row r="9249" spans="2:17" x14ac:dyDescent="0.3">
      <c r="B9249" s="102"/>
      <c r="C9249" s="210"/>
      <c r="D9249" s="102"/>
      <c r="E9249" s="210"/>
      <c r="F9249" s="102"/>
      <c r="G9249" s="210"/>
      <c r="H9249" s="102"/>
      <c r="I9249" s="210"/>
      <c r="J9249" s="102"/>
      <c r="K9249" s="210"/>
      <c r="L9249" s="102"/>
      <c r="M9249" s="210"/>
      <c r="N9249" s="102"/>
      <c r="O9249" s="210"/>
      <c r="P9249" s="102"/>
      <c r="Q9249" s="215"/>
    </row>
    <row r="9250" spans="2:17" x14ac:dyDescent="0.3">
      <c r="B9250" s="102"/>
      <c r="C9250" s="210"/>
      <c r="D9250" s="102"/>
      <c r="E9250" s="210"/>
      <c r="F9250" s="102"/>
      <c r="G9250" s="210"/>
      <c r="H9250" s="102"/>
      <c r="I9250" s="210"/>
      <c r="J9250" s="102"/>
      <c r="K9250" s="210"/>
      <c r="L9250" s="102"/>
      <c r="M9250" s="210"/>
      <c r="N9250" s="102"/>
      <c r="O9250" s="210"/>
      <c r="P9250" s="102"/>
      <c r="Q9250" s="215"/>
    </row>
    <row r="9251" spans="2:17" x14ac:dyDescent="0.3">
      <c r="B9251" s="102"/>
      <c r="C9251" s="210"/>
      <c r="D9251" s="102"/>
      <c r="E9251" s="210"/>
      <c r="F9251" s="102"/>
      <c r="G9251" s="210"/>
      <c r="H9251" s="102"/>
      <c r="I9251" s="210"/>
      <c r="J9251" s="102"/>
      <c r="K9251" s="210"/>
      <c r="L9251" s="102"/>
      <c r="M9251" s="210"/>
      <c r="N9251" s="102"/>
      <c r="O9251" s="210"/>
      <c r="P9251" s="102"/>
      <c r="Q9251" s="215"/>
    </row>
    <row r="9252" spans="2:17" x14ac:dyDescent="0.3">
      <c r="B9252" s="102"/>
      <c r="C9252" s="210"/>
      <c r="D9252" s="102"/>
      <c r="E9252" s="210"/>
      <c r="F9252" s="102"/>
      <c r="G9252" s="210"/>
      <c r="H9252" s="102"/>
      <c r="I9252" s="210"/>
      <c r="J9252" s="102"/>
      <c r="K9252" s="210"/>
      <c r="L9252" s="102"/>
      <c r="M9252" s="210"/>
      <c r="N9252" s="102"/>
      <c r="O9252" s="210"/>
      <c r="P9252" s="102"/>
      <c r="Q9252" s="215"/>
    </row>
    <row r="9253" spans="2:17" x14ac:dyDescent="0.3">
      <c r="B9253" s="102"/>
      <c r="C9253" s="210"/>
      <c r="D9253" s="102"/>
      <c r="E9253" s="210"/>
      <c r="F9253" s="102"/>
      <c r="G9253" s="210"/>
      <c r="H9253" s="102"/>
      <c r="I9253" s="210"/>
      <c r="J9253" s="102"/>
      <c r="K9253" s="210"/>
      <c r="L9253" s="102"/>
      <c r="M9253" s="210"/>
      <c r="N9253" s="102"/>
      <c r="O9253" s="210"/>
      <c r="P9253" s="102"/>
      <c r="Q9253" s="215"/>
    </row>
    <row r="9254" spans="2:17" x14ac:dyDescent="0.3">
      <c r="B9254" s="102"/>
      <c r="C9254" s="210"/>
      <c r="D9254" s="102"/>
      <c r="E9254" s="210"/>
      <c r="F9254" s="102"/>
      <c r="G9254" s="210"/>
      <c r="H9254" s="102"/>
      <c r="I9254" s="210"/>
      <c r="J9254" s="102"/>
      <c r="K9254" s="210"/>
      <c r="L9254" s="102"/>
      <c r="M9254" s="210"/>
      <c r="N9254" s="102"/>
      <c r="O9254" s="210"/>
      <c r="P9254" s="102"/>
      <c r="Q9254" s="215"/>
    </row>
    <row r="9255" spans="2:17" x14ac:dyDescent="0.3">
      <c r="B9255" s="102"/>
      <c r="C9255" s="210"/>
      <c r="D9255" s="102"/>
      <c r="E9255" s="210"/>
      <c r="F9255" s="102"/>
      <c r="G9255" s="210"/>
      <c r="H9255" s="102"/>
      <c r="I9255" s="210"/>
      <c r="J9255" s="102"/>
      <c r="K9255" s="210"/>
      <c r="L9255" s="102"/>
      <c r="M9255" s="210"/>
      <c r="N9255" s="102"/>
      <c r="O9255" s="210"/>
      <c r="P9255" s="102"/>
      <c r="Q9255" s="215"/>
    </row>
    <row r="9256" spans="2:17" x14ac:dyDescent="0.3">
      <c r="B9256" s="102"/>
      <c r="C9256" s="210"/>
      <c r="D9256" s="102"/>
      <c r="E9256" s="210"/>
      <c r="F9256" s="102"/>
      <c r="G9256" s="210"/>
      <c r="H9256" s="102"/>
      <c r="I9256" s="210"/>
      <c r="J9256" s="102"/>
      <c r="K9256" s="210"/>
      <c r="L9256" s="102"/>
      <c r="M9256" s="210"/>
      <c r="N9256" s="102"/>
      <c r="O9256" s="210"/>
      <c r="P9256" s="102"/>
      <c r="Q9256" s="215"/>
    </row>
    <row r="9257" spans="2:17" x14ac:dyDescent="0.3">
      <c r="B9257" s="102"/>
      <c r="C9257" s="210"/>
      <c r="D9257" s="102"/>
      <c r="E9257" s="210"/>
      <c r="F9257" s="102"/>
      <c r="G9257" s="210"/>
      <c r="H9257" s="102"/>
      <c r="I9257" s="210"/>
      <c r="J9257" s="102"/>
      <c r="K9257" s="210"/>
      <c r="L9257" s="102"/>
      <c r="M9257" s="210"/>
      <c r="N9257" s="102"/>
      <c r="O9257" s="210"/>
      <c r="P9257" s="102"/>
      <c r="Q9257" s="215"/>
    </row>
    <row r="9258" spans="2:17" x14ac:dyDescent="0.3">
      <c r="B9258" s="102"/>
      <c r="C9258" s="210"/>
      <c r="D9258" s="102"/>
      <c r="E9258" s="210"/>
      <c r="F9258" s="102"/>
      <c r="G9258" s="210"/>
      <c r="H9258" s="102"/>
      <c r="I9258" s="210"/>
      <c r="J9258" s="102"/>
      <c r="K9258" s="210"/>
      <c r="L9258" s="102"/>
      <c r="M9258" s="210"/>
      <c r="N9258" s="102"/>
      <c r="O9258" s="210"/>
      <c r="P9258" s="102"/>
      <c r="Q9258" s="215"/>
    </row>
    <row r="9259" spans="2:17" x14ac:dyDescent="0.3">
      <c r="B9259" s="102"/>
      <c r="C9259" s="210"/>
      <c r="D9259" s="102"/>
      <c r="E9259" s="210"/>
      <c r="F9259" s="102"/>
      <c r="G9259" s="210"/>
      <c r="H9259" s="102"/>
      <c r="I9259" s="210"/>
      <c r="J9259" s="102"/>
      <c r="K9259" s="210"/>
      <c r="L9259" s="102"/>
      <c r="M9259" s="210"/>
      <c r="N9259" s="102"/>
      <c r="O9259" s="210"/>
      <c r="P9259" s="102"/>
      <c r="Q9259" s="215"/>
    </row>
    <row r="9260" spans="2:17" x14ac:dyDescent="0.3">
      <c r="B9260" s="102"/>
      <c r="C9260" s="210"/>
      <c r="D9260" s="102"/>
      <c r="E9260" s="210"/>
      <c r="F9260" s="102"/>
      <c r="G9260" s="210"/>
      <c r="H9260" s="102"/>
      <c r="I9260" s="210"/>
      <c r="J9260" s="102"/>
      <c r="K9260" s="210"/>
      <c r="L9260" s="102"/>
      <c r="M9260" s="210"/>
      <c r="N9260" s="102"/>
      <c r="O9260" s="210"/>
      <c r="P9260" s="102"/>
      <c r="Q9260" s="215"/>
    </row>
    <row r="9261" spans="2:17" x14ac:dyDescent="0.3">
      <c r="B9261" s="102"/>
      <c r="C9261" s="210"/>
      <c r="D9261" s="102"/>
      <c r="E9261" s="210"/>
      <c r="F9261" s="102"/>
      <c r="G9261" s="210"/>
      <c r="H9261" s="102"/>
      <c r="I9261" s="210"/>
      <c r="J9261" s="102"/>
      <c r="K9261" s="210"/>
      <c r="L9261" s="102"/>
      <c r="M9261" s="210"/>
      <c r="N9261" s="102"/>
      <c r="O9261" s="210"/>
      <c r="P9261" s="102"/>
      <c r="Q9261" s="215"/>
    </row>
    <row r="9262" spans="2:17" x14ac:dyDescent="0.3">
      <c r="B9262" s="102"/>
      <c r="C9262" s="210"/>
      <c r="D9262" s="102"/>
      <c r="E9262" s="210"/>
      <c r="F9262" s="102"/>
      <c r="G9262" s="210"/>
      <c r="H9262" s="102"/>
      <c r="I9262" s="210"/>
      <c r="J9262" s="102"/>
      <c r="K9262" s="210"/>
      <c r="L9262" s="102"/>
      <c r="M9262" s="210"/>
      <c r="N9262" s="102"/>
      <c r="O9262" s="210"/>
      <c r="P9262" s="102"/>
      <c r="Q9262" s="215"/>
    </row>
    <row r="9263" spans="2:17" x14ac:dyDescent="0.3">
      <c r="B9263" s="102"/>
      <c r="C9263" s="210"/>
      <c r="D9263" s="102"/>
      <c r="E9263" s="210"/>
      <c r="F9263" s="102"/>
      <c r="G9263" s="210"/>
      <c r="H9263" s="102"/>
      <c r="I9263" s="210"/>
      <c r="J9263" s="102"/>
      <c r="K9263" s="210"/>
      <c r="L9263" s="102"/>
      <c r="M9263" s="210"/>
      <c r="N9263" s="102"/>
      <c r="O9263" s="210"/>
      <c r="P9263" s="102"/>
      <c r="Q9263" s="215"/>
    </row>
    <row r="9264" spans="2:17" x14ac:dyDescent="0.3">
      <c r="B9264" s="102"/>
      <c r="C9264" s="210"/>
      <c r="D9264" s="102"/>
      <c r="E9264" s="210"/>
      <c r="F9264" s="102"/>
      <c r="G9264" s="210"/>
      <c r="H9264" s="102"/>
      <c r="I9264" s="210"/>
      <c r="J9264" s="102"/>
      <c r="K9264" s="210"/>
      <c r="L9264" s="102"/>
      <c r="M9264" s="210"/>
      <c r="N9264" s="102"/>
      <c r="O9264" s="210"/>
      <c r="P9264" s="102"/>
      <c r="Q9264" s="215"/>
    </row>
    <row r="9265" spans="2:17" x14ac:dyDescent="0.3">
      <c r="B9265" s="102"/>
      <c r="C9265" s="210"/>
      <c r="D9265" s="102"/>
      <c r="E9265" s="210"/>
      <c r="F9265" s="102"/>
      <c r="G9265" s="210"/>
      <c r="H9265" s="102"/>
      <c r="I9265" s="210"/>
      <c r="J9265" s="102"/>
      <c r="K9265" s="210"/>
      <c r="L9265" s="102"/>
      <c r="M9265" s="210"/>
      <c r="N9265" s="102"/>
      <c r="O9265" s="210"/>
      <c r="P9265" s="102"/>
      <c r="Q9265" s="215"/>
    </row>
    <row r="9266" spans="2:17" x14ac:dyDescent="0.3">
      <c r="B9266" s="102"/>
      <c r="C9266" s="210"/>
      <c r="D9266" s="102"/>
      <c r="E9266" s="210"/>
      <c r="F9266" s="102"/>
      <c r="G9266" s="210"/>
      <c r="H9266" s="102"/>
      <c r="I9266" s="210"/>
      <c r="J9266" s="102"/>
      <c r="K9266" s="210"/>
      <c r="L9266" s="102"/>
      <c r="M9266" s="210"/>
      <c r="N9266" s="102"/>
      <c r="O9266" s="210"/>
      <c r="P9266" s="102"/>
      <c r="Q9266" s="215"/>
    </row>
    <row r="9267" spans="2:17" x14ac:dyDescent="0.3">
      <c r="B9267" s="102"/>
      <c r="C9267" s="210"/>
      <c r="D9267" s="102"/>
      <c r="E9267" s="210"/>
      <c r="F9267" s="102"/>
      <c r="G9267" s="210"/>
      <c r="H9267" s="102"/>
      <c r="I9267" s="210"/>
      <c r="J9267" s="102"/>
      <c r="K9267" s="210"/>
      <c r="L9267" s="102"/>
      <c r="M9267" s="210"/>
      <c r="N9267" s="102"/>
      <c r="O9267" s="210"/>
      <c r="P9267" s="102"/>
      <c r="Q9267" s="215"/>
    </row>
    <row r="9268" spans="2:17" x14ac:dyDescent="0.3">
      <c r="B9268" s="102"/>
      <c r="C9268" s="210"/>
      <c r="D9268" s="102"/>
      <c r="E9268" s="210"/>
      <c r="F9268" s="102"/>
      <c r="G9268" s="210"/>
      <c r="H9268" s="102"/>
      <c r="I9268" s="210"/>
      <c r="J9268" s="102"/>
      <c r="K9268" s="210"/>
      <c r="L9268" s="102"/>
      <c r="M9268" s="210"/>
      <c r="N9268" s="102"/>
      <c r="O9268" s="210"/>
      <c r="P9268" s="102"/>
      <c r="Q9268" s="215"/>
    </row>
    <row r="9269" spans="2:17" x14ac:dyDescent="0.3">
      <c r="B9269" s="102"/>
      <c r="C9269" s="210"/>
      <c r="D9269" s="102"/>
      <c r="E9269" s="210"/>
      <c r="F9269" s="102"/>
      <c r="G9269" s="210"/>
      <c r="H9269" s="102"/>
      <c r="I9269" s="210"/>
      <c r="J9269" s="102"/>
      <c r="K9269" s="210"/>
      <c r="L9269" s="102"/>
      <c r="M9269" s="210"/>
      <c r="N9269" s="102"/>
      <c r="O9269" s="210"/>
      <c r="P9269" s="102"/>
      <c r="Q9269" s="215"/>
    </row>
    <row r="9270" spans="2:17" x14ac:dyDescent="0.3">
      <c r="B9270" s="102"/>
      <c r="C9270" s="210"/>
      <c r="D9270" s="102"/>
      <c r="E9270" s="210"/>
      <c r="F9270" s="102"/>
      <c r="G9270" s="210"/>
      <c r="H9270" s="102"/>
      <c r="I9270" s="210"/>
      <c r="J9270" s="102"/>
      <c r="K9270" s="210"/>
      <c r="L9270" s="102"/>
      <c r="M9270" s="210"/>
      <c r="N9270" s="102"/>
      <c r="O9270" s="210"/>
      <c r="P9270" s="102"/>
      <c r="Q9270" s="215"/>
    </row>
    <row r="9271" spans="2:17" x14ac:dyDescent="0.3">
      <c r="B9271" s="102"/>
      <c r="C9271" s="210"/>
      <c r="D9271" s="102"/>
      <c r="E9271" s="210"/>
      <c r="F9271" s="102"/>
      <c r="G9271" s="210"/>
      <c r="H9271" s="102"/>
      <c r="I9271" s="210"/>
      <c r="J9271" s="102"/>
      <c r="K9271" s="210"/>
      <c r="L9271" s="102"/>
      <c r="M9271" s="210"/>
      <c r="N9271" s="102"/>
      <c r="O9271" s="210"/>
      <c r="P9271" s="102"/>
      <c r="Q9271" s="215"/>
    </row>
    <row r="9272" spans="2:17" x14ac:dyDescent="0.3">
      <c r="B9272" s="102"/>
      <c r="C9272" s="210"/>
      <c r="D9272" s="102"/>
      <c r="E9272" s="210"/>
      <c r="F9272" s="102"/>
      <c r="G9272" s="210"/>
      <c r="H9272" s="102"/>
      <c r="I9272" s="210"/>
      <c r="J9272" s="102"/>
      <c r="K9272" s="210"/>
      <c r="L9272" s="102"/>
      <c r="M9272" s="210"/>
      <c r="N9272" s="102"/>
      <c r="O9272" s="210"/>
      <c r="P9272" s="102"/>
      <c r="Q9272" s="215"/>
    </row>
    <row r="9273" spans="2:17" x14ac:dyDescent="0.3">
      <c r="B9273" s="102"/>
      <c r="C9273" s="210"/>
      <c r="D9273" s="102"/>
      <c r="E9273" s="210"/>
      <c r="F9273" s="102"/>
      <c r="G9273" s="210"/>
      <c r="H9273" s="102"/>
      <c r="I9273" s="210"/>
      <c r="J9273" s="102"/>
      <c r="K9273" s="210"/>
      <c r="L9273" s="102"/>
      <c r="M9273" s="210"/>
      <c r="N9273" s="102"/>
      <c r="O9273" s="210"/>
      <c r="P9273" s="102"/>
      <c r="Q9273" s="215"/>
    </row>
    <row r="9274" spans="2:17" x14ac:dyDescent="0.3">
      <c r="B9274" s="102"/>
      <c r="C9274" s="210"/>
      <c r="D9274" s="102"/>
      <c r="E9274" s="210"/>
      <c r="F9274" s="102"/>
      <c r="G9274" s="210"/>
      <c r="H9274" s="102"/>
      <c r="I9274" s="210"/>
      <c r="J9274" s="102"/>
      <c r="K9274" s="210"/>
      <c r="L9274" s="102"/>
      <c r="M9274" s="210"/>
      <c r="N9274" s="102"/>
      <c r="O9274" s="210"/>
      <c r="P9274" s="102"/>
      <c r="Q9274" s="215"/>
    </row>
    <row r="9275" spans="2:17" x14ac:dyDescent="0.3">
      <c r="B9275" s="102"/>
      <c r="C9275" s="210"/>
      <c r="D9275" s="102"/>
      <c r="E9275" s="210"/>
      <c r="F9275" s="102"/>
      <c r="G9275" s="210"/>
      <c r="H9275" s="102"/>
      <c r="I9275" s="210"/>
      <c r="J9275" s="102"/>
      <c r="K9275" s="210"/>
      <c r="L9275" s="102"/>
      <c r="M9275" s="210"/>
      <c r="N9275" s="102"/>
      <c r="O9275" s="210"/>
      <c r="P9275" s="102"/>
      <c r="Q9275" s="215"/>
    </row>
    <row r="9276" spans="2:17" x14ac:dyDescent="0.3">
      <c r="B9276" s="102"/>
      <c r="C9276" s="210"/>
      <c r="D9276" s="102"/>
      <c r="E9276" s="210"/>
      <c r="F9276" s="102"/>
      <c r="G9276" s="210"/>
      <c r="H9276" s="102"/>
      <c r="I9276" s="210"/>
      <c r="J9276" s="102"/>
      <c r="K9276" s="210"/>
      <c r="L9276" s="102"/>
      <c r="M9276" s="210"/>
      <c r="N9276" s="102"/>
      <c r="O9276" s="210"/>
      <c r="P9276" s="102"/>
      <c r="Q9276" s="215"/>
    </row>
    <row r="9277" spans="2:17" x14ac:dyDescent="0.3">
      <c r="B9277" s="102"/>
      <c r="C9277" s="210"/>
      <c r="D9277" s="102"/>
      <c r="E9277" s="210"/>
      <c r="F9277" s="102"/>
      <c r="G9277" s="210"/>
      <c r="H9277" s="102"/>
      <c r="I9277" s="210"/>
      <c r="J9277" s="102"/>
      <c r="K9277" s="210"/>
      <c r="L9277" s="102"/>
      <c r="M9277" s="210"/>
      <c r="N9277" s="102"/>
      <c r="O9277" s="210"/>
      <c r="P9277" s="102"/>
      <c r="Q9277" s="215"/>
    </row>
    <row r="9278" spans="2:17" x14ac:dyDescent="0.3">
      <c r="B9278" s="102"/>
      <c r="C9278" s="210"/>
      <c r="D9278" s="102"/>
      <c r="E9278" s="210"/>
      <c r="F9278" s="102"/>
      <c r="G9278" s="210"/>
      <c r="H9278" s="102"/>
      <c r="I9278" s="210"/>
      <c r="J9278" s="102"/>
      <c r="K9278" s="210"/>
      <c r="L9278" s="102"/>
      <c r="M9278" s="210"/>
      <c r="N9278" s="102"/>
      <c r="O9278" s="210"/>
      <c r="P9278" s="102"/>
      <c r="Q9278" s="215"/>
    </row>
    <row r="9279" spans="2:17" x14ac:dyDescent="0.3">
      <c r="B9279" s="102"/>
      <c r="C9279" s="210"/>
      <c r="D9279" s="102"/>
      <c r="E9279" s="210"/>
      <c r="F9279" s="102"/>
      <c r="G9279" s="210"/>
      <c r="H9279" s="102"/>
      <c r="I9279" s="210"/>
      <c r="J9279" s="102"/>
      <c r="K9279" s="210"/>
      <c r="L9279" s="102"/>
      <c r="M9279" s="210"/>
      <c r="N9279" s="102"/>
      <c r="O9279" s="210"/>
      <c r="P9279" s="102"/>
      <c r="Q9279" s="215"/>
    </row>
    <row r="9280" spans="2:17" x14ac:dyDescent="0.3">
      <c r="B9280" s="102"/>
      <c r="C9280" s="210"/>
      <c r="D9280" s="102"/>
      <c r="E9280" s="210"/>
      <c r="F9280" s="102"/>
      <c r="G9280" s="210"/>
      <c r="H9280" s="102"/>
      <c r="I9280" s="210"/>
      <c r="J9280" s="102"/>
      <c r="K9280" s="210"/>
      <c r="L9280" s="102"/>
      <c r="M9280" s="210"/>
      <c r="N9280" s="102"/>
      <c r="O9280" s="210"/>
      <c r="P9280" s="102"/>
      <c r="Q9280" s="215"/>
    </row>
    <row r="9281" spans="2:17" x14ac:dyDescent="0.3">
      <c r="B9281" s="102"/>
      <c r="C9281" s="210"/>
      <c r="D9281" s="102"/>
      <c r="E9281" s="210"/>
      <c r="F9281" s="102"/>
      <c r="G9281" s="210"/>
      <c r="H9281" s="102"/>
      <c r="I9281" s="210"/>
      <c r="J9281" s="102"/>
      <c r="K9281" s="210"/>
      <c r="L9281" s="102"/>
      <c r="M9281" s="210"/>
      <c r="N9281" s="102"/>
      <c r="O9281" s="210"/>
      <c r="P9281" s="102"/>
      <c r="Q9281" s="215"/>
    </row>
    <row r="9282" spans="2:17" x14ac:dyDescent="0.3">
      <c r="B9282" s="102"/>
      <c r="C9282" s="210"/>
      <c r="D9282" s="102"/>
      <c r="E9282" s="210"/>
      <c r="F9282" s="102"/>
      <c r="G9282" s="210"/>
      <c r="H9282" s="102"/>
      <c r="I9282" s="210"/>
      <c r="J9282" s="102"/>
      <c r="K9282" s="210"/>
      <c r="L9282" s="102"/>
      <c r="M9282" s="210"/>
      <c r="N9282" s="102"/>
      <c r="O9282" s="210"/>
      <c r="P9282" s="102"/>
      <c r="Q9282" s="215"/>
    </row>
    <row r="9283" spans="2:17" x14ac:dyDescent="0.3">
      <c r="B9283" s="102"/>
      <c r="C9283" s="210"/>
      <c r="D9283" s="102"/>
      <c r="E9283" s="210"/>
      <c r="F9283" s="102"/>
      <c r="G9283" s="210"/>
      <c r="H9283" s="102"/>
      <c r="I9283" s="210"/>
      <c r="J9283" s="102"/>
      <c r="K9283" s="210"/>
      <c r="L9283" s="102"/>
      <c r="M9283" s="210"/>
      <c r="N9283" s="102"/>
      <c r="O9283" s="210"/>
      <c r="P9283" s="102"/>
      <c r="Q9283" s="215"/>
    </row>
    <row r="9284" spans="2:17" x14ac:dyDescent="0.3">
      <c r="B9284" s="102"/>
      <c r="C9284" s="210"/>
      <c r="D9284" s="102"/>
      <c r="E9284" s="210"/>
      <c r="F9284" s="102"/>
      <c r="G9284" s="210"/>
      <c r="H9284" s="102"/>
      <c r="I9284" s="210"/>
      <c r="J9284" s="102"/>
      <c r="K9284" s="210"/>
      <c r="L9284" s="102"/>
      <c r="M9284" s="210"/>
      <c r="N9284" s="102"/>
      <c r="O9284" s="210"/>
      <c r="P9284" s="102"/>
      <c r="Q9284" s="215"/>
    </row>
    <row r="9285" spans="2:17" x14ac:dyDescent="0.3">
      <c r="B9285" s="102"/>
      <c r="C9285" s="210"/>
      <c r="D9285" s="102"/>
      <c r="E9285" s="210"/>
      <c r="F9285" s="102"/>
      <c r="G9285" s="210"/>
      <c r="H9285" s="102"/>
      <c r="I9285" s="210"/>
      <c r="J9285" s="102"/>
      <c r="K9285" s="210"/>
      <c r="L9285" s="102"/>
      <c r="M9285" s="210"/>
      <c r="N9285" s="102"/>
      <c r="O9285" s="210"/>
      <c r="P9285" s="102"/>
      <c r="Q9285" s="215"/>
    </row>
    <row r="9286" spans="2:17" x14ac:dyDescent="0.3">
      <c r="B9286" s="102"/>
      <c r="C9286" s="210"/>
      <c r="D9286" s="102"/>
      <c r="E9286" s="210"/>
      <c r="F9286" s="102"/>
      <c r="G9286" s="210"/>
      <c r="H9286" s="102"/>
      <c r="I9286" s="210"/>
      <c r="J9286" s="102"/>
      <c r="K9286" s="210"/>
      <c r="L9286" s="102"/>
      <c r="M9286" s="210"/>
      <c r="N9286" s="102"/>
      <c r="O9286" s="210"/>
      <c r="P9286" s="102"/>
      <c r="Q9286" s="215"/>
    </row>
    <row r="9287" spans="2:17" x14ac:dyDescent="0.3">
      <c r="B9287" s="102"/>
      <c r="C9287" s="210"/>
      <c r="D9287" s="102"/>
      <c r="E9287" s="210"/>
      <c r="F9287" s="102"/>
      <c r="G9287" s="210"/>
      <c r="H9287" s="102"/>
      <c r="I9287" s="210"/>
      <c r="J9287" s="102"/>
      <c r="K9287" s="210"/>
      <c r="L9287" s="102"/>
      <c r="M9287" s="210"/>
      <c r="N9287" s="102"/>
      <c r="O9287" s="210"/>
      <c r="P9287" s="102"/>
      <c r="Q9287" s="215"/>
    </row>
    <row r="9288" spans="2:17" x14ac:dyDescent="0.3">
      <c r="B9288" s="102"/>
      <c r="C9288" s="210"/>
      <c r="D9288" s="102"/>
      <c r="E9288" s="210"/>
      <c r="F9288" s="102"/>
      <c r="G9288" s="210"/>
      <c r="H9288" s="102"/>
      <c r="I9288" s="210"/>
      <c r="J9288" s="102"/>
      <c r="K9288" s="210"/>
      <c r="L9288" s="102"/>
      <c r="M9288" s="210"/>
      <c r="N9288" s="102"/>
      <c r="O9288" s="210"/>
      <c r="P9288" s="102"/>
      <c r="Q9288" s="215"/>
    </row>
    <row r="9289" spans="2:17" x14ac:dyDescent="0.3">
      <c r="B9289" s="102"/>
      <c r="C9289" s="210"/>
      <c r="D9289" s="102"/>
      <c r="E9289" s="210"/>
      <c r="F9289" s="102"/>
      <c r="G9289" s="210"/>
      <c r="H9289" s="102"/>
      <c r="I9289" s="210"/>
      <c r="J9289" s="102"/>
      <c r="K9289" s="210"/>
      <c r="L9289" s="102"/>
      <c r="M9289" s="210"/>
      <c r="N9289" s="102"/>
      <c r="O9289" s="210"/>
      <c r="P9289" s="102"/>
      <c r="Q9289" s="215"/>
    </row>
    <row r="9290" spans="2:17" x14ac:dyDescent="0.3">
      <c r="B9290" s="102"/>
      <c r="C9290" s="210"/>
      <c r="D9290" s="102"/>
      <c r="E9290" s="210"/>
      <c r="F9290" s="102"/>
      <c r="G9290" s="210"/>
      <c r="H9290" s="102"/>
      <c r="I9290" s="210"/>
      <c r="J9290" s="102"/>
      <c r="K9290" s="210"/>
      <c r="L9290" s="102"/>
      <c r="M9290" s="210"/>
      <c r="N9290" s="102"/>
      <c r="O9290" s="210"/>
      <c r="P9290" s="102"/>
      <c r="Q9290" s="215"/>
    </row>
    <row r="9291" spans="2:17" x14ac:dyDescent="0.3">
      <c r="B9291" s="102"/>
      <c r="C9291" s="210"/>
      <c r="D9291" s="102"/>
      <c r="E9291" s="210"/>
      <c r="F9291" s="102"/>
      <c r="G9291" s="210"/>
      <c r="H9291" s="102"/>
      <c r="I9291" s="210"/>
      <c r="J9291" s="102"/>
      <c r="K9291" s="210"/>
      <c r="L9291" s="102"/>
      <c r="M9291" s="210"/>
      <c r="N9291" s="102"/>
      <c r="O9291" s="210"/>
      <c r="P9291" s="102"/>
      <c r="Q9291" s="215"/>
    </row>
    <row r="9292" spans="2:17" x14ac:dyDescent="0.3">
      <c r="B9292" s="102"/>
      <c r="C9292" s="210"/>
      <c r="D9292" s="102"/>
      <c r="E9292" s="210"/>
      <c r="F9292" s="102"/>
      <c r="G9292" s="210"/>
      <c r="H9292" s="102"/>
      <c r="I9292" s="210"/>
      <c r="J9292" s="102"/>
      <c r="K9292" s="210"/>
      <c r="L9292" s="102"/>
      <c r="M9292" s="210"/>
      <c r="N9292" s="102"/>
      <c r="O9292" s="210"/>
      <c r="P9292" s="102"/>
      <c r="Q9292" s="215"/>
    </row>
    <row r="9293" spans="2:17" x14ac:dyDescent="0.3">
      <c r="B9293" s="102"/>
      <c r="C9293" s="210"/>
      <c r="D9293" s="102"/>
      <c r="E9293" s="210"/>
      <c r="F9293" s="102"/>
      <c r="G9293" s="210"/>
      <c r="H9293" s="102"/>
      <c r="I9293" s="210"/>
      <c r="J9293" s="102"/>
      <c r="K9293" s="210"/>
      <c r="L9293" s="102"/>
      <c r="M9293" s="210"/>
      <c r="N9293" s="102"/>
      <c r="O9293" s="210"/>
      <c r="P9293" s="102"/>
      <c r="Q9293" s="215"/>
    </row>
    <row r="9294" spans="2:17" x14ac:dyDescent="0.3">
      <c r="B9294" s="102"/>
      <c r="C9294" s="210"/>
      <c r="D9294" s="102"/>
      <c r="E9294" s="210"/>
      <c r="F9294" s="102"/>
      <c r="G9294" s="210"/>
      <c r="H9294" s="102"/>
      <c r="I9294" s="210"/>
      <c r="J9294" s="102"/>
      <c r="K9294" s="210"/>
      <c r="L9294" s="102"/>
      <c r="M9294" s="210"/>
      <c r="N9294" s="102"/>
      <c r="O9294" s="210"/>
      <c r="P9294" s="102"/>
      <c r="Q9294" s="215"/>
    </row>
    <row r="9295" spans="2:17" x14ac:dyDescent="0.3">
      <c r="B9295" s="102"/>
      <c r="C9295" s="210"/>
      <c r="D9295" s="102"/>
      <c r="E9295" s="210"/>
      <c r="F9295" s="102"/>
      <c r="G9295" s="210"/>
      <c r="H9295" s="102"/>
      <c r="I9295" s="210"/>
      <c r="J9295" s="102"/>
      <c r="K9295" s="210"/>
      <c r="L9295" s="102"/>
      <c r="M9295" s="210"/>
      <c r="N9295" s="102"/>
      <c r="O9295" s="210"/>
      <c r="P9295" s="102"/>
      <c r="Q9295" s="215"/>
    </row>
    <row r="9296" spans="2:17" x14ac:dyDescent="0.3">
      <c r="B9296" s="102"/>
      <c r="C9296" s="210"/>
      <c r="D9296" s="102"/>
      <c r="E9296" s="210"/>
      <c r="F9296" s="102"/>
      <c r="G9296" s="210"/>
      <c r="H9296" s="102"/>
      <c r="I9296" s="210"/>
      <c r="J9296" s="102"/>
      <c r="K9296" s="210"/>
      <c r="L9296" s="102"/>
      <c r="M9296" s="210"/>
      <c r="N9296" s="102"/>
      <c r="O9296" s="210"/>
      <c r="P9296" s="102"/>
      <c r="Q9296" s="215"/>
    </row>
    <row r="9297" spans="2:17" x14ac:dyDescent="0.3">
      <c r="B9297" s="102"/>
      <c r="C9297" s="210"/>
      <c r="D9297" s="102"/>
      <c r="E9297" s="210"/>
      <c r="F9297" s="102"/>
      <c r="G9297" s="210"/>
      <c r="H9297" s="102"/>
      <c r="I9297" s="210"/>
      <c r="J9297" s="102"/>
      <c r="K9297" s="210"/>
      <c r="L9297" s="102"/>
      <c r="M9297" s="210"/>
      <c r="N9297" s="102"/>
      <c r="O9297" s="210"/>
      <c r="P9297" s="102"/>
      <c r="Q9297" s="215"/>
    </row>
    <row r="9298" spans="2:17" x14ac:dyDescent="0.3">
      <c r="B9298" s="102"/>
      <c r="C9298" s="210"/>
      <c r="D9298" s="102"/>
      <c r="E9298" s="210"/>
      <c r="F9298" s="102"/>
      <c r="G9298" s="210"/>
      <c r="H9298" s="102"/>
      <c r="I9298" s="210"/>
      <c r="J9298" s="102"/>
      <c r="K9298" s="210"/>
      <c r="L9298" s="102"/>
      <c r="M9298" s="210"/>
      <c r="N9298" s="102"/>
      <c r="O9298" s="210"/>
      <c r="P9298" s="102"/>
      <c r="Q9298" s="215"/>
    </row>
    <row r="9299" spans="2:17" x14ac:dyDescent="0.3">
      <c r="B9299" s="102"/>
      <c r="C9299" s="210"/>
      <c r="D9299" s="102"/>
      <c r="E9299" s="210"/>
      <c r="F9299" s="102"/>
      <c r="G9299" s="210"/>
      <c r="H9299" s="102"/>
      <c r="I9299" s="210"/>
      <c r="J9299" s="102"/>
      <c r="K9299" s="210"/>
      <c r="L9299" s="102"/>
      <c r="M9299" s="210"/>
      <c r="N9299" s="102"/>
      <c r="O9299" s="210"/>
      <c r="P9299" s="102"/>
      <c r="Q9299" s="215"/>
    </row>
    <row r="9300" spans="2:17" x14ac:dyDescent="0.3">
      <c r="B9300" s="102"/>
      <c r="C9300" s="210"/>
      <c r="D9300" s="102"/>
      <c r="E9300" s="210"/>
      <c r="F9300" s="102"/>
      <c r="G9300" s="210"/>
      <c r="H9300" s="102"/>
      <c r="I9300" s="210"/>
      <c r="J9300" s="102"/>
      <c r="K9300" s="210"/>
      <c r="L9300" s="102"/>
      <c r="M9300" s="210"/>
      <c r="N9300" s="102"/>
      <c r="O9300" s="210"/>
      <c r="P9300" s="102"/>
      <c r="Q9300" s="215"/>
    </row>
    <row r="9301" spans="2:17" x14ac:dyDescent="0.3">
      <c r="B9301" s="102"/>
      <c r="C9301" s="210"/>
      <c r="D9301" s="102"/>
      <c r="E9301" s="210"/>
      <c r="F9301" s="102"/>
      <c r="G9301" s="210"/>
      <c r="H9301" s="102"/>
      <c r="I9301" s="210"/>
      <c r="J9301" s="102"/>
      <c r="K9301" s="210"/>
      <c r="L9301" s="102"/>
      <c r="M9301" s="210"/>
      <c r="N9301" s="102"/>
      <c r="O9301" s="210"/>
      <c r="P9301" s="102"/>
      <c r="Q9301" s="215"/>
    </row>
    <row r="9302" spans="2:17" x14ac:dyDescent="0.3">
      <c r="B9302" s="102"/>
      <c r="C9302" s="210"/>
      <c r="D9302" s="102"/>
      <c r="E9302" s="210"/>
      <c r="F9302" s="102"/>
      <c r="G9302" s="210"/>
      <c r="H9302" s="102"/>
      <c r="I9302" s="210"/>
      <c r="J9302" s="102"/>
      <c r="K9302" s="210"/>
      <c r="L9302" s="102"/>
      <c r="M9302" s="210"/>
      <c r="N9302" s="102"/>
      <c r="O9302" s="210"/>
      <c r="P9302" s="102"/>
      <c r="Q9302" s="215"/>
    </row>
    <row r="9303" spans="2:17" x14ac:dyDescent="0.3">
      <c r="B9303" s="102"/>
      <c r="C9303" s="210"/>
      <c r="D9303" s="102"/>
      <c r="E9303" s="210"/>
      <c r="F9303" s="102"/>
      <c r="G9303" s="210"/>
      <c r="H9303" s="102"/>
      <c r="I9303" s="210"/>
      <c r="J9303" s="102"/>
      <c r="K9303" s="210"/>
      <c r="L9303" s="102"/>
      <c r="M9303" s="210"/>
      <c r="N9303" s="102"/>
      <c r="O9303" s="210"/>
      <c r="P9303" s="102"/>
      <c r="Q9303" s="215"/>
    </row>
    <row r="9304" spans="2:17" x14ac:dyDescent="0.3">
      <c r="B9304" s="102"/>
      <c r="C9304" s="210"/>
      <c r="D9304" s="102"/>
      <c r="E9304" s="210"/>
      <c r="F9304" s="102"/>
      <c r="G9304" s="210"/>
      <c r="H9304" s="102"/>
      <c r="I9304" s="210"/>
      <c r="J9304" s="102"/>
      <c r="K9304" s="210"/>
      <c r="L9304" s="102"/>
      <c r="M9304" s="210"/>
      <c r="N9304" s="102"/>
      <c r="O9304" s="210"/>
      <c r="P9304" s="102"/>
      <c r="Q9304" s="215"/>
    </row>
    <row r="9305" spans="2:17" x14ac:dyDescent="0.3">
      <c r="B9305" s="102"/>
      <c r="C9305" s="210"/>
      <c r="D9305" s="102"/>
      <c r="E9305" s="210"/>
      <c r="F9305" s="102"/>
      <c r="G9305" s="210"/>
      <c r="H9305" s="102"/>
      <c r="I9305" s="210"/>
      <c r="J9305" s="102"/>
      <c r="K9305" s="210"/>
      <c r="L9305" s="102"/>
      <c r="M9305" s="210"/>
      <c r="N9305" s="102"/>
      <c r="O9305" s="210"/>
      <c r="P9305" s="102"/>
      <c r="Q9305" s="215"/>
    </row>
    <row r="9306" spans="2:17" x14ac:dyDescent="0.3">
      <c r="B9306" s="102"/>
      <c r="C9306" s="210"/>
      <c r="D9306" s="102"/>
      <c r="E9306" s="210"/>
      <c r="F9306" s="102"/>
      <c r="G9306" s="210"/>
      <c r="H9306" s="102"/>
      <c r="I9306" s="210"/>
      <c r="J9306" s="102"/>
      <c r="K9306" s="210"/>
      <c r="L9306" s="102"/>
      <c r="M9306" s="210"/>
      <c r="N9306" s="102"/>
      <c r="O9306" s="210"/>
      <c r="P9306" s="102"/>
      <c r="Q9306" s="215"/>
    </row>
    <row r="9307" spans="2:17" x14ac:dyDescent="0.3">
      <c r="B9307" s="102"/>
      <c r="C9307" s="210"/>
      <c r="D9307" s="102"/>
      <c r="E9307" s="210"/>
      <c r="F9307" s="102"/>
      <c r="G9307" s="210"/>
      <c r="H9307" s="102"/>
      <c r="I9307" s="210"/>
      <c r="J9307" s="102"/>
      <c r="K9307" s="210"/>
      <c r="L9307" s="102"/>
      <c r="M9307" s="210"/>
      <c r="N9307" s="102"/>
      <c r="O9307" s="210"/>
      <c r="P9307" s="102"/>
      <c r="Q9307" s="215"/>
    </row>
    <row r="9308" spans="2:17" x14ac:dyDescent="0.3">
      <c r="B9308" s="102"/>
      <c r="C9308" s="210"/>
      <c r="D9308" s="102"/>
      <c r="E9308" s="210"/>
      <c r="F9308" s="102"/>
      <c r="G9308" s="210"/>
      <c r="H9308" s="102"/>
      <c r="I9308" s="210"/>
      <c r="J9308" s="102"/>
      <c r="K9308" s="210"/>
      <c r="L9308" s="102"/>
      <c r="M9308" s="210"/>
      <c r="N9308" s="102"/>
      <c r="O9308" s="210"/>
      <c r="P9308" s="102"/>
      <c r="Q9308" s="215"/>
    </row>
    <row r="9309" spans="2:17" x14ac:dyDescent="0.3">
      <c r="B9309" s="102"/>
      <c r="C9309" s="210"/>
      <c r="D9309" s="102"/>
      <c r="E9309" s="210"/>
      <c r="F9309" s="102"/>
      <c r="G9309" s="210"/>
      <c r="H9309" s="102"/>
      <c r="I9309" s="210"/>
      <c r="J9309" s="102"/>
      <c r="K9309" s="210"/>
      <c r="L9309" s="102"/>
      <c r="M9309" s="210"/>
      <c r="N9309" s="102"/>
      <c r="O9309" s="210"/>
      <c r="P9309" s="102"/>
      <c r="Q9309" s="215"/>
    </row>
    <row r="9310" spans="2:17" x14ac:dyDescent="0.3">
      <c r="B9310" s="102"/>
      <c r="C9310" s="210"/>
      <c r="D9310" s="102"/>
      <c r="E9310" s="210"/>
      <c r="F9310" s="102"/>
      <c r="G9310" s="210"/>
      <c r="H9310" s="102"/>
      <c r="I9310" s="210"/>
      <c r="J9310" s="102"/>
      <c r="K9310" s="210"/>
      <c r="L9310" s="102"/>
      <c r="M9310" s="210"/>
      <c r="N9310" s="102"/>
      <c r="O9310" s="210"/>
      <c r="P9310" s="102"/>
      <c r="Q9310" s="215"/>
    </row>
    <row r="9311" spans="2:17" x14ac:dyDescent="0.3">
      <c r="B9311" s="102"/>
      <c r="C9311" s="210"/>
      <c r="D9311" s="102"/>
      <c r="E9311" s="210"/>
      <c r="F9311" s="102"/>
      <c r="G9311" s="210"/>
      <c r="H9311" s="102"/>
      <c r="I9311" s="210"/>
      <c r="J9311" s="102"/>
      <c r="K9311" s="210"/>
      <c r="L9311" s="102"/>
      <c r="M9311" s="210"/>
      <c r="N9311" s="102"/>
      <c r="O9311" s="210"/>
      <c r="P9311" s="102"/>
      <c r="Q9311" s="215"/>
    </row>
    <row r="9312" spans="2:17" x14ac:dyDescent="0.3">
      <c r="B9312" s="102"/>
      <c r="C9312" s="210"/>
      <c r="D9312" s="102"/>
      <c r="E9312" s="210"/>
      <c r="F9312" s="102"/>
      <c r="G9312" s="210"/>
      <c r="H9312" s="102"/>
      <c r="I9312" s="210"/>
      <c r="J9312" s="102"/>
      <c r="K9312" s="210"/>
      <c r="L9312" s="102"/>
      <c r="M9312" s="210"/>
      <c r="N9312" s="102"/>
      <c r="O9312" s="210"/>
      <c r="P9312" s="102"/>
      <c r="Q9312" s="215"/>
    </row>
    <row r="9313" spans="2:17" x14ac:dyDescent="0.3">
      <c r="B9313" s="102"/>
      <c r="C9313" s="210"/>
      <c r="D9313" s="102"/>
      <c r="E9313" s="210"/>
      <c r="F9313" s="102"/>
      <c r="G9313" s="210"/>
      <c r="H9313" s="102"/>
      <c r="I9313" s="210"/>
      <c r="J9313" s="102"/>
      <c r="K9313" s="210"/>
      <c r="L9313" s="102"/>
      <c r="M9313" s="210"/>
      <c r="N9313" s="102"/>
      <c r="O9313" s="210"/>
      <c r="P9313" s="102"/>
      <c r="Q9313" s="215"/>
    </row>
    <row r="9314" spans="2:17" x14ac:dyDescent="0.3">
      <c r="B9314" s="102"/>
      <c r="C9314" s="210"/>
      <c r="D9314" s="102"/>
      <c r="E9314" s="210"/>
      <c r="F9314" s="102"/>
      <c r="G9314" s="210"/>
      <c r="H9314" s="102"/>
      <c r="I9314" s="210"/>
      <c r="J9314" s="102"/>
      <c r="K9314" s="210"/>
      <c r="L9314" s="102"/>
      <c r="M9314" s="210"/>
      <c r="N9314" s="102"/>
      <c r="O9314" s="210"/>
      <c r="P9314" s="102"/>
      <c r="Q9314" s="215"/>
    </row>
    <row r="9315" spans="2:17" x14ac:dyDescent="0.3">
      <c r="B9315" s="102"/>
      <c r="C9315" s="210"/>
      <c r="D9315" s="102"/>
      <c r="E9315" s="210"/>
      <c r="F9315" s="102"/>
      <c r="G9315" s="210"/>
      <c r="H9315" s="102"/>
      <c r="I9315" s="210"/>
      <c r="J9315" s="102"/>
      <c r="K9315" s="210"/>
      <c r="L9315" s="102"/>
      <c r="M9315" s="210"/>
      <c r="N9315" s="102"/>
      <c r="O9315" s="210"/>
      <c r="P9315" s="102"/>
      <c r="Q9315" s="215"/>
    </row>
    <row r="9316" spans="2:17" x14ac:dyDescent="0.3">
      <c r="B9316" s="102"/>
      <c r="C9316" s="210"/>
      <c r="D9316" s="102"/>
      <c r="E9316" s="210"/>
      <c r="F9316" s="102"/>
      <c r="G9316" s="210"/>
      <c r="H9316" s="102"/>
      <c r="I9316" s="210"/>
      <c r="J9316" s="102"/>
      <c r="K9316" s="210"/>
      <c r="L9316" s="102"/>
      <c r="M9316" s="210"/>
      <c r="N9316" s="102"/>
      <c r="O9316" s="210"/>
      <c r="P9316" s="102"/>
      <c r="Q9316" s="215"/>
    </row>
    <row r="9317" spans="2:17" x14ac:dyDescent="0.3">
      <c r="B9317" s="102"/>
      <c r="C9317" s="210"/>
      <c r="D9317" s="102"/>
      <c r="E9317" s="210"/>
      <c r="F9317" s="102"/>
      <c r="G9317" s="210"/>
      <c r="H9317" s="102"/>
      <c r="I9317" s="210"/>
      <c r="J9317" s="102"/>
      <c r="K9317" s="210"/>
      <c r="L9317" s="102"/>
      <c r="M9317" s="210"/>
      <c r="N9317" s="102"/>
      <c r="O9317" s="210"/>
      <c r="P9317" s="102"/>
      <c r="Q9317" s="215"/>
    </row>
    <row r="9318" spans="2:17" x14ac:dyDescent="0.3">
      <c r="B9318" s="102"/>
      <c r="C9318" s="210"/>
      <c r="D9318" s="102"/>
      <c r="E9318" s="210"/>
      <c r="F9318" s="102"/>
      <c r="G9318" s="210"/>
      <c r="H9318" s="102"/>
      <c r="I9318" s="210"/>
      <c r="J9318" s="102"/>
      <c r="K9318" s="210"/>
      <c r="L9318" s="102"/>
      <c r="M9318" s="210"/>
      <c r="N9318" s="102"/>
      <c r="O9318" s="210"/>
      <c r="P9318" s="102"/>
      <c r="Q9318" s="215"/>
    </row>
    <row r="9319" spans="2:17" x14ac:dyDescent="0.3">
      <c r="B9319" s="102"/>
      <c r="C9319" s="210"/>
      <c r="D9319" s="102"/>
      <c r="E9319" s="210"/>
      <c r="F9319" s="102"/>
      <c r="G9319" s="210"/>
      <c r="H9319" s="102"/>
      <c r="I9319" s="210"/>
      <c r="J9319" s="102"/>
      <c r="K9319" s="210"/>
      <c r="L9319" s="102"/>
      <c r="M9319" s="210"/>
      <c r="N9319" s="102"/>
      <c r="O9319" s="210"/>
      <c r="P9319" s="102"/>
      <c r="Q9319" s="215"/>
    </row>
    <row r="9320" spans="2:17" x14ac:dyDescent="0.3">
      <c r="B9320" s="102"/>
      <c r="C9320" s="210"/>
      <c r="D9320" s="102"/>
      <c r="E9320" s="210"/>
      <c r="F9320" s="102"/>
      <c r="G9320" s="210"/>
      <c r="H9320" s="102"/>
      <c r="I9320" s="210"/>
      <c r="J9320" s="102"/>
      <c r="K9320" s="210"/>
      <c r="L9320" s="102"/>
      <c r="M9320" s="210"/>
      <c r="N9320" s="102"/>
      <c r="O9320" s="210"/>
      <c r="P9320" s="102"/>
      <c r="Q9320" s="215"/>
    </row>
    <row r="9321" spans="2:17" x14ac:dyDescent="0.3">
      <c r="B9321" s="102"/>
      <c r="C9321" s="210"/>
      <c r="D9321" s="102"/>
      <c r="E9321" s="210"/>
      <c r="F9321" s="102"/>
      <c r="G9321" s="210"/>
      <c r="H9321" s="102"/>
      <c r="I9321" s="210"/>
      <c r="J9321" s="102"/>
      <c r="K9321" s="210"/>
      <c r="L9321" s="102"/>
      <c r="M9321" s="210"/>
      <c r="N9321" s="102"/>
      <c r="O9321" s="210"/>
      <c r="P9321" s="102"/>
      <c r="Q9321" s="215"/>
    </row>
    <row r="9322" spans="2:17" x14ac:dyDescent="0.3">
      <c r="B9322" s="102"/>
      <c r="C9322" s="210"/>
      <c r="D9322" s="102"/>
      <c r="E9322" s="210"/>
      <c r="F9322" s="102"/>
      <c r="G9322" s="210"/>
      <c r="H9322" s="102"/>
      <c r="I9322" s="210"/>
      <c r="J9322" s="102"/>
      <c r="K9322" s="210"/>
      <c r="L9322" s="102"/>
      <c r="M9322" s="210"/>
      <c r="N9322" s="102"/>
      <c r="O9322" s="210"/>
      <c r="P9322" s="102"/>
      <c r="Q9322" s="215"/>
    </row>
    <row r="9323" spans="2:17" x14ac:dyDescent="0.3">
      <c r="B9323" s="102"/>
      <c r="C9323" s="210"/>
      <c r="D9323" s="102"/>
      <c r="E9323" s="210"/>
      <c r="F9323" s="102"/>
      <c r="G9323" s="210"/>
      <c r="H9323" s="102"/>
      <c r="I9323" s="210"/>
      <c r="J9323" s="102"/>
      <c r="K9323" s="210"/>
      <c r="L9323" s="102"/>
      <c r="M9323" s="210"/>
      <c r="N9323" s="102"/>
      <c r="O9323" s="210"/>
      <c r="P9323" s="102"/>
      <c r="Q9323" s="215"/>
    </row>
    <row r="9324" spans="2:17" x14ac:dyDescent="0.3">
      <c r="B9324" s="102"/>
      <c r="C9324" s="210"/>
      <c r="D9324" s="102"/>
      <c r="E9324" s="210"/>
      <c r="F9324" s="102"/>
      <c r="G9324" s="210"/>
      <c r="H9324" s="102"/>
      <c r="I9324" s="210"/>
      <c r="J9324" s="102"/>
      <c r="K9324" s="210"/>
      <c r="L9324" s="102"/>
      <c r="M9324" s="210"/>
      <c r="N9324" s="102"/>
      <c r="O9324" s="210"/>
      <c r="P9324" s="102"/>
      <c r="Q9324" s="215"/>
    </row>
    <row r="9325" spans="2:17" x14ac:dyDescent="0.3">
      <c r="B9325" s="102"/>
      <c r="C9325" s="210"/>
      <c r="D9325" s="102"/>
      <c r="E9325" s="210"/>
      <c r="F9325" s="102"/>
      <c r="G9325" s="210"/>
      <c r="H9325" s="102"/>
      <c r="I9325" s="210"/>
      <c r="J9325" s="102"/>
      <c r="K9325" s="210"/>
      <c r="L9325" s="102"/>
      <c r="M9325" s="210"/>
      <c r="N9325" s="102"/>
      <c r="O9325" s="210"/>
      <c r="P9325" s="102"/>
      <c r="Q9325" s="215"/>
    </row>
    <row r="9326" spans="2:17" x14ac:dyDescent="0.3">
      <c r="B9326" s="102"/>
      <c r="C9326" s="210"/>
      <c r="D9326" s="102"/>
      <c r="E9326" s="210"/>
      <c r="F9326" s="102"/>
      <c r="G9326" s="210"/>
      <c r="H9326" s="102"/>
      <c r="I9326" s="210"/>
      <c r="J9326" s="102"/>
      <c r="K9326" s="210"/>
      <c r="L9326" s="102"/>
      <c r="M9326" s="210"/>
      <c r="N9326" s="102"/>
      <c r="O9326" s="210"/>
      <c r="P9326" s="102"/>
      <c r="Q9326" s="215"/>
    </row>
    <row r="9327" spans="2:17" x14ac:dyDescent="0.3">
      <c r="B9327" s="102"/>
      <c r="C9327" s="210"/>
      <c r="D9327" s="102"/>
      <c r="E9327" s="210"/>
      <c r="F9327" s="102"/>
      <c r="G9327" s="210"/>
      <c r="H9327" s="102"/>
      <c r="I9327" s="210"/>
      <c r="J9327" s="102"/>
      <c r="K9327" s="210"/>
      <c r="L9327" s="102"/>
      <c r="M9327" s="210"/>
      <c r="N9327" s="102"/>
      <c r="O9327" s="210"/>
      <c r="P9327" s="102"/>
      <c r="Q9327" s="215"/>
    </row>
    <row r="9328" spans="2:17" x14ac:dyDescent="0.3">
      <c r="B9328" s="102"/>
      <c r="C9328" s="210"/>
      <c r="D9328" s="102"/>
      <c r="E9328" s="210"/>
      <c r="F9328" s="102"/>
      <c r="G9328" s="210"/>
      <c r="H9328" s="102"/>
      <c r="I9328" s="210"/>
      <c r="J9328" s="102"/>
      <c r="K9328" s="210"/>
      <c r="L9328" s="102"/>
      <c r="M9328" s="210"/>
      <c r="N9328" s="102"/>
      <c r="O9328" s="210"/>
      <c r="P9328" s="102"/>
      <c r="Q9328" s="215"/>
    </row>
    <row r="9329" spans="2:17" x14ac:dyDescent="0.3">
      <c r="B9329" s="102"/>
      <c r="C9329" s="210"/>
      <c r="D9329" s="102"/>
      <c r="E9329" s="210"/>
      <c r="F9329" s="102"/>
      <c r="G9329" s="210"/>
      <c r="H9329" s="102"/>
      <c r="I9329" s="210"/>
      <c r="J9329" s="102"/>
      <c r="K9329" s="210"/>
      <c r="L9329" s="102"/>
      <c r="M9329" s="210"/>
      <c r="N9329" s="102"/>
      <c r="O9329" s="210"/>
      <c r="P9329" s="102"/>
      <c r="Q9329" s="215"/>
    </row>
    <row r="9330" spans="2:17" x14ac:dyDescent="0.3">
      <c r="B9330" s="102"/>
      <c r="C9330" s="210"/>
      <c r="D9330" s="102"/>
      <c r="E9330" s="210"/>
      <c r="F9330" s="102"/>
      <c r="G9330" s="210"/>
      <c r="H9330" s="102"/>
      <c r="I9330" s="210"/>
      <c r="J9330" s="102"/>
      <c r="K9330" s="210"/>
      <c r="L9330" s="102"/>
      <c r="M9330" s="210"/>
      <c r="N9330" s="102"/>
      <c r="O9330" s="210"/>
      <c r="P9330" s="102"/>
      <c r="Q9330" s="215"/>
    </row>
    <row r="9331" spans="2:17" x14ac:dyDescent="0.3">
      <c r="B9331" s="102"/>
      <c r="C9331" s="210"/>
      <c r="D9331" s="102"/>
      <c r="E9331" s="210"/>
      <c r="F9331" s="102"/>
      <c r="G9331" s="210"/>
      <c r="H9331" s="102"/>
      <c r="I9331" s="210"/>
      <c r="J9331" s="102"/>
      <c r="K9331" s="210"/>
      <c r="L9331" s="102"/>
      <c r="M9331" s="210"/>
      <c r="N9331" s="102"/>
      <c r="O9331" s="210"/>
      <c r="P9331" s="102"/>
      <c r="Q9331" s="215"/>
    </row>
    <row r="9332" spans="2:17" x14ac:dyDescent="0.3">
      <c r="B9332" s="102"/>
      <c r="C9332" s="210"/>
      <c r="D9332" s="102"/>
      <c r="E9332" s="210"/>
      <c r="F9332" s="102"/>
      <c r="G9332" s="210"/>
      <c r="H9332" s="102"/>
      <c r="I9332" s="210"/>
      <c r="J9332" s="102"/>
      <c r="K9332" s="210"/>
      <c r="L9332" s="102"/>
      <c r="M9332" s="210"/>
      <c r="N9332" s="102"/>
      <c r="O9332" s="210"/>
      <c r="P9332" s="102"/>
      <c r="Q9332" s="215"/>
    </row>
    <row r="9333" spans="2:17" x14ac:dyDescent="0.3">
      <c r="B9333" s="102"/>
      <c r="C9333" s="210"/>
      <c r="D9333" s="102"/>
      <c r="E9333" s="210"/>
      <c r="F9333" s="102"/>
      <c r="G9333" s="210"/>
      <c r="H9333" s="102"/>
      <c r="I9333" s="210"/>
      <c r="J9333" s="102"/>
      <c r="K9333" s="210"/>
      <c r="L9333" s="102"/>
      <c r="M9333" s="210"/>
      <c r="N9333" s="102"/>
      <c r="O9333" s="210"/>
      <c r="P9333" s="102"/>
      <c r="Q9333" s="215"/>
    </row>
    <row r="9334" spans="2:17" x14ac:dyDescent="0.3">
      <c r="B9334" s="102"/>
      <c r="C9334" s="210"/>
      <c r="D9334" s="102"/>
      <c r="E9334" s="210"/>
      <c r="F9334" s="102"/>
      <c r="G9334" s="210"/>
      <c r="H9334" s="102"/>
      <c r="I9334" s="210"/>
      <c r="J9334" s="102"/>
      <c r="K9334" s="210"/>
      <c r="L9334" s="102"/>
      <c r="M9334" s="210"/>
      <c r="N9334" s="102"/>
      <c r="O9334" s="210"/>
      <c r="P9334" s="102"/>
      <c r="Q9334" s="215"/>
    </row>
    <row r="9335" spans="2:17" x14ac:dyDescent="0.3">
      <c r="B9335" s="102"/>
      <c r="C9335" s="210"/>
      <c r="D9335" s="102"/>
      <c r="E9335" s="210"/>
      <c r="F9335" s="102"/>
      <c r="G9335" s="210"/>
      <c r="H9335" s="102"/>
      <c r="I9335" s="210"/>
      <c r="J9335" s="102"/>
      <c r="K9335" s="210"/>
      <c r="L9335" s="102"/>
      <c r="M9335" s="210"/>
      <c r="N9335" s="102"/>
      <c r="O9335" s="210"/>
      <c r="P9335" s="102"/>
      <c r="Q9335" s="215"/>
    </row>
    <row r="9336" spans="2:17" x14ac:dyDescent="0.3">
      <c r="B9336" s="102"/>
      <c r="C9336" s="210"/>
      <c r="D9336" s="102"/>
      <c r="E9336" s="210"/>
      <c r="F9336" s="102"/>
      <c r="G9336" s="210"/>
      <c r="H9336" s="102"/>
      <c r="I9336" s="210"/>
      <c r="J9336" s="102"/>
      <c r="K9336" s="210"/>
      <c r="L9336" s="102"/>
      <c r="M9336" s="210"/>
      <c r="N9336" s="102"/>
      <c r="O9336" s="210"/>
      <c r="P9336" s="102"/>
      <c r="Q9336" s="215"/>
    </row>
    <row r="9337" spans="2:17" x14ac:dyDescent="0.3">
      <c r="B9337" s="102"/>
      <c r="C9337" s="210"/>
      <c r="D9337" s="102"/>
      <c r="E9337" s="210"/>
      <c r="F9337" s="102"/>
      <c r="G9337" s="210"/>
      <c r="H9337" s="102"/>
      <c r="I9337" s="210"/>
      <c r="J9337" s="102"/>
      <c r="K9337" s="210"/>
      <c r="L9337" s="102"/>
      <c r="M9337" s="210"/>
      <c r="N9337" s="102"/>
      <c r="O9337" s="210"/>
      <c r="P9337" s="102"/>
      <c r="Q9337" s="215"/>
    </row>
    <row r="9338" spans="2:17" x14ac:dyDescent="0.3">
      <c r="B9338" s="102"/>
      <c r="C9338" s="210"/>
      <c r="D9338" s="102"/>
      <c r="E9338" s="210"/>
      <c r="F9338" s="102"/>
      <c r="G9338" s="210"/>
      <c r="H9338" s="102"/>
      <c r="I9338" s="210"/>
      <c r="J9338" s="102"/>
      <c r="K9338" s="210"/>
      <c r="L9338" s="102"/>
      <c r="M9338" s="210"/>
      <c r="N9338" s="102"/>
      <c r="O9338" s="210"/>
      <c r="P9338" s="102"/>
      <c r="Q9338" s="215"/>
    </row>
    <row r="9339" spans="2:17" x14ac:dyDescent="0.3">
      <c r="B9339" s="102"/>
      <c r="C9339" s="210"/>
      <c r="D9339" s="102"/>
      <c r="E9339" s="210"/>
      <c r="F9339" s="102"/>
      <c r="G9339" s="210"/>
      <c r="H9339" s="102"/>
      <c r="I9339" s="210"/>
      <c r="J9339" s="102"/>
      <c r="K9339" s="210"/>
      <c r="L9339" s="102"/>
      <c r="M9339" s="210"/>
      <c r="N9339" s="102"/>
      <c r="O9339" s="210"/>
      <c r="P9339" s="102"/>
      <c r="Q9339" s="215"/>
    </row>
    <row r="9340" spans="2:17" x14ac:dyDescent="0.3">
      <c r="B9340" s="102"/>
      <c r="C9340" s="210"/>
      <c r="D9340" s="102"/>
      <c r="E9340" s="210"/>
      <c r="F9340" s="102"/>
      <c r="G9340" s="210"/>
      <c r="H9340" s="102"/>
      <c r="I9340" s="210"/>
      <c r="J9340" s="102"/>
      <c r="K9340" s="210"/>
      <c r="L9340" s="102"/>
      <c r="M9340" s="210"/>
      <c r="N9340" s="102"/>
      <c r="O9340" s="210"/>
      <c r="P9340" s="102"/>
      <c r="Q9340" s="215"/>
    </row>
    <row r="9341" spans="2:17" x14ac:dyDescent="0.3">
      <c r="B9341" s="102"/>
      <c r="C9341" s="210"/>
      <c r="D9341" s="102"/>
      <c r="E9341" s="210"/>
      <c r="F9341" s="102"/>
      <c r="G9341" s="210"/>
      <c r="H9341" s="102"/>
      <c r="I9341" s="210"/>
      <c r="J9341" s="102"/>
      <c r="K9341" s="210"/>
      <c r="L9341" s="102"/>
      <c r="M9341" s="210"/>
      <c r="N9341" s="102"/>
      <c r="O9341" s="210"/>
      <c r="P9341" s="102"/>
      <c r="Q9341" s="215"/>
    </row>
    <row r="9342" spans="2:17" x14ac:dyDescent="0.3">
      <c r="B9342" s="102"/>
      <c r="C9342" s="210"/>
      <c r="D9342" s="102"/>
      <c r="E9342" s="210"/>
      <c r="F9342" s="102"/>
      <c r="G9342" s="210"/>
      <c r="H9342" s="102"/>
      <c r="I9342" s="210"/>
      <c r="J9342" s="102"/>
      <c r="K9342" s="210"/>
      <c r="L9342" s="102"/>
      <c r="M9342" s="210"/>
      <c r="N9342" s="102"/>
      <c r="O9342" s="210"/>
      <c r="P9342" s="102"/>
      <c r="Q9342" s="215"/>
    </row>
    <row r="9343" spans="2:17" x14ac:dyDescent="0.3">
      <c r="B9343" s="102"/>
      <c r="C9343" s="210"/>
      <c r="D9343" s="102"/>
      <c r="E9343" s="210"/>
      <c r="F9343" s="102"/>
      <c r="G9343" s="210"/>
      <c r="H9343" s="102"/>
      <c r="I9343" s="210"/>
      <c r="J9343" s="102"/>
      <c r="K9343" s="210"/>
      <c r="L9343" s="102"/>
      <c r="M9343" s="210"/>
      <c r="N9343" s="102"/>
      <c r="O9343" s="210"/>
      <c r="P9343" s="102"/>
      <c r="Q9343" s="215"/>
    </row>
    <row r="9344" spans="2:17" x14ac:dyDescent="0.3">
      <c r="B9344" s="102"/>
      <c r="C9344" s="210"/>
      <c r="D9344" s="102"/>
      <c r="E9344" s="210"/>
      <c r="F9344" s="102"/>
      <c r="G9344" s="210"/>
      <c r="H9344" s="102"/>
      <c r="I9344" s="210"/>
      <c r="J9344" s="102"/>
      <c r="K9344" s="210"/>
      <c r="L9344" s="102"/>
      <c r="M9344" s="210"/>
      <c r="N9344" s="102"/>
      <c r="O9344" s="210"/>
      <c r="P9344" s="102"/>
      <c r="Q9344" s="215"/>
    </row>
    <row r="9345" spans="2:17" x14ac:dyDescent="0.3">
      <c r="B9345" s="102"/>
      <c r="C9345" s="210"/>
      <c r="D9345" s="102"/>
      <c r="E9345" s="210"/>
      <c r="F9345" s="102"/>
      <c r="G9345" s="210"/>
      <c r="H9345" s="102"/>
      <c r="I9345" s="210"/>
      <c r="J9345" s="102"/>
      <c r="K9345" s="210"/>
      <c r="L9345" s="102"/>
      <c r="M9345" s="210"/>
      <c r="N9345" s="102"/>
      <c r="O9345" s="210"/>
      <c r="P9345" s="102"/>
      <c r="Q9345" s="215"/>
    </row>
    <row r="9346" spans="2:17" x14ac:dyDescent="0.3">
      <c r="B9346" s="102"/>
      <c r="C9346" s="210"/>
      <c r="D9346" s="102"/>
      <c r="E9346" s="210"/>
      <c r="F9346" s="102"/>
      <c r="G9346" s="210"/>
      <c r="H9346" s="102"/>
      <c r="I9346" s="210"/>
      <c r="J9346" s="102"/>
      <c r="K9346" s="210"/>
      <c r="L9346" s="102"/>
      <c r="M9346" s="210"/>
      <c r="N9346" s="102"/>
      <c r="O9346" s="210"/>
      <c r="P9346" s="102"/>
      <c r="Q9346" s="215"/>
    </row>
    <row r="9347" spans="2:17" x14ac:dyDescent="0.3">
      <c r="B9347" s="102"/>
      <c r="C9347" s="210"/>
      <c r="D9347" s="102"/>
      <c r="E9347" s="210"/>
      <c r="F9347" s="102"/>
      <c r="G9347" s="210"/>
      <c r="H9347" s="102"/>
      <c r="I9347" s="210"/>
      <c r="J9347" s="102"/>
      <c r="K9347" s="210"/>
      <c r="L9347" s="102"/>
      <c r="M9347" s="210"/>
      <c r="N9347" s="102"/>
      <c r="O9347" s="210"/>
      <c r="P9347" s="102"/>
      <c r="Q9347" s="215"/>
    </row>
    <row r="9348" spans="2:17" x14ac:dyDescent="0.3">
      <c r="B9348" s="102"/>
      <c r="C9348" s="210"/>
      <c r="D9348" s="102"/>
      <c r="E9348" s="210"/>
      <c r="F9348" s="102"/>
      <c r="G9348" s="210"/>
      <c r="H9348" s="102"/>
      <c r="I9348" s="210"/>
      <c r="J9348" s="102"/>
      <c r="K9348" s="210"/>
      <c r="L9348" s="102"/>
      <c r="M9348" s="210"/>
      <c r="N9348" s="102"/>
      <c r="O9348" s="210"/>
      <c r="P9348" s="102"/>
      <c r="Q9348" s="215"/>
    </row>
    <row r="9349" spans="2:17" x14ac:dyDescent="0.3">
      <c r="B9349" s="102"/>
      <c r="C9349" s="210"/>
      <c r="D9349" s="102"/>
      <c r="E9349" s="210"/>
      <c r="F9349" s="102"/>
      <c r="G9349" s="210"/>
      <c r="H9349" s="102"/>
      <c r="I9349" s="210"/>
      <c r="J9349" s="102"/>
      <c r="K9349" s="210"/>
      <c r="L9349" s="102"/>
      <c r="M9349" s="210"/>
      <c r="N9349" s="102"/>
      <c r="O9349" s="210"/>
      <c r="P9349" s="102"/>
      <c r="Q9349" s="215"/>
    </row>
    <row r="9350" spans="2:17" x14ac:dyDescent="0.3">
      <c r="B9350" s="102"/>
      <c r="C9350" s="210"/>
      <c r="D9350" s="102"/>
      <c r="E9350" s="210"/>
      <c r="F9350" s="102"/>
      <c r="G9350" s="210"/>
      <c r="H9350" s="102"/>
      <c r="I9350" s="210"/>
      <c r="J9350" s="102"/>
      <c r="K9350" s="210"/>
      <c r="L9350" s="102"/>
      <c r="M9350" s="210"/>
      <c r="N9350" s="102"/>
      <c r="O9350" s="210"/>
      <c r="P9350" s="102"/>
      <c r="Q9350" s="215"/>
    </row>
    <row r="9351" spans="2:17" x14ac:dyDescent="0.3">
      <c r="B9351" s="102"/>
      <c r="C9351" s="210"/>
      <c r="D9351" s="102"/>
      <c r="E9351" s="210"/>
      <c r="F9351" s="102"/>
      <c r="G9351" s="210"/>
      <c r="H9351" s="102"/>
      <c r="I9351" s="210"/>
      <c r="J9351" s="102"/>
      <c r="K9351" s="210"/>
      <c r="L9351" s="102"/>
      <c r="M9351" s="210"/>
      <c r="N9351" s="102"/>
      <c r="O9351" s="210"/>
      <c r="P9351" s="102"/>
      <c r="Q9351" s="215"/>
    </row>
    <row r="9352" spans="2:17" x14ac:dyDescent="0.3">
      <c r="B9352" s="102"/>
      <c r="C9352" s="210"/>
      <c r="D9352" s="102"/>
      <c r="E9352" s="210"/>
      <c r="F9352" s="102"/>
      <c r="G9352" s="210"/>
      <c r="H9352" s="102"/>
      <c r="I9352" s="210"/>
      <c r="J9352" s="102"/>
      <c r="K9352" s="210"/>
      <c r="L9352" s="102"/>
      <c r="M9352" s="210"/>
      <c r="N9352" s="102"/>
      <c r="O9352" s="210"/>
      <c r="P9352" s="102"/>
      <c r="Q9352" s="215"/>
    </row>
    <row r="9353" spans="2:17" x14ac:dyDescent="0.3">
      <c r="B9353" s="102"/>
      <c r="C9353" s="210"/>
      <c r="D9353" s="102"/>
      <c r="E9353" s="210"/>
      <c r="F9353" s="102"/>
      <c r="G9353" s="210"/>
      <c r="H9353" s="102"/>
      <c r="I9353" s="210"/>
      <c r="J9353" s="102"/>
      <c r="K9353" s="210"/>
      <c r="L9353" s="102"/>
      <c r="M9353" s="210"/>
      <c r="N9353" s="102"/>
      <c r="O9353" s="210"/>
      <c r="P9353" s="102"/>
      <c r="Q9353" s="215"/>
    </row>
    <row r="9354" spans="2:17" x14ac:dyDescent="0.3">
      <c r="B9354" s="102"/>
      <c r="C9354" s="210"/>
      <c r="D9354" s="102"/>
      <c r="E9354" s="210"/>
      <c r="F9354" s="102"/>
      <c r="G9354" s="210"/>
      <c r="H9354" s="102"/>
      <c r="I9354" s="210"/>
      <c r="J9354" s="102"/>
      <c r="K9354" s="210"/>
      <c r="L9354" s="102"/>
      <c r="M9354" s="210"/>
      <c r="N9354" s="102"/>
      <c r="O9354" s="210"/>
      <c r="P9354" s="102"/>
      <c r="Q9354" s="215"/>
    </row>
    <row r="9355" spans="2:17" x14ac:dyDescent="0.3">
      <c r="B9355" s="102"/>
      <c r="C9355" s="210"/>
      <c r="D9355" s="102"/>
      <c r="E9355" s="210"/>
      <c r="F9355" s="102"/>
      <c r="G9355" s="210"/>
      <c r="H9355" s="102"/>
      <c r="I9355" s="210"/>
      <c r="J9355" s="102"/>
      <c r="K9355" s="210"/>
      <c r="L9355" s="102"/>
      <c r="M9355" s="210"/>
      <c r="N9355" s="102"/>
      <c r="O9355" s="210"/>
      <c r="P9355" s="102"/>
      <c r="Q9355" s="215"/>
    </row>
    <row r="9356" spans="2:17" x14ac:dyDescent="0.3">
      <c r="B9356" s="102"/>
      <c r="C9356" s="210"/>
      <c r="D9356" s="102"/>
      <c r="E9356" s="210"/>
      <c r="F9356" s="102"/>
      <c r="G9356" s="210"/>
      <c r="H9356" s="102"/>
      <c r="I9356" s="210"/>
      <c r="J9356" s="102"/>
      <c r="K9356" s="210"/>
      <c r="L9356" s="102"/>
      <c r="M9356" s="210"/>
      <c r="N9356" s="102"/>
      <c r="O9356" s="210"/>
      <c r="P9356" s="102"/>
      <c r="Q9356" s="215"/>
    </row>
    <row r="9357" spans="2:17" x14ac:dyDescent="0.3">
      <c r="B9357" s="102"/>
      <c r="C9357" s="210"/>
      <c r="D9357" s="102"/>
      <c r="E9357" s="210"/>
      <c r="F9357" s="102"/>
      <c r="G9357" s="210"/>
      <c r="H9357" s="102"/>
      <c r="I9357" s="210"/>
      <c r="J9357" s="102"/>
      <c r="K9357" s="210"/>
      <c r="L9357" s="102"/>
      <c r="M9357" s="210"/>
      <c r="N9357" s="102"/>
      <c r="O9357" s="210"/>
      <c r="P9357" s="102"/>
      <c r="Q9357" s="215"/>
    </row>
    <row r="9358" spans="2:17" x14ac:dyDescent="0.3">
      <c r="B9358" s="102"/>
      <c r="C9358" s="210"/>
      <c r="D9358" s="102"/>
      <c r="E9358" s="210"/>
      <c r="F9358" s="102"/>
      <c r="G9358" s="210"/>
      <c r="H9358" s="102"/>
      <c r="I9358" s="210"/>
      <c r="J9358" s="102"/>
      <c r="K9358" s="210"/>
      <c r="L9358" s="102"/>
      <c r="M9358" s="210"/>
      <c r="N9358" s="102"/>
      <c r="O9358" s="210"/>
      <c r="P9358" s="102"/>
      <c r="Q9358" s="215"/>
    </row>
    <row r="9359" spans="2:17" x14ac:dyDescent="0.3">
      <c r="B9359" s="102"/>
      <c r="C9359" s="210"/>
      <c r="D9359" s="102"/>
      <c r="E9359" s="210"/>
      <c r="F9359" s="102"/>
      <c r="G9359" s="210"/>
      <c r="H9359" s="102"/>
      <c r="I9359" s="210"/>
      <c r="J9359" s="102"/>
      <c r="K9359" s="210"/>
      <c r="L9359" s="102"/>
      <c r="M9359" s="210"/>
      <c r="N9359" s="102"/>
      <c r="O9359" s="210"/>
      <c r="P9359" s="102"/>
      <c r="Q9359" s="215"/>
    </row>
    <row r="9360" spans="2:17" x14ac:dyDescent="0.3">
      <c r="B9360" s="102"/>
      <c r="C9360" s="210"/>
      <c r="D9360" s="102"/>
      <c r="E9360" s="210"/>
      <c r="F9360" s="102"/>
      <c r="G9360" s="210"/>
      <c r="H9360" s="102"/>
      <c r="I9360" s="210"/>
      <c r="J9360" s="102"/>
      <c r="K9360" s="210"/>
      <c r="L9360" s="102"/>
      <c r="M9360" s="210"/>
      <c r="N9360" s="102"/>
      <c r="O9360" s="210"/>
      <c r="P9360" s="102"/>
      <c r="Q9360" s="215"/>
    </row>
    <row r="9361" spans="2:17" x14ac:dyDescent="0.3">
      <c r="B9361" s="102"/>
      <c r="C9361" s="210"/>
      <c r="D9361" s="102"/>
      <c r="E9361" s="210"/>
      <c r="F9361" s="102"/>
      <c r="G9361" s="210"/>
      <c r="H9361" s="102"/>
      <c r="I9361" s="210"/>
      <c r="J9361" s="102"/>
      <c r="K9361" s="210"/>
      <c r="L9361" s="102"/>
      <c r="M9361" s="210"/>
      <c r="N9361" s="102"/>
      <c r="O9361" s="210"/>
      <c r="P9361" s="102"/>
      <c r="Q9361" s="215"/>
    </row>
    <row r="9362" spans="2:17" x14ac:dyDescent="0.3">
      <c r="B9362" s="102"/>
      <c r="C9362" s="210"/>
      <c r="D9362" s="102"/>
      <c r="E9362" s="210"/>
      <c r="F9362" s="102"/>
      <c r="G9362" s="210"/>
      <c r="H9362" s="102"/>
      <c r="I9362" s="210"/>
      <c r="J9362" s="102"/>
      <c r="K9362" s="210"/>
      <c r="L9362" s="102"/>
      <c r="M9362" s="210"/>
      <c r="N9362" s="102"/>
      <c r="O9362" s="210"/>
      <c r="P9362" s="102"/>
      <c r="Q9362" s="215"/>
    </row>
    <row r="9363" spans="2:17" x14ac:dyDescent="0.3">
      <c r="B9363" s="102"/>
      <c r="C9363" s="210"/>
      <c r="D9363" s="102"/>
      <c r="E9363" s="210"/>
      <c r="F9363" s="102"/>
      <c r="G9363" s="210"/>
      <c r="H9363" s="102"/>
      <c r="I9363" s="210"/>
      <c r="J9363" s="102"/>
      <c r="K9363" s="210"/>
      <c r="L9363" s="102"/>
      <c r="M9363" s="210"/>
      <c r="N9363" s="102"/>
      <c r="O9363" s="210"/>
      <c r="P9363" s="102"/>
      <c r="Q9363" s="215"/>
    </row>
    <row r="9364" spans="2:17" x14ac:dyDescent="0.3">
      <c r="B9364" s="102"/>
      <c r="C9364" s="210"/>
      <c r="D9364" s="102"/>
      <c r="E9364" s="210"/>
      <c r="F9364" s="102"/>
      <c r="G9364" s="210"/>
      <c r="H9364" s="102"/>
      <c r="I9364" s="210"/>
      <c r="J9364" s="102"/>
      <c r="K9364" s="210"/>
      <c r="L9364" s="102"/>
      <c r="M9364" s="210"/>
      <c r="N9364" s="102"/>
      <c r="O9364" s="210"/>
      <c r="P9364" s="102"/>
      <c r="Q9364" s="215"/>
    </row>
    <row r="9365" spans="2:17" x14ac:dyDescent="0.3">
      <c r="B9365" s="102"/>
      <c r="C9365" s="210"/>
      <c r="D9365" s="102"/>
      <c r="E9365" s="210"/>
      <c r="F9365" s="102"/>
      <c r="G9365" s="210"/>
      <c r="H9365" s="102"/>
      <c r="I9365" s="210"/>
      <c r="J9365" s="102"/>
      <c r="K9365" s="210"/>
      <c r="L9365" s="102"/>
      <c r="M9365" s="210"/>
      <c r="N9365" s="102"/>
      <c r="O9365" s="210"/>
      <c r="P9365" s="102"/>
      <c r="Q9365" s="215"/>
    </row>
    <row r="9366" spans="2:17" x14ac:dyDescent="0.3">
      <c r="B9366" s="102"/>
      <c r="C9366" s="210"/>
      <c r="D9366" s="102"/>
      <c r="E9366" s="210"/>
      <c r="F9366" s="102"/>
      <c r="G9366" s="210"/>
      <c r="H9366" s="102"/>
      <c r="I9366" s="210"/>
      <c r="J9366" s="102"/>
      <c r="K9366" s="210"/>
      <c r="L9366" s="102"/>
      <c r="M9366" s="210"/>
      <c r="N9366" s="102"/>
      <c r="O9366" s="210"/>
      <c r="P9366" s="102"/>
      <c r="Q9366" s="215"/>
    </row>
    <row r="9367" spans="2:17" x14ac:dyDescent="0.3">
      <c r="B9367" s="102"/>
      <c r="C9367" s="210"/>
      <c r="D9367" s="102"/>
      <c r="E9367" s="210"/>
      <c r="F9367" s="102"/>
      <c r="G9367" s="210"/>
      <c r="H9367" s="102"/>
      <c r="I9367" s="210"/>
      <c r="J9367" s="102"/>
      <c r="K9367" s="210"/>
      <c r="L9367" s="102"/>
      <c r="M9367" s="210"/>
      <c r="N9367" s="102"/>
      <c r="O9367" s="210"/>
      <c r="P9367" s="102"/>
      <c r="Q9367" s="215"/>
    </row>
    <row r="9368" spans="2:17" x14ac:dyDescent="0.3">
      <c r="B9368" s="102"/>
      <c r="C9368" s="210"/>
      <c r="D9368" s="102"/>
      <c r="E9368" s="210"/>
      <c r="F9368" s="102"/>
      <c r="G9368" s="210"/>
      <c r="H9368" s="102"/>
      <c r="I9368" s="210"/>
      <c r="J9368" s="102"/>
      <c r="K9368" s="210"/>
      <c r="L9368" s="102"/>
      <c r="M9368" s="210"/>
      <c r="N9368" s="102"/>
      <c r="O9368" s="210"/>
      <c r="P9368" s="102"/>
      <c r="Q9368" s="215"/>
    </row>
    <row r="9369" spans="2:17" x14ac:dyDescent="0.3">
      <c r="B9369" s="102"/>
      <c r="C9369" s="210"/>
      <c r="D9369" s="102"/>
      <c r="E9369" s="210"/>
      <c r="F9369" s="102"/>
      <c r="G9369" s="210"/>
      <c r="H9369" s="102"/>
      <c r="I9369" s="210"/>
      <c r="J9369" s="102"/>
      <c r="K9369" s="210"/>
      <c r="L9369" s="102"/>
      <c r="M9369" s="210"/>
      <c r="N9369" s="102"/>
      <c r="O9369" s="210"/>
      <c r="P9369" s="102"/>
      <c r="Q9369" s="215"/>
    </row>
    <row r="9370" spans="2:17" x14ac:dyDescent="0.3">
      <c r="B9370" s="102"/>
      <c r="C9370" s="210"/>
      <c r="D9370" s="102"/>
      <c r="E9370" s="210"/>
      <c r="F9370" s="102"/>
      <c r="G9370" s="210"/>
      <c r="H9370" s="102"/>
      <c r="I9370" s="210"/>
      <c r="J9370" s="102"/>
      <c r="K9370" s="210"/>
      <c r="L9370" s="102"/>
      <c r="M9370" s="210"/>
      <c r="N9370" s="102"/>
      <c r="O9370" s="210"/>
      <c r="P9370" s="102"/>
      <c r="Q9370" s="215"/>
    </row>
    <row r="9371" spans="2:17" x14ac:dyDescent="0.3">
      <c r="B9371" s="102"/>
      <c r="C9371" s="210"/>
      <c r="D9371" s="102"/>
      <c r="E9371" s="210"/>
      <c r="F9371" s="102"/>
      <c r="G9371" s="210"/>
      <c r="H9371" s="102"/>
      <c r="I9371" s="210"/>
      <c r="J9371" s="102"/>
      <c r="K9371" s="210"/>
      <c r="L9371" s="102"/>
      <c r="M9371" s="210"/>
      <c r="N9371" s="102"/>
      <c r="O9371" s="210"/>
      <c r="P9371" s="102"/>
      <c r="Q9371" s="215"/>
    </row>
    <row r="9372" spans="2:17" x14ac:dyDescent="0.3">
      <c r="B9372" s="102"/>
      <c r="C9372" s="210"/>
      <c r="D9372" s="102"/>
      <c r="E9372" s="210"/>
      <c r="F9372" s="102"/>
      <c r="G9372" s="210"/>
      <c r="H9372" s="102"/>
      <c r="I9372" s="210"/>
      <c r="J9372" s="102"/>
      <c r="K9372" s="210"/>
      <c r="L9372" s="102"/>
      <c r="M9372" s="210"/>
      <c r="N9372" s="102"/>
      <c r="O9372" s="210"/>
      <c r="P9372" s="102"/>
      <c r="Q9372" s="215"/>
    </row>
    <row r="9373" spans="2:17" x14ac:dyDescent="0.3">
      <c r="B9373" s="102"/>
      <c r="C9373" s="210"/>
      <c r="D9373" s="102"/>
      <c r="E9373" s="210"/>
      <c r="F9373" s="102"/>
      <c r="G9373" s="210"/>
      <c r="H9373" s="102"/>
      <c r="I9373" s="210"/>
      <c r="J9373" s="102"/>
      <c r="K9373" s="210"/>
      <c r="L9373" s="102"/>
      <c r="M9373" s="210"/>
      <c r="N9373" s="102"/>
      <c r="O9373" s="210"/>
      <c r="P9373" s="102"/>
      <c r="Q9373" s="215"/>
    </row>
    <row r="9374" spans="2:17" x14ac:dyDescent="0.3">
      <c r="B9374" s="102"/>
      <c r="C9374" s="210"/>
      <c r="D9374" s="102"/>
      <c r="E9374" s="210"/>
      <c r="F9374" s="102"/>
      <c r="G9374" s="210"/>
      <c r="H9374" s="102"/>
      <c r="I9374" s="210"/>
      <c r="J9374" s="102"/>
      <c r="K9374" s="210"/>
      <c r="L9374" s="102"/>
      <c r="M9374" s="210"/>
      <c r="N9374" s="102"/>
      <c r="O9374" s="210"/>
      <c r="P9374" s="102"/>
      <c r="Q9374" s="215"/>
    </row>
    <row r="9375" spans="2:17" x14ac:dyDescent="0.3">
      <c r="B9375" s="102"/>
      <c r="C9375" s="210"/>
      <c r="D9375" s="102"/>
      <c r="E9375" s="210"/>
      <c r="F9375" s="102"/>
      <c r="G9375" s="210"/>
      <c r="H9375" s="102"/>
      <c r="I9375" s="210"/>
      <c r="J9375" s="102"/>
      <c r="K9375" s="210"/>
      <c r="L9375" s="102"/>
      <c r="M9375" s="210"/>
      <c r="N9375" s="102"/>
      <c r="O9375" s="210"/>
      <c r="P9375" s="102"/>
      <c r="Q9375" s="215"/>
    </row>
    <row r="9376" spans="2:17" x14ac:dyDescent="0.3">
      <c r="B9376" s="102"/>
      <c r="C9376" s="210"/>
      <c r="D9376" s="102"/>
      <c r="E9376" s="210"/>
      <c r="F9376" s="102"/>
      <c r="G9376" s="210"/>
      <c r="H9376" s="102"/>
      <c r="I9376" s="210"/>
      <c r="J9376" s="102"/>
      <c r="K9376" s="210"/>
      <c r="L9376" s="102"/>
      <c r="M9376" s="210"/>
      <c r="N9376" s="102"/>
      <c r="O9376" s="210"/>
      <c r="P9376" s="102"/>
      <c r="Q9376" s="215"/>
    </row>
    <row r="9377" spans="2:17" x14ac:dyDescent="0.3">
      <c r="B9377" s="102"/>
      <c r="C9377" s="210"/>
      <c r="D9377" s="102"/>
      <c r="E9377" s="210"/>
      <c r="F9377" s="102"/>
      <c r="G9377" s="210"/>
      <c r="H9377" s="102"/>
      <c r="I9377" s="210"/>
      <c r="J9377" s="102"/>
      <c r="K9377" s="210"/>
      <c r="L9377" s="102"/>
      <c r="M9377" s="210"/>
      <c r="N9377" s="102"/>
      <c r="O9377" s="210"/>
      <c r="P9377" s="102"/>
      <c r="Q9377" s="215"/>
    </row>
    <row r="9378" spans="2:17" x14ac:dyDescent="0.3">
      <c r="B9378" s="102"/>
      <c r="C9378" s="210"/>
      <c r="D9378" s="102"/>
      <c r="E9378" s="210"/>
      <c r="F9378" s="102"/>
      <c r="G9378" s="210"/>
      <c r="H9378" s="102"/>
      <c r="I9378" s="210"/>
      <c r="J9378" s="102"/>
      <c r="K9378" s="210"/>
      <c r="L9378" s="102"/>
      <c r="M9378" s="210"/>
      <c r="N9378" s="102"/>
      <c r="O9378" s="210"/>
      <c r="P9378" s="102"/>
      <c r="Q9378" s="215"/>
    </row>
    <row r="9379" spans="2:17" x14ac:dyDescent="0.3">
      <c r="B9379" s="102"/>
      <c r="C9379" s="210"/>
      <c r="D9379" s="102"/>
      <c r="E9379" s="210"/>
      <c r="F9379" s="102"/>
      <c r="G9379" s="210"/>
      <c r="H9379" s="102"/>
      <c r="I9379" s="210"/>
      <c r="J9379" s="102"/>
      <c r="K9379" s="210"/>
      <c r="L9379" s="102"/>
      <c r="M9379" s="210"/>
      <c r="N9379" s="102"/>
      <c r="O9379" s="210"/>
      <c r="P9379" s="102"/>
      <c r="Q9379" s="215"/>
    </row>
    <row r="9380" spans="2:17" x14ac:dyDescent="0.3">
      <c r="B9380" s="102"/>
      <c r="C9380" s="210"/>
      <c r="D9380" s="102"/>
      <c r="E9380" s="210"/>
      <c r="F9380" s="102"/>
      <c r="G9380" s="210"/>
      <c r="H9380" s="102"/>
      <c r="I9380" s="210"/>
      <c r="J9380" s="102"/>
      <c r="K9380" s="210"/>
      <c r="L9380" s="102"/>
      <c r="M9380" s="210"/>
      <c r="N9380" s="102"/>
      <c r="O9380" s="210"/>
      <c r="P9380" s="102"/>
      <c r="Q9380" s="215"/>
    </row>
    <row r="9381" spans="2:17" x14ac:dyDescent="0.3">
      <c r="B9381" s="102"/>
      <c r="C9381" s="210"/>
      <c r="D9381" s="102"/>
      <c r="E9381" s="210"/>
      <c r="F9381" s="102"/>
      <c r="G9381" s="210"/>
      <c r="H9381" s="102"/>
      <c r="I9381" s="210"/>
      <c r="J9381" s="102"/>
      <c r="K9381" s="210"/>
      <c r="L9381" s="102"/>
      <c r="M9381" s="210"/>
      <c r="N9381" s="102"/>
      <c r="O9381" s="210"/>
      <c r="P9381" s="102"/>
      <c r="Q9381" s="215"/>
    </row>
    <row r="9382" spans="2:17" x14ac:dyDescent="0.3">
      <c r="B9382" s="102"/>
      <c r="C9382" s="210"/>
      <c r="D9382" s="102"/>
      <c r="E9382" s="210"/>
      <c r="F9382" s="102"/>
      <c r="G9382" s="210"/>
      <c r="H9382" s="102"/>
      <c r="I9382" s="210"/>
      <c r="J9382" s="102"/>
      <c r="K9382" s="210"/>
      <c r="L9382" s="102"/>
      <c r="M9382" s="210"/>
      <c r="N9382" s="102"/>
      <c r="O9382" s="210"/>
      <c r="P9382" s="102"/>
      <c r="Q9382" s="215"/>
    </row>
    <row r="9383" spans="2:17" x14ac:dyDescent="0.3">
      <c r="B9383" s="102"/>
      <c r="C9383" s="210"/>
      <c r="D9383" s="102"/>
      <c r="E9383" s="210"/>
      <c r="F9383" s="102"/>
      <c r="G9383" s="210"/>
      <c r="H9383" s="102"/>
      <c r="I9383" s="210"/>
      <c r="J9383" s="102"/>
      <c r="K9383" s="210"/>
      <c r="L9383" s="102"/>
      <c r="M9383" s="210"/>
      <c r="N9383" s="102"/>
      <c r="O9383" s="210"/>
      <c r="P9383" s="102"/>
      <c r="Q9383" s="215"/>
    </row>
    <row r="9384" spans="2:17" x14ac:dyDescent="0.3">
      <c r="B9384" s="102"/>
      <c r="C9384" s="210"/>
      <c r="D9384" s="102"/>
      <c r="E9384" s="210"/>
      <c r="F9384" s="102"/>
      <c r="G9384" s="210"/>
      <c r="H9384" s="102"/>
      <c r="I9384" s="210"/>
      <c r="J9384" s="102"/>
      <c r="K9384" s="210"/>
      <c r="L9384" s="102"/>
      <c r="M9384" s="210"/>
      <c r="N9384" s="102"/>
      <c r="O9384" s="210"/>
      <c r="P9384" s="102"/>
      <c r="Q9384" s="215"/>
    </row>
    <row r="9385" spans="2:17" x14ac:dyDescent="0.3">
      <c r="B9385" s="102"/>
      <c r="C9385" s="210"/>
      <c r="D9385" s="102"/>
      <c r="E9385" s="210"/>
      <c r="F9385" s="102"/>
      <c r="G9385" s="210"/>
      <c r="H9385" s="102"/>
      <c r="I9385" s="210"/>
      <c r="J9385" s="102"/>
      <c r="K9385" s="210"/>
      <c r="L9385" s="102"/>
      <c r="M9385" s="210"/>
      <c r="N9385" s="102"/>
      <c r="O9385" s="210"/>
      <c r="P9385" s="102"/>
      <c r="Q9385" s="215"/>
    </row>
    <row r="9386" spans="2:17" x14ac:dyDescent="0.3">
      <c r="B9386" s="102"/>
      <c r="C9386" s="210"/>
      <c r="D9386" s="102"/>
      <c r="E9386" s="210"/>
      <c r="F9386" s="102"/>
      <c r="G9386" s="210"/>
      <c r="H9386" s="102"/>
      <c r="I9386" s="210"/>
      <c r="J9386" s="102"/>
      <c r="K9386" s="210"/>
      <c r="L9386" s="102"/>
      <c r="M9386" s="210"/>
      <c r="N9386" s="102"/>
      <c r="O9386" s="210"/>
      <c r="P9386" s="102"/>
      <c r="Q9386" s="215"/>
    </row>
    <row r="9387" spans="2:17" x14ac:dyDescent="0.3">
      <c r="B9387" s="102"/>
      <c r="C9387" s="210"/>
      <c r="D9387" s="102"/>
      <c r="E9387" s="210"/>
      <c r="F9387" s="102"/>
      <c r="G9387" s="210"/>
      <c r="H9387" s="102"/>
      <c r="I9387" s="210"/>
      <c r="J9387" s="102"/>
      <c r="K9387" s="210"/>
      <c r="L9387" s="102"/>
      <c r="M9387" s="210"/>
      <c r="N9387" s="102"/>
      <c r="O9387" s="210"/>
      <c r="P9387" s="102"/>
      <c r="Q9387" s="215"/>
    </row>
    <row r="9388" spans="2:17" x14ac:dyDescent="0.3">
      <c r="B9388" s="102"/>
      <c r="C9388" s="210"/>
      <c r="D9388" s="102"/>
      <c r="E9388" s="210"/>
      <c r="F9388" s="102"/>
      <c r="G9388" s="210"/>
      <c r="H9388" s="102"/>
      <c r="I9388" s="210"/>
      <c r="J9388" s="102"/>
      <c r="K9388" s="210"/>
      <c r="L9388" s="102"/>
      <c r="M9388" s="210"/>
      <c r="N9388" s="102"/>
      <c r="O9388" s="210"/>
      <c r="P9388" s="102"/>
      <c r="Q9388" s="215"/>
    </row>
    <row r="9389" spans="2:17" x14ac:dyDescent="0.3">
      <c r="B9389" s="102"/>
      <c r="C9389" s="210"/>
      <c r="D9389" s="102"/>
      <c r="E9389" s="210"/>
      <c r="F9389" s="102"/>
      <c r="G9389" s="210"/>
      <c r="H9389" s="102"/>
      <c r="I9389" s="210"/>
      <c r="J9389" s="102"/>
      <c r="K9389" s="210"/>
      <c r="L9389" s="102"/>
      <c r="M9389" s="210"/>
      <c r="N9389" s="102"/>
      <c r="O9389" s="210"/>
      <c r="P9389" s="102"/>
      <c r="Q9389" s="215"/>
    </row>
    <row r="9390" spans="2:17" x14ac:dyDescent="0.3">
      <c r="B9390" s="102"/>
      <c r="C9390" s="210"/>
      <c r="D9390" s="102"/>
      <c r="E9390" s="210"/>
      <c r="F9390" s="102"/>
      <c r="G9390" s="210"/>
      <c r="H9390" s="102"/>
      <c r="I9390" s="210"/>
      <c r="J9390" s="102"/>
      <c r="K9390" s="210"/>
      <c r="L9390" s="102"/>
      <c r="M9390" s="210"/>
      <c r="N9390" s="102"/>
      <c r="O9390" s="210"/>
      <c r="P9390" s="102"/>
      <c r="Q9390" s="215"/>
    </row>
    <row r="9391" spans="2:17" x14ac:dyDescent="0.3">
      <c r="B9391" s="102"/>
      <c r="C9391" s="210"/>
      <c r="D9391" s="102"/>
      <c r="E9391" s="210"/>
      <c r="F9391" s="102"/>
      <c r="G9391" s="210"/>
      <c r="H9391" s="102"/>
      <c r="I9391" s="210"/>
      <c r="J9391" s="102"/>
      <c r="K9391" s="210"/>
      <c r="L9391" s="102"/>
      <c r="M9391" s="210"/>
      <c r="N9391" s="102"/>
      <c r="O9391" s="210"/>
      <c r="P9391" s="102"/>
      <c r="Q9391" s="215"/>
    </row>
    <row r="9392" spans="2:17" x14ac:dyDescent="0.3">
      <c r="B9392" s="102"/>
      <c r="C9392" s="210"/>
      <c r="D9392" s="102"/>
      <c r="E9392" s="210"/>
      <c r="F9392" s="102"/>
      <c r="G9392" s="210"/>
      <c r="H9392" s="102"/>
      <c r="I9392" s="210"/>
      <c r="J9392" s="102"/>
      <c r="K9392" s="210"/>
      <c r="L9392" s="102"/>
      <c r="M9392" s="210"/>
      <c r="N9392" s="102"/>
      <c r="O9392" s="210"/>
      <c r="P9392" s="102"/>
      <c r="Q9392" s="215"/>
    </row>
    <row r="9393" spans="2:17" x14ac:dyDescent="0.3">
      <c r="B9393" s="102"/>
      <c r="C9393" s="210"/>
      <c r="D9393" s="102"/>
      <c r="E9393" s="210"/>
      <c r="F9393" s="102"/>
      <c r="G9393" s="210"/>
      <c r="H9393" s="102"/>
      <c r="I9393" s="210"/>
      <c r="J9393" s="102"/>
      <c r="K9393" s="210"/>
      <c r="L9393" s="102"/>
      <c r="M9393" s="210"/>
      <c r="N9393" s="102"/>
      <c r="O9393" s="210"/>
      <c r="P9393" s="102"/>
      <c r="Q9393" s="215"/>
    </row>
    <row r="9394" spans="2:17" x14ac:dyDescent="0.3">
      <c r="B9394" s="102"/>
      <c r="C9394" s="210"/>
      <c r="D9394" s="102"/>
      <c r="E9394" s="210"/>
      <c r="F9394" s="102"/>
      <c r="G9394" s="210"/>
      <c r="H9394" s="102"/>
      <c r="I9394" s="210"/>
      <c r="J9394" s="102"/>
      <c r="K9394" s="210"/>
      <c r="L9394" s="102"/>
      <c r="M9394" s="210"/>
      <c r="N9394" s="102"/>
      <c r="O9394" s="210"/>
      <c r="P9394" s="102"/>
      <c r="Q9394" s="215"/>
    </row>
    <row r="9395" spans="2:17" x14ac:dyDescent="0.3">
      <c r="B9395" s="102"/>
      <c r="C9395" s="210"/>
      <c r="D9395" s="102"/>
      <c r="E9395" s="210"/>
      <c r="F9395" s="102"/>
      <c r="G9395" s="210"/>
      <c r="H9395" s="102"/>
      <c r="I9395" s="210"/>
      <c r="J9395" s="102"/>
      <c r="K9395" s="210"/>
      <c r="L9395" s="102"/>
      <c r="M9395" s="210"/>
      <c r="N9395" s="102"/>
      <c r="O9395" s="210"/>
      <c r="P9395" s="102"/>
      <c r="Q9395" s="215"/>
    </row>
    <row r="9396" spans="2:17" x14ac:dyDescent="0.3">
      <c r="B9396" s="102"/>
      <c r="C9396" s="210"/>
      <c r="D9396" s="102"/>
      <c r="E9396" s="210"/>
      <c r="F9396" s="102"/>
      <c r="G9396" s="210"/>
      <c r="H9396" s="102"/>
      <c r="I9396" s="210"/>
      <c r="J9396" s="102"/>
      <c r="K9396" s="210"/>
      <c r="L9396" s="102"/>
      <c r="M9396" s="210"/>
      <c r="N9396" s="102"/>
      <c r="O9396" s="210"/>
      <c r="P9396" s="102"/>
      <c r="Q9396" s="215"/>
    </row>
    <row r="9397" spans="2:17" x14ac:dyDescent="0.3">
      <c r="B9397" s="102"/>
      <c r="C9397" s="210"/>
      <c r="D9397" s="102"/>
      <c r="E9397" s="210"/>
      <c r="F9397" s="102"/>
      <c r="G9397" s="210"/>
      <c r="H9397" s="102"/>
      <c r="I9397" s="210"/>
      <c r="J9397" s="102"/>
      <c r="K9397" s="210"/>
      <c r="L9397" s="102"/>
      <c r="M9397" s="210"/>
      <c r="N9397" s="102"/>
      <c r="O9397" s="210"/>
      <c r="P9397" s="102"/>
      <c r="Q9397" s="215"/>
    </row>
    <row r="9398" spans="2:17" x14ac:dyDescent="0.3">
      <c r="B9398" s="102"/>
      <c r="C9398" s="210"/>
      <c r="D9398" s="102"/>
      <c r="E9398" s="210"/>
      <c r="F9398" s="102"/>
      <c r="G9398" s="210"/>
      <c r="H9398" s="102"/>
      <c r="I9398" s="210"/>
      <c r="J9398" s="102"/>
      <c r="K9398" s="210"/>
      <c r="L9398" s="102"/>
      <c r="M9398" s="210"/>
      <c r="N9398" s="102"/>
      <c r="O9398" s="210"/>
      <c r="P9398" s="102"/>
      <c r="Q9398" s="215"/>
    </row>
    <row r="9399" spans="2:17" x14ac:dyDescent="0.3">
      <c r="B9399" s="102"/>
      <c r="C9399" s="210"/>
      <c r="D9399" s="102"/>
      <c r="E9399" s="210"/>
      <c r="F9399" s="102"/>
      <c r="G9399" s="210"/>
      <c r="H9399" s="102"/>
      <c r="I9399" s="210"/>
      <c r="J9399" s="102"/>
      <c r="K9399" s="210"/>
      <c r="L9399" s="102"/>
      <c r="M9399" s="210"/>
      <c r="N9399" s="102"/>
      <c r="O9399" s="210"/>
      <c r="P9399" s="102"/>
      <c r="Q9399" s="215"/>
    </row>
    <row r="9400" spans="2:17" x14ac:dyDescent="0.3">
      <c r="B9400" s="102"/>
      <c r="C9400" s="210"/>
      <c r="D9400" s="102"/>
      <c r="E9400" s="210"/>
      <c r="F9400" s="102"/>
      <c r="G9400" s="210"/>
      <c r="H9400" s="102"/>
      <c r="I9400" s="210"/>
      <c r="J9400" s="102"/>
      <c r="K9400" s="210"/>
      <c r="L9400" s="102"/>
      <c r="M9400" s="210"/>
      <c r="N9400" s="102"/>
      <c r="O9400" s="210"/>
      <c r="P9400" s="102"/>
      <c r="Q9400" s="215"/>
    </row>
    <row r="9401" spans="2:17" x14ac:dyDescent="0.3">
      <c r="B9401" s="102"/>
      <c r="C9401" s="210"/>
      <c r="D9401" s="102"/>
      <c r="E9401" s="210"/>
      <c r="F9401" s="102"/>
      <c r="G9401" s="210"/>
      <c r="H9401" s="102"/>
      <c r="I9401" s="210"/>
      <c r="J9401" s="102"/>
      <c r="K9401" s="210"/>
      <c r="L9401" s="102"/>
      <c r="M9401" s="210"/>
      <c r="N9401" s="102"/>
      <c r="O9401" s="210"/>
      <c r="P9401" s="102"/>
      <c r="Q9401" s="215"/>
    </row>
    <row r="9402" spans="2:17" x14ac:dyDescent="0.3">
      <c r="B9402" s="102"/>
      <c r="C9402" s="210"/>
      <c r="D9402" s="102"/>
      <c r="E9402" s="210"/>
      <c r="F9402" s="102"/>
      <c r="G9402" s="210"/>
      <c r="H9402" s="102"/>
      <c r="I9402" s="210"/>
      <c r="J9402" s="102"/>
      <c r="K9402" s="210"/>
      <c r="L9402" s="102"/>
      <c r="M9402" s="210"/>
      <c r="N9402" s="102"/>
      <c r="O9402" s="210"/>
      <c r="P9402" s="102"/>
      <c r="Q9402" s="215"/>
    </row>
    <row r="9403" spans="2:17" x14ac:dyDescent="0.3">
      <c r="B9403" s="102"/>
      <c r="C9403" s="210"/>
      <c r="D9403" s="102"/>
      <c r="E9403" s="210"/>
      <c r="F9403" s="102"/>
      <c r="G9403" s="210"/>
      <c r="H9403" s="102"/>
      <c r="I9403" s="210"/>
      <c r="J9403" s="102"/>
      <c r="K9403" s="210"/>
      <c r="L9403" s="102"/>
      <c r="M9403" s="210"/>
      <c r="N9403" s="102"/>
      <c r="O9403" s="210"/>
      <c r="P9403" s="102"/>
      <c r="Q9403" s="215"/>
    </row>
    <row r="9404" spans="2:17" x14ac:dyDescent="0.3">
      <c r="B9404" s="102"/>
      <c r="C9404" s="210"/>
      <c r="D9404" s="102"/>
      <c r="E9404" s="210"/>
      <c r="F9404" s="102"/>
      <c r="G9404" s="210"/>
      <c r="H9404" s="102"/>
      <c r="I9404" s="210"/>
      <c r="J9404" s="102"/>
      <c r="K9404" s="210"/>
      <c r="L9404" s="102"/>
      <c r="M9404" s="210"/>
      <c r="N9404" s="102"/>
      <c r="O9404" s="210"/>
      <c r="P9404" s="102"/>
      <c r="Q9404" s="215"/>
    </row>
    <row r="9405" spans="2:17" x14ac:dyDescent="0.3">
      <c r="B9405" s="102"/>
      <c r="C9405" s="210"/>
      <c r="D9405" s="102"/>
      <c r="E9405" s="210"/>
      <c r="F9405" s="102"/>
      <c r="G9405" s="210"/>
      <c r="H9405" s="102"/>
      <c r="I9405" s="210"/>
      <c r="J9405" s="102"/>
      <c r="K9405" s="210"/>
      <c r="L9405" s="102"/>
      <c r="M9405" s="210"/>
      <c r="N9405" s="102"/>
      <c r="O9405" s="210"/>
      <c r="P9405" s="102"/>
      <c r="Q9405" s="215"/>
    </row>
    <row r="9406" spans="2:17" x14ac:dyDescent="0.3">
      <c r="B9406" s="102"/>
      <c r="C9406" s="210"/>
      <c r="D9406" s="102"/>
      <c r="E9406" s="210"/>
      <c r="F9406" s="102"/>
      <c r="G9406" s="210"/>
      <c r="H9406" s="102"/>
      <c r="I9406" s="210"/>
      <c r="J9406" s="102"/>
      <c r="K9406" s="210"/>
      <c r="L9406" s="102"/>
      <c r="M9406" s="210"/>
      <c r="N9406" s="102"/>
      <c r="O9406" s="210"/>
      <c r="P9406" s="102"/>
      <c r="Q9406" s="215"/>
    </row>
    <row r="9407" spans="2:17" x14ac:dyDescent="0.3">
      <c r="B9407" s="102"/>
      <c r="C9407" s="210"/>
      <c r="D9407" s="102"/>
      <c r="E9407" s="210"/>
      <c r="F9407" s="102"/>
      <c r="G9407" s="210"/>
      <c r="H9407" s="102"/>
      <c r="I9407" s="210"/>
      <c r="J9407" s="102"/>
      <c r="K9407" s="210"/>
      <c r="L9407" s="102"/>
      <c r="M9407" s="210"/>
      <c r="N9407" s="102"/>
      <c r="O9407" s="210"/>
      <c r="P9407" s="102"/>
      <c r="Q9407" s="215"/>
    </row>
    <row r="9408" spans="2:17" x14ac:dyDescent="0.3">
      <c r="B9408" s="102"/>
      <c r="C9408" s="210"/>
      <c r="D9408" s="102"/>
      <c r="E9408" s="210"/>
      <c r="F9408" s="102"/>
      <c r="G9408" s="210"/>
      <c r="H9408" s="102"/>
      <c r="I9408" s="210"/>
      <c r="J9408" s="102"/>
      <c r="K9408" s="210"/>
      <c r="L9408" s="102"/>
      <c r="M9408" s="210"/>
      <c r="N9408" s="102"/>
      <c r="O9408" s="210"/>
      <c r="P9408" s="102"/>
      <c r="Q9408" s="215"/>
    </row>
    <row r="9409" spans="2:17" x14ac:dyDescent="0.3">
      <c r="B9409" s="102"/>
      <c r="C9409" s="210"/>
      <c r="D9409" s="102"/>
      <c r="E9409" s="210"/>
      <c r="F9409" s="102"/>
      <c r="G9409" s="210"/>
      <c r="H9409" s="102"/>
      <c r="I9409" s="210"/>
      <c r="J9409" s="102"/>
      <c r="K9409" s="210"/>
      <c r="L9409" s="102"/>
      <c r="M9409" s="210"/>
      <c r="N9409" s="102"/>
      <c r="O9409" s="210"/>
      <c r="P9409" s="102"/>
      <c r="Q9409" s="215"/>
    </row>
    <row r="9410" spans="2:17" x14ac:dyDescent="0.3">
      <c r="B9410" s="102"/>
      <c r="C9410" s="210"/>
      <c r="D9410" s="102"/>
      <c r="E9410" s="210"/>
      <c r="F9410" s="102"/>
      <c r="G9410" s="210"/>
      <c r="H9410" s="102"/>
      <c r="I9410" s="210"/>
      <c r="J9410" s="102"/>
      <c r="K9410" s="210"/>
      <c r="L9410" s="102"/>
      <c r="M9410" s="210"/>
      <c r="N9410" s="102"/>
      <c r="O9410" s="210"/>
      <c r="P9410" s="102"/>
      <c r="Q9410" s="215"/>
    </row>
    <row r="9411" spans="2:17" x14ac:dyDescent="0.3">
      <c r="B9411" s="102"/>
      <c r="C9411" s="210"/>
      <c r="D9411" s="102"/>
      <c r="E9411" s="210"/>
      <c r="F9411" s="102"/>
      <c r="G9411" s="210"/>
      <c r="H9411" s="102"/>
      <c r="I9411" s="210"/>
      <c r="J9411" s="102"/>
      <c r="K9411" s="210"/>
      <c r="L9411" s="102"/>
      <c r="M9411" s="210"/>
      <c r="N9411" s="102"/>
      <c r="O9411" s="210"/>
      <c r="P9411" s="102"/>
      <c r="Q9411" s="215"/>
    </row>
    <row r="9412" spans="2:17" x14ac:dyDescent="0.3">
      <c r="B9412" s="102"/>
      <c r="C9412" s="210"/>
      <c r="D9412" s="102"/>
      <c r="E9412" s="210"/>
      <c r="F9412" s="102"/>
      <c r="G9412" s="210"/>
      <c r="H9412" s="102"/>
      <c r="I9412" s="210"/>
      <c r="J9412" s="102"/>
      <c r="K9412" s="210"/>
      <c r="L9412" s="102"/>
      <c r="M9412" s="210"/>
      <c r="N9412" s="102"/>
      <c r="O9412" s="210"/>
      <c r="P9412" s="102"/>
      <c r="Q9412" s="215"/>
    </row>
    <row r="9413" spans="2:17" x14ac:dyDescent="0.3">
      <c r="B9413" s="102"/>
      <c r="C9413" s="210"/>
      <c r="D9413" s="102"/>
      <c r="E9413" s="210"/>
      <c r="F9413" s="102"/>
      <c r="G9413" s="210"/>
      <c r="H9413" s="102"/>
      <c r="I9413" s="210"/>
      <c r="J9413" s="102"/>
      <c r="K9413" s="210"/>
      <c r="L9413" s="102"/>
      <c r="M9413" s="210"/>
      <c r="N9413" s="102"/>
      <c r="O9413" s="210"/>
      <c r="P9413" s="102"/>
      <c r="Q9413" s="215"/>
    </row>
    <row r="9414" spans="2:17" x14ac:dyDescent="0.3">
      <c r="B9414" s="102"/>
      <c r="C9414" s="210"/>
      <c r="D9414" s="102"/>
      <c r="E9414" s="210"/>
      <c r="F9414" s="102"/>
      <c r="G9414" s="210"/>
      <c r="H9414" s="102"/>
      <c r="I9414" s="210"/>
      <c r="J9414" s="102"/>
      <c r="K9414" s="210"/>
      <c r="L9414" s="102"/>
      <c r="M9414" s="210"/>
      <c r="N9414" s="102"/>
      <c r="O9414" s="210"/>
      <c r="P9414" s="102"/>
      <c r="Q9414" s="215"/>
    </row>
    <row r="9415" spans="2:17" x14ac:dyDescent="0.3">
      <c r="B9415" s="102"/>
      <c r="C9415" s="210"/>
      <c r="D9415" s="102"/>
      <c r="E9415" s="210"/>
      <c r="F9415" s="102"/>
      <c r="G9415" s="210"/>
      <c r="H9415" s="102"/>
      <c r="I9415" s="210"/>
      <c r="J9415" s="102"/>
      <c r="K9415" s="210"/>
      <c r="L9415" s="102"/>
      <c r="M9415" s="210"/>
      <c r="N9415" s="102"/>
      <c r="O9415" s="210"/>
      <c r="P9415" s="102"/>
      <c r="Q9415" s="215"/>
    </row>
    <row r="9416" spans="2:17" x14ac:dyDescent="0.3">
      <c r="B9416" s="102"/>
      <c r="C9416" s="210"/>
      <c r="D9416" s="102"/>
      <c r="E9416" s="210"/>
      <c r="F9416" s="102"/>
      <c r="G9416" s="210"/>
      <c r="H9416" s="102"/>
      <c r="I9416" s="210"/>
      <c r="J9416" s="102"/>
      <c r="K9416" s="210"/>
      <c r="L9416" s="102"/>
      <c r="M9416" s="210"/>
      <c r="N9416" s="102"/>
      <c r="O9416" s="210"/>
      <c r="P9416" s="102"/>
      <c r="Q9416" s="215"/>
    </row>
    <row r="9417" spans="2:17" x14ac:dyDescent="0.3">
      <c r="B9417" s="102"/>
      <c r="C9417" s="210"/>
      <c r="D9417" s="102"/>
      <c r="E9417" s="210"/>
      <c r="F9417" s="102"/>
      <c r="G9417" s="210"/>
      <c r="H9417" s="102"/>
      <c r="I9417" s="210"/>
      <c r="J9417" s="102"/>
      <c r="K9417" s="210"/>
      <c r="L9417" s="102"/>
      <c r="M9417" s="210"/>
      <c r="N9417" s="102"/>
      <c r="O9417" s="210"/>
      <c r="P9417" s="102"/>
      <c r="Q9417" s="215"/>
    </row>
    <row r="9418" spans="2:17" x14ac:dyDescent="0.3">
      <c r="B9418" s="102"/>
      <c r="C9418" s="210"/>
      <c r="D9418" s="102"/>
      <c r="E9418" s="210"/>
      <c r="F9418" s="102"/>
      <c r="G9418" s="210"/>
      <c r="H9418" s="102"/>
      <c r="I9418" s="210"/>
      <c r="J9418" s="102"/>
      <c r="K9418" s="210"/>
      <c r="L9418" s="102"/>
      <c r="M9418" s="210"/>
      <c r="N9418" s="102"/>
      <c r="O9418" s="210"/>
      <c r="P9418" s="102"/>
      <c r="Q9418" s="215"/>
    </row>
    <row r="9419" spans="2:17" x14ac:dyDescent="0.3">
      <c r="B9419" s="102"/>
      <c r="C9419" s="210"/>
      <c r="D9419" s="102"/>
      <c r="E9419" s="210"/>
      <c r="F9419" s="102"/>
      <c r="G9419" s="210"/>
      <c r="H9419" s="102"/>
      <c r="I9419" s="210"/>
      <c r="J9419" s="102"/>
      <c r="K9419" s="210"/>
      <c r="L9419" s="102"/>
      <c r="M9419" s="210"/>
      <c r="N9419" s="102"/>
      <c r="O9419" s="210"/>
      <c r="P9419" s="102"/>
      <c r="Q9419" s="215"/>
    </row>
    <row r="9420" spans="2:17" x14ac:dyDescent="0.3">
      <c r="B9420" s="102"/>
      <c r="C9420" s="210"/>
      <c r="D9420" s="102"/>
      <c r="E9420" s="210"/>
      <c r="F9420" s="102"/>
      <c r="G9420" s="210"/>
      <c r="H9420" s="102"/>
      <c r="I9420" s="210"/>
      <c r="J9420" s="102"/>
      <c r="K9420" s="210"/>
      <c r="L9420" s="102"/>
      <c r="M9420" s="210"/>
      <c r="N9420" s="102"/>
      <c r="O9420" s="210"/>
      <c r="P9420" s="102"/>
      <c r="Q9420" s="215"/>
    </row>
    <row r="9421" spans="2:17" x14ac:dyDescent="0.3">
      <c r="B9421" s="102"/>
      <c r="C9421" s="210"/>
      <c r="D9421" s="102"/>
      <c r="E9421" s="210"/>
      <c r="F9421" s="102"/>
      <c r="G9421" s="210"/>
      <c r="H9421" s="102"/>
      <c r="I9421" s="210"/>
      <c r="J9421" s="102"/>
      <c r="K9421" s="210"/>
      <c r="L9421" s="102"/>
      <c r="M9421" s="210"/>
      <c r="N9421" s="102"/>
      <c r="O9421" s="210"/>
      <c r="P9421" s="102"/>
      <c r="Q9421" s="215"/>
    </row>
    <row r="9422" spans="2:17" x14ac:dyDescent="0.3">
      <c r="B9422" s="102"/>
      <c r="C9422" s="210"/>
      <c r="D9422" s="102"/>
      <c r="E9422" s="210"/>
      <c r="F9422" s="102"/>
      <c r="G9422" s="210"/>
      <c r="H9422" s="102"/>
      <c r="I9422" s="210"/>
      <c r="J9422" s="102"/>
      <c r="K9422" s="210"/>
      <c r="L9422" s="102"/>
      <c r="M9422" s="210"/>
      <c r="N9422" s="102"/>
      <c r="O9422" s="210"/>
      <c r="P9422" s="102"/>
      <c r="Q9422" s="215"/>
    </row>
    <row r="9423" spans="2:17" x14ac:dyDescent="0.3">
      <c r="B9423" s="102"/>
      <c r="C9423" s="210"/>
      <c r="D9423" s="102"/>
      <c r="E9423" s="210"/>
      <c r="F9423" s="102"/>
      <c r="G9423" s="210"/>
      <c r="H9423" s="102"/>
      <c r="I9423" s="210"/>
      <c r="J9423" s="102"/>
      <c r="K9423" s="210"/>
      <c r="L9423" s="102"/>
      <c r="M9423" s="210"/>
      <c r="N9423" s="102"/>
      <c r="O9423" s="210"/>
      <c r="P9423" s="102"/>
      <c r="Q9423" s="215"/>
    </row>
    <row r="9424" spans="2:17" x14ac:dyDescent="0.3">
      <c r="B9424" s="102"/>
      <c r="C9424" s="210"/>
      <c r="D9424" s="102"/>
      <c r="E9424" s="210"/>
      <c r="F9424" s="102"/>
      <c r="G9424" s="210"/>
      <c r="H9424" s="102"/>
      <c r="I9424" s="210"/>
      <c r="J9424" s="102"/>
      <c r="K9424" s="210"/>
      <c r="L9424" s="102"/>
      <c r="M9424" s="210"/>
      <c r="N9424" s="102"/>
      <c r="O9424" s="210"/>
      <c r="P9424" s="102"/>
      <c r="Q9424" s="215"/>
    </row>
    <row r="9425" spans="2:17" x14ac:dyDescent="0.3">
      <c r="B9425" s="102"/>
      <c r="C9425" s="210"/>
      <c r="D9425" s="102"/>
      <c r="E9425" s="210"/>
      <c r="F9425" s="102"/>
      <c r="G9425" s="210"/>
      <c r="H9425" s="102"/>
      <c r="I9425" s="210"/>
      <c r="J9425" s="102"/>
      <c r="K9425" s="210"/>
      <c r="L9425" s="102"/>
      <c r="M9425" s="210"/>
      <c r="N9425" s="102"/>
      <c r="O9425" s="210"/>
      <c r="P9425" s="102"/>
      <c r="Q9425" s="215"/>
    </row>
    <row r="9426" spans="2:17" x14ac:dyDescent="0.3">
      <c r="B9426" s="102"/>
      <c r="C9426" s="210"/>
      <c r="D9426" s="102"/>
      <c r="E9426" s="210"/>
      <c r="F9426" s="102"/>
      <c r="G9426" s="210"/>
      <c r="H9426" s="102"/>
      <c r="I9426" s="210"/>
      <c r="J9426" s="102"/>
      <c r="K9426" s="210"/>
      <c r="L9426" s="102"/>
      <c r="M9426" s="210"/>
      <c r="N9426" s="102"/>
      <c r="O9426" s="210"/>
      <c r="P9426" s="102"/>
      <c r="Q9426" s="215"/>
    </row>
    <row r="9427" spans="2:17" x14ac:dyDescent="0.3">
      <c r="B9427" s="102"/>
      <c r="C9427" s="210"/>
      <c r="D9427" s="102"/>
      <c r="E9427" s="210"/>
      <c r="F9427" s="102"/>
      <c r="G9427" s="210"/>
      <c r="H9427" s="102"/>
      <c r="I9427" s="210"/>
      <c r="J9427" s="102"/>
      <c r="K9427" s="210"/>
      <c r="L9427" s="102"/>
      <c r="M9427" s="210"/>
      <c r="N9427" s="102"/>
      <c r="O9427" s="210"/>
      <c r="P9427" s="102"/>
      <c r="Q9427" s="215"/>
    </row>
    <row r="9428" spans="2:17" x14ac:dyDescent="0.3">
      <c r="B9428" s="102"/>
      <c r="C9428" s="210"/>
      <c r="D9428" s="102"/>
      <c r="E9428" s="210"/>
      <c r="F9428" s="102"/>
      <c r="G9428" s="210"/>
      <c r="H9428" s="102"/>
      <c r="I9428" s="210"/>
      <c r="J9428" s="102"/>
      <c r="K9428" s="210"/>
      <c r="L9428" s="102"/>
      <c r="M9428" s="210"/>
      <c r="N9428" s="102"/>
      <c r="O9428" s="210"/>
      <c r="P9428" s="102"/>
      <c r="Q9428" s="215"/>
    </row>
    <row r="9429" spans="2:17" x14ac:dyDescent="0.3">
      <c r="B9429" s="102"/>
      <c r="C9429" s="210"/>
      <c r="D9429" s="102"/>
      <c r="E9429" s="210"/>
      <c r="F9429" s="102"/>
      <c r="G9429" s="210"/>
      <c r="H9429" s="102"/>
      <c r="I9429" s="210"/>
      <c r="J9429" s="102"/>
      <c r="K9429" s="210"/>
      <c r="L9429" s="102"/>
      <c r="M9429" s="210"/>
      <c r="N9429" s="102"/>
      <c r="O9429" s="210"/>
      <c r="P9429" s="102"/>
      <c r="Q9429" s="215"/>
    </row>
    <row r="9430" spans="2:17" x14ac:dyDescent="0.3">
      <c r="B9430" s="102"/>
      <c r="C9430" s="210"/>
      <c r="D9430" s="102"/>
      <c r="E9430" s="210"/>
      <c r="F9430" s="102"/>
      <c r="G9430" s="210"/>
      <c r="H9430" s="102"/>
      <c r="I9430" s="210"/>
      <c r="J9430" s="102"/>
      <c r="K9430" s="210"/>
      <c r="L9430" s="102"/>
      <c r="M9430" s="210"/>
      <c r="N9430" s="102"/>
      <c r="O9430" s="210"/>
      <c r="P9430" s="102"/>
      <c r="Q9430" s="215"/>
    </row>
    <row r="9431" spans="2:17" x14ac:dyDescent="0.3">
      <c r="B9431" s="102"/>
      <c r="C9431" s="210"/>
      <c r="D9431" s="102"/>
      <c r="E9431" s="210"/>
      <c r="F9431" s="102"/>
      <c r="G9431" s="210"/>
      <c r="H9431" s="102"/>
      <c r="I9431" s="210"/>
      <c r="J9431" s="102"/>
      <c r="K9431" s="210"/>
      <c r="L9431" s="102"/>
      <c r="M9431" s="210"/>
      <c r="N9431" s="102"/>
      <c r="O9431" s="210"/>
      <c r="P9431" s="102"/>
      <c r="Q9431" s="215"/>
    </row>
    <row r="9432" spans="2:17" x14ac:dyDescent="0.3">
      <c r="B9432" s="102"/>
      <c r="C9432" s="210"/>
      <c r="D9432" s="102"/>
      <c r="E9432" s="210"/>
      <c r="F9432" s="102"/>
      <c r="G9432" s="210"/>
      <c r="H9432" s="102"/>
      <c r="I9432" s="210"/>
      <c r="J9432" s="102"/>
      <c r="K9432" s="210"/>
      <c r="L9432" s="102"/>
      <c r="M9432" s="210"/>
      <c r="N9432" s="102"/>
      <c r="O9432" s="210"/>
      <c r="P9432" s="102"/>
      <c r="Q9432" s="215"/>
    </row>
    <row r="9433" spans="2:17" x14ac:dyDescent="0.3">
      <c r="B9433" s="102"/>
      <c r="C9433" s="210"/>
      <c r="D9433" s="102"/>
      <c r="E9433" s="210"/>
      <c r="F9433" s="102"/>
      <c r="G9433" s="210"/>
      <c r="H9433" s="102"/>
      <c r="I9433" s="210"/>
      <c r="J9433" s="102"/>
      <c r="K9433" s="210"/>
      <c r="L9433" s="102"/>
      <c r="M9433" s="210"/>
      <c r="N9433" s="102"/>
      <c r="O9433" s="210"/>
      <c r="P9433" s="102"/>
      <c r="Q9433" s="215"/>
    </row>
    <row r="9434" spans="2:17" x14ac:dyDescent="0.3">
      <c r="B9434" s="102"/>
      <c r="C9434" s="210"/>
      <c r="D9434" s="102"/>
      <c r="E9434" s="210"/>
      <c r="F9434" s="102"/>
      <c r="G9434" s="210"/>
      <c r="H9434" s="102"/>
      <c r="I9434" s="210"/>
      <c r="J9434" s="102"/>
      <c r="K9434" s="210"/>
      <c r="L9434" s="102"/>
      <c r="M9434" s="210"/>
      <c r="N9434" s="102"/>
      <c r="O9434" s="210"/>
      <c r="P9434" s="102"/>
      <c r="Q9434" s="215"/>
    </row>
    <row r="9435" spans="2:17" x14ac:dyDescent="0.3">
      <c r="B9435" s="102"/>
      <c r="C9435" s="210"/>
      <c r="D9435" s="102"/>
      <c r="E9435" s="210"/>
      <c r="F9435" s="102"/>
      <c r="G9435" s="210"/>
      <c r="H9435" s="102"/>
      <c r="I9435" s="210"/>
      <c r="J9435" s="102"/>
      <c r="K9435" s="210"/>
      <c r="L9435" s="102"/>
      <c r="M9435" s="210"/>
      <c r="N9435" s="102"/>
      <c r="O9435" s="210"/>
      <c r="P9435" s="102"/>
      <c r="Q9435" s="215"/>
    </row>
    <row r="9436" spans="2:17" x14ac:dyDescent="0.3">
      <c r="B9436" s="102"/>
      <c r="C9436" s="210"/>
      <c r="D9436" s="102"/>
      <c r="E9436" s="210"/>
      <c r="F9436" s="102"/>
      <c r="G9436" s="210"/>
      <c r="H9436" s="102"/>
      <c r="I9436" s="210"/>
      <c r="J9436" s="102"/>
      <c r="K9436" s="210"/>
      <c r="L9436" s="102"/>
      <c r="M9436" s="210"/>
      <c r="N9436" s="102"/>
      <c r="O9436" s="210"/>
      <c r="P9436" s="102"/>
      <c r="Q9436" s="215"/>
    </row>
    <row r="9437" spans="2:17" x14ac:dyDescent="0.3">
      <c r="B9437" s="102"/>
      <c r="C9437" s="210"/>
      <c r="D9437" s="102"/>
      <c r="E9437" s="210"/>
      <c r="F9437" s="102"/>
      <c r="G9437" s="210"/>
      <c r="H9437" s="102"/>
      <c r="I9437" s="210"/>
      <c r="J9437" s="102"/>
      <c r="K9437" s="210"/>
      <c r="L9437" s="102"/>
      <c r="M9437" s="210"/>
      <c r="N9437" s="102"/>
      <c r="O9437" s="210"/>
      <c r="P9437" s="102"/>
      <c r="Q9437" s="215"/>
    </row>
    <row r="9438" spans="2:17" x14ac:dyDescent="0.3">
      <c r="B9438" s="102"/>
      <c r="C9438" s="210"/>
      <c r="D9438" s="102"/>
      <c r="E9438" s="210"/>
      <c r="F9438" s="102"/>
      <c r="G9438" s="210"/>
      <c r="H9438" s="102"/>
      <c r="I9438" s="210"/>
      <c r="J9438" s="102"/>
      <c r="K9438" s="210"/>
      <c r="L9438" s="102"/>
      <c r="M9438" s="210"/>
      <c r="N9438" s="102"/>
      <c r="O9438" s="210"/>
      <c r="P9438" s="102"/>
      <c r="Q9438" s="215"/>
    </row>
    <row r="9439" spans="2:17" x14ac:dyDescent="0.3">
      <c r="B9439" s="102"/>
      <c r="C9439" s="210"/>
      <c r="D9439" s="102"/>
      <c r="E9439" s="210"/>
      <c r="F9439" s="102"/>
      <c r="G9439" s="210"/>
      <c r="H9439" s="102"/>
      <c r="I9439" s="210"/>
      <c r="J9439" s="102"/>
      <c r="K9439" s="210"/>
      <c r="L9439" s="102"/>
      <c r="M9439" s="210"/>
      <c r="N9439" s="102"/>
      <c r="O9439" s="210"/>
      <c r="P9439" s="102"/>
      <c r="Q9439" s="215"/>
    </row>
    <row r="9440" spans="2:17" x14ac:dyDescent="0.3">
      <c r="B9440" s="102"/>
      <c r="C9440" s="210"/>
      <c r="D9440" s="102"/>
      <c r="E9440" s="210"/>
      <c r="F9440" s="102"/>
      <c r="G9440" s="210"/>
      <c r="H9440" s="102"/>
      <c r="I9440" s="210"/>
      <c r="J9440" s="102"/>
      <c r="K9440" s="210"/>
      <c r="L9440" s="102"/>
      <c r="M9440" s="210"/>
      <c r="N9440" s="102"/>
      <c r="O9440" s="210"/>
      <c r="P9440" s="102"/>
      <c r="Q9440" s="215"/>
    </row>
    <row r="9441" spans="2:17" x14ac:dyDescent="0.3">
      <c r="B9441" s="102"/>
      <c r="C9441" s="210"/>
      <c r="D9441" s="102"/>
      <c r="E9441" s="210"/>
      <c r="F9441" s="102"/>
      <c r="G9441" s="210"/>
      <c r="H9441" s="102"/>
      <c r="I9441" s="210"/>
      <c r="J9441" s="102"/>
      <c r="K9441" s="210"/>
      <c r="L9441" s="102"/>
      <c r="M9441" s="210"/>
      <c r="N9441" s="102"/>
      <c r="O9441" s="210"/>
      <c r="P9441" s="102"/>
      <c r="Q9441" s="215"/>
    </row>
    <row r="9442" spans="2:17" x14ac:dyDescent="0.3">
      <c r="B9442" s="102"/>
      <c r="C9442" s="210"/>
      <c r="D9442" s="102"/>
      <c r="E9442" s="210"/>
      <c r="F9442" s="102"/>
      <c r="G9442" s="210"/>
      <c r="H9442" s="102"/>
      <c r="I9442" s="210"/>
      <c r="J9442" s="102"/>
      <c r="K9442" s="210"/>
      <c r="L9442" s="102"/>
      <c r="M9442" s="210"/>
      <c r="N9442" s="102"/>
      <c r="O9442" s="210"/>
      <c r="P9442" s="102"/>
      <c r="Q9442" s="215"/>
    </row>
    <row r="9443" spans="2:17" x14ac:dyDescent="0.3">
      <c r="B9443" s="102"/>
      <c r="C9443" s="210"/>
      <c r="D9443" s="102"/>
      <c r="E9443" s="210"/>
      <c r="F9443" s="102"/>
      <c r="G9443" s="210"/>
      <c r="H9443" s="102"/>
      <c r="I9443" s="210"/>
      <c r="J9443" s="102"/>
      <c r="K9443" s="210"/>
      <c r="L9443" s="102"/>
      <c r="M9443" s="210"/>
      <c r="N9443" s="102"/>
      <c r="O9443" s="210"/>
      <c r="P9443" s="102"/>
      <c r="Q9443" s="215"/>
    </row>
    <row r="9444" spans="2:17" x14ac:dyDescent="0.3">
      <c r="B9444" s="102"/>
      <c r="C9444" s="210"/>
      <c r="D9444" s="102"/>
      <c r="E9444" s="210"/>
      <c r="F9444" s="102"/>
      <c r="G9444" s="210"/>
      <c r="H9444" s="102"/>
      <c r="I9444" s="210"/>
      <c r="J9444" s="102"/>
      <c r="K9444" s="210"/>
      <c r="L9444" s="102"/>
      <c r="M9444" s="210"/>
      <c r="N9444" s="102"/>
      <c r="O9444" s="210"/>
      <c r="P9444" s="102"/>
      <c r="Q9444" s="215"/>
    </row>
    <row r="9445" spans="2:17" x14ac:dyDescent="0.3">
      <c r="B9445" s="102"/>
      <c r="C9445" s="210"/>
      <c r="D9445" s="102"/>
      <c r="E9445" s="210"/>
      <c r="F9445" s="102"/>
      <c r="G9445" s="210"/>
      <c r="H9445" s="102"/>
      <c r="I9445" s="210"/>
      <c r="J9445" s="102"/>
      <c r="K9445" s="210"/>
      <c r="L9445" s="102"/>
      <c r="M9445" s="210"/>
      <c r="N9445" s="102"/>
      <c r="O9445" s="210"/>
      <c r="P9445" s="102"/>
      <c r="Q9445" s="215"/>
    </row>
    <row r="9446" spans="2:17" x14ac:dyDescent="0.3">
      <c r="B9446" s="102"/>
      <c r="C9446" s="210"/>
      <c r="D9446" s="102"/>
      <c r="E9446" s="210"/>
      <c r="F9446" s="102"/>
      <c r="G9446" s="210"/>
      <c r="H9446" s="102"/>
      <c r="I9446" s="210"/>
      <c r="J9446" s="102"/>
      <c r="K9446" s="210"/>
      <c r="L9446" s="102"/>
      <c r="M9446" s="210"/>
      <c r="N9446" s="102"/>
      <c r="O9446" s="210"/>
      <c r="P9446" s="102"/>
      <c r="Q9446" s="215"/>
    </row>
    <row r="9447" spans="2:17" x14ac:dyDescent="0.3">
      <c r="B9447" s="102"/>
      <c r="C9447" s="210"/>
      <c r="D9447" s="102"/>
      <c r="E9447" s="210"/>
      <c r="F9447" s="102"/>
      <c r="G9447" s="210"/>
      <c r="H9447" s="102"/>
      <c r="I9447" s="210"/>
      <c r="J9447" s="102"/>
      <c r="K9447" s="210"/>
      <c r="L9447" s="102"/>
      <c r="M9447" s="210"/>
      <c r="N9447" s="102"/>
      <c r="O9447" s="210"/>
      <c r="P9447" s="102"/>
      <c r="Q9447" s="215"/>
    </row>
    <row r="9448" spans="2:17" x14ac:dyDescent="0.3">
      <c r="B9448" s="102"/>
      <c r="C9448" s="210"/>
      <c r="D9448" s="102"/>
      <c r="E9448" s="210"/>
      <c r="F9448" s="102"/>
      <c r="G9448" s="210"/>
      <c r="H9448" s="102"/>
      <c r="I9448" s="210"/>
      <c r="J9448" s="102"/>
      <c r="K9448" s="210"/>
      <c r="L9448" s="102"/>
      <c r="M9448" s="210"/>
      <c r="N9448" s="102"/>
      <c r="O9448" s="210"/>
      <c r="P9448" s="102"/>
      <c r="Q9448" s="215"/>
    </row>
    <row r="9449" spans="2:17" x14ac:dyDescent="0.3">
      <c r="B9449" s="102"/>
      <c r="C9449" s="210"/>
      <c r="D9449" s="102"/>
      <c r="E9449" s="210"/>
      <c r="F9449" s="102"/>
      <c r="G9449" s="210"/>
      <c r="H9449" s="102"/>
      <c r="I9449" s="210"/>
      <c r="J9449" s="102"/>
      <c r="K9449" s="210"/>
      <c r="L9449" s="102"/>
      <c r="M9449" s="210"/>
      <c r="N9449" s="102"/>
      <c r="O9449" s="210"/>
      <c r="P9449" s="102"/>
      <c r="Q9449" s="215"/>
    </row>
    <row r="9450" spans="2:17" x14ac:dyDescent="0.3">
      <c r="B9450" s="102"/>
      <c r="C9450" s="210"/>
      <c r="D9450" s="102"/>
      <c r="E9450" s="210"/>
      <c r="F9450" s="102"/>
      <c r="G9450" s="210"/>
      <c r="H9450" s="102"/>
      <c r="I9450" s="210"/>
      <c r="J9450" s="102"/>
      <c r="K9450" s="210"/>
      <c r="L9450" s="102"/>
      <c r="M9450" s="210"/>
      <c r="N9450" s="102"/>
      <c r="O9450" s="210"/>
      <c r="P9450" s="102"/>
      <c r="Q9450" s="215"/>
    </row>
    <row r="9451" spans="2:17" x14ac:dyDescent="0.3">
      <c r="B9451" s="102"/>
      <c r="C9451" s="210"/>
      <c r="D9451" s="102"/>
      <c r="E9451" s="210"/>
      <c r="F9451" s="102"/>
      <c r="G9451" s="210"/>
      <c r="H9451" s="102"/>
      <c r="I9451" s="210"/>
      <c r="J9451" s="102"/>
      <c r="K9451" s="210"/>
      <c r="L9451" s="102"/>
      <c r="M9451" s="210"/>
      <c r="N9451" s="102"/>
      <c r="O9451" s="210"/>
      <c r="P9451" s="102"/>
      <c r="Q9451" s="215"/>
    </row>
    <row r="9452" spans="2:17" x14ac:dyDescent="0.3">
      <c r="B9452" s="102"/>
      <c r="C9452" s="210"/>
      <c r="D9452" s="102"/>
      <c r="E9452" s="210"/>
      <c r="F9452" s="102"/>
      <c r="G9452" s="210"/>
      <c r="H9452" s="102"/>
      <c r="I9452" s="210"/>
      <c r="J9452" s="102"/>
      <c r="K9452" s="210"/>
      <c r="L9452" s="102"/>
      <c r="M9452" s="210"/>
      <c r="N9452" s="102"/>
      <c r="O9452" s="210"/>
      <c r="P9452" s="102"/>
      <c r="Q9452" s="215"/>
    </row>
    <row r="9453" spans="2:17" x14ac:dyDescent="0.3">
      <c r="B9453" s="102"/>
      <c r="C9453" s="210"/>
      <c r="D9453" s="102"/>
      <c r="E9453" s="210"/>
      <c r="F9453" s="102"/>
      <c r="G9453" s="210"/>
      <c r="H9453" s="102"/>
      <c r="I9453" s="210"/>
      <c r="J9453" s="102"/>
      <c r="K9453" s="210"/>
      <c r="L9453" s="102"/>
      <c r="M9453" s="210"/>
      <c r="N9453" s="102"/>
      <c r="O9453" s="210"/>
      <c r="P9453" s="102"/>
      <c r="Q9453" s="215"/>
    </row>
    <row r="9454" spans="2:17" x14ac:dyDescent="0.3">
      <c r="B9454" s="102"/>
      <c r="C9454" s="210"/>
      <c r="D9454" s="102"/>
      <c r="E9454" s="210"/>
      <c r="F9454" s="102"/>
      <c r="G9454" s="210"/>
      <c r="H9454" s="102"/>
      <c r="I9454" s="210"/>
      <c r="J9454" s="102"/>
      <c r="K9454" s="210"/>
      <c r="L9454" s="102"/>
      <c r="M9454" s="210"/>
      <c r="N9454" s="102"/>
      <c r="O9454" s="210"/>
      <c r="P9454" s="102"/>
      <c r="Q9454" s="215"/>
    </row>
    <row r="9455" spans="2:17" x14ac:dyDescent="0.3">
      <c r="B9455" s="102"/>
      <c r="C9455" s="210"/>
      <c r="D9455" s="102"/>
      <c r="E9455" s="210"/>
      <c r="F9455" s="102"/>
      <c r="G9455" s="210"/>
      <c r="H9455" s="102"/>
      <c r="I9455" s="210"/>
      <c r="J9455" s="102"/>
      <c r="K9455" s="210"/>
      <c r="L9455" s="102"/>
      <c r="M9455" s="210"/>
      <c r="N9455" s="102"/>
      <c r="O9455" s="210"/>
      <c r="P9455" s="102"/>
      <c r="Q9455" s="215"/>
    </row>
    <row r="9456" spans="2:17" x14ac:dyDescent="0.3">
      <c r="B9456" s="102"/>
      <c r="C9456" s="210"/>
      <c r="D9456" s="102"/>
      <c r="E9456" s="210"/>
      <c r="F9456" s="102"/>
      <c r="G9456" s="210"/>
      <c r="H9456" s="102"/>
      <c r="I9456" s="210"/>
      <c r="J9456" s="102"/>
      <c r="K9456" s="210"/>
      <c r="L9456" s="102"/>
      <c r="M9456" s="210"/>
      <c r="N9456" s="102"/>
      <c r="O9456" s="210"/>
      <c r="P9456" s="102"/>
      <c r="Q9456" s="215"/>
    </row>
    <row r="9457" spans="2:17" x14ac:dyDescent="0.3">
      <c r="B9457" s="102"/>
      <c r="C9457" s="210"/>
      <c r="D9457" s="102"/>
      <c r="E9457" s="210"/>
      <c r="F9457" s="102"/>
      <c r="G9457" s="210"/>
      <c r="H9457" s="102"/>
      <c r="I9457" s="210"/>
      <c r="J9457" s="102"/>
      <c r="K9457" s="210"/>
      <c r="L9457" s="102"/>
      <c r="M9457" s="210"/>
      <c r="N9457" s="102"/>
      <c r="O9457" s="210"/>
      <c r="P9457" s="102"/>
      <c r="Q9457" s="215"/>
    </row>
    <row r="9458" spans="2:17" x14ac:dyDescent="0.3">
      <c r="B9458" s="102"/>
      <c r="C9458" s="210"/>
      <c r="D9458" s="102"/>
      <c r="E9458" s="210"/>
      <c r="F9458" s="102"/>
      <c r="G9458" s="210"/>
      <c r="H9458" s="102"/>
      <c r="I9458" s="210"/>
      <c r="J9458" s="102"/>
      <c r="K9458" s="210"/>
      <c r="L9458" s="102"/>
      <c r="M9458" s="210"/>
      <c r="N9458" s="102"/>
      <c r="O9458" s="210"/>
      <c r="P9458" s="102"/>
      <c r="Q9458" s="215"/>
    </row>
    <row r="9459" spans="2:17" x14ac:dyDescent="0.3">
      <c r="B9459" s="102"/>
      <c r="C9459" s="210"/>
      <c r="D9459" s="102"/>
      <c r="E9459" s="210"/>
      <c r="F9459" s="102"/>
      <c r="G9459" s="210"/>
      <c r="H9459" s="102"/>
      <c r="I9459" s="210"/>
      <c r="J9459" s="102"/>
      <c r="K9459" s="210"/>
      <c r="L9459" s="102"/>
      <c r="M9459" s="210"/>
      <c r="N9459" s="102"/>
      <c r="O9459" s="210"/>
      <c r="P9459" s="102"/>
      <c r="Q9459" s="215"/>
    </row>
    <row r="9460" spans="2:17" x14ac:dyDescent="0.3">
      <c r="B9460" s="102"/>
      <c r="C9460" s="210"/>
      <c r="D9460" s="102"/>
      <c r="E9460" s="210"/>
      <c r="F9460" s="102"/>
      <c r="G9460" s="210"/>
      <c r="H9460" s="102"/>
      <c r="I9460" s="210"/>
      <c r="J9460" s="102"/>
      <c r="K9460" s="210"/>
      <c r="L9460" s="102"/>
      <c r="M9460" s="210"/>
      <c r="N9460" s="102"/>
      <c r="O9460" s="210"/>
      <c r="P9460" s="102"/>
      <c r="Q9460" s="215"/>
    </row>
    <row r="9461" spans="2:17" x14ac:dyDescent="0.3">
      <c r="B9461" s="102"/>
      <c r="C9461" s="210"/>
      <c r="D9461" s="102"/>
      <c r="E9461" s="210"/>
      <c r="F9461" s="102"/>
      <c r="G9461" s="210"/>
      <c r="H9461" s="102"/>
      <c r="I9461" s="210"/>
      <c r="J9461" s="102"/>
      <c r="K9461" s="210"/>
      <c r="L9461" s="102"/>
      <c r="M9461" s="210"/>
      <c r="N9461" s="102"/>
      <c r="O9461" s="210"/>
      <c r="P9461" s="102"/>
      <c r="Q9461" s="215"/>
    </row>
    <row r="9462" spans="2:17" x14ac:dyDescent="0.3">
      <c r="B9462" s="102"/>
      <c r="C9462" s="210"/>
      <c r="D9462" s="102"/>
      <c r="E9462" s="210"/>
      <c r="F9462" s="102"/>
      <c r="G9462" s="210"/>
      <c r="H9462" s="102"/>
      <c r="I9462" s="210"/>
      <c r="J9462" s="102"/>
      <c r="K9462" s="210"/>
      <c r="L9462" s="102"/>
      <c r="M9462" s="210"/>
      <c r="N9462" s="102"/>
      <c r="O9462" s="210"/>
      <c r="P9462" s="102"/>
      <c r="Q9462" s="215"/>
    </row>
    <row r="9463" spans="2:17" x14ac:dyDescent="0.3">
      <c r="B9463" s="102"/>
      <c r="C9463" s="210"/>
      <c r="D9463" s="102"/>
      <c r="E9463" s="210"/>
      <c r="F9463" s="102"/>
      <c r="G9463" s="210"/>
      <c r="H9463" s="102"/>
      <c r="I9463" s="210"/>
      <c r="J9463" s="102"/>
      <c r="K9463" s="210"/>
      <c r="L9463" s="102"/>
      <c r="M9463" s="210"/>
      <c r="N9463" s="102"/>
      <c r="O9463" s="210"/>
      <c r="P9463" s="102"/>
      <c r="Q9463" s="215"/>
    </row>
    <row r="9464" spans="2:17" x14ac:dyDescent="0.3">
      <c r="B9464" s="102"/>
      <c r="C9464" s="210"/>
      <c r="D9464" s="102"/>
      <c r="E9464" s="210"/>
      <c r="F9464" s="102"/>
      <c r="G9464" s="210"/>
      <c r="H9464" s="102"/>
      <c r="I9464" s="210"/>
      <c r="J9464" s="102"/>
      <c r="K9464" s="210"/>
      <c r="L9464" s="102"/>
      <c r="M9464" s="210"/>
      <c r="N9464" s="102"/>
      <c r="O9464" s="210"/>
      <c r="P9464" s="102"/>
      <c r="Q9464" s="215"/>
    </row>
    <row r="9465" spans="2:17" x14ac:dyDescent="0.3">
      <c r="B9465" s="102"/>
      <c r="C9465" s="210"/>
      <c r="D9465" s="102"/>
      <c r="E9465" s="210"/>
      <c r="F9465" s="102"/>
      <c r="G9465" s="210"/>
      <c r="H9465" s="102"/>
      <c r="I9465" s="210"/>
      <c r="J9465" s="102"/>
      <c r="K9465" s="210"/>
      <c r="L9465" s="102"/>
      <c r="M9465" s="210"/>
      <c r="N9465" s="102"/>
      <c r="O9465" s="210"/>
      <c r="P9465" s="102"/>
      <c r="Q9465" s="215"/>
    </row>
    <row r="9466" spans="2:17" x14ac:dyDescent="0.3">
      <c r="B9466" s="102"/>
      <c r="C9466" s="210"/>
      <c r="D9466" s="102"/>
      <c r="E9466" s="210"/>
      <c r="F9466" s="102"/>
      <c r="G9466" s="210"/>
      <c r="H9466" s="102"/>
      <c r="I9466" s="210"/>
      <c r="J9466" s="102"/>
      <c r="K9466" s="210"/>
      <c r="L9466" s="102"/>
      <c r="M9466" s="210"/>
      <c r="N9466" s="102"/>
      <c r="O9466" s="210"/>
      <c r="P9466" s="102"/>
      <c r="Q9466" s="215"/>
    </row>
    <row r="9467" spans="2:17" x14ac:dyDescent="0.3">
      <c r="B9467" s="102"/>
      <c r="C9467" s="210"/>
      <c r="D9467" s="102"/>
      <c r="E9467" s="210"/>
      <c r="F9467" s="102"/>
      <c r="G9467" s="210"/>
      <c r="H9467" s="102"/>
      <c r="I9467" s="210"/>
      <c r="J9467" s="102"/>
      <c r="K9467" s="210"/>
      <c r="L9467" s="102"/>
      <c r="M9467" s="210"/>
      <c r="N9467" s="102"/>
      <c r="O9467" s="210"/>
      <c r="P9467" s="102"/>
      <c r="Q9467" s="215"/>
    </row>
    <row r="9468" spans="2:17" x14ac:dyDescent="0.3">
      <c r="B9468" s="102"/>
      <c r="C9468" s="210"/>
      <c r="D9468" s="102"/>
      <c r="E9468" s="210"/>
      <c r="F9468" s="102"/>
      <c r="G9468" s="210"/>
      <c r="H9468" s="102"/>
      <c r="I9468" s="210"/>
      <c r="J9468" s="102"/>
      <c r="K9468" s="210"/>
      <c r="L9468" s="102"/>
      <c r="M9468" s="210"/>
      <c r="N9468" s="102"/>
      <c r="O9468" s="210"/>
      <c r="P9468" s="102"/>
      <c r="Q9468" s="215"/>
    </row>
    <row r="9469" spans="2:17" x14ac:dyDescent="0.3">
      <c r="B9469" s="102"/>
      <c r="C9469" s="210"/>
      <c r="D9469" s="102"/>
      <c r="E9469" s="210"/>
      <c r="F9469" s="102"/>
      <c r="G9469" s="210"/>
      <c r="H9469" s="102"/>
      <c r="I9469" s="210"/>
      <c r="J9469" s="102"/>
      <c r="K9469" s="210"/>
      <c r="L9469" s="102"/>
      <c r="M9469" s="210"/>
      <c r="N9469" s="102"/>
      <c r="O9469" s="210"/>
      <c r="P9469" s="102"/>
      <c r="Q9469" s="215"/>
    </row>
    <row r="9470" spans="2:17" x14ac:dyDescent="0.3">
      <c r="B9470" s="102"/>
      <c r="C9470" s="210"/>
      <c r="D9470" s="102"/>
      <c r="E9470" s="210"/>
      <c r="F9470" s="102"/>
      <c r="G9470" s="210"/>
      <c r="H9470" s="102"/>
      <c r="I9470" s="210"/>
      <c r="J9470" s="102"/>
      <c r="K9470" s="210"/>
      <c r="L9470" s="102"/>
      <c r="M9470" s="210"/>
      <c r="N9470" s="102"/>
      <c r="O9470" s="210"/>
      <c r="P9470" s="102"/>
      <c r="Q9470" s="215"/>
    </row>
    <row r="9471" spans="2:17" x14ac:dyDescent="0.3">
      <c r="B9471" s="102"/>
      <c r="C9471" s="210"/>
      <c r="D9471" s="102"/>
      <c r="E9471" s="210"/>
      <c r="F9471" s="102"/>
      <c r="G9471" s="210"/>
      <c r="H9471" s="102"/>
      <c r="I9471" s="210"/>
      <c r="J9471" s="102"/>
      <c r="K9471" s="210"/>
      <c r="L9471" s="102"/>
      <c r="M9471" s="210"/>
      <c r="N9471" s="102"/>
      <c r="O9471" s="210"/>
      <c r="P9471" s="102"/>
      <c r="Q9471" s="215"/>
    </row>
    <row r="9472" spans="2:17" x14ac:dyDescent="0.3">
      <c r="B9472" s="102"/>
      <c r="C9472" s="210"/>
      <c r="D9472" s="102"/>
      <c r="E9472" s="210"/>
      <c r="F9472" s="102"/>
      <c r="G9472" s="210"/>
      <c r="H9472" s="102"/>
      <c r="I9472" s="210"/>
      <c r="J9472" s="102"/>
      <c r="K9472" s="210"/>
      <c r="L9472" s="102"/>
      <c r="M9472" s="210"/>
      <c r="N9472" s="102"/>
      <c r="O9472" s="210"/>
      <c r="P9472" s="102"/>
      <c r="Q9472" s="215"/>
    </row>
    <row r="9473" spans="2:17" x14ac:dyDescent="0.3">
      <c r="B9473" s="102"/>
      <c r="C9473" s="210"/>
      <c r="D9473" s="102"/>
      <c r="E9473" s="210"/>
      <c r="F9473" s="102"/>
      <c r="G9473" s="210"/>
      <c r="H9473" s="102"/>
      <c r="I9473" s="210"/>
      <c r="J9473" s="102"/>
      <c r="K9473" s="210"/>
      <c r="L9473" s="102"/>
      <c r="M9473" s="210"/>
      <c r="N9473" s="102"/>
      <c r="O9473" s="210"/>
      <c r="P9473" s="102"/>
      <c r="Q9473" s="215"/>
    </row>
    <row r="9474" spans="2:17" x14ac:dyDescent="0.3">
      <c r="B9474" s="102"/>
      <c r="C9474" s="210"/>
      <c r="D9474" s="102"/>
      <c r="E9474" s="210"/>
      <c r="F9474" s="102"/>
      <c r="G9474" s="210"/>
      <c r="H9474" s="102"/>
      <c r="I9474" s="210"/>
      <c r="J9474" s="102"/>
      <c r="K9474" s="210"/>
      <c r="L9474" s="102"/>
      <c r="M9474" s="210"/>
      <c r="N9474" s="102"/>
      <c r="O9474" s="210"/>
      <c r="P9474" s="102"/>
      <c r="Q9474" s="215"/>
    </row>
    <row r="9475" spans="2:17" x14ac:dyDescent="0.3">
      <c r="B9475" s="102"/>
      <c r="C9475" s="210"/>
      <c r="D9475" s="102"/>
      <c r="E9475" s="210"/>
      <c r="F9475" s="102"/>
      <c r="G9475" s="210"/>
      <c r="H9475" s="102"/>
      <c r="I9475" s="210"/>
      <c r="J9475" s="102"/>
      <c r="K9475" s="210"/>
      <c r="L9475" s="102"/>
      <c r="M9475" s="210"/>
      <c r="N9475" s="102"/>
      <c r="O9475" s="210"/>
      <c r="P9475" s="102"/>
      <c r="Q9475" s="215"/>
    </row>
    <row r="9476" spans="2:17" x14ac:dyDescent="0.3">
      <c r="B9476" s="102"/>
      <c r="C9476" s="210"/>
      <c r="D9476" s="102"/>
      <c r="E9476" s="210"/>
      <c r="F9476" s="102"/>
      <c r="G9476" s="210"/>
      <c r="H9476" s="102"/>
      <c r="I9476" s="210"/>
      <c r="J9476" s="102"/>
      <c r="K9476" s="210"/>
      <c r="L9476" s="102"/>
      <c r="M9476" s="210"/>
      <c r="N9476" s="102"/>
      <c r="O9476" s="210"/>
      <c r="P9476" s="102"/>
      <c r="Q9476" s="215"/>
    </row>
    <row r="9477" spans="2:17" x14ac:dyDescent="0.3">
      <c r="B9477" s="102"/>
      <c r="C9477" s="210"/>
      <c r="D9477" s="102"/>
      <c r="E9477" s="210"/>
      <c r="F9477" s="102"/>
      <c r="G9477" s="210"/>
      <c r="H9477" s="102"/>
      <c r="I9477" s="210"/>
      <c r="J9477" s="102"/>
      <c r="K9477" s="210"/>
      <c r="L9477" s="102"/>
      <c r="M9477" s="210"/>
      <c r="N9477" s="102"/>
      <c r="O9477" s="210"/>
      <c r="P9477" s="102"/>
      <c r="Q9477" s="215"/>
    </row>
    <row r="9478" spans="2:17" x14ac:dyDescent="0.3">
      <c r="B9478" s="102"/>
      <c r="C9478" s="210"/>
      <c r="D9478" s="102"/>
      <c r="E9478" s="210"/>
      <c r="F9478" s="102"/>
      <c r="G9478" s="210"/>
      <c r="H9478" s="102"/>
      <c r="I9478" s="210"/>
      <c r="J9478" s="102"/>
      <c r="K9478" s="210"/>
      <c r="L9478" s="102"/>
      <c r="M9478" s="210"/>
      <c r="N9478" s="102"/>
      <c r="O9478" s="210"/>
      <c r="P9478" s="102"/>
      <c r="Q9478" s="215"/>
    </row>
    <row r="9479" spans="2:17" x14ac:dyDescent="0.3">
      <c r="B9479" s="102"/>
      <c r="C9479" s="210"/>
      <c r="D9479" s="102"/>
      <c r="E9479" s="210"/>
      <c r="F9479" s="102"/>
      <c r="G9479" s="210"/>
      <c r="H9479" s="102"/>
      <c r="I9479" s="210"/>
      <c r="J9479" s="102"/>
      <c r="K9479" s="210"/>
      <c r="L9479" s="102"/>
      <c r="M9479" s="210"/>
      <c r="N9479" s="102"/>
      <c r="O9479" s="210"/>
      <c r="P9479" s="102"/>
      <c r="Q9479" s="215"/>
    </row>
    <row r="9480" spans="2:17" x14ac:dyDescent="0.3">
      <c r="B9480" s="102"/>
      <c r="C9480" s="210"/>
      <c r="D9480" s="102"/>
      <c r="E9480" s="210"/>
      <c r="F9480" s="102"/>
      <c r="G9480" s="210"/>
      <c r="H9480" s="102"/>
      <c r="I9480" s="210"/>
      <c r="J9480" s="102"/>
      <c r="K9480" s="210"/>
      <c r="L9480" s="102"/>
      <c r="M9480" s="210"/>
      <c r="N9480" s="102"/>
      <c r="O9480" s="210"/>
      <c r="P9480" s="102"/>
      <c r="Q9480" s="215"/>
    </row>
    <row r="9481" spans="2:17" x14ac:dyDescent="0.3">
      <c r="B9481" s="102"/>
      <c r="C9481" s="210"/>
      <c r="D9481" s="102"/>
      <c r="E9481" s="210"/>
      <c r="F9481" s="102"/>
      <c r="G9481" s="210"/>
      <c r="H9481" s="102"/>
      <c r="I9481" s="210"/>
      <c r="J9481" s="102"/>
      <c r="K9481" s="210"/>
      <c r="L9481" s="102"/>
      <c r="M9481" s="210"/>
      <c r="N9481" s="102"/>
      <c r="O9481" s="210"/>
      <c r="P9481" s="102"/>
      <c r="Q9481" s="215"/>
    </row>
    <row r="9482" spans="2:17" x14ac:dyDescent="0.3">
      <c r="B9482" s="102"/>
      <c r="C9482" s="210"/>
      <c r="D9482" s="102"/>
      <c r="E9482" s="210"/>
      <c r="F9482" s="102"/>
      <c r="G9482" s="210"/>
      <c r="H9482" s="102"/>
      <c r="I9482" s="210"/>
      <c r="J9482" s="102"/>
      <c r="K9482" s="210"/>
      <c r="L9482" s="102"/>
      <c r="M9482" s="210"/>
      <c r="N9482" s="102"/>
      <c r="O9482" s="210"/>
      <c r="P9482" s="102"/>
      <c r="Q9482" s="215"/>
    </row>
    <row r="9483" spans="2:17" x14ac:dyDescent="0.3">
      <c r="B9483" s="102"/>
      <c r="C9483" s="210"/>
      <c r="D9483" s="102"/>
      <c r="E9483" s="210"/>
      <c r="F9483" s="102"/>
      <c r="G9483" s="210"/>
      <c r="H9483" s="102"/>
      <c r="I9483" s="210"/>
      <c r="J9483" s="102"/>
      <c r="K9483" s="210"/>
      <c r="L9483" s="102"/>
      <c r="M9483" s="210"/>
      <c r="N9483" s="102"/>
      <c r="O9483" s="210"/>
      <c r="P9483" s="102"/>
      <c r="Q9483" s="215"/>
    </row>
    <row r="9484" spans="2:17" x14ac:dyDescent="0.3">
      <c r="B9484" s="102"/>
      <c r="C9484" s="210"/>
      <c r="D9484" s="102"/>
      <c r="E9484" s="210"/>
      <c r="F9484" s="102"/>
      <c r="G9484" s="210"/>
      <c r="H9484" s="102"/>
      <c r="I9484" s="210"/>
      <c r="J9484" s="102"/>
      <c r="K9484" s="210"/>
      <c r="L9484" s="102"/>
      <c r="M9484" s="210"/>
      <c r="N9484" s="102"/>
      <c r="O9484" s="210"/>
      <c r="P9484" s="102"/>
      <c r="Q9484" s="215"/>
    </row>
    <row r="9485" spans="2:17" x14ac:dyDescent="0.3">
      <c r="B9485" s="102"/>
      <c r="C9485" s="210"/>
      <c r="D9485" s="102"/>
      <c r="E9485" s="210"/>
      <c r="F9485" s="102"/>
      <c r="G9485" s="210"/>
      <c r="H9485" s="102"/>
      <c r="I9485" s="210"/>
      <c r="J9485" s="102"/>
      <c r="K9485" s="210"/>
      <c r="L9485" s="102"/>
      <c r="M9485" s="210"/>
      <c r="N9485" s="102"/>
      <c r="O9485" s="210"/>
      <c r="P9485" s="102"/>
      <c r="Q9485" s="215"/>
    </row>
    <row r="9486" spans="2:17" x14ac:dyDescent="0.3">
      <c r="B9486" s="102"/>
      <c r="C9486" s="210"/>
      <c r="D9486" s="102"/>
      <c r="E9486" s="210"/>
      <c r="F9486" s="102"/>
      <c r="G9486" s="210"/>
      <c r="H9486" s="102"/>
      <c r="I9486" s="210"/>
      <c r="J9486" s="102"/>
      <c r="K9486" s="210"/>
      <c r="L9486" s="102"/>
      <c r="M9486" s="210"/>
      <c r="N9486" s="102"/>
      <c r="O9486" s="210"/>
      <c r="P9486" s="102"/>
      <c r="Q9486" s="215"/>
    </row>
    <row r="9487" spans="2:17" x14ac:dyDescent="0.3">
      <c r="B9487" s="102"/>
      <c r="C9487" s="210"/>
      <c r="D9487" s="102"/>
      <c r="E9487" s="210"/>
      <c r="F9487" s="102"/>
      <c r="G9487" s="210"/>
      <c r="H9487" s="102"/>
      <c r="I9487" s="210"/>
      <c r="J9487" s="102"/>
      <c r="K9487" s="210"/>
      <c r="L9487" s="102"/>
      <c r="M9487" s="210"/>
      <c r="N9487" s="102"/>
      <c r="O9487" s="210"/>
      <c r="P9487" s="102"/>
      <c r="Q9487" s="215"/>
    </row>
    <row r="9488" spans="2:17" x14ac:dyDescent="0.3">
      <c r="B9488" s="102"/>
      <c r="C9488" s="210"/>
      <c r="D9488" s="102"/>
      <c r="E9488" s="210"/>
      <c r="F9488" s="102"/>
      <c r="G9488" s="210"/>
      <c r="H9488" s="102"/>
      <c r="I9488" s="210"/>
      <c r="J9488" s="102"/>
      <c r="K9488" s="210"/>
      <c r="L9488" s="102"/>
      <c r="M9488" s="210"/>
      <c r="N9488" s="102"/>
      <c r="O9488" s="210"/>
      <c r="P9488" s="102"/>
      <c r="Q9488" s="215"/>
    </row>
    <row r="9489" spans="2:17" x14ac:dyDescent="0.3">
      <c r="B9489" s="102"/>
      <c r="C9489" s="210"/>
      <c r="D9489" s="102"/>
      <c r="E9489" s="210"/>
      <c r="F9489" s="102"/>
      <c r="G9489" s="210"/>
      <c r="H9489" s="102"/>
      <c r="I9489" s="210"/>
      <c r="J9489" s="102"/>
      <c r="K9489" s="210"/>
      <c r="L9489" s="102"/>
      <c r="M9489" s="210"/>
      <c r="N9489" s="102"/>
      <c r="O9489" s="210"/>
      <c r="P9489" s="102"/>
      <c r="Q9489" s="215"/>
    </row>
    <row r="9490" spans="2:17" x14ac:dyDescent="0.3">
      <c r="B9490" s="102"/>
      <c r="C9490" s="210"/>
      <c r="D9490" s="102"/>
      <c r="E9490" s="210"/>
      <c r="F9490" s="102"/>
      <c r="G9490" s="210"/>
      <c r="H9490" s="102"/>
      <c r="I9490" s="210"/>
      <c r="J9490" s="102"/>
      <c r="K9490" s="210"/>
      <c r="L9490" s="102"/>
      <c r="M9490" s="210"/>
      <c r="N9490" s="102"/>
      <c r="O9490" s="210"/>
      <c r="P9490" s="102"/>
      <c r="Q9490" s="215"/>
    </row>
    <row r="9491" spans="2:17" x14ac:dyDescent="0.3">
      <c r="B9491" s="102"/>
      <c r="C9491" s="210"/>
      <c r="D9491" s="102"/>
      <c r="E9491" s="210"/>
      <c r="F9491" s="102"/>
      <c r="G9491" s="210"/>
      <c r="H9491" s="102"/>
      <c r="I9491" s="210"/>
      <c r="J9491" s="102"/>
      <c r="K9491" s="210"/>
      <c r="L9491" s="102"/>
      <c r="M9491" s="210"/>
      <c r="N9491" s="102"/>
      <c r="O9491" s="210"/>
      <c r="P9491" s="102"/>
      <c r="Q9491" s="215"/>
    </row>
    <row r="9492" spans="2:17" x14ac:dyDescent="0.3">
      <c r="B9492" s="102"/>
      <c r="C9492" s="210"/>
      <c r="D9492" s="102"/>
      <c r="E9492" s="210"/>
      <c r="F9492" s="102"/>
      <c r="G9492" s="210"/>
      <c r="H9492" s="102"/>
      <c r="I9492" s="210"/>
      <c r="J9492" s="102"/>
      <c r="K9492" s="210"/>
      <c r="L9492" s="102"/>
      <c r="M9492" s="210"/>
      <c r="N9492" s="102"/>
      <c r="O9492" s="210"/>
      <c r="P9492" s="102"/>
      <c r="Q9492" s="215"/>
    </row>
    <row r="9493" spans="2:17" x14ac:dyDescent="0.3">
      <c r="B9493" s="102"/>
      <c r="C9493" s="210"/>
      <c r="D9493" s="102"/>
      <c r="E9493" s="210"/>
      <c r="F9493" s="102"/>
      <c r="G9493" s="210"/>
      <c r="H9493" s="102"/>
      <c r="I9493" s="210"/>
      <c r="J9493" s="102"/>
      <c r="K9493" s="210"/>
      <c r="L9493" s="102"/>
      <c r="M9493" s="210"/>
      <c r="N9493" s="102"/>
      <c r="O9493" s="210"/>
      <c r="P9493" s="102"/>
      <c r="Q9493" s="215"/>
    </row>
    <row r="9494" spans="2:17" x14ac:dyDescent="0.3">
      <c r="B9494" s="102"/>
      <c r="C9494" s="210"/>
      <c r="D9494" s="102"/>
      <c r="E9494" s="210"/>
      <c r="F9494" s="102"/>
      <c r="G9494" s="210"/>
      <c r="H9494" s="102"/>
      <c r="I9494" s="210"/>
      <c r="J9494" s="102"/>
      <c r="K9494" s="210"/>
      <c r="L9494" s="102"/>
      <c r="M9494" s="210"/>
      <c r="N9494" s="102"/>
      <c r="O9494" s="210"/>
      <c r="P9494" s="102"/>
      <c r="Q9494" s="215"/>
    </row>
    <row r="9495" spans="2:17" x14ac:dyDescent="0.3">
      <c r="B9495" s="102"/>
      <c r="C9495" s="210"/>
      <c r="D9495" s="102"/>
      <c r="E9495" s="210"/>
      <c r="F9495" s="102"/>
      <c r="G9495" s="210"/>
      <c r="H9495" s="102"/>
      <c r="I9495" s="210"/>
      <c r="J9495" s="102"/>
      <c r="K9495" s="210"/>
      <c r="L9495" s="102"/>
      <c r="M9495" s="210"/>
      <c r="N9495" s="102"/>
      <c r="O9495" s="210"/>
      <c r="P9495" s="102"/>
      <c r="Q9495" s="215"/>
    </row>
    <row r="9496" spans="2:17" x14ac:dyDescent="0.3">
      <c r="B9496" s="102"/>
      <c r="C9496" s="210"/>
      <c r="D9496" s="102"/>
      <c r="E9496" s="210"/>
      <c r="F9496" s="102"/>
      <c r="G9496" s="210"/>
      <c r="H9496" s="102"/>
      <c r="I9496" s="210"/>
      <c r="J9496" s="102"/>
      <c r="K9496" s="210"/>
      <c r="L9496" s="102"/>
      <c r="M9496" s="210"/>
      <c r="N9496" s="102"/>
      <c r="O9496" s="210"/>
      <c r="P9496" s="102"/>
      <c r="Q9496" s="215"/>
    </row>
    <row r="9497" spans="2:17" x14ac:dyDescent="0.3">
      <c r="B9497" s="102"/>
      <c r="C9497" s="210"/>
      <c r="D9497" s="102"/>
      <c r="E9497" s="210"/>
      <c r="F9497" s="102"/>
      <c r="G9497" s="210"/>
      <c r="H9497" s="102"/>
      <c r="I9497" s="210"/>
      <c r="J9497" s="102"/>
      <c r="K9497" s="210"/>
      <c r="L9497" s="102"/>
      <c r="M9497" s="210"/>
      <c r="N9497" s="102"/>
      <c r="O9497" s="210"/>
      <c r="P9497" s="102"/>
      <c r="Q9497" s="215"/>
    </row>
    <row r="9498" spans="2:17" x14ac:dyDescent="0.3">
      <c r="B9498" s="102"/>
      <c r="C9498" s="210"/>
      <c r="D9498" s="102"/>
      <c r="E9498" s="210"/>
      <c r="F9498" s="102"/>
      <c r="G9498" s="210"/>
      <c r="H9498" s="102"/>
      <c r="I9498" s="210"/>
      <c r="J9498" s="102"/>
      <c r="K9498" s="210"/>
      <c r="L9498" s="102"/>
      <c r="M9498" s="210"/>
      <c r="N9498" s="102"/>
      <c r="O9498" s="210"/>
      <c r="P9498" s="102"/>
      <c r="Q9498" s="215"/>
    </row>
    <row r="9499" spans="2:17" x14ac:dyDescent="0.3">
      <c r="B9499" s="102"/>
      <c r="C9499" s="210"/>
      <c r="D9499" s="102"/>
      <c r="E9499" s="210"/>
      <c r="F9499" s="102"/>
      <c r="G9499" s="210"/>
      <c r="H9499" s="102"/>
      <c r="I9499" s="210"/>
      <c r="J9499" s="102"/>
      <c r="K9499" s="210"/>
      <c r="L9499" s="102"/>
      <c r="M9499" s="210"/>
      <c r="N9499" s="102"/>
      <c r="O9499" s="210"/>
      <c r="P9499" s="102"/>
      <c r="Q9499" s="215"/>
    </row>
    <row r="9500" spans="2:17" x14ac:dyDescent="0.3">
      <c r="B9500" s="102"/>
      <c r="C9500" s="210"/>
      <c r="D9500" s="102"/>
      <c r="E9500" s="210"/>
      <c r="F9500" s="102"/>
      <c r="G9500" s="210"/>
      <c r="H9500" s="102"/>
      <c r="I9500" s="210"/>
      <c r="J9500" s="102"/>
      <c r="K9500" s="210"/>
      <c r="L9500" s="102"/>
      <c r="M9500" s="210"/>
      <c r="N9500" s="102"/>
      <c r="O9500" s="210"/>
      <c r="P9500" s="102"/>
      <c r="Q9500" s="215"/>
    </row>
    <row r="9501" spans="2:17" x14ac:dyDescent="0.3">
      <c r="B9501" s="102"/>
      <c r="C9501" s="210"/>
      <c r="D9501" s="102"/>
      <c r="E9501" s="210"/>
      <c r="F9501" s="102"/>
      <c r="G9501" s="210"/>
      <c r="H9501" s="102"/>
      <c r="I9501" s="210"/>
      <c r="J9501" s="102"/>
      <c r="K9501" s="210"/>
      <c r="L9501" s="102"/>
      <c r="M9501" s="210"/>
      <c r="N9501" s="102"/>
      <c r="O9501" s="210"/>
      <c r="P9501" s="102"/>
      <c r="Q9501" s="215"/>
    </row>
    <row r="9502" spans="2:17" x14ac:dyDescent="0.3">
      <c r="B9502" s="102"/>
      <c r="C9502" s="210"/>
      <c r="D9502" s="102"/>
      <c r="E9502" s="210"/>
      <c r="F9502" s="102"/>
      <c r="G9502" s="210"/>
      <c r="H9502" s="102"/>
      <c r="I9502" s="210"/>
      <c r="J9502" s="102"/>
      <c r="K9502" s="210"/>
      <c r="L9502" s="102"/>
      <c r="M9502" s="210"/>
      <c r="N9502" s="102"/>
      <c r="O9502" s="210"/>
      <c r="P9502" s="102"/>
      <c r="Q9502" s="215"/>
    </row>
    <row r="9503" spans="2:17" x14ac:dyDescent="0.3">
      <c r="B9503" s="102"/>
      <c r="C9503" s="210"/>
      <c r="D9503" s="102"/>
      <c r="E9503" s="210"/>
      <c r="F9503" s="102"/>
      <c r="G9503" s="210"/>
      <c r="H9503" s="102"/>
      <c r="I9503" s="210"/>
      <c r="J9503" s="102"/>
      <c r="K9503" s="210"/>
      <c r="L9503" s="102"/>
      <c r="M9503" s="210"/>
      <c r="N9503" s="102"/>
      <c r="O9503" s="210"/>
      <c r="P9503" s="102"/>
      <c r="Q9503" s="215"/>
    </row>
    <row r="9504" spans="2:17" x14ac:dyDescent="0.3">
      <c r="B9504" s="102"/>
      <c r="C9504" s="210"/>
      <c r="D9504" s="102"/>
      <c r="E9504" s="210"/>
      <c r="F9504" s="102"/>
      <c r="G9504" s="210"/>
      <c r="H9504" s="102"/>
      <c r="I9504" s="210"/>
      <c r="J9504" s="102"/>
      <c r="K9504" s="210"/>
      <c r="L9504" s="102"/>
      <c r="M9504" s="210"/>
      <c r="N9504" s="102"/>
      <c r="O9504" s="210"/>
      <c r="P9504" s="102"/>
      <c r="Q9504" s="215"/>
    </row>
    <row r="9505" spans="2:17" x14ac:dyDescent="0.3">
      <c r="B9505" s="102"/>
      <c r="C9505" s="210"/>
      <c r="D9505" s="102"/>
      <c r="E9505" s="210"/>
      <c r="F9505" s="102"/>
      <c r="G9505" s="210"/>
      <c r="H9505" s="102"/>
      <c r="I9505" s="210"/>
      <c r="J9505" s="102"/>
      <c r="K9505" s="210"/>
      <c r="L9505" s="102"/>
      <c r="M9505" s="210"/>
      <c r="N9505" s="102"/>
      <c r="O9505" s="210"/>
      <c r="P9505" s="102"/>
      <c r="Q9505" s="215"/>
    </row>
    <row r="9506" spans="2:17" x14ac:dyDescent="0.3">
      <c r="B9506" s="102"/>
      <c r="C9506" s="210"/>
      <c r="D9506" s="102"/>
      <c r="E9506" s="210"/>
      <c r="F9506" s="102"/>
      <c r="G9506" s="210"/>
      <c r="H9506" s="102"/>
      <c r="I9506" s="210"/>
      <c r="J9506" s="102"/>
      <c r="K9506" s="210"/>
      <c r="L9506" s="102"/>
      <c r="M9506" s="210"/>
      <c r="N9506" s="102"/>
      <c r="O9506" s="210"/>
      <c r="P9506" s="102"/>
      <c r="Q9506" s="215"/>
    </row>
    <row r="9507" spans="2:17" x14ac:dyDescent="0.3">
      <c r="B9507" s="102"/>
      <c r="C9507" s="210"/>
      <c r="D9507" s="102"/>
      <c r="E9507" s="210"/>
      <c r="F9507" s="102"/>
      <c r="G9507" s="210"/>
      <c r="H9507" s="102"/>
      <c r="I9507" s="210"/>
      <c r="J9507" s="102"/>
      <c r="K9507" s="210"/>
      <c r="L9507" s="102"/>
      <c r="M9507" s="210"/>
      <c r="N9507" s="102"/>
      <c r="O9507" s="210"/>
      <c r="P9507" s="102"/>
      <c r="Q9507" s="215"/>
    </row>
    <row r="9508" spans="2:17" x14ac:dyDescent="0.3">
      <c r="B9508" s="102"/>
      <c r="C9508" s="210"/>
      <c r="D9508" s="102"/>
      <c r="E9508" s="210"/>
      <c r="F9508" s="102"/>
      <c r="G9508" s="210"/>
      <c r="H9508" s="102"/>
      <c r="I9508" s="210"/>
      <c r="J9508" s="102"/>
      <c r="K9508" s="210"/>
      <c r="L9508" s="102"/>
      <c r="M9508" s="210"/>
      <c r="N9508" s="102"/>
      <c r="O9508" s="210"/>
      <c r="P9508" s="102"/>
      <c r="Q9508" s="215"/>
    </row>
    <row r="9509" spans="2:17" x14ac:dyDescent="0.3">
      <c r="B9509" s="102"/>
      <c r="C9509" s="210"/>
      <c r="D9509" s="102"/>
      <c r="E9509" s="210"/>
      <c r="F9509" s="102"/>
      <c r="G9509" s="210"/>
      <c r="H9509" s="102"/>
      <c r="I9509" s="210"/>
      <c r="J9509" s="102"/>
      <c r="K9509" s="210"/>
      <c r="L9509" s="102"/>
      <c r="M9509" s="210"/>
      <c r="N9509" s="102"/>
      <c r="O9509" s="210"/>
      <c r="P9509" s="102"/>
      <c r="Q9509" s="215"/>
    </row>
    <row r="9510" spans="2:17" x14ac:dyDescent="0.3">
      <c r="B9510" s="102"/>
      <c r="C9510" s="210"/>
      <c r="D9510" s="102"/>
      <c r="E9510" s="210"/>
      <c r="F9510" s="102"/>
      <c r="G9510" s="210"/>
      <c r="H9510" s="102"/>
      <c r="I9510" s="210"/>
      <c r="J9510" s="102"/>
      <c r="K9510" s="210"/>
      <c r="L9510" s="102"/>
      <c r="M9510" s="210"/>
      <c r="N9510" s="102"/>
      <c r="O9510" s="210"/>
      <c r="P9510" s="102"/>
      <c r="Q9510" s="215"/>
    </row>
    <row r="9511" spans="2:17" x14ac:dyDescent="0.3">
      <c r="B9511" s="102"/>
      <c r="C9511" s="210"/>
      <c r="D9511" s="102"/>
      <c r="E9511" s="210"/>
      <c r="F9511" s="102"/>
      <c r="G9511" s="210"/>
      <c r="H9511" s="102"/>
      <c r="I9511" s="210"/>
      <c r="J9511" s="102"/>
      <c r="K9511" s="210"/>
      <c r="L9511" s="102"/>
      <c r="M9511" s="210"/>
      <c r="N9511" s="102"/>
      <c r="O9511" s="210"/>
      <c r="P9511" s="102"/>
      <c r="Q9511" s="215"/>
    </row>
    <row r="9512" spans="2:17" x14ac:dyDescent="0.3">
      <c r="B9512" s="102"/>
      <c r="C9512" s="210"/>
      <c r="D9512" s="102"/>
      <c r="E9512" s="210"/>
      <c r="F9512" s="102"/>
      <c r="G9512" s="210"/>
      <c r="H9512" s="102"/>
      <c r="I9512" s="210"/>
      <c r="J9512" s="102"/>
      <c r="K9512" s="210"/>
      <c r="L9512" s="102"/>
      <c r="M9512" s="210"/>
      <c r="N9512" s="102"/>
      <c r="O9512" s="210"/>
      <c r="P9512" s="102"/>
      <c r="Q9512" s="215"/>
    </row>
    <row r="9513" spans="2:17" x14ac:dyDescent="0.3">
      <c r="B9513" s="102"/>
      <c r="C9513" s="210"/>
      <c r="D9513" s="102"/>
      <c r="E9513" s="210"/>
      <c r="F9513" s="102"/>
      <c r="G9513" s="210"/>
      <c r="H9513" s="102"/>
      <c r="I9513" s="210"/>
      <c r="J9513" s="102"/>
      <c r="K9513" s="210"/>
      <c r="L9513" s="102"/>
      <c r="M9513" s="210"/>
      <c r="N9513" s="102"/>
      <c r="O9513" s="210"/>
      <c r="P9513" s="102"/>
      <c r="Q9513" s="215"/>
    </row>
    <row r="9514" spans="2:17" x14ac:dyDescent="0.3">
      <c r="B9514" s="102"/>
      <c r="C9514" s="210"/>
      <c r="D9514" s="102"/>
      <c r="E9514" s="210"/>
      <c r="F9514" s="102"/>
      <c r="G9514" s="210"/>
      <c r="H9514" s="102"/>
      <c r="I9514" s="210"/>
      <c r="J9514" s="102"/>
      <c r="K9514" s="210"/>
      <c r="L9514" s="102"/>
      <c r="M9514" s="210"/>
      <c r="N9514" s="102"/>
      <c r="O9514" s="210"/>
      <c r="P9514" s="102"/>
      <c r="Q9514" s="215"/>
    </row>
    <row r="9515" spans="2:17" x14ac:dyDescent="0.3">
      <c r="B9515" s="102"/>
      <c r="C9515" s="210"/>
      <c r="D9515" s="102"/>
      <c r="E9515" s="210"/>
      <c r="F9515" s="102"/>
      <c r="G9515" s="210"/>
      <c r="H9515" s="102"/>
      <c r="I9515" s="210"/>
      <c r="J9515" s="102"/>
      <c r="K9515" s="210"/>
      <c r="L9515" s="102"/>
      <c r="M9515" s="210"/>
      <c r="N9515" s="102"/>
      <c r="O9515" s="210"/>
      <c r="P9515" s="102"/>
      <c r="Q9515" s="215"/>
    </row>
    <row r="9516" spans="2:17" x14ac:dyDescent="0.3">
      <c r="B9516" s="102"/>
      <c r="C9516" s="210"/>
      <c r="D9516" s="102"/>
      <c r="E9516" s="210"/>
      <c r="F9516" s="102"/>
      <c r="G9516" s="210"/>
      <c r="H9516" s="102"/>
      <c r="I9516" s="210"/>
      <c r="J9516" s="102"/>
      <c r="K9516" s="210"/>
      <c r="L9516" s="102"/>
      <c r="M9516" s="210"/>
      <c r="N9516" s="102"/>
      <c r="O9516" s="210"/>
      <c r="P9516" s="102"/>
      <c r="Q9516" s="215"/>
    </row>
    <row r="9517" spans="2:17" x14ac:dyDescent="0.3">
      <c r="B9517" s="102"/>
      <c r="C9517" s="210"/>
      <c r="D9517" s="102"/>
      <c r="E9517" s="210"/>
      <c r="F9517" s="102"/>
      <c r="G9517" s="210"/>
      <c r="H9517" s="102"/>
      <c r="I9517" s="210"/>
      <c r="J9517" s="102"/>
      <c r="K9517" s="210"/>
      <c r="L9517" s="102"/>
      <c r="M9517" s="210"/>
      <c r="N9517" s="102"/>
      <c r="O9517" s="210"/>
      <c r="P9517" s="102"/>
      <c r="Q9517" s="215"/>
    </row>
    <row r="9518" spans="2:17" x14ac:dyDescent="0.3">
      <c r="B9518" s="102"/>
      <c r="C9518" s="210"/>
      <c r="D9518" s="102"/>
      <c r="E9518" s="210"/>
      <c r="F9518" s="102"/>
      <c r="G9518" s="210"/>
      <c r="H9518" s="102"/>
      <c r="I9518" s="210"/>
      <c r="J9518" s="102"/>
      <c r="K9518" s="210"/>
      <c r="L9518" s="102"/>
      <c r="M9518" s="210"/>
      <c r="N9518" s="102"/>
      <c r="O9518" s="210"/>
      <c r="P9518" s="102"/>
      <c r="Q9518" s="215"/>
    </row>
    <row r="9519" spans="2:17" x14ac:dyDescent="0.3">
      <c r="B9519" s="102"/>
      <c r="C9519" s="210"/>
      <c r="D9519" s="102"/>
      <c r="E9519" s="210"/>
      <c r="F9519" s="102"/>
      <c r="G9519" s="210"/>
      <c r="H9519" s="102"/>
      <c r="I9519" s="210"/>
      <c r="J9519" s="102"/>
      <c r="K9519" s="210"/>
      <c r="L9519" s="102"/>
      <c r="M9519" s="210"/>
      <c r="N9519" s="102"/>
      <c r="O9519" s="210"/>
      <c r="P9519" s="102"/>
      <c r="Q9519" s="215"/>
    </row>
    <row r="9520" spans="2:17" x14ac:dyDescent="0.3">
      <c r="B9520" s="102"/>
      <c r="C9520" s="210"/>
      <c r="D9520" s="102"/>
      <c r="E9520" s="210"/>
      <c r="F9520" s="102"/>
      <c r="G9520" s="210"/>
      <c r="H9520" s="102"/>
      <c r="I9520" s="210"/>
      <c r="J9520" s="102"/>
      <c r="K9520" s="210"/>
      <c r="L9520" s="102"/>
      <c r="M9520" s="210"/>
      <c r="N9520" s="102"/>
      <c r="O9520" s="210"/>
      <c r="P9520" s="102"/>
      <c r="Q9520" s="215"/>
    </row>
    <row r="9521" spans="2:17" x14ac:dyDescent="0.3">
      <c r="B9521" s="102"/>
      <c r="C9521" s="210"/>
      <c r="D9521" s="102"/>
      <c r="E9521" s="210"/>
      <c r="F9521" s="102"/>
      <c r="G9521" s="210"/>
      <c r="H9521" s="102"/>
      <c r="I9521" s="210"/>
      <c r="J9521" s="102"/>
      <c r="K9521" s="210"/>
      <c r="L9521" s="102"/>
      <c r="M9521" s="210"/>
      <c r="N9521" s="102"/>
      <c r="O9521" s="210"/>
      <c r="P9521" s="102"/>
      <c r="Q9521" s="215"/>
    </row>
    <row r="9522" spans="2:17" x14ac:dyDescent="0.3">
      <c r="B9522" s="102"/>
      <c r="C9522" s="210"/>
      <c r="D9522" s="102"/>
      <c r="E9522" s="210"/>
      <c r="F9522" s="102"/>
      <c r="G9522" s="210"/>
      <c r="H9522" s="102"/>
      <c r="I9522" s="210"/>
      <c r="J9522" s="102"/>
      <c r="K9522" s="210"/>
      <c r="L9522" s="102"/>
      <c r="M9522" s="210"/>
      <c r="N9522" s="102"/>
      <c r="O9522" s="210"/>
      <c r="P9522" s="102"/>
      <c r="Q9522" s="215"/>
    </row>
    <row r="9523" spans="2:17" x14ac:dyDescent="0.3">
      <c r="B9523" s="102"/>
      <c r="C9523" s="210"/>
      <c r="D9523" s="102"/>
      <c r="E9523" s="210"/>
      <c r="F9523" s="102"/>
      <c r="G9523" s="210"/>
      <c r="H9523" s="102"/>
      <c r="I9523" s="210"/>
      <c r="J9523" s="102"/>
      <c r="K9523" s="210"/>
      <c r="L9523" s="102"/>
      <c r="M9523" s="210"/>
      <c r="N9523" s="102"/>
      <c r="O9523" s="210"/>
      <c r="P9523" s="102"/>
      <c r="Q9523" s="215"/>
    </row>
    <row r="9524" spans="2:17" x14ac:dyDescent="0.3">
      <c r="B9524" s="102"/>
      <c r="C9524" s="210"/>
      <c r="D9524" s="102"/>
      <c r="E9524" s="210"/>
      <c r="F9524" s="102"/>
      <c r="G9524" s="210"/>
      <c r="H9524" s="102"/>
      <c r="I9524" s="210"/>
      <c r="J9524" s="102"/>
      <c r="K9524" s="210"/>
      <c r="L9524" s="102"/>
      <c r="M9524" s="210"/>
      <c r="N9524" s="102"/>
      <c r="O9524" s="210"/>
      <c r="P9524" s="102"/>
      <c r="Q9524" s="215"/>
    </row>
    <row r="9525" spans="2:17" x14ac:dyDescent="0.3">
      <c r="B9525" s="102"/>
      <c r="C9525" s="210"/>
      <c r="D9525" s="102"/>
      <c r="E9525" s="210"/>
      <c r="F9525" s="102"/>
      <c r="G9525" s="210"/>
      <c r="H9525" s="102"/>
      <c r="I9525" s="210"/>
      <c r="J9525" s="102"/>
      <c r="K9525" s="210"/>
      <c r="L9525" s="102"/>
      <c r="M9525" s="210"/>
      <c r="N9525" s="102"/>
      <c r="O9525" s="210"/>
      <c r="P9525" s="102"/>
      <c r="Q9525" s="215"/>
    </row>
    <row r="9526" spans="2:17" x14ac:dyDescent="0.3">
      <c r="B9526" s="102"/>
      <c r="C9526" s="210"/>
      <c r="D9526" s="102"/>
      <c r="E9526" s="210"/>
      <c r="F9526" s="102"/>
      <c r="G9526" s="210"/>
      <c r="H9526" s="102"/>
      <c r="I9526" s="210"/>
      <c r="J9526" s="102"/>
      <c r="K9526" s="210"/>
      <c r="L9526" s="102"/>
      <c r="M9526" s="210"/>
      <c r="N9526" s="102"/>
      <c r="O9526" s="210"/>
      <c r="P9526" s="102"/>
      <c r="Q9526" s="215"/>
    </row>
    <row r="9527" spans="2:17" x14ac:dyDescent="0.3">
      <c r="B9527" s="102"/>
      <c r="C9527" s="210"/>
      <c r="D9527" s="102"/>
      <c r="E9527" s="210"/>
      <c r="F9527" s="102"/>
      <c r="G9527" s="210"/>
      <c r="H9527" s="102"/>
      <c r="I9527" s="210"/>
      <c r="J9527" s="102"/>
      <c r="K9527" s="210"/>
      <c r="L9527" s="102"/>
      <c r="M9527" s="210"/>
      <c r="N9527" s="102"/>
      <c r="O9527" s="210"/>
      <c r="P9527" s="102"/>
      <c r="Q9527" s="215"/>
    </row>
    <row r="9528" spans="2:17" x14ac:dyDescent="0.3">
      <c r="B9528" s="102"/>
      <c r="C9528" s="210"/>
      <c r="D9528" s="102"/>
      <c r="E9528" s="210"/>
      <c r="F9528" s="102"/>
      <c r="G9528" s="210"/>
      <c r="H9528" s="102"/>
      <c r="I9528" s="210"/>
      <c r="J9528" s="102"/>
      <c r="K9528" s="210"/>
      <c r="L9528" s="102"/>
      <c r="M9528" s="210"/>
      <c r="N9528" s="102"/>
      <c r="O9528" s="210"/>
      <c r="P9528" s="102"/>
      <c r="Q9528" s="215"/>
    </row>
    <row r="9529" spans="2:17" x14ac:dyDescent="0.3">
      <c r="B9529" s="102"/>
      <c r="C9529" s="210"/>
      <c r="D9529" s="102"/>
      <c r="E9529" s="210"/>
      <c r="F9529" s="102"/>
      <c r="G9529" s="210"/>
      <c r="H9529" s="102"/>
      <c r="I9529" s="210"/>
      <c r="J9529" s="102"/>
      <c r="K9529" s="210"/>
      <c r="L9529" s="102"/>
      <c r="M9529" s="210"/>
      <c r="N9529" s="102"/>
      <c r="O9529" s="210"/>
      <c r="P9529" s="102"/>
      <c r="Q9529" s="215"/>
    </row>
    <row r="9530" spans="2:17" x14ac:dyDescent="0.3">
      <c r="B9530" s="102"/>
      <c r="C9530" s="210"/>
      <c r="D9530" s="102"/>
      <c r="E9530" s="210"/>
      <c r="F9530" s="102"/>
      <c r="G9530" s="210"/>
      <c r="H9530" s="102"/>
      <c r="I9530" s="210"/>
      <c r="J9530" s="102"/>
      <c r="K9530" s="210"/>
      <c r="L9530" s="102"/>
      <c r="M9530" s="210"/>
      <c r="N9530" s="102"/>
      <c r="O9530" s="210"/>
      <c r="P9530" s="102"/>
      <c r="Q9530" s="215"/>
    </row>
    <row r="9531" spans="2:17" x14ac:dyDescent="0.3">
      <c r="B9531" s="102"/>
      <c r="C9531" s="210"/>
      <c r="D9531" s="102"/>
      <c r="E9531" s="210"/>
      <c r="F9531" s="102"/>
      <c r="G9531" s="210"/>
      <c r="H9531" s="102"/>
      <c r="I9531" s="210"/>
      <c r="J9531" s="102"/>
      <c r="K9531" s="210"/>
      <c r="L9531" s="102"/>
      <c r="M9531" s="210"/>
      <c r="N9531" s="102"/>
      <c r="O9531" s="210"/>
      <c r="P9531" s="102"/>
      <c r="Q9531" s="215"/>
    </row>
    <row r="9532" spans="2:17" x14ac:dyDescent="0.3">
      <c r="B9532" s="102"/>
      <c r="C9532" s="210"/>
      <c r="D9532" s="102"/>
      <c r="E9532" s="210"/>
      <c r="F9532" s="102"/>
      <c r="G9532" s="210"/>
      <c r="H9532" s="102"/>
      <c r="I9532" s="210"/>
      <c r="J9532" s="102"/>
      <c r="K9532" s="210"/>
      <c r="L9532" s="102"/>
      <c r="M9532" s="210"/>
      <c r="N9532" s="102"/>
      <c r="O9532" s="210"/>
      <c r="P9532" s="102"/>
      <c r="Q9532" s="215"/>
    </row>
    <row r="9533" spans="2:17" x14ac:dyDescent="0.3">
      <c r="B9533" s="102"/>
      <c r="C9533" s="210"/>
      <c r="D9533" s="102"/>
      <c r="E9533" s="210"/>
      <c r="F9533" s="102"/>
      <c r="G9533" s="210"/>
      <c r="H9533" s="102"/>
      <c r="I9533" s="210"/>
      <c r="J9533" s="102"/>
      <c r="K9533" s="210"/>
      <c r="L9533" s="102"/>
      <c r="M9533" s="210"/>
      <c r="N9533" s="102"/>
      <c r="O9533" s="210"/>
      <c r="P9533" s="102"/>
      <c r="Q9533" s="215"/>
    </row>
    <row r="9534" spans="2:17" x14ac:dyDescent="0.3">
      <c r="B9534" s="102"/>
      <c r="C9534" s="210"/>
      <c r="D9534" s="102"/>
      <c r="E9534" s="210"/>
      <c r="F9534" s="102"/>
      <c r="G9534" s="210"/>
      <c r="H9534" s="102"/>
      <c r="I9534" s="210"/>
      <c r="J9534" s="102"/>
      <c r="K9534" s="210"/>
      <c r="L9534" s="102"/>
      <c r="M9534" s="210"/>
      <c r="N9534" s="102"/>
      <c r="O9534" s="210"/>
      <c r="P9534" s="102"/>
      <c r="Q9534" s="215"/>
    </row>
    <row r="9535" spans="2:17" x14ac:dyDescent="0.3">
      <c r="B9535" s="102"/>
      <c r="C9535" s="210"/>
      <c r="D9535" s="102"/>
      <c r="E9535" s="210"/>
      <c r="F9535" s="102"/>
      <c r="G9535" s="210"/>
      <c r="H9535" s="102"/>
      <c r="I9535" s="210"/>
      <c r="J9535" s="102"/>
      <c r="K9535" s="210"/>
      <c r="L9535" s="102"/>
      <c r="M9535" s="210"/>
      <c r="N9535" s="102"/>
      <c r="O9535" s="210"/>
      <c r="P9535" s="102"/>
      <c r="Q9535" s="215"/>
    </row>
    <row r="9536" spans="2:17" x14ac:dyDescent="0.3">
      <c r="B9536" s="102"/>
      <c r="C9536" s="210"/>
      <c r="D9536" s="102"/>
      <c r="E9536" s="210"/>
      <c r="F9536" s="102"/>
      <c r="G9536" s="210"/>
      <c r="H9536" s="102"/>
      <c r="I9536" s="210"/>
      <c r="J9536" s="102"/>
      <c r="K9536" s="210"/>
      <c r="L9536" s="102"/>
      <c r="M9536" s="210"/>
      <c r="N9536" s="102"/>
      <c r="O9536" s="210"/>
      <c r="P9536" s="102"/>
      <c r="Q9536" s="215"/>
    </row>
    <row r="9537" spans="2:17" x14ac:dyDescent="0.3">
      <c r="B9537" s="102"/>
      <c r="C9537" s="210"/>
      <c r="D9537" s="102"/>
      <c r="E9537" s="210"/>
      <c r="F9537" s="102"/>
      <c r="G9537" s="210"/>
      <c r="H9537" s="102"/>
      <c r="I9537" s="210"/>
      <c r="J9537" s="102"/>
      <c r="K9537" s="210"/>
      <c r="L9537" s="102"/>
      <c r="M9537" s="210"/>
      <c r="N9537" s="102"/>
      <c r="O9537" s="210"/>
      <c r="P9537" s="102"/>
      <c r="Q9537" s="215"/>
    </row>
    <row r="9538" spans="2:17" x14ac:dyDescent="0.3">
      <c r="B9538" s="102"/>
      <c r="C9538" s="210"/>
      <c r="D9538" s="102"/>
      <c r="E9538" s="210"/>
      <c r="F9538" s="102"/>
      <c r="G9538" s="210"/>
      <c r="H9538" s="102"/>
      <c r="I9538" s="210"/>
      <c r="J9538" s="102"/>
      <c r="K9538" s="210"/>
      <c r="L9538" s="102"/>
      <c r="M9538" s="210"/>
      <c r="N9538" s="102"/>
      <c r="O9538" s="210"/>
      <c r="P9538" s="102"/>
      <c r="Q9538" s="215"/>
    </row>
    <row r="9539" spans="2:17" x14ac:dyDescent="0.3">
      <c r="B9539" s="102"/>
      <c r="C9539" s="210"/>
      <c r="D9539" s="102"/>
      <c r="E9539" s="210"/>
      <c r="F9539" s="102"/>
      <c r="G9539" s="210"/>
      <c r="H9539" s="102"/>
      <c r="I9539" s="210"/>
      <c r="J9539" s="102"/>
      <c r="K9539" s="210"/>
      <c r="L9539" s="102"/>
      <c r="M9539" s="210"/>
      <c r="N9539" s="102"/>
      <c r="O9539" s="210"/>
      <c r="P9539" s="102"/>
      <c r="Q9539" s="215"/>
    </row>
    <row r="9540" spans="2:17" x14ac:dyDescent="0.3">
      <c r="B9540" s="102"/>
      <c r="C9540" s="210"/>
      <c r="D9540" s="102"/>
      <c r="E9540" s="210"/>
      <c r="F9540" s="102"/>
      <c r="G9540" s="210"/>
      <c r="H9540" s="102"/>
      <c r="I9540" s="210"/>
      <c r="J9540" s="102"/>
      <c r="K9540" s="210"/>
      <c r="L9540" s="102"/>
      <c r="M9540" s="210"/>
      <c r="N9540" s="102"/>
      <c r="O9540" s="210"/>
      <c r="P9540" s="102"/>
      <c r="Q9540" s="215"/>
    </row>
    <row r="9541" spans="2:17" x14ac:dyDescent="0.3">
      <c r="B9541" s="102"/>
      <c r="C9541" s="210"/>
      <c r="D9541" s="102"/>
      <c r="E9541" s="210"/>
      <c r="F9541" s="102"/>
      <c r="G9541" s="210"/>
      <c r="H9541" s="102"/>
      <c r="I9541" s="210"/>
      <c r="J9541" s="102"/>
      <c r="K9541" s="210"/>
      <c r="L9541" s="102"/>
      <c r="M9541" s="210"/>
      <c r="N9541" s="102"/>
      <c r="O9541" s="210"/>
      <c r="P9541" s="102"/>
      <c r="Q9541" s="215"/>
    </row>
    <row r="9542" spans="2:17" x14ac:dyDescent="0.3">
      <c r="B9542" s="102"/>
      <c r="C9542" s="210"/>
      <c r="D9542" s="102"/>
      <c r="E9542" s="210"/>
      <c r="F9542" s="102"/>
      <c r="G9542" s="210"/>
      <c r="H9542" s="102"/>
      <c r="I9542" s="210"/>
      <c r="J9542" s="102"/>
      <c r="K9542" s="210"/>
      <c r="L9542" s="102"/>
      <c r="M9542" s="210"/>
      <c r="N9542" s="102"/>
      <c r="O9542" s="210"/>
      <c r="P9542" s="102"/>
      <c r="Q9542" s="215"/>
    </row>
    <row r="9543" spans="2:17" x14ac:dyDescent="0.3">
      <c r="B9543" s="102"/>
      <c r="C9543" s="210"/>
      <c r="D9543" s="102"/>
      <c r="E9543" s="210"/>
      <c r="F9543" s="102"/>
      <c r="G9543" s="210"/>
      <c r="H9543" s="102"/>
      <c r="I9543" s="210"/>
      <c r="J9543" s="102"/>
      <c r="K9543" s="210"/>
      <c r="L9543" s="102"/>
      <c r="M9543" s="210"/>
      <c r="N9543" s="102"/>
      <c r="O9543" s="210"/>
      <c r="P9543" s="102"/>
      <c r="Q9543" s="215"/>
    </row>
    <row r="9544" spans="2:17" x14ac:dyDescent="0.3">
      <c r="B9544" s="102"/>
      <c r="C9544" s="210"/>
      <c r="D9544" s="102"/>
      <c r="E9544" s="210"/>
      <c r="F9544" s="102"/>
      <c r="G9544" s="210"/>
      <c r="H9544" s="102"/>
      <c r="I9544" s="210"/>
      <c r="J9544" s="102"/>
      <c r="K9544" s="210"/>
      <c r="L9544" s="102"/>
      <c r="M9544" s="210"/>
      <c r="N9544" s="102"/>
      <c r="O9544" s="210"/>
      <c r="P9544" s="102"/>
      <c r="Q9544" s="215"/>
    </row>
    <row r="9545" spans="2:17" x14ac:dyDescent="0.3">
      <c r="B9545" s="102"/>
      <c r="C9545" s="210"/>
      <c r="D9545" s="102"/>
      <c r="E9545" s="210"/>
      <c r="F9545" s="102"/>
      <c r="G9545" s="210"/>
      <c r="H9545" s="102"/>
      <c r="I9545" s="210"/>
      <c r="J9545" s="102"/>
      <c r="K9545" s="210"/>
      <c r="L9545" s="102"/>
      <c r="M9545" s="210"/>
      <c r="N9545" s="102"/>
      <c r="O9545" s="210"/>
      <c r="P9545" s="102"/>
      <c r="Q9545" s="215"/>
    </row>
    <row r="9546" spans="2:17" x14ac:dyDescent="0.3">
      <c r="B9546" s="102"/>
      <c r="C9546" s="210"/>
      <c r="D9546" s="102"/>
      <c r="E9546" s="210"/>
      <c r="F9546" s="102"/>
      <c r="G9546" s="210"/>
      <c r="H9546" s="102"/>
      <c r="I9546" s="210"/>
      <c r="J9546" s="102"/>
      <c r="K9546" s="210"/>
      <c r="L9546" s="102"/>
      <c r="M9546" s="210"/>
      <c r="N9546" s="102"/>
      <c r="O9546" s="210"/>
      <c r="P9546" s="102"/>
      <c r="Q9546" s="215"/>
    </row>
    <row r="9547" spans="2:17" x14ac:dyDescent="0.3">
      <c r="B9547" s="102"/>
      <c r="C9547" s="210"/>
      <c r="D9547" s="102"/>
      <c r="E9547" s="210"/>
      <c r="F9547" s="102"/>
      <c r="G9547" s="210"/>
      <c r="H9547" s="102"/>
      <c r="I9547" s="210"/>
      <c r="J9547" s="102"/>
      <c r="K9547" s="210"/>
      <c r="L9547" s="102"/>
      <c r="M9547" s="210"/>
      <c r="N9547" s="102"/>
      <c r="O9547" s="210"/>
      <c r="P9547" s="102"/>
      <c r="Q9547" s="215"/>
    </row>
    <row r="9548" spans="2:17" x14ac:dyDescent="0.3">
      <c r="B9548" s="102"/>
      <c r="C9548" s="210"/>
      <c r="D9548" s="102"/>
      <c r="E9548" s="210"/>
      <c r="F9548" s="102"/>
      <c r="G9548" s="210"/>
      <c r="H9548" s="102"/>
      <c r="I9548" s="210"/>
      <c r="J9548" s="102"/>
      <c r="K9548" s="210"/>
      <c r="L9548" s="102"/>
      <c r="M9548" s="210"/>
      <c r="N9548" s="102"/>
      <c r="O9548" s="210"/>
      <c r="P9548" s="102"/>
      <c r="Q9548" s="215"/>
    </row>
    <row r="9549" spans="2:17" x14ac:dyDescent="0.3">
      <c r="B9549" s="102"/>
      <c r="C9549" s="210"/>
      <c r="D9549" s="102"/>
      <c r="E9549" s="210"/>
      <c r="F9549" s="102"/>
      <c r="G9549" s="210"/>
      <c r="H9549" s="102"/>
      <c r="I9549" s="210"/>
      <c r="J9549" s="102"/>
      <c r="K9549" s="210"/>
      <c r="L9549" s="102"/>
      <c r="M9549" s="210"/>
      <c r="N9549" s="102"/>
      <c r="O9549" s="210"/>
      <c r="P9549" s="102"/>
      <c r="Q9549" s="215"/>
    </row>
    <row r="9550" spans="2:17" x14ac:dyDescent="0.3">
      <c r="B9550" s="102"/>
      <c r="C9550" s="210"/>
      <c r="D9550" s="102"/>
      <c r="E9550" s="210"/>
      <c r="F9550" s="102"/>
      <c r="G9550" s="210"/>
      <c r="H9550" s="102"/>
      <c r="I9550" s="210"/>
      <c r="J9550" s="102"/>
      <c r="K9550" s="210"/>
      <c r="L9550" s="102"/>
      <c r="M9550" s="210"/>
      <c r="N9550" s="102"/>
      <c r="O9550" s="210"/>
      <c r="P9550" s="102"/>
      <c r="Q9550" s="215"/>
    </row>
    <row r="9551" spans="2:17" x14ac:dyDescent="0.3">
      <c r="B9551" s="102"/>
      <c r="C9551" s="210"/>
      <c r="D9551" s="102"/>
      <c r="E9551" s="210"/>
      <c r="F9551" s="102"/>
      <c r="G9551" s="210"/>
      <c r="H9551" s="102"/>
      <c r="I9551" s="210"/>
      <c r="J9551" s="102"/>
      <c r="K9551" s="210"/>
      <c r="L9551" s="102"/>
      <c r="M9551" s="210"/>
      <c r="N9551" s="102"/>
      <c r="O9551" s="210"/>
      <c r="P9551" s="102"/>
      <c r="Q9551" s="215"/>
    </row>
    <row r="9552" spans="2:17" x14ac:dyDescent="0.3">
      <c r="B9552" s="102"/>
      <c r="C9552" s="210"/>
      <c r="D9552" s="102"/>
      <c r="E9552" s="210"/>
      <c r="F9552" s="102"/>
      <c r="G9552" s="210"/>
      <c r="H9552" s="102"/>
      <c r="I9552" s="210"/>
      <c r="J9552" s="102"/>
      <c r="K9552" s="210"/>
      <c r="L9552" s="102"/>
      <c r="M9552" s="210"/>
      <c r="N9552" s="102"/>
      <c r="O9552" s="210"/>
      <c r="P9552" s="102"/>
      <c r="Q9552" s="215"/>
    </row>
    <row r="9553" spans="2:17" x14ac:dyDescent="0.3">
      <c r="B9553" s="102"/>
      <c r="C9553" s="210"/>
      <c r="D9553" s="102"/>
      <c r="E9553" s="210"/>
      <c r="F9553" s="102"/>
      <c r="G9553" s="210"/>
      <c r="H9553" s="102"/>
      <c r="I9553" s="210"/>
      <c r="J9553" s="102"/>
      <c r="K9553" s="210"/>
      <c r="L9553" s="102"/>
      <c r="M9553" s="210"/>
      <c r="N9553" s="102"/>
      <c r="O9553" s="210"/>
      <c r="P9553" s="102"/>
      <c r="Q9553" s="215"/>
    </row>
    <row r="9554" spans="2:17" x14ac:dyDescent="0.3">
      <c r="B9554" s="102"/>
      <c r="C9554" s="210"/>
      <c r="D9554" s="102"/>
      <c r="E9554" s="210"/>
      <c r="F9554" s="102"/>
      <c r="G9554" s="210"/>
      <c r="H9554" s="102"/>
      <c r="I9554" s="210"/>
      <c r="J9554" s="102"/>
      <c r="K9554" s="210"/>
      <c r="L9554" s="102"/>
      <c r="M9554" s="210"/>
      <c r="N9554" s="102"/>
      <c r="O9554" s="210"/>
      <c r="P9554" s="102"/>
      <c r="Q9554" s="215"/>
    </row>
    <row r="9555" spans="2:17" x14ac:dyDescent="0.3">
      <c r="B9555" s="102"/>
      <c r="C9555" s="210"/>
      <c r="D9555" s="102"/>
      <c r="E9555" s="210"/>
      <c r="F9555" s="102"/>
      <c r="G9555" s="210"/>
      <c r="H9555" s="102"/>
      <c r="I9555" s="210"/>
      <c r="J9555" s="102"/>
      <c r="K9555" s="210"/>
      <c r="L9555" s="102"/>
      <c r="M9555" s="210"/>
      <c r="N9555" s="102"/>
      <c r="O9555" s="210"/>
      <c r="P9555" s="102"/>
      <c r="Q9555" s="215"/>
    </row>
    <row r="9556" spans="2:17" x14ac:dyDescent="0.3">
      <c r="B9556" s="102"/>
      <c r="C9556" s="210"/>
      <c r="D9556" s="102"/>
      <c r="E9556" s="210"/>
      <c r="F9556" s="102"/>
      <c r="G9556" s="210"/>
      <c r="H9556" s="102"/>
      <c r="I9556" s="210"/>
      <c r="J9556" s="102"/>
      <c r="K9556" s="210"/>
      <c r="L9556" s="102"/>
      <c r="M9556" s="210"/>
      <c r="N9556" s="102"/>
      <c r="O9556" s="210"/>
      <c r="P9556" s="102"/>
      <c r="Q9556" s="215"/>
    </row>
    <row r="9557" spans="2:17" x14ac:dyDescent="0.3">
      <c r="B9557" s="102"/>
      <c r="C9557" s="210"/>
      <c r="D9557" s="102"/>
      <c r="E9557" s="210"/>
      <c r="F9557" s="102"/>
      <c r="G9557" s="210"/>
      <c r="H9557" s="102"/>
      <c r="I9557" s="210"/>
      <c r="J9557" s="102"/>
      <c r="K9557" s="210"/>
      <c r="L9557" s="102"/>
      <c r="M9557" s="210"/>
      <c r="N9557" s="102"/>
      <c r="O9557" s="210"/>
      <c r="P9557" s="102"/>
      <c r="Q9557" s="215"/>
    </row>
    <row r="9558" spans="2:17" x14ac:dyDescent="0.3">
      <c r="B9558" s="102"/>
      <c r="C9558" s="210"/>
      <c r="D9558" s="102"/>
      <c r="E9558" s="210"/>
      <c r="F9558" s="102"/>
      <c r="G9558" s="210"/>
      <c r="H9558" s="102"/>
      <c r="I9558" s="210"/>
      <c r="J9558" s="102"/>
      <c r="K9558" s="210"/>
      <c r="L9558" s="102"/>
      <c r="M9558" s="210"/>
      <c r="N9558" s="102"/>
      <c r="O9558" s="210"/>
      <c r="P9558" s="102"/>
      <c r="Q9558" s="215"/>
    </row>
    <row r="9559" spans="2:17" x14ac:dyDescent="0.3">
      <c r="B9559" s="102"/>
      <c r="C9559" s="210"/>
      <c r="D9559" s="102"/>
      <c r="E9559" s="210"/>
      <c r="F9559" s="102"/>
      <c r="G9559" s="210"/>
      <c r="H9559" s="102"/>
      <c r="I9559" s="210"/>
      <c r="J9559" s="102"/>
      <c r="K9559" s="210"/>
      <c r="L9559" s="102"/>
      <c r="M9559" s="210"/>
      <c r="N9559" s="102"/>
      <c r="O9559" s="210"/>
      <c r="P9559" s="102"/>
      <c r="Q9559" s="215"/>
    </row>
    <row r="9560" spans="2:17" x14ac:dyDescent="0.3">
      <c r="B9560" s="102"/>
      <c r="C9560" s="210"/>
      <c r="D9560" s="102"/>
      <c r="E9560" s="210"/>
      <c r="F9560" s="102"/>
      <c r="G9560" s="210"/>
      <c r="H9560" s="102"/>
      <c r="I9560" s="210"/>
      <c r="J9560" s="102"/>
      <c r="K9560" s="210"/>
      <c r="L9560" s="102"/>
      <c r="M9560" s="210"/>
      <c r="N9560" s="102"/>
      <c r="O9560" s="210"/>
      <c r="P9560" s="102"/>
      <c r="Q9560" s="215"/>
    </row>
    <row r="9561" spans="2:17" x14ac:dyDescent="0.3">
      <c r="B9561" s="102"/>
      <c r="C9561" s="210"/>
      <c r="D9561" s="102"/>
      <c r="E9561" s="210"/>
      <c r="F9561" s="102"/>
      <c r="G9561" s="210"/>
      <c r="H9561" s="102"/>
      <c r="I9561" s="210"/>
      <c r="J9561" s="102"/>
      <c r="K9561" s="210"/>
      <c r="L9561" s="102"/>
      <c r="M9561" s="210"/>
      <c r="N9561" s="102"/>
      <c r="O9561" s="210"/>
      <c r="P9561" s="102"/>
      <c r="Q9561" s="215"/>
    </row>
    <row r="9562" spans="2:17" x14ac:dyDescent="0.3">
      <c r="B9562" s="102"/>
      <c r="C9562" s="210"/>
      <c r="D9562" s="102"/>
      <c r="E9562" s="210"/>
      <c r="F9562" s="102"/>
      <c r="G9562" s="210"/>
      <c r="H9562" s="102"/>
      <c r="I9562" s="210"/>
      <c r="J9562" s="102"/>
      <c r="K9562" s="210"/>
      <c r="L9562" s="102"/>
      <c r="M9562" s="210"/>
      <c r="N9562" s="102"/>
      <c r="O9562" s="210"/>
      <c r="P9562" s="102"/>
      <c r="Q9562" s="215"/>
    </row>
    <row r="9563" spans="2:17" x14ac:dyDescent="0.3">
      <c r="B9563" s="102"/>
      <c r="C9563" s="210"/>
      <c r="D9563" s="102"/>
      <c r="E9563" s="210"/>
      <c r="F9563" s="102"/>
      <c r="G9563" s="210"/>
      <c r="H9563" s="102"/>
      <c r="I9563" s="210"/>
      <c r="J9563" s="102"/>
      <c r="K9563" s="210"/>
      <c r="L9563" s="102"/>
      <c r="M9563" s="210"/>
      <c r="N9563" s="102"/>
      <c r="O9563" s="210"/>
      <c r="P9563" s="102"/>
      <c r="Q9563" s="215"/>
    </row>
    <row r="9564" spans="2:17" x14ac:dyDescent="0.3">
      <c r="B9564" s="102"/>
      <c r="C9564" s="210"/>
      <c r="D9564" s="102"/>
      <c r="E9564" s="210"/>
      <c r="F9564" s="102"/>
      <c r="G9564" s="210"/>
      <c r="H9564" s="102"/>
      <c r="I9564" s="210"/>
      <c r="J9564" s="102"/>
      <c r="K9564" s="210"/>
      <c r="L9564" s="102"/>
      <c r="M9564" s="210"/>
      <c r="N9564" s="102"/>
      <c r="O9564" s="210"/>
      <c r="P9564" s="102"/>
      <c r="Q9564" s="215"/>
    </row>
    <row r="9565" spans="2:17" x14ac:dyDescent="0.3">
      <c r="B9565" s="102"/>
      <c r="C9565" s="210"/>
      <c r="D9565" s="102"/>
      <c r="E9565" s="210"/>
      <c r="F9565" s="102"/>
      <c r="G9565" s="210"/>
      <c r="H9565" s="102"/>
      <c r="I9565" s="210"/>
      <c r="J9565" s="102"/>
      <c r="K9565" s="210"/>
      <c r="L9565" s="102"/>
      <c r="M9565" s="210"/>
      <c r="N9565" s="102"/>
      <c r="O9565" s="210"/>
      <c r="P9565" s="102"/>
      <c r="Q9565" s="215"/>
    </row>
    <row r="9566" spans="2:17" x14ac:dyDescent="0.3">
      <c r="B9566" s="102"/>
      <c r="C9566" s="210"/>
      <c r="D9566" s="102"/>
      <c r="E9566" s="210"/>
      <c r="F9566" s="102"/>
      <c r="G9566" s="210"/>
      <c r="H9566" s="102"/>
      <c r="I9566" s="210"/>
      <c r="J9566" s="102"/>
      <c r="K9566" s="210"/>
      <c r="L9566" s="102"/>
      <c r="M9566" s="210"/>
      <c r="N9566" s="102"/>
      <c r="O9566" s="210"/>
      <c r="P9566" s="102"/>
      <c r="Q9566" s="215"/>
    </row>
    <row r="9567" spans="2:17" x14ac:dyDescent="0.3">
      <c r="B9567" s="102"/>
      <c r="C9567" s="210"/>
      <c r="D9567" s="102"/>
      <c r="E9567" s="210"/>
      <c r="F9567" s="102"/>
      <c r="G9567" s="210"/>
      <c r="H9567" s="102"/>
      <c r="I9567" s="210"/>
      <c r="J9567" s="102"/>
      <c r="K9567" s="210"/>
      <c r="L9567" s="102"/>
      <c r="M9567" s="210"/>
      <c r="N9567" s="102"/>
      <c r="O9567" s="210"/>
      <c r="P9567" s="102"/>
      <c r="Q9567" s="215"/>
    </row>
    <row r="9568" spans="2:17" x14ac:dyDescent="0.3">
      <c r="B9568" s="102"/>
      <c r="C9568" s="210"/>
      <c r="D9568" s="102"/>
      <c r="E9568" s="210"/>
      <c r="F9568" s="102"/>
      <c r="G9568" s="210"/>
      <c r="H9568" s="102"/>
      <c r="I9568" s="210"/>
      <c r="J9568" s="102"/>
      <c r="K9568" s="210"/>
      <c r="L9568" s="102"/>
      <c r="M9568" s="210"/>
      <c r="N9568" s="102"/>
      <c r="O9568" s="210"/>
      <c r="P9568" s="102"/>
      <c r="Q9568" s="215"/>
    </row>
    <row r="9569" spans="2:17" x14ac:dyDescent="0.3">
      <c r="B9569" s="102"/>
      <c r="C9569" s="210"/>
      <c r="D9569" s="102"/>
      <c r="E9569" s="210"/>
      <c r="F9569" s="102"/>
      <c r="G9569" s="210"/>
      <c r="H9569" s="102"/>
      <c r="I9569" s="210"/>
      <c r="J9569" s="102"/>
      <c r="K9569" s="210"/>
      <c r="L9569" s="102"/>
      <c r="M9569" s="210"/>
      <c r="N9569" s="102"/>
      <c r="O9569" s="210"/>
      <c r="P9569" s="102"/>
      <c r="Q9569" s="215"/>
    </row>
    <row r="9570" spans="2:17" x14ac:dyDescent="0.3">
      <c r="B9570" s="102"/>
      <c r="C9570" s="210"/>
      <c r="D9570" s="102"/>
      <c r="E9570" s="210"/>
      <c r="F9570" s="102"/>
      <c r="G9570" s="210"/>
      <c r="H9570" s="102"/>
      <c r="I9570" s="210"/>
      <c r="J9570" s="102"/>
      <c r="K9570" s="210"/>
      <c r="L9570" s="102"/>
      <c r="M9570" s="210"/>
      <c r="N9570" s="102"/>
      <c r="O9570" s="210"/>
      <c r="P9570" s="102"/>
      <c r="Q9570" s="215"/>
    </row>
    <row r="9571" spans="2:17" x14ac:dyDescent="0.3">
      <c r="B9571" s="102"/>
      <c r="C9571" s="210"/>
      <c r="D9571" s="102"/>
      <c r="E9571" s="210"/>
      <c r="F9571" s="102"/>
      <c r="G9571" s="210"/>
      <c r="H9571" s="102"/>
      <c r="I9571" s="210"/>
      <c r="J9571" s="102"/>
      <c r="K9571" s="210"/>
      <c r="L9571" s="102"/>
      <c r="M9571" s="210"/>
      <c r="N9571" s="102"/>
      <c r="O9571" s="210"/>
      <c r="P9571" s="102"/>
      <c r="Q9571" s="215"/>
    </row>
    <row r="9572" spans="2:17" x14ac:dyDescent="0.3">
      <c r="B9572" s="102"/>
      <c r="C9572" s="210"/>
      <c r="D9572" s="102"/>
      <c r="E9572" s="210"/>
      <c r="F9572" s="102"/>
      <c r="G9572" s="210"/>
      <c r="H9572" s="102"/>
      <c r="I9572" s="210"/>
      <c r="J9572" s="102"/>
      <c r="K9572" s="210"/>
      <c r="L9572" s="102"/>
      <c r="M9572" s="210"/>
      <c r="N9572" s="102"/>
      <c r="O9572" s="210"/>
      <c r="P9572" s="102"/>
      <c r="Q9572" s="215"/>
    </row>
    <row r="9573" spans="2:17" x14ac:dyDescent="0.3">
      <c r="B9573" s="102"/>
      <c r="C9573" s="210"/>
      <c r="D9573" s="102"/>
      <c r="E9573" s="210"/>
      <c r="F9573" s="102"/>
      <c r="G9573" s="210"/>
      <c r="H9573" s="102"/>
      <c r="I9573" s="210"/>
      <c r="J9573" s="102"/>
      <c r="K9573" s="210"/>
      <c r="L9573" s="102"/>
      <c r="M9573" s="210"/>
      <c r="N9573" s="102"/>
      <c r="O9573" s="210"/>
      <c r="P9573" s="102"/>
      <c r="Q9573" s="215"/>
    </row>
    <row r="9574" spans="2:17" x14ac:dyDescent="0.3">
      <c r="B9574" s="102"/>
      <c r="C9574" s="210"/>
      <c r="D9574" s="102"/>
      <c r="E9574" s="210"/>
      <c r="F9574" s="102"/>
      <c r="G9574" s="210"/>
      <c r="H9574" s="102"/>
      <c r="I9574" s="210"/>
      <c r="J9574" s="102"/>
      <c r="K9574" s="210"/>
      <c r="L9574" s="102"/>
      <c r="M9574" s="210"/>
      <c r="N9574" s="102"/>
      <c r="O9574" s="210"/>
      <c r="P9574" s="102"/>
      <c r="Q9574" s="215"/>
    </row>
    <row r="9575" spans="2:17" x14ac:dyDescent="0.3">
      <c r="B9575" s="102"/>
      <c r="C9575" s="210"/>
      <c r="D9575" s="102"/>
      <c r="E9575" s="210"/>
      <c r="F9575" s="102"/>
      <c r="G9575" s="210"/>
      <c r="H9575" s="102"/>
      <c r="I9575" s="210"/>
      <c r="J9575" s="102"/>
      <c r="K9575" s="210"/>
      <c r="L9575" s="102"/>
      <c r="M9575" s="210"/>
      <c r="N9575" s="102"/>
      <c r="O9575" s="210"/>
      <c r="P9575" s="102"/>
      <c r="Q9575" s="215"/>
    </row>
    <row r="9576" spans="2:17" x14ac:dyDescent="0.3">
      <c r="B9576" s="102"/>
      <c r="C9576" s="210"/>
      <c r="D9576" s="102"/>
      <c r="E9576" s="210"/>
      <c r="F9576" s="102"/>
      <c r="G9576" s="210"/>
      <c r="H9576" s="102"/>
      <c r="I9576" s="210"/>
      <c r="J9576" s="102"/>
      <c r="K9576" s="210"/>
      <c r="L9576" s="102"/>
      <c r="M9576" s="210"/>
      <c r="N9576" s="102"/>
      <c r="O9576" s="210"/>
      <c r="P9576" s="102"/>
      <c r="Q9576" s="215"/>
    </row>
    <row r="9577" spans="2:17" x14ac:dyDescent="0.3">
      <c r="B9577" s="102"/>
      <c r="C9577" s="210"/>
      <c r="D9577" s="102"/>
      <c r="E9577" s="210"/>
      <c r="F9577" s="102"/>
      <c r="G9577" s="210"/>
      <c r="H9577" s="102"/>
      <c r="I9577" s="210"/>
      <c r="J9577" s="102"/>
      <c r="K9577" s="210"/>
      <c r="L9577" s="102"/>
      <c r="M9577" s="210"/>
      <c r="N9577" s="102"/>
      <c r="O9577" s="210"/>
      <c r="P9577" s="102"/>
      <c r="Q9577" s="215"/>
    </row>
    <row r="9578" spans="2:17" x14ac:dyDescent="0.3">
      <c r="B9578" s="102"/>
      <c r="C9578" s="210"/>
      <c r="D9578" s="102"/>
      <c r="E9578" s="210"/>
      <c r="F9578" s="102"/>
      <c r="G9578" s="210"/>
      <c r="H9578" s="102"/>
      <c r="I9578" s="210"/>
      <c r="J9578" s="102"/>
      <c r="K9578" s="210"/>
      <c r="L9578" s="102"/>
      <c r="M9578" s="210"/>
      <c r="N9578" s="102"/>
      <c r="O9578" s="210"/>
      <c r="P9578" s="102"/>
      <c r="Q9578" s="215"/>
    </row>
    <row r="9579" spans="2:17" x14ac:dyDescent="0.3">
      <c r="B9579" s="102"/>
      <c r="C9579" s="210"/>
      <c r="D9579" s="102"/>
      <c r="E9579" s="210"/>
      <c r="F9579" s="102"/>
      <c r="G9579" s="210"/>
      <c r="H9579" s="102"/>
      <c r="I9579" s="210"/>
      <c r="J9579" s="102"/>
      <c r="K9579" s="210"/>
      <c r="L9579" s="102"/>
      <c r="M9579" s="210"/>
      <c r="N9579" s="102"/>
      <c r="O9579" s="210"/>
      <c r="P9579" s="102"/>
      <c r="Q9579" s="215"/>
    </row>
    <row r="9580" spans="2:17" x14ac:dyDescent="0.3">
      <c r="B9580" s="102"/>
      <c r="C9580" s="210"/>
      <c r="D9580" s="102"/>
      <c r="E9580" s="210"/>
      <c r="F9580" s="102"/>
      <c r="G9580" s="210"/>
      <c r="H9580" s="102"/>
      <c r="I9580" s="210"/>
      <c r="J9580" s="102"/>
      <c r="K9580" s="210"/>
      <c r="L9580" s="102"/>
      <c r="M9580" s="210"/>
      <c r="N9580" s="102"/>
      <c r="O9580" s="210"/>
      <c r="P9580" s="102"/>
      <c r="Q9580" s="215"/>
    </row>
    <row r="9581" spans="2:17" x14ac:dyDescent="0.3">
      <c r="B9581" s="102"/>
      <c r="C9581" s="210"/>
      <c r="D9581" s="102"/>
      <c r="E9581" s="210"/>
      <c r="F9581" s="102"/>
      <c r="G9581" s="210"/>
      <c r="H9581" s="102"/>
      <c r="I9581" s="210"/>
      <c r="J9581" s="102"/>
      <c r="K9581" s="210"/>
      <c r="L9581" s="102"/>
      <c r="M9581" s="210"/>
      <c r="N9581" s="102"/>
      <c r="O9581" s="210"/>
      <c r="P9581" s="102"/>
      <c r="Q9581" s="215"/>
    </row>
    <row r="9582" spans="2:17" x14ac:dyDescent="0.3">
      <c r="B9582" s="102"/>
      <c r="C9582" s="210"/>
      <c r="D9582" s="102"/>
      <c r="E9582" s="210"/>
      <c r="F9582" s="102"/>
      <c r="G9582" s="210"/>
      <c r="H9582" s="102"/>
      <c r="I9582" s="210"/>
      <c r="J9582" s="102"/>
      <c r="K9582" s="210"/>
      <c r="L9582" s="102"/>
      <c r="M9582" s="210"/>
      <c r="N9582" s="102"/>
      <c r="O9582" s="210"/>
      <c r="P9582" s="102"/>
      <c r="Q9582" s="215"/>
    </row>
    <row r="9583" spans="2:17" x14ac:dyDescent="0.3">
      <c r="B9583" s="102"/>
      <c r="C9583" s="210"/>
      <c r="D9583" s="102"/>
      <c r="E9583" s="210"/>
      <c r="F9583" s="102"/>
      <c r="G9583" s="210"/>
      <c r="H9583" s="102"/>
      <c r="I9583" s="210"/>
      <c r="J9583" s="102"/>
      <c r="K9583" s="210"/>
      <c r="L9583" s="102"/>
      <c r="M9583" s="210"/>
      <c r="N9583" s="102"/>
      <c r="O9583" s="210"/>
      <c r="P9583" s="102"/>
      <c r="Q9583" s="215"/>
    </row>
    <row r="9584" spans="2:17" x14ac:dyDescent="0.3">
      <c r="B9584" s="102"/>
      <c r="C9584" s="210"/>
      <c r="D9584" s="102"/>
      <c r="E9584" s="210"/>
      <c r="F9584" s="102"/>
      <c r="G9584" s="210"/>
      <c r="H9584" s="102"/>
      <c r="I9584" s="210"/>
      <c r="J9584" s="102"/>
      <c r="K9584" s="210"/>
      <c r="L9584" s="102"/>
      <c r="M9584" s="210"/>
      <c r="N9584" s="102"/>
      <c r="O9584" s="210"/>
      <c r="P9584" s="102"/>
      <c r="Q9584" s="215"/>
    </row>
    <row r="9585" spans="2:17" x14ac:dyDescent="0.3">
      <c r="B9585" s="102"/>
      <c r="C9585" s="210"/>
      <c r="D9585" s="102"/>
      <c r="E9585" s="210"/>
      <c r="F9585" s="102"/>
      <c r="G9585" s="210"/>
      <c r="H9585" s="102"/>
      <c r="I9585" s="210"/>
      <c r="J9585" s="102"/>
      <c r="K9585" s="210"/>
      <c r="L9585" s="102"/>
      <c r="M9585" s="210"/>
      <c r="N9585" s="102"/>
      <c r="O9585" s="210"/>
      <c r="P9585" s="102"/>
      <c r="Q9585" s="215"/>
    </row>
    <row r="9586" spans="2:17" x14ac:dyDescent="0.3">
      <c r="B9586" s="102"/>
      <c r="C9586" s="210"/>
      <c r="D9586" s="102"/>
      <c r="E9586" s="210"/>
      <c r="F9586" s="102"/>
      <c r="G9586" s="210"/>
      <c r="H9586" s="102"/>
      <c r="I9586" s="210"/>
      <c r="J9586" s="102"/>
      <c r="K9586" s="210"/>
      <c r="L9586" s="102"/>
      <c r="M9586" s="210"/>
      <c r="N9586" s="102"/>
      <c r="O9586" s="210"/>
      <c r="P9586" s="102"/>
      <c r="Q9586" s="215"/>
    </row>
    <row r="9587" spans="2:17" x14ac:dyDescent="0.3">
      <c r="B9587" s="102"/>
      <c r="C9587" s="210"/>
      <c r="D9587" s="102"/>
      <c r="E9587" s="210"/>
      <c r="F9587" s="102"/>
      <c r="G9587" s="210"/>
      <c r="H9587" s="102"/>
      <c r="I9587" s="210"/>
      <c r="J9587" s="102"/>
      <c r="K9587" s="210"/>
      <c r="L9587" s="102"/>
      <c r="M9587" s="210"/>
      <c r="N9587" s="102"/>
      <c r="O9587" s="210"/>
      <c r="P9587" s="102"/>
      <c r="Q9587" s="215"/>
    </row>
    <row r="9588" spans="2:17" x14ac:dyDescent="0.3">
      <c r="B9588" s="102"/>
      <c r="C9588" s="210"/>
      <c r="D9588" s="102"/>
      <c r="E9588" s="210"/>
      <c r="F9588" s="102"/>
      <c r="G9588" s="210"/>
      <c r="H9588" s="102"/>
      <c r="I9588" s="210"/>
      <c r="J9588" s="102"/>
      <c r="K9588" s="210"/>
      <c r="L9588" s="102"/>
      <c r="M9588" s="210"/>
      <c r="N9588" s="102"/>
      <c r="O9588" s="210"/>
      <c r="P9588" s="102"/>
      <c r="Q9588" s="215"/>
    </row>
    <row r="9589" spans="2:17" x14ac:dyDescent="0.3">
      <c r="B9589" s="102"/>
      <c r="C9589" s="210"/>
      <c r="D9589" s="102"/>
      <c r="E9589" s="210"/>
      <c r="F9589" s="102"/>
      <c r="G9589" s="210"/>
      <c r="H9589" s="102"/>
      <c r="I9589" s="210"/>
      <c r="J9589" s="102"/>
      <c r="K9589" s="210"/>
      <c r="L9589" s="102"/>
      <c r="M9589" s="210"/>
      <c r="N9589" s="102"/>
      <c r="O9589" s="210"/>
      <c r="P9589" s="102"/>
      <c r="Q9589" s="215"/>
    </row>
    <row r="9590" spans="2:17" x14ac:dyDescent="0.3">
      <c r="B9590" s="102"/>
      <c r="C9590" s="210"/>
      <c r="D9590" s="102"/>
      <c r="E9590" s="210"/>
      <c r="F9590" s="102"/>
      <c r="G9590" s="210"/>
      <c r="H9590" s="102"/>
      <c r="I9590" s="210"/>
      <c r="J9590" s="102"/>
      <c r="K9590" s="210"/>
      <c r="L9590" s="102"/>
      <c r="M9590" s="210"/>
      <c r="N9590" s="102"/>
      <c r="O9590" s="210"/>
      <c r="P9590" s="102"/>
      <c r="Q9590" s="215"/>
    </row>
    <row r="9591" spans="2:17" x14ac:dyDescent="0.3">
      <c r="B9591" s="102"/>
      <c r="C9591" s="210"/>
      <c r="D9591" s="102"/>
      <c r="E9591" s="210"/>
      <c r="F9591" s="102"/>
      <c r="G9591" s="210"/>
      <c r="H9591" s="102"/>
      <c r="I9591" s="210"/>
      <c r="J9591" s="102"/>
      <c r="K9591" s="210"/>
      <c r="L9591" s="102"/>
      <c r="M9591" s="210"/>
      <c r="N9591" s="102"/>
      <c r="O9591" s="210"/>
      <c r="P9591" s="102"/>
      <c r="Q9591" s="215"/>
    </row>
    <row r="9592" spans="2:17" x14ac:dyDescent="0.3">
      <c r="B9592" s="102"/>
      <c r="C9592" s="210"/>
      <c r="D9592" s="102"/>
      <c r="E9592" s="210"/>
      <c r="F9592" s="102"/>
      <c r="G9592" s="210"/>
      <c r="H9592" s="102"/>
      <c r="I9592" s="210"/>
      <c r="J9592" s="102"/>
      <c r="K9592" s="210"/>
      <c r="L9592" s="102"/>
      <c r="M9592" s="210"/>
      <c r="N9592" s="102"/>
      <c r="O9592" s="210"/>
      <c r="P9592" s="102"/>
      <c r="Q9592" s="215"/>
    </row>
    <row r="9593" spans="2:17" x14ac:dyDescent="0.3">
      <c r="B9593" s="102"/>
      <c r="C9593" s="210"/>
      <c r="D9593" s="102"/>
      <c r="E9593" s="210"/>
      <c r="F9593" s="102"/>
      <c r="G9593" s="210"/>
      <c r="H9593" s="102"/>
      <c r="I9593" s="210"/>
      <c r="J9593" s="102"/>
      <c r="K9593" s="210"/>
      <c r="L9593" s="102"/>
      <c r="M9593" s="210"/>
      <c r="N9593" s="102"/>
      <c r="O9593" s="210"/>
      <c r="P9593" s="102"/>
      <c r="Q9593" s="215"/>
    </row>
    <row r="9594" spans="2:17" x14ac:dyDescent="0.3">
      <c r="B9594" s="102"/>
      <c r="C9594" s="210"/>
      <c r="D9594" s="102"/>
      <c r="E9594" s="210"/>
      <c r="F9594" s="102"/>
      <c r="G9594" s="210"/>
      <c r="H9594" s="102"/>
      <c r="I9594" s="210"/>
      <c r="J9594" s="102"/>
      <c r="K9594" s="210"/>
      <c r="L9594" s="102"/>
      <c r="M9594" s="210"/>
      <c r="N9594" s="102"/>
      <c r="O9594" s="210"/>
      <c r="P9594" s="102"/>
      <c r="Q9594" s="215"/>
    </row>
    <row r="9595" spans="2:17" x14ac:dyDescent="0.3">
      <c r="B9595" s="102"/>
      <c r="C9595" s="210"/>
      <c r="D9595" s="102"/>
      <c r="E9595" s="210"/>
      <c r="F9595" s="102"/>
      <c r="G9595" s="210"/>
      <c r="H9595" s="102"/>
      <c r="I9595" s="210"/>
      <c r="J9595" s="102"/>
      <c r="K9595" s="210"/>
      <c r="L9595" s="102"/>
      <c r="M9595" s="210"/>
      <c r="N9595" s="102"/>
      <c r="O9595" s="210"/>
      <c r="P9595" s="102"/>
      <c r="Q9595" s="215"/>
    </row>
    <row r="9596" spans="2:17" x14ac:dyDescent="0.3">
      <c r="B9596" s="102"/>
      <c r="C9596" s="210"/>
      <c r="D9596" s="102"/>
      <c r="E9596" s="210"/>
      <c r="F9596" s="102"/>
      <c r="G9596" s="210"/>
      <c r="H9596" s="102"/>
      <c r="I9596" s="210"/>
      <c r="J9596" s="102"/>
      <c r="K9596" s="210"/>
      <c r="L9596" s="102"/>
      <c r="M9596" s="210"/>
      <c r="N9596" s="102"/>
      <c r="O9596" s="210"/>
      <c r="P9596" s="102"/>
      <c r="Q9596" s="215"/>
    </row>
    <row r="9597" spans="2:17" x14ac:dyDescent="0.3">
      <c r="B9597" s="102"/>
      <c r="C9597" s="210"/>
      <c r="D9597" s="102"/>
      <c r="E9597" s="210"/>
      <c r="F9597" s="102"/>
      <c r="G9597" s="210"/>
      <c r="H9597" s="102"/>
      <c r="I9597" s="210"/>
      <c r="J9597" s="102"/>
      <c r="K9597" s="210"/>
      <c r="L9597" s="102"/>
      <c r="M9597" s="210"/>
      <c r="N9597" s="102"/>
      <c r="O9597" s="210"/>
      <c r="P9597" s="102"/>
      <c r="Q9597" s="215"/>
    </row>
    <row r="9598" spans="2:17" x14ac:dyDescent="0.3">
      <c r="B9598" s="102"/>
      <c r="C9598" s="210"/>
      <c r="D9598" s="102"/>
      <c r="E9598" s="210"/>
      <c r="F9598" s="102"/>
      <c r="G9598" s="210"/>
      <c r="H9598" s="102"/>
      <c r="I9598" s="210"/>
      <c r="J9598" s="102"/>
      <c r="K9598" s="210"/>
      <c r="L9598" s="102"/>
      <c r="M9598" s="210"/>
      <c r="N9598" s="102"/>
      <c r="O9598" s="210"/>
      <c r="P9598" s="102"/>
      <c r="Q9598" s="215"/>
    </row>
    <row r="9599" spans="2:17" x14ac:dyDescent="0.3">
      <c r="B9599" s="102"/>
      <c r="C9599" s="210"/>
      <c r="D9599" s="102"/>
      <c r="E9599" s="210"/>
      <c r="F9599" s="102"/>
      <c r="G9599" s="210"/>
      <c r="H9599" s="102"/>
      <c r="I9599" s="210"/>
      <c r="J9599" s="102"/>
      <c r="K9599" s="210"/>
      <c r="L9599" s="102"/>
      <c r="M9599" s="210"/>
      <c r="N9599" s="102"/>
      <c r="O9599" s="210"/>
      <c r="P9599" s="102"/>
      <c r="Q9599" s="215"/>
    </row>
    <row r="9600" spans="2:17" x14ac:dyDescent="0.3">
      <c r="B9600" s="102"/>
      <c r="C9600" s="210"/>
      <c r="D9600" s="102"/>
      <c r="E9600" s="210"/>
      <c r="F9600" s="102"/>
      <c r="G9600" s="210"/>
      <c r="H9600" s="102"/>
      <c r="I9600" s="210"/>
      <c r="J9600" s="102"/>
      <c r="K9600" s="210"/>
      <c r="L9600" s="102"/>
      <c r="M9600" s="210"/>
      <c r="N9600" s="102"/>
      <c r="O9600" s="210"/>
      <c r="P9600" s="102"/>
      <c r="Q9600" s="215"/>
    </row>
    <row r="9601" spans="2:17" x14ac:dyDescent="0.3">
      <c r="B9601" s="102"/>
      <c r="C9601" s="210"/>
      <c r="D9601" s="102"/>
      <c r="E9601" s="210"/>
      <c r="F9601" s="102"/>
      <c r="G9601" s="210"/>
      <c r="H9601" s="102"/>
      <c r="I9601" s="210"/>
      <c r="J9601" s="102"/>
      <c r="K9601" s="210"/>
      <c r="L9601" s="102"/>
      <c r="M9601" s="210"/>
      <c r="N9601" s="102"/>
      <c r="O9601" s="210"/>
      <c r="P9601" s="102"/>
      <c r="Q9601" s="215"/>
    </row>
    <row r="9602" spans="2:17" x14ac:dyDescent="0.3">
      <c r="B9602" s="102"/>
      <c r="C9602" s="210"/>
      <c r="D9602" s="102"/>
      <c r="E9602" s="210"/>
      <c r="F9602" s="102"/>
      <c r="G9602" s="210"/>
      <c r="H9602" s="102"/>
      <c r="I9602" s="210"/>
      <c r="J9602" s="102"/>
      <c r="K9602" s="210"/>
      <c r="L9602" s="102"/>
      <c r="M9602" s="210"/>
      <c r="N9602" s="102"/>
      <c r="O9602" s="210"/>
      <c r="P9602" s="102"/>
      <c r="Q9602" s="215"/>
    </row>
    <row r="9603" spans="2:17" x14ac:dyDescent="0.3">
      <c r="B9603" s="102"/>
      <c r="C9603" s="210"/>
      <c r="D9603" s="102"/>
      <c r="E9603" s="210"/>
      <c r="F9603" s="102"/>
      <c r="G9603" s="210"/>
      <c r="H9603" s="102"/>
      <c r="I9603" s="210"/>
      <c r="J9603" s="102"/>
      <c r="K9603" s="210"/>
      <c r="L9603" s="102"/>
      <c r="M9603" s="210"/>
      <c r="N9603" s="102"/>
      <c r="O9603" s="210"/>
      <c r="P9603" s="102"/>
      <c r="Q9603" s="215"/>
    </row>
    <row r="9604" spans="2:17" x14ac:dyDescent="0.3">
      <c r="B9604" s="102"/>
      <c r="C9604" s="210"/>
      <c r="D9604" s="102"/>
      <c r="E9604" s="210"/>
      <c r="F9604" s="102"/>
      <c r="G9604" s="210"/>
      <c r="H9604" s="102"/>
      <c r="I9604" s="210"/>
      <c r="J9604" s="102"/>
      <c r="K9604" s="210"/>
      <c r="L9604" s="102"/>
      <c r="M9604" s="210"/>
      <c r="N9604" s="102"/>
      <c r="O9604" s="210"/>
      <c r="P9604" s="102"/>
      <c r="Q9604" s="215"/>
    </row>
    <row r="9605" spans="2:17" x14ac:dyDescent="0.3">
      <c r="B9605" s="102"/>
      <c r="C9605" s="210"/>
      <c r="D9605" s="102"/>
      <c r="E9605" s="210"/>
      <c r="F9605" s="102"/>
      <c r="G9605" s="210"/>
      <c r="H9605" s="102"/>
      <c r="I9605" s="210"/>
      <c r="J9605" s="102"/>
      <c r="K9605" s="210"/>
      <c r="L9605" s="102"/>
      <c r="M9605" s="210"/>
      <c r="N9605" s="102"/>
      <c r="O9605" s="210"/>
      <c r="P9605" s="102"/>
      <c r="Q9605" s="215"/>
    </row>
    <row r="9606" spans="2:17" x14ac:dyDescent="0.3">
      <c r="B9606" s="102"/>
      <c r="C9606" s="210"/>
      <c r="D9606" s="102"/>
      <c r="E9606" s="210"/>
      <c r="F9606" s="102"/>
      <c r="G9606" s="210"/>
      <c r="H9606" s="102"/>
      <c r="I9606" s="210"/>
      <c r="J9606" s="102"/>
      <c r="K9606" s="210"/>
      <c r="L9606" s="102"/>
      <c r="M9606" s="210"/>
      <c r="N9606" s="102"/>
      <c r="O9606" s="210"/>
      <c r="P9606" s="102"/>
      <c r="Q9606" s="215"/>
    </row>
    <row r="9607" spans="2:17" x14ac:dyDescent="0.3">
      <c r="B9607" s="102"/>
      <c r="C9607" s="210"/>
      <c r="D9607" s="102"/>
      <c r="E9607" s="210"/>
      <c r="F9607" s="102"/>
      <c r="G9607" s="210"/>
      <c r="H9607" s="102"/>
      <c r="I9607" s="210"/>
      <c r="J9607" s="102"/>
      <c r="K9607" s="210"/>
      <c r="L9607" s="102"/>
      <c r="M9607" s="210"/>
      <c r="N9607" s="102"/>
      <c r="O9607" s="210"/>
      <c r="P9607" s="102"/>
      <c r="Q9607" s="215"/>
    </row>
    <row r="9608" spans="2:17" x14ac:dyDescent="0.3">
      <c r="B9608" s="102"/>
      <c r="C9608" s="210"/>
      <c r="D9608" s="102"/>
      <c r="E9608" s="210"/>
      <c r="F9608" s="102"/>
      <c r="G9608" s="210"/>
      <c r="H9608" s="102"/>
      <c r="I9608" s="210"/>
      <c r="J9608" s="102"/>
      <c r="K9608" s="210"/>
      <c r="L9608" s="102"/>
      <c r="M9608" s="210"/>
      <c r="N9608" s="102"/>
      <c r="O9608" s="210"/>
      <c r="P9608" s="102"/>
      <c r="Q9608" s="215"/>
    </row>
    <row r="9609" spans="2:17" x14ac:dyDescent="0.3">
      <c r="B9609" s="102"/>
      <c r="C9609" s="210"/>
      <c r="D9609" s="102"/>
      <c r="E9609" s="210"/>
      <c r="F9609" s="102"/>
      <c r="G9609" s="210"/>
      <c r="H9609" s="102"/>
      <c r="I9609" s="210"/>
      <c r="J9609" s="102"/>
      <c r="K9609" s="210"/>
      <c r="L9609" s="102"/>
      <c r="M9609" s="210"/>
      <c r="N9609" s="102"/>
      <c r="O9609" s="210"/>
      <c r="P9609" s="102"/>
      <c r="Q9609" s="215"/>
    </row>
    <row r="9610" spans="2:17" x14ac:dyDescent="0.3">
      <c r="B9610" s="102"/>
      <c r="C9610" s="210"/>
      <c r="D9610" s="102"/>
      <c r="E9610" s="210"/>
      <c r="F9610" s="102"/>
      <c r="G9610" s="210"/>
      <c r="H9610" s="102"/>
      <c r="I9610" s="210"/>
      <c r="J9610" s="102"/>
      <c r="K9610" s="210"/>
      <c r="L9610" s="102"/>
      <c r="M9610" s="210"/>
      <c r="N9610" s="102"/>
      <c r="O9610" s="210"/>
      <c r="P9610" s="102"/>
      <c r="Q9610" s="215"/>
    </row>
    <row r="9611" spans="2:17" x14ac:dyDescent="0.3">
      <c r="B9611" s="102"/>
      <c r="C9611" s="210"/>
      <c r="D9611" s="102"/>
      <c r="E9611" s="210"/>
      <c r="F9611" s="102"/>
      <c r="G9611" s="210"/>
      <c r="H9611" s="102"/>
      <c r="I9611" s="210"/>
      <c r="J9611" s="102"/>
      <c r="K9611" s="210"/>
      <c r="L9611" s="102"/>
      <c r="M9611" s="210"/>
      <c r="N9611" s="102"/>
      <c r="O9611" s="210"/>
      <c r="P9611" s="102"/>
      <c r="Q9611" s="215"/>
    </row>
    <row r="9612" spans="2:17" x14ac:dyDescent="0.3">
      <c r="B9612" s="102"/>
      <c r="C9612" s="210"/>
      <c r="D9612" s="102"/>
      <c r="E9612" s="210"/>
      <c r="F9612" s="102"/>
      <c r="G9612" s="210"/>
      <c r="H9612" s="102"/>
      <c r="I9612" s="210"/>
      <c r="J9612" s="102"/>
      <c r="K9612" s="210"/>
      <c r="L9612" s="102"/>
      <c r="M9612" s="210"/>
      <c r="N9612" s="102"/>
      <c r="O9612" s="210"/>
      <c r="P9612" s="102"/>
      <c r="Q9612" s="215"/>
    </row>
    <row r="9613" spans="2:17" x14ac:dyDescent="0.3">
      <c r="B9613" s="102"/>
      <c r="C9613" s="210"/>
      <c r="D9613" s="102"/>
      <c r="E9613" s="210"/>
      <c r="F9613" s="102"/>
      <c r="G9613" s="210"/>
      <c r="H9613" s="102"/>
      <c r="I9613" s="210"/>
      <c r="J9613" s="102"/>
      <c r="K9613" s="210"/>
      <c r="L9613" s="102"/>
      <c r="M9613" s="210"/>
      <c r="N9613" s="102"/>
      <c r="O9613" s="210"/>
      <c r="P9613" s="102"/>
      <c r="Q9613" s="215"/>
    </row>
    <row r="9614" spans="2:17" x14ac:dyDescent="0.3">
      <c r="B9614" s="102"/>
      <c r="C9614" s="210"/>
      <c r="D9614" s="102"/>
      <c r="E9614" s="210"/>
      <c r="F9614" s="102"/>
      <c r="G9614" s="210"/>
      <c r="H9614" s="102"/>
      <c r="I9614" s="210"/>
      <c r="J9614" s="102"/>
      <c r="K9614" s="210"/>
      <c r="L9614" s="102"/>
      <c r="M9614" s="210"/>
      <c r="N9614" s="102"/>
      <c r="O9614" s="210"/>
      <c r="P9614" s="102"/>
      <c r="Q9614" s="215"/>
    </row>
    <row r="9615" spans="2:17" x14ac:dyDescent="0.3">
      <c r="B9615" s="102"/>
      <c r="C9615" s="210"/>
      <c r="D9615" s="102"/>
      <c r="E9615" s="210"/>
      <c r="F9615" s="102"/>
      <c r="G9615" s="210"/>
      <c r="H9615" s="102"/>
      <c r="I9615" s="210"/>
      <c r="J9615" s="102"/>
      <c r="K9615" s="210"/>
      <c r="L9615" s="102"/>
      <c r="M9615" s="210"/>
      <c r="N9615" s="102"/>
      <c r="O9615" s="210"/>
      <c r="P9615" s="102"/>
      <c r="Q9615" s="215"/>
    </row>
    <row r="9616" spans="2:17" x14ac:dyDescent="0.3">
      <c r="B9616" s="102"/>
      <c r="C9616" s="210"/>
      <c r="D9616" s="102"/>
      <c r="E9616" s="210"/>
      <c r="F9616" s="102"/>
      <c r="G9616" s="210"/>
      <c r="H9616" s="102"/>
      <c r="I9616" s="210"/>
      <c r="J9616" s="102"/>
      <c r="K9616" s="210"/>
      <c r="L9616" s="102"/>
      <c r="M9616" s="210"/>
      <c r="N9616" s="102"/>
      <c r="O9616" s="210"/>
      <c r="P9616" s="102"/>
      <c r="Q9616" s="215"/>
    </row>
    <row r="9617" spans="2:17" x14ac:dyDescent="0.3">
      <c r="B9617" s="102"/>
      <c r="C9617" s="210"/>
      <c r="D9617" s="102"/>
      <c r="E9617" s="210"/>
      <c r="F9617" s="102"/>
      <c r="G9617" s="210"/>
      <c r="H9617" s="102"/>
      <c r="I9617" s="210"/>
      <c r="J9617" s="102"/>
      <c r="K9617" s="210"/>
      <c r="L9617" s="102"/>
      <c r="M9617" s="210"/>
      <c r="N9617" s="102"/>
      <c r="O9617" s="210"/>
      <c r="P9617" s="102"/>
      <c r="Q9617" s="215"/>
    </row>
    <row r="9618" spans="2:17" x14ac:dyDescent="0.3">
      <c r="B9618" s="102"/>
      <c r="C9618" s="210"/>
      <c r="D9618" s="102"/>
      <c r="E9618" s="210"/>
      <c r="F9618" s="102"/>
      <c r="G9618" s="210"/>
      <c r="H9618" s="102"/>
      <c r="I9618" s="210"/>
      <c r="J9618" s="102"/>
      <c r="K9618" s="210"/>
      <c r="L9618" s="102"/>
      <c r="M9618" s="210"/>
      <c r="N9618" s="102"/>
      <c r="O9618" s="210"/>
      <c r="P9618" s="102"/>
      <c r="Q9618" s="215"/>
    </row>
    <row r="9619" spans="2:17" x14ac:dyDescent="0.3">
      <c r="B9619" s="102"/>
      <c r="C9619" s="210"/>
      <c r="D9619" s="102"/>
      <c r="E9619" s="210"/>
      <c r="F9619" s="102"/>
      <c r="G9619" s="210"/>
      <c r="H9619" s="102"/>
      <c r="I9619" s="210"/>
      <c r="J9619" s="102"/>
      <c r="K9619" s="210"/>
      <c r="L9619" s="102"/>
      <c r="M9619" s="210"/>
      <c r="N9619" s="102"/>
      <c r="O9619" s="210"/>
      <c r="P9619" s="102"/>
      <c r="Q9619" s="215"/>
    </row>
    <row r="9620" spans="2:17" x14ac:dyDescent="0.3">
      <c r="B9620" s="102"/>
      <c r="C9620" s="210"/>
      <c r="D9620" s="102"/>
      <c r="E9620" s="210"/>
      <c r="F9620" s="102"/>
      <c r="G9620" s="210"/>
      <c r="H9620" s="102"/>
      <c r="I9620" s="210"/>
      <c r="J9620" s="102"/>
      <c r="K9620" s="210"/>
      <c r="L9620" s="102"/>
      <c r="M9620" s="210"/>
      <c r="N9620" s="102"/>
      <c r="O9620" s="210"/>
      <c r="P9620" s="102"/>
      <c r="Q9620" s="215"/>
    </row>
    <row r="9621" spans="2:17" x14ac:dyDescent="0.3">
      <c r="B9621" s="102"/>
      <c r="C9621" s="210"/>
      <c r="D9621" s="102"/>
      <c r="E9621" s="210"/>
      <c r="F9621" s="102"/>
      <c r="G9621" s="210"/>
      <c r="H9621" s="102"/>
      <c r="I9621" s="210"/>
      <c r="J9621" s="102"/>
      <c r="K9621" s="210"/>
      <c r="L9621" s="102"/>
      <c r="M9621" s="210"/>
      <c r="N9621" s="102"/>
      <c r="O9621" s="210"/>
      <c r="P9621" s="102"/>
      <c r="Q9621" s="215"/>
    </row>
    <row r="9622" spans="2:17" x14ac:dyDescent="0.3">
      <c r="B9622" s="102"/>
      <c r="C9622" s="210"/>
      <c r="D9622" s="102"/>
      <c r="E9622" s="210"/>
      <c r="F9622" s="102"/>
      <c r="G9622" s="210"/>
      <c r="H9622" s="102"/>
      <c r="I9622" s="210"/>
      <c r="J9622" s="102"/>
      <c r="K9622" s="210"/>
      <c r="L9622" s="102"/>
      <c r="M9622" s="210"/>
      <c r="N9622" s="102"/>
      <c r="O9622" s="210"/>
      <c r="P9622" s="102"/>
      <c r="Q9622" s="215"/>
    </row>
    <row r="9623" spans="2:17" x14ac:dyDescent="0.3">
      <c r="B9623" s="102"/>
      <c r="C9623" s="210"/>
      <c r="D9623" s="102"/>
      <c r="E9623" s="210"/>
      <c r="F9623" s="102"/>
      <c r="G9623" s="210"/>
      <c r="H9623" s="102"/>
      <c r="I9623" s="210"/>
      <c r="J9623" s="102"/>
      <c r="K9623" s="210"/>
      <c r="L9623" s="102"/>
      <c r="M9623" s="210"/>
      <c r="N9623" s="102"/>
      <c r="O9623" s="210"/>
      <c r="P9623" s="102"/>
      <c r="Q9623" s="215"/>
    </row>
    <row r="9624" spans="2:17" x14ac:dyDescent="0.3">
      <c r="B9624" s="102"/>
      <c r="C9624" s="210"/>
      <c r="D9624" s="102"/>
      <c r="E9624" s="210"/>
      <c r="F9624" s="102"/>
      <c r="G9624" s="210"/>
      <c r="H9624" s="102"/>
      <c r="I9624" s="210"/>
      <c r="J9624" s="102"/>
      <c r="K9624" s="210"/>
      <c r="L9624" s="102"/>
      <c r="M9624" s="210"/>
      <c r="N9624" s="102"/>
      <c r="O9624" s="210"/>
      <c r="P9624" s="102"/>
      <c r="Q9624" s="215"/>
    </row>
    <row r="9625" spans="2:17" x14ac:dyDescent="0.3">
      <c r="B9625" s="102"/>
      <c r="C9625" s="210"/>
      <c r="D9625" s="102"/>
      <c r="E9625" s="210"/>
      <c r="F9625" s="102"/>
      <c r="G9625" s="210"/>
      <c r="H9625" s="102"/>
      <c r="I9625" s="210"/>
      <c r="J9625" s="102"/>
      <c r="K9625" s="210"/>
      <c r="L9625" s="102"/>
      <c r="M9625" s="210"/>
      <c r="N9625" s="102"/>
      <c r="O9625" s="210"/>
      <c r="P9625" s="102"/>
      <c r="Q9625" s="215"/>
    </row>
    <row r="9626" spans="2:17" x14ac:dyDescent="0.3">
      <c r="B9626" s="102"/>
      <c r="C9626" s="210"/>
      <c r="D9626" s="102"/>
      <c r="E9626" s="210"/>
      <c r="F9626" s="102"/>
      <c r="G9626" s="210"/>
      <c r="H9626" s="102"/>
      <c r="I9626" s="210"/>
      <c r="J9626" s="102"/>
      <c r="K9626" s="210"/>
      <c r="L9626" s="102"/>
      <c r="M9626" s="210"/>
      <c r="N9626" s="102"/>
      <c r="O9626" s="210"/>
      <c r="P9626" s="102"/>
      <c r="Q9626" s="215"/>
    </row>
    <row r="9627" spans="2:17" x14ac:dyDescent="0.3">
      <c r="B9627" s="102"/>
      <c r="C9627" s="210"/>
      <c r="D9627" s="102"/>
      <c r="E9627" s="210"/>
      <c r="F9627" s="102"/>
      <c r="G9627" s="210"/>
      <c r="H9627" s="102"/>
      <c r="I9627" s="210"/>
      <c r="J9627" s="102"/>
      <c r="K9627" s="210"/>
      <c r="L9627" s="102"/>
      <c r="M9627" s="210"/>
      <c r="N9627" s="102"/>
      <c r="O9627" s="210"/>
      <c r="P9627" s="102"/>
      <c r="Q9627" s="215"/>
    </row>
    <row r="9628" spans="2:17" x14ac:dyDescent="0.3">
      <c r="B9628" s="102"/>
      <c r="C9628" s="210"/>
      <c r="D9628" s="102"/>
      <c r="E9628" s="210"/>
      <c r="F9628" s="102"/>
      <c r="G9628" s="210"/>
      <c r="H9628" s="102"/>
      <c r="I9628" s="210"/>
      <c r="J9628" s="102"/>
      <c r="K9628" s="210"/>
      <c r="L9628" s="102"/>
      <c r="M9628" s="210"/>
      <c r="N9628" s="102"/>
      <c r="O9628" s="210"/>
      <c r="P9628" s="102"/>
      <c r="Q9628" s="215"/>
    </row>
    <row r="9629" spans="2:17" x14ac:dyDescent="0.3">
      <c r="B9629" s="102"/>
      <c r="C9629" s="210"/>
      <c r="D9629" s="102"/>
      <c r="E9629" s="210"/>
      <c r="F9629" s="102"/>
      <c r="G9629" s="210"/>
      <c r="H9629" s="102"/>
      <c r="I9629" s="210"/>
      <c r="J9629" s="102"/>
      <c r="K9629" s="210"/>
      <c r="L9629" s="102"/>
      <c r="M9629" s="210"/>
      <c r="N9629" s="102"/>
      <c r="O9629" s="210"/>
      <c r="P9629" s="102"/>
      <c r="Q9629" s="215"/>
    </row>
    <row r="9630" spans="2:17" x14ac:dyDescent="0.3">
      <c r="B9630" s="102"/>
      <c r="C9630" s="210"/>
      <c r="D9630" s="102"/>
      <c r="E9630" s="210"/>
      <c r="F9630" s="102"/>
      <c r="G9630" s="210"/>
      <c r="H9630" s="102"/>
      <c r="I9630" s="210"/>
      <c r="J9630" s="102"/>
      <c r="K9630" s="210"/>
      <c r="L9630" s="102"/>
      <c r="M9630" s="210"/>
      <c r="N9630" s="102"/>
      <c r="O9630" s="210"/>
      <c r="P9630" s="102"/>
      <c r="Q9630" s="215"/>
    </row>
    <row r="9631" spans="2:17" x14ac:dyDescent="0.3">
      <c r="B9631" s="102"/>
      <c r="C9631" s="210"/>
      <c r="D9631" s="102"/>
      <c r="E9631" s="210"/>
      <c r="F9631" s="102"/>
      <c r="G9631" s="210"/>
      <c r="H9631" s="102"/>
      <c r="I9631" s="210"/>
      <c r="J9631" s="102"/>
      <c r="K9631" s="210"/>
      <c r="L9631" s="102"/>
      <c r="M9631" s="210"/>
      <c r="N9631" s="102"/>
      <c r="O9631" s="210"/>
      <c r="P9631" s="102"/>
      <c r="Q9631" s="215"/>
    </row>
    <row r="9632" spans="2:17" x14ac:dyDescent="0.3">
      <c r="B9632" s="102"/>
      <c r="C9632" s="210"/>
      <c r="D9632" s="102"/>
      <c r="E9632" s="210"/>
      <c r="F9632" s="102"/>
      <c r="G9632" s="210"/>
      <c r="H9632" s="102"/>
      <c r="I9632" s="210"/>
      <c r="J9632" s="102"/>
      <c r="K9632" s="210"/>
      <c r="L9632" s="102"/>
      <c r="M9632" s="210"/>
      <c r="N9632" s="102"/>
      <c r="O9632" s="210"/>
      <c r="P9632" s="102"/>
      <c r="Q9632" s="215"/>
    </row>
    <row r="9633" spans="2:17" x14ac:dyDescent="0.3">
      <c r="B9633" s="102"/>
      <c r="C9633" s="210"/>
      <c r="D9633" s="102"/>
      <c r="E9633" s="210"/>
      <c r="F9633" s="102"/>
      <c r="G9633" s="210"/>
      <c r="H9633" s="102"/>
      <c r="I9633" s="210"/>
      <c r="J9633" s="102"/>
      <c r="K9633" s="210"/>
      <c r="L9633" s="102"/>
      <c r="M9633" s="210"/>
      <c r="N9633" s="102"/>
      <c r="O9633" s="210"/>
      <c r="P9633" s="102"/>
      <c r="Q9633" s="215"/>
    </row>
    <row r="9634" spans="2:17" x14ac:dyDescent="0.3">
      <c r="B9634" s="102"/>
      <c r="C9634" s="210"/>
      <c r="D9634" s="102"/>
      <c r="E9634" s="210"/>
      <c r="F9634" s="102"/>
      <c r="G9634" s="210"/>
      <c r="H9634" s="102"/>
      <c r="I9634" s="210"/>
      <c r="J9634" s="102"/>
      <c r="K9634" s="210"/>
      <c r="L9634" s="102"/>
      <c r="M9634" s="210"/>
      <c r="N9634" s="102"/>
      <c r="O9634" s="210"/>
      <c r="P9634" s="102"/>
      <c r="Q9634" s="215"/>
    </row>
    <row r="9635" spans="2:17" x14ac:dyDescent="0.3">
      <c r="B9635" s="102"/>
      <c r="C9635" s="210"/>
      <c r="D9635" s="102"/>
      <c r="E9635" s="210"/>
      <c r="F9635" s="102"/>
      <c r="G9635" s="210"/>
      <c r="H9635" s="102"/>
      <c r="I9635" s="210"/>
      <c r="J9635" s="102"/>
      <c r="K9635" s="210"/>
      <c r="L9635" s="102"/>
      <c r="M9635" s="210"/>
      <c r="N9635" s="102"/>
      <c r="O9635" s="210"/>
      <c r="P9635" s="102"/>
      <c r="Q9635" s="215"/>
    </row>
    <row r="9636" spans="2:17" x14ac:dyDescent="0.3">
      <c r="B9636" s="102"/>
      <c r="C9636" s="210"/>
      <c r="D9636" s="102"/>
      <c r="E9636" s="210"/>
      <c r="F9636" s="102"/>
      <c r="G9636" s="210"/>
      <c r="H9636" s="102"/>
      <c r="I9636" s="210"/>
      <c r="J9636" s="102"/>
      <c r="K9636" s="210"/>
      <c r="L9636" s="102"/>
      <c r="M9636" s="210"/>
      <c r="N9636" s="102"/>
      <c r="O9636" s="210"/>
      <c r="P9636" s="102"/>
      <c r="Q9636" s="215"/>
    </row>
    <row r="9637" spans="2:17" x14ac:dyDescent="0.3">
      <c r="B9637" s="102"/>
      <c r="C9637" s="210"/>
      <c r="D9637" s="102"/>
      <c r="E9637" s="210"/>
      <c r="F9637" s="102"/>
      <c r="G9637" s="210"/>
      <c r="H9637" s="102"/>
      <c r="I9637" s="210"/>
      <c r="J9637" s="102"/>
      <c r="K9637" s="210"/>
      <c r="L9637" s="102"/>
      <c r="M9637" s="210"/>
      <c r="N9637" s="102"/>
      <c r="O9637" s="210"/>
      <c r="P9637" s="102"/>
      <c r="Q9637" s="215"/>
    </row>
    <row r="9638" spans="2:17" x14ac:dyDescent="0.3">
      <c r="B9638" s="102"/>
      <c r="C9638" s="210"/>
      <c r="D9638" s="102"/>
      <c r="E9638" s="210"/>
      <c r="F9638" s="102"/>
      <c r="G9638" s="210"/>
      <c r="H9638" s="102"/>
      <c r="I9638" s="210"/>
      <c r="J9638" s="102"/>
      <c r="K9638" s="210"/>
      <c r="L9638" s="102"/>
      <c r="M9638" s="210"/>
      <c r="N9638" s="102"/>
      <c r="O9638" s="210"/>
      <c r="P9638" s="102"/>
      <c r="Q9638" s="215"/>
    </row>
    <row r="9639" spans="2:17" x14ac:dyDescent="0.3">
      <c r="B9639" s="102"/>
      <c r="C9639" s="210"/>
      <c r="D9639" s="102"/>
      <c r="E9639" s="210"/>
      <c r="F9639" s="102"/>
      <c r="G9639" s="210"/>
      <c r="H9639" s="102"/>
      <c r="I9639" s="210"/>
      <c r="J9639" s="102"/>
      <c r="K9639" s="210"/>
      <c r="L9639" s="102"/>
      <c r="M9639" s="210"/>
      <c r="N9639" s="102"/>
      <c r="O9639" s="210"/>
      <c r="P9639" s="102"/>
      <c r="Q9639" s="215"/>
    </row>
    <row r="9640" spans="2:17" x14ac:dyDescent="0.3">
      <c r="B9640" s="102"/>
      <c r="C9640" s="210"/>
      <c r="D9640" s="102"/>
      <c r="E9640" s="210"/>
      <c r="F9640" s="102"/>
      <c r="G9640" s="210"/>
      <c r="H9640" s="102"/>
      <c r="I9640" s="210"/>
      <c r="J9640" s="102"/>
      <c r="K9640" s="210"/>
      <c r="L9640" s="102"/>
      <c r="M9640" s="210"/>
      <c r="N9640" s="102"/>
      <c r="O9640" s="210"/>
      <c r="P9640" s="102"/>
      <c r="Q9640" s="215"/>
    </row>
    <row r="9641" spans="2:17" x14ac:dyDescent="0.3">
      <c r="B9641" s="102"/>
      <c r="C9641" s="210"/>
      <c r="D9641" s="102"/>
      <c r="E9641" s="210"/>
      <c r="F9641" s="102"/>
      <c r="G9641" s="210"/>
      <c r="H9641" s="102"/>
      <c r="I9641" s="210"/>
      <c r="J9641" s="102"/>
      <c r="K9641" s="210"/>
      <c r="L9641" s="102"/>
      <c r="M9641" s="210"/>
      <c r="N9641" s="102"/>
      <c r="O9641" s="210"/>
      <c r="P9641" s="102"/>
      <c r="Q9641" s="215"/>
    </row>
    <row r="9642" spans="2:17" x14ac:dyDescent="0.3">
      <c r="B9642" s="102"/>
      <c r="C9642" s="210"/>
      <c r="D9642" s="102"/>
      <c r="E9642" s="210"/>
      <c r="F9642" s="102"/>
      <c r="G9642" s="210"/>
      <c r="H9642" s="102"/>
      <c r="I9642" s="210"/>
      <c r="J9642" s="102"/>
      <c r="K9642" s="210"/>
      <c r="L9642" s="102"/>
      <c r="M9642" s="210"/>
      <c r="N9642" s="102"/>
      <c r="O9642" s="210"/>
      <c r="P9642" s="102"/>
      <c r="Q9642" s="215"/>
    </row>
    <row r="9643" spans="2:17" x14ac:dyDescent="0.3">
      <c r="B9643" s="102"/>
      <c r="C9643" s="210"/>
      <c r="D9643" s="102"/>
      <c r="E9643" s="210"/>
      <c r="F9643" s="102"/>
      <c r="G9643" s="210"/>
      <c r="H9643" s="102"/>
      <c r="I9643" s="210"/>
      <c r="J9643" s="102"/>
      <c r="K9643" s="210"/>
      <c r="L9643" s="102"/>
      <c r="M9643" s="210"/>
      <c r="N9643" s="102"/>
      <c r="O9643" s="210"/>
      <c r="P9643" s="102"/>
      <c r="Q9643" s="215"/>
    </row>
    <row r="9644" spans="2:17" x14ac:dyDescent="0.3">
      <c r="B9644" s="102"/>
      <c r="C9644" s="210"/>
      <c r="D9644" s="102"/>
      <c r="E9644" s="210"/>
      <c r="F9644" s="102"/>
      <c r="G9644" s="210"/>
      <c r="H9644" s="102"/>
      <c r="I9644" s="210"/>
      <c r="J9644" s="102"/>
      <c r="K9644" s="210"/>
      <c r="L9644" s="102"/>
      <c r="M9644" s="210"/>
      <c r="N9644" s="102"/>
      <c r="O9644" s="210"/>
      <c r="P9644" s="102"/>
      <c r="Q9644" s="215"/>
    </row>
    <row r="9645" spans="2:17" x14ac:dyDescent="0.3">
      <c r="B9645" s="102"/>
      <c r="C9645" s="210"/>
      <c r="D9645" s="102"/>
      <c r="E9645" s="210"/>
      <c r="F9645" s="102"/>
      <c r="G9645" s="210"/>
      <c r="H9645" s="102"/>
      <c r="I9645" s="210"/>
      <c r="J9645" s="102"/>
      <c r="K9645" s="210"/>
      <c r="L9645" s="102"/>
      <c r="M9645" s="210"/>
      <c r="N9645" s="102"/>
      <c r="O9645" s="210"/>
      <c r="P9645" s="102"/>
      <c r="Q9645" s="215"/>
    </row>
    <row r="9646" spans="2:17" x14ac:dyDescent="0.3">
      <c r="B9646" s="102"/>
      <c r="C9646" s="210"/>
      <c r="D9646" s="102"/>
      <c r="E9646" s="210"/>
      <c r="F9646" s="102"/>
      <c r="G9646" s="210"/>
      <c r="H9646" s="102"/>
      <c r="I9646" s="210"/>
      <c r="J9646" s="102"/>
      <c r="K9646" s="210"/>
      <c r="L9646" s="102"/>
      <c r="M9646" s="210"/>
      <c r="N9646" s="102"/>
      <c r="O9646" s="210"/>
      <c r="P9646" s="102"/>
      <c r="Q9646" s="215"/>
    </row>
    <row r="9647" spans="2:17" x14ac:dyDescent="0.3">
      <c r="B9647" s="102"/>
      <c r="C9647" s="210"/>
      <c r="D9647" s="102"/>
      <c r="E9647" s="210"/>
      <c r="F9647" s="102"/>
      <c r="G9647" s="210"/>
      <c r="H9647" s="102"/>
      <c r="I9647" s="210"/>
      <c r="J9647" s="102"/>
      <c r="K9647" s="210"/>
      <c r="L9647" s="102"/>
      <c r="M9647" s="210"/>
      <c r="N9647" s="102"/>
      <c r="O9647" s="210"/>
      <c r="P9647" s="102"/>
      <c r="Q9647" s="215"/>
    </row>
    <row r="9648" spans="2:17" x14ac:dyDescent="0.3">
      <c r="B9648" s="102"/>
      <c r="C9648" s="210"/>
      <c r="D9648" s="102"/>
      <c r="E9648" s="210"/>
      <c r="F9648" s="102"/>
      <c r="G9648" s="210"/>
      <c r="H9648" s="102"/>
      <c r="I9648" s="210"/>
      <c r="J9648" s="102"/>
      <c r="K9648" s="210"/>
      <c r="L9648" s="102"/>
      <c r="M9648" s="210"/>
      <c r="N9648" s="102"/>
      <c r="O9648" s="210"/>
      <c r="P9648" s="102"/>
      <c r="Q9648" s="215"/>
    </row>
    <row r="9649" spans="2:17" x14ac:dyDescent="0.3">
      <c r="B9649" s="102"/>
      <c r="C9649" s="210"/>
      <c r="D9649" s="102"/>
      <c r="E9649" s="210"/>
      <c r="F9649" s="102"/>
      <c r="G9649" s="210"/>
      <c r="H9649" s="102"/>
      <c r="I9649" s="210"/>
      <c r="J9649" s="102"/>
      <c r="K9649" s="210"/>
      <c r="L9649" s="102"/>
      <c r="M9649" s="210"/>
      <c r="N9649" s="102"/>
      <c r="O9649" s="210"/>
      <c r="P9649" s="102"/>
      <c r="Q9649" s="215"/>
    </row>
    <row r="9650" spans="2:17" x14ac:dyDescent="0.3">
      <c r="B9650" s="102"/>
      <c r="C9650" s="210"/>
      <c r="D9650" s="102"/>
      <c r="E9650" s="210"/>
      <c r="F9650" s="102"/>
      <c r="G9650" s="210"/>
      <c r="H9650" s="102"/>
      <c r="I9650" s="210"/>
      <c r="J9650" s="102"/>
      <c r="K9650" s="210"/>
      <c r="L9650" s="102"/>
      <c r="M9650" s="210"/>
      <c r="N9650" s="102"/>
      <c r="O9650" s="210"/>
      <c r="P9650" s="102"/>
      <c r="Q9650" s="215"/>
    </row>
    <row r="9651" spans="2:17" x14ac:dyDescent="0.3">
      <c r="B9651" s="102"/>
      <c r="C9651" s="210"/>
      <c r="D9651" s="102"/>
      <c r="E9651" s="210"/>
      <c r="F9651" s="102"/>
      <c r="G9651" s="210"/>
      <c r="H9651" s="102"/>
      <c r="I9651" s="210"/>
      <c r="J9651" s="102"/>
      <c r="K9651" s="210"/>
      <c r="L9651" s="102"/>
      <c r="M9651" s="210"/>
      <c r="N9651" s="102"/>
      <c r="O9651" s="210"/>
      <c r="P9651" s="102"/>
      <c r="Q9651" s="215"/>
    </row>
    <row r="9652" spans="2:17" x14ac:dyDescent="0.3">
      <c r="B9652" s="102"/>
      <c r="C9652" s="210"/>
      <c r="D9652" s="102"/>
      <c r="E9652" s="210"/>
      <c r="F9652" s="102"/>
      <c r="G9652" s="210"/>
      <c r="H9652" s="102"/>
      <c r="I9652" s="210"/>
      <c r="J9652" s="102"/>
      <c r="K9652" s="210"/>
      <c r="L9652" s="102"/>
      <c r="M9652" s="210"/>
      <c r="N9652" s="102"/>
      <c r="O9652" s="210"/>
      <c r="P9652" s="102"/>
      <c r="Q9652" s="215"/>
    </row>
    <row r="9653" spans="2:17" x14ac:dyDescent="0.3">
      <c r="B9653" s="102"/>
      <c r="C9653" s="210"/>
      <c r="D9653" s="102"/>
      <c r="E9653" s="210"/>
      <c r="F9653" s="102"/>
      <c r="G9653" s="210"/>
      <c r="H9653" s="102"/>
      <c r="I9653" s="210"/>
      <c r="J9653" s="102"/>
      <c r="K9653" s="210"/>
      <c r="L9653" s="102"/>
      <c r="M9653" s="210"/>
      <c r="N9653" s="102"/>
      <c r="O9653" s="210"/>
      <c r="P9653" s="102"/>
      <c r="Q9653" s="215"/>
    </row>
    <row r="9654" spans="2:17" x14ac:dyDescent="0.3">
      <c r="B9654" s="102"/>
      <c r="C9654" s="210"/>
      <c r="D9654" s="102"/>
      <c r="E9654" s="210"/>
      <c r="F9654" s="102"/>
      <c r="G9654" s="210"/>
      <c r="H9654" s="102"/>
      <c r="I9654" s="210"/>
      <c r="J9654" s="102"/>
      <c r="K9654" s="210"/>
      <c r="L9654" s="102"/>
      <c r="M9654" s="210"/>
      <c r="N9654" s="102"/>
      <c r="O9654" s="210"/>
      <c r="P9654" s="102"/>
      <c r="Q9654" s="215"/>
    </row>
    <row r="9655" spans="2:17" x14ac:dyDescent="0.3">
      <c r="B9655" s="102"/>
      <c r="C9655" s="210"/>
      <c r="D9655" s="102"/>
      <c r="E9655" s="210"/>
      <c r="F9655" s="102"/>
      <c r="G9655" s="210"/>
      <c r="H9655" s="102"/>
      <c r="I9655" s="210"/>
      <c r="J9655" s="102"/>
      <c r="K9655" s="210"/>
      <c r="L9655" s="102"/>
      <c r="M9655" s="210"/>
      <c r="N9655" s="102"/>
      <c r="O9655" s="210"/>
      <c r="P9655" s="102"/>
      <c r="Q9655" s="215"/>
    </row>
    <row r="9656" spans="2:17" x14ac:dyDescent="0.3">
      <c r="B9656" s="102"/>
      <c r="C9656" s="210"/>
      <c r="D9656" s="102"/>
      <c r="E9656" s="210"/>
      <c r="F9656" s="102"/>
      <c r="G9656" s="210"/>
      <c r="H9656" s="102"/>
      <c r="I9656" s="210"/>
      <c r="J9656" s="102"/>
      <c r="K9656" s="210"/>
      <c r="L9656" s="102"/>
      <c r="M9656" s="210"/>
      <c r="N9656" s="102"/>
      <c r="O9656" s="210"/>
      <c r="P9656" s="102"/>
      <c r="Q9656" s="215"/>
    </row>
    <row r="9657" spans="2:17" x14ac:dyDescent="0.3">
      <c r="B9657" s="102"/>
      <c r="C9657" s="210"/>
      <c r="D9657" s="102"/>
      <c r="E9657" s="210"/>
      <c r="F9657" s="102"/>
      <c r="G9657" s="210"/>
      <c r="H9657" s="102"/>
      <c r="I9657" s="210"/>
      <c r="J9657" s="102"/>
      <c r="K9657" s="210"/>
      <c r="L9657" s="102"/>
      <c r="M9657" s="210"/>
      <c r="N9657" s="102"/>
      <c r="O9657" s="210"/>
      <c r="P9657" s="102"/>
      <c r="Q9657" s="215"/>
    </row>
    <row r="9658" spans="2:17" x14ac:dyDescent="0.3">
      <c r="B9658" s="102"/>
      <c r="C9658" s="210"/>
      <c r="D9658" s="102"/>
      <c r="E9658" s="210"/>
      <c r="F9658" s="102"/>
      <c r="G9658" s="210"/>
      <c r="H9658" s="102"/>
      <c r="I9658" s="210"/>
      <c r="J9658" s="102"/>
      <c r="K9658" s="210"/>
      <c r="L9658" s="102"/>
      <c r="M9658" s="210"/>
      <c r="N9658" s="102"/>
      <c r="O9658" s="210"/>
      <c r="P9658" s="102"/>
      <c r="Q9658" s="215"/>
    </row>
    <row r="9659" spans="2:17" x14ac:dyDescent="0.3">
      <c r="B9659" s="102"/>
      <c r="C9659" s="210"/>
      <c r="D9659" s="102"/>
      <c r="E9659" s="210"/>
      <c r="F9659" s="102"/>
      <c r="G9659" s="210"/>
      <c r="H9659" s="102"/>
      <c r="I9659" s="210"/>
      <c r="J9659" s="102"/>
      <c r="K9659" s="210"/>
      <c r="L9659" s="102"/>
      <c r="M9659" s="210"/>
      <c r="N9659" s="102"/>
      <c r="O9659" s="210"/>
      <c r="P9659" s="102"/>
      <c r="Q9659" s="215"/>
    </row>
    <row r="9660" spans="2:17" x14ac:dyDescent="0.3">
      <c r="B9660" s="102"/>
      <c r="C9660" s="210"/>
      <c r="D9660" s="102"/>
      <c r="E9660" s="210"/>
      <c r="F9660" s="102"/>
      <c r="G9660" s="210"/>
      <c r="H9660" s="102"/>
      <c r="I9660" s="210"/>
      <c r="J9660" s="102"/>
      <c r="K9660" s="210"/>
      <c r="L9660" s="102"/>
      <c r="M9660" s="210"/>
      <c r="N9660" s="102"/>
      <c r="O9660" s="210"/>
      <c r="P9660" s="102"/>
      <c r="Q9660" s="215"/>
    </row>
    <row r="9661" spans="2:17" x14ac:dyDescent="0.3">
      <c r="B9661" s="102"/>
      <c r="C9661" s="210"/>
      <c r="D9661" s="102"/>
      <c r="E9661" s="210"/>
      <c r="F9661" s="102"/>
      <c r="G9661" s="210"/>
      <c r="H9661" s="102"/>
      <c r="I9661" s="210"/>
      <c r="J9661" s="102"/>
      <c r="K9661" s="210"/>
      <c r="L9661" s="102"/>
      <c r="M9661" s="210"/>
      <c r="N9661" s="102"/>
      <c r="O9661" s="210"/>
      <c r="P9661" s="102"/>
      <c r="Q9661" s="215"/>
    </row>
    <row r="9662" spans="2:17" x14ac:dyDescent="0.3">
      <c r="B9662" s="102"/>
      <c r="C9662" s="210"/>
      <c r="D9662" s="102"/>
      <c r="E9662" s="210"/>
      <c r="F9662" s="102"/>
      <c r="G9662" s="210"/>
      <c r="H9662" s="102"/>
      <c r="I9662" s="210"/>
      <c r="J9662" s="102"/>
      <c r="K9662" s="210"/>
      <c r="L9662" s="102"/>
      <c r="M9662" s="210"/>
      <c r="N9662" s="102"/>
      <c r="O9662" s="210"/>
      <c r="P9662" s="102"/>
      <c r="Q9662" s="215"/>
    </row>
    <row r="9663" spans="2:17" x14ac:dyDescent="0.3">
      <c r="B9663" s="102"/>
      <c r="C9663" s="210"/>
      <c r="D9663" s="102"/>
      <c r="E9663" s="210"/>
      <c r="F9663" s="102"/>
      <c r="G9663" s="210"/>
      <c r="H9663" s="102"/>
      <c r="I9663" s="210"/>
      <c r="J9663" s="102"/>
      <c r="K9663" s="210"/>
      <c r="L9663" s="102"/>
      <c r="M9663" s="210"/>
      <c r="N9663" s="102"/>
      <c r="O9663" s="210"/>
      <c r="P9663" s="102"/>
      <c r="Q9663" s="215"/>
    </row>
    <row r="9664" spans="2:17" x14ac:dyDescent="0.3">
      <c r="B9664" s="102"/>
      <c r="C9664" s="210"/>
      <c r="D9664" s="102"/>
      <c r="E9664" s="210"/>
      <c r="F9664" s="102"/>
      <c r="G9664" s="210"/>
      <c r="H9664" s="102"/>
      <c r="I9664" s="210"/>
      <c r="J9664" s="102"/>
      <c r="K9664" s="210"/>
      <c r="L9664" s="102"/>
      <c r="M9664" s="210"/>
      <c r="N9664" s="102"/>
      <c r="O9664" s="210"/>
      <c r="P9664" s="102"/>
      <c r="Q9664" s="215"/>
    </row>
    <row r="9665" spans="2:17" x14ac:dyDescent="0.3">
      <c r="B9665" s="102"/>
      <c r="C9665" s="210"/>
      <c r="D9665" s="102"/>
      <c r="E9665" s="210"/>
      <c r="F9665" s="102"/>
      <c r="G9665" s="210"/>
      <c r="H9665" s="102"/>
      <c r="I9665" s="210"/>
      <c r="J9665" s="102"/>
      <c r="K9665" s="210"/>
      <c r="L9665" s="102"/>
      <c r="M9665" s="210"/>
      <c r="N9665" s="102"/>
      <c r="O9665" s="210"/>
      <c r="P9665" s="102"/>
      <c r="Q9665" s="215"/>
    </row>
    <row r="9666" spans="2:17" x14ac:dyDescent="0.3">
      <c r="B9666" s="102"/>
      <c r="C9666" s="210"/>
      <c r="D9666" s="102"/>
      <c r="E9666" s="210"/>
      <c r="F9666" s="102"/>
      <c r="G9666" s="210"/>
      <c r="H9666" s="102"/>
      <c r="I9666" s="210"/>
      <c r="J9666" s="102"/>
      <c r="K9666" s="210"/>
      <c r="L9666" s="102"/>
      <c r="M9666" s="210"/>
      <c r="N9666" s="102"/>
      <c r="O9666" s="210"/>
      <c r="P9666" s="102"/>
      <c r="Q9666" s="215"/>
    </row>
    <row r="9667" spans="2:17" x14ac:dyDescent="0.3">
      <c r="B9667" s="102"/>
      <c r="C9667" s="210"/>
      <c r="D9667" s="102"/>
      <c r="E9667" s="210"/>
      <c r="F9667" s="102"/>
      <c r="G9667" s="210"/>
      <c r="H9667" s="102"/>
      <c r="I9667" s="210"/>
      <c r="J9667" s="102"/>
      <c r="K9667" s="210"/>
      <c r="L9667" s="102"/>
      <c r="M9667" s="210"/>
      <c r="N9667" s="102"/>
      <c r="O9667" s="210"/>
      <c r="P9667" s="102"/>
      <c r="Q9667" s="215"/>
    </row>
    <row r="9668" spans="2:17" x14ac:dyDescent="0.3">
      <c r="B9668" s="102"/>
      <c r="C9668" s="210"/>
      <c r="D9668" s="102"/>
      <c r="E9668" s="210"/>
      <c r="F9668" s="102"/>
      <c r="G9668" s="210"/>
      <c r="H9668" s="102"/>
      <c r="I9668" s="210"/>
      <c r="J9668" s="102"/>
      <c r="K9668" s="210"/>
      <c r="L9668" s="102"/>
      <c r="M9668" s="210"/>
      <c r="N9668" s="102"/>
      <c r="O9668" s="210"/>
      <c r="P9668" s="102"/>
      <c r="Q9668" s="215"/>
    </row>
    <row r="9669" spans="2:17" x14ac:dyDescent="0.3">
      <c r="B9669" s="102"/>
      <c r="C9669" s="210"/>
      <c r="D9669" s="102"/>
      <c r="E9669" s="210"/>
      <c r="F9669" s="102"/>
      <c r="G9669" s="210"/>
      <c r="H9669" s="102"/>
      <c r="I9669" s="210"/>
      <c r="J9669" s="102"/>
      <c r="K9669" s="210"/>
      <c r="L9669" s="102"/>
      <c r="M9669" s="210"/>
      <c r="N9669" s="102"/>
      <c r="O9669" s="210"/>
      <c r="P9669" s="102"/>
      <c r="Q9669" s="215"/>
    </row>
    <row r="9670" spans="2:17" x14ac:dyDescent="0.3">
      <c r="B9670" s="102"/>
      <c r="C9670" s="210"/>
      <c r="D9670" s="102"/>
      <c r="E9670" s="210"/>
      <c r="F9670" s="102"/>
      <c r="G9670" s="210"/>
      <c r="H9670" s="102"/>
      <c r="I9670" s="210"/>
      <c r="J9670" s="102"/>
      <c r="K9670" s="210"/>
      <c r="L9670" s="102"/>
      <c r="M9670" s="210"/>
      <c r="N9670" s="102"/>
      <c r="O9670" s="210"/>
      <c r="P9670" s="102"/>
      <c r="Q9670" s="215"/>
    </row>
    <row r="9671" spans="2:17" x14ac:dyDescent="0.3">
      <c r="B9671" s="102"/>
      <c r="C9671" s="210"/>
      <c r="D9671" s="102"/>
      <c r="E9671" s="210"/>
      <c r="F9671" s="102"/>
      <c r="G9671" s="210"/>
      <c r="H9671" s="102"/>
      <c r="I9671" s="210"/>
      <c r="J9671" s="102"/>
      <c r="K9671" s="210"/>
      <c r="L9671" s="102"/>
      <c r="M9671" s="210"/>
      <c r="N9671" s="102"/>
      <c r="O9671" s="210"/>
      <c r="P9671" s="102"/>
      <c r="Q9671" s="215"/>
    </row>
    <row r="9672" spans="2:17" x14ac:dyDescent="0.3">
      <c r="B9672" s="102"/>
      <c r="C9672" s="210"/>
      <c r="D9672" s="102"/>
      <c r="E9672" s="210"/>
      <c r="F9672" s="102"/>
      <c r="G9672" s="210"/>
      <c r="H9672" s="102"/>
      <c r="I9672" s="210"/>
      <c r="J9672" s="102"/>
      <c r="K9672" s="210"/>
      <c r="L9672" s="102"/>
      <c r="M9672" s="210"/>
      <c r="N9672" s="102"/>
      <c r="O9672" s="210"/>
      <c r="P9672" s="102"/>
      <c r="Q9672" s="215"/>
    </row>
    <row r="9673" spans="2:17" x14ac:dyDescent="0.3">
      <c r="B9673" s="102"/>
      <c r="C9673" s="210"/>
      <c r="D9673" s="102"/>
      <c r="E9673" s="210"/>
      <c r="F9673" s="102"/>
      <c r="G9673" s="210"/>
      <c r="H9673" s="102"/>
      <c r="I9673" s="210"/>
      <c r="J9673" s="102"/>
      <c r="K9673" s="210"/>
      <c r="L9673" s="102"/>
      <c r="M9673" s="210"/>
      <c r="N9673" s="102"/>
      <c r="O9673" s="210"/>
      <c r="P9673" s="102"/>
      <c r="Q9673" s="215"/>
    </row>
    <row r="9674" spans="2:17" x14ac:dyDescent="0.3">
      <c r="B9674" s="102"/>
      <c r="C9674" s="210"/>
      <c r="D9674" s="102"/>
      <c r="E9674" s="210"/>
      <c r="F9674" s="102"/>
      <c r="G9674" s="210"/>
      <c r="H9674" s="102"/>
      <c r="I9674" s="210"/>
      <c r="J9674" s="102"/>
      <c r="K9674" s="210"/>
      <c r="L9674" s="102"/>
      <c r="M9674" s="210"/>
      <c r="N9674" s="102"/>
      <c r="O9674" s="210"/>
      <c r="P9674" s="102"/>
      <c r="Q9674" s="215"/>
    </row>
    <row r="9675" spans="2:17" x14ac:dyDescent="0.3">
      <c r="B9675" s="102"/>
      <c r="C9675" s="210"/>
      <c r="D9675" s="102"/>
      <c r="E9675" s="210"/>
      <c r="F9675" s="102"/>
      <c r="G9675" s="210"/>
      <c r="H9675" s="102"/>
      <c r="I9675" s="210"/>
      <c r="J9675" s="102"/>
      <c r="K9675" s="210"/>
      <c r="L9675" s="102"/>
      <c r="M9675" s="210"/>
      <c r="N9675" s="102"/>
      <c r="O9675" s="210"/>
      <c r="P9675" s="102"/>
      <c r="Q9675" s="215"/>
    </row>
    <row r="9676" spans="2:17" x14ac:dyDescent="0.3">
      <c r="B9676" s="102"/>
      <c r="C9676" s="210"/>
      <c r="D9676" s="102"/>
      <c r="E9676" s="210"/>
      <c r="F9676" s="102"/>
      <c r="G9676" s="210"/>
      <c r="H9676" s="102"/>
      <c r="I9676" s="210"/>
      <c r="J9676" s="102"/>
      <c r="K9676" s="210"/>
      <c r="L9676" s="102"/>
      <c r="M9676" s="210"/>
      <c r="N9676" s="102"/>
      <c r="O9676" s="210"/>
      <c r="P9676" s="102"/>
      <c r="Q9676" s="215"/>
    </row>
    <row r="9677" spans="2:17" x14ac:dyDescent="0.3">
      <c r="B9677" s="102"/>
      <c r="C9677" s="210"/>
      <c r="D9677" s="102"/>
      <c r="E9677" s="210"/>
      <c r="F9677" s="102"/>
      <c r="G9677" s="210"/>
      <c r="H9677" s="102"/>
      <c r="I9677" s="210"/>
      <c r="J9677" s="102"/>
      <c r="K9677" s="210"/>
      <c r="L9677" s="102"/>
      <c r="M9677" s="210"/>
      <c r="N9677" s="102"/>
      <c r="O9677" s="210"/>
      <c r="P9677" s="102"/>
      <c r="Q9677" s="215"/>
    </row>
    <row r="9678" spans="2:17" x14ac:dyDescent="0.3">
      <c r="B9678" s="102"/>
      <c r="C9678" s="210"/>
      <c r="D9678" s="102"/>
      <c r="E9678" s="210"/>
      <c r="F9678" s="102"/>
      <c r="G9678" s="210"/>
      <c r="H9678" s="102"/>
      <c r="I9678" s="210"/>
      <c r="J9678" s="102"/>
      <c r="K9678" s="210"/>
      <c r="L9678" s="102"/>
      <c r="M9678" s="210"/>
      <c r="N9678" s="102"/>
      <c r="O9678" s="210"/>
      <c r="P9678" s="102"/>
      <c r="Q9678" s="215"/>
    </row>
    <row r="9679" spans="2:17" x14ac:dyDescent="0.3">
      <c r="B9679" s="102"/>
      <c r="C9679" s="210"/>
      <c r="D9679" s="102"/>
      <c r="E9679" s="210"/>
      <c r="F9679" s="102"/>
      <c r="G9679" s="210"/>
      <c r="H9679" s="102"/>
      <c r="I9679" s="210"/>
      <c r="J9679" s="102"/>
      <c r="K9679" s="210"/>
      <c r="L9679" s="102"/>
      <c r="M9679" s="210"/>
      <c r="N9679" s="102"/>
      <c r="O9679" s="210"/>
      <c r="P9679" s="102"/>
      <c r="Q9679" s="215"/>
    </row>
    <row r="9680" spans="2:17" x14ac:dyDescent="0.3">
      <c r="B9680" s="102"/>
      <c r="C9680" s="210"/>
      <c r="D9680" s="102"/>
      <c r="E9680" s="210"/>
      <c r="F9680" s="102"/>
      <c r="G9680" s="210"/>
      <c r="H9680" s="102"/>
      <c r="I9680" s="210"/>
      <c r="J9680" s="102"/>
      <c r="K9680" s="210"/>
      <c r="L9680" s="102"/>
      <c r="M9680" s="210"/>
      <c r="N9680" s="102"/>
      <c r="O9680" s="210"/>
      <c r="P9680" s="102"/>
      <c r="Q9680" s="215"/>
    </row>
    <row r="9681" spans="2:17" x14ac:dyDescent="0.3">
      <c r="B9681" s="102"/>
      <c r="C9681" s="210"/>
      <c r="D9681" s="102"/>
      <c r="E9681" s="210"/>
      <c r="F9681" s="102"/>
      <c r="G9681" s="210"/>
      <c r="H9681" s="102"/>
      <c r="I9681" s="210"/>
      <c r="J9681" s="102"/>
      <c r="K9681" s="210"/>
      <c r="L9681" s="102"/>
      <c r="M9681" s="210"/>
      <c r="N9681" s="102"/>
      <c r="O9681" s="210"/>
      <c r="P9681" s="102"/>
      <c r="Q9681" s="215"/>
    </row>
    <row r="9682" spans="2:17" x14ac:dyDescent="0.3">
      <c r="B9682" s="102"/>
      <c r="C9682" s="210"/>
      <c r="D9682" s="102"/>
      <c r="E9682" s="210"/>
      <c r="F9682" s="102"/>
      <c r="G9682" s="210"/>
      <c r="H9682" s="102"/>
      <c r="I9682" s="210"/>
      <c r="J9682" s="102"/>
      <c r="K9682" s="210"/>
      <c r="L9682" s="102"/>
      <c r="M9682" s="210"/>
      <c r="N9682" s="102"/>
      <c r="O9682" s="210"/>
      <c r="P9682" s="102"/>
      <c r="Q9682" s="215"/>
    </row>
    <row r="9683" spans="2:17" x14ac:dyDescent="0.3">
      <c r="B9683" s="102"/>
      <c r="C9683" s="210"/>
      <c r="D9683" s="102"/>
      <c r="E9683" s="210"/>
      <c r="F9683" s="102"/>
      <c r="G9683" s="210"/>
      <c r="H9683" s="102"/>
      <c r="I9683" s="210"/>
      <c r="J9683" s="102"/>
      <c r="K9683" s="210"/>
      <c r="L9683" s="102"/>
      <c r="M9683" s="210"/>
      <c r="N9683" s="102"/>
      <c r="O9683" s="210"/>
      <c r="P9683" s="102"/>
      <c r="Q9683" s="215"/>
    </row>
    <row r="9684" spans="2:17" x14ac:dyDescent="0.3">
      <c r="B9684" s="102"/>
      <c r="C9684" s="210"/>
      <c r="D9684" s="102"/>
      <c r="E9684" s="210"/>
      <c r="F9684" s="102"/>
      <c r="G9684" s="210"/>
      <c r="H9684" s="102"/>
      <c r="I9684" s="210"/>
      <c r="J9684" s="102"/>
      <c r="K9684" s="210"/>
      <c r="L9684" s="102"/>
      <c r="M9684" s="210"/>
      <c r="N9684" s="102"/>
      <c r="O9684" s="210"/>
      <c r="P9684" s="102"/>
      <c r="Q9684" s="215"/>
    </row>
    <row r="9685" spans="2:17" x14ac:dyDescent="0.3">
      <c r="B9685" s="102"/>
      <c r="C9685" s="210"/>
      <c r="D9685" s="102"/>
      <c r="E9685" s="210"/>
      <c r="F9685" s="102"/>
      <c r="G9685" s="210"/>
      <c r="H9685" s="102"/>
      <c r="I9685" s="210"/>
      <c r="J9685" s="102"/>
      <c r="K9685" s="210"/>
      <c r="L9685" s="102"/>
      <c r="M9685" s="210"/>
      <c r="N9685" s="102"/>
      <c r="O9685" s="210"/>
      <c r="P9685" s="102"/>
      <c r="Q9685" s="215"/>
    </row>
    <row r="9686" spans="2:17" x14ac:dyDescent="0.3">
      <c r="B9686" s="102"/>
      <c r="C9686" s="210"/>
      <c r="D9686" s="102"/>
      <c r="E9686" s="210"/>
      <c r="F9686" s="102"/>
      <c r="G9686" s="210"/>
      <c r="H9686" s="102"/>
      <c r="I9686" s="210"/>
      <c r="J9686" s="102"/>
      <c r="K9686" s="210"/>
      <c r="L9686" s="102"/>
      <c r="M9686" s="210"/>
      <c r="N9686" s="102"/>
      <c r="O9686" s="210"/>
      <c r="P9686" s="102"/>
      <c r="Q9686" s="215"/>
    </row>
    <row r="9687" spans="2:17" x14ac:dyDescent="0.3">
      <c r="B9687" s="102"/>
      <c r="C9687" s="210"/>
      <c r="D9687" s="102"/>
      <c r="E9687" s="210"/>
      <c r="F9687" s="102"/>
      <c r="G9687" s="210"/>
      <c r="H9687" s="102"/>
      <c r="I9687" s="210"/>
      <c r="J9687" s="102"/>
      <c r="K9687" s="210"/>
      <c r="L9687" s="102"/>
      <c r="M9687" s="210"/>
      <c r="N9687" s="102"/>
      <c r="O9687" s="210"/>
      <c r="P9687" s="102"/>
      <c r="Q9687" s="215"/>
    </row>
    <row r="9688" spans="2:17" x14ac:dyDescent="0.3">
      <c r="B9688" s="102"/>
      <c r="C9688" s="210"/>
      <c r="D9688" s="102"/>
      <c r="E9688" s="210"/>
      <c r="F9688" s="102"/>
      <c r="G9688" s="210"/>
      <c r="H9688" s="102"/>
      <c r="I9688" s="210"/>
      <c r="J9688" s="102"/>
      <c r="K9688" s="210"/>
      <c r="L9688" s="102"/>
      <c r="M9688" s="210"/>
      <c r="N9688" s="102"/>
      <c r="O9688" s="210"/>
      <c r="P9688" s="102"/>
      <c r="Q9688" s="215"/>
    </row>
    <row r="9689" spans="2:17" x14ac:dyDescent="0.3">
      <c r="B9689" s="102"/>
      <c r="C9689" s="210"/>
      <c r="D9689" s="102"/>
      <c r="E9689" s="210"/>
      <c r="F9689" s="102"/>
      <c r="G9689" s="210"/>
      <c r="H9689" s="102"/>
      <c r="I9689" s="210"/>
      <c r="J9689" s="102"/>
      <c r="K9689" s="210"/>
      <c r="L9689" s="102"/>
      <c r="M9689" s="210"/>
      <c r="N9689" s="102"/>
      <c r="O9689" s="210"/>
      <c r="P9689" s="102"/>
      <c r="Q9689" s="215"/>
    </row>
    <row r="9690" spans="2:17" x14ac:dyDescent="0.3">
      <c r="B9690" s="102"/>
      <c r="C9690" s="210"/>
      <c r="D9690" s="102"/>
      <c r="E9690" s="210"/>
      <c r="F9690" s="102"/>
      <c r="G9690" s="210"/>
      <c r="H9690" s="102"/>
      <c r="I9690" s="210"/>
      <c r="J9690" s="102"/>
      <c r="K9690" s="210"/>
      <c r="L9690" s="102"/>
      <c r="M9690" s="210"/>
      <c r="N9690" s="102"/>
      <c r="O9690" s="210"/>
      <c r="P9690" s="102"/>
      <c r="Q9690" s="215"/>
    </row>
    <row r="9691" spans="2:17" x14ac:dyDescent="0.3">
      <c r="B9691" s="102"/>
      <c r="C9691" s="210"/>
      <c r="D9691" s="102"/>
      <c r="E9691" s="210"/>
      <c r="F9691" s="102"/>
      <c r="G9691" s="210"/>
      <c r="H9691" s="102"/>
      <c r="I9691" s="210"/>
      <c r="J9691" s="102"/>
      <c r="K9691" s="210"/>
      <c r="L9691" s="102"/>
      <c r="M9691" s="210"/>
      <c r="N9691" s="102"/>
      <c r="O9691" s="210"/>
      <c r="P9691" s="102"/>
      <c r="Q9691" s="215"/>
    </row>
    <row r="9692" spans="2:17" x14ac:dyDescent="0.3">
      <c r="B9692" s="102"/>
      <c r="C9692" s="210"/>
      <c r="D9692" s="102"/>
      <c r="E9692" s="210"/>
      <c r="F9692" s="102"/>
      <c r="G9692" s="210"/>
      <c r="H9692" s="102"/>
      <c r="I9692" s="210"/>
      <c r="J9692" s="102"/>
      <c r="K9692" s="210"/>
      <c r="L9692" s="102"/>
      <c r="M9692" s="210"/>
      <c r="N9692" s="102"/>
      <c r="O9692" s="210"/>
      <c r="P9692" s="102"/>
      <c r="Q9692" s="215"/>
    </row>
    <row r="9693" spans="2:17" x14ac:dyDescent="0.3">
      <c r="B9693" s="102"/>
      <c r="C9693" s="210"/>
      <c r="D9693" s="102"/>
      <c r="E9693" s="210"/>
      <c r="F9693" s="102"/>
      <c r="G9693" s="210"/>
      <c r="H9693" s="102"/>
      <c r="I9693" s="210"/>
      <c r="J9693" s="102"/>
      <c r="K9693" s="210"/>
      <c r="L9693" s="102"/>
      <c r="M9693" s="210"/>
      <c r="N9693" s="102"/>
      <c r="O9693" s="210"/>
      <c r="P9693" s="102"/>
      <c r="Q9693" s="215"/>
    </row>
    <row r="9694" spans="2:17" x14ac:dyDescent="0.3">
      <c r="B9694" s="102"/>
      <c r="C9694" s="210"/>
      <c r="D9694" s="102"/>
      <c r="E9694" s="210"/>
      <c r="F9694" s="102"/>
      <c r="G9694" s="210"/>
      <c r="H9694" s="102"/>
      <c r="I9694" s="210"/>
      <c r="J9694" s="102"/>
      <c r="K9694" s="210"/>
      <c r="L9694" s="102"/>
      <c r="M9694" s="210"/>
      <c r="N9694" s="102"/>
      <c r="O9694" s="210"/>
      <c r="P9694" s="102"/>
      <c r="Q9694" s="215"/>
    </row>
    <row r="9695" spans="2:17" x14ac:dyDescent="0.3">
      <c r="B9695" s="102"/>
      <c r="C9695" s="210"/>
      <c r="D9695" s="102"/>
      <c r="E9695" s="210"/>
      <c r="F9695" s="102"/>
      <c r="G9695" s="210"/>
      <c r="H9695" s="102"/>
      <c r="I9695" s="210"/>
      <c r="J9695" s="102"/>
      <c r="K9695" s="210"/>
      <c r="L9695" s="102"/>
      <c r="M9695" s="210"/>
      <c r="N9695" s="102"/>
      <c r="O9695" s="210"/>
      <c r="P9695" s="102"/>
      <c r="Q9695" s="215"/>
    </row>
    <row r="9696" spans="2:17" x14ac:dyDescent="0.3">
      <c r="B9696" s="102"/>
      <c r="C9696" s="210"/>
      <c r="D9696" s="102"/>
      <c r="E9696" s="210"/>
      <c r="F9696" s="102"/>
      <c r="G9696" s="210"/>
      <c r="H9696" s="102"/>
      <c r="I9696" s="210"/>
      <c r="J9696" s="102"/>
      <c r="K9696" s="210"/>
      <c r="L9696" s="102"/>
      <c r="M9696" s="210"/>
      <c r="N9696" s="102"/>
      <c r="O9696" s="210"/>
      <c r="P9696" s="102"/>
      <c r="Q9696" s="215"/>
    </row>
    <row r="9697" spans="2:17" x14ac:dyDescent="0.3">
      <c r="B9697" s="102"/>
      <c r="C9697" s="210"/>
      <c r="D9697" s="102"/>
      <c r="E9697" s="210"/>
      <c r="F9697" s="102"/>
      <c r="G9697" s="210"/>
      <c r="H9697" s="102"/>
      <c r="I9697" s="210"/>
      <c r="J9697" s="102"/>
      <c r="K9697" s="210"/>
      <c r="L9697" s="102"/>
      <c r="M9697" s="210"/>
      <c r="N9697" s="102"/>
      <c r="O9697" s="210"/>
      <c r="P9697" s="102"/>
      <c r="Q9697" s="215"/>
    </row>
    <row r="9698" spans="2:17" x14ac:dyDescent="0.3">
      <c r="B9698" s="102"/>
      <c r="C9698" s="210"/>
      <c r="D9698" s="102"/>
      <c r="E9698" s="210"/>
      <c r="F9698" s="102"/>
      <c r="G9698" s="210"/>
      <c r="H9698" s="102"/>
      <c r="I9698" s="210"/>
      <c r="J9698" s="102"/>
      <c r="K9698" s="210"/>
      <c r="L9698" s="102"/>
      <c r="M9698" s="210"/>
      <c r="N9698" s="102"/>
      <c r="O9698" s="210"/>
      <c r="P9698" s="102"/>
      <c r="Q9698" s="215"/>
    </row>
    <row r="9699" spans="2:17" x14ac:dyDescent="0.3">
      <c r="B9699" s="102"/>
      <c r="C9699" s="210"/>
      <c r="D9699" s="102"/>
      <c r="E9699" s="210"/>
      <c r="F9699" s="102"/>
      <c r="G9699" s="210"/>
      <c r="H9699" s="102"/>
      <c r="I9699" s="210"/>
      <c r="J9699" s="102"/>
      <c r="K9699" s="210"/>
      <c r="L9699" s="102"/>
      <c r="M9699" s="210"/>
      <c r="N9699" s="102"/>
      <c r="O9699" s="210"/>
      <c r="P9699" s="102"/>
      <c r="Q9699" s="215"/>
    </row>
    <row r="9700" spans="2:17" x14ac:dyDescent="0.3">
      <c r="B9700" s="102"/>
      <c r="C9700" s="210"/>
      <c r="D9700" s="102"/>
      <c r="E9700" s="210"/>
      <c r="F9700" s="102"/>
      <c r="G9700" s="210"/>
      <c r="H9700" s="102"/>
      <c r="I9700" s="210"/>
      <c r="J9700" s="102"/>
      <c r="K9700" s="210"/>
      <c r="L9700" s="102"/>
      <c r="M9700" s="210"/>
      <c r="N9700" s="102"/>
      <c r="O9700" s="210"/>
      <c r="P9700" s="102"/>
      <c r="Q9700" s="215"/>
    </row>
    <row r="9701" spans="2:17" x14ac:dyDescent="0.3">
      <c r="B9701" s="102"/>
      <c r="C9701" s="210"/>
      <c r="D9701" s="102"/>
      <c r="E9701" s="210"/>
      <c r="F9701" s="102"/>
      <c r="G9701" s="210"/>
      <c r="H9701" s="102"/>
      <c r="I9701" s="210"/>
      <c r="J9701" s="102"/>
      <c r="K9701" s="210"/>
      <c r="L9701" s="102"/>
      <c r="M9701" s="210"/>
      <c r="N9701" s="102"/>
      <c r="O9701" s="210"/>
      <c r="P9701" s="102"/>
      <c r="Q9701" s="215"/>
    </row>
    <row r="9702" spans="2:17" x14ac:dyDescent="0.3">
      <c r="B9702" s="102"/>
      <c r="C9702" s="210"/>
      <c r="D9702" s="102"/>
      <c r="E9702" s="210"/>
      <c r="F9702" s="102"/>
      <c r="G9702" s="210"/>
      <c r="H9702" s="102"/>
      <c r="I9702" s="210"/>
      <c r="J9702" s="102"/>
      <c r="K9702" s="210"/>
      <c r="L9702" s="102"/>
      <c r="M9702" s="210"/>
      <c r="N9702" s="102"/>
      <c r="O9702" s="210"/>
      <c r="P9702" s="102"/>
      <c r="Q9702" s="215"/>
    </row>
    <row r="9703" spans="2:17" x14ac:dyDescent="0.3">
      <c r="B9703" s="102"/>
      <c r="C9703" s="210"/>
      <c r="D9703" s="102"/>
      <c r="E9703" s="210"/>
      <c r="F9703" s="102"/>
      <c r="G9703" s="210"/>
      <c r="H9703" s="102"/>
      <c r="I9703" s="210"/>
      <c r="J9703" s="102"/>
      <c r="K9703" s="210"/>
      <c r="L9703" s="102"/>
      <c r="M9703" s="210"/>
      <c r="N9703" s="102"/>
      <c r="O9703" s="210"/>
      <c r="P9703" s="102"/>
      <c r="Q9703" s="215"/>
    </row>
    <row r="9704" spans="2:17" x14ac:dyDescent="0.3">
      <c r="B9704" s="102"/>
      <c r="C9704" s="210"/>
      <c r="D9704" s="102"/>
      <c r="E9704" s="210"/>
      <c r="F9704" s="102"/>
      <c r="G9704" s="210"/>
      <c r="H9704" s="102"/>
      <c r="I9704" s="210"/>
      <c r="J9704" s="102"/>
      <c r="K9704" s="210"/>
      <c r="L9704" s="102"/>
      <c r="M9704" s="210"/>
      <c r="N9704" s="102"/>
      <c r="O9704" s="210"/>
      <c r="P9704" s="102"/>
      <c r="Q9704" s="215"/>
    </row>
    <row r="9705" spans="2:17" x14ac:dyDescent="0.3">
      <c r="B9705" s="102"/>
      <c r="C9705" s="210"/>
      <c r="D9705" s="102"/>
      <c r="E9705" s="210"/>
      <c r="F9705" s="102"/>
      <c r="G9705" s="210"/>
      <c r="H9705" s="102"/>
      <c r="I9705" s="210"/>
      <c r="J9705" s="102"/>
      <c r="K9705" s="210"/>
      <c r="L9705" s="102"/>
      <c r="M9705" s="210"/>
      <c r="N9705" s="102"/>
      <c r="O9705" s="210"/>
      <c r="P9705" s="102"/>
      <c r="Q9705" s="215"/>
    </row>
    <row r="9706" spans="2:17" x14ac:dyDescent="0.3">
      <c r="B9706" s="102"/>
      <c r="C9706" s="210"/>
      <c r="D9706" s="102"/>
      <c r="E9706" s="210"/>
      <c r="F9706" s="102"/>
      <c r="G9706" s="210"/>
      <c r="H9706" s="102"/>
      <c r="I9706" s="210"/>
      <c r="J9706" s="102"/>
      <c r="K9706" s="210"/>
      <c r="L9706" s="102"/>
      <c r="M9706" s="210"/>
      <c r="N9706" s="102"/>
      <c r="O9706" s="210"/>
      <c r="P9706" s="102"/>
      <c r="Q9706" s="215"/>
    </row>
    <row r="9707" spans="2:17" x14ac:dyDescent="0.3">
      <c r="B9707" s="102"/>
      <c r="C9707" s="210"/>
      <c r="D9707" s="102"/>
      <c r="E9707" s="210"/>
      <c r="F9707" s="102"/>
      <c r="G9707" s="210"/>
      <c r="H9707" s="102"/>
      <c r="I9707" s="210"/>
      <c r="J9707" s="102"/>
      <c r="K9707" s="210"/>
      <c r="L9707" s="102"/>
      <c r="M9707" s="210"/>
      <c r="N9707" s="102"/>
      <c r="O9707" s="210"/>
      <c r="P9707" s="102"/>
      <c r="Q9707" s="215"/>
    </row>
    <row r="9708" spans="2:17" x14ac:dyDescent="0.3">
      <c r="B9708" s="102"/>
      <c r="C9708" s="210"/>
      <c r="D9708" s="102"/>
      <c r="E9708" s="210"/>
      <c r="F9708" s="102"/>
      <c r="G9708" s="210"/>
      <c r="H9708" s="102"/>
      <c r="I9708" s="210"/>
      <c r="J9708" s="102"/>
      <c r="K9708" s="210"/>
      <c r="L9708" s="102"/>
      <c r="M9708" s="210"/>
      <c r="N9708" s="102"/>
      <c r="O9708" s="210"/>
      <c r="P9708" s="102"/>
      <c r="Q9708" s="215"/>
    </row>
    <row r="9709" spans="2:17" x14ac:dyDescent="0.3">
      <c r="B9709" s="102"/>
      <c r="C9709" s="210"/>
      <c r="D9709" s="102"/>
      <c r="E9709" s="210"/>
      <c r="F9709" s="102"/>
      <c r="G9709" s="210"/>
      <c r="H9709" s="102"/>
      <c r="I9709" s="210"/>
      <c r="J9709" s="102"/>
      <c r="K9709" s="210"/>
      <c r="L9709" s="102"/>
      <c r="M9709" s="210"/>
      <c r="N9709" s="102"/>
      <c r="O9709" s="210"/>
      <c r="P9709" s="102"/>
      <c r="Q9709" s="215"/>
    </row>
    <row r="9710" spans="2:17" x14ac:dyDescent="0.3">
      <c r="B9710" s="102"/>
      <c r="C9710" s="210"/>
      <c r="D9710" s="102"/>
      <c r="E9710" s="210"/>
      <c r="F9710" s="102"/>
      <c r="G9710" s="210"/>
      <c r="H9710" s="102"/>
      <c r="I9710" s="210"/>
      <c r="J9710" s="102"/>
      <c r="K9710" s="210"/>
      <c r="L9710" s="102"/>
      <c r="M9710" s="210"/>
      <c r="N9710" s="102"/>
      <c r="O9710" s="210"/>
      <c r="P9710" s="102"/>
      <c r="Q9710" s="215"/>
    </row>
    <row r="9711" spans="2:17" x14ac:dyDescent="0.3">
      <c r="B9711" s="102"/>
      <c r="C9711" s="210"/>
      <c r="D9711" s="102"/>
      <c r="E9711" s="210"/>
      <c r="F9711" s="102"/>
      <c r="G9711" s="210"/>
      <c r="H9711" s="102"/>
      <c r="I9711" s="210"/>
      <c r="J9711" s="102"/>
      <c r="K9711" s="210"/>
      <c r="L9711" s="102"/>
      <c r="M9711" s="210"/>
      <c r="N9711" s="102"/>
      <c r="O9711" s="210"/>
      <c r="P9711" s="102"/>
      <c r="Q9711" s="215"/>
    </row>
    <row r="9712" spans="2:17" x14ac:dyDescent="0.3">
      <c r="B9712" s="102"/>
      <c r="C9712" s="210"/>
      <c r="D9712" s="102"/>
      <c r="E9712" s="210"/>
      <c r="F9712" s="102"/>
      <c r="G9712" s="210"/>
      <c r="H9712" s="102"/>
      <c r="I9712" s="210"/>
      <c r="J9712" s="102"/>
      <c r="K9712" s="210"/>
      <c r="L9712" s="102"/>
      <c r="M9712" s="210"/>
      <c r="N9712" s="102"/>
      <c r="O9712" s="210"/>
      <c r="P9712" s="102"/>
      <c r="Q9712" s="215"/>
    </row>
    <row r="9713" spans="2:17" x14ac:dyDescent="0.3">
      <c r="B9713" s="102"/>
      <c r="C9713" s="210"/>
      <c r="D9713" s="102"/>
      <c r="E9713" s="210"/>
      <c r="F9713" s="102"/>
      <c r="G9713" s="210"/>
      <c r="H9713" s="102"/>
      <c r="I9713" s="210"/>
      <c r="J9713" s="102"/>
      <c r="K9713" s="210"/>
      <c r="L9713" s="102"/>
      <c r="M9713" s="210"/>
      <c r="N9713" s="102"/>
      <c r="O9713" s="210"/>
      <c r="P9713" s="102"/>
      <c r="Q9713" s="215"/>
    </row>
    <row r="9714" spans="2:17" x14ac:dyDescent="0.3">
      <c r="B9714" s="102"/>
      <c r="C9714" s="210"/>
      <c r="D9714" s="102"/>
      <c r="E9714" s="210"/>
      <c r="F9714" s="102"/>
      <c r="G9714" s="210"/>
      <c r="H9714" s="102"/>
      <c r="I9714" s="210"/>
      <c r="J9714" s="102"/>
      <c r="K9714" s="210"/>
      <c r="L9714" s="102"/>
      <c r="M9714" s="210"/>
      <c r="N9714" s="102"/>
      <c r="O9714" s="210"/>
      <c r="P9714" s="102"/>
      <c r="Q9714" s="215"/>
    </row>
    <row r="9715" spans="2:17" x14ac:dyDescent="0.3">
      <c r="B9715" s="102"/>
      <c r="C9715" s="210"/>
      <c r="D9715" s="102"/>
      <c r="E9715" s="210"/>
      <c r="F9715" s="102"/>
      <c r="G9715" s="210"/>
      <c r="H9715" s="102"/>
      <c r="I9715" s="210"/>
      <c r="J9715" s="102"/>
      <c r="K9715" s="210"/>
      <c r="L9715" s="102"/>
      <c r="M9715" s="210"/>
      <c r="N9715" s="102"/>
      <c r="O9715" s="210"/>
      <c r="P9715" s="102"/>
      <c r="Q9715" s="215"/>
    </row>
    <row r="9716" spans="2:17" x14ac:dyDescent="0.3">
      <c r="B9716" s="102"/>
      <c r="C9716" s="210"/>
      <c r="D9716" s="102"/>
      <c r="E9716" s="210"/>
      <c r="F9716" s="102"/>
      <c r="G9716" s="210"/>
      <c r="H9716" s="102"/>
      <c r="I9716" s="210"/>
      <c r="J9716" s="102"/>
      <c r="K9716" s="210"/>
      <c r="L9716" s="102"/>
      <c r="M9716" s="210"/>
      <c r="N9716" s="102"/>
      <c r="O9716" s="210"/>
      <c r="P9716" s="102"/>
      <c r="Q9716" s="215"/>
    </row>
    <row r="9717" spans="2:17" x14ac:dyDescent="0.3">
      <c r="B9717" s="102"/>
      <c r="C9717" s="210"/>
      <c r="D9717" s="102"/>
      <c r="E9717" s="210"/>
      <c r="F9717" s="102"/>
      <c r="G9717" s="210"/>
      <c r="H9717" s="102"/>
      <c r="I9717" s="210"/>
      <c r="J9717" s="102"/>
      <c r="K9717" s="210"/>
      <c r="L9717" s="102"/>
      <c r="M9717" s="210"/>
      <c r="N9717" s="102"/>
      <c r="O9717" s="210"/>
      <c r="P9717" s="102"/>
      <c r="Q9717" s="215"/>
    </row>
    <row r="9718" spans="2:17" x14ac:dyDescent="0.3">
      <c r="B9718" s="102"/>
      <c r="C9718" s="210"/>
      <c r="D9718" s="102"/>
      <c r="E9718" s="210"/>
      <c r="F9718" s="102"/>
      <c r="G9718" s="210"/>
      <c r="H9718" s="102"/>
      <c r="I9718" s="210"/>
      <c r="J9718" s="102"/>
      <c r="K9718" s="210"/>
      <c r="L9718" s="102"/>
      <c r="M9718" s="210"/>
      <c r="N9718" s="102"/>
      <c r="O9718" s="210"/>
      <c r="P9718" s="102"/>
      <c r="Q9718" s="215"/>
    </row>
    <row r="9719" spans="2:17" x14ac:dyDescent="0.3">
      <c r="B9719" s="102"/>
      <c r="C9719" s="210"/>
      <c r="D9719" s="102"/>
      <c r="E9719" s="210"/>
      <c r="F9719" s="102"/>
      <c r="G9719" s="210"/>
      <c r="H9719" s="102"/>
      <c r="I9719" s="210"/>
      <c r="J9719" s="102"/>
      <c r="K9719" s="210"/>
      <c r="L9719" s="102"/>
      <c r="M9719" s="210"/>
      <c r="N9719" s="102"/>
      <c r="O9719" s="210"/>
      <c r="P9719" s="102"/>
      <c r="Q9719" s="215"/>
    </row>
    <row r="9720" spans="2:17" x14ac:dyDescent="0.3">
      <c r="B9720" s="102"/>
      <c r="C9720" s="210"/>
      <c r="D9720" s="102"/>
      <c r="E9720" s="210"/>
      <c r="F9720" s="102"/>
      <c r="G9720" s="210"/>
      <c r="H9720" s="102"/>
      <c r="I9720" s="210"/>
      <c r="J9720" s="102"/>
      <c r="K9720" s="210"/>
      <c r="L9720" s="102"/>
      <c r="M9720" s="210"/>
      <c r="N9720" s="102"/>
      <c r="O9720" s="210"/>
      <c r="P9720" s="102"/>
      <c r="Q9720" s="215"/>
    </row>
    <row r="9721" spans="2:17" x14ac:dyDescent="0.3">
      <c r="B9721" s="102"/>
      <c r="C9721" s="210"/>
      <c r="D9721" s="102"/>
      <c r="E9721" s="210"/>
      <c r="F9721" s="102"/>
      <c r="G9721" s="210"/>
      <c r="H9721" s="102"/>
      <c r="I9721" s="210"/>
      <c r="J9721" s="102"/>
      <c r="K9721" s="210"/>
      <c r="L9721" s="102"/>
      <c r="M9721" s="210"/>
      <c r="N9721" s="102"/>
      <c r="O9721" s="210"/>
      <c r="P9721" s="102"/>
      <c r="Q9721" s="215"/>
    </row>
    <row r="9722" spans="2:17" x14ac:dyDescent="0.3">
      <c r="B9722" s="102"/>
      <c r="C9722" s="210"/>
      <c r="D9722" s="102"/>
      <c r="E9722" s="210"/>
      <c r="F9722" s="102"/>
      <c r="G9722" s="210"/>
      <c r="H9722" s="102"/>
      <c r="I9722" s="210"/>
      <c r="J9722" s="102"/>
      <c r="K9722" s="210"/>
      <c r="L9722" s="102"/>
      <c r="M9722" s="210"/>
      <c r="N9722" s="102"/>
      <c r="O9722" s="210"/>
      <c r="P9722" s="102"/>
      <c r="Q9722" s="215"/>
    </row>
    <row r="9723" spans="2:17" x14ac:dyDescent="0.3">
      <c r="B9723" s="102"/>
      <c r="C9723" s="210"/>
      <c r="D9723" s="102"/>
      <c r="E9723" s="210"/>
      <c r="F9723" s="102"/>
      <c r="G9723" s="210"/>
      <c r="H9723" s="102"/>
      <c r="I9723" s="210"/>
      <c r="J9723" s="102"/>
      <c r="K9723" s="210"/>
      <c r="L9723" s="102"/>
      <c r="M9723" s="210"/>
      <c r="N9723" s="102"/>
      <c r="O9723" s="210"/>
      <c r="P9723" s="102"/>
      <c r="Q9723" s="215"/>
    </row>
    <row r="9724" spans="2:17" x14ac:dyDescent="0.3">
      <c r="B9724" s="102"/>
      <c r="C9724" s="210"/>
      <c r="D9724" s="102"/>
      <c r="E9724" s="210"/>
      <c r="F9724" s="102"/>
      <c r="G9724" s="210"/>
      <c r="H9724" s="102"/>
      <c r="I9724" s="210"/>
      <c r="J9724" s="102"/>
      <c r="K9724" s="210"/>
      <c r="L9724" s="102"/>
      <c r="M9724" s="210"/>
      <c r="N9724" s="102"/>
      <c r="O9724" s="210"/>
      <c r="P9724" s="102"/>
      <c r="Q9724" s="215"/>
    </row>
    <row r="9725" spans="2:17" x14ac:dyDescent="0.3">
      <c r="B9725" s="102"/>
      <c r="C9725" s="210"/>
      <c r="D9725" s="102"/>
      <c r="E9725" s="210"/>
      <c r="F9725" s="102"/>
      <c r="G9725" s="210"/>
      <c r="H9725" s="102"/>
      <c r="I9725" s="210"/>
      <c r="J9725" s="102"/>
      <c r="K9725" s="210"/>
      <c r="L9725" s="102"/>
      <c r="M9725" s="210"/>
      <c r="N9725" s="102"/>
      <c r="O9725" s="210"/>
      <c r="P9725" s="102"/>
      <c r="Q9725" s="215"/>
    </row>
    <row r="9726" spans="2:17" x14ac:dyDescent="0.3">
      <c r="B9726" s="102"/>
      <c r="C9726" s="210"/>
      <c r="D9726" s="102"/>
      <c r="E9726" s="210"/>
      <c r="F9726" s="102"/>
      <c r="G9726" s="210"/>
      <c r="H9726" s="102"/>
      <c r="I9726" s="210"/>
      <c r="J9726" s="102"/>
      <c r="K9726" s="210"/>
      <c r="L9726" s="102"/>
      <c r="M9726" s="210"/>
      <c r="N9726" s="102"/>
      <c r="O9726" s="210"/>
      <c r="P9726" s="102"/>
      <c r="Q9726" s="215"/>
    </row>
    <row r="9727" spans="2:17" x14ac:dyDescent="0.3">
      <c r="B9727" s="102"/>
      <c r="C9727" s="210"/>
      <c r="D9727" s="102"/>
      <c r="E9727" s="210"/>
      <c r="F9727" s="102"/>
      <c r="G9727" s="210"/>
      <c r="H9727" s="102"/>
      <c r="I9727" s="210"/>
      <c r="J9727" s="102"/>
      <c r="K9727" s="210"/>
      <c r="L9727" s="102"/>
      <c r="M9727" s="210"/>
      <c r="N9727" s="102"/>
      <c r="O9727" s="210"/>
      <c r="P9727" s="102"/>
      <c r="Q9727" s="215"/>
    </row>
    <row r="9728" spans="2:17" x14ac:dyDescent="0.3">
      <c r="B9728" s="102"/>
      <c r="C9728" s="210"/>
      <c r="D9728" s="102"/>
      <c r="E9728" s="210"/>
      <c r="F9728" s="102"/>
      <c r="G9728" s="210"/>
      <c r="H9728" s="102"/>
      <c r="I9728" s="210"/>
      <c r="J9728" s="102"/>
      <c r="K9728" s="210"/>
      <c r="L9728" s="102"/>
      <c r="M9728" s="210"/>
      <c r="N9728" s="102"/>
      <c r="O9728" s="210"/>
      <c r="P9728" s="102"/>
      <c r="Q9728" s="215"/>
    </row>
    <row r="9729" spans="2:17" x14ac:dyDescent="0.3">
      <c r="B9729" s="102"/>
      <c r="C9729" s="210"/>
      <c r="D9729" s="102"/>
      <c r="E9729" s="210"/>
      <c r="F9729" s="102"/>
      <c r="G9729" s="210"/>
      <c r="H9729" s="102"/>
      <c r="I9729" s="210"/>
      <c r="J9729" s="102"/>
      <c r="K9729" s="210"/>
      <c r="L9729" s="102"/>
      <c r="M9729" s="210"/>
      <c r="N9729" s="102"/>
      <c r="O9729" s="210"/>
      <c r="P9729" s="102"/>
      <c r="Q9729" s="215"/>
    </row>
    <row r="9730" spans="2:17" x14ac:dyDescent="0.3">
      <c r="B9730" s="102"/>
      <c r="C9730" s="210"/>
      <c r="D9730" s="102"/>
      <c r="E9730" s="210"/>
      <c r="F9730" s="102"/>
      <c r="G9730" s="210"/>
      <c r="H9730" s="102"/>
      <c r="I9730" s="210"/>
      <c r="J9730" s="102"/>
      <c r="K9730" s="210"/>
      <c r="L9730" s="102"/>
      <c r="M9730" s="210"/>
      <c r="N9730" s="102"/>
      <c r="O9730" s="210"/>
      <c r="P9730" s="102"/>
      <c r="Q9730" s="215"/>
    </row>
    <row r="9731" spans="2:17" x14ac:dyDescent="0.3">
      <c r="B9731" s="102"/>
      <c r="C9731" s="210"/>
      <c r="D9731" s="102"/>
      <c r="E9731" s="210"/>
      <c r="F9731" s="102"/>
      <c r="G9731" s="210"/>
      <c r="H9731" s="102"/>
      <c r="I9731" s="210"/>
      <c r="J9731" s="102"/>
      <c r="K9731" s="210"/>
      <c r="L9731" s="102"/>
      <c r="M9731" s="210"/>
      <c r="N9731" s="102"/>
      <c r="O9731" s="210"/>
      <c r="P9731" s="102"/>
      <c r="Q9731" s="215"/>
    </row>
    <row r="9732" spans="2:17" x14ac:dyDescent="0.3">
      <c r="B9732" s="102"/>
      <c r="C9732" s="210"/>
      <c r="D9732" s="102"/>
      <c r="E9732" s="210"/>
      <c r="F9732" s="102"/>
      <c r="G9732" s="210"/>
      <c r="H9732" s="102"/>
      <c r="I9732" s="210"/>
      <c r="J9732" s="102"/>
      <c r="K9732" s="210"/>
      <c r="L9732" s="102"/>
      <c r="M9732" s="210"/>
      <c r="N9732" s="102"/>
      <c r="O9732" s="210"/>
      <c r="P9732" s="102"/>
      <c r="Q9732" s="215"/>
    </row>
    <row r="9733" spans="2:17" x14ac:dyDescent="0.3">
      <c r="B9733" s="102"/>
      <c r="C9733" s="210"/>
      <c r="D9733" s="102"/>
      <c r="E9733" s="210"/>
      <c r="F9733" s="102"/>
      <c r="G9733" s="210"/>
      <c r="H9733" s="102"/>
      <c r="I9733" s="210"/>
      <c r="J9733" s="102"/>
      <c r="K9733" s="210"/>
      <c r="L9733" s="102"/>
      <c r="M9733" s="210"/>
      <c r="N9733" s="102"/>
      <c r="O9733" s="210"/>
      <c r="P9733" s="102"/>
      <c r="Q9733" s="215"/>
    </row>
    <row r="9734" spans="2:17" x14ac:dyDescent="0.3">
      <c r="B9734" s="102"/>
      <c r="C9734" s="210"/>
      <c r="D9734" s="102"/>
      <c r="E9734" s="210"/>
      <c r="F9734" s="102"/>
      <c r="G9734" s="210"/>
      <c r="H9734" s="102"/>
      <c r="I9734" s="210"/>
      <c r="J9734" s="102"/>
      <c r="K9734" s="210"/>
      <c r="L9734" s="102"/>
      <c r="M9734" s="210"/>
      <c r="N9734" s="102"/>
      <c r="O9734" s="210"/>
      <c r="P9734" s="102"/>
      <c r="Q9734" s="215"/>
    </row>
    <row r="9735" spans="2:17" x14ac:dyDescent="0.3">
      <c r="B9735" s="102"/>
      <c r="C9735" s="210"/>
      <c r="D9735" s="102"/>
      <c r="E9735" s="210"/>
      <c r="F9735" s="102"/>
      <c r="G9735" s="210"/>
      <c r="H9735" s="102"/>
      <c r="I9735" s="210"/>
      <c r="J9735" s="102"/>
      <c r="K9735" s="210"/>
      <c r="L9735" s="102"/>
      <c r="M9735" s="210"/>
      <c r="N9735" s="102"/>
      <c r="O9735" s="210"/>
      <c r="P9735" s="102"/>
      <c r="Q9735" s="215"/>
    </row>
    <row r="9736" spans="2:17" x14ac:dyDescent="0.3">
      <c r="B9736" s="102"/>
      <c r="C9736" s="210"/>
      <c r="D9736" s="102"/>
      <c r="E9736" s="210"/>
      <c r="F9736" s="102"/>
      <c r="G9736" s="210"/>
      <c r="H9736" s="102"/>
      <c r="I9736" s="210"/>
      <c r="J9736" s="102"/>
      <c r="K9736" s="210"/>
      <c r="L9736" s="102"/>
      <c r="M9736" s="210"/>
      <c r="N9736" s="102"/>
      <c r="O9736" s="210"/>
      <c r="P9736" s="102"/>
      <c r="Q9736" s="215"/>
    </row>
    <row r="9737" spans="2:17" x14ac:dyDescent="0.3">
      <c r="B9737" s="102"/>
      <c r="C9737" s="210"/>
      <c r="D9737" s="102"/>
      <c r="E9737" s="210"/>
      <c r="F9737" s="102"/>
      <c r="G9737" s="210"/>
      <c r="H9737" s="102"/>
      <c r="I9737" s="210"/>
      <c r="J9737" s="102"/>
      <c r="K9737" s="210"/>
      <c r="L9737" s="102"/>
      <c r="M9737" s="210"/>
      <c r="N9737" s="102"/>
      <c r="O9737" s="210"/>
      <c r="P9737" s="102"/>
      <c r="Q9737" s="215"/>
    </row>
    <row r="9738" spans="2:17" x14ac:dyDescent="0.3">
      <c r="B9738" s="102"/>
      <c r="C9738" s="210"/>
      <c r="D9738" s="102"/>
      <c r="E9738" s="210"/>
      <c r="F9738" s="102"/>
      <c r="G9738" s="210"/>
      <c r="H9738" s="102"/>
      <c r="I9738" s="210"/>
      <c r="J9738" s="102"/>
      <c r="K9738" s="210"/>
      <c r="L9738" s="102"/>
      <c r="M9738" s="210"/>
      <c r="N9738" s="102"/>
      <c r="O9738" s="210"/>
      <c r="P9738" s="102"/>
      <c r="Q9738" s="215"/>
    </row>
    <row r="9739" spans="2:17" x14ac:dyDescent="0.3">
      <c r="B9739" s="102"/>
      <c r="C9739" s="210"/>
      <c r="D9739" s="102"/>
      <c r="E9739" s="210"/>
      <c r="F9739" s="102"/>
      <c r="G9739" s="210"/>
      <c r="H9739" s="102"/>
      <c r="I9739" s="210"/>
      <c r="J9739" s="102"/>
      <c r="K9739" s="210"/>
      <c r="L9739" s="102"/>
      <c r="M9739" s="210"/>
      <c r="N9739" s="102"/>
      <c r="O9739" s="210"/>
      <c r="P9739" s="102"/>
      <c r="Q9739" s="215"/>
    </row>
    <row r="9740" spans="2:17" x14ac:dyDescent="0.3">
      <c r="B9740" s="102"/>
      <c r="C9740" s="210"/>
      <c r="D9740" s="102"/>
      <c r="E9740" s="210"/>
      <c r="F9740" s="102"/>
      <c r="G9740" s="210"/>
      <c r="H9740" s="102"/>
      <c r="I9740" s="210"/>
      <c r="J9740" s="102"/>
      <c r="K9740" s="210"/>
      <c r="L9740" s="102"/>
      <c r="M9740" s="210"/>
      <c r="N9740" s="102"/>
      <c r="O9740" s="210"/>
      <c r="P9740" s="102"/>
      <c r="Q9740" s="215"/>
    </row>
    <row r="9741" spans="2:17" x14ac:dyDescent="0.3">
      <c r="B9741" s="102"/>
      <c r="C9741" s="210"/>
      <c r="D9741" s="102"/>
      <c r="E9741" s="210"/>
      <c r="F9741" s="102"/>
      <c r="G9741" s="210"/>
      <c r="H9741" s="102"/>
      <c r="I9741" s="210"/>
      <c r="J9741" s="102"/>
      <c r="K9741" s="210"/>
      <c r="L9741" s="102"/>
      <c r="M9741" s="210"/>
      <c r="N9741" s="102"/>
      <c r="O9741" s="210"/>
      <c r="P9741" s="102"/>
      <c r="Q9741" s="215"/>
    </row>
    <row r="9742" spans="2:17" x14ac:dyDescent="0.3">
      <c r="B9742" s="102"/>
      <c r="C9742" s="210"/>
      <c r="D9742" s="102"/>
      <c r="E9742" s="210"/>
      <c r="F9742" s="102"/>
      <c r="G9742" s="210"/>
      <c r="H9742" s="102"/>
      <c r="I9742" s="210"/>
      <c r="J9742" s="102"/>
      <c r="K9742" s="210"/>
      <c r="L9742" s="102"/>
      <c r="M9742" s="210"/>
      <c r="N9742" s="102"/>
      <c r="O9742" s="210"/>
      <c r="P9742" s="102"/>
      <c r="Q9742" s="215"/>
    </row>
    <row r="9743" spans="2:17" x14ac:dyDescent="0.3">
      <c r="B9743" s="102"/>
      <c r="C9743" s="210"/>
      <c r="D9743" s="102"/>
      <c r="E9743" s="210"/>
      <c r="F9743" s="102"/>
      <c r="G9743" s="210"/>
      <c r="H9743" s="102"/>
      <c r="I9743" s="210"/>
      <c r="J9743" s="102"/>
      <c r="K9743" s="210"/>
      <c r="L9743" s="102"/>
      <c r="M9743" s="210"/>
      <c r="N9743" s="102"/>
      <c r="O9743" s="210"/>
      <c r="P9743" s="102"/>
      <c r="Q9743" s="215"/>
    </row>
    <row r="9744" spans="2:17" x14ac:dyDescent="0.3">
      <c r="B9744" s="102"/>
      <c r="C9744" s="210"/>
      <c r="D9744" s="102"/>
      <c r="E9744" s="210"/>
      <c r="F9744" s="102"/>
      <c r="G9744" s="210"/>
      <c r="H9744" s="102"/>
      <c r="I9744" s="210"/>
      <c r="J9744" s="102"/>
      <c r="K9744" s="210"/>
      <c r="L9744" s="102"/>
      <c r="M9744" s="210"/>
      <c r="N9744" s="102"/>
      <c r="O9744" s="210"/>
      <c r="P9744" s="102"/>
      <c r="Q9744" s="215"/>
    </row>
    <row r="9745" spans="2:17" x14ac:dyDescent="0.3">
      <c r="B9745" s="102"/>
      <c r="C9745" s="210"/>
      <c r="D9745" s="102"/>
      <c r="E9745" s="210"/>
      <c r="F9745" s="102"/>
      <c r="G9745" s="210"/>
      <c r="H9745" s="102"/>
      <c r="I9745" s="210"/>
      <c r="J9745" s="102"/>
      <c r="K9745" s="210"/>
      <c r="L9745" s="102"/>
      <c r="M9745" s="210"/>
      <c r="N9745" s="102"/>
      <c r="O9745" s="210"/>
      <c r="P9745" s="102"/>
      <c r="Q9745" s="215"/>
    </row>
    <row r="9746" spans="2:17" x14ac:dyDescent="0.3">
      <c r="B9746" s="102"/>
      <c r="C9746" s="210"/>
      <c r="D9746" s="102"/>
      <c r="E9746" s="210"/>
      <c r="F9746" s="102"/>
      <c r="G9746" s="210"/>
      <c r="H9746" s="102"/>
      <c r="I9746" s="210"/>
      <c r="J9746" s="102"/>
      <c r="K9746" s="210"/>
      <c r="L9746" s="102"/>
      <c r="M9746" s="210"/>
      <c r="N9746" s="102"/>
      <c r="O9746" s="210"/>
      <c r="P9746" s="102"/>
      <c r="Q9746" s="215"/>
    </row>
    <row r="9747" spans="2:17" x14ac:dyDescent="0.3">
      <c r="B9747" s="102"/>
      <c r="C9747" s="210"/>
      <c r="D9747" s="102"/>
      <c r="E9747" s="210"/>
      <c r="F9747" s="102"/>
      <c r="G9747" s="210"/>
      <c r="H9747" s="102"/>
      <c r="I9747" s="210"/>
      <c r="J9747" s="102"/>
      <c r="K9747" s="210"/>
      <c r="L9747" s="102"/>
      <c r="M9747" s="210"/>
      <c r="N9747" s="102"/>
      <c r="O9747" s="210"/>
      <c r="P9747" s="102"/>
      <c r="Q9747" s="215"/>
    </row>
    <row r="9748" spans="2:17" x14ac:dyDescent="0.3">
      <c r="B9748" s="102"/>
      <c r="C9748" s="210"/>
      <c r="D9748" s="102"/>
      <c r="E9748" s="210"/>
      <c r="F9748" s="102"/>
      <c r="G9748" s="210"/>
      <c r="H9748" s="102"/>
      <c r="I9748" s="210"/>
      <c r="J9748" s="102"/>
      <c r="K9748" s="210"/>
      <c r="L9748" s="102"/>
      <c r="M9748" s="210"/>
      <c r="N9748" s="102"/>
      <c r="O9748" s="210"/>
      <c r="P9748" s="102"/>
      <c r="Q9748" s="215"/>
    </row>
    <row r="9749" spans="2:17" x14ac:dyDescent="0.3">
      <c r="B9749" s="102"/>
      <c r="C9749" s="210"/>
      <c r="D9749" s="102"/>
      <c r="E9749" s="210"/>
      <c r="F9749" s="102"/>
      <c r="G9749" s="210"/>
      <c r="H9749" s="102"/>
      <c r="I9749" s="210"/>
      <c r="J9749" s="102"/>
      <c r="K9749" s="210"/>
      <c r="L9749" s="102"/>
      <c r="M9749" s="210"/>
      <c r="N9749" s="102"/>
      <c r="O9749" s="210"/>
      <c r="P9749" s="102"/>
      <c r="Q9749" s="215"/>
    </row>
    <row r="9750" spans="2:17" x14ac:dyDescent="0.3">
      <c r="B9750" s="102"/>
      <c r="C9750" s="210"/>
      <c r="D9750" s="102"/>
      <c r="E9750" s="210"/>
      <c r="F9750" s="102"/>
      <c r="G9750" s="210"/>
      <c r="H9750" s="102"/>
      <c r="I9750" s="210"/>
      <c r="J9750" s="102"/>
      <c r="K9750" s="210"/>
      <c r="L9750" s="102"/>
      <c r="M9750" s="210"/>
      <c r="N9750" s="102"/>
      <c r="O9750" s="210"/>
      <c r="P9750" s="102"/>
      <c r="Q9750" s="215"/>
    </row>
    <row r="9751" spans="2:17" x14ac:dyDescent="0.3">
      <c r="B9751" s="102"/>
      <c r="C9751" s="210"/>
      <c r="D9751" s="102"/>
      <c r="E9751" s="210"/>
      <c r="F9751" s="102"/>
      <c r="G9751" s="210"/>
      <c r="H9751" s="102"/>
      <c r="I9751" s="210"/>
      <c r="J9751" s="102"/>
      <c r="K9751" s="210"/>
      <c r="L9751" s="102"/>
      <c r="M9751" s="210"/>
      <c r="N9751" s="102"/>
      <c r="O9751" s="210"/>
      <c r="P9751" s="102"/>
      <c r="Q9751" s="215"/>
    </row>
    <row r="9752" spans="2:17" x14ac:dyDescent="0.3">
      <c r="B9752" s="102"/>
      <c r="C9752" s="210"/>
      <c r="D9752" s="102"/>
      <c r="E9752" s="210"/>
      <c r="F9752" s="102"/>
      <c r="G9752" s="210"/>
      <c r="H9752" s="102"/>
      <c r="I9752" s="210"/>
      <c r="J9752" s="102"/>
      <c r="K9752" s="210"/>
      <c r="L9752" s="102"/>
      <c r="M9752" s="210"/>
      <c r="N9752" s="102"/>
      <c r="O9752" s="210"/>
      <c r="P9752" s="102"/>
      <c r="Q9752" s="215"/>
    </row>
    <row r="9753" spans="2:17" x14ac:dyDescent="0.3">
      <c r="B9753" s="102"/>
      <c r="C9753" s="210"/>
      <c r="D9753" s="102"/>
      <c r="E9753" s="210"/>
      <c r="F9753" s="102"/>
      <c r="G9753" s="210"/>
      <c r="H9753" s="102"/>
      <c r="I9753" s="210"/>
      <c r="J9753" s="102"/>
      <c r="K9753" s="210"/>
      <c r="L9753" s="102"/>
      <c r="M9753" s="210"/>
      <c r="N9753" s="102"/>
      <c r="O9753" s="210"/>
      <c r="P9753" s="102"/>
      <c r="Q9753" s="215"/>
    </row>
    <row r="9754" spans="2:17" x14ac:dyDescent="0.3">
      <c r="B9754" s="102"/>
      <c r="C9754" s="210"/>
      <c r="D9754" s="102"/>
      <c r="E9754" s="210"/>
      <c r="F9754" s="102"/>
      <c r="G9754" s="210"/>
      <c r="H9754" s="102"/>
      <c r="I9754" s="210"/>
      <c r="J9754" s="102"/>
      <c r="K9754" s="210"/>
      <c r="L9754" s="102"/>
      <c r="M9754" s="210"/>
      <c r="N9754" s="102"/>
      <c r="O9754" s="210"/>
      <c r="P9754" s="102"/>
      <c r="Q9754" s="215"/>
    </row>
    <row r="9755" spans="2:17" x14ac:dyDescent="0.3">
      <c r="B9755" s="102"/>
      <c r="C9755" s="210"/>
      <c r="D9755" s="102"/>
      <c r="E9755" s="210"/>
      <c r="F9755" s="102"/>
      <c r="G9755" s="210"/>
      <c r="H9755" s="102"/>
      <c r="I9755" s="210"/>
      <c r="J9755" s="102"/>
      <c r="K9755" s="210"/>
      <c r="L9755" s="102"/>
      <c r="M9755" s="210"/>
      <c r="N9755" s="102"/>
      <c r="O9755" s="210"/>
      <c r="P9755" s="102"/>
      <c r="Q9755" s="215"/>
    </row>
    <row r="9756" spans="2:17" x14ac:dyDescent="0.3">
      <c r="B9756" s="102"/>
      <c r="C9756" s="210"/>
      <c r="D9756" s="102"/>
      <c r="E9756" s="210"/>
      <c r="F9756" s="102"/>
      <c r="G9756" s="210"/>
      <c r="H9756" s="102"/>
      <c r="I9756" s="210"/>
      <c r="J9756" s="102"/>
      <c r="K9756" s="210"/>
      <c r="L9756" s="102"/>
      <c r="M9756" s="210"/>
      <c r="N9756" s="102"/>
      <c r="O9756" s="210"/>
      <c r="P9756" s="102"/>
      <c r="Q9756" s="215"/>
    </row>
    <row r="9757" spans="2:17" x14ac:dyDescent="0.3">
      <c r="B9757" s="102"/>
      <c r="C9757" s="210"/>
      <c r="D9757" s="102"/>
      <c r="E9757" s="210"/>
      <c r="F9757" s="102"/>
      <c r="G9757" s="210"/>
      <c r="H9757" s="102"/>
      <c r="I9757" s="210"/>
      <c r="J9757" s="102"/>
      <c r="K9757" s="210"/>
      <c r="L9757" s="102"/>
      <c r="M9757" s="210"/>
      <c r="N9757" s="102"/>
      <c r="O9757" s="210"/>
      <c r="P9757" s="102"/>
      <c r="Q9757" s="215"/>
    </row>
    <row r="9758" spans="2:17" x14ac:dyDescent="0.3">
      <c r="B9758" s="102"/>
      <c r="C9758" s="210"/>
      <c r="D9758" s="102"/>
      <c r="E9758" s="210"/>
      <c r="F9758" s="102"/>
      <c r="G9758" s="210"/>
      <c r="H9758" s="102"/>
      <c r="I9758" s="210"/>
      <c r="J9758" s="102"/>
      <c r="K9758" s="210"/>
      <c r="L9758" s="102"/>
      <c r="M9758" s="210"/>
      <c r="N9758" s="102"/>
      <c r="O9758" s="210"/>
      <c r="P9758" s="102"/>
      <c r="Q9758" s="215"/>
    </row>
    <row r="9759" spans="2:17" x14ac:dyDescent="0.3">
      <c r="B9759" s="102"/>
      <c r="C9759" s="210"/>
      <c r="D9759" s="102"/>
      <c r="E9759" s="210"/>
      <c r="F9759" s="102"/>
      <c r="G9759" s="210"/>
      <c r="H9759" s="102"/>
      <c r="I9759" s="210"/>
      <c r="J9759" s="102"/>
      <c r="K9759" s="210"/>
      <c r="L9759" s="102"/>
      <c r="M9759" s="210"/>
      <c r="N9759" s="102"/>
      <c r="O9759" s="210"/>
      <c r="P9759" s="102"/>
      <c r="Q9759" s="215"/>
    </row>
    <row r="9760" spans="2:17" x14ac:dyDescent="0.3">
      <c r="B9760" s="102"/>
      <c r="C9760" s="210"/>
      <c r="D9760" s="102"/>
      <c r="E9760" s="210"/>
      <c r="F9760" s="102"/>
      <c r="G9760" s="210"/>
      <c r="H9760" s="102"/>
      <c r="I9760" s="210"/>
      <c r="J9760" s="102"/>
      <c r="K9760" s="210"/>
      <c r="L9760" s="102"/>
      <c r="M9760" s="210"/>
      <c r="N9760" s="102"/>
      <c r="O9760" s="210"/>
      <c r="P9760" s="102"/>
      <c r="Q9760" s="215"/>
    </row>
    <row r="9761" spans="2:17" x14ac:dyDescent="0.3">
      <c r="B9761" s="102"/>
      <c r="C9761" s="210"/>
      <c r="D9761" s="102"/>
      <c r="E9761" s="210"/>
      <c r="F9761" s="102"/>
      <c r="G9761" s="210"/>
      <c r="H9761" s="102"/>
      <c r="I9761" s="210"/>
      <c r="J9761" s="102"/>
      <c r="K9761" s="210"/>
      <c r="L9761" s="102"/>
      <c r="M9761" s="210"/>
      <c r="N9761" s="102"/>
      <c r="O9761" s="210"/>
      <c r="P9761" s="102"/>
      <c r="Q9761" s="215"/>
    </row>
    <row r="9762" spans="2:17" x14ac:dyDescent="0.3">
      <c r="B9762" s="102"/>
      <c r="C9762" s="210"/>
      <c r="D9762" s="102"/>
      <c r="E9762" s="210"/>
      <c r="F9762" s="102"/>
      <c r="G9762" s="210"/>
      <c r="H9762" s="102"/>
      <c r="I9762" s="210"/>
      <c r="J9762" s="102"/>
      <c r="K9762" s="210"/>
      <c r="L9762" s="102"/>
      <c r="M9762" s="210"/>
      <c r="N9762" s="102"/>
      <c r="O9762" s="210"/>
      <c r="P9762" s="102"/>
      <c r="Q9762" s="215"/>
    </row>
    <row r="9763" spans="2:17" x14ac:dyDescent="0.3">
      <c r="B9763" s="102"/>
      <c r="C9763" s="210"/>
      <c r="D9763" s="102"/>
      <c r="E9763" s="210"/>
      <c r="F9763" s="102"/>
      <c r="G9763" s="210"/>
      <c r="H9763" s="102"/>
      <c r="I9763" s="210"/>
      <c r="J9763" s="102"/>
      <c r="K9763" s="210"/>
      <c r="L9763" s="102"/>
      <c r="M9763" s="210"/>
      <c r="N9763" s="102"/>
      <c r="O9763" s="210"/>
      <c r="P9763" s="102"/>
      <c r="Q9763" s="215"/>
    </row>
    <row r="9764" spans="2:17" x14ac:dyDescent="0.3">
      <c r="B9764" s="102"/>
      <c r="C9764" s="210"/>
      <c r="D9764" s="102"/>
      <c r="E9764" s="210"/>
      <c r="F9764" s="102"/>
      <c r="G9764" s="210"/>
      <c r="H9764" s="102"/>
      <c r="I9764" s="210"/>
      <c r="J9764" s="102"/>
      <c r="K9764" s="210"/>
      <c r="L9764" s="102"/>
      <c r="M9764" s="210"/>
      <c r="N9764" s="102"/>
      <c r="O9764" s="210"/>
      <c r="P9764" s="102"/>
      <c r="Q9764" s="215"/>
    </row>
    <row r="9765" spans="2:17" x14ac:dyDescent="0.3">
      <c r="B9765" s="102"/>
      <c r="C9765" s="210"/>
      <c r="D9765" s="102"/>
      <c r="E9765" s="210"/>
      <c r="F9765" s="102"/>
      <c r="G9765" s="210"/>
      <c r="H9765" s="102"/>
      <c r="I9765" s="210"/>
      <c r="J9765" s="102"/>
      <c r="K9765" s="210"/>
      <c r="L9765" s="102"/>
      <c r="M9765" s="210"/>
      <c r="N9765" s="102"/>
      <c r="O9765" s="210"/>
      <c r="P9765" s="102"/>
      <c r="Q9765" s="215"/>
    </row>
    <row r="9766" spans="2:17" x14ac:dyDescent="0.3">
      <c r="B9766" s="102"/>
      <c r="C9766" s="210"/>
      <c r="D9766" s="102"/>
      <c r="E9766" s="210"/>
      <c r="F9766" s="102"/>
      <c r="G9766" s="210"/>
      <c r="H9766" s="102"/>
      <c r="I9766" s="210"/>
      <c r="J9766" s="102"/>
      <c r="K9766" s="210"/>
      <c r="L9766" s="102"/>
      <c r="M9766" s="210"/>
      <c r="N9766" s="102"/>
      <c r="O9766" s="210"/>
      <c r="P9766" s="102"/>
      <c r="Q9766" s="215"/>
    </row>
    <row r="9767" spans="2:17" x14ac:dyDescent="0.3">
      <c r="B9767" s="102"/>
      <c r="C9767" s="210"/>
      <c r="D9767" s="102"/>
      <c r="E9767" s="210"/>
      <c r="F9767" s="102"/>
      <c r="G9767" s="210"/>
      <c r="H9767" s="102"/>
      <c r="I9767" s="210"/>
      <c r="J9767" s="102"/>
      <c r="K9767" s="210"/>
      <c r="L9767" s="102"/>
      <c r="M9767" s="210"/>
      <c r="N9767" s="102"/>
      <c r="O9767" s="210"/>
      <c r="P9767" s="102"/>
      <c r="Q9767" s="215"/>
    </row>
    <row r="9768" spans="2:17" x14ac:dyDescent="0.3">
      <c r="B9768" s="102"/>
      <c r="C9768" s="210"/>
      <c r="D9768" s="102"/>
      <c r="E9768" s="210"/>
      <c r="F9768" s="102"/>
      <c r="G9768" s="210"/>
      <c r="H9768" s="102"/>
      <c r="I9768" s="210"/>
      <c r="J9768" s="102"/>
      <c r="K9768" s="210"/>
      <c r="L9768" s="102"/>
      <c r="M9768" s="210"/>
      <c r="N9768" s="102"/>
      <c r="O9768" s="210"/>
      <c r="P9768" s="102"/>
      <c r="Q9768" s="215"/>
    </row>
    <row r="9769" spans="2:17" x14ac:dyDescent="0.3">
      <c r="B9769" s="102"/>
      <c r="C9769" s="210"/>
      <c r="D9769" s="102"/>
      <c r="E9769" s="210"/>
      <c r="F9769" s="102"/>
      <c r="G9769" s="210"/>
      <c r="H9769" s="102"/>
      <c r="I9769" s="210"/>
      <c r="J9769" s="102"/>
      <c r="K9769" s="210"/>
      <c r="L9769" s="102"/>
      <c r="M9769" s="210"/>
      <c r="N9769" s="102"/>
      <c r="O9769" s="210"/>
      <c r="P9769" s="102"/>
      <c r="Q9769" s="215"/>
    </row>
    <row r="9770" spans="2:17" x14ac:dyDescent="0.3">
      <c r="B9770" s="102"/>
      <c r="C9770" s="210"/>
      <c r="D9770" s="102"/>
      <c r="E9770" s="210"/>
      <c r="F9770" s="102"/>
      <c r="G9770" s="210"/>
      <c r="H9770" s="102"/>
      <c r="I9770" s="210"/>
      <c r="J9770" s="102"/>
      <c r="K9770" s="210"/>
      <c r="L9770" s="102"/>
      <c r="M9770" s="210"/>
      <c r="N9770" s="102"/>
      <c r="O9770" s="210"/>
      <c r="P9770" s="102"/>
      <c r="Q9770" s="215"/>
    </row>
    <row r="9771" spans="2:17" x14ac:dyDescent="0.3">
      <c r="B9771" s="102"/>
      <c r="C9771" s="210"/>
      <c r="D9771" s="102"/>
      <c r="E9771" s="210"/>
      <c r="F9771" s="102"/>
      <c r="G9771" s="210"/>
      <c r="H9771" s="102"/>
      <c r="I9771" s="210"/>
      <c r="J9771" s="102"/>
      <c r="K9771" s="210"/>
      <c r="L9771" s="102"/>
      <c r="M9771" s="210"/>
      <c r="N9771" s="102"/>
      <c r="O9771" s="210"/>
      <c r="P9771" s="102"/>
      <c r="Q9771" s="215"/>
    </row>
    <row r="9772" spans="2:17" x14ac:dyDescent="0.3">
      <c r="B9772" s="102"/>
      <c r="C9772" s="210"/>
      <c r="D9772" s="102"/>
      <c r="E9772" s="210"/>
      <c r="F9772" s="102"/>
      <c r="G9772" s="210"/>
      <c r="H9772" s="102"/>
      <c r="I9772" s="210"/>
      <c r="J9772" s="102"/>
      <c r="K9772" s="210"/>
      <c r="L9772" s="102"/>
      <c r="M9772" s="210"/>
      <c r="N9772" s="102"/>
      <c r="O9772" s="210"/>
      <c r="P9772" s="102"/>
      <c r="Q9772" s="215"/>
    </row>
    <row r="9773" spans="2:17" x14ac:dyDescent="0.3">
      <c r="B9773" s="102"/>
      <c r="C9773" s="210"/>
      <c r="D9773" s="102"/>
      <c r="E9773" s="210"/>
      <c r="F9773" s="102"/>
      <c r="G9773" s="210"/>
      <c r="H9773" s="102"/>
      <c r="I9773" s="210"/>
      <c r="J9773" s="102"/>
      <c r="K9773" s="210"/>
      <c r="L9773" s="102"/>
      <c r="M9773" s="210"/>
      <c r="N9773" s="102"/>
      <c r="O9773" s="210"/>
      <c r="P9773" s="102"/>
      <c r="Q9773" s="215"/>
    </row>
    <row r="9774" spans="2:17" x14ac:dyDescent="0.3">
      <c r="B9774" s="102"/>
      <c r="C9774" s="210"/>
      <c r="D9774" s="102"/>
      <c r="E9774" s="210"/>
      <c r="F9774" s="102"/>
      <c r="G9774" s="210"/>
      <c r="H9774" s="102"/>
      <c r="I9774" s="210"/>
      <c r="J9774" s="102"/>
      <c r="K9774" s="210"/>
      <c r="L9774" s="102"/>
      <c r="M9774" s="210"/>
      <c r="N9774" s="102"/>
      <c r="O9774" s="210"/>
      <c r="P9774" s="102"/>
      <c r="Q9774" s="215"/>
    </row>
    <row r="9775" spans="2:17" x14ac:dyDescent="0.3">
      <c r="B9775" s="102"/>
      <c r="C9775" s="210"/>
      <c r="D9775" s="102"/>
      <c r="E9775" s="210"/>
      <c r="F9775" s="102"/>
      <c r="G9775" s="210"/>
      <c r="H9775" s="102"/>
      <c r="I9775" s="210"/>
      <c r="J9775" s="102"/>
      <c r="K9775" s="210"/>
      <c r="L9775" s="102"/>
      <c r="M9775" s="210"/>
      <c r="N9775" s="102"/>
      <c r="O9775" s="210"/>
      <c r="P9775" s="102"/>
      <c r="Q9775" s="215"/>
    </row>
    <row r="9776" spans="2:17" x14ac:dyDescent="0.3">
      <c r="B9776" s="102"/>
      <c r="C9776" s="210"/>
      <c r="D9776" s="102"/>
      <c r="E9776" s="210"/>
      <c r="F9776" s="102"/>
      <c r="G9776" s="210"/>
      <c r="H9776" s="102"/>
      <c r="I9776" s="210"/>
      <c r="J9776" s="102"/>
      <c r="K9776" s="210"/>
      <c r="L9776" s="102"/>
      <c r="M9776" s="210"/>
      <c r="N9776" s="102"/>
      <c r="O9776" s="210"/>
      <c r="P9776" s="102"/>
      <c r="Q9776" s="215"/>
    </row>
    <row r="9777" spans="2:17" x14ac:dyDescent="0.3">
      <c r="B9777" s="102"/>
      <c r="C9777" s="210"/>
      <c r="D9777" s="102"/>
      <c r="E9777" s="210"/>
      <c r="F9777" s="102"/>
      <c r="G9777" s="210"/>
      <c r="H9777" s="102"/>
      <c r="I9777" s="210"/>
      <c r="J9777" s="102"/>
      <c r="K9777" s="210"/>
      <c r="L9777" s="102"/>
      <c r="M9777" s="210"/>
      <c r="N9777" s="102"/>
      <c r="O9777" s="210"/>
      <c r="P9777" s="102"/>
      <c r="Q9777" s="215"/>
    </row>
    <row r="9778" spans="2:17" x14ac:dyDescent="0.3">
      <c r="B9778" s="102"/>
      <c r="C9778" s="210"/>
      <c r="D9778" s="102"/>
      <c r="E9778" s="210"/>
      <c r="F9778" s="102"/>
      <c r="G9778" s="210"/>
      <c r="H9778" s="102"/>
      <c r="I9778" s="210"/>
      <c r="J9778" s="102"/>
      <c r="K9778" s="210"/>
      <c r="L9778" s="102"/>
      <c r="M9778" s="210"/>
      <c r="N9778" s="102"/>
      <c r="O9778" s="210"/>
      <c r="P9778" s="102"/>
      <c r="Q9778" s="215"/>
    </row>
    <row r="9779" spans="2:17" x14ac:dyDescent="0.3">
      <c r="B9779" s="102"/>
      <c r="C9779" s="210"/>
      <c r="D9779" s="102"/>
      <c r="E9779" s="210"/>
      <c r="F9779" s="102"/>
      <c r="G9779" s="210"/>
      <c r="H9779" s="102"/>
      <c r="I9779" s="210"/>
      <c r="J9779" s="102"/>
      <c r="K9779" s="210"/>
      <c r="L9779" s="102"/>
      <c r="M9779" s="210"/>
      <c r="N9779" s="102"/>
      <c r="O9779" s="210"/>
      <c r="P9779" s="102"/>
      <c r="Q9779" s="215"/>
    </row>
    <row r="9780" spans="2:17" x14ac:dyDescent="0.3">
      <c r="B9780" s="102"/>
      <c r="C9780" s="210"/>
      <c r="D9780" s="102"/>
      <c r="E9780" s="210"/>
      <c r="F9780" s="102"/>
      <c r="G9780" s="210"/>
      <c r="H9780" s="102"/>
      <c r="I9780" s="210"/>
      <c r="J9780" s="102"/>
      <c r="K9780" s="210"/>
      <c r="L9780" s="102"/>
      <c r="M9780" s="210"/>
      <c r="N9780" s="102"/>
      <c r="O9780" s="210"/>
      <c r="P9780" s="102"/>
      <c r="Q9780" s="215"/>
    </row>
    <row r="9781" spans="2:17" x14ac:dyDescent="0.3">
      <c r="B9781" s="102"/>
      <c r="C9781" s="210"/>
      <c r="D9781" s="102"/>
      <c r="E9781" s="210"/>
      <c r="F9781" s="102"/>
      <c r="G9781" s="210"/>
      <c r="H9781" s="102"/>
      <c r="I9781" s="210"/>
      <c r="J9781" s="102"/>
      <c r="K9781" s="210"/>
      <c r="L9781" s="102"/>
      <c r="M9781" s="210"/>
      <c r="N9781" s="102"/>
      <c r="O9781" s="210"/>
      <c r="P9781" s="102"/>
      <c r="Q9781" s="215"/>
    </row>
    <row r="9782" spans="2:17" x14ac:dyDescent="0.3">
      <c r="B9782" s="102"/>
      <c r="C9782" s="210"/>
      <c r="D9782" s="102"/>
      <c r="E9782" s="210"/>
      <c r="F9782" s="102"/>
      <c r="G9782" s="210"/>
      <c r="H9782" s="102"/>
      <c r="I9782" s="210"/>
      <c r="J9782" s="102"/>
      <c r="K9782" s="210"/>
      <c r="L9782" s="102"/>
      <c r="M9782" s="210"/>
      <c r="N9782" s="102"/>
      <c r="O9782" s="210"/>
      <c r="P9782" s="102"/>
      <c r="Q9782" s="215"/>
    </row>
    <row r="9783" spans="2:17" x14ac:dyDescent="0.3">
      <c r="B9783" s="102"/>
      <c r="C9783" s="210"/>
      <c r="D9783" s="102"/>
      <c r="E9783" s="210"/>
      <c r="F9783" s="102"/>
      <c r="G9783" s="210"/>
      <c r="H9783" s="102"/>
      <c r="I9783" s="210"/>
      <c r="J9783" s="102"/>
      <c r="K9783" s="210"/>
      <c r="L9783" s="102"/>
      <c r="M9783" s="210"/>
      <c r="N9783" s="102"/>
      <c r="O9783" s="210"/>
      <c r="P9783" s="102"/>
      <c r="Q9783" s="215"/>
    </row>
    <row r="9784" spans="2:17" x14ac:dyDescent="0.3">
      <c r="B9784" s="102"/>
      <c r="C9784" s="210"/>
      <c r="D9784" s="102"/>
      <c r="E9784" s="210"/>
      <c r="F9784" s="102"/>
      <c r="G9784" s="210"/>
      <c r="H9784" s="102"/>
      <c r="I9784" s="210"/>
      <c r="J9784" s="102"/>
      <c r="K9784" s="210"/>
      <c r="L9784" s="102"/>
      <c r="M9784" s="210"/>
      <c r="N9784" s="102"/>
      <c r="O9784" s="210"/>
      <c r="P9784" s="102"/>
      <c r="Q9784" s="215"/>
    </row>
    <row r="9785" spans="2:17" x14ac:dyDescent="0.3">
      <c r="B9785" s="102"/>
      <c r="C9785" s="210"/>
      <c r="D9785" s="102"/>
      <c r="E9785" s="210"/>
      <c r="F9785" s="102"/>
      <c r="G9785" s="210"/>
      <c r="H9785" s="102"/>
      <c r="I9785" s="210"/>
      <c r="J9785" s="102"/>
      <c r="K9785" s="210"/>
      <c r="L9785" s="102"/>
      <c r="M9785" s="210"/>
      <c r="N9785" s="102"/>
      <c r="O9785" s="210"/>
      <c r="P9785" s="102"/>
      <c r="Q9785" s="215"/>
    </row>
    <row r="9786" spans="2:17" x14ac:dyDescent="0.3">
      <c r="B9786" s="102"/>
      <c r="C9786" s="210"/>
      <c r="D9786" s="102"/>
      <c r="E9786" s="210"/>
      <c r="F9786" s="102"/>
      <c r="G9786" s="210"/>
      <c r="H9786" s="102"/>
      <c r="I9786" s="210"/>
      <c r="J9786" s="102"/>
      <c r="K9786" s="210"/>
      <c r="L9786" s="102"/>
      <c r="M9786" s="210"/>
      <c r="N9786" s="102"/>
      <c r="O9786" s="210"/>
      <c r="P9786" s="102"/>
      <c r="Q9786" s="215"/>
    </row>
    <row r="9787" spans="2:17" x14ac:dyDescent="0.3">
      <c r="B9787" s="102"/>
      <c r="C9787" s="210"/>
      <c r="D9787" s="102"/>
      <c r="E9787" s="210"/>
      <c r="F9787" s="102"/>
      <c r="G9787" s="210"/>
      <c r="H9787" s="102"/>
      <c r="I9787" s="210"/>
      <c r="J9787" s="102"/>
      <c r="K9787" s="210"/>
      <c r="L9787" s="102"/>
      <c r="M9787" s="210"/>
      <c r="N9787" s="102"/>
      <c r="O9787" s="210"/>
      <c r="P9787" s="102"/>
      <c r="Q9787" s="215"/>
    </row>
    <row r="9788" spans="2:17" x14ac:dyDescent="0.3">
      <c r="B9788" s="102"/>
      <c r="C9788" s="210"/>
      <c r="D9788" s="102"/>
      <c r="E9788" s="210"/>
      <c r="F9788" s="102"/>
      <c r="G9788" s="210"/>
      <c r="H9788" s="102"/>
      <c r="I9788" s="210"/>
      <c r="J9788" s="102"/>
      <c r="K9788" s="210"/>
      <c r="L9788" s="102"/>
      <c r="M9788" s="210"/>
      <c r="N9788" s="102"/>
      <c r="O9788" s="210"/>
      <c r="P9788" s="102"/>
      <c r="Q9788" s="215"/>
    </row>
    <row r="9789" spans="2:17" x14ac:dyDescent="0.3">
      <c r="B9789" s="102"/>
      <c r="C9789" s="210"/>
      <c r="D9789" s="102"/>
      <c r="E9789" s="210"/>
      <c r="F9789" s="102"/>
      <c r="G9789" s="210"/>
      <c r="H9789" s="102"/>
      <c r="I9789" s="210"/>
      <c r="J9789" s="102"/>
      <c r="K9789" s="210"/>
      <c r="L9789" s="102"/>
      <c r="M9789" s="210"/>
      <c r="N9789" s="102"/>
      <c r="O9789" s="210"/>
      <c r="P9789" s="102"/>
      <c r="Q9789" s="215"/>
    </row>
    <row r="9790" spans="2:17" x14ac:dyDescent="0.3">
      <c r="B9790" s="102"/>
      <c r="C9790" s="210"/>
      <c r="D9790" s="102"/>
      <c r="E9790" s="210"/>
      <c r="F9790" s="102"/>
      <c r="G9790" s="210"/>
      <c r="H9790" s="102"/>
      <c r="I9790" s="210"/>
      <c r="J9790" s="102"/>
      <c r="K9790" s="210"/>
      <c r="L9790" s="102"/>
      <c r="M9790" s="210"/>
      <c r="N9790" s="102"/>
      <c r="O9790" s="210"/>
      <c r="P9790" s="102"/>
      <c r="Q9790" s="215"/>
    </row>
    <row r="9791" spans="2:17" x14ac:dyDescent="0.3">
      <c r="B9791" s="102"/>
      <c r="C9791" s="210"/>
      <c r="D9791" s="102"/>
      <c r="E9791" s="210"/>
      <c r="F9791" s="102"/>
      <c r="G9791" s="210"/>
      <c r="H9791" s="102"/>
      <c r="I9791" s="210"/>
      <c r="J9791" s="102"/>
      <c r="K9791" s="210"/>
      <c r="L9791" s="102"/>
      <c r="M9791" s="210"/>
      <c r="N9791" s="102"/>
      <c r="O9791" s="210"/>
      <c r="P9791" s="102"/>
      <c r="Q9791" s="215"/>
    </row>
    <row r="9792" spans="2:17" x14ac:dyDescent="0.3">
      <c r="B9792" s="102"/>
      <c r="C9792" s="210"/>
      <c r="D9792" s="102"/>
      <c r="E9792" s="210"/>
      <c r="F9792" s="102"/>
      <c r="G9792" s="210"/>
      <c r="H9792" s="102"/>
      <c r="I9792" s="210"/>
      <c r="J9792" s="102"/>
      <c r="K9792" s="210"/>
      <c r="L9792" s="102"/>
      <c r="M9792" s="210"/>
      <c r="N9792" s="102"/>
      <c r="O9792" s="210"/>
      <c r="P9792" s="102"/>
      <c r="Q9792" s="215"/>
    </row>
    <row r="9793" spans="2:17" x14ac:dyDescent="0.3">
      <c r="B9793" s="102"/>
      <c r="C9793" s="210"/>
      <c r="D9793" s="102"/>
      <c r="E9793" s="210"/>
      <c r="F9793" s="102"/>
      <c r="G9793" s="210"/>
      <c r="H9793" s="102"/>
      <c r="I9793" s="210"/>
      <c r="J9793" s="102"/>
      <c r="K9793" s="210"/>
      <c r="L9793" s="102"/>
      <c r="M9793" s="210"/>
      <c r="N9793" s="102"/>
      <c r="O9793" s="210"/>
      <c r="P9793" s="102"/>
      <c r="Q9793" s="215"/>
    </row>
    <row r="9794" spans="2:17" x14ac:dyDescent="0.3">
      <c r="B9794" s="102"/>
      <c r="C9794" s="210"/>
      <c r="D9794" s="102"/>
      <c r="E9794" s="210"/>
      <c r="F9794" s="102"/>
      <c r="G9794" s="210"/>
      <c r="H9794" s="102"/>
      <c r="I9794" s="210"/>
      <c r="J9794" s="102"/>
      <c r="K9794" s="210"/>
      <c r="L9794" s="102"/>
      <c r="M9794" s="210"/>
      <c r="N9794" s="102"/>
      <c r="O9794" s="210"/>
      <c r="P9794" s="102"/>
      <c r="Q9794" s="215"/>
    </row>
    <row r="9795" spans="2:17" x14ac:dyDescent="0.3">
      <c r="B9795" s="102"/>
      <c r="C9795" s="210"/>
      <c r="D9795" s="102"/>
      <c r="E9795" s="210"/>
      <c r="F9795" s="102"/>
      <c r="G9795" s="210"/>
      <c r="H9795" s="102"/>
      <c r="I9795" s="210"/>
      <c r="J9795" s="102"/>
      <c r="K9795" s="210"/>
      <c r="L9795" s="102"/>
      <c r="M9795" s="210"/>
      <c r="N9795" s="102"/>
      <c r="O9795" s="210"/>
      <c r="P9795" s="102"/>
      <c r="Q9795" s="215"/>
    </row>
    <row r="9796" spans="2:17" x14ac:dyDescent="0.3">
      <c r="B9796" s="102"/>
      <c r="C9796" s="210"/>
      <c r="D9796" s="102"/>
      <c r="E9796" s="210"/>
      <c r="F9796" s="102"/>
      <c r="G9796" s="210"/>
      <c r="H9796" s="102"/>
      <c r="I9796" s="210"/>
      <c r="J9796" s="102"/>
      <c r="K9796" s="210"/>
      <c r="L9796" s="102"/>
      <c r="M9796" s="210"/>
      <c r="N9796" s="102"/>
      <c r="O9796" s="210"/>
      <c r="P9796" s="102"/>
      <c r="Q9796" s="215"/>
    </row>
    <row r="9797" spans="2:17" x14ac:dyDescent="0.3">
      <c r="B9797" s="102"/>
      <c r="C9797" s="210"/>
      <c r="D9797" s="102"/>
      <c r="E9797" s="210"/>
      <c r="F9797" s="102"/>
      <c r="G9797" s="210"/>
      <c r="H9797" s="102"/>
      <c r="I9797" s="210"/>
      <c r="J9797" s="102"/>
      <c r="K9797" s="210"/>
      <c r="L9797" s="102"/>
      <c r="M9797" s="210"/>
      <c r="N9797" s="102"/>
      <c r="O9797" s="210"/>
      <c r="P9797" s="102"/>
      <c r="Q9797" s="215"/>
    </row>
    <row r="9798" spans="2:17" x14ac:dyDescent="0.3">
      <c r="B9798" s="102"/>
      <c r="C9798" s="210"/>
      <c r="D9798" s="102"/>
      <c r="E9798" s="210"/>
      <c r="F9798" s="102"/>
      <c r="G9798" s="210"/>
      <c r="H9798" s="102"/>
      <c r="I9798" s="210"/>
      <c r="J9798" s="102"/>
      <c r="K9798" s="210"/>
      <c r="L9798" s="102"/>
      <c r="M9798" s="210"/>
      <c r="N9798" s="102"/>
      <c r="O9798" s="210"/>
      <c r="P9798" s="102"/>
      <c r="Q9798" s="215"/>
    </row>
    <row r="9799" spans="2:17" x14ac:dyDescent="0.3">
      <c r="B9799" s="102"/>
      <c r="C9799" s="210"/>
      <c r="D9799" s="102"/>
      <c r="E9799" s="210"/>
      <c r="F9799" s="102"/>
      <c r="G9799" s="210"/>
      <c r="H9799" s="102"/>
      <c r="I9799" s="210"/>
      <c r="J9799" s="102"/>
      <c r="K9799" s="210"/>
      <c r="L9799" s="102"/>
      <c r="M9799" s="210"/>
      <c r="N9799" s="102"/>
      <c r="O9799" s="210"/>
      <c r="P9799" s="102"/>
      <c r="Q9799" s="215"/>
    </row>
    <row r="9800" spans="2:17" x14ac:dyDescent="0.3">
      <c r="B9800" s="102"/>
      <c r="C9800" s="210"/>
      <c r="D9800" s="102"/>
      <c r="E9800" s="210"/>
      <c r="F9800" s="102"/>
      <c r="G9800" s="210"/>
      <c r="H9800" s="102"/>
      <c r="I9800" s="210"/>
      <c r="J9800" s="102"/>
      <c r="K9800" s="210"/>
      <c r="L9800" s="102"/>
      <c r="M9800" s="210"/>
      <c r="N9800" s="102"/>
      <c r="O9800" s="210"/>
      <c r="P9800" s="102"/>
      <c r="Q9800" s="215"/>
    </row>
    <row r="9801" spans="2:17" x14ac:dyDescent="0.3">
      <c r="B9801" s="102"/>
      <c r="C9801" s="210"/>
      <c r="D9801" s="102"/>
      <c r="E9801" s="210"/>
      <c r="F9801" s="102"/>
      <c r="G9801" s="210"/>
      <c r="H9801" s="102"/>
      <c r="I9801" s="210"/>
      <c r="J9801" s="102"/>
      <c r="K9801" s="210"/>
      <c r="L9801" s="102"/>
      <c r="M9801" s="210"/>
      <c r="N9801" s="102"/>
      <c r="O9801" s="210"/>
      <c r="P9801" s="102"/>
      <c r="Q9801" s="215"/>
    </row>
    <row r="9802" spans="2:17" x14ac:dyDescent="0.3">
      <c r="B9802" s="102"/>
      <c r="C9802" s="210"/>
      <c r="D9802" s="102"/>
      <c r="E9802" s="210"/>
      <c r="F9802" s="102"/>
      <c r="G9802" s="210"/>
      <c r="H9802" s="102"/>
      <c r="I9802" s="210"/>
      <c r="J9802" s="102"/>
      <c r="K9802" s="210"/>
      <c r="L9802" s="102"/>
      <c r="M9802" s="210"/>
      <c r="N9802" s="102"/>
      <c r="O9802" s="210"/>
      <c r="P9802" s="102"/>
      <c r="Q9802" s="215"/>
    </row>
    <row r="9803" spans="2:17" x14ac:dyDescent="0.3">
      <c r="B9803" s="102"/>
      <c r="C9803" s="210"/>
      <c r="D9803" s="102"/>
      <c r="E9803" s="210"/>
      <c r="F9803" s="102"/>
      <c r="G9803" s="210"/>
      <c r="H9803" s="102"/>
      <c r="I9803" s="210"/>
      <c r="J9803" s="102"/>
      <c r="K9803" s="210"/>
      <c r="L9803" s="102"/>
      <c r="M9803" s="210"/>
      <c r="N9803" s="102"/>
      <c r="O9803" s="210"/>
      <c r="P9803" s="102"/>
      <c r="Q9803" s="215"/>
    </row>
    <row r="9804" spans="2:17" x14ac:dyDescent="0.3">
      <c r="B9804" s="102"/>
      <c r="C9804" s="210"/>
      <c r="D9804" s="102"/>
      <c r="E9804" s="210"/>
      <c r="F9804" s="102"/>
      <c r="G9804" s="210"/>
      <c r="H9804" s="102"/>
      <c r="I9804" s="210"/>
      <c r="J9804" s="102"/>
      <c r="K9804" s="210"/>
      <c r="L9804" s="102"/>
      <c r="M9804" s="210"/>
      <c r="N9804" s="102"/>
      <c r="O9804" s="210"/>
      <c r="P9804" s="102"/>
      <c r="Q9804" s="215"/>
    </row>
    <row r="9805" spans="2:17" x14ac:dyDescent="0.3">
      <c r="B9805" s="102"/>
      <c r="C9805" s="210"/>
      <c r="D9805" s="102"/>
      <c r="E9805" s="210"/>
      <c r="F9805" s="102"/>
      <c r="G9805" s="210"/>
      <c r="H9805" s="102"/>
      <c r="I9805" s="210"/>
      <c r="J9805" s="102"/>
      <c r="K9805" s="210"/>
      <c r="L9805" s="102"/>
      <c r="M9805" s="210"/>
      <c r="N9805" s="102"/>
      <c r="O9805" s="210"/>
      <c r="P9805" s="102"/>
      <c r="Q9805" s="215"/>
    </row>
    <row r="9806" spans="2:17" x14ac:dyDescent="0.3">
      <c r="B9806" s="102"/>
      <c r="C9806" s="210"/>
      <c r="D9806" s="102"/>
      <c r="E9806" s="210"/>
      <c r="F9806" s="102"/>
      <c r="G9806" s="210"/>
      <c r="H9806" s="102"/>
      <c r="I9806" s="210"/>
      <c r="J9806" s="102"/>
      <c r="K9806" s="210"/>
      <c r="L9806" s="102"/>
      <c r="M9806" s="210"/>
      <c r="N9806" s="102"/>
      <c r="O9806" s="210"/>
      <c r="P9806" s="102"/>
      <c r="Q9806" s="215"/>
    </row>
    <row r="9807" spans="2:17" x14ac:dyDescent="0.3">
      <c r="B9807" s="102"/>
      <c r="C9807" s="210"/>
      <c r="D9807" s="102"/>
      <c r="E9807" s="210"/>
      <c r="F9807" s="102"/>
      <c r="G9807" s="210"/>
      <c r="H9807" s="102"/>
      <c r="I9807" s="210"/>
      <c r="J9807" s="102"/>
      <c r="K9807" s="210"/>
      <c r="L9807" s="102"/>
      <c r="M9807" s="210"/>
      <c r="N9807" s="102"/>
      <c r="O9807" s="210"/>
      <c r="P9807" s="102"/>
      <c r="Q9807" s="215"/>
    </row>
    <row r="9808" spans="2:17" x14ac:dyDescent="0.3">
      <c r="B9808" s="102"/>
      <c r="C9808" s="210"/>
      <c r="D9808" s="102"/>
      <c r="E9808" s="210"/>
      <c r="F9808" s="102"/>
      <c r="G9808" s="210"/>
      <c r="H9808" s="102"/>
      <c r="I9808" s="210"/>
      <c r="J9808" s="102"/>
      <c r="K9808" s="210"/>
      <c r="L9808" s="102"/>
      <c r="M9808" s="210"/>
      <c r="N9808" s="102"/>
      <c r="O9808" s="210"/>
      <c r="P9808" s="102"/>
      <c r="Q9808" s="215"/>
    </row>
    <row r="9809" spans="2:17" x14ac:dyDescent="0.3">
      <c r="B9809" s="102"/>
      <c r="C9809" s="210"/>
      <c r="D9809" s="102"/>
      <c r="E9809" s="210"/>
      <c r="F9809" s="102"/>
      <c r="G9809" s="210"/>
      <c r="H9809" s="102"/>
      <c r="I9809" s="210"/>
      <c r="J9809" s="102"/>
      <c r="K9809" s="210"/>
      <c r="L9809" s="102"/>
      <c r="M9809" s="210"/>
      <c r="N9809" s="102"/>
      <c r="O9809" s="210"/>
      <c r="P9809" s="102"/>
      <c r="Q9809" s="215"/>
    </row>
    <row r="9810" spans="2:17" x14ac:dyDescent="0.3">
      <c r="B9810" s="102"/>
      <c r="C9810" s="210"/>
      <c r="D9810" s="102"/>
      <c r="E9810" s="210"/>
      <c r="F9810" s="102"/>
      <c r="G9810" s="210"/>
      <c r="H9810" s="102"/>
      <c r="I9810" s="210"/>
      <c r="J9810" s="102"/>
      <c r="K9810" s="210"/>
      <c r="L9810" s="102"/>
      <c r="M9810" s="210"/>
      <c r="N9810" s="102"/>
      <c r="O9810" s="210"/>
      <c r="P9810" s="102"/>
      <c r="Q9810" s="215"/>
    </row>
    <row r="9811" spans="2:17" x14ac:dyDescent="0.3">
      <c r="B9811" s="102"/>
      <c r="C9811" s="210"/>
      <c r="D9811" s="102"/>
      <c r="E9811" s="210"/>
      <c r="F9811" s="102"/>
      <c r="G9811" s="210"/>
      <c r="H9811" s="102"/>
      <c r="I9811" s="210"/>
      <c r="J9811" s="102"/>
      <c r="K9811" s="210"/>
      <c r="L9811" s="102"/>
      <c r="M9811" s="210"/>
      <c r="N9811" s="102"/>
      <c r="O9811" s="210"/>
      <c r="P9811" s="102"/>
      <c r="Q9811" s="215"/>
    </row>
    <row r="9812" spans="2:17" x14ac:dyDescent="0.3">
      <c r="B9812" s="102"/>
      <c r="C9812" s="210"/>
      <c r="D9812" s="102"/>
      <c r="E9812" s="210"/>
      <c r="F9812" s="102"/>
      <c r="G9812" s="210"/>
      <c r="H9812" s="102"/>
      <c r="I9812" s="210"/>
      <c r="J9812" s="102"/>
      <c r="K9812" s="210"/>
      <c r="L9812" s="102"/>
      <c r="M9812" s="210"/>
      <c r="N9812" s="102"/>
      <c r="O9812" s="210"/>
      <c r="P9812" s="102"/>
      <c r="Q9812" s="215"/>
    </row>
    <row r="9813" spans="2:17" x14ac:dyDescent="0.3">
      <c r="B9813" s="102"/>
      <c r="C9813" s="210"/>
      <c r="D9813" s="102"/>
      <c r="E9813" s="210"/>
      <c r="F9813" s="102"/>
      <c r="G9813" s="210"/>
      <c r="H9813" s="102"/>
      <c r="I9813" s="210"/>
      <c r="J9813" s="102"/>
      <c r="K9813" s="210"/>
      <c r="L9813" s="102"/>
      <c r="M9813" s="210"/>
      <c r="N9813" s="102"/>
      <c r="O9813" s="210"/>
      <c r="P9813" s="102"/>
      <c r="Q9813" s="215"/>
    </row>
    <row r="9814" spans="2:17" x14ac:dyDescent="0.3">
      <c r="B9814" s="102"/>
      <c r="C9814" s="210"/>
      <c r="D9814" s="102"/>
      <c r="E9814" s="210"/>
      <c r="F9814" s="102"/>
      <c r="G9814" s="210"/>
      <c r="H9814" s="102"/>
      <c r="I9814" s="210"/>
      <c r="J9814" s="102"/>
      <c r="K9814" s="210"/>
      <c r="L9814" s="102"/>
      <c r="M9814" s="210"/>
      <c r="N9814" s="102"/>
      <c r="O9814" s="210"/>
      <c r="P9814" s="102"/>
      <c r="Q9814" s="215"/>
    </row>
    <row r="9815" spans="2:17" x14ac:dyDescent="0.3">
      <c r="B9815" s="102"/>
      <c r="C9815" s="210"/>
      <c r="D9815" s="102"/>
      <c r="E9815" s="210"/>
      <c r="F9815" s="102"/>
      <c r="G9815" s="210"/>
      <c r="H9815" s="102"/>
      <c r="I9815" s="210"/>
      <c r="J9815" s="102"/>
      <c r="K9815" s="210"/>
      <c r="L9815" s="102"/>
      <c r="M9815" s="210"/>
      <c r="N9815" s="102"/>
      <c r="O9815" s="210"/>
      <c r="P9815" s="102"/>
      <c r="Q9815" s="215"/>
    </row>
    <row r="9816" spans="2:17" x14ac:dyDescent="0.3">
      <c r="B9816" s="102"/>
      <c r="C9816" s="210"/>
      <c r="D9816" s="102"/>
      <c r="E9816" s="210"/>
      <c r="F9816" s="102"/>
      <c r="G9816" s="210"/>
      <c r="H9816" s="102"/>
      <c r="I9816" s="210"/>
      <c r="J9816" s="102"/>
      <c r="K9816" s="210"/>
      <c r="L9816" s="102"/>
      <c r="M9816" s="210"/>
      <c r="N9816" s="102"/>
      <c r="O9816" s="210"/>
      <c r="P9816" s="102"/>
      <c r="Q9816" s="215"/>
    </row>
    <row r="9817" spans="2:17" x14ac:dyDescent="0.3">
      <c r="B9817" s="102"/>
      <c r="C9817" s="210"/>
      <c r="D9817" s="102"/>
      <c r="E9817" s="210"/>
      <c r="F9817" s="102"/>
      <c r="G9817" s="210"/>
      <c r="H9817" s="102"/>
      <c r="I9817" s="210"/>
      <c r="J9817" s="102"/>
      <c r="K9817" s="210"/>
      <c r="L9817" s="102"/>
      <c r="M9817" s="210"/>
      <c r="N9817" s="102"/>
      <c r="O9817" s="210"/>
      <c r="P9817" s="102"/>
      <c r="Q9817" s="215"/>
    </row>
    <row r="9818" spans="2:17" x14ac:dyDescent="0.3">
      <c r="B9818" s="102"/>
      <c r="C9818" s="210"/>
      <c r="D9818" s="102"/>
      <c r="E9818" s="210"/>
      <c r="F9818" s="102"/>
      <c r="G9818" s="210"/>
      <c r="H9818" s="102"/>
      <c r="I9818" s="210"/>
      <c r="J9818" s="102"/>
      <c r="K9818" s="210"/>
      <c r="L9818" s="102"/>
      <c r="M9818" s="210"/>
      <c r="N9818" s="102"/>
      <c r="O9818" s="210"/>
      <c r="P9818" s="102"/>
      <c r="Q9818" s="215"/>
    </row>
    <row r="9819" spans="2:17" x14ac:dyDescent="0.3">
      <c r="B9819" s="102"/>
      <c r="C9819" s="210"/>
      <c r="D9819" s="102"/>
      <c r="E9819" s="210"/>
      <c r="F9819" s="102"/>
      <c r="G9819" s="210"/>
      <c r="H9819" s="102"/>
      <c r="I9819" s="210"/>
      <c r="J9819" s="102"/>
      <c r="K9819" s="210"/>
      <c r="L9819" s="102"/>
      <c r="M9819" s="210"/>
      <c r="N9819" s="102"/>
      <c r="O9819" s="210"/>
      <c r="P9819" s="102"/>
      <c r="Q9819" s="215"/>
    </row>
    <row r="9820" spans="2:17" x14ac:dyDescent="0.3">
      <c r="B9820" s="102"/>
      <c r="C9820" s="210"/>
      <c r="D9820" s="102"/>
      <c r="E9820" s="210"/>
      <c r="F9820" s="102"/>
      <c r="G9820" s="210"/>
      <c r="H9820" s="102"/>
      <c r="I9820" s="210"/>
      <c r="J9820" s="102"/>
      <c r="K9820" s="210"/>
      <c r="L9820" s="102"/>
      <c r="M9820" s="210"/>
      <c r="N9820" s="102"/>
      <c r="O9820" s="210"/>
      <c r="P9820" s="102"/>
      <c r="Q9820" s="215"/>
    </row>
    <row r="9821" spans="2:17" x14ac:dyDescent="0.3">
      <c r="B9821" s="102"/>
      <c r="C9821" s="210"/>
      <c r="D9821" s="102"/>
      <c r="E9821" s="210"/>
      <c r="F9821" s="102"/>
      <c r="G9821" s="210"/>
      <c r="H9821" s="102"/>
      <c r="I9821" s="210"/>
      <c r="J9821" s="102"/>
      <c r="K9821" s="210"/>
      <c r="L9821" s="102"/>
      <c r="M9821" s="210"/>
      <c r="N9821" s="102"/>
      <c r="O9821" s="210"/>
      <c r="P9821" s="102"/>
      <c r="Q9821" s="215"/>
    </row>
    <row r="9822" spans="2:17" x14ac:dyDescent="0.3">
      <c r="B9822" s="102"/>
      <c r="C9822" s="210"/>
      <c r="D9822" s="102"/>
      <c r="E9822" s="210"/>
      <c r="F9822" s="102"/>
      <c r="G9822" s="210"/>
      <c r="H9822" s="102"/>
      <c r="I9822" s="210"/>
      <c r="J9822" s="102"/>
      <c r="K9822" s="210"/>
      <c r="L9822" s="102"/>
      <c r="M9822" s="210"/>
      <c r="N9822" s="102"/>
      <c r="O9822" s="210"/>
      <c r="P9822" s="102"/>
      <c r="Q9822" s="215"/>
    </row>
    <row r="9823" spans="2:17" x14ac:dyDescent="0.3">
      <c r="B9823" s="102"/>
      <c r="C9823" s="210"/>
      <c r="D9823" s="102"/>
      <c r="E9823" s="210"/>
      <c r="F9823" s="102"/>
      <c r="G9823" s="210"/>
      <c r="H9823" s="102"/>
      <c r="I9823" s="210"/>
      <c r="J9823" s="102"/>
      <c r="K9823" s="210"/>
      <c r="L9823" s="102"/>
      <c r="M9823" s="210"/>
      <c r="N9823" s="102"/>
      <c r="O9823" s="210"/>
      <c r="P9823" s="102"/>
      <c r="Q9823" s="215"/>
    </row>
    <row r="9824" spans="2:17" x14ac:dyDescent="0.3">
      <c r="B9824" s="102"/>
      <c r="C9824" s="210"/>
      <c r="D9824" s="102"/>
      <c r="E9824" s="210"/>
      <c r="F9824" s="102"/>
      <c r="G9824" s="210"/>
      <c r="H9824" s="102"/>
      <c r="I9824" s="210"/>
      <c r="J9824" s="102"/>
      <c r="K9824" s="210"/>
      <c r="L9824" s="102"/>
      <c r="M9824" s="210"/>
      <c r="N9824" s="102"/>
      <c r="O9824" s="210"/>
      <c r="P9824" s="102"/>
      <c r="Q9824" s="215"/>
    </row>
    <row r="9825" spans="2:17" x14ac:dyDescent="0.3">
      <c r="B9825" s="102"/>
      <c r="C9825" s="210"/>
      <c r="D9825" s="102"/>
      <c r="E9825" s="210"/>
      <c r="F9825" s="102"/>
      <c r="G9825" s="210"/>
      <c r="H9825" s="102"/>
      <c r="I9825" s="210"/>
      <c r="J9825" s="102"/>
      <c r="K9825" s="210"/>
      <c r="L9825" s="102"/>
      <c r="M9825" s="210"/>
      <c r="N9825" s="102"/>
      <c r="O9825" s="210"/>
      <c r="P9825" s="102"/>
      <c r="Q9825" s="215"/>
    </row>
    <row r="9826" spans="2:17" x14ac:dyDescent="0.3">
      <c r="B9826" s="102"/>
      <c r="C9826" s="210"/>
      <c r="D9826" s="102"/>
      <c r="E9826" s="210"/>
      <c r="F9826" s="102"/>
      <c r="G9826" s="210"/>
      <c r="H9826" s="102"/>
      <c r="I9826" s="210"/>
      <c r="J9826" s="102"/>
      <c r="K9826" s="210"/>
      <c r="L9826" s="102"/>
      <c r="M9826" s="210"/>
      <c r="N9826" s="102"/>
      <c r="O9826" s="210"/>
      <c r="P9826" s="102"/>
      <c r="Q9826" s="215"/>
    </row>
    <row r="9827" spans="2:17" x14ac:dyDescent="0.3">
      <c r="B9827" s="102"/>
      <c r="C9827" s="210"/>
      <c r="D9827" s="102"/>
      <c r="E9827" s="210"/>
      <c r="F9827" s="102"/>
      <c r="G9827" s="210"/>
      <c r="H9827" s="102"/>
      <c r="I9827" s="210"/>
      <c r="J9827" s="102"/>
      <c r="K9827" s="210"/>
      <c r="L9827" s="102"/>
      <c r="M9827" s="210"/>
      <c r="N9827" s="102"/>
      <c r="O9827" s="210"/>
      <c r="P9827" s="102"/>
      <c r="Q9827" s="215"/>
    </row>
    <row r="9828" spans="2:17" x14ac:dyDescent="0.3">
      <c r="B9828" s="102"/>
      <c r="C9828" s="210"/>
      <c r="D9828" s="102"/>
      <c r="E9828" s="210"/>
      <c r="F9828" s="102"/>
      <c r="G9828" s="210"/>
      <c r="H9828" s="102"/>
      <c r="I9828" s="210"/>
      <c r="J9828" s="102"/>
      <c r="K9828" s="210"/>
      <c r="L9828" s="102"/>
      <c r="M9828" s="210"/>
      <c r="N9828" s="102"/>
      <c r="O9828" s="210"/>
      <c r="P9828" s="102"/>
      <c r="Q9828" s="215"/>
    </row>
    <row r="9829" spans="2:17" x14ac:dyDescent="0.3">
      <c r="B9829" s="102"/>
      <c r="C9829" s="210"/>
      <c r="D9829" s="102"/>
      <c r="E9829" s="210"/>
      <c r="F9829" s="102"/>
      <c r="G9829" s="210"/>
      <c r="H9829" s="102"/>
      <c r="I9829" s="210"/>
      <c r="J9829" s="102"/>
      <c r="K9829" s="210"/>
      <c r="L9829" s="102"/>
      <c r="M9829" s="210"/>
      <c r="N9829" s="102"/>
      <c r="O9829" s="210"/>
      <c r="P9829" s="102"/>
      <c r="Q9829" s="215"/>
    </row>
    <row r="9830" spans="2:17" x14ac:dyDescent="0.3">
      <c r="B9830" s="102"/>
      <c r="C9830" s="210"/>
      <c r="D9830" s="102"/>
      <c r="E9830" s="210"/>
      <c r="F9830" s="102"/>
      <c r="G9830" s="210"/>
      <c r="H9830" s="102"/>
      <c r="I9830" s="210"/>
      <c r="J9830" s="102"/>
      <c r="K9830" s="210"/>
      <c r="L9830" s="102"/>
      <c r="M9830" s="210"/>
      <c r="N9830" s="102"/>
      <c r="O9830" s="210"/>
      <c r="P9830" s="102"/>
      <c r="Q9830" s="215"/>
    </row>
    <row r="9831" spans="2:17" x14ac:dyDescent="0.3">
      <c r="B9831" s="102"/>
      <c r="C9831" s="210"/>
      <c r="D9831" s="102"/>
      <c r="E9831" s="210"/>
      <c r="F9831" s="102"/>
      <c r="G9831" s="210"/>
      <c r="H9831" s="102"/>
      <c r="I9831" s="210"/>
      <c r="J9831" s="102"/>
      <c r="K9831" s="210"/>
      <c r="L9831" s="102"/>
      <c r="M9831" s="210"/>
      <c r="N9831" s="102"/>
      <c r="O9831" s="210"/>
      <c r="P9831" s="102"/>
      <c r="Q9831" s="215"/>
    </row>
    <row r="9832" spans="2:17" x14ac:dyDescent="0.3">
      <c r="B9832" s="102"/>
      <c r="C9832" s="210"/>
      <c r="D9832" s="102"/>
      <c r="E9832" s="210"/>
      <c r="F9832" s="102"/>
      <c r="G9832" s="210"/>
      <c r="H9832" s="102"/>
      <c r="I9832" s="210"/>
      <c r="J9832" s="102"/>
      <c r="K9832" s="210"/>
      <c r="L9832" s="102"/>
      <c r="M9832" s="210"/>
      <c r="N9832" s="102"/>
      <c r="O9832" s="210"/>
      <c r="P9832" s="102"/>
      <c r="Q9832" s="215"/>
    </row>
    <row r="9833" spans="2:17" x14ac:dyDescent="0.3">
      <c r="B9833" s="102"/>
      <c r="C9833" s="210"/>
      <c r="D9833" s="102"/>
      <c r="E9833" s="210"/>
      <c r="F9833" s="102"/>
      <c r="G9833" s="210"/>
      <c r="H9833" s="102"/>
      <c r="I9833" s="210"/>
      <c r="J9833" s="102"/>
      <c r="K9833" s="210"/>
      <c r="L9833" s="102"/>
      <c r="M9833" s="210"/>
      <c r="N9833" s="102"/>
      <c r="O9833" s="210"/>
      <c r="P9833" s="102"/>
      <c r="Q9833" s="215"/>
    </row>
    <row r="9834" spans="2:17" x14ac:dyDescent="0.3">
      <c r="B9834" s="102"/>
      <c r="C9834" s="210"/>
      <c r="D9834" s="102"/>
      <c r="E9834" s="210"/>
      <c r="F9834" s="102"/>
      <c r="G9834" s="210"/>
      <c r="H9834" s="102"/>
      <c r="I9834" s="210"/>
      <c r="J9834" s="102"/>
      <c r="K9834" s="210"/>
      <c r="L9834" s="102"/>
      <c r="M9834" s="210"/>
      <c r="N9834" s="102"/>
      <c r="O9834" s="210"/>
      <c r="P9834" s="102"/>
      <c r="Q9834" s="215"/>
    </row>
    <row r="9835" spans="2:17" x14ac:dyDescent="0.3">
      <c r="B9835" s="102"/>
      <c r="C9835" s="210"/>
      <c r="D9835" s="102"/>
      <c r="E9835" s="210"/>
      <c r="F9835" s="102"/>
      <c r="G9835" s="210"/>
      <c r="H9835" s="102"/>
      <c r="I9835" s="210"/>
      <c r="J9835" s="102"/>
      <c r="K9835" s="210"/>
      <c r="L9835" s="102"/>
      <c r="M9835" s="210"/>
      <c r="N9835" s="102"/>
      <c r="O9835" s="210"/>
      <c r="P9835" s="102"/>
      <c r="Q9835" s="215"/>
    </row>
    <row r="9836" spans="2:17" x14ac:dyDescent="0.3">
      <c r="B9836" s="102"/>
      <c r="C9836" s="210"/>
      <c r="D9836" s="102"/>
      <c r="E9836" s="210"/>
      <c r="F9836" s="102"/>
      <c r="G9836" s="210"/>
      <c r="H9836" s="102"/>
      <c r="I9836" s="210"/>
      <c r="J9836" s="102"/>
      <c r="K9836" s="210"/>
      <c r="L9836" s="102"/>
      <c r="M9836" s="210"/>
      <c r="N9836" s="102"/>
      <c r="O9836" s="210"/>
      <c r="P9836" s="102"/>
      <c r="Q9836" s="215"/>
    </row>
    <row r="9837" spans="2:17" x14ac:dyDescent="0.3">
      <c r="B9837" s="102"/>
      <c r="C9837" s="210"/>
      <c r="D9837" s="102"/>
      <c r="E9837" s="210"/>
      <c r="F9837" s="102"/>
      <c r="G9837" s="210"/>
      <c r="H9837" s="102"/>
      <c r="I9837" s="210"/>
      <c r="J9837" s="102"/>
      <c r="K9837" s="210"/>
      <c r="L9837" s="102"/>
      <c r="M9837" s="210"/>
      <c r="N9837" s="102"/>
      <c r="O9837" s="210"/>
      <c r="P9837" s="102"/>
      <c r="Q9837" s="215"/>
    </row>
    <row r="9838" spans="2:17" x14ac:dyDescent="0.3">
      <c r="B9838" s="102"/>
      <c r="C9838" s="210"/>
      <c r="D9838" s="102"/>
      <c r="E9838" s="210"/>
      <c r="F9838" s="102"/>
      <c r="G9838" s="210"/>
      <c r="H9838" s="102"/>
      <c r="I9838" s="210"/>
      <c r="J9838" s="102"/>
      <c r="K9838" s="210"/>
      <c r="L9838" s="102"/>
      <c r="M9838" s="210"/>
      <c r="N9838" s="102"/>
      <c r="O9838" s="210"/>
      <c r="P9838" s="102"/>
      <c r="Q9838" s="215"/>
    </row>
    <row r="9839" spans="2:17" x14ac:dyDescent="0.3">
      <c r="B9839" s="102"/>
      <c r="C9839" s="210"/>
      <c r="D9839" s="102"/>
      <c r="E9839" s="210"/>
      <c r="F9839" s="102"/>
      <c r="G9839" s="210"/>
      <c r="H9839" s="102"/>
      <c r="I9839" s="210"/>
      <c r="J9839" s="102"/>
      <c r="K9839" s="210"/>
      <c r="L9839" s="102"/>
      <c r="M9839" s="210"/>
      <c r="N9839" s="102"/>
      <c r="O9839" s="210"/>
      <c r="P9839" s="102"/>
      <c r="Q9839" s="215"/>
    </row>
    <row r="9840" spans="2:17" x14ac:dyDescent="0.3">
      <c r="B9840" s="102"/>
      <c r="C9840" s="210"/>
      <c r="D9840" s="102"/>
      <c r="E9840" s="210"/>
      <c r="F9840" s="102"/>
      <c r="G9840" s="210"/>
      <c r="H9840" s="102"/>
      <c r="I9840" s="210"/>
      <c r="J9840" s="102"/>
      <c r="K9840" s="210"/>
      <c r="L9840" s="102"/>
      <c r="M9840" s="210"/>
      <c r="N9840" s="102"/>
      <c r="O9840" s="210"/>
      <c r="P9840" s="102"/>
      <c r="Q9840" s="215"/>
    </row>
    <row r="9841" spans="2:17" x14ac:dyDescent="0.3">
      <c r="B9841" s="102"/>
      <c r="C9841" s="210"/>
      <c r="D9841" s="102"/>
      <c r="E9841" s="210"/>
      <c r="F9841" s="102"/>
      <c r="G9841" s="210"/>
      <c r="H9841" s="102"/>
      <c r="I9841" s="210"/>
      <c r="J9841" s="102"/>
      <c r="K9841" s="210"/>
      <c r="L9841" s="102"/>
      <c r="M9841" s="210"/>
      <c r="N9841" s="102"/>
      <c r="O9841" s="210"/>
      <c r="P9841" s="102"/>
      <c r="Q9841" s="215"/>
    </row>
    <row r="9842" spans="2:17" x14ac:dyDescent="0.3">
      <c r="B9842" s="102"/>
      <c r="C9842" s="210"/>
      <c r="D9842" s="102"/>
      <c r="E9842" s="210"/>
      <c r="F9842" s="102"/>
      <c r="G9842" s="210"/>
      <c r="H9842" s="102"/>
      <c r="I9842" s="210"/>
      <c r="J9842" s="102"/>
      <c r="K9842" s="210"/>
      <c r="L9842" s="102"/>
      <c r="M9842" s="210"/>
      <c r="N9842" s="102"/>
      <c r="O9842" s="210"/>
      <c r="P9842" s="102"/>
      <c r="Q9842" s="215"/>
    </row>
    <row r="9843" spans="2:17" x14ac:dyDescent="0.3">
      <c r="B9843" s="102"/>
      <c r="C9843" s="210"/>
      <c r="D9843" s="102"/>
      <c r="E9843" s="210"/>
      <c r="F9843" s="102"/>
      <c r="G9843" s="210"/>
      <c r="H9843" s="102"/>
      <c r="I9843" s="210"/>
      <c r="J9843" s="102"/>
      <c r="K9843" s="210"/>
      <c r="L9843" s="102"/>
      <c r="M9843" s="210"/>
      <c r="N9843" s="102"/>
      <c r="O9843" s="210"/>
      <c r="P9843" s="102"/>
      <c r="Q9843" s="215"/>
    </row>
    <row r="9844" spans="2:17" x14ac:dyDescent="0.3">
      <c r="B9844" s="102"/>
      <c r="C9844" s="210"/>
      <c r="D9844" s="102"/>
      <c r="E9844" s="210"/>
      <c r="F9844" s="102"/>
      <c r="G9844" s="210"/>
      <c r="H9844" s="102"/>
      <c r="I9844" s="210"/>
      <c r="J9844" s="102"/>
      <c r="K9844" s="210"/>
      <c r="L9844" s="102"/>
      <c r="M9844" s="210"/>
      <c r="N9844" s="102"/>
      <c r="O9844" s="210"/>
      <c r="P9844" s="102"/>
      <c r="Q9844" s="215"/>
    </row>
    <row r="9845" spans="2:17" x14ac:dyDescent="0.3">
      <c r="B9845" s="102"/>
      <c r="C9845" s="210"/>
      <c r="D9845" s="102"/>
      <c r="E9845" s="210"/>
      <c r="F9845" s="102"/>
      <c r="G9845" s="210"/>
      <c r="H9845" s="102"/>
      <c r="I9845" s="210"/>
      <c r="J9845" s="102"/>
      <c r="K9845" s="210"/>
      <c r="L9845" s="102"/>
      <c r="M9845" s="210"/>
      <c r="N9845" s="102"/>
      <c r="O9845" s="210"/>
      <c r="P9845" s="102"/>
      <c r="Q9845" s="215"/>
    </row>
    <row r="9846" spans="2:17" x14ac:dyDescent="0.3">
      <c r="B9846" s="102"/>
      <c r="C9846" s="210"/>
      <c r="D9846" s="102"/>
      <c r="E9846" s="210"/>
      <c r="F9846" s="102"/>
      <c r="G9846" s="210"/>
      <c r="H9846" s="102"/>
      <c r="I9846" s="210"/>
      <c r="J9846" s="102"/>
      <c r="K9846" s="210"/>
      <c r="L9846" s="102"/>
      <c r="M9846" s="210"/>
      <c r="N9846" s="102"/>
      <c r="O9846" s="210"/>
      <c r="P9846" s="102"/>
      <c r="Q9846" s="215"/>
    </row>
    <row r="9847" spans="2:17" x14ac:dyDescent="0.3">
      <c r="B9847" s="102"/>
      <c r="C9847" s="210"/>
      <c r="D9847" s="102"/>
      <c r="E9847" s="210"/>
      <c r="F9847" s="102"/>
      <c r="G9847" s="210"/>
      <c r="H9847" s="102"/>
      <c r="I9847" s="210"/>
      <c r="J9847" s="102"/>
      <c r="K9847" s="210"/>
      <c r="L9847" s="102"/>
      <c r="M9847" s="210"/>
      <c r="N9847" s="102"/>
      <c r="O9847" s="210"/>
      <c r="P9847" s="102"/>
      <c r="Q9847" s="215"/>
    </row>
    <row r="9848" spans="2:17" x14ac:dyDescent="0.3">
      <c r="B9848" s="102"/>
      <c r="C9848" s="210"/>
      <c r="D9848" s="102"/>
      <c r="E9848" s="210"/>
      <c r="F9848" s="102"/>
      <c r="G9848" s="210"/>
      <c r="H9848" s="102"/>
      <c r="I9848" s="210"/>
      <c r="J9848" s="102"/>
      <c r="K9848" s="210"/>
      <c r="L9848" s="102"/>
      <c r="M9848" s="210"/>
      <c r="N9848" s="102"/>
      <c r="O9848" s="210"/>
      <c r="P9848" s="102"/>
      <c r="Q9848" s="215"/>
    </row>
    <row r="9849" spans="2:17" x14ac:dyDescent="0.3">
      <c r="B9849" s="102"/>
      <c r="C9849" s="210"/>
      <c r="D9849" s="102"/>
      <c r="E9849" s="210"/>
      <c r="F9849" s="102"/>
      <c r="G9849" s="210"/>
      <c r="H9849" s="102"/>
      <c r="I9849" s="210"/>
      <c r="J9849" s="102"/>
      <c r="K9849" s="210"/>
      <c r="L9849" s="102"/>
      <c r="M9849" s="210"/>
      <c r="N9849" s="102"/>
      <c r="O9849" s="210"/>
      <c r="P9849" s="102"/>
      <c r="Q9849" s="215"/>
    </row>
    <row r="9850" spans="2:17" x14ac:dyDescent="0.3">
      <c r="B9850" s="102"/>
      <c r="C9850" s="210"/>
      <c r="D9850" s="102"/>
      <c r="E9850" s="210"/>
      <c r="F9850" s="102"/>
      <c r="G9850" s="210"/>
      <c r="H9850" s="102"/>
      <c r="I9850" s="210"/>
      <c r="J9850" s="102"/>
      <c r="K9850" s="210"/>
      <c r="L9850" s="102"/>
      <c r="M9850" s="210"/>
      <c r="N9850" s="102"/>
      <c r="O9850" s="210"/>
      <c r="P9850" s="102"/>
      <c r="Q9850" s="215"/>
    </row>
    <row r="9851" spans="2:17" x14ac:dyDescent="0.3">
      <c r="B9851" s="102"/>
      <c r="C9851" s="210"/>
      <c r="D9851" s="102"/>
      <c r="E9851" s="210"/>
      <c r="F9851" s="102"/>
      <c r="G9851" s="210"/>
      <c r="H9851" s="102"/>
      <c r="I9851" s="210"/>
      <c r="J9851" s="102"/>
      <c r="K9851" s="210"/>
      <c r="L9851" s="102"/>
      <c r="M9851" s="210"/>
      <c r="N9851" s="102"/>
      <c r="O9851" s="210"/>
      <c r="P9851" s="102"/>
      <c r="Q9851" s="215"/>
    </row>
    <row r="9852" spans="2:17" x14ac:dyDescent="0.3">
      <c r="B9852" s="102"/>
      <c r="C9852" s="210"/>
      <c r="D9852" s="102"/>
      <c r="E9852" s="210"/>
      <c r="F9852" s="102"/>
      <c r="G9852" s="210"/>
      <c r="H9852" s="102"/>
      <c r="I9852" s="210"/>
      <c r="J9852" s="102"/>
      <c r="K9852" s="210"/>
      <c r="L9852" s="102"/>
      <c r="M9852" s="210"/>
      <c r="N9852" s="102"/>
      <c r="O9852" s="210"/>
      <c r="P9852" s="102"/>
      <c r="Q9852" s="215"/>
    </row>
    <row r="9853" spans="2:17" x14ac:dyDescent="0.3">
      <c r="B9853" s="102"/>
      <c r="C9853" s="210"/>
      <c r="D9853" s="102"/>
      <c r="E9853" s="210"/>
      <c r="F9853" s="102"/>
      <c r="G9853" s="210"/>
      <c r="H9853" s="102"/>
      <c r="I9853" s="210"/>
      <c r="J9853" s="102"/>
      <c r="K9853" s="210"/>
      <c r="L9853" s="102"/>
      <c r="M9853" s="210"/>
      <c r="N9853" s="102"/>
      <c r="O9853" s="210"/>
      <c r="P9853" s="102"/>
      <c r="Q9853" s="215"/>
    </row>
    <row r="9854" spans="2:17" x14ac:dyDescent="0.3">
      <c r="B9854" s="102"/>
      <c r="C9854" s="210"/>
      <c r="D9854" s="102"/>
      <c r="E9854" s="210"/>
      <c r="F9854" s="102"/>
      <c r="G9854" s="210"/>
      <c r="H9854" s="102"/>
      <c r="I9854" s="210"/>
      <c r="J9854" s="102"/>
      <c r="K9854" s="210"/>
      <c r="L9854" s="102"/>
      <c r="M9854" s="210"/>
      <c r="N9854" s="102"/>
      <c r="O9854" s="210"/>
      <c r="P9854" s="102"/>
      <c r="Q9854" s="215"/>
    </row>
    <row r="9855" spans="2:17" x14ac:dyDescent="0.3">
      <c r="B9855" s="102"/>
      <c r="C9855" s="210"/>
      <c r="D9855" s="102"/>
      <c r="E9855" s="210"/>
      <c r="F9855" s="102"/>
      <c r="G9855" s="210"/>
      <c r="H9855" s="102"/>
      <c r="I9855" s="210"/>
      <c r="J9855" s="102"/>
      <c r="K9855" s="210"/>
      <c r="L9855" s="102"/>
      <c r="M9855" s="210"/>
      <c r="N9855" s="102"/>
      <c r="O9855" s="210"/>
      <c r="P9855" s="102"/>
      <c r="Q9855" s="215"/>
    </row>
    <row r="9856" spans="2:17" x14ac:dyDescent="0.3">
      <c r="B9856" s="102"/>
      <c r="C9856" s="210"/>
      <c r="D9856" s="102"/>
      <c r="E9856" s="210"/>
      <c r="F9856" s="102"/>
      <c r="G9856" s="210"/>
      <c r="H9856" s="102"/>
      <c r="I9856" s="210"/>
      <c r="J9856" s="102"/>
      <c r="K9856" s="210"/>
      <c r="L9856" s="102"/>
      <c r="M9856" s="210"/>
      <c r="N9856" s="102"/>
      <c r="O9856" s="210"/>
      <c r="P9856" s="102"/>
      <c r="Q9856" s="215"/>
    </row>
    <row r="9857" spans="2:17" x14ac:dyDescent="0.3">
      <c r="B9857" s="102"/>
      <c r="C9857" s="210"/>
      <c r="D9857" s="102"/>
      <c r="E9857" s="210"/>
      <c r="F9857" s="102"/>
      <c r="G9857" s="210"/>
      <c r="H9857" s="102"/>
      <c r="I9857" s="210"/>
      <c r="J9857" s="102"/>
      <c r="K9857" s="210"/>
      <c r="L9857" s="102"/>
      <c r="M9857" s="210"/>
      <c r="N9857" s="102"/>
      <c r="O9857" s="210"/>
      <c r="P9857" s="102"/>
      <c r="Q9857" s="215"/>
    </row>
    <row r="9858" spans="2:17" x14ac:dyDescent="0.3">
      <c r="B9858" s="102"/>
      <c r="C9858" s="210"/>
      <c r="D9858" s="102"/>
      <c r="E9858" s="210"/>
      <c r="F9858" s="102"/>
      <c r="G9858" s="210"/>
      <c r="H9858" s="102"/>
      <c r="I9858" s="210"/>
      <c r="J9858" s="102"/>
      <c r="K9858" s="210"/>
      <c r="L9858" s="102"/>
      <c r="M9858" s="210"/>
      <c r="N9858" s="102"/>
      <c r="O9858" s="210"/>
      <c r="P9858" s="102"/>
      <c r="Q9858" s="215"/>
    </row>
    <row r="9859" spans="2:17" x14ac:dyDescent="0.3">
      <c r="B9859" s="102"/>
      <c r="C9859" s="210"/>
      <c r="D9859" s="102"/>
      <c r="E9859" s="210"/>
      <c r="F9859" s="102"/>
      <c r="G9859" s="210"/>
      <c r="H9859" s="102"/>
      <c r="I9859" s="210"/>
      <c r="J9859" s="102"/>
      <c r="K9859" s="210"/>
      <c r="L9859" s="102"/>
      <c r="M9859" s="210"/>
      <c r="N9859" s="102"/>
      <c r="O9859" s="210"/>
      <c r="P9859" s="102"/>
      <c r="Q9859" s="215"/>
    </row>
    <row r="9860" spans="2:17" x14ac:dyDescent="0.3">
      <c r="B9860" s="102"/>
      <c r="C9860" s="210"/>
      <c r="D9860" s="102"/>
      <c r="E9860" s="210"/>
      <c r="F9860" s="102"/>
      <c r="G9860" s="210"/>
      <c r="H9860" s="102"/>
      <c r="I9860" s="210"/>
      <c r="J9860" s="102"/>
      <c r="K9860" s="210"/>
      <c r="L9860" s="102"/>
      <c r="M9860" s="210"/>
      <c r="N9860" s="102"/>
      <c r="O9860" s="210"/>
      <c r="P9860" s="102"/>
      <c r="Q9860" s="215"/>
    </row>
    <row r="9861" spans="2:17" x14ac:dyDescent="0.3">
      <c r="B9861" s="102"/>
      <c r="C9861" s="210"/>
      <c r="D9861" s="102"/>
      <c r="E9861" s="210"/>
      <c r="F9861" s="102"/>
      <c r="G9861" s="210"/>
      <c r="H9861" s="102"/>
      <c r="I9861" s="210"/>
      <c r="J9861" s="102"/>
      <c r="K9861" s="210"/>
      <c r="L9861" s="102"/>
      <c r="M9861" s="210"/>
      <c r="N9861" s="102"/>
      <c r="O9861" s="210"/>
      <c r="P9861" s="102"/>
      <c r="Q9861" s="215"/>
    </row>
    <row r="9862" spans="2:17" x14ac:dyDescent="0.3">
      <c r="B9862" s="102"/>
      <c r="C9862" s="210"/>
      <c r="D9862" s="102"/>
      <c r="E9862" s="210"/>
      <c r="F9862" s="102"/>
      <c r="G9862" s="210"/>
      <c r="H9862" s="102"/>
      <c r="I9862" s="210"/>
      <c r="J9862" s="102"/>
      <c r="K9862" s="210"/>
      <c r="L9862" s="102"/>
      <c r="M9862" s="210"/>
      <c r="N9862" s="102"/>
      <c r="O9862" s="210"/>
      <c r="P9862" s="102"/>
      <c r="Q9862" s="215"/>
    </row>
    <row r="9863" spans="2:17" x14ac:dyDescent="0.3">
      <c r="B9863" s="102"/>
      <c r="C9863" s="210"/>
      <c r="D9863" s="102"/>
      <c r="E9863" s="210"/>
      <c r="F9863" s="102"/>
      <c r="G9863" s="210"/>
      <c r="H9863" s="102"/>
      <c r="I9863" s="210"/>
      <c r="J9863" s="102"/>
      <c r="K9863" s="210"/>
      <c r="L9863" s="102"/>
      <c r="M9863" s="210"/>
      <c r="N9863" s="102"/>
      <c r="O9863" s="210"/>
      <c r="P9863" s="102"/>
      <c r="Q9863" s="215"/>
    </row>
    <row r="9864" spans="2:17" x14ac:dyDescent="0.3">
      <c r="B9864" s="102"/>
      <c r="C9864" s="210"/>
      <c r="D9864" s="102"/>
      <c r="E9864" s="210"/>
      <c r="F9864" s="102"/>
      <c r="G9864" s="210"/>
      <c r="H9864" s="102"/>
      <c r="I9864" s="210"/>
      <c r="J9864" s="102"/>
      <c r="K9864" s="210"/>
      <c r="L9864" s="102"/>
      <c r="M9864" s="210"/>
      <c r="N9864" s="102"/>
      <c r="O9864" s="210"/>
      <c r="P9864" s="102"/>
      <c r="Q9864" s="215"/>
    </row>
    <row r="9865" spans="2:17" x14ac:dyDescent="0.3">
      <c r="B9865" s="102"/>
      <c r="C9865" s="210"/>
      <c r="D9865" s="102"/>
      <c r="E9865" s="210"/>
      <c r="F9865" s="102"/>
      <c r="G9865" s="210"/>
      <c r="H9865" s="102"/>
      <c r="I9865" s="210"/>
      <c r="J9865" s="102"/>
      <c r="K9865" s="210"/>
      <c r="L9865" s="102"/>
      <c r="M9865" s="210"/>
      <c r="N9865" s="102"/>
      <c r="O9865" s="210"/>
      <c r="P9865" s="102"/>
      <c r="Q9865" s="215"/>
    </row>
    <row r="9866" spans="2:17" x14ac:dyDescent="0.3">
      <c r="B9866" s="102"/>
      <c r="C9866" s="210"/>
      <c r="D9866" s="102"/>
      <c r="E9866" s="210"/>
      <c r="F9866" s="102"/>
      <c r="G9866" s="210"/>
      <c r="H9866" s="102"/>
      <c r="I9866" s="210"/>
      <c r="J9866" s="102"/>
      <c r="K9866" s="210"/>
      <c r="L9866" s="102"/>
      <c r="M9866" s="210"/>
      <c r="N9866" s="102"/>
      <c r="O9866" s="210"/>
      <c r="P9866" s="102"/>
      <c r="Q9866" s="215"/>
    </row>
    <row r="9867" spans="2:17" x14ac:dyDescent="0.3">
      <c r="B9867" s="102"/>
      <c r="C9867" s="210"/>
      <c r="D9867" s="102"/>
      <c r="E9867" s="210"/>
      <c r="F9867" s="102"/>
      <c r="G9867" s="210"/>
      <c r="H9867" s="102"/>
      <c r="I9867" s="210"/>
      <c r="J9867" s="102"/>
      <c r="K9867" s="210"/>
      <c r="L9867" s="102"/>
      <c r="M9867" s="210"/>
      <c r="N9867" s="102"/>
      <c r="O9867" s="210"/>
      <c r="P9867" s="102"/>
      <c r="Q9867" s="215"/>
    </row>
    <row r="9868" spans="2:17" x14ac:dyDescent="0.3">
      <c r="B9868" s="102"/>
      <c r="C9868" s="210"/>
      <c r="D9868" s="102"/>
      <c r="E9868" s="210"/>
      <c r="F9868" s="102"/>
      <c r="G9868" s="210"/>
      <c r="H9868" s="102"/>
      <c r="I9868" s="210"/>
      <c r="J9868" s="102"/>
      <c r="K9868" s="210"/>
      <c r="L9868" s="102"/>
      <c r="M9868" s="210"/>
      <c r="N9868" s="102"/>
      <c r="O9868" s="210"/>
      <c r="P9868" s="102"/>
      <c r="Q9868" s="215"/>
    </row>
    <row r="9869" spans="2:17" x14ac:dyDescent="0.3">
      <c r="B9869" s="102"/>
      <c r="C9869" s="210"/>
      <c r="D9869" s="102"/>
      <c r="E9869" s="210"/>
      <c r="F9869" s="102"/>
      <c r="G9869" s="210"/>
      <c r="H9869" s="102"/>
      <c r="I9869" s="210"/>
      <c r="J9869" s="102"/>
      <c r="K9869" s="210"/>
      <c r="L9869" s="102"/>
      <c r="M9869" s="210"/>
      <c r="N9869" s="102"/>
      <c r="O9869" s="210"/>
      <c r="P9869" s="102"/>
      <c r="Q9869" s="215"/>
    </row>
    <row r="9870" spans="2:17" x14ac:dyDescent="0.3">
      <c r="B9870" s="102"/>
      <c r="C9870" s="210"/>
      <c r="D9870" s="102"/>
      <c r="E9870" s="210"/>
      <c r="F9870" s="102"/>
      <c r="G9870" s="210"/>
      <c r="H9870" s="102"/>
      <c r="I9870" s="210"/>
      <c r="J9870" s="102"/>
      <c r="K9870" s="210"/>
      <c r="L9870" s="102"/>
      <c r="M9870" s="210"/>
      <c r="N9870" s="102"/>
      <c r="O9870" s="210"/>
      <c r="P9870" s="102"/>
      <c r="Q9870" s="215"/>
    </row>
    <row r="9871" spans="2:17" x14ac:dyDescent="0.3">
      <c r="B9871" s="102"/>
      <c r="C9871" s="210"/>
      <c r="D9871" s="102"/>
      <c r="E9871" s="210"/>
      <c r="F9871" s="102"/>
      <c r="G9871" s="210"/>
      <c r="H9871" s="102"/>
      <c r="I9871" s="210"/>
      <c r="J9871" s="102"/>
      <c r="K9871" s="210"/>
      <c r="L9871" s="102"/>
      <c r="M9871" s="210"/>
      <c r="N9871" s="102"/>
      <c r="O9871" s="210"/>
      <c r="P9871" s="102"/>
      <c r="Q9871" s="215"/>
    </row>
    <row r="9872" spans="2:17" x14ac:dyDescent="0.3">
      <c r="B9872" s="102"/>
      <c r="C9872" s="210"/>
      <c r="D9872" s="102"/>
      <c r="E9872" s="210"/>
      <c r="F9872" s="102"/>
      <c r="G9872" s="210"/>
      <c r="H9872" s="102"/>
      <c r="I9872" s="210"/>
      <c r="J9872" s="102"/>
      <c r="K9872" s="210"/>
      <c r="L9872" s="102"/>
      <c r="M9872" s="210"/>
      <c r="N9872" s="102"/>
      <c r="O9872" s="210"/>
      <c r="P9872" s="102"/>
      <c r="Q9872" s="215"/>
    </row>
    <row r="9873" spans="2:17" x14ac:dyDescent="0.3">
      <c r="B9873" s="102"/>
      <c r="C9873" s="210"/>
      <c r="D9873" s="102"/>
      <c r="E9873" s="210"/>
      <c r="F9873" s="102"/>
      <c r="G9873" s="210"/>
      <c r="H9873" s="102"/>
      <c r="I9873" s="210"/>
      <c r="J9873" s="102"/>
      <c r="K9873" s="210"/>
      <c r="L9873" s="102"/>
      <c r="M9873" s="210"/>
      <c r="N9873" s="102"/>
      <c r="O9873" s="210"/>
      <c r="P9873" s="102"/>
      <c r="Q9873" s="215"/>
    </row>
    <row r="9874" spans="2:17" x14ac:dyDescent="0.3">
      <c r="B9874" s="102"/>
      <c r="C9874" s="210"/>
      <c r="D9874" s="102"/>
      <c r="E9874" s="210"/>
      <c r="F9874" s="102"/>
      <c r="G9874" s="210"/>
      <c r="H9874" s="102"/>
      <c r="I9874" s="210"/>
      <c r="J9874" s="102"/>
      <c r="K9874" s="210"/>
      <c r="L9874" s="102"/>
      <c r="M9874" s="210"/>
      <c r="N9874" s="102"/>
      <c r="O9874" s="210"/>
      <c r="P9874" s="102"/>
      <c r="Q9874" s="215"/>
    </row>
    <row r="9875" spans="2:17" x14ac:dyDescent="0.3">
      <c r="B9875" s="102"/>
      <c r="C9875" s="210"/>
      <c r="D9875" s="102"/>
      <c r="E9875" s="210"/>
      <c r="F9875" s="102"/>
      <c r="G9875" s="210"/>
      <c r="H9875" s="102"/>
      <c r="I9875" s="210"/>
      <c r="J9875" s="102"/>
      <c r="K9875" s="210"/>
      <c r="L9875" s="102"/>
      <c r="M9875" s="210"/>
      <c r="N9875" s="102"/>
      <c r="O9875" s="210"/>
      <c r="P9875" s="102"/>
      <c r="Q9875" s="215"/>
    </row>
    <row r="9876" spans="2:17" x14ac:dyDescent="0.3">
      <c r="B9876" s="102"/>
      <c r="C9876" s="210"/>
      <c r="D9876" s="102"/>
      <c r="E9876" s="210"/>
      <c r="F9876" s="102"/>
      <c r="G9876" s="210"/>
      <c r="H9876" s="102"/>
      <c r="I9876" s="210"/>
      <c r="J9876" s="102"/>
      <c r="K9876" s="210"/>
      <c r="L9876" s="102"/>
      <c r="M9876" s="210"/>
      <c r="N9876" s="102"/>
      <c r="O9876" s="210"/>
      <c r="P9876" s="102"/>
      <c r="Q9876" s="215"/>
    </row>
    <row r="9877" spans="2:17" x14ac:dyDescent="0.3">
      <c r="B9877" s="102"/>
      <c r="C9877" s="210"/>
      <c r="D9877" s="102"/>
      <c r="E9877" s="210"/>
      <c r="F9877" s="102"/>
      <c r="G9877" s="210"/>
      <c r="H9877" s="102"/>
      <c r="I9877" s="210"/>
      <c r="J9877" s="102"/>
      <c r="K9877" s="210"/>
      <c r="L9877" s="102"/>
      <c r="M9877" s="210"/>
      <c r="N9877" s="102"/>
      <c r="O9877" s="210"/>
      <c r="P9877" s="102"/>
      <c r="Q9877" s="215"/>
    </row>
    <row r="9878" spans="2:17" x14ac:dyDescent="0.3">
      <c r="B9878" s="102"/>
      <c r="C9878" s="210"/>
      <c r="D9878" s="102"/>
      <c r="E9878" s="210"/>
      <c r="F9878" s="102"/>
      <c r="G9878" s="210"/>
      <c r="H9878" s="102"/>
      <c r="I9878" s="210"/>
      <c r="J9878" s="102"/>
      <c r="K9878" s="210"/>
      <c r="L9878" s="102"/>
      <c r="M9878" s="210"/>
      <c r="N9878" s="102"/>
      <c r="O9878" s="210"/>
      <c r="P9878" s="102"/>
      <c r="Q9878" s="215"/>
    </row>
    <row r="9879" spans="2:17" x14ac:dyDescent="0.3">
      <c r="B9879" s="102"/>
      <c r="C9879" s="210"/>
      <c r="D9879" s="102"/>
      <c r="E9879" s="210"/>
      <c r="F9879" s="102"/>
      <c r="G9879" s="210"/>
      <c r="H9879" s="102"/>
      <c r="I9879" s="210"/>
      <c r="J9879" s="102"/>
      <c r="K9879" s="210"/>
      <c r="L9879" s="102"/>
      <c r="M9879" s="210"/>
      <c r="N9879" s="102"/>
      <c r="O9879" s="210"/>
      <c r="P9879" s="102"/>
      <c r="Q9879" s="215"/>
    </row>
    <row r="9880" spans="2:17" x14ac:dyDescent="0.3">
      <c r="B9880" s="102"/>
      <c r="C9880" s="210"/>
      <c r="D9880" s="102"/>
      <c r="E9880" s="210"/>
      <c r="F9880" s="102"/>
      <c r="G9880" s="210"/>
      <c r="H9880" s="102"/>
      <c r="I9880" s="210"/>
      <c r="J9880" s="102"/>
      <c r="K9880" s="210"/>
      <c r="L9880" s="102"/>
      <c r="M9880" s="210"/>
      <c r="N9880" s="102"/>
      <c r="O9880" s="210"/>
      <c r="P9880" s="102"/>
      <c r="Q9880" s="215"/>
    </row>
    <row r="9881" spans="2:17" x14ac:dyDescent="0.3">
      <c r="B9881" s="102"/>
      <c r="C9881" s="210"/>
      <c r="D9881" s="102"/>
      <c r="E9881" s="210"/>
      <c r="F9881" s="102"/>
      <c r="G9881" s="210"/>
      <c r="H9881" s="102"/>
      <c r="I9881" s="210"/>
      <c r="J9881" s="102"/>
      <c r="K9881" s="210"/>
      <c r="L9881" s="102"/>
      <c r="M9881" s="210"/>
      <c r="N9881" s="102"/>
      <c r="O9881" s="210"/>
      <c r="P9881" s="102"/>
      <c r="Q9881" s="215"/>
    </row>
    <row r="9882" spans="2:17" x14ac:dyDescent="0.3">
      <c r="B9882" s="102"/>
      <c r="C9882" s="210"/>
      <c r="D9882" s="102"/>
      <c r="E9882" s="210"/>
      <c r="F9882" s="102"/>
      <c r="G9882" s="210"/>
      <c r="H9882" s="102"/>
      <c r="I9882" s="210"/>
      <c r="J9882" s="102"/>
      <c r="K9882" s="210"/>
      <c r="L9882" s="102"/>
      <c r="M9882" s="210"/>
      <c r="N9882" s="102"/>
      <c r="O9882" s="210"/>
      <c r="P9882" s="102"/>
      <c r="Q9882" s="215"/>
    </row>
    <row r="9883" spans="2:17" x14ac:dyDescent="0.3">
      <c r="B9883" s="102"/>
      <c r="C9883" s="210"/>
      <c r="D9883" s="102"/>
      <c r="E9883" s="210"/>
      <c r="F9883" s="102"/>
      <c r="G9883" s="210"/>
      <c r="H9883" s="102"/>
      <c r="I9883" s="210"/>
      <c r="J9883" s="102"/>
      <c r="K9883" s="210"/>
      <c r="L9883" s="102"/>
      <c r="M9883" s="210"/>
      <c r="N9883" s="102"/>
      <c r="O9883" s="210"/>
      <c r="P9883" s="102"/>
      <c r="Q9883" s="215"/>
    </row>
    <row r="9884" spans="2:17" x14ac:dyDescent="0.3">
      <c r="B9884" s="102"/>
      <c r="C9884" s="210"/>
      <c r="D9884" s="102"/>
      <c r="E9884" s="210"/>
      <c r="F9884" s="102"/>
      <c r="G9884" s="210"/>
      <c r="H9884" s="102"/>
      <c r="I9884" s="210"/>
      <c r="J9884" s="102"/>
      <c r="K9884" s="210"/>
      <c r="L9884" s="102"/>
      <c r="M9884" s="210"/>
      <c r="N9884" s="102"/>
      <c r="O9884" s="210"/>
      <c r="P9884" s="102"/>
      <c r="Q9884" s="215"/>
    </row>
    <row r="9885" spans="2:17" x14ac:dyDescent="0.3">
      <c r="B9885" s="102"/>
      <c r="C9885" s="210"/>
      <c r="D9885" s="102"/>
      <c r="E9885" s="210"/>
      <c r="F9885" s="102"/>
      <c r="G9885" s="210"/>
      <c r="H9885" s="102"/>
      <c r="I9885" s="210"/>
      <c r="J9885" s="102"/>
      <c r="K9885" s="210"/>
      <c r="L9885" s="102"/>
      <c r="M9885" s="210"/>
      <c r="N9885" s="102"/>
      <c r="O9885" s="210"/>
      <c r="P9885" s="102"/>
      <c r="Q9885" s="215"/>
    </row>
    <row r="9886" spans="2:17" x14ac:dyDescent="0.3">
      <c r="B9886" s="102"/>
      <c r="C9886" s="210"/>
      <c r="D9886" s="102"/>
      <c r="E9886" s="210"/>
      <c r="F9886" s="102"/>
      <c r="G9886" s="210"/>
      <c r="H9886" s="102"/>
      <c r="I9886" s="210"/>
      <c r="J9886" s="102"/>
      <c r="K9886" s="210"/>
      <c r="L9886" s="102"/>
      <c r="M9886" s="210"/>
      <c r="N9886" s="102"/>
      <c r="O9886" s="210"/>
      <c r="P9886" s="102"/>
      <c r="Q9886" s="215"/>
    </row>
    <row r="9887" spans="2:17" x14ac:dyDescent="0.3">
      <c r="B9887" s="102"/>
      <c r="C9887" s="210"/>
      <c r="D9887" s="102"/>
      <c r="E9887" s="210"/>
      <c r="F9887" s="102"/>
      <c r="G9887" s="210"/>
      <c r="H9887" s="102"/>
      <c r="I9887" s="210"/>
      <c r="J9887" s="102"/>
      <c r="K9887" s="210"/>
      <c r="L9887" s="102"/>
      <c r="M9887" s="210"/>
      <c r="N9887" s="102"/>
      <c r="O9887" s="210"/>
      <c r="P9887" s="102"/>
      <c r="Q9887" s="215"/>
    </row>
    <row r="9888" spans="2:17" x14ac:dyDescent="0.3">
      <c r="B9888" s="102"/>
      <c r="C9888" s="210"/>
      <c r="D9888" s="102"/>
      <c r="E9888" s="210"/>
      <c r="F9888" s="102"/>
      <c r="G9888" s="210"/>
      <c r="H9888" s="102"/>
      <c r="I9888" s="210"/>
      <c r="J9888" s="102"/>
      <c r="K9888" s="210"/>
      <c r="L9888" s="102"/>
      <c r="M9888" s="210"/>
      <c r="N9888" s="102"/>
      <c r="O9888" s="210"/>
      <c r="P9888" s="102"/>
      <c r="Q9888" s="215"/>
    </row>
    <row r="9889" spans="2:17" x14ac:dyDescent="0.3">
      <c r="B9889" s="102"/>
      <c r="C9889" s="210"/>
      <c r="D9889" s="102"/>
      <c r="E9889" s="210"/>
      <c r="F9889" s="102"/>
      <c r="G9889" s="210"/>
      <c r="H9889" s="102"/>
      <c r="I9889" s="210"/>
      <c r="J9889" s="102"/>
      <c r="K9889" s="210"/>
      <c r="L9889" s="102"/>
      <c r="M9889" s="210"/>
      <c r="N9889" s="102"/>
      <c r="O9889" s="210"/>
      <c r="P9889" s="102"/>
      <c r="Q9889" s="215"/>
    </row>
    <row r="9890" spans="2:17" x14ac:dyDescent="0.3">
      <c r="B9890" s="102"/>
      <c r="C9890" s="210"/>
      <c r="D9890" s="102"/>
      <c r="E9890" s="210"/>
      <c r="F9890" s="102"/>
      <c r="G9890" s="210"/>
      <c r="H9890" s="102"/>
      <c r="I9890" s="210"/>
      <c r="J9890" s="102"/>
      <c r="K9890" s="210"/>
      <c r="L9890" s="102"/>
      <c r="M9890" s="210"/>
      <c r="N9890" s="102"/>
      <c r="O9890" s="210"/>
      <c r="P9890" s="102"/>
      <c r="Q9890" s="215"/>
    </row>
    <row r="9891" spans="2:17" x14ac:dyDescent="0.3">
      <c r="B9891" s="102"/>
      <c r="C9891" s="210"/>
      <c r="D9891" s="102"/>
      <c r="E9891" s="210"/>
      <c r="F9891" s="102"/>
      <c r="G9891" s="210"/>
      <c r="H9891" s="102"/>
      <c r="I9891" s="210"/>
      <c r="J9891" s="102"/>
      <c r="K9891" s="210"/>
      <c r="L9891" s="102"/>
      <c r="M9891" s="210"/>
      <c r="N9891" s="102"/>
      <c r="O9891" s="210"/>
      <c r="P9891" s="102"/>
      <c r="Q9891" s="215"/>
    </row>
    <row r="9892" spans="2:17" x14ac:dyDescent="0.3">
      <c r="B9892" s="102"/>
      <c r="C9892" s="210"/>
      <c r="D9892" s="102"/>
      <c r="E9892" s="210"/>
      <c r="F9892" s="102"/>
      <c r="G9892" s="210"/>
      <c r="H9892" s="102"/>
      <c r="I9892" s="210"/>
      <c r="J9892" s="102"/>
      <c r="K9892" s="210"/>
      <c r="L9892" s="102"/>
      <c r="M9892" s="210"/>
      <c r="N9892" s="102"/>
      <c r="O9892" s="210"/>
      <c r="P9892" s="102"/>
      <c r="Q9892" s="215"/>
    </row>
    <row r="9893" spans="2:17" x14ac:dyDescent="0.3">
      <c r="B9893" s="102"/>
      <c r="C9893" s="210"/>
      <c r="D9893" s="102"/>
      <c r="E9893" s="210"/>
      <c r="F9893" s="102"/>
      <c r="G9893" s="210"/>
      <c r="H9893" s="102"/>
      <c r="I9893" s="210"/>
      <c r="J9893" s="102"/>
      <c r="K9893" s="210"/>
      <c r="L9893" s="102"/>
      <c r="M9893" s="210"/>
      <c r="N9893" s="102"/>
      <c r="O9893" s="210"/>
      <c r="P9893" s="102"/>
      <c r="Q9893" s="215"/>
    </row>
    <row r="9894" spans="2:17" x14ac:dyDescent="0.3">
      <c r="B9894" s="102"/>
      <c r="C9894" s="210"/>
      <c r="D9894" s="102"/>
      <c r="E9894" s="210"/>
      <c r="F9894" s="102"/>
      <c r="G9894" s="210"/>
      <c r="H9894" s="102"/>
      <c r="I9894" s="210"/>
      <c r="J9894" s="102"/>
      <c r="K9894" s="210"/>
      <c r="L9894" s="102"/>
      <c r="M9894" s="210"/>
      <c r="N9894" s="102"/>
      <c r="O9894" s="210"/>
      <c r="P9894" s="102"/>
      <c r="Q9894" s="215"/>
    </row>
    <row r="9895" spans="2:17" x14ac:dyDescent="0.3">
      <c r="B9895" s="102"/>
      <c r="C9895" s="210"/>
      <c r="D9895" s="102"/>
      <c r="E9895" s="210"/>
      <c r="F9895" s="102"/>
      <c r="G9895" s="210"/>
      <c r="H9895" s="102"/>
      <c r="I9895" s="210"/>
      <c r="J9895" s="102"/>
      <c r="K9895" s="210"/>
      <c r="L9895" s="102"/>
      <c r="M9895" s="210"/>
      <c r="N9895" s="102"/>
      <c r="O9895" s="210"/>
      <c r="P9895" s="102"/>
      <c r="Q9895" s="215"/>
    </row>
    <row r="9896" spans="2:17" x14ac:dyDescent="0.3">
      <c r="B9896" s="102"/>
      <c r="C9896" s="210"/>
      <c r="D9896" s="102"/>
      <c r="E9896" s="210"/>
      <c r="F9896" s="102"/>
      <c r="G9896" s="210"/>
      <c r="H9896" s="102"/>
      <c r="I9896" s="210"/>
      <c r="J9896" s="102"/>
      <c r="K9896" s="210"/>
      <c r="L9896" s="102"/>
      <c r="M9896" s="210"/>
      <c r="N9896" s="102"/>
      <c r="O9896" s="210"/>
      <c r="P9896" s="102"/>
      <c r="Q9896" s="215"/>
    </row>
    <row r="9897" spans="2:17" x14ac:dyDescent="0.3">
      <c r="B9897" s="102"/>
      <c r="C9897" s="210"/>
      <c r="D9897" s="102"/>
      <c r="E9897" s="210"/>
      <c r="F9897" s="102"/>
      <c r="G9897" s="210"/>
      <c r="H9897" s="102"/>
      <c r="I9897" s="210"/>
      <c r="J9897" s="102"/>
      <c r="K9897" s="210"/>
      <c r="L9897" s="102"/>
      <c r="M9897" s="210"/>
      <c r="N9897" s="102"/>
      <c r="O9897" s="210"/>
      <c r="P9897" s="102"/>
      <c r="Q9897" s="215"/>
    </row>
    <row r="9898" spans="2:17" x14ac:dyDescent="0.3">
      <c r="B9898" s="102"/>
      <c r="C9898" s="210"/>
      <c r="D9898" s="102"/>
      <c r="E9898" s="210"/>
      <c r="F9898" s="102"/>
      <c r="G9898" s="210"/>
      <c r="H9898" s="102"/>
      <c r="I9898" s="210"/>
      <c r="J9898" s="102"/>
      <c r="K9898" s="210"/>
      <c r="L9898" s="102"/>
      <c r="M9898" s="210"/>
      <c r="N9898" s="102"/>
      <c r="O9898" s="210"/>
      <c r="P9898" s="102"/>
      <c r="Q9898" s="215"/>
    </row>
    <row r="9899" spans="2:17" x14ac:dyDescent="0.3">
      <c r="B9899" s="102"/>
      <c r="C9899" s="210"/>
      <c r="D9899" s="102"/>
      <c r="E9899" s="210"/>
      <c r="F9899" s="102"/>
      <c r="G9899" s="210"/>
      <c r="H9899" s="102"/>
      <c r="I9899" s="210"/>
      <c r="J9899" s="102"/>
      <c r="K9899" s="210"/>
      <c r="L9899" s="102"/>
      <c r="M9899" s="210"/>
      <c r="N9899" s="102"/>
      <c r="O9899" s="210"/>
      <c r="P9899" s="102"/>
      <c r="Q9899" s="215"/>
    </row>
    <row r="9900" spans="2:17" x14ac:dyDescent="0.3">
      <c r="B9900" s="102"/>
      <c r="C9900" s="210"/>
      <c r="D9900" s="102"/>
      <c r="E9900" s="210"/>
      <c r="F9900" s="102"/>
      <c r="G9900" s="210"/>
      <c r="H9900" s="102"/>
      <c r="I9900" s="210"/>
      <c r="J9900" s="102"/>
      <c r="K9900" s="210"/>
      <c r="L9900" s="102"/>
      <c r="M9900" s="210"/>
      <c r="N9900" s="102"/>
      <c r="O9900" s="210"/>
      <c r="P9900" s="102"/>
      <c r="Q9900" s="215"/>
    </row>
    <row r="9901" spans="2:17" x14ac:dyDescent="0.3">
      <c r="B9901" s="102"/>
      <c r="C9901" s="210"/>
      <c r="D9901" s="102"/>
      <c r="E9901" s="210"/>
      <c r="F9901" s="102"/>
      <c r="G9901" s="210"/>
      <c r="H9901" s="102"/>
      <c r="I9901" s="210"/>
      <c r="J9901" s="102"/>
      <c r="K9901" s="210"/>
      <c r="L9901" s="102"/>
      <c r="M9901" s="210"/>
      <c r="N9901" s="102"/>
      <c r="O9901" s="210"/>
      <c r="P9901" s="102"/>
      <c r="Q9901" s="215"/>
    </row>
    <row r="9902" spans="2:17" x14ac:dyDescent="0.3">
      <c r="B9902" s="102"/>
      <c r="C9902" s="210"/>
      <c r="D9902" s="102"/>
      <c r="E9902" s="210"/>
      <c r="F9902" s="102"/>
      <c r="G9902" s="210"/>
      <c r="H9902" s="102"/>
      <c r="I9902" s="210"/>
      <c r="J9902" s="102"/>
      <c r="K9902" s="210"/>
      <c r="L9902" s="102"/>
      <c r="M9902" s="210"/>
      <c r="N9902" s="102"/>
      <c r="O9902" s="210"/>
      <c r="P9902" s="102"/>
      <c r="Q9902" s="215"/>
    </row>
    <row r="9903" spans="2:17" x14ac:dyDescent="0.3">
      <c r="B9903" s="102"/>
      <c r="C9903" s="210"/>
      <c r="D9903" s="102"/>
      <c r="E9903" s="210"/>
      <c r="F9903" s="102"/>
      <c r="G9903" s="210"/>
      <c r="H9903" s="102"/>
      <c r="I9903" s="210"/>
      <c r="J9903" s="102"/>
      <c r="K9903" s="210"/>
      <c r="L9903" s="102"/>
      <c r="M9903" s="210"/>
      <c r="N9903" s="102"/>
      <c r="O9903" s="210"/>
      <c r="P9903" s="102"/>
      <c r="Q9903" s="215"/>
    </row>
    <row r="9904" spans="2:17" x14ac:dyDescent="0.3">
      <c r="B9904" s="102"/>
      <c r="C9904" s="210"/>
      <c r="D9904" s="102"/>
      <c r="E9904" s="210"/>
      <c r="F9904" s="102"/>
      <c r="G9904" s="210"/>
      <c r="H9904" s="102"/>
      <c r="I9904" s="210"/>
      <c r="J9904" s="102"/>
      <c r="K9904" s="210"/>
      <c r="L9904" s="102"/>
      <c r="M9904" s="210"/>
      <c r="N9904" s="102"/>
      <c r="O9904" s="210"/>
      <c r="P9904" s="102"/>
      <c r="Q9904" s="215"/>
    </row>
    <row r="9905" spans="2:17" x14ac:dyDescent="0.3">
      <c r="B9905" s="102"/>
      <c r="C9905" s="210"/>
      <c r="D9905" s="102"/>
      <c r="E9905" s="210"/>
      <c r="F9905" s="102"/>
      <c r="G9905" s="210"/>
      <c r="H9905" s="102"/>
      <c r="I9905" s="210"/>
      <c r="J9905" s="102"/>
      <c r="K9905" s="210"/>
      <c r="L9905" s="102"/>
      <c r="M9905" s="210"/>
      <c r="N9905" s="102"/>
      <c r="O9905" s="210"/>
      <c r="P9905" s="102"/>
      <c r="Q9905" s="215"/>
    </row>
    <row r="9906" spans="2:17" x14ac:dyDescent="0.3">
      <c r="B9906" s="102"/>
      <c r="C9906" s="210"/>
      <c r="D9906" s="102"/>
      <c r="E9906" s="210"/>
      <c r="F9906" s="102"/>
      <c r="G9906" s="210"/>
      <c r="H9906" s="102"/>
      <c r="I9906" s="210"/>
      <c r="J9906" s="102"/>
      <c r="K9906" s="210"/>
      <c r="L9906" s="102"/>
      <c r="M9906" s="210"/>
      <c r="N9906" s="102"/>
      <c r="O9906" s="210"/>
      <c r="P9906" s="102"/>
      <c r="Q9906" s="215"/>
    </row>
    <row r="9907" spans="2:17" x14ac:dyDescent="0.3">
      <c r="B9907" s="102"/>
      <c r="C9907" s="210"/>
      <c r="D9907" s="102"/>
      <c r="E9907" s="210"/>
      <c r="F9907" s="102"/>
      <c r="G9907" s="210"/>
      <c r="H9907" s="102"/>
      <c r="I9907" s="210"/>
      <c r="J9907" s="102"/>
      <c r="K9907" s="210"/>
      <c r="L9907" s="102"/>
      <c r="M9907" s="210"/>
      <c r="N9907" s="102"/>
      <c r="O9907" s="210"/>
      <c r="P9907" s="102"/>
      <c r="Q9907" s="215"/>
    </row>
    <row r="9908" spans="2:17" x14ac:dyDescent="0.3">
      <c r="B9908" s="102"/>
      <c r="C9908" s="210"/>
      <c r="D9908" s="102"/>
      <c r="E9908" s="210"/>
      <c r="F9908" s="102"/>
      <c r="G9908" s="210"/>
      <c r="H9908" s="102"/>
      <c r="I9908" s="210"/>
      <c r="J9908" s="102"/>
      <c r="K9908" s="210"/>
      <c r="L9908" s="102"/>
      <c r="M9908" s="210"/>
      <c r="N9908" s="102"/>
      <c r="O9908" s="210"/>
      <c r="P9908" s="102"/>
      <c r="Q9908" s="215"/>
    </row>
    <row r="9909" spans="2:17" x14ac:dyDescent="0.3">
      <c r="B9909" s="102"/>
      <c r="C9909" s="210"/>
      <c r="D9909" s="102"/>
      <c r="E9909" s="210"/>
      <c r="F9909" s="102"/>
      <c r="G9909" s="210"/>
      <c r="H9909" s="102"/>
      <c r="I9909" s="210"/>
      <c r="J9909" s="102"/>
      <c r="K9909" s="210"/>
      <c r="L9909" s="102"/>
      <c r="M9909" s="210"/>
      <c r="N9909" s="102"/>
      <c r="O9909" s="210"/>
      <c r="P9909" s="102"/>
      <c r="Q9909" s="215"/>
    </row>
    <row r="9910" spans="2:17" x14ac:dyDescent="0.3">
      <c r="B9910" s="102"/>
      <c r="C9910" s="210"/>
      <c r="D9910" s="102"/>
      <c r="E9910" s="210"/>
      <c r="F9910" s="102"/>
      <c r="G9910" s="210"/>
      <c r="H9910" s="102"/>
      <c r="I9910" s="210"/>
      <c r="J9910" s="102"/>
      <c r="K9910" s="210"/>
      <c r="L9910" s="102"/>
      <c r="M9910" s="210"/>
      <c r="N9910" s="102"/>
      <c r="O9910" s="210"/>
      <c r="P9910" s="102"/>
      <c r="Q9910" s="215"/>
    </row>
    <row r="9911" spans="2:17" x14ac:dyDescent="0.3">
      <c r="B9911" s="102"/>
      <c r="C9911" s="210"/>
      <c r="D9911" s="102"/>
      <c r="E9911" s="210"/>
      <c r="F9911" s="102"/>
      <c r="G9911" s="210"/>
      <c r="H9911" s="102"/>
      <c r="I9911" s="210"/>
      <c r="J9911" s="102"/>
      <c r="K9911" s="210"/>
      <c r="L9911" s="102"/>
      <c r="M9911" s="210"/>
      <c r="N9911" s="102"/>
      <c r="O9911" s="210"/>
      <c r="P9911" s="102"/>
      <c r="Q9911" s="215"/>
    </row>
    <row r="9912" spans="2:17" x14ac:dyDescent="0.3">
      <c r="B9912" s="102"/>
      <c r="C9912" s="210"/>
      <c r="D9912" s="102"/>
      <c r="E9912" s="210"/>
      <c r="F9912" s="102"/>
      <c r="G9912" s="210"/>
      <c r="H9912" s="102"/>
      <c r="I9912" s="210"/>
      <c r="J9912" s="102"/>
      <c r="K9912" s="210"/>
      <c r="L9912" s="102"/>
      <c r="M9912" s="210"/>
      <c r="N9912" s="102"/>
      <c r="O9912" s="210"/>
      <c r="P9912" s="102"/>
      <c r="Q9912" s="215"/>
    </row>
    <row r="9913" spans="2:17" x14ac:dyDescent="0.3">
      <c r="B9913" s="102"/>
      <c r="C9913" s="210"/>
      <c r="D9913" s="102"/>
      <c r="E9913" s="210"/>
      <c r="F9913" s="102"/>
      <c r="G9913" s="210"/>
      <c r="H9913" s="102"/>
      <c r="I9913" s="210"/>
      <c r="J9913" s="102"/>
      <c r="K9913" s="210"/>
      <c r="L9913" s="102"/>
      <c r="M9913" s="210"/>
      <c r="N9913" s="102"/>
      <c r="O9913" s="210"/>
      <c r="P9913" s="102"/>
      <c r="Q9913" s="215"/>
    </row>
    <row r="9914" spans="2:17" x14ac:dyDescent="0.3">
      <c r="B9914" s="102"/>
      <c r="C9914" s="210"/>
      <c r="D9914" s="102"/>
      <c r="E9914" s="210"/>
      <c r="F9914" s="102"/>
      <c r="G9914" s="210"/>
      <c r="H9914" s="102"/>
      <c r="I9914" s="210"/>
      <c r="J9914" s="102"/>
      <c r="K9914" s="210"/>
      <c r="L9914" s="102"/>
      <c r="M9914" s="210"/>
      <c r="N9914" s="102"/>
      <c r="O9914" s="210"/>
      <c r="P9914" s="102"/>
      <c r="Q9914" s="215"/>
    </row>
    <row r="9915" spans="2:17" x14ac:dyDescent="0.3">
      <c r="B9915" s="102"/>
      <c r="C9915" s="210"/>
      <c r="D9915" s="102"/>
      <c r="E9915" s="210"/>
      <c r="F9915" s="102"/>
      <c r="G9915" s="210"/>
      <c r="H9915" s="102"/>
      <c r="I9915" s="210"/>
      <c r="J9915" s="102"/>
      <c r="K9915" s="210"/>
      <c r="L9915" s="102"/>
      <c r="M9915" s="210"/>
      <c r="N9915" s="102"/>
      <c r="O9915" s="210"/>
      <c r="P9915" s="102"/>
      <c r="Q9915" s="215"/>
    </row>
    <row r="9916" spans="2:17" x14ac:dyDescent="0.3">
      <c r="B9916" s="102"/>
      <c r="C9916" s="210"/>
      <c r="D9916" s="102"/>
      <c r="E9916" s="210"/>
      <c r="F9916" s="102"/>
      <c r="G9916" s="210"/>
      <c r="H9916" s="102"/>
      <c r="I9916" s="210"/>
      <c r="J9916" s="102"/>
      <c r="K9916" s="210"/>
      <c r="L9916" s="102"/>
      <c r="M9916" s="210"/>
      <c r="N9916" s="102"/>
      <c r="O9916" s="210"/>
      <c r="P9916" s="102"/>
      <c r="Q9916" s="215"/>
    </row>
    <row r="9917" spans="2:17" x14ac:dyDescent="0.3">
      <c r="B9917" s="102"/>
      <c r="C9917" s="210"/>
      <c r="D9917" s="102"/>
      <c r="E9917" s="210"/>
      <c r="F9917" s="102"/>
      <c r="G9917" s="210"/>
      <c r="H9917" s="102"/>
      <c r="I9917" s="210"/>
      <c r="J9917" s="102"/>
      <c r="K9917" s="210"/>
      <c r="L9917" s="102"/>
      <c r="M9917" s="210"/>
      <c r="N9917" s="102"/>
      <c r="O9917" s="210"/>
      <c r="P9917" s="102"/>
      <c r="Q9917" s="215"/>
    </row>
    <row r="9918" spans="2:17" x14ac:dyDescent="0.3">
      <c r="B9918" s="102"/>
      <c r="C9918" s="210"/>
      <c r="D9918" s="102"/>
      <c r="E9918" s="210"/>
      <c r="F9918" s="102"/>
      <c r="G9918" s="210"/>
      <c r="H9918" s="102"/>
      <c r="I9918" s="210"/>
      <c r="J9918" s="102"/>
      <c r="K9918" s="210"/>
      <c r="L9918" s="102"/>
      <c r="M9918" s="210"/>
      <c r="N9918" s="102"/>
      <c r="O9918" s="210"/>
      <c r="P9918" s="102"/>
      <c r="Q9918" s="215"/>
    </row>
    <row r="9919" spans="2:17" x14ac:dyDescent="0.3">
      <c r="B9919" s="102"/>
      <c r="C9919" s="210"/>
      <c r="D9919" s="102"/>
      <c r="E9919" s="210"/>
      <c r="F9919" s="102"/>
      <c r="G9919" s="210"/>
      <c r="H9919" s="102"/>
      <c r="I9919" s="210"/>
      <c r="J9919" s="102"/>
      <c r="K9919" s="210"/>
      <c r="L9919" s="102"/>
      <c r="M9919" s="210"/>
      <c r="N9919" s="102"/>
      <c r="O9919" s="210"/>
      <c r="P9919" s="102"/>
      <c r="Q9919" s="215"/>
    </row>
    <row r="9920" spans="2:17" x14ac:dyDescent="0.3">
      <c r="B9920" s="102"/>
      <c r="C9920" s="210"/>
      <c r="D9920" s="102"/>
      <c r="E9920" s="210"/>
      <c r="F9920" s="102"/>
      <c r="G9920" s="210"/>
      <c r="H9920" s="102"/>
      <c r="I9920" s="210"/>
      <c r="J9920" s="102"/>
      <c r="K9920" s="210"/>
      <c r="L9920" s="102"/>
      <c r="M9920" s="210"/>
      <c r="N9920" s="102"/>
      <c r="O9920" s="210"/>
      <c r="P9920" s="102"/>
      <c r="Q9920" s="215"/>
    </row>
    <row r="9921" spans="2:17" x14ac:dyDescent="0.3">
      <c r="B9921" s="102"/>
      <c r="C9921" s="210"/>
      <c r="D9921" s="102"/>
      <c r="E9921" s="210"/>
      <c r="F9921" s="102"/>
      <c r="G9921" s="210"/>
      <c r="H9921" s="102"/>
      <c r="I9921" s="210"/>
      <c r="J9921" s="102"/>
      <c r="K9921" s="210"/>
      <c r="L9921" s="102"/>
      <c r="M9921" s="210"/>
      <c r="N9921" s="102"/>
      <c r="O9921" s="210"/>
      <c r="P9921" s="102"/>
      <c r="Q9921" s="215"/>
    </row>
    <row r="9922" spans="2:17" x14ac:dyDescent="0.3">
      <c r="B9922" s="102"/>
      <c r="C9922" s="210"/>
      <c r="D9922" s="102"/>
      <c r="E9922" s="210"/>
      <c r="F9922" s="102"/>
      <c r="G9922" s="210"/>
      <c r="H9922" s="102"/>
      <c r="I9922" s="210"/>
      <c r="J9922" s="102"/>
      <c r="K9922" s="210"/>
      <c r="L9922" s="102"/>
      <c r="M9922" s="210"/>
      <c r="N9922" s="102"/>
      <c r="O9922" s="210"/>
      <c r="P9922" s="102"/>
      <c r="Q9922" s="215"/>
    </row>
    <row r="9923" spans="2:17" x14ac:dyDescent="0.3">
      <c r="B9923" s="102"/>
      <c r="C9923" s="210"/>
      <c r="D9923" s="102"/>
      <c r="E9923" s="210"/>
      <c r="F9923" s="102"/>
      <c r="G9923" s="210"/>
      <c r="H9923" s="102"/>
      <c r="I9923" s="210"/>
      <c r="J9923" s="102"/>
      <c r="K9923" s="210"/>
      <c r="L9923" s="102"/>
      <c r="M9923" s="210"/>
      <c r="N9923" s="102"/>
      <c r="O9923" s="210"/>
      <c r="P9923" s="102"/>
      <c r="Q9923" s="215"/>
    </row>
    <row r="9924" spans="2:17" x14ac:dyDescent="0.3">
      <c r="B9924" s="102"/>
      <c r="C9924" s="210"/>
      <c r="D9924" s="102"/>
      <c r="E9924" s="210"/>
      <c r="F9924" s="102"/>
      <c r="G9924" s="210"/>
      <c r="H9924" s="102"/>
      <c r="I9924" s="210"/>
      <c r="J9924" s="102"/>
      <c r="K9924" s="210"/>
      <c r="L9924" s="102"/>
      <c r="M9924" s="210"/>
      <c r="N9924" s="102"/>
      <c r="O9924" s="210"/>
      <c r="P9924" s="102"/>
      <c r="Q9924" s="215"/>
    </row>
    <row r="9925" spans="2:17" x14ac:dyDescent="0.3">
      <c r="B9925" s="102"/>
      <c r="C9925" s="210"/>
      <c r="D9925" s="102"/>
      <c r="E9925" s="210"/>
      <c r="F9925" s="102"/>
      <c r="G9925" s="210"/>
      <c r="H9925" s="102"/>
      <c r="I9925" s="210"/>
      <c r="J9925" s="102"/>
      <c r="K9925" s="210"/>
      <c r="L9925" s="102"/>
      <c r="M9925" s="210"/>
      <c r="N9925" s="102"/>
      <c r="O9925" s="210"/>
      <c r="P9925" s="102"/>
      <c r="Q9925" s="215"/>
    </row>
    <row r="9926" spans="2:17" x14ac:dyDescent="0.3">
      <c r="B9926" s="102"/>
      <c r="C9926" s="210"/>
      <c r="D9926" s="102"/>
      <c r="E9926" s="210"/>
      <c r="F9926" s="102"/>
      <c r="G9926" s="210"/>
      <c r="H9926" s="102"/>
      <c r="I9926" s="210"/>
      <c r="J9926" s="102"/>
      <c r="K9926" s="210"/>
      <c r="L9926" s="102"/>
      <c r="M9926" s="210"/>
      <c r="N9926" s="102"/>
      <c r="O9926" s="210"/>
      <c r="P9926" s="102"/>
      <c r="Q9926" s="215"/>
    </row>
    <row r="9927" spans="2:17" x14ac:dyDescent="0.3">
      <c r="B9927" s="102"/>
      <c r="C9927" s="210"/>
      <c r="D9927" s="102"/>
      <c r="E9927" s="210"/>
      <c r="F9927" s="102"/>
      <c r="G9927" s="210"/>
      <c r="H9927" s="102"/>
      <c r="I9927" s="210"/>
      <c r="J9927" s="102"/>
      <c r="K9927" s="210"/>
      <c r="L9927" s="102"/>
      <c r="M9927" s="210"/>
      <c r="N9927" s="102"/>
      <c r="O9927" s="210"/>
      <c r="P9927" s="102"/>
      <c r="Q9927" s="215"/>
    </row>
    <row r="9928" spans="2:17" x14ac:dyDescent="0.3">
      <c r="B9928" s="102"/>
      <c r="C9928" s="210"/>
      <c r="D9928" s="102"/>
      <c r="E9928" s="210"/>
      <c r="F9928" s="102"/>
      <c r="G9928" s="210"/>
      <c r="H9928" s="102"/>
      <c r="I9928" s="210"/>
      <c r="J9928" s="102"/>
      <c r="K9928" s="210"/>
      <c r="L9928" s="102"/>
      <c r="M9928" s="210"/>
      <c r="N9928" s="102"/>
      <c r="O9928" s="210"/>
      <c r="P9928" s="102"/>
      <c r="Q9928" s="215"/>
    </row>
    <row r="9929" spans="2:17" x14ac:dyDescent="0.3">
      <c r="B9929" s="102"/>
      <c r="C9929" s="210"/>
      <c r="D9929" s="102"/>
      <c r="E9929" s="210"/>
      <c r="F9929" s="102"/>
      <c r="G9929" s="210"/>
      <c r="H9929" s="102"/>
      <c r="I9929" s="210"/>
      <c r="J9929" s="102"/>
      <c r="K9929" s="210"/>
      <c r="L9929" s="102"/>
      <c r="M9929" s="210"/>
      <c r="N9929" s="102"/>
      <c r="O9929" s="210"/>
      <c r="P9929" s="102"/>
      <c r="Q9929" s="215"/>
    </row>
    <row r="9930" spans="2:17" x14ac:dyDescent="0.3">
      <c r="B9930" s="102"/>
      <c r="C9930" s="210"/>
      <c r="D9930" s="102"/>
      <c r="E9930" s="210"/>
      <c r="F9930" s="102"/>
      <c r="G9930" s="210"/>
      <c r="H9930" s="102"/>
      <c r="I9930" s="210"/>
      <c r="J9930" s="102"/>
      <c r="K9930" s="210"/>
      <c r="L9930" s="102"/>
      <c r="M9930" s="210"/>
      <c r="N9930" s="102"/>
      <c r="O9930" s="210"/>
      <c r="P9930" s="102"/>
      <c r="Q9930" s="215"/>
    </row>
    <row r="9931" spans="2:17" x14ac:dyDescent="0.3">
      <c r="B9931" s="102"/>
      <c r="C9931" s="210"/>
      <c r="D9931" s="102"/>
      <c r="E9931" s="210"/>
      <c r="F9931" s="102"/>
      <c r="G9931" s="210"/>
      <c r="H9931" s="102"/>
      <c r="I9931" s="210"/>
      <c r="J9931" s="102"/>
      <c r="K9931" s="210"/>
      <c r="L9931" s="102"/>
      <c r="M9931" s="210"/>
      <c r="N9931" s="102"/>
      <c r="O9931" s="210"/>
      <c r="P9931" s="102"/>
      <c r="Q9931" s="215"/>
    </row>
    <row r="9932" spans="2:17" x14ac:dyDescent="0.3">
      <c r="B9932" s="102"/>
      <c r="C9932" s="210"/>
      <c r="D9932" s="102"/>
      <c r="E9932" s="210"/>
      <c r="F9932" s="102"/>
      <c r="G9932" s="210"/>
      <c r="H9932" s="102"/>
      <c r="I9932" s="210"/>
      <c r="J9932" s="102"/>
      <c r="K9932" s="210"/>
      <c r="L9932" s="102"/>
      <c r="M9932" s="210"/>
      <c r="N9932" s="102"/>
      <c r="O9932" s="210"/>
      <c r="P9932" s="102"/>
      <c r="Q9932" s="215"/>
    </row>
    <row r="9933" spans="2:17" x14ac:dyDescent="0.3">
      <c r="B9933" s="102"/>
      <c r="C9933" s="210"/>
      <c r="D9933" s="102"/>
      <c r="E9933" s="210"/>
      <c r="F9933" s="102"/>
      <c r="G9933" s="210"/>
      <c r="H9933" s="102"/>
      <c r="I9933" s="210"/>
      <c r="J9933" s="102"/>
      <c r="K9933" s="210"/>
      <c r="L9933" s="102"/>
      <c r="M9933" s="210"/>
      <c r="N9933" s="102"/>
      <c r="O9933" s="210"/>
      <c r="P9933" s="102"/>
      <c r="Q9933" s="215"/>
    </row>
    <row r="9934" spans="2:17" x14ac:dyDescent="0.3">
      <c r="B9934" s="102"/>
      <c r="C9934" s="210"/>
      <c r="D9934" s="102"/>
      <c r="E9934" s="210"/>
      <c r="F9934" s="102"/>
      <c r="G9934" s="210"/>
      <c r="H9934" s="102"/>
      <c r="I9934" s="210"/>
      <c r="J9934" s="102"/>
      <c r="K9934" s="210"/>
      <c r="L9934" s="102"/>
      <c r="M9934" s="210"/>
      <c r="N9934" s="102"/>
      <c r="O9934" s="210"/>
      <c r="P9934" s="102"/>
      <c r="Q9934" s="215"/>
    </row>
    <row r="9935" spans="2:17" x14ac:dyDescent="0.3">
      <c r="B9935" s="102"/>
      <c r="C9935" s="210"/>
      <c r="D9935" s="102"/>
      <c r="E9935" s="210"/>
      <c r="F9935" s="102"/>
      <c r="G9935" s="210"/>
      <c r="H9935" s="102"/>
      <c r="I9935" s="210"/>
      <c r="J9935" s="102"/>
      <c r="K9935" s="210"/>
      <c r="L9935" s="102"/>
      <c r="M9935" s="210"/>
      <c r="N9935" s="102"/>
      <c r="O9935" s="210"/>
      <c r="P9935" s="102"/>
      <c r="Q9935" s="215"/>
    </row>
    <row r="9936" spans="2:17" x14ac:dyDescent="0.3">
      <c r="B9936" s="102"/>
      <c r="C9936" s="210"/>
      <c r="D9936" s="102"/>
      <c r="E9936" s="210"/>
      <c r="F9936" s="102"/>
      <c r="G9936" s="210"/>
      <c r="H9936" s="102"/>
      <c r="I9936" s="210"/>
      <c r="J9936" s="102"/>
      <c r="K9936" s="210"/>
      <c r="L9936" s="102"/>
      <c r="M9936" s="210"/>
      <c r="N9936" s="102"/>
      <c r="O9936" s="210"/>
      <c r="P9936" s="102"/>
      <c r="Q9936" s="215"/>
    </row>
    <row r="9937" spans="2:17" x14ac:dyDescent="0.3">
      <c r="B9937" s="102"/>
      <c r="C9937" s="210"/>
      <c r="D9937" s="102"/>
      <c r="E9937" s="210"/>
      <c r="F9937" s="102"/>
      <c r="G9937" s="210"/>
      <c r="H9937" s="102"/>
      <c r="I9937" s="210"/>
      <c r="J9937" s="102"/>
      <c r="K9937" s="210"/>
      <c r="L9937" s="102"/>
      <c r="M9937" s="210"/>
      <c r="N9937" s="102"/>
      <c r="O9937" s="210"/>
      <c r="P9937" s="102"/>
      <c r="Q9937" s="215"/>
    </row>
    <row r="9938" spans="2:17" x14ac:dyDescent="0.3">
      <c r="B9938" s="102"/>
      <c r="C9938" s="210"/>
      <c r="D9938" s="102"/>
      <c r="E9938" s="210"/>
      <c r="F9938" s="102"/>
      <c r="G9938" s="210"/>
      <c r="H9938" s="102"/>
      <c r="I9938" s="210"/>
      <c r="J9938" s="102"/>
      <c r="K9938" s="210"/>
      <c r="L9938" s="102"/>
      <c r="M9938" s="210"/>
      <c r="N9938" s="102"/>
      <c r="O9938" s="210"/>
      <c r="P9938" s="102"/>
      <c r="Q9938" s="215"/>
    </row>
    <row r="9939" spans="2:17" x14ac:dyDescent="0.3">
      <c r="B9939" s="102"/>
      <c r="C9939" s="210"/>
      <c r="D9939" s="102"/>
      <c r="E9939" s="210"/>
      <c r="F9939" s="102"/>
      <c r="G9939" s="210"/>
      <c r="H9939" s="102"/>
      <c r="I9939" s="210"/>
      <c r="J9939" s="102"/>
      <c r="K9939" s="210"/>
      <c r="L9939" s="102"/>
      <c r="M9939" s="210"/>
      <c r="N9939" s="102"/>
      <c r="O9939" s="210"/>
      <c r="P9939" s="102"/>
      <c r="Q9939" s="215"/>
    </row>
    <row r="9940" spans="2:17" x14ac:dyDescent="0.3">
      <c r="B9940" s="102"/>
      <c r="C9940" s="210"/>
      <c r="D9940" s="102"/>
      <c r="E9940" s="210"/>
      <c r="F9940" s="102"/>
      <c r="G9940" s="210"/>
      <c r="H9940" s="102"/>
      <c r="I9940" s="210"/>
      <c r="J9940" s="102"/>
      <c r="K9940" s="210"/>
      <c r="L9940" s="102"/>
      <c r="M9940" s="210"/>
      <c r="N9940" s="102"/>
      <c r="O9940" s="210"/>
      <c r="P9940" s="102"/>
      <c r="Q9940" s="215"/>
    </row>
    <row r="9941" spans="2:17" x14ac:dyDescent="0.3">
      <c r="B9941" s="102"/>
      <c r="C9941" s="210"/>
      <c r="D9941" s="102"/>
      <c r="E9941" s="210"/>
      <c r="F9941" s="102"/>
      <c r="G9941" s="210"/>
      <c r="H9941" s="102"/>
      <c r="I9941" s="210"/>
      <c r="J9941" s="102"/>
      <c r="K9941" s="210"/>
      <c r="L9941" s="102"/>
      <c r="M9941" s="210"/>
      <c r="N9941" s="102"/>
      <c r="O9941" s="210"/>
      <c r="P9941" s="102"/>
      <c r="Q9941" s="215"/>
    </row>
    <row r="9942" spans="2:17" x14ac:dyDescent="0.3">
      <c r="B9942" s="102"/>
      <c r="C9942" s="210"/>
      <c r="D9942" s="102"/>
      <c r="E9942" s="210"/>
      <c r="F9942" s="102"/>
      <c r="G9942" s="210"/>
      <c r="H9942" s="102"/>
      <c r="I9942" s="210"/>
      <c r="J9942" s="102"/>
      <c r="K9942" s="210"/>
      <c r="L9942" s="102"/>
      <c r="M9942" s="210"/>
      <c r="N9942" s="102"/>
      <c r="O9942" s="210"/>
      <c r="P9942" s="102"/>
      <c r="Q9942" s="215"/>
    </row>
    <row r="9943" spans="2:17" x14ac:dyDescent="0.3">
      <c r="B9943" s="102"/>
      <c r="C9943" s="210"/>
      <c r="D9943" s="102"/>
      <c r="E9943" s="210"/>
      <c r="F9943" s="102"/>
      <c r="G9943" s="210"/>
      <c r="H9943" s="102"/>
      <c r="I9943" s="210"/>
      <c r="J9943" s="102"/>
      <c r="K9943" s="210"/>
      <c r="L9943" s="102"/>
      <c r="M9943" s="210"/>
      <c r="N9943" s="102"/>
      <c r="O9943" s="210"/>
      <c r="P9943" s="102"/>
      <c r="Q9943" s="215"/>
    </row>
    <row r="9944" spans="2:17" x14ac:dyDescent="0.3">
      <c r="B9944" s="102"/>
      <c r="C9944" s="210"/>
      <c r="D9944" s="102"/>
      <c r="E9944" s="210"/>
      <c r="F9944" s="102"/>
      <c r="G9944" s="210"/>
      <c r="H9944" s="102"/>
      <c r="I9944" s="210"/>
      <c r="J9944" s="102"/>
      <c r="K9944" s="210"/>
      <c r="L9944" s="102"/>
      <c r="M9944" s="210"/>
      <c r="N9944" s="102"/>
      <c r="O9944" s="210"/>
      <c r="P9944" s="102"/>
      <c r="Q9944" s="215"/>
    </row>
    <row r="9945" spans="2:17" x14ac:dyDescent="0.3">
      <c r="B9945" s="102"/>
      <c r="C9945" s="210"/>
      <c r="D9945" s="102"/>
      <c r="E9945" s="210"/>
      <c r="F9945" s="102"/>
      <c r="G9945" s="210"/>
      <c r="H9945" s="102"/>
      <c r="I9945" s="210"/>
      <c r="J9945" s="102"/>
      <c r="K9945" s="210"/>
      <c r="L9945" s="102"/>
      <c r="M9945" s="210"/>
      <c r="N9945" s="102"/>
      <c r="O9945" s="210"/>
      <c r="P9945" s="102"/>
      <c r="Q9945" s="215"/>
    </row>
    <row r="9946" spans="2:17" x14ac:dyDescent="0.3">
      <c r="B9946" s="102"/>
      <c r="C9946" s="210"/>
      <c r="D9946" s="102"/>
      <c r="E9946" s="210"/>
      <c r="F9946" s="102"/>
      <c r="G9946" s="210"/>
      <c r="H9946" s="102"/>
      <c r="I9946" s="210"/>
      <c r="J9946" s="102"/>
      <c r="K9946" s="210"/>
      <c r="L9946" s="102"/>
      <c r="M9946" s="210"/>
      <c r="N9946" s="102"/>
      <c r="O9946" s="210"/>
      <c r="P9946" s="102"/>
      <c r="Q9946" s="215"/>
    </row>
    <row r="9947" spans="2:17" x14ac:dyDescent="0.3">
      <c r="B9947" s="102"/>
      <c r="C9947" s="210"/>
      <c r="D9947" s="102"/>
      <c r="E9947" s="210"/>
      <c r="F9947" s="102"/>
      <c r="G9947" s="210"/>
      <c r="H9947" s="102"/>
      <c r="I9947" s="210"/>
      <c r="J9947" s="102"/>
      <c r="K9947" s="210"/>
      <c r="L9947" s="102"/>
      <c r="M9947" s="210"/>
      <c r="N9947" s="102"/>
      <c r="O9947" s="210"/>
      <c r="P9947" s="102"/>
      <c r="Q9947" s="215"/>
    </row>
    <row r="9948" spans="2:17" x14ac:dyDescent="0.3">
      <c r="B9948" s="102"/>
      <c r="C9948" s="210"/>
      <c r="D9948" s="102"/>
      <c r="E9948" s="210"/>
      <c r="F9948" s="102"/>
      <c r="G9948" s="210"/>
      <c r="H9948" s="102"/>
      <c r="I9948" s="210"/>
      <c r="J9948" s="102"/>
      <c r="K9948" s="210"/>
      <c r="L9948" s="102"/>
      <c r="M9948" s="210"/>
      <c r="N9948" s="102"/>
      <c r="O9948" s="210"/>
      <c r="P9948" s="102"/>
      <c r="Q9948" s="215"/>
    </row>
    <row r="9949" spans="2:17" x14ac:dyDescent="0.3">
      <c r="B9949" s="102"/>
      <c r="C9949" s="210"/>
      <c r="D9949" s="102"/>
      <c r="E9949" s="210"/>
      <c r="F9949" s="102"/>
      <c r="G9949" s="210"/>
      <c r="H9949" s="102"/>
      <c r="I9949" s="210"/>
      <c r="J9949" s="102"/>
      <c r="K9949" s="210"/>
      <c r="L9949" s="102"/>
      <c r="M9949" s="210"/>
      <c r="N9949" s="102"/>
      <c r="O9949" s="210"/>
      <c r="P9949" s="102"/>
      <c r="Q9949" s="215"/>
    </row>
    <row r="9950" spans="2:17" x14ac:dyDescent="0.3">
      <c r="B9950" s="102"/>
      <c r="C9950" s="210"/>
      <c r="D9950" s="102"/>
      <c r="E9950" s="210"/>
      <c r="F9950" s="102"/>
      <c r="G9950" s="210"/>
      <c r="H9950" s="102"/>
      <c r="I9950" s="210"/>
      <c r="J9950" s="102"/>
      <c r="K9950" s="210"/>
      <c r="L9950" s="102"/>
      <c r="M9950" s="210"/>
      <c r="N9950" s="102"/>
      <c r="O9950" s="210"/>
      <c r="P9950" s="102"/>
      <c r="Q9950" s="215"/>
    </row>
    <row r="9951" spans="2:17" x14ac:dyDescent="0.3">
      <c r="B9951" s="102"/>
      <c r="C9951" s="210"/>
      <c r="D9951" s="102"/>
      <c r="E9951" s="210"/>
      <c r="F9951" s="102"/>
      <c r="G9951" s="210"/>
      <c r="H9951" s="102"/>
      <c r="I9951" s="210"/>
      <c r="J9951" s="102"/>
      <c r="K9951" s="210"/>
      <c r="L9951" s="102"/>
      <c r="M9951" s="210"/>
      <c r="N9951" s="102"/>
      <c r="O9951" s="210"/>
      <c r="P9951" s="102"/>
      <c r="Q9951" s="215"/>
    </row>
    <row r="9952" spans="2:17" x14ac:dyDescent="0.3">
      <c r="B9952" s="102"/>
      <c r="C9952" s="210"/>
      <c r="D9952" s="102"/>
      <c r="E9952" s="210"/>
      <c r="F9952" s="102"/>
      <c r="G9952" s="210"/>
      <c r="H9952" s="102"/>
      <c r="I9952" s="210"/>
      <c r="J9952" s="102"/>
      <c r="K9952" s="210"/>
      <c r="L9952" s="102"/>
      <c r="M9952" s="210"/>
      <c r="N9952" s="102"/>
      <c r="O9952" s="210"/>
      <c r="P9952" s="102"/>
      <c r="Q9952" s="215"/>
    </row>
    <row r="9953" spans="2:17" x14ac:dyDescent="0.3">
      <c r="B9953" s="102"/>
      <c r="C9953" s="210"/>
      <c r="D9953" s="102"/>
      <c r="E9953" s="210"/>
      <c r="F9953" s="102"/>
      <c r="G9953" s="210"/>
      <c r="H9953" s="102"/>
      <c r="I9953" s="210"/>
      <c r="J9953" s="102"/>
      <c r="K9953" s="210"/>
      <c r="L9953" s="102"/>
      <c r="M9953" s="210"/>
      <c r="N9953" s="102"/>
      <c r="O9953" s="210"/>
      <c r="P9953" s="102"/>
      <c r="Q9953" s="215"/>
    </row>
    <row r="9954" spans="2:17" x14ac:dyDescent="0.3">
      <c r="B9954" s="102"/>
      <c r="C9954" s="210"/>
      <c r="D9954" s="102"/>
      <c r="E9954" s="210"/>
      <c r="F9954" s="102"/>
      <c r="G9954" s="210"/>
      <c r="H9954" s="102"/>
      <c r="I9954" s="210"/>
      <c r="J9954" s="102"/>
      <c r="K9954" s="210"/>
      <c r="L9954" s="102"/>
      <c r="M9954" s="210"/>
      <c r="N9954" s="102"/>
      <c r="O9954" s="210"/>
      <c r="P9954" s="102"/>
      <c r="Q9954" s="215"/>
    </row>
    <row r="9955" spans="2:17" x14ac:dyDescent="0.3">
      <c r="B9955" s="102"/>
      <c r="C9955" s="210"/>
      <c r="D9955" s="102"/>
      <c r="E9955" s="210"/>
      <c r="F9955" s="102"/>
      <c r="G9955" s="210"/>
      <c r="H9955" s="102"/>
      <c r="I9955" s="210"/>
      <c r="J9955" s="102"/>
      <c r="K9955" s="210"/>
      <c r="L9955" s="102"/>
      <c r="M9955" s="210"/>
      <c r="N9955" s="102"/>
      <c r="O9955" s="210"/>
      <c r="P9955" s="102"/>
      <c r="Q9955" s="215"/>
    </row>
    <row r="9956" spans="2:17" x14ac:dyDescent="0.3">
      <c r="B9956" s="102"/>
      <c r="C9956" s="210"/>
      <c r="D9956" s="102"/>
      <c r="E9956" s="210"/>
      <c r="F9956" s="102"/>
      <c r="G9956" s="210"/>
      <c r="H9956" s="102"/>
      <c r="I9956" s="210"/>
      <c r="J9956" s="102"/>
      <c r="K9956" s="210"/>
      <c r="L9956" s="102"/>
      <c r="M9956" s="210"/>
      <c r="N9956" s="102"/>
      <c r="O9956" s="210"/>
      <c r="P9956" s="102"/>
      <c r="Q9956" s="215"/>
    </row>
    <row r="9957" spans="2:17" x14ac:dyDescent="0.3">
      <c r="B9957" s="102"/>
      <c r="C9957" s="210"/>
      <c r="D9957" s="102"/>
      <c r="E9957" s="210"/>
      <c r="F9957" s="102"/>
      <c r="G9957" s="210"/>
      <c r="H9957" s="102"/>
      <c r="I9957" s="210"/>
      <c r="J9957" s="102"/>
      <c r="K9957" s="210"/>
      <c r="L9957" s="102"/>
      <c r="M9957" s="210"/>
      <c r="N9957" s="102"/>
      <c r="O9957" s="210"/>
      <c r="P9957" s="102"/>
      <c r="Q9957" s="215"/>
    </row>
    <row r="9958" spans="2:17" x14ac:dyDescent="0.3">
      <c r="B9958" s="102"/>
      <c r="C9958" s="210"/>
      <c r="D9958" s="102"/>
      <c r="E9958" s="210"/>
      <c r="F9958" s="102"/>
      <c r="G9958" s="210"/>
      <c r="H9958" s="102"/>
      <c r="I9958" s="210"/>
      <c r="J9958" s="102"/>
      <c r="K9958" s="210"/>
      <c r="L9958" s="102"/>
      <c r="M9958" s="210"/>
      <c r="N9958" s="102"/>
      <c r="O9958" s="210"/>
      <c r="P9958" s="102"/>
      <c r="Q9958" s="215"/>
    </row>
    <row r="9959" spans="2:17" x14ac:dyDescent="0.3">
      <c r="B9959" s="102"/>
      <c r="C9959" s="210"/>
      <c r="D9959" s="102"/>
      <c r="E9959" s="210"/>
      <c r="F9959" s="102"/>
      <c r="G9959" s="210"/>
      <c r="H9959" s="102"/>
      <c r="I9959" s="210"/>
      <c r="J9959" s="102"/>
      <c r="K9959" s="210"/>
      <c r="L9959" s="102"/>
      <c r="M9959" s="210"/>
      <c r="N9959" s="102"/>
      <c r="O9959" s="210"/>
      <c r="P9959" s="102"/>
      <c r="Q9959" s="215"/>
    </row>
    <row r="9960" spans="2:17" x14ac:dyDescent="0.3">
      <c r="B9960" s="102"/>
      <c r="C9960" s="210"/>
      <c r="D9960" s="102"/>
      <c r="E9960" s="210"/>
      <c r="F9960" s="102"/>
      <c r="G9960" s="210"/>
      <c r="H9960" s="102"/>
      <c r="I9960" s="210"/>
      <c r="J9960" s="102"/>
      <c r="K9960" s="210"/>
      <c r="L9960" s="102"/>
      <c r="M9960" s="210"/>
      <c r="N9960" s="102"/>
      <c r="O9960" s="210"/>
      <c r="P9960" s="102"/>
      <c r="Q9960" s="215"/>
    </row>
    <row r="9961" spans="2:17" x14ac:dyDescent="0.3">
      <c r="B9961" s="102"/>
      <c r="C9961" s="210"/>
      <c r="D9961" s="102"/>
      <c r="E9961" s="210"/>
      <c r="F9961" s="102"/>
      <c r="G9961" s="210"/>
      <c r="H9961" s="102"/>
      <c r="I9961" s="210"/>
      <c r="J9961" s="102"/>
      <c r="K9961" s="210"/>
      <c r="L9961" s="102"/>
      <c r="M9961" s="210"/>
      <c r="N9961" s="102"/>
      <c r="O9961" s="210"/>
      <c r="P9961" s="102"/>
      <c r="Q9961" s="215"/>
    </row>
    <row r="9962" spans="2:17" x14ac:dyDescent="0.3">
      <c r="B9962" s="102"/>
      <c r="C9962" s="210"/>
      <c r="D9962" s="102"/>
      <c r="E9962" s="210"/>
      <c r="F9962" s="102"/>
      <c r="G9962" s="210"/>
      <c r="H9962" s="102"/>
      <c r="I9962" s="210"/>
      <c r="J9962" s="102"/>
      <c r="K9962" s="210"/>
      <c r="L9962" s="102"/>
      <c r="M9962" s="210"/>
      <c r="N9962" s="102"/>
      <c r="O9962" s="210"/>
      <c r="P9962" s="102"/>
      <c r="Q9962" s="215"/>
    </row>
    <row r="9963" spans="2:17" x14ac:dyDescent="0.3">
      <c r="B9963" s="102"/>
      <c r="C9963" s="210"/>
      <c r="D9963" s="102"/>
      <c r="E9963" s="210"/>
      <c r="F9963" s="102"/>
      <c r="G9963" s="210"/>
      <c r="H9963" s="102"/>
      <c r="I9963" s="210"/>
      <c r="J9963" s="102"/>
      <c r="K9963" s="210"/>
      <c r="L9963" s="102"/>
      <c r="M9963" s="210"/>
      <c r="N9963" s="102"/>
      <c r="O9963" s="210"/>
      <c r="P9963" s="102"/>
      <c r="Q9963" s="215"/>
    </row>
    <row r="9964" spans="2:17" x14ac:dyDescent="0.3">
      <c r="B9964" s="102"/>
      <c r="C9964" s="210"/>
      <c r="D9964" s="102"/>
      <c r="E9964" s="210"/>
      <c r="F9964" s="102"/>
      <c r="G9964" s="210"/>
      <c r="H9964" s="102"/>
      <c r="I9964" s="210"/>
      <c r="J9964" s="102"/>
      <c r="K9964" s="210"/>
      <c r="L9964" s="102"/>
      <c r="M9964" s="210"/>
      <c r="N9964" s="102"/>
      <c r="O9964" s="210"/>
      <c r="P9964" s="102"/>
      <c r="Q9964" s="215"/>
    </row>
    <row r="9965" spans="2:17" x14ac:dyDescent="0.3">
      <c r="B9965" s="102"/>
      <c r="C9965" s="210"/>
      <c r="D9965" s="102"/>
      <c r="E9965" s="210"/>
      <c r="F9965" s="102"/>
      <c r="G9965" s="210"/>
      <c r="H9965" s="102"/>
      <c r="I9965" s="210"/>
      <c r="J9965" s="102"/>
      <c r="K9965" s="210"/>
      <c r="L9965" s="102"/>
      <c r="M9965" s="210"/>
      <c r="N9965" s="102"/>
      <c r="O9965" s="210"/>
      <c r="P9965" s="102"/>
      <c r="Q9965" s="215"/>
    </row>
    <row r="9966" spans="2:17" x14ac:dyDescent="0.3">
      <c r="B9966" s="102"/>
      <c r="C9966" s="210"/>
      <c r="D9966" s="102"/>
      <c r="E9966" s="210"/>
      <c r="F9966" s="102"/>
      <c r="G9966" s="210"/>
      <c r="H9966" s="102"/>
      <c r="I9966" s="210"/>
      <c r="J9966" s="102"/>
      <c r="K9966" s="210"/>
      <c r="L9966" s="102"/>
      <c r="M9966" s="210"/>
      <c r="N9966" s="102"/>
      <c r="O9966" s="210"/>
      <c r="P9966" s="102"/>
      <c r="Q9966" s="215"/>
    </row>
    <row r="9967" spans="2:17" x14ac:dyDescent="0.3">
      <c r="B9967" s="102"/>
      <c r="C9967" s="210"/>
      <c r="D9967" s="102"/>
      <c r="E9967" s="210"/>
      <c r="F9967" s="102"/>
      <c r="G9967" s="210"/>
      <c r="H9967" s="102"/>
      <c r="I9967" s="210"/>
      <c r="J9967" s="102"/>
      <c r="K9967" s="210"/>
      <c r="L9967" s="102"/>
      <c r="M9967" s="210"/>
      <c r="N9967" s="102"/>
      <c r="O9967" s="210"/>
      <c r="P9967" s="102"/>
      <c r="Q9967" s="215"/>
    </row>
    <row r="9968" spans="2:17" x14ac:dyDescent="0.3">
      <c r="B9968" s="102"/>
      <c r="C9968" s="210"/>
      <c r="D9968" s="102"/>
      <c r="E9968" s="210"/>
      <c r="F9968" s="102"/>
      <c r="G9968" s="210"/>
      <c r="H9968" s="102"/>
      <c r="I9968" s="210"/>
      <c r="J9968" s="102"/>
      <c r="K9968" s="210"/>
      <c r="L9968" s="102"/>
      <c r="M9968" s="210"/>
      <c r="N9968" s="102"/>
      <c r="O9968" s="210"/>
      <c r="P9968" s="102"/>
      <c r="Q9968" s="215"/>
    </row>
    <row r="9969" spans="2:17" x14ac:dyDescent="0.3">
      <c r="B9969" s="102"/>
      <c r="C9969" s="210"/>
      <c r="D9969" s="102"/>
      <c r="E9969" s="210"/>
      <c r="F9969" s="102"/>
      <c r="G9969" s="210"/>
      <c r="H9969" s="102"/>
      <c r="I9969" s="210"/>
      <c r="J9969" s="102"/>
      <c r="K9969" s="210"/>
      <c r="L9969" s="102"/>
      <c r="M9969" s="210"/>
      <c r="N9969" s="102"/>
      <c r="O9969" s="210"/>
      <c r="P9969" s="102"/>
      <c r="Q9969" s="215"/>
    </row>
    <row r="9970" spans="2:17" x14ac:dyDescent="0.3">
      <c r="B9970" s="102"/>
      <c r="C9970" s="210"/>
      <c r="D9970" s="102"/>
      <c r="E9970" s="210"/>
      <c r="F9970" s="102"/>
      <c r="G9970" s="210"/>
      <c r="H9970" s="102"/>
      <c r="I9970" s="210"/>
      <c r="J9970" s="102"/>
      <c r="K9970" s="210"/>
      <c r="L9970" s="102"/>
      <c r="M9970" s="210"/>
      <c r="N9970" s="102"/>
      <c r="O9970" s="210"/>
      <c r="P9970" s="102"/>
      <c r="Q9970" s="215"/>
    </row>
    <row r="9971" spans="2:17" x14ac:dyDescent="0.3">
      <c r="B9971" s="102"/>
      <c r="C9971" s="210"/>
      <c r="D9971" s="102"/>
      <c r="E9971" s="210"/>
      <c r="F9971" s="102"/>
      <c r="G9971" s="210"/>
      <c r="H9971" s="102"/>
      <c r="I9971" s="210"/>
      <c r="J9971" s="102"/>
      <c r="K9971" s="210"/>
      <c r="L9971" s="102"/>
      <c r="M9971" s="210"/>
      <c r="N9971" s="102"/>
      <c r="O9971" s="210"/>
      <c r="P9971" s="102"/>
      <c r="Q9971" s="215"/>
    </row>
    <row r="9972" spans="2:17" x14ac:dyDescent="0.3">
      <c r="B9972" s="102"/>
      <c r="C9972" s="210"/>
      <c r="D9972" s="102"/>
      <c r="E9972" s="210"/>
      <c r="F9972" s="102"/>
      <c r="G9972" s="210"/>
      <c r="H9972" s="102"/>
      <c r="I9972" s="210"/>
      <c r="J9972" s="102"/>
      <c r="K9972" s="210"/>
      <c r="L9972" s="102"/>
      <c r="M9972" s="210"/>
      <c r="N9972" s="102"/>
      <c r="O9972" s="210"/>
      <c r="P9972" s="102"/>
      <c r="Q9972" s="215"/>
    </row>
    <row r="9973" spans="2:17" x14ac:dyDescent="0.3">
      <c r="B9973" s="102"/>
      <c r="C9973" s="210"/>
      <c r="D9973" s="102"/>
      <c r="E9973" s="210"/>
      <c r="F9973" s="102"/>
      <c r="G9973" s="210"/>
      <c r="H9973" s="102"/>
      <c r="I9973" s="210"/>
      <c r="J9973" s="102"/>
      <c r="K9973" s="210"/>
      <c r="L9973" s="102"/>
      <c r="M9973" s="210"/>
      <c r="N9973" s="102"/>
      <c r="O9973" s="210"/>
      <c r="P9973" s="102"/>
      <c r="Q9973" s="215"/>
    </row>
    <row r="9974" spans="2:17" x14ac:dyDescent="0.3">
      <c r="B9974" s="102"/>
      <c r="C9974" s="210"/>
      <c r="D9974" s="102"/>
      <c r="E9974" s="210"/>
      <c r="F9974" s="102"/>
      <c r="G9974" s="210"/>
      <c r="H9974" s="102"/>
      <c r="I9974" s="210"/>
      <c r="J9974" s="102"/>
      <c r="K9974" s="210"/>
      <c r="L9974" s="102"/>
      <c r="M9974" s="210"/>
      <c r="N9974" s="102"/>
      <c r="O9974" s="210"/>
      <c r="P9974" s="102"/>
      <c r="Q9974" s="215"/>
    </row>
    <row r="9975" spans="2:17" x14ac:dyDescent="0.3">
      <c r="B9975" s="102"/>
      <c r="C9975" s="210"/>
      <c r="D9975" s="102"/>
      <c r="E9975" s="210"/>
      <c r="F9975" s="102"/>
      <c r="G9975" s="210"/>
      <c r="H9975" s="102"/>
      <c r="I9975" s="210"/>
      <c r="J9975" s="102"/>
      <c r="K9975" s="210"/>
      <c r="L9975" s="102"/>
      <c r="M9975" s="210"/>
      <c r="N9975" s="102"/>
      <c r="O9975" s="210"/>
      <c r="P9975" s="102"/>
      <c r="Q9975" s="215"/>
    </row>
    <row r="9976" spans="2:17" x14ac:dyDescent="0.3">
      <c r="B9976" s="102"/>
      <c r="C9976" s="210"/>
      <c r="D9976" s="102"/>
      <c r="E9976" s="210"/>
      <c r="F9976" s="102"/>
      <c r="G9976" s="210"/>
      <c r="H9976" s="102"/>
      <c r="I9976" s="210"/>
      <c r="J9976" s="102"/>
      <c r="K9976" s="210"/>
      <c r="L9976" s="102"/>
      <c r="M9976" s="210"/>
      <c r="N9976" s="102"/>
      <c r="O9976" s="210"/>
      <c r="P9976" s="102"/>
      <c r="Q9976" s="215"/>
    </row>
    <row r="9977" spans="2:17" x14ac:dyDescent="0.3">
      <c r="B9977" s="102"/>
      <c r="C9977" s="210"/>
      <c r="D9977" s="102"/>
      <c r="E9977" s="210"/>
      <c r="F9977" s="102"/>
      <c r="G9977" s="210"/>
      <c r="H9977" s="102"/>
      <c r="I9977" s="210"/>
      <c r="J9977" s="102"/>
      <c r="K9977" s="210"/>
      <c r="L9977" s="102"/>
      <c r="M9977" s="210"/>
      <c r="N9977" s="102"/>
      <c r="O9977" s="210"/>
      <c r="P9977" s="102"/>
      <c r="Q9977" s="215"/>
    </row>
    <row r="9978" spans="2:17" x14ac:dyDescent="0.3">
      <c r="B9978" s="102"/>
      <c r="C9978" s="210"/>
      <c r="D9978" s="102"/>
      <c r="E9978" s="210"/>
      <c r="F9978" s="102"/>
      <c r="G9978" s="210"/>
      <c r="H9978" s="102"/>
      <c r="I9978" s="210"/>
      <c r="J9978" s="102"/>
      <c r="K9978" s="210"/>
      <c r="L9978" s="102"/>
      <c r="M9978" s="210"/>
      <c r="N9978" s="102"/>
      <c r="O9978" s="210"/>
      <c r="P9978" s="102"/>
      <c r="Q9978" s="215"/>
    </row>
    <row r="9979" spans="2:17" x14ac:dyDescent="0.3">
      <c r="B9979" s="102"/>
      <c r="C9979" s="210"/>
      <c r="D9979" s="102"/>
      <c r="E9979" s="210"/>
      <c r="F9979" s="102"/>
      <c r="G9979" s="210"/>
      <c r="H9979" s="102"/>
      <c r="I9979" s="210"/>
      <c r="J9979" s="102"/>
      <c r="K9979" s="210"/>
      <c r="L9979" s="102"/>
      <c r="M9979" s="210"/>
      <c r="N9979" s="102"/>
      <c r="O9979" s="210"/>
      <c r="P9979" s="102"/>
      <c r="Q9979" s="215"/>
    </row>
    <row r="9980" spans="2:17" x14ac:dyDescent="0.3">
      <c r="B9980" s="102"/>
      <c r="C9980" s="210"/>
      <c r="D9980" s="102"/>
      <c r="E9980" s="210"/>
      <c r="F9980" s="102"/>
      <c r="G9980" s="210"/>
      <c r="H9980" s="102"/>
      <c r="I9980" s="210"/>
      <c r="J9980" s="102"/>
      <c r="K9980" s="210"/>
      <c r="L9980" s="102"/>
      <c r="M9980" s="210"/>
      <c r="N9980" s="102"/>
      <c r="O9980" s="210"/>
      <c r="P9980" s="102"/>
      <c r="Q9980" s="215"/>
    </row>
    <row r="9981" spans="2:17" x14ac:dyDescent="0.3">
      <c r="B9981" s="102"/>
      <c r="C9981" s="210"/>
      <c r="D9981" s="102"/>
      <c r="E9981" s="210"/>
      <c r="F9981" s="102"/>
      <c r="G9981" s="210"/>
      <c r="H9981" s="102"/>
      <c r="I9981" s="210"/>
      <c r="J9981" s="102"/>
      <c r="K9981" s="210"/>
      <c r="L9981" s="102"/>
      <c r="M9981" s="210"/>
      <c r="N9981" s="102"/>
      <c r="O9981" s="210"/>
      <c r="P9981" s="102"/>
      <c r="Q9981" s="215"/>
    </row>
    <row r="9982" spans="2:17" x14ac:dyDescent="0.3">
      <c r="B9982" s="102"/>
      <c r="C9982" s="210"/>
      <c r="D9982" s="102"/>
      <c r="E9982" s="210"/>
      <c r="F9982" s="102"/>
      <c r="G9982" s="210"/>
      <c r="H9982" s="102"/>
      <c r="I9982" s="210"/>
      <c r="J9982" s="102"/>
      <c r="K9982" s="210"/>
      <c r="L9982" s="102"/>
      <c r="M9982" s="210"/>
      <c r="N9982" s="102"/>
      <c r="O9982" s="210"/>
      <c r="P9982" s="102"/>
      <c r="Q9982" s="215"/>
    </row>
    <row r="9983" spans="2:17" x14ac:dyDescent="0.3">
      <c r="B9983" s="102"/>
      <c r="C9983" s="210"/>
      <c r="D9983" s="102"/>
      <c r="E9983" s="210"/>
      <c r="F9983" s="102"/>
      <c r="G9983" s="210"/>
      <c r="H9983" s="102"/>
      <c r="I9983" s="210"/>
      <c r="J9983" s="102"/>
      <c r="K9983" s="210"/>
      <c r="L9983" s="102"/>
      <c r="M9983" s="210"/>
      <c r="N9983" s="102"/>
      <c r="O9983" s="210"/>
      <c r="P9983" s="102"/>
      <c r="Q9983" s="215"/>
    </row>
    <row r="9984" spans="2:17" x14ac:dyDescent="0.3">
      <c r="B9984" s="102"/>
      <c r="C9984" s="210"/>
      <c r="D9984" s="102"/>
      <c r="E9984" s="210"/>
      <c r="F9984" s="102"/>
      <c r="G9984" s="210"/>
      <c r="H9984" s="102"/>
      <c r="I9984" s="210"/>
      <c r="J9984" s="102"/>
      <c r="K9984" s="210"/>
      <c r="L9984" s="102"/>
      <c r="M9984" s="210"/>
      <c r="N9984" s="102"/>
      <c r="O9984" s="210"/>
      <c r="P9984" s="102"/>
      <c r="Q9984" s="215"/>
    </row>
    <row r="9985" spans="2:17" x14ac:dyDescent="0.3">
      <c r="B9985" s="102"/>
      <c r="C9985" s="210"/>
      <c r="D9985" s="102"/>
      <c r="E9985" s="210"/>
      <c r="F9985" s="102"/>
      <c r="G9985" s="210"/>
      <c r="H9985" s="102"/>
      <c r="I9985" s="210"/>
      <c r="J9985" s="102"/>
      <c r="K9985" s="210"/>
      <c r="L9985" s="102"/>
      <c r="M9985" s="210"/>
      <c r="N9985" s="102"/>
      <c r="O9985" s="210"/>
      <c r="P9985" s="102"/>
      <c r="Q9985" s="215"/>
    </row>
    <row r="9986" spans="2:17" x14ac:dyDescent="0.3">
      <c r="B9986" s="102"/>
      <c r="C9986" s="210"/>
      <c r="D9986" s="102"/>
      <c r="E9986" s="210"/>
      <c r="F9986" s="102"/>
      <c r="G9986" s="210"/>
      <c r="H9986" s="102"/>
      <c r="I9986" s="210"/>
      <c r="J9986" s="102"/>
      <c r="K9986" s="210"/>
      <c r="L9986" s="102"/>
      <c r="M9986" s="210"/>
      <c r="N9986" s="102"/>
      <c r="O9986" s="210"/>
      <c r="P9986" s="102"/>
      <c r="Q9986" s="215"/>
    </row>
    <row r="9987" spans="2:17" x14ac:dyDescent="0.3">
      <c r="B9987" s="102"/>
      <c r="C9987" s="210"/>
      <c r="D9987" s="102"/>
      <c r="E9987" s="210"/>
      <c r="F9987" s="102"/>
      <c r="G9987" s="210"/>
      <c r="H9987" s="102"/>
      <c r="I9987" s="210"/>
      <c r="J9987" s="102"/>
      <c r="K9987" s="210"/>
      <c r="L9987" s="102"/>
      <c r="M9987" s="210"/>
      <c r="N9987" s="102"/>
      <c r="O9987" s="210"/>
      <c r="P9987" s="102"/>
      <c r="Q9987" s="215"/>
    </row>
    <row r="9988" spans="2:17" x14ac:dyDescent="0.3">
      <c r="B9988" s="102"/>
      <c r="C9988" s="210"/>
      <c r="D9988" s="102"/>
      <c r="E9988" s="210"/>
      <c r="F9988" s="102"/>
      <c r="G9988" s="210"/>
      <c r="H9988" s="102"/>
      <c r="I9988" s="210"/>
      <c r="J9988" s="102"/>
      <c r="K9988" s="210"/>
      <c r="L9988" s="102"/>
      <c r="M9988" s="210"/>
      <c r="N9988" s="102"/>
      <c r="O9988" s="210"/>
      <c r="P9988" s="102"/>
      <c r="Q9988" s="215"/>
    </row>
    <row r="9989" spans="2:17" x14ac:dyDescent="0.3">
      <c r="B9989" s="102"/>
      <c r="C9989" s="210"/>
      <c r="D9989" s="102"/>
      <c r="E9989" s="210"/>
      <c r="F9989" s="102"/>
      <c r="G9989" s="210"/>
      <c r="H9989" s="102"/>
      <c r="I9989" s="210"/>
      <c r="J9989" s="102"/>
      <c r="K9989" s="210"/>
      <c r="L9989" s="102"/>
      <c r="M9989" s="210"/>
      <c r="N9989" s="102"/>
      <c r="O9989" s="210"/>
      <c r="P9989" s="102"/>
      <c r="Q9989" s="215"/>
    </row>
    <row r="9990" spans="2:17" x14ac:dyDescent="0.3">
      <c r="B9990" s="102"/>
      <c r="C9990" s="210"/>
      <c r="D9990" s="102"/>
      <c r="E9990" s="210"/>
      <c r="F9990" s="102"/>
      <c r="G9990" s="210"/>
      <c r="H9990" s="102"/>
      <c r="I9990" s="210"/>
      <c r="J9990" s="102"/>
      <c r="K9990" s="210"/>
      <c r="L9990" s="102"/>
      <c r="M9990" s="210"/>
      <c r="N9990" s="102"/>
      <c r="O9990" s="210"/>
      <c r="P9990" s="102"/>
      <c r="Q9990" s="215"/>
    </row>
    <row r="9991" spans="2:17" x14ac:dyDescent="0.3">
      <c r="B9991" s="102"/>
      <c r="C9991" s="210"/>
      <c r="D9991" s="102"/>
      <c r="E9991" s="210"/>
      <c r="F9991" s="102"/>
      <c r="G9991" s="210"/>
      <c r="H9991" s="102"/>
      <c r="I9991" s="210"/>
      <c r="J9991" s="102"/>
      <c r="K9991" s="210"/>
      <c r="L9991" s="102"/>
      <c r="M9991" s="210"/>
      <c r="N9991" s="102"/>
      <c r="O9991" s="210"/>
      <c r="P9991" s="102"/>
      <c r="Q9991" s="215"/>
    </row>
    <row r="9992" spans="2:17" x14ac:dyDescent="0.3">
      <c r="B9992" s="102"/>
      <c r="C9992" s="210"/>
      <c r="D9992" s="102"/>
      <c r="E9992" s="210"/>
      <c r="F9992" s="102"/>
      <c r="G9992" s="210"/>
      <c r="H9992" s="102"/>
      <c r="I9992" s="210"/>
      <c r="J9992" s="102"/>
      <c r="K9992" s="210"/>
      <c r="L9992" s="102"/>
      <c r="M9992" s="210"/>
      <c r="N9992" s="102"/>
      <c r="O9992" s="210"/>
      <c r="P9992" s="102"/>
      <c r="Q9992" s="215"/>
    </row>
    <row r="9993" spans="2:17" x14ac:dyDescent="0.3">
      <c r="B9993" s="102"/>
      <c r="C9993" s="210"/>
      <c r="D9993" s="102"/>
      <c r="E9993" s="210"/>
      <c r="F9993" s="102"/>
      <c r="G9993" s="210"/>
      <c r="H9993" s="102"/>
      <c r="I9993" s="210"/>
      <c r="J9993" s="102"/>
      <c r="K9993" s="210"/>
      <c r="L9993" s="102"/>
      <c r="M9993" s="210"/>
      <c r="N9993" s="102"/>
      <c r="O9993" s="210"/>
      <c r="P9993" s="102"/>
      <c r="Q9993" s="215"/>
    </row>
    <row r="9994" spans="2:17" x14ac:dyDescent="0.3">
      <c r="B9994" s="102"/>
      <c r="C9994" s="210"/>
      <c r="D9994" s="102"/>
      <c r="E9994" s="210"/>
      <c r="F9994" s="102"/>
      <c r="G9994" s="210"/>
      <c r="H9994" s="102"/>
      <c r="I9994" s="210"/>
      <c r="J9994" s="102"/>
      <c r="K9994" s="210"/>
      <c r="L9994" s="102"/>
      <c r="M9994" s="210"/>
      <c r="N9994" s="102"/>
      <c r="O9994" s="210"/>
      <c r="P9994" s="102"/>
      <c r="Q9994" s="215"/>
    </row>
    <row r="9995" spans="2:17" x14ac:dyDescent="0.3">
      <c r="B9995" s="102"/>
      <c r="C9995" s="210"/>
      <c r="D9995" s="102"/>
      <c r="E9995" s="210"/>
      <c r="F9995" s="102"/>
      <c r="G9995" s="210"/>
      <c r="H9995" s="102"/>
      <c r="I9995" s="210"/>
      <c r="J9995" s="102"/>
      <c r="K9995" s="210"/>
      <c r="L9995" s="102"/>
      <c r="M9995" s="210"/>
      <c r="N9995" s="102"/>
      <c r="O9995" s="210"/>
      <c r="P9995" s="102"/>
      <c r="Q9995" s="215"/>
    </row>
    <row r="9996" spans="2:17" x14ac:dyDescent="0.3">
      <c r="B9996" s="102"/>
      <c r="C9996" s="210"/>
      <c r="D9996" s="102"/>
      <c r="E9996" s="210"/>
      <c r="F9996" s="102"/>
      <c r="G9996" s="210"/>
      <c r="H9996" s="102"/>
      <c r="I9996" s="210"/>
      <c r="J9996" s="102"/>
      <c r="K9996" s="210"/>
      <c r="L9996" s="102"/>
      <c r="M9996" s="210"/>
      <c r="N9996" s="102"/>
      <c r="O9996" s="210"/>
      <c r="P9996" s="102"/>
      <c r="Q9996" s="215"/>
    </row>
    <row r="9997" spans="2:17" x14ac:dyDescent="0.3">
      <c r="B9997" s="102"/>
      <c r="C9997" s="210"/>
      <c r="D9997" s="102"/>
      <c r="E9997" s="210"/>
      <c r="F9997" s="102"/>
      <c r="G9997" s="210"/>
      <c r="H9997" s="102"/>
      <c r="I9997" s="210"/>
      <c r="J9997" s="102"/>
      <c r="K9997" s="210"/>
      <c r="L9997" s="102"/>
      <c r="M9997" s="210"/>
      <c r="N9997" s="102"/>
      <c r="O9997" s="210"/>
      <c r="P9997" s="102"/>
      <c r="Q9997" s="215"/>
    </row>
    <row r="9998" spans="2:17" x14ac:dyDescent="0.3">
      <c r="B9998" s="102"/>
      <c r="C9998" s="210"/>
      <c r="D9998" s="102"/>
      <c r="E9998" s="210"/>
      <c r="F9998" s="102"/>
      <c r="G9998" s="210"/>
      <c r="H9998" s="102"/>
      <c r="I9998" s="210"/>
      <c r="J9998" s="102"/>
      <c r="K9998" s="210"/>
      <c r="L9998" s="102"/>
      <c r="M9998" s="210"/>
      <c r="N9998" s="102"/>
      <c r="O9998" s="210"/>
      <c r="P9998" s="102"/>
      <c r="Q9998" s="215"/>
    </row>
    <row r="9999" spans="2:17" x14ac:dyDescent="0.3">
      <c r="B9999" s="102"/>
      <c r="C9999" s="210"/>
      <c r="D9999" s="102"/>
      <c r="E9999" s="210"/>
      <c r="F9999" s="102"/>
      <c r="G9999" s="210"/>
      <c r="H9999" s="102"/>
      <c r="I9999" s="210"/>
      <c r="J9999" s="102"/>
      <c r="K9999" s="210"/>
      <c r="L9999" s="102"/>
      <c r="M9999" s="210"/>
      <c r="N9999" s="102"/>
      <c r="O9999" s="210"/>
      <c r="P9999" s="102"/>
      <c r="Q9999" s="215"/>
    </row>
    <row r="10000" spans="2:17" x14ac:dyDescent="0.3">
      <c r="B10000" s="102"/>
      <c r="C10000" s="210"/>
      <c r="D10000" s="102"/>
      <c r="E10000" s="210"/>
      <c r="F10000" s="102"/>
      <c r="G10000" s="210"/>
      <c r="H10000" s="102"/>
      <c r="I10000" s="210"/>
      <c r="J10000" s="102"/>
      <c r="K10000" s="210"/>
      <c r="L10000" s="102"/>
      <c r="M10000" s="210"/>
      <c r="N10000" s="102"/>
      <c r="O10000" s="210"/>
      <c r="P10000" s="102"/>
      <c r="Q10000" s="215"/>
    </row>
  </sheetData>
  <sheetProtection sheet="1" objects="1" scenarios="1" formatCells="0" formatColumns="0" sort="0" autoFilter="0"/>
  <autoFilter ref="A16:Q16" xr:uid="{37BFB3BD-AC68-4CEA-8E84-9F749B8B132F}"/>
  <mergeCells count="5">
    <mergeCell ref="A15:Q15"/>
    <mergeCell ref="A2:Q2"/>
    <mergeCell ref="D4:E4"/>
    <mergeCell ref="A4:B4"/>
    <mergeCell ref="B1:Q1"/>
  </mergeCells>
  <conditionalFormatting sqref="A3">
    <cfRule type="expression" dxfId="10" priority="2">
      <formula>$A$3&lt;&gt;""</formula>
    </cfRule>
  </conditionalFormatting>
  <conditionalFormatting sqref="B3">
    <cfRule type="expression" dxfId="9" priority="3">
      <formula>$B$3="A value entered for Category is not correct. Please verify each Category entered matches a value in the drop down list"</formula>
    </cfRule>
  </conditionalFormatting>
  <conditionalFormatting sqref="E5">
    <cfRule type="expression" dxfId="8" priority="1">
      <formula>$E$5="**Select the metric for reporting FALD performance HERE**"</formula>
    </cfRule>
  </conditionalFormatting>
  <dataValidations count="18">
    <dataValidation type="list" allowBlank="1" showInputMessage="1" showErrorMessage="1" error="Please enter a valid 'Reported CCT' value." sqref="B6:B13" xr:uid="{074F0F15-BAB3-4947-94C8-A0AF01C37CCD}">
      <formula1>Reported_CCT</formula1>
    </dataValidation>
    <dataValidation type="decimal" allowBlank="1" showInputMessage="1" showErrorMessage="1" error="Please enter a valid 'Reported Light Output Setting 1' value." sqref="B18:B450" xr:uid="{A8646E34-6CA9-41CA-9C68-92CF25A259C5}">
      <formula1>0</formula1>
      <formula2>1000000</formula2>
    </dataValidation>
    <dataValidation type="decimal" allowBlank="1" showInputMessage="1" showErrorMessage="1" error="Please enter a valid 'Reported Wattage Setting 1' value." sqref="C18:C450" xr:uid="{20A12C4D-E271-4E66-BE67-7258A25E2500}">
      <formula1>0</formula1>
      <formula2>10000</formula2>
    </dataValidation>
    <dataValidation type="decimal" allowBlank="1" showInputMessage="1" showErrorMessage="1" error="Please enter a valid 'Reported Light Output Setting 2' value." sqref="D18:D450" xr:uid="{6B6BBF81-5F33-4B8C-A632-6F8C5B639561}">
      <formula1>0</formula1>
      <formula2>1000000</formula2>
    </dataValidation>
    <dataValidation type="decimal" allowBlank="1" showInputMessage="1" showErrorMessage="1" error="Please enter a valid 'Reported Wattage Setting 2' value." sqref="E18:E450" xr:uid="{8E1ED446-45A7-4677-860D-806C5E9ADD17}">
      <formula1>0</formula1>
      <formula2>10000</formula2>
    </dataValidation>
    <dataValidation type="decimal" allowBlank="1" showInputMessage="1" showErrorMessage="1" error="Please enter a valid 'Reported Light Output Setting 3' value." sqref="F18:F450" xr:uid="{4DED6F8B-272A-4806-A075-9A95217DDC2D}">
      <formula1>0</formula1>
      <formula2>1000000</formula2>
    </dataValidation>
    <dataValidation type="decimal" allowBlank="1" showInputMessage="1" showErrorMessage="1" error="Please enter a valid 'Reported Wattage Setting 3' value." sqref="G18:G450" xr:uid="{24C1FD1F-0363-4815-B521-0056CFAA245A}">
      <formula1>0</formula1>
      <formula2>10000</formula2>
    </dataValidation>
    <dataValidation type="decimal" allowBlank="1" showInputMessage="1" showErrorMessage="1" error="Please enter a valid 'Reported Light Output Setting 4' value." sqref="H18:H450" xr:uid="{883CEC34-A95E-4781-BBBD-7416C7268340}">
      <formula1>0</formula1>
      <formula2>1000000</formula2>
    </dataValidation>
    <dataValidation type="decimal" allowBlank="1" showInputMessage="1" showErrorMessage="1" error="Please enter a valid 'Reported Wattage Setting 4' value." sqref="I18:I450" xr:uid="{6C8E5298-13C9-4CCE-B4B9-C133CB12295F}">
      <formula1>0</formula1>
      <formula2>10000</formula2>
    </dataValidation>
    <dataValidation type="decimal" allowBlank="1" showInputMessage="1" showErrorMessage="1" error="Please enter a valid 'Reported Light Output Setting 5' value." sqref="J18:J450" xr:uid="{9115B6F6-F99A-4307-A859-760F2B9C9485}">
      <formula1>0</formula1>
      <formula2>1000000</formula2>
    </dataValidation>
    <dataValidation type="decimal" allowBlank="1" showInputMessage="1" showErrorMessage="1" error="Please enter a valid 'Reported Wattage Setting 5' value." sqref="K18:K450" xr:uid="{8DD90CA0-7C90-470E-A8CE-9B6F1DA06936}">
      <formula1>0</formula1>
      <formula2>10000</formula2>
    </dataValidation>
    <dataValidation type="decimal" allowBlank="1" showInputMessage="1" showErrorMessage="1" error="Please enter a valid 'Reported Light Output Setting 6' value." sqref="L18:L450" xr:uid="{DF354F1B-2DE5-4C17-8EAC-480B2175F65D}">
      <formula1>0</formula1>
      <formula2>1000000</formula2>
    </dataValidation>
    <dataValidation type="decimal" allowBlank="1" showInputMessage="1" showErrorMessage="1" error="Please enter a valid 'Reported Wattage Setting 6' value." sqref="M18:M450" xr:uid="{51888A5A-FBF8-4FE1-AB6B-CD872162B06E}">
      <formula1>0</formula1>
      <formula2>10000</formula2>
    </dataValidation>
    <dataValidation type="decimal" allowBlank="1" showInputMessage="1" showErrorMessage="1" error="Please enter a valid 'Reported Light Output Setting 7' value." sqref="N18:N450" xr:uid="{B045664E-703D-462D-98ED-956206AB4650}">
      <formula1>0</formula1>
      <formula2>1000000</formula2>
    </dataValidation>
    <dataValidation type="decimal" allowBlank="1" showInputMessage="1" showErrorMessage="1" error="Please enter a valid 'Reported Wattage Setting 7' value." sqref="O18:O450" xr:uid="{7A24DDB4-6880-44D1-B1C0-DA8ECC390377}">
      <formula1>0</formula1>
      <formula2>10000</formula2>
    </dataValidation>
    <dataValidation type="decimal" allowBlank="1" showInputMessage="1" showErrorMessage="1" error="Please enter a valid 'Reported Light Output Setting 8' value." sqref="P18:P450" xr:uid="{A4257715-FFB4-4CEA-AF4D-C2B97D441654}">
      <formula1>0</formula1>
      <formula2>1000000</formula2>
    </dataValidation>
    <dataValidation type="decimal" allowBlank="1" showInputMessage="1" showErrorMessage="1" error="Please enter a valid 'Reported Wattage Setting 8' value." sqref="Q18:Q450" xr:uid="{BEFAEB2E-5D1A-4E8F-A84E-144CCA314F68}">
      <formula1>0</formula1>
      <formula2>10000</formula2>
    </dataValidation>
    <dataValidation type="list" allowBlank="1" showInputMessage="1" showErrorMessage="1" error="Please enter a valid 'Light Distribution Setting' value." sqref="E7:E11" xr:uid="{69ABF02C-2ACE-4A4A-99E6-CF3C376B562B}">
      <formula1>Dynamic_List</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741812F-E3DF-4D9D-9632-49F92CFC02CF}">
          <x14:formula1>
            <xm:f>'Master List'!$B$441:$B$447</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workbookViewId="0">
      <selection sqref="A1:A3"/>
    </sheetView>
  </sheetViews>
  <sheetFormatPr defaultColWidth="9.44140625" defaultRowHeight="14.4" x14ac:dyDescent="0.3"/>
  <cols>
    <col min="1" max="1" width="45.6640625" style="235" customWidth="1"/>
    <col min="2" max="2" width="50.33203125" style="235" customWidth="1"/>
    <col min="3" max="3" width="22.6640625" style="235" customWidth="1"/>
    <col min="4" max="4" width="28.109375" style="235" customWidth="1"/>
    <col min="5" max="16384" width="9.44140625" style="15"/>
  </cols>
  <sheetData>
    <row r="1" spans="1:763" customFormat="1" ht="32.25" customHeight="1" x14ac:dyDescent="0.3">
      <c r="A1" s="277"/>
      <c r="B1" s="280" t="s">
        <v>0</v>
      </c>
      <c r="C1" s="280"/>
      <c r="D1" s="281"/>
      <c r="E1" s="93"/>
      <c r="F1" s="93"/>
      <c r="G1" s="93"/>
      <c r="H1" s="93"/>
      <c r="I1" s="93"/>
      <c r="J1" s="93"/>
      <c r="K1" s="93"/>
      <c r="L1" s="93"/>
      <c r="M1" s="93"/>
      <c r="N1" s="93"/>
    </row>
    <row r="2" spans="1:763" customFormat="1" ht="15.75" customHeight="1" thickBot="1" x14ac:dyDescent="0.35">
      <c r="A2" s="278"/>
      <c r="B2" s="282"/>
      <c r="C2" s="282"/>
      <c r="D2" s="283"/>
      <c r="E2" s="15"/>
      <c r="F2" s="15"/>
      <c r="G2" s="15"/>
      <c r="H2" s="15"/>
      <c r="I2" s="15"/>
      <c r="J2" s="15"/>
      <c r="K2" s="15"/>
      <c r="L2" s="15"/>
      <c r="M2" s="15"/>
      <c r="N2" s="15"/>
    </row>
    <row r="3" spans="1:763" s="14" customFormat="1" ht="15.75" customHeight="1" thickBot="1" x14ac:dyDescent="0.35">
      <c r="A3" s="279"/>
      <c r="B3" s="284"/>
      <c r="C3" s="284"/>
      <c r="D3" s="28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row>
    <row r="4" spans="1:763" s="14" customFormat="1" ht="71.25" customHeight="1" thickBot="1" x14ac:dyDescent="0.35">
      <c r="A4" s="274" t="s">
        <v>133</v>
      </c>
      <c r="B4" s="275"/>
      <c r="C4" s="275"/>
      <c r="D4" s="27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row>
    <row r="5" spans="1:763" s="14" customFormat="1" ht="15" hidden="1" thickBot="1" x14ac:dyDescent="0.35">
      <c r="A5" s="28"/>
      <c r="D5" s="2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row>
    <row r="6" spans="1:763" s="14" customFormat="1" ht="15" hidden="1" thickBot="1" x14ac:dyDescent="0.35">
      <c r="A6" s="28"/>
      <c r="D6" s="2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row>
    <row r="7" spans="1:763" s="14" customFormat="1" ht="42.75" customHeight="1" thickBot="1" x14ac:dyDescent="0.35">
      <c r="A7" s="28"/>
      <c r="D7" s="29" t="s">
        <v>134</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row>
    <row r="8" spans="1:763" s="10" customFormat="1" ht="82.2" customHeight="1" thickBot="1" x14ac:dyDescent="0.35">
      <c r="A8" s="10" t="s">
        <v>135</v>
      </c>
      <c r="B8" s="10" t="s">
        <v>136</v>
      </c>
      <c r="C8" s="10" t="s">
        <v>137</v>
      </c>
      <c r="D8" s="10" t="s">
        <v>138</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row>
    <row r="9" spans="1:763" s="10" customFormat="1" ht="29.4" hidden="1" thickBot="1" x14ac:dyDescent="0.35">
      <c r="A9" s="72" t="s">
        <v>16</v>
      </c>
      <c r="B9" s="72" t="s">
        <v>136</v>
      </c>
      <c r="C9" s="72" t="s">
        <v>137</v>
      </c>
      <c r="D9" s="72" t="s">
        <v>139</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row>
    <row r="10" spans="1:763" x14ac:dyDescent="0.3">
      <c r="A10" s="233"/>
      <c r="B10" s="233"/>
      <c r="C10" s="233"/>
      <c r="D10" s="234"/>
    </row>
    <row r="11" spans="1:763" x14ac:dyDescent="0.3">
      <c r="A11" s="233"/>
      <c r="B11" s="233"/>
      <c r="C11" s="233"/>
      <c r="D11" s="234"/>
    </row>
    <row r="12" spans="1:763" x14ac:dyDescent="0.3">
      <c r="A12" s="233"/>
      <c r="B12" s="233"/>
      <c r="C12" s="233"/>
      <c r="D12" s="234"/>
    </row>
    <row r="13" spans="1:763" x14ac:dyDescent="0.3">
      <c r="A13" s="233"/>
      <c r="B13" s="233"/>
      <c r="C13" s="233"/>
      <c r="D13" s="234"/>
    </row>
    <row r="14" spans="1:763" x14ac:dyDescent="0.3">
      <c r="A14" s="233"/>
      <c r="B14" s="233"/>
      <c r="C14" s="233"/>
      <c r="D14" s="234"/>
    </row>
    <row r="15" spans="1:763" x14ac:dyDescent="0.3">
      <c r="A15" s="233"/>
      <c r="B15" s="233"/>
      <c r="C15" s="233"/>
      <c r="D15" s="234"/>
    </row>
    <row r="16" spans="1:763" x14ac:dyDescent="0.3">
      <c r="A16" s="233"/>
      <c r="B16" s="233"/>
      <c r="C16" s="233"/>
      <c r="D16" s="234"/>
    </row>
    <row r="17" spans="1:4" x14ac:dyDescent="0.3">
      <c r="A17" s="233"/>
      <c r="B17" s="233"/>
      <c r="C17" s="233"/>
      <c r="D17" s="234"/>
    </row>
    <row r="18" spans="1:4" x14ac:dyDescent="0.3">
      <c r="A18" s="233"/>
      <c r="B18" s="233"/>
      <c r="C18" s="233"/>
      <c r="D18" s="234"/>
    </row>
    <row r="19" spans="1:4" x14ac:dyDescent="0.3">
      <c r="A19" s="233"/>
      <c r="B19" s="233"/>
      <c r="C19" s="233"/>
      <c r="D19" s="234"/>
    </row>
    <row r="20" spans="1:4" x14ac:dyDescent="0.3">
      <c r="A20" s="233"/>
      <c r="B20" s="233"/>
      <c r="C20" s="233"/>
      <c r="D20" s="234"/>
    </row>
    <row r="21" spans="1:4" x14ac:dyDescent="0.3">
      <c r="A21" s="233"/>
      <c r="B21" s="233"/>
      <c r="C21" s="233"/>
      <c r="D21" s="234"/>
    </row>
    <row r="22" spans="1:4" x14ac:dyDescent="0.3">
      <c r="A22" s="233"/>
      <c r="B22" s="233"/>
      <c r="C22" s="233"/>
      <c r="D22" s="234"/>
    </row>
    <row r="23" spans="1:4" x14ac:dyDescent="0.3">
      <c r="A23" s="233"/>
      <c r="B23" s="233"/>
      <c r="C23" s="233"/>
      <c r="D23" s="234"/>
    </row>
    <row r="24" spans="1:4" x14ac:dyDescent="0.3">
      <c r="A24" s="233"/>
      <c r="B24" s="233"/>
      <c r="C24" s="233"/>
      <c r="D24" s="234"/>
    </row>
    <row r="25" spans="1:4" x14ac:dyDescent="0.3">
      <c r="A25" s="233"/>
      <c r="B25" s="233"/>
      <c r="C25" s="233"/>
      <c r="D25" s="234"/>
    </row>
    <row r="26" spans="1:4" x14ac:dyDescent="0.3">
      <c r="A26" s="233"/>
      <c r="B26" s="233"/>
      <c r="C26" s="233"/>
      <c r="D26" s="234"/>
    </row>
    <row r="27" spans="1:4" x14ac:dyDescent="0.3">
      <c r="A27" s="233"/>
      <c r="B27" s="233"/>
      <c r="C27" s="233"/>
      <c r="D27" s="234"/>
    </row>
    <row r="28" spans="1:4" x14ac:dyDescent="0.3">
      <c r="A28" s="233"/>
      <c r="B28" s="233"/>
      <c r="C28" s="233"/>
      <c r="D28" s="234"/>
    </row>
    <row r="29" spans="1:4" x14ac:dyDescent="0.3">
      <c r="A29" s="233"/>
      <c r="B29" s="233"/>
      <c r="C29" s="233"/>
      <c r="D29" s="234"/>
    </row>
    <row r="30" spans="1:4" x14ac:dyDescent="0.3">
      <c r="A30" s="233"/>
      <c r="B30" s="233"/>
      <c r="C30" s="233"/>
      <c r="D30" s="234"/>
    </row>
    <row r="31" spans="1:4" x14ac:dyDescent="0.3">
      <c r="A31" s="233"/>
      <c r="B31" s="233"/>
      <c r="C31" s="233"/>
      <c r="D31" s="234"/>
    </row>
    <row r="32" spans="1:4" x14ac:dyDescent="0.3">
      <c r="A32" s="233"/>
      <c r="B32" s="233"/>
      <c r="C32" s="233"/>
      <c r="D32" s="234"/>
    </row>
    <row r="33" spans="1:4" x14ac:dyDescent="0.3">
      <c r="A33" s="233"/>
      <c r="B33" s="233"/>
      <c r="C33" s="233"/>
      <c r="D33" s="234"/>
    </row>
    <row r="34" spans="1:4" x14ac:dyDescent="0.3">
      <c r="A34" s="233"/>
      <c r="B34" s="233"/>
      <c r="C34" s="233"/>
      <c r="D34" s="234"/>
    </row>
    <row r="35" spans="1:4" x14ac:dyDescent="0.3">
      <c r="A35" s="233"/>
      <c r="B35" s="233"/>
      <c r="C35" s="233"/>
      <c r="D35" s="234"/>
    </row>
    <row r="36" spans="1:4" x14ac:dyDescent="0.3">
      <c r="A36" s="233"/>
      <c r="B36" s="233"/>
      <c r="C36" s="233"/>
      <c r="D36" s="234"/>
    </row>
    <row r="37" spans="1:4" x14ac:dyDescent="0.3">
      <c r="A37" s="233"/>
      <c r="B37" s="233"/>
      <c r="C37" s="233"/>
      <c r="D37" s="234"/>
    </row>
    <row r="38" spans="1:4" x14ac:dyDescent="0.3">
      <c r="A38" s="233"/>
      <c r="B38" s="233"/>
      <c r="C38" s="233"/>
      <c r="D38" s="234"/>
    </row>
    <row r="39" spans="1:4" x14ac:dyDescent="0.3">
      <c r="A39" s="233"/>
      <c r="B39" s="233"/>
      <c r="C39" s="233"/>
      <c r="D39" s="234"/>
    </row>
    <row r="40" spans="1:4" x14ac:dyDescent="0.3">
      <c r="A40" s="233"/>
      <c r="B40" s="233"/>
      <c r="C40" s="233"/>
      <c r="D40" s="234"/>
    </row>
    <row r="41" spans="1:4" x14ac:dyDescent="0.3">
      <c r="A41" s="233"/>
      <c r="B41" s="233"/>
      <c r="C41" s="233"/>
      <c r="D41" s="234"/>
    </row>
    <row r="42" spans="1:4" x14ac:dyDescent="0.3">
      <c r="A42" s="233"/>
      <c r="B42" s="233"/>
      <c r="C42" s="233"/>
      <c r="D42" s="234"/>
    </row>
    <row r="43" spans="1:4" x14ac:dyDescent="0.3">
      <c r="A43" s="233"/>
      <c r="B43" s="233"/>
      <c r="C43" s="233"/>
      <c r="D43" s="234"/>
    </row>
    <row r="44" spans="1:4" x14ac:dyDescent="0.3">
      <c r="A44" s="233"/>
      <c r="B44" s="233"/>
      <c r="C44" s="233"/>
      <c r="D44" s="234"/>
    </row>
    <row r="45" spans="1:4" x14ac:dyDescent="0.3">
      <c r="A45" s="233"/>
      <c r="B45" s="233"/>
      <c r="C45" s="233"/>
      <c r="D45" s="234"/>
    </row>
    <row r="46" spans="1:4" x14ac:dyDescent="0.3">
      <c r="A46" s="233"/>
      <c r="B46" s="233"/>
      <c r="C46" s="233"/>
      <c r="D46" s="234"/>
    </row>
    <row r="47" spans="1:4" x14ac:dyDescent="0.3">
      <c r="A47" s="233"/>
      <c r="B47" s="233"/>
      <c r="C47" s="233"/>
      <c r="D47" s="234"/>
    </row>
    <row r="48" spans="1:4" x14ac:dyDescent="0.3">
      <c r="A48" s="233"/>
      <c r="B48" s="233"/>
      <c r="C48" s="233"/>
      <c r="D48" s="234"/>
    </row>
    <row r="49" spans="1:4" x14ac:dyDescent="0.3">
      <c r="A49" s="233"/>
      <c r="B49" s="233"/>
      <c r="C49" s="233"/>
      <c r="D49" s="234"/>
    </row>
    <row r="50" spans="1:4" x14ac:dyDescent="0.3">
      <c r="A50" s="233"/>
      <c r="B50" s="233"/>
      <c r="C50" s="233"/>
      <c r="D50" s="234"/>
    </row>
    <row r="51" spans="1:4" x14ac:dyDescent="0.3">
      <c r="A51" s="233"/>
      <c r="B51" s="233"/>
      <c r="C51" s="233"/>
      <c r="D51" s="234"/>
    </row>
    <row r="52" spans="1:4" x14ac:dyDescent="0.3">
      <c r="A52" s="233"/>
      <c r="B52" s="233"/>
      <c r="C52" s="233"/>
      <c r="D52" s="234"/>
    </row>
    <row r="53" spans="1:4" x14ac:dyDescent="0.3">
      <c r="A53" s="233"/>
      <c r="B53" s="233"/>
      <c r="C53" s="233"/>
      <c r="D53" s="234"/>
    </row>
    <row r="54" spans="1:4" x14ac:dyDescent="0.3">
      <c r="A54" s="233"/>
      <c r="B54" s="233"/>
      <c r="C54" s="233"/>
      <c r="D54" s="234"/>
    </row>
    <row r="55" spans="1:4" x14ac:dyDescent="0.3">
      <c r="A55" s="233"/>
      <c r="B55" s="233"/>
      <c r="C55" s="233"/>
      <c r="D55" s="234"/>
    </row>
    <row r="56" spans="1:4" x14ac:dyDescent="0.3">
      <c r="A56" s="233"/>
      <c r="B56" s="233"/>
      <c r="C56" s="233"/>
      <c r="D56" s="234"/>
    </row>
    <row r="57" spans="1:4" x14ac:dyDescent="0.3">
      <c r="A57" s="233"/>
      <c r="B57" s="233"/>
      <c r="C57" s="233"/>
      <c r="D57" s="234"/>
    </row>
    <row r="58" spans="1:4" x14ac:dyDescent="0.3">
      <c r="A58" s="233"/>
      <c r="B58" s="233"/>
      <c r="C58" s="233"/>
      <c r="D58" s="234"/>
    </row>
    <row r="59" spans="1:4" x14ac:dyDescent="0.3">
      <c r="A59" s="233"/>
      <c r="B59" s="233"/>
      <c r="C59" s="233"/>
      <c r="D59" s="234"/>
    </row>
    <row r="60" spans="1:4" x14ac:dyDescent="0.3">
      <c r="A60" s="233"/>
      <c r="B60" s="233"/>
      <c r="C60" s="233"/>
      <c r="D60" s="234"/>
    </row>
    <row r="61" spans="1:4" x14ac:dyDescent="0.3">
      <c r="A61" s="233"/>
      <c r="B61" s="233"/>
      <c r="C61" s="233"/>
      <c r="D61" s="234"/>
    </row>
    <row r="62" spans="1:4" x14ac:dyDescent="0.3">
      <c r="A62" s="233"/>
      <c r="B62" s="233"/>
      <c r="C62" s="233"/>
      <c r="D62" s="234"/>
    </row>
    <row r="63" spans="1:4" x14ac:dyDescent="0.3">
      <c r="A63" s="233"/>
      <c r="B63" s="233"/>
      <c r="C63" s="233"/>
      <c r="D63" s="234"/>
    </row>
    <row r="64" spans="1:4" x14ac:dyDescent="0.3">
      <c r="A64" s="233"/>
      <c r="B64" s="233"/>
      <c r="C64" s="233"/>
      <c r="D64" s="234"/>
    </row>
    <row r="65" spans="1:4" x14ac:dyDescent="0.3">
      <c r="A65" s="233"/>
      <c r="B65" s="233"/>
      <c r="C65" s="233"/>
      <c r="D65" s="234"/>
    </row>
    <row r="66" spans="1:4" x14ac:dyDescent="0.3">
      <c r="A66" s="233"/>
      <c r="B66" s="233"/>
      <c r="C66" s="233"/>
      <c r="D66" s="234"/>
    </row>
    <row r="67" spans="1:4" x14ac:dyDescent="0.3">
      <c r="A67" s="233"/>
      <c r="B67" s="233"/>
      <c r="C67" s="233"/>
      <c r="D67" s="234"/>
    </row>
    <row r="68" spans="1:4" x14ac:dyDescent="0.3">
      <c r="A68" s="233"/>
      <c r="B68" s="233"/>
      <c r="C68" s="233"/>
      <c r="D68" s="234"/>
    </row>
    <row r="69" spans="1:4" x14ac:dyDescent="0.3">
      <c r="A69" s="233"/>
      <c r="B69" s="233"/>
      <c r="C69" s="233"/>
      <c r="D69" s="234"/>
    </row>
    <row r="70" spans="1:4" x14ac:dyDescent="0.3">
      <c r="A70" s="233"/>
      <c r="B70" s="233"/>
      <c r="C70" s="233"/>
      <c r="D70" s="234"/>
    </row>
    <row r="71" spans="1:4" x14ac:dyDescent="0.3">
      <c r="A71" s="233"/>
      <c r="B71" s="233"/>
      <c r="C71" s="233"/>
      <c r="D71" s="234"/>
    </row>
    <row r="72" spans="1:4" x14ac:dyDescent="0.3">
      <c r="A72" s="233"/>
      <c r="B72" s="233"/>
      <c r="C72" s="233"/>
      <c r="D72" s="234"/>
    </row>
    <row r="73" spans="1:4" x14ac:dyDescent="0.3">
      <c r="A73" s="233"/>
      <c r="B73" s="233"/>
      <c r="C73" s="233"/>
      <c r="D73" s="234"/>
    </row>
    <row r="74" spans="1:4" x14ac:dyDescent="0.3">
      <c r="A74" s="233"/>
      <c r="B74" s="233"/>
      <c r="C74" s="233"/>
      <c r="D74" s="234"/>
    </row>
    <row r="75" spans="1:4" x14ac:dyDescent="0.3">
      <c r="A75" s="233"/>
      <c r="B75" s="233"/>
      <c r="C75" s="233"/>
      <c r="D75" s="234"/>
    </row>
    <row r="76" spans="1:4" x14ac:dyDescent="0.3">
      <c r="A76" s="233"/>
      <c r="B76" s="233"/>
      <c r="C76" s="233"/>
      <c r="D76" s="234"/>
    </row>
    <row r="77" spans="1:4" x14ac:dyDescent="0.3">
      <c r="A77" s="233"/>
      <c r="B77" s="233"/>
      <c r="C77" s="233"/>
      <c r="D77" s="234"/>
    </row>
    <row r="78" spans="1:4" x14ac:dyDescent="0.3">
      <c r="A78" s="233"/>
      <c r="B78" s="233"/>
      <c r="C78" s="233"/>
      <c r="D78" s="234"/>
    </row>
    <row r="79" spans="1:4" x14ac:dyDescent="0.3">
      <c r="A79" s="233"/>
      <c r="B79" s="233"/>
      <c r="C79" s="233"/>
      <c r="D79" s="234"/>
    </row>
    <row r="80" spans="1:4" x14ac:dyDescent="0.3">
      <c r="A80" s="233"/>
      <c r="B80" s="233"/>
      <c r="C80" s="233"/>
      <c r="D80" s="234"/>
    </row>
    <row r="81" spans="1:4" x14ac:dyDescent="0.3">
      <c r="A81" s="233"/>
      <c r="B81" s="233"/>
      <c r="C81" s="233"/>
      <c r="D81" s="234"/>
    </row>
    <row r="82" spans="1:4" x14ac:dyDescent="0.3">
      <c r="A82" s="233"/>
      <c r="B82" s="233"/>
      <c r="C82" s="233"/>
      <c r="D82" s="234"/>
    </row>
    <row r="83" spans="1:4" x14ac:dyDescent="0.3">
      <c r="A83" s="233"/>
      <c r="B83" s="233"/>
      <c r="C83" s="233"/>
      <c r="D83" s="234"/>
    </row>
    <row r="84" spans="1:4" x14ac:dyDescent="0.3">
      <c r="A84" s="233"/>
      <c r="B84" s="233"/>
      <c r="C84" s="233"/>
      <c r="D84" s="234"/>
    </row>
    <row r="85" spans="1:4" x14ac:dyDescent="0.3">
      <c r="A85" s="233"/>
      <c r="B85" s="233"/>
      <c r="C85" s="233"/>
      <c r="D85" s="234"/>
    </row>
    <row r="86" spans="1:4" x14ac:dyDescent="0.3">
      <c r="A86" s="233"/>
      <c r="B86" s="233"/>
      <c r="C86" s="233"/>
      <c r="D86" s="234"/>
    </row>
    <row r="87" spans="1:4" x14ac:dyDescent="0.3">
      <c r="A87" s="233"/>
      <c r="B87" s="233"/>
      <c r="C87" s="233"/>
      <c r="D87" s="234"/>
    </row>
    <row r="88" spans="1:4" x14ac:dyDescent="0.3">
      <c r="A88" s="233"/>
      <c r="B88" s="233"/>
      <c r="C88" s="233"/>
      <c r="D88" s="234"/>
    </row>
    <row r="89" spans="1:4" x14ac:dyDescent="0.3">
      <c r="A89" s="233"/>
      <c r="B89" s="233"/>
      <c r="C89" s="233"/>
      <c r="D89" s="234"/>
    </row>
    <row r="90" spans="1:4" x14ac:dyDescent="0.3">
      <c r="A90" s="233"/>
      <c r="B90" s="233"/>
      <c r="C90" s="233"/>
      <c r="D90" s="234"/>
    </row>
    <row r="91" spans="1:4" x14ac:dyDescent="0.3">
      <c r="A91" s="233"/>
      <c r="B91" s="233"/>
      <c r="C91" s="233"/>
      <c r="D91" s="234"/>
    </row>
    <row r="92" spans="1:4" x14ac:dyDescent="0.3">
      <c r="A92" s="233"/>
      <c r="B92" s="233"/>
      <c r="C92" s="233"/>
      <c r="D92" s="234"/>
    </row>
    <row r="93" spans="1:4" x14ac:dyDescent="0.3">
      <c r="A93" s="233"/>
      <c r="B93" s="233"/>
      <c r="C93" s="233"/>
      <c r="D93" s="234"/>
    </row>
    <row r="94" spans="1:4" x14ac:dyDescent="0.3">
      <c r="A94" s="233"/>
      <c r="B94" s="233"/>
      <c r="C94" s="233"/>
      <c r="D94" s="234"/>
    </row>
    <row r="95" spans="1:4" x14ac:dyDescent="0.3">
      <c r="A95" s="233"/>
      <c r="B95" s="233"/>
      <c r="C95" s="233"/>
      <c r="D95" s="234"/>
    </row>
    <row r="96" spans="1:4" x14ac:dyDescent="0.3">
      <c r="A96" s="233"/>
      <c r="B96" s="233"/>
      <c r="C96" s="233"/>
      <c r="D96" s="234"/>
    </row>
    <row r="97" spans="1:4" x14ac:dyDescent="0.3">
      <c r="A97" s="233"/>
      <c r="B97" s="233"/>
      <c r="C97" s="233"/>
      <c r="D97" s="234"/>
    </row>
    <row r="98" spans="1:4" x14ac:dyDescent="0.3">
      <c r="A98" s="233"/>
      <c r="B98" s="233"/>
      <c r="C98" s="233"/>
      <c r="D98" s="234"/>
    </row>
    <row r="99" spans="1:4" x14ac:dyDescent="0.3">
      <c r="A99" s="233"/>
      <c r="B99" s="233"/>
      <c r="C99" s="233"/>
      <c r="D99" s="234"/>
    </row>
    <row r="100" spans="1:4" x14ac:dyDescent="0.3">
      <c r="A100" s="233"/>
      <c r="B100" s="233"/>
      <c r="C100" s="233"/>
      <c r="D100" s="234"/>
    </row>
    <row r="101" spans="1:4" x14ac:dyDescent="0.3">
      <c r="A101" s="233"/>
      <c r="B101" s="233"/>
      <c r="C101" s="233"/>
      <c r="D101" s="234"/>
    </row>
    <row r="102" spans="1:4" x14ac:dyDescent="0.3">
      <c r="A102" s="233"/>
      <c r="B102" s="233"/>
      <c r="C102" s="233"/>
      <c r="D102" s="234"/>
    </row>
    <row r="103" spans="1:4" x14ac:dyDescent="0.3">
      <c r="A103" s="233"/>
      <c r="B103" s="233"/>
      <c r="C103" s="233"/>
      <c r="D103" s="234"/>
    </row>
    <row r="104" spans="1:4" x14ac:dyDescent="0.3">
      <c r="A104" s="233"/>
      <c r="B104" s="233"/>
      <c r="C104" s="233"/>
      <c r="D104" s="234"/>
    </row>
    <row r="105" spans="1:4" x14ac:dyDescent="0.3">
      <c r="A105" s="233"/>
      <c r="B105" s="233"/>
      <c r="C105" s="233"/>
      <c r="D105" s="234"/>
    </row>
    <row r="106" spans="1:4" x14ac:dyDescent="0.3">
      <c r="A106" s="233"/>
      <c r="B106" s="233"/>
      <c r="C106" s="233"/>
      <c r="D106" s="234"/>
    </row>
    <row r="107" spans="1:4" x14ac:dyDescent="0.3">
      <c r="A107" s="233"/>
      <c r="B107" s="233"/>
      <c r="C107" s="233"/>
      <c r="D107" s="234"/>
    </row>
    <row r="108" spans="1:4" x14ac:dyDescent="0.3">
      <c r="A108" s="233"/>
      <c r="B108" s="233"/>
      <c r="C108" s="233"/>
      <c r="D108" s="234"/>
    </row>
    <row r="109" spans="1:4" x14ac:dyDescent="0.3">
      <c r="A109" s="233"/>
      <c r="B109" s="233"/>
      <c r="C109" s="233"/>
      <c r="D109" s="234"/>
    </row>
  </sheetData>
  <sheetProtection sheet="1" objects="1" scenarios="1" formatCells="0" formatColumns="0" sort="0" autoFilter="0"/>
  <autoFilter ref="A8:D8" xr:uid="{00000000-0001-0000-0100-000000000000}"/>
  <mergeCells count="3">
    <mergeCell ref="A4:D4"/>
    <mergeCell ref="A1:A3"/>
    <mergeCell ref="B1:D3"/>
  </mergeCells>
  <conditionalFormatting sqref="D10:D109">
    <cfRule type="expression" dxfId="7" priority="1">
      <formula>OR($C10="LED",$C10="Alternate LED")</formula>
    </cfRule>
  </conditionalFormatting>
  <dataValidations count="5">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Please enter a valid 'Component Type' value." xr:uid="{BE981DF1-A254-4D1E-8B4D-2AED91325C33}">
          <x14:formula1>
            <xm:f>'Master List'!$B$333:$B$336</xm:f>
          </x14:formula1>
          <xm:sqref>C10:C109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BC28-BED5-4F3E-B0E7-BDD00CC8E8C3}">
  <sheetPr codeName="Sheet7">
    <tabColor rgb="FFFFC000"/>
  </sheetPr>
  <dimension ref="A1:ACE112"/>
  <sheetViews>
    <sheetView workbookViewId="0">
      <selection sqref="A1:A3"/>
    </sheetView>
  </sheetViews>
  <sheetFormatPr defaultRowHeight="14.4" x14ac:dyDescent="0.3"/>
  <cols>
    <col min="1" max="1" width="45.5546875" style="157" customWidth="1"/>
    <col min="2" max="2" width="27.88671875" bestFit="1" customWidth="1"/>
    <col min="3" max="3" width="30.109375" bestFit="1" customWidth="1"/>
    <col min="4" max="4" width="13.44140625" customWidth="1"/>
    <col min="5" max="5" width="31" customWidth="1"/>
    <col min="6" max="6" width="35.5546875" customWidth="1"/>
    <col min="7" max="7" width="24.88671875" customWidth="1"/>
    <col min="8" max="8" width="20.44140625" customWidth="1"/>
    <col min="9" max="9" width="25.33203125" customWidth="1"/>
    <col min="10" max="10" width="19.6640625" style="159" customWidth="1"/>
  </cols>
  <sheetData>
    <row r="1" spans="1:759" ht="42.75" customHeight="1" x14ac:dyDescent="0.3">
      <c r="A1" s="286"/>
      <c r="B1" s="291" t="s">
        <v>0</v>
      </c>
      <c r="C1" s="291"/>
      <c r="D1" s="291"/>
      <c r="E1" s="291"/>
      <c r="F1" s="291"/>
      <c r="G1" s="291"/>
      <c r="H1" s="291"/>
      <c r="I1" s="291"/>
      <c r="J1" s="292"/>
      <c r="K1" s="93"/>
    </row>
    <row r="2" spans="1:759" ht="26.25" customHeight="1" thickBot="1" x14ac:dyDescent="0.35">
      <c r="A2" s="287"/>
      <c r="B2" s="282"/>
      <c r="C2" s="282"/>
      <c r="D2" s="282"/>
      <c r="E2" s="282"/>
      <c r="F2" s="282"/>
      <c r="G2" s="282"/>
      <c r="H2" s="282"/>
      <c r="I2" s="282"/>
      <c r="J2" s="293"/>
      <c r="K2" s="15"/>
    </row>
    <row r="3" spans="1:759" s="14" customFormat="1" ht="15.75" customHeight="1" thickBot="1" x14ac:dyDescent="0.35">
      <c r="A3" s="288"/>
      <c r="B3" s="284"/>
      <c r="C3" s="284"/>
      <c r="D3" s="284"/>
      <c r="E3" s="284"/>
      <c r="F3" s="284"/>
      <c r="G3" s="284"/>
      <c r="H3" s="284"/>
      <c r="I3" s="284"/>
      <c r="J3" s="294"/>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row>
    <row r="4" spans="1:759" s="14" customFormat="1" ht="71.25" customHeight="1" thickBot="1" x14ac:dyDescent="0.35">
      <c r="A4" s="289" t="s">
        <v>140</v>
      </c>
      <c r="B4" s="275"/>
      <c r="C4" s="275"/>
      <c r="D4" s="275"/>
      <c r="E4" s="275"/>
      <c r="F4" s="275"/>
      <c r="G4" s="275"/>
      <c r="H4" s="275"/>
      <c r="I4" s="275"/>
      <c r="J4" s="290"/>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row>
    <row r="5" spans="1:759" s="14" customFormat="1" hidden="1" x14ac:dyDescent="0.3">
      <c r="A5" s="165"/>
      <c r="D5" s="29"/>
      <c r="E5" s="28"/>
      <c r="H5" s="29"/>
      <c r="I5" s="28"/>
      <c r="J5" s="166"/>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row>
    <row r="6" spans="1:759" s="14" customFormat="1" hidden="1" x14ac:dyDescent="0.3">
      <c r="A6" s="167"/>
      <c r="B6" s="12"/>
      <c r="C6" s="12"/>
      <c r="D6" s="109"/>
      <c r="E6" s="110"/>
      <c r="F6" s="12"/>
      <c r="G6" s="12"/>
      <c r="H6" s="109"/>
      <c r="I6" s="110"/>
      <c r="J6" s="168"/>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row>
    <row r="7" spans="1:759" s="14" customFormat="1" ht="42.75" customHeight="1" thickBot="1" x14ac:dyDescent="0.35">
      <c r="A7" s="167"/>
      <c r="B7" s="12"/>
      <c r="C7" s="12"/>
      <c r="D7" s="12"/>
      <c r="E7" s="12"/>
      <c r="F7" s="12"/>
      <c r="G7" s="12"/>
      <c r="H7" s="12"/>
      <c r="I7" s="12"/>
      <c r="J7" s="168"/>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row>
    <row r="8" spans="1:759" s="10" customFormat="1" ht="82.2" customHeight="1" thickBot="1" x14ac:dyDescent="0.35">
      <c r="A8" s="146" t="s">
        <v>141</v>
      </c>
      <c r="B8" s="147" t="s">
        <v>142</v>
      </c>
      <c r="C8" s="147" t="s">
        <v>143</v>
      </c>
      <c r="D8" s="147" t="s">
        <v>144</v>
      </c>
      <c r="E8" s="147" t="s">
        <v>145</v>
      </c>
      <c r="F8" s="147" t="s">
        <v>146</v>
      </c>
      <c r="G8" s="147" t="s">
        <v>147</v>
      </c>
      <c r="H8" s="147" t="s">
        <v>148</v>
      </c>
      <c r="I8" s="147" t="s">
        <v>149</v>
      </c>
      <c r="J8" s="148" t="s">
        <v>150</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s="15"/>
      <c r="ABW8" s="15"/>
      <c r="ABX8" s="15"/>
      <c r="ABY8" s="15"/>
      <c r="ABZ8" s="15"/>
      <c r="ACA8" s="15"/>
      <c r="ACB8" s="15"/>
      <c r="ACC8" s="15"/>
      <c r="ACD8" s="15"/>
      <c r="ACE8" s="15"/>
    </row>
    <row r="9" spans="1:759" ht="28.8" hidden="1" x14ac:dyDescent="0.3">
      <c r="A9" s="125" t="s">
        <v>16</v>
      </c>
      <c r="B9" s="125" t="s">
        <v>142</v>
      </c>
      <c r="C9" s="125" t="s">
        <v>143</v>
      </c>
      <c r="D9" s="125" t="s">
        <v>144</v>
      </c>
      <c r="E9" s="125" t="s">
        <v>145</v>
      </c>
      <c r="F9" s="125" t="s">
        <v>146</v>
      </c>
      <c r="G9" s="125" t="s">
        <v>147</v>
      </c>
      <c r="H9" s="125" t="s">
        <v>148</v>
      </c>
      <c r="I9" s="125" t="s">
        <v>149</v>
      </c>
      <c r="J9" s="125" t="s">
        <v>150</v>
      </c>
      <c r="ABV9" s="125"/>
      <c r="ABW9" s="125"/>
      <c r="ABX9" s="125"/>
      <c r="ABY9" s="125"/>
      <c r="ABZ9" s="125"/>
      <c r="ACA9" s="125"/>
      <c r="ACB9" s="125"/>
      <c r="ACC9" s="125"/>
      <c r="ACD9" s="125"/>
      <c r="ACE9" s="125"/>
    </row>
    <row r="10" spans="1:759" x14ac:dyDescent="0.3">
      <c r="A10" s="236"/>
      <c r="B10" s="233"/>
      <c r="C10" s="233"/>
      <c r="D10" s="233"/>
      <c r="E10" s="233"/>
      <c r="F10" s="233"/>
      <c r="G10" s="233"/>
      <c r="H10" s="233"/>
      <c r="I10" s="233"/>
      <c r="J10" s="237"/>
    </row>
    <row r="11" spans="1:759" x14ac:dyDescent="0.3">
      <c r="A11" s="236"/>
      <c r="B11" s="233"/>
      <c r="C11" s="233"/>
      <c r="D11" s="233"/>
      <c r="E11" s="233"/>
      <c r="F11" s="233"/>
      <c r="G11" s="233"/>
      <c r="H11" s="233"/>
      <c r="I11" s="233"/>
      <c r="J11" s="237"/>
    </row>
    <row r="12" spans="1:759" x14ac:dyDescent="0.3">
      <c r="A12" s="236"/>
      <c r="B12" s="233"/>
      <c r="C12" s="233"/>
      <c r="D12" s="233"/>
      <c r="E12" s="233"/>
      <c r="F12" s="233"/>
      <c r="G12" s="233"/>
      <c r="H12" s="233"/>
      <c r="I12" s="233"/>
      <c r="J12" s="237"/>
    </row>
    <row r="13" spans="1:759" x14ac:dyDescent="0.3">
      <c r="A13" s="236"/>
      <c r="B13" s="233"/>
      <c r="C13" s="233"/>
      <c r="D13" s="233"/>
      <c r="E13" s="233"/>
      <c r="F13" s="233"/>
      <c r="G13" s="233"/>
      <c r="H13" s="233"/>
      <c r="I13" s="233"/>
      <c r="J13" s="237"/>
    </row>
    <row r="14" spans="1:759" x14ac:dyDescent="0.3">
      <c r="A14" s="236"/>
      <c r="B14" s="233"/>
      <c r="C14" s="233"/>
      <c r="D14" s="233"/>
      <c r="E14" s="233"/>
      <c r="F14" s="233"/>
      <c r="G14" s="233"/>
      <c r="H14" s="233"/>
      <c r="I14" s="233"/>
      <c r="J14" s="237"/>
    </row>
    <row r="15" spans="1:759" x14ac:dyDescent="0.3">
      <c r="A15" s="236"/>
      <c r="B15" s="233"/>
      <c r="C15" s="233"/>
      <c r="D15" s="233"/>
      <c r="E15" s="233"/>
      <c r="F15" s="233"/>
      <c r="G15" s="233"/>
      <c r="H15" s="233"/>
      <c r="I15" s="233"/>
      <c r="J15" s="237"/>
    </row>
    <row r="16" spans="1:759" x14ac:dyDescent="0.3">
      <c r="A16" s="236"/>
      <c r="B16" s="233"/>
      <c r="C16" s="233"/>
      <c r="D16" s="233"/>
      <c r="E16" s="233"/>
      <c r="F16" s="233"/>
      <c r="G16" s="233"/>
      <c r="H16" s="233"/>
      <c r="I16" s="233"/>
      <c r="J16" s="237"/>
    </row>
    <row r="17" spans="1:10" x14ac:dyDescent="0.3">
      <c r="A17" s="236"/>
      <c r="B17" s="233"/>
      <c r="C17" s="233"/>
      <c r="D17" s="233"/>
      <c r="E17" s="233"/>
      <c r="F17" s="233"/>
      <c r="G17" s="233"/>
      <c r="H17" s="233"/>
      <c r="I17" s="233"/>
      <c r="J17" s="237"/>
    </row>
    <row r="18" spans="1:10" x14ac:dyDescent="0.3">
      <c r="A18" s="236"/>
      <c r="B18" s="233"/>
      <c r="C18" s="233"/>
      <c r="D18" s="233"/>
      <c r="E18" s="233"/>
      <c r="F18" s="233"/>
      <c r="G18" s="233"/>
      <c r="H18" s="233"/>
      <c r="I18" s="233"/>
      <c r="J18" s="237"/>
    </row>
    <row r="19" spans="1:10" x14ac:dyDescent="0.3">
      <c r="A19" s="236"/>
      <c r="B19" s="233"/>
      <c r="C19" s="233"/>
      <c r="D19" s="233"/>
      <c r="E19" s="233"/>
      <c r="F19" s="233"/>
      <c r="G19" s="233"/>
      <c r="H19" s="233"/>
      <c r="I19" s="233"/>
      <c r="J19" s="237"/>
    </row>
    <row r="20" spans="1:10" x14ac:dyDescent="0.3">
      <c r="A20" s="236"/>
      <c r="B20" s="233"/>
      <c r="C20" s="233"/>
      <c r="D20" s="233"/>
      <c r="E20" s="233"/>
      <c r="F20" s="233"/>
      <c r="G20" s="233"/>
      <c r="H20" s="233"/>
      <c r="I20" s="233"/>
      <c r="J20" s="237"/>
    </row>
    <row r="21" spans="1:10" x14ac:dyDescent="0.3">
      <c r="A21" s="236"/>
      <c r="B21" s="233"/>
      <c r="C21" s="233"/>
      <c r="D21" s="233"/>
      <c r="E21" s="233"/>
      <c r="F21" s="233"/>
      <c r="G21" s="233"/>
      <c r="H21" s="233"/>
      <c r="I21" s="233"/>
      <c r="J21" s="237"/>
    </row>
    <row r="22" spans="1:10" x14ac:dyDescent="0.3">
      <c r="A22" s="236"/>
      <c r="B22" s="233"/>
      <c r="C22" s="233"/>
      <c r="D22" s="233"/>
      <c r="E22" s="233"/>
      <c r="F22" s="233"/>
      <c r="G22" s="233"/>
      <c r="H22" s="233"/>
      <c r="I22" s="233"/>
      <c r="J22" s="237"/>
    </row>
    <row r="23" spans="1:10" x14ac:dyDescent="0.3">
      <c r="A23" s="236"/>
      <c r="B23" s="233"/>
      <c r="C23" s="233"/>
      <c r="D23" s="233"/>
      <c r="E23" s="233"/>
      <c r="F23" s="233"/>
      <c r="G23" s="233"/>
      <c r="H23" s="233"/>
      <c r="I23" s="233"/>
      <c r="J23" s="237"/>
    </row>
    <row r="24" spans="1:10" x14ac:dyDescent="0.3">
      <c r="A24" s="236"/>
      <c r="B24" s="233"/>
      <c r="C24" s="233"/>
      <c r="D24" s="233"/>
      <c r="E24" s="233"/>
      <c r="F24" s="233"/>
      <c r="G24" s="233"/>
      <c r="H24" s="233"/>
      <c r="I24" s="233"/>
      <c r="J24" s="237"/>
    </row>
    <row r="25" spans="1:10" x14ac:dyDescent="0.3">
      <c r="A25" s="236"/>
      <c r="B25" s="233"/>
      <c r="C25" s="233"/>
      <c r="D25" s="233"/>
      <c r="E25" s="233"/>
      <c r="F25" s="233"/>
      <c r="G25" s="233"/>
      <c r="H25" s="233"/>
      <c r="I25" s="233"/>
      <c r="J25" s="237"/>
    </row>
    <row r="26" spans="1:10" x14ac:dyDescent="0.3">
      <c r="A26" s="236"/>
      <c r="B26" s="233"/>
      <c r="C26" s="233"/>
      <c r="D26" s="233"/>
      <c r="E26" s="233"/>
      <c r="F26" s="233"/>
      <c r="G26" s="233"/>
      <c r="H26" s="233"/>
      <c r="I26" s="233"/>
      <c r="J26" s="237"/>
    </row>
    <row r="27" spans="1:10" x14ac:dyDescent="0.3">
      <c r="A27" s="236"/>
      <c r="B27" s="233"/>
      <c r="C27" s="233"/>
      <c r="D27" s="233"/>
      <c r="E27" s="233"/>
      <c r="F27" s="233"/>
      <c r="G27" s="233"/>
      <c r="H27" s="233"/>
      <c r="I27" s="233"/>
      <c r="J27" s="237"/>
    </row>
    <row r="28" spans="1:10" x14ac:dyDescent="0.3">
      <c r="A28" s="236"/>
      <c r="B28" s="233"/>
      <c r="C28" s="233"/>
      <c r="D28" s="233"/>
      <c r="E28" s="233"/>
      <c r="F28" s="233"/>
      <c r="G28" s="233"/>
      <c r="H28" s="233"/>
      <c r="I28" s="233"/>
      <c r="J28" s="237"/>
    </row>
    <row r="29" spans="1:10" x14ac:dyDescent="0.3">
      <c r="A29" s="236"/>
      <c r="B29" s="233"/>
      <c r="C29" s="233"/>
      <c r="D29" s="233"/>
      <c r="E29" s="233"/>
      <c r="F29" s="233"/>
      <c r="G29" s="233"/>
      <c r="H29" s="233"/>
      <c r="I29" s="233"/>
      <c r="J29" s="237"/>
    </row>
    <row r="30" spans="1:10" x14ac:dyDescent="0.3">
      <c r="A30" s="236"/>
      <c r="B30" s="233"/>
      <c r="C30" s="233"/>
      <c r="D30" s="233"/>
      <c r="E30" s="233"/>
      <c r="F30" s="233"/>
      <c r="G30" s="233"/>
      <c r="H30" s="233"/>
      <c r="I30" s="233"/>
      <c r="J30" s="237"/>
    </row>
    <row r="31" spans="1:10" x14ac:dyDescent="0.3">
      <c r="A31" s="236"/>
      <c r="B31" s="233"/>
      <c r="C31" s="233"/>
      <c r="D31" s="233"/>
      <c r="E31" s="233"/>
      <c r="F31" s="233"/>
      <c r="G31" s="233"/>
      <c r="H31" s="233"/>
      <c r="I31" s="233"/>
      <c r="J31" s="237"/>
    </row>
    <row r="32" spans="1:10" x14ac:dyDescent="0.3">
      <c r="A32" s="236"/>
      <c r="B32" s="233"/>
      <c r="C32" s="233"/>
      <c r="D32" s="233"/>
      <c r="E32" s="233"/>
      <c r="F32" s="233"/>
      <c r="G32" s="233"/>
      <c r="H32" s="233"/>
      <c r="I32" s="233"/>
      <c r="J32" s="237"/>
    </row>
    <row r="33" spans="1:10" x14ac:dyDescent="0.3">
      <c r="A33" s="236"/>
      <c r="B33" s="233"/>
      <c r="C33" s="233"/>
      <c r="D33" s="233"/>
      <c r="E33" s="233"/>
      <c r="F33" s="233"/>
      <c r="G33" s="233"/>
      <c r="H33" s="233"/>
      <c r="I33" s="233"/>
      <c r="J33" s="237"/>
    </row>
    <row r="34" spans="1:10" x14ac:dyDescent="0.3">
      <c r="A34" s="236"/>
      <c r="B34" s="233"/>
      <c r="C34" s="233"/>
      <c r="D34" s="233"/>
      <c r="E34" s="233"/>
      <c r="F34" s="233"/>
      <c r="G34" s="233"/>
      <c r="H34" s="233"/>
      <c r="I34" s="233"/>
      <c r="J34" s="237"/>
    </row>
    <row r="35" spans="1:10" x14ac:dyDescent="0.3">
      <c r="A35" s="236"/>
      <c r="B35" s="233"/>
      <c r="C35" s="233"/>
      <c r="D35" s="233"/>
      <c r="E35" s="233"/>
      <c r="F35" s="233"/>
      <c r="G35" s="233"/>
      <c r="H35" s="233"/>
      <c r="I35" s="233"/>
      <c r="J35" s="237"/>
    </row>
    <row r="36" spans="1:10" x14ac:dyDescent="0.3">
      <c r="A36" s="236"/>
      <c r="B36" s="233"/>
      <c r="C36" s="233"/>
      <c r="D36" s="233"/>
      <c r="E36" s="233"/>
      <c r="F36" s="233"/>
      <c r="G36" s="233"/>
      <c r="H36" s="233"/>
      <c r="I36" s="233"/>
      <c r="J36" s="237"/>
    </row>
    <row r="37" spans="1:10" x14ac:dyDescent="0.3">
      <c r="A37" s="236"/>
      <c r="B37" s="233"/>
      <c r="C37" s="233"/>
      <c r="D37" s="233"/>
      <c r="E37" s="233"/>
      <c r="F37" s="233"/>
      <c r="G37" s="233"/>
      <c r="H37" s="233"/>
      <c r="I37" s="233"/>
      <c r="J37" s="237"/>
    </row>
    <row r="38" spans="1:10" x14ac:dyDescent="0.3">
      <c r="A38" s="236"/>
      <c r="B38" s="233"/>
      <c r="C38" s="233"/>
      <c r="D38" s="233"/>
      <c r="E38" s="233"/>
      <c r="F38" s="233"/>
      <c r="G38" s="233"/>
      <c r="H38" s="233"/>
      <c r="I38" s="233"/>
      <c r="J38" s="237"/>
    </row>
    <row r="39" spans="1:10" x14ac:dyDescent="0.3">
      <c r="A39" s="236"/>
      <c r="B39" s="233"/>
      <c r="C39" s="233"/>
      <c r="D39" s="233"/>
      <c r="E39" s="233"/>
      <c r="F39" s="233"/>
      <c r="G39" s="233"/>
      <c r="H39" s="233"/>
      <c r="I39" s="233"/>
      <c r="J39" s="237"/>
    </row>
    <row r="40" spans="1:10" x14ac:dyDescent="0.3">
      <c r="A40" s="236"/>
      <c r="B40" s="233"/>
      <c r="C40" s="233"/>
      <c r="D40" s="233"/>
      <c r="E40" s="233"/>
      <c r="F40" s="233"/>
      <c r="G40" s="233"/>
      <c r="H40" s="233"/>
      <c r="I40" s="233"/>
      <c r="J40" s="237"/>
    </row>
    <row r="41" spans="1:10" x14ac:dyDescent="0.3">
      <c r="A41" s="236"/>
      <c r="B41" s="233"/>
      <c r="C41" s="233"/>
      <c r="D41" s="233"/>
      <c r="E41" s="233"/>
      <c r="F41" s="233"/>
      <c r="G41" s="233"/>
      <c r="H41" s="233"/>
      <c r="I41" s="233"/>
      <c r="J41" s="237"/>
    </row>
    <row r="42" spans="1:10" x14ac:dyDescent="0.3">
      <c r="A42" s="236"/>
      <c r="B42" s="233"/>
      <c r="C42" s="233"/>
      <c r="D42" s="233"/>
      <c r="E42" s="233"/>
      <c r="F42" s="233"/>
      <c r="G42" s="233"/>
      <c r="H42" s="233"/>
      <c r="I42" s="233"/>
      <c r="J42" s="237"/>
    </row>
    <row r="43" spans="1:10" x14ac:dyDescent="0.3">
      <c r="A43" s="236"/>
      <c r="B43" s="233"/>
      <c r="C43" s="233"/>
      <c r="D43" s="233"/>
      <c r="E43" s="233"/>
      <c r="F43" s="233"/>
      <c r="G43" s="233"/>
      <c r="H43" s="233"/>
      <c r="I43" s="233"/>
      <c r="J43" s="237"/>
    </row>
    <row r="44" spans="1:10" x14ac:dyDescent="0.3">
      <c r="A44" s="236"/>
      <c r="B44" s="233"/>
      <c r="C44" s="233"/>
      <c r="D44" s="233"/>
      <c r="E44" s="233"/>
      <c r="F44" s="233"/>
      <c r="G44" s="233"/>
      <c r="H44" s="233"/>
      <c r="I44" s="233"/>
      <c r="J44" s="237"/>
    </row>
    <row r="45" spans="1:10" x14ac:dyDescent="0.3">
      <c r="A45" s="236"/>
      <c r="B45" s="233"/>
      <c r="C45" s="233"/>
      <c r="D45" s="233"/>
      <c r="E45" s="233"/>
      <c r="F45" s="233"/>
      <c r="G45" s="233"/>
      <c r="H45" s="233"/>
      <c r="I45" s="233"/>
      <c r="J45" s="237"/>
    </row>
    <row r="46" spans="1:10" x14ac:dyDescent="0.3">
      <c r="A46" s="236"/>
      <c r="B46" s="233"/>
      <c r="C46" s="233"/>
      <c r="D46" s="233"/>
      <c r="E46" s="233"/>
      <c r="F46" s="233"/>
      <c r="G46" s="233"/>
      <c r="H46" s="233"/>
      <c r="I46" s="233"/>
      <c r="J46" s="237"/>
    </row>
    <row r="47" spans="1:10" x14ac:dyDescent="0.3">
      <c r="A47" s="236"/>
      <c r="B47" s="233"/>
      <c r="C47" s="233"/>
      <c r="D47" s="233"/>
      <c r="E47" s="233"/>
      <c r="F47" s="233"/>
      <c r="G47" s="233"/>
      <c r="H47" s="233"/>
      <c r="I47" s="233"/>
      <c r="J47" s="237"/>
    </row>
    <row r="48" spans="1:10" x14ac:dyDescent="0.3">
      <c r="A48" s="236"/>
      <c r="B48" s="233"/>
      <c r="C48" s="233"/>
      <c r="D48" s="233"/>
      <c r="E48" s="233"/>
      <c r="F48" s="233"/>
      <c r="G48" s="233"/>
      <c r="H48" s="233"/>
      <c r="I48" s="233"/>
      <c r="J48" s="237"/>
    </row>
    <row r="49" spans="1:10" x14ac:dyDescent="0.3">
      <c r="A49" s="236"/>
      <c r="B49" s="233"/>
      <c r="C49" s="233"/>
      <c r="D49" s="233"/>
      <c r="E49" s="233"/>
      <c r="F49" s="233"/>
      <c r="G49" s="233"/>
      <c r="H49" s="233"/>
      <c r="I49" s="233"/>
      <c r="J49" s="237"/>
    </row>
    <row r="50" spans="1:10" x14ac:dyDescent="0.3">
      <c r="A50" s="236"/>
      <c r="B50" s="233"/>
      <c r="C50" s="233"/>
      <c r="D50" s="233"/>
      <c r="E50" s="233"/>
      <c r="F50" s="233"/>
      <c r="G50" s="233"/>
      <c r="H50" s="233"/>
      <c r="I50" s="233"/>
      <c r="J50" s="237"/>
    </row>
    <row r="51" spans="1:10" x14ac:dyDescent="0.3">
      <c r="A51" s="236"/>
      <c r="B51" s="233"/>
      <c r="C51" s="233"/>
      <c r="D51" s="233"/>
      <c r="E51" s="233"/>
      <c r="F51" s="233"/>
      <c r="G51" s="233"/>
      <c r="H51" s="233"/>
      <c r="I51" s="233"/>
      <c r="J51" s="237"/>
    </row>
    <row r="52" spans="1:10" x14ac:dyDescent="0.3">
      <c r="A52" s="236"/>
      <c r="B52" s="233"/>
      <c r="C52" s="233"/>
      <c r="D52" s="233"/>
      <c r="E52" s="233"/>
      <c r="F52" s="233"/>
      <c r="G52" s="233"/>
      <c r="H52" s="233"/>
      <c r="I52" s="233"/>
      <c r="J52" s="237"/>
    </row>
    <row r="53" spans="1:10" x14ac:dyDescent="0.3">
      <c r="A53" s="236"/>
      <c r="B53" s="233"/>
      <c r="C53" s="233"/>
      <c r="D53" s="233"/>
      <c r="E53" s="233"/>
      <c r="F53" s="233"/>
      <c r="G53" s="233"/>
      <c r="H53" s="233"/>
      <c r="I53" s="233"/>
      <c r="J53" s="237"/>
    </row>
    <row r="54" spans="1:10" x14ac:dyDescent="0.3">
      <c r="A54" s="236"/>
      <c r="B54" s="233"/>
      <c r="C54" s="233"/>
      <c r="D54" s="233"/>
      <c r="E54" s="233"/>
      <c r="F54" s="233"/>
      <c r="G54" s="233"/>
      <c r="H54" s="233"/>
      <c r="I54" s="233"/>
      <c r="J54" s="237"/>
    </row>
    <row r="55" spans="1:10" x14ac:dyDescent="0.3">
      <c r="A55" s="236"/>
      <c r="B55" s="233"/>
      <c r="C55" s="233"/>
      <c r="D55" s="233"/>
      <c r="E55" s="233"/>
      <c r="F55" s="233"/>
      <c r="G55" s="233"/>
      <c r="H55" s="233"/>
      <c r="I55" s="233"/>
      <c r="J55" s="237"/>
    </row>
    <row r="56" spans="1:10" x14ac:dyDescent="0.3">
      <c r="A56" s="236"/>
      <c r="B56" s="233"/>
      <c r="C56" s="233"/>
      <c r="D56" s="233"/>
      <c r="E56" s="233"/>
      <c r="F56" s="233"/>
      <c r="G56" s="233"/>
      <c r="H56" s="233"/>
      <c r="I56" s="233"/>
      <c r="J56" s="237"/>
    </row>
    <row r="57" spans="1:10" x14ac:dyDescent="0.3">
      <c r="A57" s="236"/>
      <c r="B57" s="233"/>
      <c r="C57" s="233"/>
      <c r="D57" s="233"/>
      <c r="E57" s="233"/>
      <c r="F57" s="233"/>
      <c r="G57" s="233"/>
      <c r="H57" s="233"/>
      <c r="I57" s="233"/>
      <c r="J57" s="237"/>
    </row>
    <row r="58" spans="1:10" x14ac:dyDescent="0.3">
      <c r="A58" s="236"/>
      <c r="B58" s="233"/>
      <c r="C58" s="233"/>
      <c r="D58" s="233"/>
      <c r="E58" s="233"/>
      <c r="F58" s="233"/>
      <c r="G58" s="233"/>
      <c r="H58" s="233"/>
      <c r="I58" s="233"/>
      <c r="J58" s="237"/>
    </row>
    <row r="59" spans="1:10" x14ac:dyDescent="0.3">
      <c r="A59" s="236"/>
      <c r="B59" s="233"/>
      <c r="C59" s="233"/>
      <c r="D59" s="233"/>
      <c r="E59" s="233"/>
      <c r="F59" s="233"/>
      <c r="G59" s="233"/>
      <c r="H59" s="233"/>
      <c r="I59" s="233"/>
      <c r="J59" s="237"/>
    </row>
    <row r="60" spans="1:10" x14ac:dyDescent="0.3">
      <c r="A60" s="236"/>
      <c r="B60" s="233"/>
      <c r="C60" s="233"/>
      <c r="D60" s="233"/>
      <c r="E60" s="233"/>
      <c r="F60" s="233"/>
      <c r="G60" s="233"/>
      <c r="H60" s="233"/>
      <c r="I60" s="233"/>
      <c r="J60" s="237"/>
    </row>
    <row r="61" spans="1:10" x14ac:dyDescent="0.3">
      <c r="A61" s="236"/>
      <c r="B61" s="233"/>
      <c r="C61" s="233"/>
      <c r="D61" s="233"/>
      <c r="E61" s="233"/>
      <c r="F61" s="233"/>
      <c r="G61" s="233"/>
      <c r="H61" s="233"/>
      <c r="I61" s="233"/>
      <c r="J61" s="237"/>
    </row>
    <row r="62" spans="1:10" x14ac:dyDescent="0.3">
      <c r="A62" s="236"/>
      <c r="B62" s="233"/>
      <c r="C62" s="233"/>
      <c r="D62" s="233"/>
      <c r="E62" s="233"/>
      <c r="F62" s="233"/>
      <c r="G62" s="233"/>
      <c r="H62" s="233"/>
      <c r="I62" s="233"/>
      <c r="J62" s="237"/>
    </row>
    <row r="63" spans="1:10" x14ac:dyDescent="0.3">
      <c r="A63" s="236"/>
      <c r="B63" s="233"/>
      <c r="C63" s="233"/>
      <c r="D63" s="233"/>
      <c r="E63" s="233"/>
      <c r="F63" s="233"/>
      <c r="G63" s="233"/>
      <c r="H63" s="233"/>
      <c r="I63" s="233"/>
      <c r="J63" s="237"/>
    </row>
    <row r="64" spans="1:10" x14ac:dyDescent="0.3">
      <c r="A64" s="236"/>
      <c r="B64" s="233"/>
      <c r="C64" s="233"/>
      <c r="D64" s="233"/>
      <c r="E64" s="233"/>
      <c r="F64" s="233"/>
      <c r="G64" s="233"/>
      <c r="H64" s="233"/>
      <c r="I64" s="233"/>
      <c r="J64" s="237"/>
    </row>
    <row r="65" spans="1:10" x14ac:dyDescent="0.3">
      <c r="A65" s="236"/>
      <c r="B65" s="233"/>
      <c r="C65" s="233"/>
      <c r="D65" s="233"/>
      <c r="E65" s="233"/>
      <c r="F65" s="233"/>
      <c r="G65" s="233"/>
      <c r="H65" s="233"/>
      <c r="I65" s="233"/>
      <c r="J65" s="237"/>
    </row>
    <row r="66" spans="1:10" x14ac:dyDescent="0.3">
      <c r="A66" s="236"/>
      <c r="B66" s="233"/>
      <c r="C66" s="233"/>
      <c r="D66" s="233"/>
      <c r="E66" s="233"/>
      <c r="F66" s="233"/>
      <c r="G66" s="233"/>
      <c r="H66" s="233"/>
      <c r="I66" s="233"/>
      <c r="J66" s="237"/>
    </row>
    <row r="67" spans="1:10" x14ac:dyDescent="0.3">
      <c r="A67" s="236"/>
      <c r="B67" s="233"/>
      <c r="C67" s="233"/>
      <c r="D67" s="233"/>
      <c r="E67" s="233"/>
      <c r="F67" s="233"/>
      <c r="G67" s="233"/>
      <c r="H67" s="233"/>
      <c r="I67" s="233"/>
      <c r="J67" s="237"/>
    </row>
    <row r="68" spans="1:10" x14ac:dyDescent="0.3">
      <c r="A68" s="236"/>
      <c r="B68" s="233"/>
      <c r="C68" s="233"/>
      <c r="D68" s="233"/>
      <c r="E68" s="233"/>
      <c r="F68" s="233"/>
      <c r="G68" s="233"/>
      <c r="H68" s="233"/>
      <c r="I68" s="233"/>
      <c r="J68" s="237"/>
    </row>
    <row r="69" spans="1:10" x14ac:dyDescent="0.3">
      <c r="A69" s="236"/>
      <c r="B69" s="233"/>
      <c r="C69" s="233"/>
      <c r="D69" s="233"/>
      <c r="E69" s="233"/>
      <c r="F69" s="233"/>
      <c r="G69" s="233"/>
      <c r="H69" s="233"/>
      <c r="I69" s="233"/>
      <c r="J69" s="237"/>
    </row>
    <row r="70" spans="1:10" x14ac:dyDescent="0.3">
      <c r="A70" s="236"/>
      <c r="B70" s="233"/>
      <c r="C70" s="233"/>
      <c r="D70" s="233"/>
      <c r="E70" s="233"/>
      <c r="F70" s="233"/>
      <c r="G70" s="233"/>
      <c r="H70" s="233"/>
      <c r="I70" s="233"/>
      <c r="J70" s="237"/>
    </row>
    <row r="71" spans="1:10" x14ac:dyDescent="0.3">
      <c r="A71" s="236"/>
      <c r="B71" s="233"/>
      <c r="C71" s="233"/>
      <c r="D71" s="233"/>
      <c r="E71" s="233"/>
      <c r="F71" s="233"/>
      <c r="G71" s="233"/>
      <c r="H71" s="233"/>
      <c r="I71" s="233"/>
      <c r="J71" s="237"/>
    </row>
    <row r="72" spans="1:10" x14ac:dyDescent="0.3">
      <c r="A72" s="236"/>
      <c r="B72" s="233"/>
      <c r="C72" s="233"/>
      <c r="D72" s="233"/>
      <c r="E72" s="233"/>
      <c r="F72" s="233"/>
      <c r="G72" s="233"/>
      <c r="H72" s="233"/>
      <c r="I72" s="233"/>
      <c r="J72" s="237"/>
    </row>
    <row r="73" spans="1:10" x14ac:dyDescent="0.3">
      <c r="A73" s="236"/>
      <c r="B73" s="233"/>
      <c r="C73" s="233"/>
      <c r="D73" s="233"/>
      <c r="E73" s="233"/>
      <c r="F73" s="233"/>
      <c r="G73" s="233"/>
      <c r="H73" s="233"/>
      <c r="I73" s="233"/>
      <c r="J73" s="237"/>
    </row>
    <row r="74" spans="1:10" x14ac:dyDescent="0.3">
      <c r="A74" s="236"/>
      <c r="B74" s="233"/>
      <c r="C74" s="233"/>
      <c r="D74" s="233"/>
      <c r="E74" s="233"/>
      <c r="F74" s="233"/>
      <c r="G74" s="233"/>
      <c r="H74" s="233"/>
      <c r="I74" s="233"/>
      <c r="J74" s="237"/>
    </row>
    <row r="75" spans="1:10" x14ac:dyDescent="0.3">
      <c r="A75" s="236"/>
      <c r="B75" s="233"/>
      <c r="C75" s="233"/>
      <c r="D75" s="233"/>
      <c r="E75" s="233"/>
      <c r="F75" s="233"/>
      <c r="G75" s="233"/>
      <c r="H75" s="233"/>
      <c r="I75" s="233"/>
      <c r="J75" s="237"/>
    </row>
    <row r="76" spans="1:10" x14ac:dyDescent="0.3">
      <c r="A76" s="236"/>
      <c r="B76" s="233"/>
      <c r="C76" s="233"/>
      <c r="D76" s="233"/>
      <c r="E76" s="233"/>
      <c r="F76" s="233"/>
      <c r="G76" s="233"/>
      <c r="H76" s="233"/>
      <c r="I76" s="233"/>
      <c r="J76" s="237"/>
    </row>
    <row r="77" spans="1:10" x14ac:dyDescent="0.3">
      <c r="A77" s="236"/>
      <c r="B77" s="233"/>
      <c r="C77" s="233"/>
      <c r="D77" s="233"/>
      <c r="E77" s="233"/>
      <c r="F77" s="233"/>
      <c r="G77" s="233"/>
      <c r="H77" s="233"/>
      <c r="I77" s="233"/>
      <c r="J77" s="237"/>
    </row>
    <row r="78" spans="1:10" x14ac:dyDescent="0.3">
      <c r="A78" s="236"/>
      <c r="B78" s="233"/>
      <c r="C78" s="233"/>
      <c r="D78" s="233"/>
      <c r="E78" s="233"/>
      <c r="F78" s="233"/>
      <c r="G78" s="233"/>
      <c r="H78" s="233"/>
      <c r="I78" s="233"/>
      <c r="J78" s="237"/>
    </row>
    <row r="79" spans="1:10" x14ac:dyDescent="0.3">
      <c r="A79" s="236"/>
      <c r="B79" s="233"/>
      <c r="C79" s="233"/>
      <c r="D79" s="233"/>
      <c r="E79" s="233"/>
      <c r="F79" s="233"/>
      <c r="G79" s="233"/>
      <c r="H79" s="233"/>
      <c r="I79" s="233"/>
      <c r="J79" s="237"/>
    </row>
    <row r="80" spans="1:10" x14ac:dyDescent="0.3">
      <c r="A80" s="236"/>
      <c r="B80" s="233"/>
      <c r="C80" s="233"/>
      <c r="D80" s="233"/>
      <c r="E80" s="233"/>
      <c r="F80" s="233"/>
      <c r="G80" s="233"/>
      <c r="H80" s="233"/>
      <c r="I80" s="233"/>
      <c r="J80" s="237"/>
    </row>
    <row r="81" spans="1:10" x14ac:dyDescent="0.3">
      <c r="A81" s="236"/>
      <c r="B81" s="233"/>
      <c r="C81" s="233"/>
      <c r="D81" s="233"/>
      <c r="E81" s="233"/>
      <c r="F81" s="233"/>
      <c r="G81" s="233"/>
      <c r="H81" s="233"/>
      <c r="I81" s="233"/>
      <c r="J81" s="237"/>
    </row>
    <row r="82" spans="1:10" x14ac:dyDescent="0.3">
      <c r="A82" s="236"/>
      <c r="B82" s="233"/>
      <c r="C82" s="233"/>
      <c r="D82" s="233"/>
      <c r="E82" s="233"/>
      <c r="F82" s="233"/>
      <c r="G82" s="233"/>
      <c r="H82" s="233"/>
      <c r="I82" s="233"/>
      <c r="J82" s="237"/>
    </row>
    <row r="83" spans="1:10" x14ac:dyDescent="0.3">
      <c r="A83" s="236"/>
      <c r="B83" s="233"/>
      <c r="C83" s="233"/>
      <c r="D83" s="233"/>
      <c r="E83" s="233"/>
      <c r="F83" s="233"/>
      <c r="G83" s="233"/>
      <c r="H83" s="233"/>
      <c r="I83" s="233"/>
      <c r="J83" s="237"/>
    </row>
    <row r="84" spans="1:10" x14ac:dyDescent="0.3">
      <c r="A84" s="236"/>
      <c r="B84" s="233"/>
      <c r="C84" s="233"/>
      <c r="D84" s="233"/>
      <c r="E84" s="233"/>
      <c r="F84" s="233"/>
      <c r="G84" s="233"/>
      <c r="H84" s="233"/>
      <c r="I84" s="233"/>
      <c r="J84" s="237"/>
    </row>
    <row r="85" spans="1:10" x14ac:dyDescent="0.3">
      <c r="A85" s="236"/>
      <c r="B85" s="233"/>
      <c r="C85" s="233"/>
      <c r="D85" s="233"/>
      <c r="E85" s="233"/>
      <c r="F85" s="233"/>
      <c r="G85" s="233"/>
      <c r="H85" s="233"/>
      <c r="I85" s="233"/>
      <c r="J85" s="237"/>
    </row>
    <row r="86" spans="1:10" x14ac:dyDescent="0.3">
      <c r="A86" s="236"/>
      <c r="B86" s="233"/>
      <c r="C86" s="233"/>
      <c r="D86" s="233"/>
      <c r="E86" s="233"/>
      <c r="F86" s="233"/>
      <c r="G86" s="233"/>
      <c r="H86" s="233"/>
      <c r="I86" s="233"/>
      <c r="J86" s="237"/>
    </row>
    <row r="87" spans="1:10" x14ac:dyDescent="0.3">
      <c r="A87" s="236"/>
      <c r="B87" s="233"/>
      <c r="C87" s="233"/>
      <c r="D87" s="233"/>
      <c r="E87" s="233"/>
      <c r="F87" s="233"/>
      <c r="G87" s="233"/>
      <c r="H87" s="233"/>
      <c r="I87" s="233"/>
      <c r="J87" s="237"/>
    </row>
    <row r="88" spans="1:10" x14ac:dyDescent="0.3">
      <c r="A88" s="236"/>
      <c r="B88" s="233"/>
      <c r="C88" s="233"/>
      <c r="D88" s="233"/>
      <c r="E88" s="233"/>
      <c r="F88" s="233"/>
      <c r="G88" s="233"/>
      <c r="H88" s="233"/>
      <c r="I88" s="233"/>
      <c r="J88" s="237"/>
    </row>
    <row r="89" spans="1:10" x14ac:dyDescent="0.3">
      <c r="A89" s="236"/>
      <c r="B89" s="233"/>
      <c r="C89" s="233"/>
      <c r="D89" s="233"/>
      <c r="E89" s="233"/>
      <c r="F89" s="233"/>
      <c r="G89" s="233"/>
      <c r="H89" s="233"/>
      <c r="I89" s="233"/>
      <c r="J89" s="237"/>
    </row>
    <row r="90" spans="1:10" x14ac:dyDescent="0.3">
      <c r="A90" s="236"/>
      <c r="B90" s="233"/>
      <c r="C90" s="233"/>
      <c r="D90" s="233"/>
      <c r="E90" s="233"/>
      <c r="F90" s="233"/>
      <c r="G90" s="233"/>
      <c r="H90" s="233"/>
      <c r="I90" s="233"/>
      <c r="J90" s="237"/>
    </row>
    <row r="91" spans="1:10" x14ac:dyDescent="0.3">
      <c r="A91" s="236"/>
      <c r="B91" s="233"/>
      <c r="C91" s="233"/>
      <c r="D91" s="233"/>
      <c r="E91" s="233"/>
      <c r="F91" s="233"/>
      <c r="G91" s="233"/>
      <c r="H91" s="233"/>
      <c r="I91" s="233"/>
      <c r="J91" s="237"/>
    </row>
    <row r="92" spans="1:10" x14ac:dyDescent="0.3">
      <c r="A92" s="236"/>
      <c r="B92" s="233"/>
      <c r="C92" s="233"/>
      <c r="D92" s="233"/>
      <c r="E92" s="233"/>
      <c r="F92" s="233"/>
      <c r="G92" s="233"/>
      <c r="H92" s="233"/>
      <c r="I92" s="233"/>
      <c r="J92" s="237"/>
    </row>
    <row r="93" spans="1:10" x14ac:dyDescent="0.3">
      <c r="A93" s="236"/>
      <c r="B93" s="233"/>
      <c r="C93" s="233"/>
      <c r="D93" s="233"/>
      <c r="E93" s="233"/>
      <c r="F93" s="233"/>
      <c r="G93" s="233"/>
      <c r="H93" s="233"/>
      <c r="I93" s="233"/>
      <c r="J93" s="237"/>
    </row>
    <row r="94" spans="1:10" x14ac:dyDescent="0.3">
      <c r="A94" s="236"/>
      <c r="B94" s="233"/>
      <c r="C94" s="233"/>
      <c r="D94" s="233"/>
      <c r="E94" s="233"/>
      <c r="F94" s="233"/>
      <c r="G94" s="233"/>
      <c r="H94" s="233"/>
      <c r="I94" s="233"/>
      <c r="J94" s="237"/>
    </row>
    <row r="95" spans="1:10" x14ac:dyDescent="0.3">
      <c r="A95" s="236"/>
      <c r="B95" s="233"/>
      <c r="C95" s="233"/>
      <c r="D95" s="233"/>
      <c r="E95" s="233"/>
      <c r="F95" s="233"/>
      <c r="G95" s="233"/>
      <c r="H95" s="233"/>
      <c r="I95" s="233"/>
      <c r="J95" s="237"/>
    </row>
    <row r="96" spans="1:10" x14ac:dyDescent="0.3">
      <c r="A96" s="236"/>
      <c r="B96" s="233"/>
      <c r="C96" s="233"/>
      <c r="D96" s="233"/>
      <c r="E96" s="233"/>
      <c r="F96" s="233"/>
      <c r="G96" s="233"/>
      <c r="H96" s="233"/>
      <c r="I96" s="233"/>
      <c r="J96" s="237"/>
    </row>
    <row r="97" spans="1:10" x14ac:dyDescent="0.3">
      <c r="A97" s="236"/>
      <c r="B97" s="233"/>
      <c r="C97" s="233"/>
      <c r="D97" s="233"/>
      <c r="E97" s="233"/>
      <c r="F97" s="233"/>
      <c r="G97" s="233"/>
      <c r="H97" s="233"/>
      <c r="I97" s="233"/>
      <c r="J97" s="237"/>
    </row>
    <row r="98" spans="1:10" x14ac:dyDescent="0.3">
      <c r="A98" s="236"/>
      <c r="B98" s="233"/>
      <c r="C98" s="233"/>
      <c r="D98" s="233"/>
      <c r="E98" s="233"/>
      <c r="F98" s="233"/>
      <c r="G98" s="233"/>
      <c r="H98" s="233"/>
      <c r="I98" s="233"/>
      <c r="J98" s="237"/>
    </row>
    <row r="99" spans="1:10" x14ac:dyDescent="0.3">
      <c r="A99" s="236"/>
      <c r="B99" s="233"/>
      <c r="C99" s="233"/>
      <c r="D99" s="233"/>
      <c r="E99" s="233"/>
      <c r="F99" s="233"/>
      <c r="G99" s="233"/>
      <c r="H99" s="233"/>
      <c r="I99" s="233"/>
      <c r="J99" s="237"/>
    </row>
    <row r="100" spans="1:10" x14ac:dyDescent="0.3">
      <c r="A100" s="236"/>
      <c r="B100" s="233"/>
      <c r="C100" s="233"/>
      <c r="D100" s="233"/>
      <c r="E100" s="233"/>
      <c r="F100" s="233"/>
      <c r="G100" s="233"/>
      <c r="H100" s="233"/>
      <c r="I100" s="233"/>
      <c r="J100" s="237"/>
    </row>
    <row r="101" spans="1:10" x14ac:dyDescent="0.3">
      <c r="A101" s="236"/>
      <c r="B101" s="233"/>
      <c r="C101" s="233"/>
      <c r="D101" s="233"/>
      <c r="E101" s="233"/>
      <c r="F101" s="233"/>
      <c r="G101" s="233"/>
      <c r="H101" s="233"/>
      <c r="I101" s="233"/>
      <c r="J101" s="237"/>
    </row>
    <row r="102" spans="1:10" x14ac:dyDescent="0.3">
      <c r="A102" s="236"/>
      <c r="B102" s="233"/>
      <c r="C102" s="233"/>
      <c r="D102" s="233"/>
      <c r="E102" s="233"/>
      <c r="F102" s="233"/>
      <c r="G102" s="233"/>
      <c r="H102" s="233"/>
      <c r="I102" s="233"/>
      <c r="J102" s="237"/>
    </row>
    <row r="103" spans="1:10" x14ac:dyDescent="0.3">
      <c r="A103" s="236"/>
      <c r="B103" s="233"/>
      <c r="C103" s="233"/>
      <c r="D103" s="233"/>
      <c r="E103" s="233"/>
      <c r="F103" s="233"/>
      <c r="G103" s="233"/>
      <c r="H103" s="233"/>
      <c r="I103" s="233"/>
      <c r="J103" s="237"/>
    </row>
    <row r="104" spans="1:10" x14ac:dyDescent="0.3">
      <c r="A104" s="236"/>
      <c r="B104" s="233"/>
      <c r="C104" s="233"/>
      <c r="D104" s="233"/>
      <c r="E104" s="233"/>
      <c r="F104" s="233"/>
      <c r="G104" s="233"/>
      <c r="H104" s="233"/>
      <c r="I104" s="233"/>
      <c r="J104" s="237"/>
    </row>
    <row r="105" spans="1:10" x14ac:dyDescent="0.3">
      <c r="A105" s="236"/>
      <c r="B105" s="233"/>
      <c r="C105" s="233"/>
      <c r="D105" s="233"/>
      <c r="E105" s="233"/>
      <c r="F105" s="233"/>
      <c r="G105" s="233"/>
      <c r="H105" s="233"/>
      <c r="I105" s="233"/>
      <c r="J105" s="237"/>
    </row>
    <row r="106" spans="1:10" x14ac:dyDescent="0.3">
      <c r="A106" s="236"/>
      <c r="B106" s="233"/>
      <c r="C106" s="233"/>
      <c r="D106" s="233"/>
      <c r="E106" s="233"/>
      <c r="F106" s="233"/>
      <c r="G106" s="233"/>
      <c r="H106" s="233"/>
      <c r="I106" s="233"/>
      <c r="J106" s="237"/>
    </row>
    <row r="107" spans="1:10" x14ac:dyDescent="0.3">
      <c r="A107" s="236"/>
      <c r="B107" s="233"/>
      <c r="C107" s="233"/>
      <c r="D107" s="233"/>
      <c r="E107" s="233"/>
      <c r="F107" s="233"/>
      <c r="G107" s="233"/>
      <c r="H107" s="233"/>
      <c r="I107" s="233"/>
      <c r="J107" s="237"/>
    </row>
    <row r="108" spans="1:10" x14ac:dyDescent="0.3">
      <c r="A108" s="236"/>
      <c r="B108" s="233"/>
      <c r="C108" s="233"/>
      <c r="D108" s="233"/>
      <c r="E108" s="233"/>
      <c r="F108" s="233"/>
      <c r="G108" s="233"/>
      <c r="H108" s="233"/>
      <c r="I108" s="233"/>
      <c r="J108" s="237"/>
    </row>
    <row r="109" spans="1:10" x14ac:dyDescent="0.3">
      <c r="A109" s="236"/>
      <c r="B109" s="233"/>
      <c r="C109" s="233"/>
      <c r="D109" s="233"/>
      <c r="E109" s="233"/>
      <c r="F109" s="233"/>
      <c r="G109" s="233"/>
      <c r="H109" s="233"/>
      <c r="I109" s="233"/>
      <c r="J109" s="237"/>
    </row>
    <row r="110" spans="1:10" x14ac:dyDescent="0.3">
      <c r="A110" s="236"/>
      <c r="B110" s="233"/>
      <c r="C110" s="233"/>
      <c r="D110" s="233"/>
      <c r="E110" s="233"/>
      <c r="F110" s="233"/>
      <c r="G110" s="233"/>
      <c r="H110" s="233"/>
      <c r="I110" s="233"/>
      <c r="J110" s="237"/>
    </row>
    <row r="111" spans="1:10" x14ac:dyDescent="0.3">
      <c r="A111" s="236"/>
      <c r="B111" s="233"/>
      <c r="C111" s="233"/>
      <c r="D111" s="233"/>
      <c r="E111" s="233"/>
      <c r="F111" s="233"/>
      <c r="G111" s="233"/>
      <c r="H111" s="233"/>
      <c r="I111" s="233"/>
      <c r="J111" s="237"/>
    </row>
    <row r="112" spans="1:10" x14ac:dyDescent="0.3">
      <c r="A112" s="236"/>
      <c r="B112" s="233"/>
      <c r="C112" s="233"/>
      <c r="D112" s="233"/>
      <c r="E112" s="233"/>
      <c r="F112" s="233"/>
      <c r="G112" s="233"/>
      <c r="H112" s="233"/>
      <c r="I112" s="233"/>
      <c r="J112" s="237"/>
    </row>
  </sheetData>
  <sheetProtection sheet="1" objects="1" scenarios="1" formatCells="0" formatColumns="0" sort="0" autoFilter="0"/>
  <autoFilter ref="A8:J8" xr:uid="{FEB5BC28-BED5-4F3E-B0E7-BDD00CC8E8C3}"/>
  <mergeCells count="3">
    <mergeCell ref="A1:A3"/>
    <mergeCell ref="A4:J4"/>
    <mergeCell ref="B1:J3"/>
  </mergeCells>
  <conditionalFormatting sqref="D10:D112">
    <cfRule type="expression" dxfId="6" priority="7">
      <formula>B10="luminaire only"</formula>
    </cfRule>
  </conditionalFormatting>
  <conditionalFormatting sqref="E10:E112">
    <cfRule type="expression" dxfId="5" priority="6">
      <formula>B10="luminaire only"</formula>
    </cfRule>
  </conditionalFormatting>
  <conditionalFormatting sqref="F10:F112">
    <cfRule type="expression" dxfId="4" priority="5">
      <formula>B10="luminaire only"</formula>
    </cfRule>
  </conditionalFormatting>
  <conditionalFormatting sqref="G10:G112">
    <cfRule type="expression" dxfId="3" priority="4">
      <formula>B10="luminaire only"</formula>
    </cfRule>
  </conditionalFormatting>
  <conditionalFormatting sqref="H10:H112">
    <cfRule type="expression" dxfId="2" priority="3">
      <formula>B10="luminaire only"</formula>
    </cfRule>
  </conditionalFormatting>
  <conditionalFormatting sqref="I10:I112">
    <cfRule type="expression" dxfId="1" priority="2">
      <formula>B10="luminaire only"</formula>
    </cfRule>
  </conditionalFormatting>
  <conditionalFormatting sqref="J10:J112">
    <cfRule type="expression" dxfId="0" priority="1">
      <formula>B10="luminaire only"</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error="Please enter a valid 'Solar Luminaire Configuration' value." xr:uid="{DCB2B81A-9981-45AD-B687-6AA5A7866438}">
          <x14:formula1>
            <xm:f>'Master List'!$B$429:$B$431</xm:f>
          </x14:formula1>
          <xm:sqref>B10:B112</xm:sqref>
        </x14:dataValidation>
        <x14:dataValidation type="list" allowBlank="1" showInputMessage="1" showErrorMessage="1" error="Please enter a valid 'Solar Luminaire Grid Connection' value." xr:uid="{4BDBC8D1-CAEE-4037-9A96-536B659E06DD}">
          <x14:formula1>
            <xm:f>'Master List'!$C$429:$C$430</xm:f>
          </x14:formula1>
          <xm:sqref>C10:C112</xm:sqref>
        </x14:dataValidation>
        <x14:dataValidation type="list" allowBlank="1" showInputMessage="1" showErrorMessage="1" error="Please enter a valid 'Battery Type for Solar Luminaire' value." xr:uid="{23B444D1-49A1-4D83-B4DE-FBA0FF049D03}">
          <x14:formula1>
            <xm:f>'Master List'!$D$429:$D$433</xm:f>
          </x14:formula1>
          <xm:sqref>G10:G112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980A-1A9C-427D-BD11-FF45352E9A02}">
  <sheetPr codeName="Sheet8">
    <tabColor rgb="FFFFC000"/>
  </sheetPr>
  <dimension ref="A1:ACH1053"/>
  <sheetViews>
    <sheetView workbookViewId="0">
      <selection sqref="A1:A3"/>
    </sheetView>
  </sheetViews>
  <sheetFormatPr defaultRowHeight="14.4" x14ac:dyDescent="0.3"/>
  <cols>
    <col min="1" max="1" width="44.33203125" customWidth="1"/>
    <col min="2" max="2" width="30.6640625" customWidth="1"/>
    <col min="3" max="3" width="31.109375" customWidth="1"/>
    <col min="4" max="4" width="37.44140625" customWidth="1"/>
    <col min="5" max="5" width="24.6640625" customWidth="1"/>
    <col min="6" max="6" width="30.6640625" customWidth="1"/>
    <col min="7" max="7" width="25.44140625" customWidth="1"/>
    <col min="8" max="8" width="20.44140625" customWidth="1"/>
    <col min="9" max="9" width="14.5546875" customWidth="1"/>
    <col min="10" max="10" width="28.33203125" customWidth="1"/>
    <col min="11" max="11" width="17" customWidth="1"/>
    <col min="12" max="12" width="24.6640625" customWidth="1"/>
    <col min="13" max="13" width="49.109375" customWidth="1"/>
    <col min="14" max="14" width="21" bestFit="1" customWidth="1"/>
  </cols>
  <sheetData>
    <row r="1" spans="1:762" ht="32.25" customHeight="1" x14ac:dyDescent="0.3">
      <c r="A1" s="295"/>
      <c r="B1" s="280" t="s">
        <v>0</v>
      </c>
      <c r="C1" s="280"/>
      <c r="D1" s="280"/>
      <c r="E1" s="280"/>
      <c r="F1" s="280"/>
      <c r="G1" s="280"/>
      <c r="H1" s="280"/>
      <c r="I1" s="280"/>
      <c r="J1" s="280"/>
      <c r="K1" s="280"/>
      <c r="L1" s="281"/>
      <c r="M1" s="93"/>
    </row>
    <row r="2" spans="1:762" ht="15.75" customHeight="1" thickBot="1" x14ac:dyDescent="0.35">
      <c r="A2" s="295"/>
      <c r="B2" s="282"/>
      <c r="C2" s="282"/>
      <c r="D2" s="282"/>
      <c r="E2" s="282"/>
      <c r="F2" s="282"/>
      <c r="G2" s="282"/>
      <c r="H2" s="282"/>
      <c r="I2" s="282"/>
      <c r="J2" s="282"/>
      <c r="K2" s="282"/>
      <c r="L2" s="283"/>
      <c r="M2" s="15"/>
    </row>
    <row r="3" spans="1:762" s="14" customFormat="1" ht="22.5" customHeight="1" thickBot="1" x14ac:dyDescent="0.35">
      <c r="A3" s="296"/>
      <c r="B3" s="284"/>
      <c r="C3" s="284"/>
      <c r="D3" s="284"/>
      <c r="E3" s="284"/>
      <c r="F3" s="284"/>
      <c r="G3" s="284"/>
      <c r="H3" s="284"/>
      <c r="I3" s="284"/>
      <c r="J3" s="284"/>
      <c r="K3" s="284"/>
      <c r="L3" s="28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row>
    <row r="4" spans="1:762" s="14" customFormat="1" ht="71.25" customHeight="1" thickBot="1" x14ac:dyDescent="0.35">
      <c r="A4" s="259" t="s">
        <v>151</v>
      </c>
      <c r="B4" s="275"/>
      <c r="C4" s="275"/>
      <c r="D4" s="275"/>
      <c r="E4" s="275"/>
      <c r="F4" s="275"/>
      <c r="G4" s="275"/>
      <c r="H4" s="275"/>
      <c r="I4" s="275"/>
      <c r="J4" s="275"/>
      <c r="K4" s="275"/>
      <c r="L4" s="276"/>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row>
    <row r="5" spans="1:762" s="14" customFormat="1" hidden="1" x14ac:dyDescent="0.3">
      <c r="A5" s="28"/>
      <c r="D5" s="29"/>
      <c r="E5" s="28"/>
      <c r="H5" s="29"/>
      <c r="I5" s="28"/>
      <c r="L5" s="29"/>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row>
    <row r="6" spans="1:762" s="14" customFormat="1" hidden="1" x14ac:dyDescent="0.3">
      <c r="A6" s="110"/>
      <c r="B6" s="12"/>
      <c r="C6" s="12"/>
      <c r="D6" s="109"/>
      <c r="E6" s="110"/>
      <c r="F6" s="12"/>
      <c r="G6" s="12"/>
      <c r="H6" s="109"/>
      <c r="I6" s="110"/>
      <c r="J6" s="12"/>
      <c r="K6" s="12"/>
      <c r="L6" s="109"/>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row>
    <row r="7" spans="1:762" s="14" customFormat="1" ht="42.75" customHeight="1" thickBot="1" x14ac:dyDescent="0.35">
      <c r="A7" s="28"/>
      <c r="L7" s="29"/>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row>
    <row r="8" spans="1:762" s="10" customFormat="1" ht="82.2" customHeight="1" thickBot="1" x14ac:dyDescent="0.35">
      <c r="A8" s="10" t="s">
        <v>152</v>
      </c>
      <c r="B8" s="10" t="s">
        <v>153</v>
      </c>
      <c r="C8" s="10" t="s">
        <v>154</v>
      </c>
      <c r="D8" s="10" t="s">
        <v>155</v>
      </c>
      <c r="E8" s="10" t="s">
        <v>156</v>
      </c>
      <c r="F8" s="10" t="s">
        <v>157</v>
      </c>
      <c r="G8" s="10" t="s">
        <v>158</v>
      </c>
      <c r="H8" s="10" t="s">
        <v>159</v>
      </c>
      <c r="I8" s="10" t="s">
        <v>160</v>
      </c>
      <c r="J8" s="10" t="s">
        <v>161</v>
      </c>
      <c r="K8" s="10" t="s">
        <v>162</v>
      </c>
      <c r="L8" s="10" t="s">
        <v>163</v>
      </c>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row>
    <row r="9" spans="1:762" ht="28.8" hidden="1" x14ac:dyDescent="0.3">
      <c r="A9" s="125" t="s">
        <v>152</v>
      </c>
      <c r="B9" s="125" t="s">
        <v>153</v>
      </c>
      <c r="C9" s="125" t="s">
        <v>154</v>
      </c>
      <c r="D9" s="125" t="s">
        <v>155</v>
      </c>
      <c r="E9" s="125" t="s">
        <v>156</v>
      </c>
      <c r="F9" s="125" t="s">
        <v>157</v>
      </c>
      <c r="G9" s="125" t="s">
        <v>158</v>
      </c>
      <c r="H9" s="125" t="s">
        <v>159</v>
      </c>
      <c r="I9" s="125" t="s">
        <v>160</v>
      </c>
      <c r="J9" s="125" t="s">
        <v>161</v>
      </c>
      <c r="K9" s="125" t="s">
        <v>162</v>
      </c>
      <c r="L9" s="125" t="s">
        <v>163</v>
      </c>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5"/>
      <c r="FZ9" s="125"/>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5"/>
      <c r="HS9" s="125"/>
      <c r="HT9" s="125"/>
      <c r="HU9" s="125"/>
      <c r="HV9" s="125"/>
      <c r="HW9" s="125"/>
      <c r="HX9" s="125"/>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5"/>
      <c r="NI9" s="125"/>
      <c r="NJ9" s="125"/>
      <c r="NK9" s="125"/>
      <c r="NL9" s="125"/>
      <c r="NM9" s="125"/>
      <c r="NN9" s="125"/>
      <c r="NO9" s="125"/>
      <c r="NP9" s="125"/>
      <c r="NQ9" s="125"/>
      <c r="NR9" s="125"/>
      <c r="NS9" s="125"/>
      <c r="NT9" s="125"/>
      <c r="NU9" s="125"/>
      <c r="NV9" s="125"/>
      <c r="NW9" s="125"/>
      <c r="NX9" s="125"/>
      <c r="NY9" s="125"/>
      <c r="NZ9" s="125"/>
      <c r="OA9" s="125"/>
      <c r="OB9" s="125"/>
      <c r="OC9" s="125"/>
      <c r="OD9" s="125"/>
      <c r="OE9" s="125"/>
      <c r="OF9" s="125"/>
      <c r="OG9" s="125"/>
      <c r="OH9" s="125"/>
      <c r="OI9" s="125"/>
      <c r="OJ9" s="125"/>
      <c r="OK9" s="125"/>
      <c r="OL9" s="125"/>
      <c r="OM9" s="125"/>
      <c r="ON9" s="125"/>
      <c r="OO9" s="125"/>
      <c r="OP9" s="125"/>
      <c r="OQ9" s="125"/>
      <c r="OR9" s="125"/>
      <c r="OS9" s="125"/>
      <c r="OT9" s="125"/>
      <c r="OU9" s="125"/>
      <c r="OV9" s="125"/>
      <c r="OW9" s="125"/>
      <c r="OX9" s="125"/>
      <c r="OY9" s="125"/>
      <c r="OZ9" s="125"/>
      <c r="PA9" s="125"/>
      <c r="PB9" s="125"/>
      <c r="PC9" s="125"/>
      <c r="PD9" s="125"/>
      <c r="PE9" s="125"/>
      <c r="PF9" s="125"/>
      <c r="PG9" s="125"/>
      <c r="PH9" s="125"/>
      <c r="PI9" s="125"/>
      <c r="PJ9" s="125"/>
      <c r="PK9" s="125"/>
      <c r="PL9" s="125"/>
      <c r="PM9" s="125"/>
      <c r="PN9" s="125"/>
      <c r="PO9" s="125"/>
      <c r="PP9" s="125"/>
      <c r="PQ9" s="125"/>
      <c r="PR9" s="125"/>
      <c r="PS9" s="125"/>
      <c r="PT9" s="125"/>
      <c r="PU9" s="125"/>
      <c r="PV9" s="125"/>
      <c r="PW9" s="125"/>
      <c r="PX9" s="125"/>
      <c r="PY9" s="125"/>
      <c r="PZ9" s="125"/>
      <c r="QA9" s="125"/>
      <c r="QB9" s="125"/>
      <c r="QC9" s="125"/>
      <c r="QD9" s="125"/>
      <c r="QE9" s="125"/>
      <c r="QF9" s="125"/>
      <c r="QG9" s="125"/>
      <c r="QH9" s="125"/>
      <c r="QI9" s="125"/>
      <c r="QJ9" s="125"/>
      <c r="QK9" s="125"/>
      <c r="QL9" s="125"/>
      <c r="QM9" s="125"/>
      <c r="QN9" s="125"/>
      <c r="QO9" s="125"/>
      <c r="QP9" s="125"/>
      <c r="QQ9" s="125"/>
      <c r="QR9" s="125"/>
      <c r="QS9" s="125"/>
      <c r="QT9" s="125"/>
      <c r="QU9" s="125"/>
      <c r="QV9" s="125"/>
      <c r="QW9" s="125"/>
      <c r="QX9" s="125"/>
      <c r="QY9" s="125"/>
      <c r="QZ9" s="125"/>
      <c r="RA9" s="125"/>
      <c r="RB9" s="125"/>
      <c r="RC9" s="125"/>
      <c r="RD9" s="125"/>
      <c r="RE9" s="125"/>
      <c r="RF9" s="125"/>
      <c r="RG9" s="125"/>
      <c r="RH9" s="125"/>
      <c r="RI9" s="125"/>
      <c r="RJ9" s="125"/>
      <c r="RK9" s="125"/>
      <c r="RL9" s="125"/>
      <c r="RM9" s="125"/>
      <c r="RN9" s="125"/>
      <c r="RO9" s="125"/>
      <c r="RP9" s="125"/>
      <c r="RQ9" s="125"/>
      <c r="RR9" s="125"/>
      <c r="RS9" s="125"/>
      <c r="RT9" s="125"/>
      <c r="RU9" s="125"/>
      <c r="RV9" s="125"/>
      <c r="RW9" s="125"/>
      <c r="RX9" s="125"/>
      <c r="RY9" s="125"/>
      <c r="RZ9" s="125"/>
      <c r="SA9" s="125"/>
      <c r="SB9" s="125"/>
      <c r="SC9" s="125"/>
      <c r="SD9" s="125"/>
      <c r="SE9" s="125"/>
      <c r="SF9" s="125"/>
      <c r="SG9" s="125"/>
      <c r="SH9" s="125"/>
      <c r="SI9" s="125"/>
      <c r="SJ9" s="125"/>
      <c r="SK9" s="125"/>
      <c r="SL9" s="125"/>
      <c r="SM9" s="125"/>
      <c r="SN9" s="125"/>
      <c r="SO9" s="125"/>
      <c r="SP9" s="125"/>
      <c r="SQ9" s="125"/>
      <c r="SR9" s="125"/>
      <c r="SS9" s="125"/>
      <c r="ST9" s="125"/>
      <c r="SU9" s="125"/>
      <c r="SV9" s="125"/>
      <c r="SW9" s="125"/>
      <c r="SX9" s="125"/>
      <c r="SY9" s="125"/>
      <c r="SZ9" s="125"/>
      <c r="TA9" s="125"/>
      <c r="TB9" s="125"/>
      <c r="TC9" s="125"/>
      <c r="TD9" s="125"/>
      <c r="TE9" s="125"/>
      <c r="TF9" s="125"/>
      <c r="TG9" s="125"/>
      <c r="TH9" s="125"/>
      <c r="TI9" s="125"/>
      <c r="TJ9" s="125"/>
      <c r="TK9" s="125"/>
      <c r="TL9" s="125"/>
      <c r="TM9" s="125"/>
      <c r="TN9" s="125"/>
      <c r="TO9" s="125"/>
      <c r="TP9" s="125"/>
      <c r="TQ9" s="125"/>
      <c r="TR9" s="125"/>
      <c r="TS9" s="125"/>
      <c r="TT9" s="125"/>
      <c r="TU9" s="125"/>
      <c r="TV9" s="125"/>
      <c r="TW9" s="125"/>
      <c r="TX9" s="125"/>
      <c r="TY9" s="125"/>
      <c r="TZ9" s="125"/>
      <c r="UA9" s="125"/>
      <c r="UB9" s="125"/>
      <c r="UC9" s="125"/>
      <c r="UD9" s="125"/>
      <c r="UE9" s="125"/>
      <c r="UF9" s="125"/>
      <c r="UG9" s="125"/>
      <c r="UH9" s="125"/>
      <c r="UI9" s="125"/>
      <c r="UJ9" s="125"/>
      <c r="UK9" s="125"/>
      <c r="UL9" s="125"/>
      <c r="UM9" s="125"/>
      <c r="UN9" s="125"/>
      <c r="UO9" s="125"/>
      <c r="UP9" s="125"/>
      <c r="UQ9" s="125"/>
      <c r="UR9" s="125"/>
      <c r="US9" s="125"/>
      <c r="UT9" s="125"/>
      <c r="UU9" s="125"/>
      <c r="UV9" s="125"/>
      <c r="UW9" s="125"/>
      <c r="UX9" s="125"/>
      <c r="UY9" s="125"/>
      <c r="UZ9" s="125"/>
      <c r="VA9" s="125"/>
      <c r="VB9" s="125"/>
      <c r="VC9" s="125"/>
      <c r="VD9" s="125"/>
      <c r="VE9" s="125"/>
      <c r="VF9" s="125"/>
      <c r="VG9" s="125"/>
      <c r="VH9" s="125"/>
      <c r="VI9" s="125"/>
      <c r="VJ9" s="125"/>
      <c r="VK9" s="125"/>
      <c r="VL9" s="125"/>
      <c r="VM9" s="125"/>
      <c r="VN9" s="125"/>
      <c r="VO9" s="125"/>
      <c r="VP9" s="125"/>
      <c r="VQ9" s="125"/>
      <c r="VR9" s="125"/>
      <c r="VS9" s="125"/>
      <c r="VT9" s="125"/>
      <c r="VU9" s="125"/>
      <c r="VV9" s="125"/>
      <c r="VW9" s="125"/>
      <c r="VX9" s="125"/>
      <c r="VY9" s="125"/>
      <c r="VZ9" s="125"/>
      <c r="WA9" s="125"/>
      <c r="WB9" s="125"/>
      <c r="WC9" s="125"/>
      <c r="WD9" s="125"/>
      <c r="WE9" s="125"/>
      <c r="WF9" s="125"/>
      <c r="WG9" s="125"/>
      <c r="WH9" s="125"/>
      <c r="WI9" s="125"/>
      <c r="WJ9" s="125"/>
      <c r="WK9" s="125"/>
      <c r="WL9" s="125"/>
      <c r="WM9" s="125"/>
      <c r="WN9" s="125"/>
      <c r="WO9" s="125"/>
      <c r="WP9" s="125"/>
      <c r="WQ9" s="125"/>
      <c r="WR9" s="125"/>
      <c r="WS9" s="125"/>
      <c r="WT9" s="125"/>
      <c r="WU9" s="125"/>
      <c r="WV9" s="125"/>
      <c r="WW9" s="125"/>
      <c r="WX9" s="125"/>
      <c r="WY9" s="125"/>
      <c r="WZ9" s="125"/>
      <c r="XA9" s="125"/>
      <c r="XB9" s="125"/>
      <c r="XC9" s="125"/>
      <c r="XD9" s="125"/>
      <c r="XE9" s="125"/>
      <c r="XF9" s="125"/>
      <c r="XG9" s="125"/>
      <c r="XH9" s="125"/>
      <c r="XI9" s="125"/>
      <c r="XJ9" s="125"/>
      <c r="XK9" s="125"/>
      <c r="XL9" s="125"/>
      <c r="XM9" s="125"/>
      <c r="XN9" s="125"/>
      <c r="XO9" s="125"/>
      <c r="XP9" s="125"/>
      <c r="XQ9" s="125"/>
      <c r="XR9" s="125"/>
      <c r="XS9" s="125"/>
      <c r="XT9" s="125"/>
      <c r="XU9" s="125"/>
      <c r="XV9" s="125"/>
      <c r="XW9" s="125"/>
      <c r="XX9" s="125"/>
      <c r="XY9" s="125"/>
      <c r="XZ9" s="125"/>
      <c r="YA9" s="125"/>
      <c r="YB9" s="125"/>
      <c r="YC9" s="125"/>
      <c r="YD9" s="125"/>
      <c r="YE9" s="125"/>
      <c r="YF9" s="125"/>
      <c r="YG9" s="125"/>
      <c r="YH9" s="125"/>
      <c r="YI9" s="125"/>
      <c r="YJ9" s="125"/>
      <c r="YK9" s="125"/>
      <c r="YL9" s="125"/>
      <c r="YM9" s="125"/>
      <c r="YN9" s="125"/>
      <c r="YO9" s="125"/>
      <c r="YP9" s="125"/>
      <c r="YQ9" s="125"/>
      <c r="YR9" s="125"/>
      <c r="YS9" s="125"/>
      <c r="YT9" s="125"/>
      <c r="YU9" s="125"/>
      <c r="YV9" s="125"/>
      <c r="YW9" s="125"/>
      <c r="YX9" s="125"/>
      <c r="YY9" s="125"/>
      <c r="YZ9" s="125"/>
      <c r="ZA9" s="125"/>
      <c r="ZB9" s="125"/>
      <c r="ZC9" s="125"/>
      <c r="ZD9" s="125"/>
      <c r="ZE9" s="125"/>
      <c r="ZF9" s="125"/>
      <c r="ZG9" s="125"/>
      <c r="ZH9" s="125"/>
      <c r="ZI9" s="125"/>
      <c r="ZJ9" s="125"/>
      <c r="ZK9" s="125"/>
      <c r="ZL9" s="125"/>
      <c r="ZM9" s="125"/>
      <c r="ZN9" s="125"/>
      <c r="ZO9" s="125"/>
      <c r="ZP9" s="125"/>
      <c r="ZQ9" s="125"/>
      <c r="ZR9" s="125"/>
      <c r="ZS9" s="125"/>
      <c r="ZT9" s="125"/>
      <c r="ZU9" s="125"/>
      <c r="ZV9" s="125"/>
      <c r="ZW9" s="125"/>
      <c r="ZX9" s="125"/>
      <c r="ZY9" s="125"/>
      <c r="ZZ9" s="125"/>
      <c r="AAA9" s="125"/>
      <c r="AAB9" s="125"/>
      <c r="AAC9" s="125"/>
      <c r="AAD9" s="125"/>
      <c r="AAE9" s="125"/>
      <c r="AAF9" s="125"/>
      <c r="AAG9" s="125"/>
      <c r="AAH9" s="125"/>
      <c r="AAI9" s="125"/>
      <c r="AAJ9" s="125"/>
      <c r="AAK9" s="125"/>
      <c r="AAL9" s="125"/>
      <c r="AAM9" s="125"/>
      <c r="AAN9" s="125"/>
      <c r="AAO9" s="125"/>
      <c r="AAP9" s="125"/>
      <c r="AAQ9" s="125"/>
      <c r="AAR9" s="125"/>
      <c r="AAS9" s="125"/>
      <c r="AAT9" s="125"/>
      <c r="AAU9" s="125"/>
      <c r="AAV9" s="125"/>
      <c r="AAW9" s="125"/>
      <c r="AAX9" s="125"/>
      <c r="AAY9" s="125"/>
      <c r="AAZ9" s="125"/>
      <c r="ABA9" s="125"/>
      <c r="ABB9" s="125"/>
      <c r="ABC9" s="125"/>
      <c r="ABD9" s="125"/>
      <c r="ABE9" s="125"/>
      <c r="ABF9" s="125"/>
      <c r="ABG9" s="125"/>
      <c r="ABH9" s="125"/>
      <c r="ABI9" s="125"/>
      <c r="ABJ9" s="125"/>
      <c r="ABK9" s="125"/>
      <c r="ABL9" s="125"/>
      <c r="ABM9" s="125"/>
      <c r="ABN9" s="125"/>
      <c r="ABO9" s="125"/>
      <c r="ABP9" s="125"/>
      <c r="ABQ9" s="125"/>
      <c r="ABR9" s="125"/>
      <c r="ABS9" s="125"/>
      <c r="ABT9" s="125"/>
      <c r="ABU9" s="125"/>
      <c r="ABV9" s="125"/>
      <c r="ABW9" s="125"/>
      <c r="ABX9" s="125"/>
      <c r="ABY9" s="125"/>
      <c r="ABZ9" s="125"/>
      <c r="ACA9" s="125"/>
      <c r="ACB9" s="125"/>
      <c r="ACC9" s="125"/>
      <c r="ACD9" s="125"/>
      <c r="ACE9" s="125"/>
      <c r="ACF9" s="125"/>
      <c r="ACG9" s="125"/>
      <c r="ACH9" s="125"/>
    </row>
    <row r="10" spans="1:762" x14ac:dyDescent="0.3">
      <c r="A10" s="238"/>
      <c r="B10" s="238"/>
      <c r="C10" s="238"/>
      <c r="D10" s="238"/>
      <c r="E10" s="238"/>
      <c r="F10" s="238"/>
      <c r="G10" s="238"/>
      <c r="H10" s="238"/>
      <c r="I10" s="238"/>
      <c r="J10" s="238"/>
      <c r="K10" s="238"/>
      <c r="L10" s="238"/>
    </row>
    <row r="11" spans="1:762" x14ac:dyDescent="0.3">
      <c r="A11" s="238"/>
      <c r="B11" s="238"/>
      <c r="C11" s="238"/>
      <c r="D11" s="238"/>
      <c r="E11" s="238"/>
      <c r="F11" s="238"/>
      <c r="G11" s="238"/>
      <c r="H11" s="238"/>
      <c r="I11" s="238"/>
      <c r="J11" s="238"/>
      <c r="K11" s="238"/>
      <c r="L11" s="238"/>
    </row>
    <row r="12" spans="1:762" x14ac:dyDescent="0.3">
      <c r="A12" s="238"/>
      <c r="B12" s="238"/>
      <c r="C12" s="238"/>
      <c r="D12" s="238"/>
      <c r="E12" s="238"/>
      <c r="F12" s="238"/>
      <c r="G12" s="238"/>
      <c r="H12" s="238"/>
      <c r="I12" s="238"/>
      <c r="J12" s="238"/>
      <c r="K12" s="238"/>
      <c r="L12" s="238"/>
    </row>
    <row r="13" spans="1:762" x14ac:dyDescent="0.3">
      <c r="A13" s="238"/>
      <c r="B13" s="238"/>
      <c r="C13" s="238"/>
      <c r="D13" s="238"/>
      <c r="E13" s="238"/>
      <c r="F13" s="238"/>
      <c r="G13" s="238"/>
      <c r="H13" s="238"/>
      <c r="I13" s="238"/>
      <c r="J13" s="238"/>
      <c r="K13" s="238"/>
      <c r="L13" s="238"/>
    </row>
    <row r="14" spans="1:762" x14ac:dyDescent="0.3">
      <c r="A14" s="238"/>
      <c r="B14" s="238"/>
      <c r="C14" s="238"/>
      <c r="D14" s="238"/>
      <c r="E14" s="238"/>
      <c r="F14" s="238"/>
      <c r="G14" s="238"/>
      <c r="H14" s="238"/>
      <c r="I14" s="238"/>
      <c r="J14" s="238"/>
      <c r="K14" s="238"/>
      <c r="L14" s="238"/>
    </row>
    <row r="15" spans="1:762" x14ac:dyDescent="0.3">
      <c r="A15" s="238"/>
      <c r="B15" s="238"/>
      <c r="C15" s="238"/>
      <c r="D15" s="238"/>
      <c r="E15" s="238"/>
      <c r="F15" s="238"/>
      <c r="G15" s="238"/>
      <c r="H15" s="238"/>
      <c r="I15" s="238"/>
      <c r="J15" s="238"/>
      <c r="K15" s="238"/>
      <c r="L15" s="238"/>
    </row>
    <row r="16" spans="1:762" x14ac:dyDescent="0.3">
      <c r="A16" s="238"/>
      <c r="B16" s="238"/>
      <c r="C16" s="238"/>
      <c r="D16" s="238"/>
      <c r="E16" s="238"/>
      <c r="F16" s="238"/>
      <c r="G16" s="238"/>
      <c r="H16" s="238"/>
      <c r="I16" s="238"/>
      <c r="J16" s="238"/>
      <c r="K16" s="238"/>
      <c r="L16" s="238"/>
    </row>
    <row r="17" spans="1:12" x14ac:dyDescent="0.3">
      <c r="A17" s="238"/>
      <c r="B17" s="238"/>
      <c r="C17" s="238"/>
      <c r="D17" s="238"/>
      <c r="E17" s="238"/>
      <c r="F17" s="238"/>
      <c r="G17" s="238"/>
      <c r="H17" s="238"/>
      <c r="I17" s="238"/>
      <c r="J17" s="238"/>
      <c r="K17" s="238"/>
      <c r="L17" s="238"/>
    </row>
    <row r="18" spans="1:12" x14ac:dyDescent="0.3">
      <c r="A18" s="238"/>
      <c r="B18" s="238"/>
      <c r="C18" s="238"/>
      <c r="D18" s="238"/>
      <c r="E18" s="238"/>
      <c r="F18" s="238"/>
      <c r="G18" s="238"/>
      <c r="H18" s="238"/>
      <c r="I18" s="238"/>
      <c r="J18" s="238"/>
      <c r="K18" s="238"/>
      <c r="L18" s="238"/>
    </row>
    <row r="19" spans="1:12" x14ac:dyDescent="0.3">
      <c r="A19" s="238"/>
      <c r="B19" s="238"/>
      <c r="C19" s="238"/>
      <c r="D19" s="238"/>
      <c r="E19" s="238"/>
      <c r="F19" s="238"/>
      <c r="G19" s="238"/>
      <c r="H19" s="238"/>
      <c r="I19" s="238"/>
      <c r="J19" s="238"/>
      <c r="K19" s="238"/>
      <c r="L19" s="238"/>
    </row>
    <row r="20" spans="1:12" x14ac:dyDescent="0.3">
      <c r="A20" s="238"/>
      <c r="B20" s="238"/>
      <c r="C20" s="238"/>
      <c r="D20" s="238"/>
      <c r="E20" s="238"/>
      <c r="F20" s="238"/>
      <c r="G20" s="238"/>
      <c r="H20" s="238"/>
      <c r="I20" s="238"/>
      <c r="J20" s="238"/>
      <c r="K20" s="238"/>
      <c r="L20" s="238"/>
    </row>
    <row r="21" spans="1:12" x14ac:dyDescent="0.3">
      <c r="A21" s="238"/>
      <c r="B21" s="238"/>
      <c r="C21" s="238"/>
      <c r="D21" s="238"/>
      <c r="E21" s="238"/>
      <c r="F21" s="238"/>
      <c r="G21" s="238"/>
      <c r="H21" s="238"/>
      <c r="I21" s="238"/>
      <c r="J21" s="238"/>
      <c r="K21" s="238"/>
      <c r="L21" s="238"/>
    </row>
    <row r="22" spans="1:12" x14ac:dyDescent="0.3">
      <c r="A22" s="238"/>
      <c r="B22" s="238"/>
      <c r="C22" s="238"/>
      <c r="D22" s="238"/>
      <c r="E22" s="238"/>
      <c r="F22" s="238"/>
      <c r="G22" s="238"/>
      <c r="H22" s="238"/>
      <c r="I22" s="238"/>
      <c r="J22" s="238"/>
      <c r="K22" s="238"/>
      <c r="L22" s="238"/>
    </row>
    <row r="23" spans="1:12" x14ac:dyDescent="0.3">
      <c r="A23" s="238"/>
      <c r="B23" s="238"/>
      <c r="C23" s="238"/>
      <c r="D23" s="238"/>
      <c r="E23" s="238"/>
      <c r="F23" s="238"/>
      <c r="G23" s="238"/>
      <c r="H23" s="238"/>
      <c r="I23" s="238"/>
      <c r="J23" s="238"/>
      <c r="K23" s="238"/>
      <c r="L23" s="238"/>
    </row>
    <row r="24" spans="1:12" x14ac:dyDescent="0.3">
      <c r="A24" s="238"/>
      <c r="B24" s="238"/>
      <c r="C24" s="238"/>
      <c r="D24" s="238"/>
      <c r="E24" s="238"/>
      <c r="F24" s="238"/>
      <c r="G24" s="238"/>
      <c r="H24" s="238"/>
      <c r="I24" s="238"/>
      <c r="J24" s="238"/>
      <c r="K24" s="238"/>
      <c r="L24" s="238"/>
    </row>
    <row r="25" spans="1:12" x14ac:dyDescent="0.3">
      <c r="A25" s="238"/>
      <c r="B25" s="238"/>
      <c r="C25" s="238"/>
      <c r="D25" s="238"/>
      <c r="E25" s="238"/>
      <c r="F25" s="238"/>
      <c r="G25" s="238"/>
      <c r="H25" s="238"/>
      <c r="I25" s="238"/>
      <c r="J25" s="238"/>
      <c r="K25" s="238"/>
      <c r="L25" s="238"/>
    </row>
    <row r="26" spans="1:12" x14ac:dyDescent="0.3">
      <c r="A26" s="238"/>
      <c r="B26" s="238"/>
      <c r="C26" s="238"/>
      <c r="D26" s="238"/>
      <c r="E26" s="238"/>
      <c r="F26" s="238"/>
      <c r="G26" s="238"/>
      <c r="H26" s="238"/>
      <c r="I26" s="238"/>
      <c r="J26" s="238"/>
      <c r="K26" s="238"/>
      <c r="L26" s="238"/>
    </row>
    <row r="27" spans="1:12" x14ac:dyDescent="0.3">
      <c r="A27" s="238"/>
      <c r="B27" s="238"/>
      <c r="C27" s="238"/>
      <c r="D27" s="238"/>
      <c r="E27" s="238"/>
      <c r="F27" s="238"/>
      <c r="G27" s="238"/>
      <c r="H27" s="238"/>
      <c r="I27" s="238"/>
      <c r="J27" s="238"/>
      <c r="K27" s="238"/>
      <c r="L27" s="238"/>
    </row>
    <row r="28" spans="1:12" x14ac:dyDescent="0.3">
      <c r="A28" s="238"/>
      <c r="B28" s="238"/>
      <c r="C28" s="238"/>
      <c r="D28" s="238"/>
      <c r="E28" s="238"/>
      <c r="F28" s="238"/>
      <c r="G28" s="238"/>
      <c r="H28" s="238"/>
      <c r="I28" s="238"/>
      <c r="J28" s="238"/>
      <c r="K28" s="238"/>
      <c r="L28" s="238"/>
    </row>
    <row r="29" spans="1:12" x14ac:dyDescent="0.3">
      <c r="A29" s="238"/>
      <c r="B29" s="238"/>
      <c r="C29" s="238"/>
      <c r="D29" s="238"/>
      <c r="E29" s="238"/>
      <c r="F29" s="238"/>
      <c r="G29" s="238"/>
      <c r="H29" s="238"/>
      <c r="I29" s="238"/>
      <c r="J29" s="238"/>
      <c r="K29" s="238"/>
      <c r="L29" s="238"/>
    </row>
    <row r="30" spans="1:12" x14ac:dyDescent="0.3">
      <c r="A30" s="238"/>
      <c r="B30" s="238"/>
      <c r="C30" s="238"/>
      <c r="D30" s="238"/>
      <c r="E30" s="238"/>
      <c r="F30" s="238"/>
      <c r="G30" s="238"/>
      <c r="H30" s="238"/>
      <c r="I30" s="238"/>
      <c r="J30" s="238"/>
      <c r="K30" s="238"/>
      <c r="L30" s="238"/>
    </row>
    <row r="31" spans="1:12" x14ac:dyDescent="0.3">
      <c r="A31" s="238"/>
      <c r="B31" s="238"/>
      <c r="C31" s="238"/>
      <c r="D31" s="238"/>
      <c r="E31" s="238"/>
      <c r="F31" s="238"/>
      <c r="G31" s="238"/>
      <c r="H31" s="238"/>
      <c r="I31" s="238"/>
      <c r="J31" s="238"/>
      <c r="K31" s="238"/>
      <c r="L31" s="238"/>
    </row>
    <row r="32" spans="1:12" x14ac:dyDescent="0.3">
      <c r="A32" s="238"/>
      <c r="B32" s="238"/>
      <c r="C32" s="238"/>
      <c r="D32" s="238"/>
      <c r="E32" s="238"/>
      <c r="F32" s="238"/>
      <c r="G32" s="238"/>
      <c r="H32" s="238"/>
      <c r="I32" s="238"/>
      <c r="J32" s="238"/>
      <c r="K32" s="238"/>
      <c r="L32" s="238"/>
    </row>
    <row r="33" spans="1:12" x14ac:dyDescent="0.3">
      <c r="A33" s="238"/>
      <c r="B33" s="238"/>
      <c r="C33" s="238"/>
      <c r="D33" s="238"/>
      <c r="E33" s="238"/>
      <c r="F33" s="238"/>
      <c r="G33" s="238"/>
      <c r="H33" s="238"/>
      <c r="I33" s="238"/>
      <c r="J33" s="238"/>
      <c r="K33" s="238"/>
      <c r="L33" s="238"/>
    </row>
    <row r="34" spans="1:12" x14ac:dyDescent="0.3">
      <c r="A34" s="238"/>
      <c r="B34" s="238"/>
      <c r="C34" s="238"/>
      <c r="D34" s="238"/>
      <c r="E34" s="238"/>
      <c r="F34" s="238"/>
      <c r="G34" s="238"/>
      <c r="H34" s="238"/>
      <c r="I34" s="238"/>
      <c r="J34" s="238"/>
      <c r="K34" s="238"/>
      <c r="L34" s="238"/>
    </row>
    <row r="35" spans="1:12" x14ac:dyDescent="0.3">
      <c r="A35" s="238"/>
      <c r="B35" s="238"/>
      <c r="C35" s="238"/>
      <c r="D35" s="238"/>
      <c r="E35" s="238"/>
      <c r="F35" s="238"/>
      <c r="G35" s="238"/>
      <c r="H35" s="238"/>
      <c r="I35" s="238"/>
      <c r="J35" s="238"/>
      <c r="K35" s="238"/>
      <c r="L35" s="238"/>
    </row>
    <row r="36" spans="1:12" x14ac:dyDescent="0.3">
      <c r="A36" s="238"/>
      <c r="B36" s="238"/>
      <c r="C36" s="238"/>
      <c r="D36" s="238"/>
      <c r="E36" s="238"/>
      <c r="F36" s="238"/>
      <c r="G36" s="238"/>
      <c r="H36" s="238"/>
      <c r="I36" s="238"/>
      <c r="J36" s="238"/>
      <c r="K36" s="238"/>
      <c r="L36" s="238"/>
    </row>
    <row r="37" spans="1:12" x14ac:dyDescent="0.3">
      <c r="A37" s="238"/>
      <c r="B37" s="238"/>
      <c r="C37" s="238"/>
      <c r="D37" s="238"/>
      <c r="E37" s="238"/>
      <c r="F37" s="238"/>
      <c r="G37" s="238"/>
      <c r="H37" s="238"/>
      <c r="I37" s="238"/>
      <c r="J37" s="238"/>
      <c r="K37" s="238"/>
      <c r="L37" s="238"/>
    </row>
    <row r="38" spans="1:12" x14ac:dyDescent="0.3">
      <c r="A38" s="238"/>
      <c r="B38" s="238"/>
      <c r="C38" s="238"/>
      <c r="D38" s="238"/>
      <c r="E38" s="238"/>
      <c r="F38" s="238"/>
      <c r="G38" s="238"/>
      <c r="H38" s="238"/>
      <c r="I38" s="238"/>
      <c r="J38" s="238"/>
      <c r="K38" s="238"/>
      <c r="L38" s="238"/>
    </row>
    <row r="39" spans="1:12" x14ac:dyDescent="0.3">
      <c r="A39" s="238"/>
      <c r="B39" s="238"/>
      <c r="C39" s="238"/>
      <c r="D39" s="238"/>
      <c r="E39" s="238"/>
      <c r="F39" s="238"/>
      <c r="G39" s="238"/>
      <c r="H39" s="238"/>
      <c r="I39" s="238"/>
      <c r="J39" s="238"/>
      <c r="K39" s="238"/>
      <c r="L39" s="238"/>
    </row>
    <row r="40" spans="1:12" x14ac:dyDescent="0.3">
      <c r="A40" s="238"/>
      <c r="B40" s="238"/>
      <c r="C40" s="238"/>
      <c r="D40" s="238"/>
      <c r="E40" s="238"/>
      <c r="F40" s="238"/>
      <c r="G40" s="238"/>
      <c r="H40" s="238"/>
      <c r="I40" s="238"/>
      <c r="J40" s="238"/>
      <c r="K40" s="238"/>
      <c r="L40" s="238"/>
    </row>
    <row r="41" spans="1:12" x14ac:dyDescent="0.3">
      <c r="A41" s="238"/>
      <c r="B41" s="238"/>
      <c r="C41" s="238"/>
      <c r="D41" s="238"/>
      <c r="E41" s="238"/>
      <c r="F41" s="238"/>
      <c r="G41" s="238"/>
      <c r="H41" s="238"/>
      <c r="I41" s="238"/>
      <c r="J41" s="238"/>
      <c r="K41" s="238"/>
      <c r="L41" s="238"/>
    </row>
    <row r="42" spans="1:12" x14ac:dyDescent="0.3">
      <c r="A42" s="238"/>
      <c r="B42" s="238"/>
      <c r="C42" s="238"/>
      <c r="D42" s="238"/>
      <c r="E42" s="238"/>
      <c r="F42" s="238"/>
      <c r="G42" s="238"/>
      <c r="H42" s="238"/>
      <c r="I42" s="238"/>
      <c r="J42" s="238"/>
      <c r="K42" s="238"/>
      <c r="L42" s="238"/>
    </row>
    <row r="43" spans="1:12" x14ac:dyDescent="0.3">
      <c r="A43" s="238"/>
      <c r="B43" s="238"/>
      <c r="C43" s="238"/>
      <c r="D43" s="238"/>
      <c r="E43" s="238"/>
      <c r="F43" s="238"/>
      <c r="G43" s="238"/>
      <c r="H43" s="238"/>
      <c r="I43" s="238"/>
      <c r="J43" s="238"/>
      <c r="K43" s="238"/>
      <c r="L43" s="238"/>
    </row>
    <row r="44" spans="1:12" x14ac:dyDescent="0.3">
      <c r="A44" s="238"/>
      <c r="B44" s="238"/>
      <c r="C44" s="238"/>
      <c r="D44" s="238"/>
      <c r="E44" s="238"/>
      <c r="F44" s="238"/>
      <c r="G44" s="238"/>
      <c r="H44" s="238"/>
      <c r="I44" s="238"/>
      <c r="J44" s="238"/>
      <c r="K44" s="238"/>
      <c r="L44" s="238"/>
    </row>
    <row r="45" spans="1:12" x14ac:dyDescent="0.3">
      <c r="A45" s="238"/>
      <c r="B45" s="238"/>
      <c r="C45" s="238"/>
      <c r="D45" s="238"/>
      <c r="E45" s="238"/>
      <c r="F45" s="238"/>
      <c r="G45" s="238"/>
      <c r="H45" s="238"/>
      <c r="I45" s="238"/>
      <c r="J45" s="238"/>
      <c r="K45" s="238"/>
      <c r="L45" s="238"/>
    </row>
    <row r="46" spans="1:12" x14ac:dyDescent="0.3">
      <c r="A46" s="238"/>
      <c r="B46" s="238"/>
      <c r="C46" s="238"/>
      <c r="D46" s="238"/>
      <c r="E46" s="238"/>
      <c r="F46" s="238"/>
      <c r="G46" s="238"/>
      <c r="H46" s="238"/>
      <c r="I46" s="238"/>
      <c r="J46" s="238"/>
      <c r="K46" s="238"/>
      <c r="L46" s="238"/>
    </row>
    <row r="47" spans="1:12" x14ac:dyDescent="0.3">
      <c r="A47" s="238"/>
      <c r="B47" s="238"/>
      <c r="C47" s="238"/>
      <c r="D47" s="238"/>
      <c r="E47" s="238"/>
      <c r="F47" s="238"/>
      <c r="G47" s="238"/>
      <c r="H47" s="238"/>
      <c r="I47" s="238"/>
      <c r="J47" s="238"/>
      <c r="K47" s="238"/>
      <c r="L47" s="238"/>
    </row>
    <row r="48" spans="1:12" x14ac:dyDescent="0.3">
      <c r="A48" s="238"/>
      <c r="B48" s="238"/>
      <c r="C48" s="238"/>
      <c r="D48" s="238"/>
      <c r="E48" s="238"/>
      <c r="F48" s="238"/>
      <c r="G48" s="238"/>
      <c r="H48" s="238"/>
      <c r="I48" s="238"/>
      <c r="J48" s="238"/>
      <c r="K48" s="238"/>
      <c r="L48" s="238"/>
    </row>
    <row r="49" spans="1:12" x14ac:dyDescent="0.3">
      <c r="A49" s="238"/>
      <c r="B49" s="238"/>
      <c r="C49" s="238"/>
      <c r="D49" s="238"/>
      <c r="E49" s="238"/>
      <c r="F49" s="238"/>
      <c r="G49" s="238"/>
      <c r="H49" s="238"/>
      <c r="I49" s="238"/>
      <c r="J49" s="238"/>
      <c r="K49" s="238"/>
      <c r="L49" s="238"/>
    </row>
    <row r="50" spans="1:12" x14ac:dyDescent="0.3">
      <c r="A50" s="238"/>
      <c r="B50" s="238"/>
      <c r="C50" s="238"/>
      <c r="D50" s="238"/>
      <c r="E50" s="238"/>
      <c r="F50" s="238"/>
      <c r="G50" s="238"/>
      <c r="H50" s="238"/>
      <c r="I50" s="238"/>
      <c r="J50" s="238"/>
      <c r="K50" s="238"/>
      <c r="L50" s="238"/>
    </row>
    <row r="51" spans="1:12" x14ac:dyDescent="0.3">
      <c r="A51" s="238"/>
      <c r="B51" s="238"/>
      <c r="C51" s="238"/>
      <c r="D51" s="238"/>
      <c r="E51" s="238"/>
      <c r="F51" s="238"/>
      <c r="G51" s="238"/>
      <c r="H51" s="238"/>
      <c r="I51" s="238"/>
      <c r="J51" s="238"/>
      <c r="K51" s="238"/>
      <c r="L51" s="238"/>
    </row>
    <row r="52" spans="1:12" x14ac:dyDescent="0.3">
      <c r="A52" s="238"/>
      <c r="B52" s="238"/>
      <c r="C52" s="238"/>
      <c r="D52" s="238"/>
      <c r="E52" s="238"/>
      <c r="F52" s="238"/>
      <c r="G52" s="238"/>
      <c r="H52" s="238"/>
      <c r="I52" s="238"/>
      <c r="J52" s="238"/>
      <c r="K52" s="238"/>
      <c r="L52" s="238"/>
    </row>
    <row r="53" spans="1:12" x14ac:dyDescent="0.3">
      <c r="A53" s="238"/>
      <c r="B53" s="238"/>
      <c r="C53" s="238"/>
      <c r="D53" s="238"/>
      <c r="E53" s="238"/>
      <c r="F53" s="238"/>
      <c r="G53" s="238"/>
      <c r="H53" s="238"/>
      <c r="I53" s="238"/>
      <c r="J53" s="238"/>
      <c r="K53" s="238"/>
      <c r="L53" s="238"/>
    </row>
    <row r="54" spans="1:12" x14ac:dyDescent="0.3">
      <c r="A54" s="238"/>
      <c r="B54" s="238"/>
      <c r="C54" s="238"/>
      <c r="D54" s="238"/>
      <c r="E54" s="238"/>
      <c r="F54" s="238"/>
      <c r="G54" s="238"/>
      <c r="H54" s="238"/>
      <c r="I54" s="238"/>
      <c r="J54" s="238"/>
      <c r="K54" s="238"/>
      <c r="L54" s="238"/>
    </row>
    <row r="55" spans="1:12" x14ac:dyDescent="0.3">
      <c r="A55" s="238"/>
      <c r="B55" s="238"/>
      <c r="C55" s="238"/>
      <c r="D55" s="238"/>
      <c r="E55" s="238"/>
      <c r="F55" s="238"/>
      <c r="G55" s="238"/>
      <c r="H55" s="238"/>
      <c r="I55" s="238"/>
      <c r="J55" s="238"/>
      <c r="K55" s="238"/>
      <c r="L55" s="238"/>
    </row>
    <row r="56" spans="1:12" x14ac:dyDescent="0.3">
      <c r="A56" s="238"/>
      <c r="B56" s="238"/>
      <c r="C56" s="238"/>
      <c r="D56" s="238"/>
      <c r="E56" s="238"/>
      <c r="F56" s="238"/>
      <c r="G56" s="238"/>
      <c r="H56" s="238"/>
      <c r="I56" s="238"/>
      <c r="J56" s="238"/>
      <c r="K56" s="238"/>
      <c r="L56" s="238"/>
    </row>
    <row r="57" spans="1:12" x14ac:dyDescent="0.3">
      <c r="A57" s="238"/>
      <c r="B57" s="238"/>
      <c r="C57" s="238"/>
      <c r="D57" s="238"/>
      <c r="E57" s="238"/>
      <c r="F57" s="238"/>
      <c r="G57" s="238"/>
      <c r="H57" s="238"/>
      <c r="I57" s="238"/>
      <c r="J57" s="238"/>
      <c r="K57" s="238"/>
      <c r="L57" s="238"/>
    </row>
    <row r="58" spans="1:12" x14ac:dyDescent="0.3">
      <c r="A58" s="238"/>
      <c r="B58" s="238"/>
      <c r="C58" s="238"/>
      <c r="D58" s="238"/>
      <c r="E58" s="238"/>
      <c r="F58" s="238"/>
      <c r="G58" s="238"/>
      <c r="H58" s="238"/>
      <c r="I58" s="238"/>
      <c r="J58" s="238"/>
      <c r="K58" s="238"/>
      <c r="L58" s="238"/>
    </row>
    <row r="59" spans="1:12" x14ac:dyDescent="0.3">
      <c r="A59" s="238"/>
      <c r="B59" s="238"/>
      <c r="C59" s="238"/>
      <c r="D59" s="238"/>
      <c r="E59" s="238"/>
      <c r="F59" s="238"/>
      <c r="G59" s="238"/>
      <c r="H59" s="238"/>
      <c r="I59" s="238"/>
      <c r="J59" s="238"/>
      <c r="K59" s="238"/>
      <c r="L59" s="238"/>
    </row>
    <row r="60" spans="1:12" x14ac:dyDescent="0.3">
      <c r="A60" s="238"/>
      <c r="B60" s="238"/>
      <c r="C60" s="238"/>
      <c r="D60" s="238"/>
      <c r="E60" s="238"/>
      <c r="F60" s="238"/>
      <c r="G60" s="238"/>
      <c r="H60" s="238"/>
      <c r="I60" s="238"/>
      <c r="J60" s="238"/>
      <c r="K60" s="238"/>
      <c r="L60" s="238"/>
    </row>
    <row r="61" spans="1:12" x14ac:dyDescent="0.3">
      <c r="A61" s="238"/>
      <c r="B61" s="238"/>
      <c r="C61" s="238"/>
      <c r="D61" s="238"/>
      <c r="E61" s="238"/>
      <c r="F61" s="238"/>
      <c r="G61" s="238"/>
      <c r="H61" s="238"/>
      <c r="I61" s="238"/>
      <c r="J61" s="238"/>
      <c r="K61" s="238"/>
      <c r="L61" s="238"/>
    </row>
    <row r="62" spans="1:12" x14ac:dyDescent="0.3">
      <c r="A62" s="238"/>
      <c r="B62" s="238"/>
      <c r="C62" s="238"/>
      <c r="D62" s="238"/>
      <c r="E62" s="238"/>
      <c r="F62" s="238"/>
      <c r="G62" s="238"/>
      <c r="H62" s="238"/>
      <c r="I62" s="238"/>
      <c r="J62" s="238"/>
      <c r="K62" s="238"/>
      <c r="L62" s="238"/>
    </row>
    <row r="63" spans="1:12" x14ac:dyDescent="0.3">
      <c r="A63" s="238"/>
      <c r="B63" s="238"/>
      <c r="C63" s="238"/>
      <c r="D63" s="238"/>
      <c r="E63" s="238"/>
      <c r="F63" s="238"/>
      <c r="G63" s="238"/>
      <c r="H63" s="238"/>
      <c r="I63" s="238"/>
      <c r="J63" s="238"/>
      <c r="K63" s="238"/>
      <c r="L63" s="238"/>
    </row>
    <row r="64" spans="1:12" x14ac:dyDescent="0.3">
      <c r="A64" s="238"/>
      <c r="B64" s="238"/>
      <c r="C64" s="238"/>
      <c r="D64" s="238"/>
      <c r="E64" s="238"/>
      <c r="F64" s="238"/>
      <c r="G64" s="238"/>
      <c r="H64" s="238"/>
      <c r="I64" s="238"/>
      <c r="J64" s="238"/>
      <c r="K64" s="238"/>
      <c r="L64" s="238"/>
    </row>
    <row r="65" spans="1:12" x14ac:dyDescent="0.3">
      <c r="A65" s="238"/>
      <c r="B65" s="238"/>
      <c r="C65" s="238"/>
      <c r="D65" s="238"/>
      <c r="E65" s="238"/>
      <c r="F65" s="238"/>
      <c r="G65" s="238"/>
      <c r="H65" s="238"/>
      <c r="I65" s="238"/>
      <c r="J65" s="238"/>
      <c r="K65" s="238"/>
      <c r="L65" s="238"/>
    </row>
    <row r="66" spans="1:12" x14ac:dyDescent="0.3">
      <c r="A66" s="238"/>
      <c r="B66" s="238"/>
      <c r="C66" s="238"/>
      <c r="D66" s="238"/>
      <c r="E66" s="238"/>
      <c r="F66" s="238"/>
      <c r="G66" s="238"/>
      <c r="H66" s="238"/>
      <c r="I66" s="238"/>
      <c r="J66" s="238"/>
      <c r="K66" s="238"/>
      <c r="L66" s="238"/>
    </row>
    <row r="67" spans="1:12" x14ac:dyDescent="0.3">
      <c r="A67" s="238"/>
      <c r="B67" s="238"/>
      <c r="C67" s="238"/>
      <c r="D67" s="238"/>
      <c r="E67" s="238"/>
      <c r="F67" s="238"/>
      <c r="G67" s="238"/>
      <c r="H67" s="238"/>
      <c r="I67" s="238"/>
      <c r="J67" s="238"/>
      <c r="K67" s="238"/>
      <c r="L67" s="238"/>
    </row>
    <row r="68" spans="1:12" x14ac:dyDescent="0.3">
      <c r="A68" s="238"/>
      <c r="B68" s="238"/>
      <c r="C68" s="238"/>
      <c r="D68" s="238"/>
      <c r="E68" s="238"/>
      <c r="F68" s="238"/>
      <c r="G68" s="238"/>
      <c r="H68" s="238"/>
      <c r="I68" s="238"/>
      <c r="J68" s="238"/>
      <c r="K68" s="238"/>
      <c r="L68" s="238"/>
    </row>
    <row r="69" spans="1:12" x14ac:dyDescent="0.3">
      <c r="A69" s="238"/>
      <c r="B69" s="238"/>
      <c r="C69" s="238"/>
      <c r="D69" s="238"/>
      <c r="E69" s="238"/>
      <c r="F69" s="238"/>
      <c r="G69" s="238"/>
      <c r="H69" s="238"/>
      <c r="I69" s="238"/>
      <c r="J69" s="238"/>
      <c r="K69" s="238"/>
      <c r="L69" s="238"/>
    </row>
    <row r="70" spans="1:12" x14ac:dyDescent="0.3">
      <c r="A70" s="238"/>
      <c r="B70" s="238"/>
      <c r="C70" s="238"/>
      <c r="D70" s="238"/>
      <c r="E70" s="238"/>
      <c r="F70" s="238"/>
      <c r="G70" s="238"/>
      <c r="H70" s="238"/>
      <c r="I70" s="238"/>
      <c r="J70" s="238"/>
      <c r="K70" s="238"/>
      <c r="L70" s="238"/>
    </row>
    <row r="71" spans="1:12" x14ac:dyDescent="0.3">
      <c r="A71" s="238"/>
      <c r="B71" s="238"/>
      <c r="C71" s="238"/>
      <c r="D71" s="238"/>
      <c r="E71" s="238"/>
      <c r="F71" s="238"/>
      <c r="G71" s="238"/>
      <c r="H71" s="238"/>
      <c r="I71" s="238"/>
      <c r="J71" s="238"/>
      <c r="K71" s="238"/>
      <c r="L71" s="238"/>
    </row>
    <row r="72" spans="1:12" x14ac:dyDescent="0.3">
      <c r="A72" s="238"/>
      <c r="B72" s="238"/>
      <c r="C72" s="238"/>
      <c r="D72" s="238"/>
      <c r="E72" s="238"/>
      <c r="F72" s="238"/>
      <c r="G72" s="238"/>
      <c r="H72" s="238"/>
      <c r="I72" s="238"/>
      <c r="J72" s="238"/>
      <c r="K72" s="238"/>
      <c r="L72" s="238"/>
    </row>
    <row r="73" spans="1:12" x14ac:dyDescent="0.3">
      <c r="A73" s="238"/>
      <c r="B73" s="238"/>
      <c r="C73" s="238"/>
      <c r="D73" s="238"/>
      <c r="E73" s="238"/>
      <c r="F73" s="238"/>
      <c r="G73" s="238"/>
      <c r="H73" s="238"/>
      <c r="I73" s="238"/>
      <c r="J73" s="238"/>
      <c r="K73" s="238"/>
      <c r="L73" s="238"/>
    </row>
    <row r="74" spans="1:12" x14ac:dyDescent="0.3">
      <c r="A74" s="238"/>
      <c r="B74" s="238"/>
      <c r="C74" s="238"/>
      <c r="D74" s="238"/>
      <c r="E74" s="238"/>
      <c r="F74" s="238"/>
      <c r="G74" s="238"/>
      <c r="H74" s="238"/>
      <c r="I74" s="238"/>
      <c r="J74" s="238"/>
      <c r="K74" s="238"/>
      <c r="L74" s="238"/>
    </row>
    <row r="75" spans="1:12" x14ac:dyDescent="0.3">
      <c r="A75" s="238"/>
      <c r="B75" s="238"/>
      <c r="C75" s="238"/>
      <c r="D75" s="238"/>
      <c r="E75" s="238"/>
      <c r="F75" s="238"/>
      <c r="G75" s="238"/>
      <c r="H75" s="238"/>
      <c r="I75" s="238"/>
      <c r="J75" s="238"/>
      <c r="K75" s="238"/>
      <c r="L75" s="238"/>
    </row>
    <row r="76" spans="1:12" x14ac:dyDescent="0.3">
      <c r="A76" s="238"/>
      <c r="B76" s="238"/>
      <c r="C76" s="238"/>
      <c r="D76" s="238"/>
      <c r="E76" s="238"/>
      <c r="F76" s="238"/>
      <c r="G76" s="238"/>
      <c r="H76" s="238"/>
      <c r="I76" s="238"/>
      <c r="J76" s="238"/>
      <c r="K76" s="238"/>
      <c r="L76" s="238"/>
    </row>
    <row r="77" spans="1:12" x14ac:dyDescent="0.3">
      <c r="A77" s="238"/>
      <c r="B77" s="238"/>
      <c r="C77" s="238"/>
      <c r="D77" s="238"/>
      <c r="E77" s="238"/>
      <c r="F77" s="238"/>
      <c r="G77" s="238"/>
      <c r="H77" s="238"/>
      <c r="I77" s="238"/>
      <c r="J77" s="238"/>
      <c r="K77" s="238"/>
      <c r="L77" s="238"/>
    </row>
    <row r="78" spans="1:12" x14ac:dyDescent="0.3">
      <c r="A78" s="238"/>
      <c r="B78" s="238"/>
      <c r="C78" s="238"/>
      <c r="D78" s="238"/>
      <c r="E78" s="238"/>
      <c r="F78" s="238"/>
      <c r="G78" s="238"/>
      <c r="H78" s="238"/>
      <c r="I78" s="238"/>
      <c r="J78" s="238"/>
      <c r="K78" s="238"/>
      <c r="L78" s="238"/>
    </row>
    <row r="79" spans="1:12" x14ac:dyDescent="0.3">
      <c r="A79" s="238"/>
      <c r="B79" s="238"/>
      <c r="C79" s="238"/>
      <c r="D79" s="238"/>
      <c r="E79" s="238"/>
      <c r="F79" s="238"/>
      <c r="G79" s="238"/>
      <c r="H79" s="238"/>
      <c r="I79" s="238"/>
      <c r="J79" s="238"/>
      <c r="K79" s="238"/>
      <c r="L79" s="238"/>
    </row>
    <row r="80" spans="1:12" x14ac:dyDescent="0.3">
      <c r="A80" s="238"/>
      <c r="B80" s="238"/>
      <c r="C80" s="238"/>
      <c r="D80" s="238"/>
      <c r="E80" s="238"/>
      <c r="F80" s="238"/>
      <c r="G80" s="238"/>
      <c r="H80" s="238"/>
      <c r="I80" s="238"/>
      <c r="J80" s="238"/>
      <c r="K80" s="238"/>
      <c r="L80" s="238"/>
    </row>
    <row r="81" spans="1:12" x14ac:dyDescent="0.3">
      <c r="A81" s="238"/>
      <c r="B81" s="238"/>
      <c r="C81" s="238"/>
      <c r="D81" s="238"/>
      <c r="E81" s="238"/>
      <c r="F81" s="238"/>
      <c r="G81" s="238"/>
      <c r="H81" s="238"/>
      <c r="I81" s="238"/>
      <c r="J81" s="238"/>
      <c r="K81" s="238"/>
      <c r="L81" s="238"/>
    </row>
    <row r="82" spans="1:12" x14ac:dyDescent="0.3">
      <c r="A82" s="238"/>
      <c r="B82" s="238"/>
      <c r="C82" s="238"/>
      <c r="D82" s="238"/>
      <c r="E82" s="238"/>
      <c r="F82" s="238"/>
      <c r="G82" s="238"/>
      <c r="H82" s="238"/>
      <c r="I82" s="238"/>
      <c r="J82" s="238"/>
      <c r="K82" s="238"/>
      <c r="L82" s="238"/>
    </row>
    <row r="83" spans="1:12" x14ac:dyDescent="0.3">
      <c r="A83" s="238"/>
      <c r="B83" s="238"/>
      <c r="C83" s="238"/>
      <c r="D83" s="238"/>
      <c r="E83" s="238"/>
      <c r="F83" s="238"/>
      <c r="G83" s="238"/>
      <c r="H83" s="238"/>
      <c r="I83" s="238"/>
      <c r="J83" s="238"/>
      <c r="K83" s="238"/>
      <c r="L83" s="238"/>
    </row>
    <row r="84" spans="1:12" x14ac:dyDescent="0.3">
      <c r="A84" s="238"/>
      <c r="B84" s="238"/>
      <c r="C84" s="238"/>
      <c r="D84" s="238"/>
      <c r="E84" s="238"/>
      <c r="F84" s="238"/>
      <c r="G84" s="238"/>
      <c r="H84" s="238"/>
      <c r="I84" s="238"/>
      <c r="J84" s="238"/>
      <c r="K84" s="238"/>
      <c r="L84" s="238"/>
    </row>
    <row r="85" spans="1:12" x14ac:dyDescent="0.3">
      <c r="A85" s="238"/>
      <c r="B85" s="238"/>
      <c r="C85" s="238"/>
      <c r="D85" s="238"/>
      <c r="E85" s="238"/>
      <c r="F85" s="238"/>
      <c r="G85" s="238"/>
      <c r="H85" s="238"/>
      <c r="I85" s="238"/>
      <c r="J85" s="238"/>
      <c r="K85" s="238"/>
      <c r="L85" s="238"/>
    </row>
    <row r="86" spans="1:12" x14ac:dyDescent="0.3">
      <c r="A86" s="238"/>
      <c r="B86" s="238"/>
      <c r="C86" s="238"/>
      <c r="D86" s="238"/>
      <c r="E86" s="238"/>
      <c r="F86" s="238"/>
      <c r="G86" s="238"/>
      <c r="H86" s="238"/>
      <c r="I86" s="238"/>
      <c r="J86" s="238"/>
      <c r="K86" s="238"/>
      <c r="L86" s="238"/>
    </row>
    <row r="87" spans="1:12" x14ac:dyDescent="0.3">
      <c r="A87" s="238"/>
      <c r="B87" s="238"/>
      <c r="C87" s="238"/>
      <c r="D87" s="238"/>
      <c r="E87" s="238"/>
      <c r="F87" s="238"/>
      <c r="G87" s="238"/>
      <c r="H87" s="238"/>
      <c r="I87" s="238"/>
      <c r="J87" s="238"/>
      <c r="K87" s="238"/>
      <c r="L87" s="238"/>
    </row>
    <row r="88" spans="1:12" x14ac:dyDescent="0.3">
      <c r="A88" s="238"/>
      <c r="B88" s="238"/>
      <c r="C88" s="238"/>
      <c r="D88" s="238"/>
      <c r="E88" s="238"/>
      <c r="F88" s="238"/>
      <c r="G88" s="238"/>
      <c r="H88" s="238"/>
      <c r="I88" s="238"/>
      <c r="J88" s="238"/>
      <c r="K88" s="238"/>
      <c r="L88" s="238"/>
    </row>
    <row r="89" spans="1:12" x14ac:dyDescent="0.3">
      <c r="A89" s="238"/>
      <c r="B89" s="238"/>
      <c r="C89" s="238"/>
      <c r="D89" s="238"/>
      <c r="E89" s="238"/>
      <c r="F89" s="238"/>
      <c r="G89" s="238"/>
      <c r="H89" s="238"/>
      <c r="I89" s="238"/>
      <c r="J89" s="238"/>
      <c r="K89" s="238"/>
      <c r="L89" s="238"/>
    </row>
    <row r="90" spans="1:12" x14ac:dyDescent="0.3">
      <c r="A90" s="238"/>
      <c r="B90" s="238"/>
      <c r="C90" s="238"/>
      <c r="D90" s="238"/>
      <c r="E90" s="238"/>
      <c r="F90" s="238"/>
      <c r="G90" s="238"/>
      <c r="H90" s="238"/>
      <c r="I90" s="238"/>
      <c r="J90" s="238"/>
      <c r="K90" s="238"/>
      <c r="L90" s="238"/>
    </row>
    <row r="91" spans="1:12" x14ac:dyDescent="0.3">
      <c r="A91" s="238"/>
      <c r="B91" s="238"/>
      <c r="C91" s="238"/>
      <c r="D91" s="238"/>
      <c r="E91" s="238"/>
      <c r="F91" s="238"/>
      <c r="G91" s="238"/>
      <c r="H91" s="238"/>
      <c r="I91" s="238"/>
      <c r="J91" s="238"/>
      <c r="K91" s="238"/>
      <c r="L91" s="238"/>
    </row>
    <row r="92" spans="1:12" x14ac:dyDescent="0.3">
      <c r="A92" s="238"/>
      <c r="B92" s="238"/>
      <c r="C92" s="238"/>
      <c r="D92" s="238"/>
      <c r="E92" s="238"/>
      <c r="F92" s="238"/>
      <c r="G92" s="238"/>
      <c r="H92" s="238"/>
      <c r="I92" s="238"/>
      <c r="J92" s="238"/>
      <c r="K92" s="238"/>
      <c r="L92" s="238"/>
    </row>
    <row r="93" spans="1:12" x14ac:dyDescent="0.3">
      <c r="A93" s="238"/>
      <c r="B93" s="238"/>
      <c r="C93" s="238"/>
      <c r="D93" s="238"/>
      <c r="E93" s="238"/>
      <c r="F93" s="238"/>
      <c r="G93" s="238"/>
      <c r="H93" s="238"/>
      <c r="I93" s="238"/>
      <c r="J93" s="238"/>
      <c r="K93" s="238"/>
      <c r="L93" s="238"/>
    </row>
    <row r="94" spans="1:12" x14ac:dyDescent="0.3">
      <c r="A94" s="238"/>
      <c r="B94" s="238"/>
      <c r="C94" s="238"/>
      <c r="D94" s="238"/>
      <c r="E94" s="238"/>
      <c r="F94" s="238"/>
      <c r="G94" s="238"/>
      <c r="H94" s="238"/>
      <c r="I94" s="238"/>
      <c r="J94" s="238"/>
      <c r="K94" s="238"/>
      <c r="L94" s="238"/>
    </row>
    <row r="95" spans="1:12" x14ac:dyDescent="0.3">
      <c r="A95" s="238"/>
      <c r="B95" s="238"/>
      <c r="C95" s="238"/>
      <c r="D95" s="238"/>
      <c r="E95" s="238"/>
      <c r="F95" s="238"/>
      <c r="G95" s="238"/>
      <c r="H95" s="238"/>
      <c r="I95" s="238"/>
      <c r="J95" s="238"/>
      <c r="K95" s="238"/>
      <c r="L95" s="238"/>
    </row>
    <row r="96" spans="1:12" x14ac:dyDescent="0.3">
      <c r="A96" s="238"/>
      <c r="B96" s="238"/>
      <c r="C96" s="238"/>
      <c r="D96" s="238"/>
      <c r="E96" s="238"/>
      <c r="F96" s="238"/>
      <c r="G96" s="238"/>
      <c r="H96" s="238"/>
      <c r="I96" s="238"/>
      <c r="J96" s="238"/>
      <c r="K96" s="238"/>
      <c r="L96" s="238"/>
    </row>
    <row r="97" spans="1:12" x14ac:dyDescent="0.3">
      <c r="A97" s="238"/>
      <c r="B97" s="238"/>
      <c r="C97" s="238"/>
      <c r="D97" s="238"/>
      <c r="E97" s="238"/>
      <c r="F97" s="238"/>
      <c r="G97" s="238"/>
      <c r="H97" s="238"/>
      <c r="I97" s="238"/>
      <c r="J97" s="238"/>
      <c r="K97" s="238"/>
      <c r="L97" s="238"/>
    </row>
    <row r="98" spans="1:12" x14ac:dyDescent="0.3">
      <c r="A98" s="238"/>
      <c r="B98" s="238"/>
      <c r="C98" s="238"/>
      <c r="D98" s="238"/>
      <c r="E98" s="238"/>
      <c r="F98" s="238"/>
      <c r="G98" s="238"/>
      <c r="H98" s="238"/>
      <c r="I98" s="238"/>
      <c r="J98" s="238"/>
      <c r="K98" s="238"/>
      <c r="L98" s="238"/>
    </row>
    <row r="99" spans="1:12" x14ac:dyDescent="0.3">
      <c r="A99" s="238"/>
      <c r="B99" s="238"/>
      <c r="C99" s="238"/>
      <c r="D99" s="238"/>
      <c r="E99" s="238"/>
      <c r="F99" s="238"/>
      <c r="G99" s="238"/>
      <c r="H99" s="238"/>
      <c r="I99" s="238"/>
      <c r="J99" s="238"/>
      <c r="K99" s="238"/>
      <c r="L99" s="238"/>
    </row>
    <row r="100" spans="1:12" x14ac:dyDescent="0.3">
      <c r="A100" s="238"/>
      <c r="B100" s="238"/>
      <c r="C100" s="238"/>
      <c r="D100" s="238"/>
      <c r="E100" s="238"/>
      <c r="F100" s="238"/>
      <c r="G100" s="238"/>
      <c r="H100" s="238"/>
      <c r="I100" s="238"/>
      <c r="J100" s="238"/>
      <c r="K100" s="238"/>
      <c r="L100" s="238"/>
    </row>
    <row r="101" spans="1:12" x14ac:dyDescent="0.3">
      <c r="A101" s="238"/>
      <c r="B101" s="238"/>
      <c r="C101" s="238"/>
      <c r="D101" s="238"/>
      <c r="E101" s="238"/>
      <c r="F101" s="238"/>
      <c r="G101" s="238"/>
      <c r="H101" s="238"/>
      <c r="I101" s="238"/>
      <c r="J101" s="238"/>
      <c r="K101" s="238"/>
      <c r="L101" s="238"/>
    </row>
    <row r="102" spans="1:12" x14ac:dyDescent="0.3">
      <c r="A102" s="238"/>
      <c r="B102" s="238"/>
      <c r="C102" s="238"/>
      <c r="D102" s="238"/>
      <c r="E102" s="238"/>
      <c r="F102" s="238"/>
      <c r="G102" s="238"/>
      <c r="H102" s="238"/>
      <c r="I102" s="238"/>
      <c r="J102" s="238"/>
      <c r="K102" s="238"/>
      <c r="L102" s="238"/>
    </row>
    <row r="103" spans="1:12" x14ac:dyDescent="0.3">
      <c r="A103" s="238"/>
      <c r="B103" s="238"/>
      <c r="C103" s="238"/>
      <c r="D103" s="238"/>
      <c r="E103" s="238"/>
      <c r="F103" s="238"/>
      <c r="G103" s="238"/>
      <c r="H103" s="238"/>
      <c r="I103" s="238"/>
      <c r="J103" s="238"/>
      <c r="K103" s="238"/>
      <c r="L103" s="238"/>
    </row>
    <row r="104" spans="1:12" x14ac:dyDescent="0.3">
      <c r="A104" s="238"/>
      <c r="B104" s="238"/>
      <c r="C104" s="238"/>
      <c r="D104" s="238"/>
      <c r="E104" s="238"/>
      <c r="F104" s="238"/>
      <c r="G104" s="238"/>
      <c r="H104" s="238"/>
      <c r="I104" s="238"/>
      <c r="J104" s="238"/>
      <c r="K104" s="238"/>
      <c r="L104" s="238"/>
    </row>
    <row r="105" spans="1:12" x14ac:dyDescent="0.3">
      <c r="A105" s="238"/>
      <c r="B105" s="238"/>
      <c r="C105" s="238"/>
      <c r="D105" s="238"/>
      <c r="E105" s="238"/>
      <c r="F105" s="238"/>
      <c r="G105" s="238"/>
      <c r="H105" s="238"/>
      <c r="I105" s="238"/>
      <c r="J105" s="238"/>
      <c r="K105" s="238"/>
      <c r="L105" s="238"/>
    </row>
    <row r="106" spans="1:12" x14ac:dyDescent="0.3">
      <c r="A106" s="238"/>
      <c r="B106" s="238"/>
      <c r="C106" s="238"/>
      <c r="D106" s="238"/>
      <c r="E106" s="238"/>
      <c r="F106" s="238"/>
      <c r="G106" s="238"/>
      <c r="H106" s="238"/>
      <c r="I106" s="238"/>
      <c r="J106" s="238"/>
      <c r="K106" s="238"/>
      <c r="L106" s="238"/>
    </row>
    <row r="107" spans="1:12" x14ac:dyDescent="0.3">
      <c r="A107" s="238"/>
      <c r="B107" s="238"/>
      <c r="C107" s="238"/>
      <c r="D107" s="238"/>
      <c r="E107" s="238"/>
      <c r="F107" s="238"/>
      <c r="G107" s="238"/>
      <c r="H107" s="238"/>
      <c r="I107" s="238"/>
      <c r="J107" s="238"/>
      <c r="K107" s="238"/>
      <c r="L107" s="238"/>
    </row>
    <row r="108" spans="1:12" x14ac:dyDescent="0.3">
      <c r="A108" s="238"/>
      <c r="B108" s="238"/>
      <c r="C108" s="238"/>
      <c r="D108" s="238"/>
      <c r="E108" s="238"/>
      <c r="F108" s="238"/>
      <c r="G108" s="238"/>
      <c r="H108" s="238"/>
      <c r="I108" s="238"/>
      <c r="J108" s="238"/>
      <c r="K108" s="238"/>
      <c r="L108" s="238"/>
    </row>
    <row r="109" spans="1:12" x14ac:dyDescent="0.3">
      <c r="A109" s="238"/>
      <c r="B109" s="238"/>
      <c r="C109" s="238"/>
      <c r="D109" s="238"/>
      <c r="E109" s="238"/>
      <c r="F109" s="238"/>
      <c r="G109" s="238"/>
      <c r="H109" s="238"/>
      <c r="I109" s="238"/>
      <c r="J109" s="238"/>
      <c r="K109" s="238"/>
      <c r="L109" s="238"/>
    </row>
    <row r="110" spans="1:12" x14ac:dyDescent="0.3">
      <c r="A110" s="238"/>
      <c r="B110" s="238"/>
      <c r="C110" s="238"/>
      <c r="D110" s="238"/>
      <c r="E110" s="238"/>
      <c r="F110" s="238"/>
      <c r="G110" s="238"/>
      <c r="H110" s="238"/>
      <c r="I110" s="238"/>
      <c r="J110" s="238"/>
      <c r="K110" s="238"/>
      <c r="L110" s="238"/>
    </row>
    <row r="111" spans="1:12" x14ac:dyDescent="0.3">
      <c r="A111" s="238"/>
      <c r="B111" s="238"/>
      <c r="C111" s="238"/>
      <c r="D111" s="238"/>
      <c r="E111" s="238"/>
      <c r="F111" s="238"/>
      <c r="G111" s="238"/>
      <c r="H111" s="238"/>
      <c r="I111" s="238"/>
      <c r="J111" s="238"/>
      <c r="K111" s="238"/>
      <c r="L111" s="238"/>
    </row>
    <row r="112" spans="1:12" x14ac:dyDescent="0.3">
      <c r="A112" s="238"/>
      <c r="B112" s="238"/>
      <c r="C112" s="238"/>
      <c r="D112" s="238"/>
      <c r="E112" s="238"/>
      <c r="F112" s="238"/>
      <c r="G112" s="238"/>
      <c r="H112" s="238"/>
      <c r="I112" s="238"/>
      <c r="J112" s="238"/>
      <c r="K112" s="238"/>
      <c r="L112" s="238"/>
    </row>
    <row r="113" spans="1:12" x14ac:dyDescent="0.3">
      <c r="A113" s="238"/>
      <c r="B113" s="238"/>
      <c r="C113" s="238"/>
      <c r="D113" s="238"/>
      <c r="E113" s="238"/>
      <c r="F113" s="238"/>
      <c r="G113" s="238"/>
      <c r="H113" s="238"/>
      <c r="I113" s="238"/>
      <c r="J113" s="238"/>
      <c r="K113" s="238"/>
      <c r="L113" s="238"/>
    </row>
    <row r="114" spans="1:12" x14ac:dyDescent="0.3">
      <c r="A114" s="238"/>
      <c r="B114" s="238"/>
      <c r="C114" s="238"/>
      <c r="D114" s="238"/>
      <c r="E114" s="238"/>
      <c r="F114" s="238"/>
      <c r="G114" s="238"/>
      <c r="H114" s="238"/>
      <c r="I114" s="238"/>
      <c r="J114" s="238"/>
      <c r="K114" s="238"/>
      <c r="L114" s="238"/>
    </row>
    <row r="115" spans="1:12" x14ac:dyDescent="0.3">
      <c r="A115" s="238"/>
      <c r="B115" s="238"/>
      <c r="C115" s="238"/>
      <c r="D115" s="238"/>
      <c r="E115" s="238"/>
      <c r="F115" s="238"/>
      <c r="G115" s="238"/>
      <c r="H115" s="238"/>
      <c r="I115" s="238"/>
      <c r="J115" s="238"/>
      <c r="K115" s="238"/>
      <c r="L115" s="238"/>
    </row>
    <row r="116" spans="1:12" x14ac:dyDescent="0.3">
      <c r="A116" s="238"/>
      <c r="B116" s="238"/>
      <c r="C116" s="238"/>
      <c r="D116" s="238"/>
      <c r="E116" s="238"/>
      <c r="F116" s="238"/>
      <c r="G116" s="238"/>
      <c r="H116" s="238"/>
      <c r="I116" s="238"/>
      <c r="J116" s="238"/>
      <c r="K116" s="238"/>
      <c r="L116" s="238"/>
    </row>
    <row r="117" spans="1:12" x14ac:dyDescent="0.3">
      <c r="A117" s="238"/>
      <c r="B117" s="238"/>
      <c r="C117" s="238"/>
      <c r="D117" s="238"/>
      <c r="E117" s="238"/>
      <c r="F117" s="238"/>
      <c r="G117" s="238"/>
      <c r="H117" s="238"/>
      <c r="I117" s="238"/>
      <c r="J117" s="238"/>
      <c r="K117" s="238"/>
      <c r="L117" s="238"/>
    </row>
    <row r="118" spans="1:12" x14ac:dyDescent="0.3">
      <c r="A118" s="238"/>
      <c r="B118" s="238"/>
      <c r="C118" s="238"/>
      <c r="D118" s="238"/>
      <c r="E118" s="238"/>
      <c r="F118" s="238"/>
      <c r="G118" s="238"/>
      <c r="H118" s="238"/>
      <c r="I118" s="238"/>
      <c r="J118" s="238"/>
      <c r="K118" s="238"/>
      <c r="L118" s="238"/>
    </row>
    <row r="119" spans="1:12" x14ac:dyDescent="0.3">
      <c r="A119" s="238"/>
      <c r="B119" s="238"/>
      <c r="C119" s="238"/>
      <c r="D119" s="238"/>
      <c r="E119" s="238"/>
      <c r="F119" s="238"/>
      <c r="G119" s="238"/>
      <c r="H119" s="238"/>
      <c r="I119" s="238"/>
      <c r="J119" s="238"/>
      <c r="K119" s="238"/>
      <c r="L119" s="238"/>
    </row>
    <row r="120" spans="1:12" x14ac:dyDescent="0.3">
      <c r="A120" s="238"/>
      <c r="B120" s="238"/>
      <c r="C120" s="238"/>
      <c r="D120" s="238"/>
      <c r="E120" s="238"/>
      <c r="F120" s="238"/>
      <c r="G120" s="238"/>
      <c r="H120" s="238"/>
      <c r="I120" s="238"/>
      <c r="J120" s="238"/>
      <c r="K120" s="238"/>
      <c r="L120" s="238"/>
    </row>
    <row r="121" spans="1:12" x14ac:dyDescent="0.3">
      <c r="A121" s="238"/>
      <c r="B121" s="238"/>
      <c r="C121" s="238"/>
      <c r="D121" s="238"/>
      <c r="E121" s="238"/>
      <c r="F121" s="238"/>
      <c r="G121" s="238"/>
      <c r="H121" s="238"/>
      <c r="I121" s="238"/>
      <c r="J121" s="238"/>
      <c r="K121" s="238"/>
      <c r="L121" s="238"/>
    </row>
    <row r="122" spans="1:12" x14ac:dyDescent="0.3">
      <c r="A122" s="238"/>
      <c r="B122" s="238"/>
      <c r="C122" s="238"/>
      <c r="D122" s="238"/>
      <c r="E122" s="238"/>
      <c r="F122" s="238"/>
      <c r="G122" s="238"/>
      <c r="H122" s="238"/>
      <c r="I122" s="238"/>
      <c r="J122" s="238"/>
      <c r="K122" s="238"/>
      <c r="L122" s="238"/>
    </row>
    <row r="123" spans="1:12" x14ac:dyDescent="0.3">
      <c r="A123" s="238"/>
      <c r="B123" s="238"/>
      <c r="C123" s="238"/>
      <c r="D123" s="238"/>
      <c r="E123" s="238"/>
      <c r="F123" s="238"/>
      <c r="G123" s="238"/>
      <c r="H123" s="238"/>
      <c r="I123" s="238"/>
      <c r="J123" s="238"/>
      <c r="K123" s="238"/>
      <c r="L123" s="238"/>
    </row>
    <row r="124" spans="1:12" x14ac:dyDescent="0.3">
      <c r="A124" s="238"/>
      <c r="B124" s="238"/>
      <c r="C124" s="238"/>
      <c r="D124" s="238"/>
      <c r="E124" s="238"/>
      <c r="F124" s="238"/>
      <c r="G124" s="238"/>
      <c r="H124" s="238"/>
      <c r="I124" s="238"/>
      <c r="J124" s="238"/>
      <c r="K124" s="238"/>
      <c r="L124" s="238"/>
    </row>
    <row r="125" spans="1:12" x14ac:dyDescent="0.3">
      <c r="A125" s="238"/>
      <c r="B125" s="238"/>
      <c r="C125" s="238"/>
      <c r="D125" s="238"/>
      <c r="E125" s="238"/>
      <c r="F125" s="238"/>
      <c r="G125" s="238"/>
      <c r="H125" s="238"/>
      <c r="I125" s="238"/>
      <c r="J125" s="238"/>
      <c r="K125" s="238"/>
      <c r="L125" s="238"/>
    </row>
    <row r="126" spans="1:12" x14ac:dyDescent="0.3">
      <c r="A126" s="238"/>
      <c r="B126" s="238"/>
      <c r="C126" s="238"/>
      <c r="D126" s="238"/>
      <c r="E126" s="238"/>
      <c r="F126" s="238"/>
      <c r="G126" s="238"/>
      <c r="H126" s="238"/>
      <c r="I126" s="238"/>
      <c r="J126" s="238"/>
      <c r="K126" s="238"/>
      <c r="L126" s="238"/>
    </row>
    <row r="127" spans="1:12" x14ac:dyDescent="0.3">
      <c r="A127" s="238"/>
      <c r="B127" s="238"/>
      <c r="C127" s="238"/>
      <c r="D127" s="238"/>
      <c r="E127" s="238"/>
      <c r="F127" s="238"/>
      <c r="G127" s="238"/>
      <c r="H127" s="238"/>
      <c r="I127" s="238"/>
      <c r="J127" s="238"/>
      <c r="K127" s="238"/>
      <c r="L127" s="238"/>
    </row>
    <row r="128" spans="1:12" x14ac:dyDescent="0.3">
      <c r="A128" s="238"/>
      <c r="B128" s="238"/>
      <c r="C128" s="238"/>
      <c r="D128" s="238"/>
      <c r="E128" s="238"/>
      <c r="F128" s="238"/>
      <c r="G128" s="238"/>
      <c r="H128" s="238"/>
      <c r="I128" s="238"/>
      <c r="J128" s="238"/>
      <c r="K128" s="238"/>
      <c r="L128" s="238"/>
    </row>
    <row r="129" spans="1:12" x14ac:dyDescent="0.3">
      <c r="A129" s="238"/>
      <c r="B129" s="238"/>
      <c r="C129" s="238"/>
      <c r="D129" s="238"/>
      <c r="E129" s="238"/>
      <c r="F129" s="238"/>
      <c r="G129" s="238"/>
      <c r="H129" s="238"/>
      <c r="I129" s="238"/>
      <c r="J129" s="238"/>
      <c r="K129" s="238"/>
      <c r="L129" s="238"/>
    </row>
    <row r="130" spans="1:12" x14ac:dyDescent="0.3">
      <c r="A130" s="238"/>
      <c r="B130" s="238"/>
      <c r="C130" s="238"/>
      <c r="D130" s="238"/>
      <c r="E130" s="238"/>
      <c r="F130" s="238"/>
      <c r="G130" s="238"/>
      <c r="H130" s="238"/>
      <c r="I130" s="238"/>
      <c r="J130" s="238"/>
      <c r="K130" s="238"/>
      <c r="L130" s="238"/>
    </row>
    <row r="131" spans="1:12" x14ac:dyDescent="0.3">
      <c r="A131" s="238"/>
      <c r="B131" s="238"/>
      <c r="C131" s="238"/>
      <c r="D131" s="238"/>
      <c r="E131" s="238"/>
      <c r="F131" s="238"/>
      <c r="G131" s="238"/>
      <c r="H131" s="238"/>
      <c r="I131" s="238"/>
      <c r="J131" s="238"/>
      <c r="K131" s="238"/>
      <c r="L131" s="238"/>
    </row>
    <row r="132" spans="1:12" x14ac:dyDescent="0.3">
      <c r="A132" s="238"/>
      <c r="B132" s="238"/>
      <c r="C132" s="238"/>
      <c r="D132" s="238"/>
      <c r="E132" s="238"/>
      <c r="F132" s="238"/>
      <c r="G132" s="238"/>
      <c r="H132" s="238"/>
      <c r="I132" s="238"/>
      <c r="J132" s="238"/>
      <c r="K132" s="238"/>
      <c r="L132" s="238"/>
    </row>
    <row r="133" spans="1:12" x14ac:dyDescent="0.3">
      <c r="A133" s="238"/>
      <c r="B133" s="238"/>
      <c r="C133" s="238"/>
      <c r="D133" s="238"/>
      <c r="E133" s="238"/>
      <c r="F133" s="238"/>
      <c r="G133" s="238"/>
      <c r="H133" s="238"/>
      <c r="I133" s="238"/>
      <c r="J133" s="238"/>
      <c r="K133" s="238"/>
      <c r="L133" s="238"/>
    </row>
    <row r="134" spans="1:12" x14ac:dyDescent="0.3">
      <c r="A134" s="238"/>
      <c r="B134" s="238"/>
      <c r="C134" s="238"/>
      <c r="D134" s="238"/>
      <c r="E134" s="238"/>
      <c r="F134" s="238"/>
      <c r="G134" s="238"/>
      <c r="H134" s="238"/>
      <c r="I134" s="238"/>
      <c r="J134" s="238"/>
      <c r="K134" s="238"/>
      <c r="L134" s="238"/>
    </row>
    <row r="135" spans="1:12" x14ac:dyDescent="0.3">
      <c r="A135" s="238"/>
      <c r="B135" s="238"/>
      <c r="C135" s="238"/>
      <c r="D135" s="238"/>
      <c r="E135" s="238"/>
      <c r="F135" s="238"/>
      <c r="G135" s="238"/>
      <c r="H135" s="238"/>
      <c r="I135" s="238"/>
      <c r="J135" s="238"/>
      <c r="K135" s="238"/>
      <c r="L135" s="238"/>
    </row>
    <row r="136" spans="1:12" x14ac:dyDescent="0.3">
      <c r="A136" s="238"/>
      <c r="B136" s="238"/>
      <c r="C136" s="238"/>
      <c r="D136" s="238"/>
      <c r="E136" s="238"/>
      <c r="F136" s="238"/>
      <c r="G136" s="238"/>
      <c r="H136" s="238"/>
      <c r="I136" s="238"/>
      <c r="J136" s="238"/>
      <c r="K136" s="238"/>
      <c r="L136" s="238"/>
    </row>
    <row r="137" spans="1:12" x14ac:dyDescent="0.3">
      <c r="A137" s="238"/>
      <c r="B137" s="238"/>
      <c r="C137" s="238"/>
      <c r="D137" s="238"/>
      <c r="E137" s="238"/>
      <c r="F137" s="238"/>
      <c r="G137" s="238"/>
      <c r="H137" s="238"/>
      <c r="I137" s="238"/>
      <c r="J137" s="238"/>
      <c r="K137" s="238"/>
      <c r="L137" s="238"/>
    </row>
    <row r="138" spans="1:12" x14ac:dyDescent="0.3">
      <c r="A138" s="238"/>
      <c r="B138" s="238"/>
      <c r="C138" s="238"/>
      <c r="D138" s="238"/>
      <c r="E138" s="238"/>
      <c r="F138" s="238"/>
      <c r="G138" s="238"/>
      <c r="H138" s="238"/>
      <c r="I138" s="238"/>
      <c r="J138" s="238"/>
      <c r="K138" s="238"/>
      <c r="L138" s="238"/>
    </row>
    <row r="139" spans="1:12" x14ac:dyDescent="0.3">
      <c r="A139" s="238"/>
      <c r="B139" s="238"/>
      <c r="C139" s="238"/>
      <c r="D139" s="238"/>
      <c r="E139" s="238"/>
      <c r="F139" s="238"/>
      <c r="G139" s="238"/>
      <c r="H139" s="238"/>
      <c r="I139" s="238"/>
      <c r="J139" s="238"/>
      <c r="K139" s="238"/>
      <c r="L139" s="238"/>
    </row>
    <row r="140" spans="1:12" x14ac:dyDescent="0.3">
      <c r="A140" s="238"/>
      <c r="B140" s="238"/>
      <c r="C140" s="238"/>
      <c r="D140" s="238"/>
      <c r="E140" s="238"/>
      <c r="F140" s="238"/>
      <c r="G140" s="238"/>
      <c r="H140" s="238"/>
      <c r="I140" s="238"/>
      <c r="J140" s="238"/>
      <c r="K140" s="238"/>
      <c r="L140" s="238"/>
    </row>
    <row r="141" spans="1:12" x14ac:dyDescent="0.3">
      <c r="A141" s="238"/>
      <c r="B141" s="238"/>
      <c r="C141" s="238"/>
      <c r="D141" s="238"/>
      <c r="E141" s="238"/>
      <c r="F141" s="238"/>
      <c r="G141" s="238"/>
      <c r="H141" s="238"/>
      <c r="I141" s="238"/>
      <c r="J141" s="238"/>
      <c r="K141" s="238"/>
      <c r="L141" s="238"/>
    </row>
    <row r="142" spans="1:12" x14ac:dyDescent="0.3">
      <c r="A142" s="238"/>
      <c r="B142" s="238"/>
      <c r="C142" s="238"/>
      <c r="D142" s="238"/>
      <c r="E142" s="238"/>
      <c r="F142" s="238"/>
      <c r="G142" s="238"/>
      <c r="H142" s="238"/>
      <c r="I142" s="238"/>
      <c r="J142" s="238"/>
      <c r="K142" s="238"/>
      <c r="L142" s="238"/>
    </row>
    <row r="143" spans="1:12" x14ac:dyDescent="0.3">
      <c r="A143" s="238"/>
      <c r="B143" s="238"/>
      <c r="C143" s="238"/>
      <c r="D143" s="238"/>
      <c r="E143" s="238"/>
      <c r="F143" s="238"/>
      <c r="G143" s="238"/>
      <c r="H143" s="238"/>
      <c r="I143" s="238"/>
      <c r="J143" s="238"/>
      <c r="K143" s="238"/>
      <c r="L143" s="238"/>
    </row>
    <row r="144" spans="1:12" x14ac:dyDescent="0.3">
      <c r="A144" s="238"/>
      <c r="B144" s="238"/>
      <c r="C144" s="238"/>
      <c r="D144" s="238"/>
      <c r="E144" s="238"/>
      <c r="F144" s="238"/>
      <c r="G144" s="238"/>
      <c r="H144" s="238"/>
      <c r="I144" s="238"/>
      <c r="J144" s="238"/>
      <c r="K144" s="238"/>
      <c r="L144" s="238"/>
    </row>
    <row r="145" spans="1:12" x14ac:dyDescent="0.3">
      <c r="A145" s="238"/>
      <c r="B145" s="238"/>
      <c r="C145" s="238"/>
      <c r="D145" s="238"/>
      <c r="E145" s="238"/>
      <c r="F145" s="238"/>
      <c r="G145" s="238"/>
      <c r="H145" s="238"/>
      <c r="I145" s="238"/>
      <c r="J145" s="238"/>
      <c r="K145" s="238"/>
      <c r="L145" s="238"/>
    </row>
    <row r="146" spans="1:12" x14ac:dyDescent="0.3">
      <c r="A146" s="238"/>
      <c r="B146" s="238"/>
      <c r="C146" s="238"/>
      <c r="D146" s="238"/>
      <c r="E146" s="238"/>
      <c r="F146" s="238"/>
      <c r="G146" s="238"/>
      <c r="H146" s="238"/>
      <c r="I146" s="238"/>
      <c r="J146" s="238"/>
      <c r="K146" s="238"/>
      <c r="L146" s="238"/>
    </row>
    <row r="147" spans="1:12" x14ac:dyDescent="0.3">
      <c r="A147" s="238"/>
      <c r="B147" s="238"/>
      <c r="C147" s="238"/>
      <c r="D147" s="238"/>
      <c r="E147" s="238"/>
      <c r="F147" s="238"/>
      <c r="G147" s="238"/>
      <c r="H147" s="238"/>
      <c r="I147" s="238"/>
      <c r="J147" s="238"/>
      <c r="K147" s="238"/>
      <c r="L147" s="238"/>
    </row>
    <row r="148" spans="1:12" x14ac:dyDescent="0.3">
      <c r="A148" s="238"/>
      <c r="B148" s="238"/>
      <c r="C148" s="238"/>
      <c r="D148" s="238"/>
      <c r="E148" s="238"/>
      <c r="F148" s="238"/>
      <c r="G148" s="238"/>
      <c r="H148" s="238"/>
      <c r="I148" s="238"/>
      <c r="J148" s="238"/>
      <c r="K148" s="238"/>
      <c r="L148" s="238"/>
    </row>
    <row r="149" spans="1:12" x14ac:dyDescent="0.3">
      <c r="A149" s="238"/>
      <c r="B149" s="238"/>
      <c r="C149" s="238"/>
      <c r="D149" s="238"/>
      <c r="E149" s="238"/>
      <c r="F149" s="238"/>
      <c r="G149" s="238"/>
      <c r="H149" s="238"/>
      <c r="I149" s="238"/>
      <c r="J149" s="238"/>
      <c r="K149" s="238"/>
      <c r="L149" s="238"/>
    </row>
    <row r="150" spans="1:12" x14ac:dyDescent="0.3">
      <c r="A150" s="238"/>
      <c r="B150" s="238"/>
      <c r="C150" s="238"/>
      <c r="D150" s="238"/>
      <c r="E150" s="238"/>
      <c r="F150" s="238"/>
      <c r="G150" s="238"/>
      <c r="H150" s="238"/>
      <c r="I150" s="238"/>
      <c r="J150" s="238"/>
      <c r="K150" s="238"/>
      <c r="L150" s="238"/>
    </row>
    <row r="151" spans="1:12" x14ac:dyDescent="0.3">
      <c r="A151" s="238"/>
      <c r="B151" s="238"/>
      <c r="C151" s="238"/>
      <c r="D151" s="238"/>
      <c r="E151" s="238"/>
      <c r="F151" s="238"/>
      <c r="G151" s="238"/>
      <c r="H151" s="238"/>
      <c r="I151" s="238"/>
      <c r="J151" s="238"/>
      <c r="K151" s="238"/>
      <c r="L151" s="238"/>
    </row>
    <row r="152" spans="1:12" x14ac:dyDescent="0.3">
      <c r="A152" s="238"/>
      <c r="B152" s="238"/>
      <c r="C152" s="238"/>
      <c r="D152" s="238"/>
      <c r="E152" s="238"/>
      <c r="F152" s="238"/>
      <c r="G152" s="238"/>
      <c r="H152" s="238"/>
      <c r="I152" s="238"/>
      <c r="J152" s="238"/>
      <c r="K152" s="238"/>
      <c r="L152" s="238"/>
    </row>
    <row r="153" spans="1:12" x14ac:dyDescent="0.3">
      <c r="A153" s="238"/>
      <c r="B153" s="238"/>
      <c r="C153" s="238"/>
      <c r="D153" s="238"/>
      <c r="E153" s="238"/>
      <c r="F153" s="238"/>
      <c r="G153" s="238"/>
      <c r="H153" s="238"/>
      <c r="I153" s="238"/>
      <c r="J153" s="238"/>
      <c r="K153" s="238"/>
      <c r="L153" s="238"/>
    </row>
    <row r="154" spans="1:12" x14ac:dyDescent="0.3">
      <c r="A154" s="238"/>
      <c r="B154" s="238"/>
      <c r="C154" s="238"/>
      <c r="D154" s="238"/>
      <c r="E154" s="238"/>
      <c r="F154" s="238"/>
      <c r="G154" s="238"/>
      <c r="H154" s="238"/>
      <c r="I154" s="238"/>
      <c r="J154" s="238"/>
      <c r="K154" s="238"/>
      <c r="L154" s="238"/>
    </row>
    <row r="155" spans="1:12" x14ac:dyDescent="0.3">
      <c r="A155" s="238"/>
      <c r="B155" s="238"/>
      <c r="C155" s="238"/>
      <c r="D155" s="238"/>
      <c r="E155" s="238"/>
      <c r="F155" s="238"/>
      <c r="G155" s="238"/>
      <c r="H155" s="238"/>
      <c r="I155" s="238"/>
      <c r="J155" s="238"/>
      <c r="K155" s="238"/>
      <c r="L155" s="238"/>
    </row>
    <row r="156" spans="1:12" x14ac:dyDescent="0.3">
      <c r="A156" s="238"/>
      <c r="B156" s="238"/>
      <c r="C156" s="238"/>
      <c r="D156" s="238"/>
      <c r="E156" s="238"/>
      <c r="F156" s="238"/>
      <c r="G156" s="238"/>
      <c r="H156" s="238"/>
      <c r="I156" s="238"/>
      <c r="J156" s="238"/>
      <c r="K156" s="238"/>
      <c r="L156" s="238"/>
    </row>
    <row r="157" spans="1:12" x14ac:dyDescent="0.3">
      <c r="A157" s="238"/>
      <c r="B157" s="238"/>
      <c r="C157" s="238"/>
      <c r="D157" s="238"/>
      <c r="E157" s="238"/>
      <c r="F157" s="238"/>
      <c r="G157" s="238"/>
      <c r="H157" s="238"/>
      <c r="I157" s="238"/>
      <c r="J157" s="238"/>
      <c r="K157" s="238"/>
      <c r="L157" s="238"/>
    </row>
    <row r="158" spans="1:12" x14ac:dyDescent="0.3">
      <c r="A158" s="238"/>
      <c r="B158" s="238"/>
      <c r="C158" s="238"/>
      <c r="D158" s="238"/>
      <c r="E158" s="238"/>
      <c r="F158" s="238"/>
      <c r="G158" s="238"/>
      <c r="H158" s="238"/>
      <c r="I158" s="238"/>
      <c r="J158" s="238"/>
      <c r="K158" s="238"/>
      <c r="L158" s="238"/>
    </row>
    <row r="159" spans="1:12" x14ac:dyDescent="0.3">
      <c r="A159" s="238"/>
      <c r="B159" s="238"/>
      <c r="C159" s="238"/>
      <c r="D159" s="238"/>
      <c r="E159" s="238"/>
      <c r="F159" s="238"/>
      <c r="G159" s="238"/>
      <c r="H159" s="238"/>
      <c r="I159" s="238"/>
      <c r="J159" s="238"/>
      <c r="K159" s="238"/>
      <c r="L159" s="238"/>
    </row>
    <row r="160" spans="1:12" x14ac:dyDescent="0.3">
      <c r="A160" s="238"/>
      <c r="B160" s="238"/>
      <c r="C160" s="238"/>
      <c r="D160" s="238"/>
      <c r="E160" s="238"/>
      <c r="F160" s="238"/>
      <c r="G160" s="238"/>
      <c r="H160" s="238"/>
      <c r="I160" s="238"/>
      <c r="J160" s="238"/>
      <c r="K160" s="238"/>
      <c r="L160" s="238"/>
    </row>
    <row r="161" spans="1:12" x14ac:dyDescent="0.3">
      <c r="A161" s="238"/>
      <c r="B161" s="238"/>
      <c r="C161" s="238"/>
      <c r="D161" s="238"/>
      <c r="E161" s="238"/>
      <c r="F161" s="238"/>
      <c r="G161" s="238"/>
      <c r="H161" s="238"/>
      <c r="I161" s="238"/>
      <c r="J161" s="238"/>
      <c r="K161" s="238"/>
      <c r="L161" s="238"/>
    </row>
    <row r="162" spans="1:12" x14ac:dyDescent="0.3">
      <c r="A162" s="238"/>
      <c r="B162" s="238"/>
      <c r="C162" s="238"/>
      <c r="D162" s="238"/>
      <c r="E162" s="238"/>
      <c r="F162" s="238"/>
      <c r="G162" s="238"/>
      <c r="H162" s="238"/>
      <c r="I162" s="238"/>
      <c r="J162" s="238"/>
      <c r="K162" s="238"/>
      <c r="L162" s="238"/>
    </row>
    <row r="163" spans="1:12" x14ac:dyDescent="0.3">
      <c r="A163" s="238"/>
      <c r="B163" s="238"/>
      <c r="C163" s="238"/>
      <c r="D163" s="238"/>
      <c r="E163" s="238"/>
      <c r="F163" s="238"/>
      <c r="G163" s="238"/>
      <c r="H163" s="238"/>
      <c r="I163" s="238"/>
      <c r="J163" s="238"/>
      <c r="K163" s="238"/>
      <c r="L163" s="238"/>
    </row>
    <row r="164" spans="1:12" x14ac:dyDescent="0.3">
      <c r="A164" s="238"/>
      <c r="B164" s="238"/>
      <c r="C164" s="238"/>
      <c r="D164" s="238"/>
      <c r="E164" s="238"/>
      <c r="F164" s="238"/>
      <c r="G164" s="238"/>
      <c r="H164" s="238"/>
      <c r="I164" s="238"/>
      <c r="J164" s="238"/>
      <c r="K164" s="238"/>
      <c r="L164" s="238"/>
    </row>
    <row r="165" spans="1:12" x14ac:dyDescent="0.3">
      <c r="A165" s="238"/>
      <c r="B165" s="238"/>
      <c r="C165" s="238"/>
      <c r="D165" s="238"/>
      <c r="E165" s="238"/>
      <c r="F165" s="238"/>
      <c r="G165" s="238"/>
      <c r="H165" s="238"/>
      <c r="I165" s="238"/>
      <c r="J165" s="238"/>
      <c r="K165" s="238"/>
      <c r="L165" s="238"/>
    </row>
    <row r="166" spans="1:12" x14ac:dyDescent="0.3">
      <c r="A166" s="238"/>
      <c r="B166" s="238"/>
      <c r="C166" s="238"/>
      <c r="D166" s="238"/>
      <c r="E166" s="238"/>
      <c r="F166" s="238"/>
      <c r="G166" s="238"/>
      <c r="H166" s="238"/>
      <c r="I166" s="238"/>
      <c r="J166" s="238"/>
      <c r="K166" s="238"/>
      <c r="L166" s="238"/>
    </row>
    <row r="167" spans="1:12" x14ac:dyDescent="0.3">
      <c r="A167" s="238"/>
      <c r="B167" s="238"/>
      <c r="C167" s="238"/>
      <c r="D167" s="238"/>
      <c r="E167" s="238"/>
      <c r="F167" s="238"/>
      <c r="G167" s="238"/>
      <c r="H167" s="238"/>
      <c r="I167" s="238"/>
      <c r="J167" s="238"/>
      <c r="K167" s="238"/>
      <c r="L167" s="238"/>
    </row>
    <row r="168" spans="1:12" x14ac:dyDescent="0.3">
      <c r="A168" s="238"/>
      <c r="B168" s="238"/>
      <c r="C168" s="238"/>
      <c r="D168" s="238"/>
      <c r="E168" s="238"/>
      <c r="F168" s="238"/>
      <c r="G168" s="238"/>
      <c r="H168" s="238"/>
      <c r="I168" s="238"/>
      <c r="J168" s="238"/>
      <c r="K168" s="238"/>
      <c r="L168" s="238"/>
    </row>
    <row r="169" spans="1:12" x14ac:dyDescent="0.3">
      <c r="A169" s="238"/>
      <c r="B169" s="238"/>
      <c r="C169" s="238"/>
      <c r="D169" s="238"/>
      <c r="E169" s="238"/>
      <c r="F169" s="238"/>
      <c r="G169" s="238"/>
      <c r="H169" s="238"/>
      <c r="I169" s="238"/>
      <c r="J169" s="238"/>
      <c r="K169" s="238"/>
      <c r="L169" s="238"/>
    </row>
    <row r="170" spans="1:12" x14ac:dyDescent="0.3">
      <c r="A170" s="238"/>
      <c r="B170" s="238"/>
      <c r="C170" s="238"/>
      <c r="D170" s="238"/>
      <c r="E170" s="238"/>
      <c r="F170" s="238"/>
      <c r="G170" s="238"/>
      <c r="H170" s="238"/>
      <c r="I170" s="238"/>
      <c r="J170" s="238"/>
      <c r="K170" s="238"/>
      <c r="L170" s="238"/>
    </row>
    <row r="171" spans="1:12" x14ac:dyDescent="0.3">
      <c r="A171" s="238"/>
      <c r="B171" s="238"/>
      <c r="C171" s="238"/>
      <c r="D171" s="238"/>
      <c r="E171" s="238"/>
      <c r="F171" s="238"/>
      <c r="G171" s="238"/>
      <c r="H171" s="238"/>
      <c r="I171" s="238"/>
      <c r="J171" s="238"/>
      <c r="K171" s="238"/>
      <c r="L171" s="238"/>
    </row>
    <row r="172" spans="1:12" x14ac:dyDescent="0.3">
      <c r="A172" s="238"/>
      <c r="B172" s="238"/>
      <c r="C172" s="238"/>
      <c r="D172" s="238"/>
      <c r="E172" s="238"/>
      <c r="F172" s="238"/>
      <c r="G172" s="238"/>
      <c r="H172" s="238"/>
      <c r="I172" s="238"/>
      <c r="J172" s="238"/>
      <c r="K172" s="238"/>
      <c r="L172" s="238"/>
    </row>
    <row r="173" spans="1:12" x14ac:dyDescent="0.3">
      <c r="A173" s="238"/>
      <c r="B173" s="238"/>
      <c r="C173" s="238"/>
      <c r="D173" s="238"/>
      <c r="E173" s="238"/>
      <c r="F173" s="238"/>
      <c r="G173" s="238"/>
      <c r="H173" s="238"/>
      <c r="I173" s="238"/>
      <c r="J173" s="238"/>
      <c r="K173" s="238"/>
      <c r="L173" s="238"/>
    </row>
    <row r="174" spans="1:12" x14ac:dyDescent="0.3">
      <c r="A174" s="238"/>
      <c r="B174" s="238"/>
      <c r="C174" s="238"/>
      <c r="D174" s="238"/>
      <c r="E174" s="238"/>
      <c r="F174" s="238"/>
      <c r="G174" s="238"/>
      <c r="H174" s="238"/>
      <c r="I174" s="238"/>
      <c r="J174" s="238"/>
      <c r="K174" s="238"/>
      <c r="L174" s="238"/>
    </row>
    <row r="175" spans="1:12" x14ac:dyDescent="0.3">
      <c r="A175" s="238"/>
      <c r="B175" s="238"/>
      <c r="C175" s="238"/>
      <c r="D175" s="238"/>
      <c r="E175" s="238"/>
      <c r="F175" s="238"/>
      <c r="G175" s="238"/>
      <c r="H175" s="238"/>
      <c r="I175" s="238"/>
      <c r="J175" s="238"/>
      <c r="K175" s="238"/>
      <c r="L175" s="238"/>
    </row>
    <row r="176" spans="1:12" x14ac:dyDescent="0.3">
      <c r="A176" s="238"/>
      <c r="B176" s="238"/>
      <c r="C176" s="238"/>
      <c r="D176" s="238"/>
      <c r="E176" s="238"/>
      <c r="F176" s="238"/>
      <c r="G176" s="238"/>
      <c r="H176" s="238"/>
      <c r="I176" s="238"/>
      <c r="J176" s="238"/>
      <c r="K176" s="238"/>
      <c r="L176" s="238"/>
    </row>
    <row r="177" spans="1:12" x14ac:dyDescent="0.3">
      <c r="A177" s="238"/>
      <c r="B177" s="238"/>
      <c r="C177" s="238"/>
      <c r="D177" s="238"/>
      <c r="E177" s="238"/>
      <c r="F177" s="238"/>
      <c r="G177" s="238"/>
      <c r="H177" s="238"/>
      <c r="I177" s="238"/>
      <c r="J177" s="238"/>
      <c r="K177" s="238"/>
      <c r="L177" s="238"/>
    </row>
    <row r="178" spans="1:12" x14ac:dyDescent="0.3">
      <c r="A178" s="238"/>
      <c r="B178" s="238"/>
      <c r="C178" s="238"/>
      <c r="D178" s="238"/>
      <c r="E178" s="238"/>
      <c r="F178" s="238"/>
      <c r="G178" s="238"/>
      <c r="H178" s="238"/>
      <c r="I178" s="238"/>
      <c r="J178" s="238"/>
      <c r="K178" s="238"/>
      <c r="L178" s="238"/>
    </row>
    <row r="179" spans="1:12" x14ac:dyDescent="0.3">
      <c r="A179" s="238"/>
      <c r="B179" s="238"/>
      <c r="C179" s="238"/>
      <c r="D179" s="238"/>
      <c r="E179" s="238"/>
      <c r="F179" s="238"/>
      <c r="G179" s="238"/>
      <c r="H179" s="238"/>
      <c r="I179" s="238"/>
      <c r="J179" s="238"/>
      <c r="K179" s="238"/>
      <c r="L179" s="238"/>
    </row>
    <row r="180" spans="1:12" x14ac:dyDescent="0.3">
      <c r="A180" s="238"/>
      <c r="B180" s="238"/>
      <c r="C180" s="238"/>
      <c r="D180" s="238"/>
      <c r="E180" s="238"/>
      <c r="F180" s="238"/>
      <c r="G180" s="238"/>
      <c r="H180" s="238"/>
      <c r="I180" s="238"/>
      <c r="J180" s="238"/>
      <c r="K180" s="238"/>
      <c r="L180" s="238"/>
    </row>
    <row r="181" spans="1:12" x14ac:dyDescent="0.3">
      <c r="A181" s="238"/>
      <c r="B181" s="238"/>
      <c r="C181" s="238"/>
      <c r="D181" s="238"/>
      <c r="E181" s="238"/>
      <c r="F181" s="238"/>
      <c r="G181" s="238"/>
      <c r="H181" s="238"/>
      <c r="I181" s="238"/>
      <c r="J181" s="238"/>
      <c r="K181" s="238"/>
      <c r="L181" s="238"/>
    </row>
    <row r="182" spans="1:12" x14ac:dyDescent="0.3">
      <c r="A182" s="238"/>
      <c r="B182" s="238"/>
      <c r="C182" s="238"/>
      <c r="D182" s="238"/>
      <c r="E182" s="238"/>
      <c r="F182" s="238"/>
      <c r="G182" s="238"/>
      <c r="H182" s="238"/>
      <c r="I182" s="238"/>
      <c r="J182" s="238"/>
      <c r="K182" s="238"/>
      <c r="L182" s="238"/>
    </row>
    <row r="183" spans="1:12" x14ac:dyDescent="0.3">
      <c r="A183" s="238"/>
      <c r="B183" s="238"/>
      <c r="C183" s="238"/>
      <c r="D183" s="238"/>
      <c r="E183" s="238"/>
      <c r="F183" s="238"/>
      <c r="G183" s="238"/>
      <c r="H183" s="238"/>
      <c r="I183" s="238"/>
      <c r="J183" s="238"/>
      <c r="K183" s="238"/>
      <c r="L183" s="238"/>
    </row>
    <row r="184" spans="1:12" x14ac:dyDescent="0.3">
      <c r="A184" s="238"/>
      <c r="B184" s="238"/>
      <c r="C184" s="238"/>
      <c r="D184" s="238"/>
      <c r="E184" s="238"/>
      <c r="F184" s="238"/>
      <c r="G184" s="238"/>
      <c r="H184" s="238"/>
      <c r="I184" s="238"/>
      <c r="J184" s="238"/>
      <c r="K184" s="238"/>
      <c r="L184" s="238"/>
    </row>
    <row r="185" spans="1:12" x14ac:dyDescent="0.3">
      <c r="A185" s="238"/>
      <c r="B185" s="238"/>
      <c r="C185" s="238"/>
      <c r="D185" s="238"/>
      <c r="E185" s="238"/>
      <c r="F185" s="238"/>
      <c r="G185" s="238"/>
      <c r="H185" s="238"/>
      <c r="I185" s="238"/>
      <c r="J185" s="238"/>
      <c r="K185" s="238"/>
      <c r="L185" s="238"/>
    </row>
    <row r="186" spans="1:12" x14ac:dyDescent="0.3">
      <c r="A186" s="238"/>
      <c r="B186" s="238"/>
      <c r="C186" s="238"/>
      <c r="D186" s="238"/>
      <c r="E186" s="238"/>
      <c r="F186" s="238"/>
      <c r="G186" s="238"/>
      <c r="H186" s="238"/>
      <c r="I186" s="238"/>
      <c r="J186" s="238"/>
      <c r="K186" s="238"/>
      <c r="L186" s="238"/>
    </row>
    <row r="187" spans="1:12" x14ac:dyDescent="0.3">
      <c r="A187" s="238"/>
      <c r="B187" s="238"/>
      <c r="C187" s="238"/>
      <c r="D187" s="238"/>
      <c r="E187" s="238"/>
      <c r="F187" s="238"/>
      <c r="G187" s="238"/>
      <c r="H187" s="238"/>
      <c r="I187" s="238"/>
      <c r="J187" s="238"/>
      <c r="K187" s="238"/>
      <c r="L187" s="238"/>
    </row>
    <row r="188" spans="1:12" x14ac:dyDescent="0.3">
      <c r="A188" s="238"/>
      <c r="B188" s="238"/>
      <c r="C188" s="238"/>
      <c r="D188" s="238"/>
      <c r="E188" s="238"/>
      <c r="F188" s="238"/>
      <c r="G188" s="238"/>
      <c r="H188" s="238"/>
      <c r="I188" s="238"/>
      <c r="J188" s="238"/>
      <c r="K188" s="238"/>
      <c r="L188" s="238"/>
    </row>
    <row r="189" spans="1:12" x14ac:dyDescent="0.3">
      <c r="A189" s="238"/>
      <c r="B189" s="238"/>
      <c r="C189" s="238"/>
      <c r="D189" s="238"/>
      <c r="E189" s="238"/>
      <c r="F189" s="238"/>
      <c r="G189" s="238"/>
      <c r="H189" s="238"/>
      <c r="I189" s="238"/>
      <c r="J189" s="238"/>
      <c r="K189" s="238"/>
      <c r="L189" s="238"/>
    </row>
    <row r="190" spans="1:12" x14ac:dyDescent="0.3">
      <c r="A190" s="238"/>
      <c r="B190" s="238"/>
      <c r="C190" s="238"/>
      <c r="D190" s="238"/>
      <c r="E190" s="238"/>
      <c r="F190" s="238"/>
      <c r="G190" s="238"/>
      <c r="H190" s="238"/>
      <c r="I190" s="238"/>
      <c r="J190" s="238"/>
      <c r="K190" s="238"/>
      <c r="L190" s="238"/>
    </row>
    <row r="191" spans="1:12" x14ac:dyDescent="0.3">
      <c r="A191" s="238"/>
      <c r="B191" s="238"/>
      <c r="C191" s="238"/>
      <c r="D191" s="238"/>
      <c r="E191" s="238"/>
      <c r="F191" s="238"/>
      <c r="G191" s="238"/>
      <c r="H191" s="238"/>
      <c r="I191" s="238"/>
      <c r="J191" s="238"/>
      <c r="K191" s="238"/>
      <c r="L191" s="238"/>
    </row>
    <row r="192" spans="1:12" x14ac:dyDescent="0.3">
      <c r="A192" s="238"/>
      <c r="B192" s="238"/>
      <c r="C192" s="238"/>
      <c r="D192" s="238"/>
      <c r="E192" s="238"/>
      <c r="F192" s="238"/>
      <c r="G192" s="238"/>
      <c r="H192" s="238"/>
      <c r="I192" s="238"/>
      <c r="J192" s="238"/>
      <c r="K192" s="238"/>
      <c r="L192" s="238"/>
    </row>
    <row r="193" spans="1:12" x14ac:dyDescent="0.3">
      <c r="A193" s="238"/>
      <c r="B193" s="238"/>
      <c r="C193" s="238"/>
      <c r="D193" s="238"/>
      <c r="E193" s="238"/>
      <c r="F193" s="238"/>
      <c r="G193" s="238"/>
      <c r="H193" s="238"/>
      <c r="I193" s="238"/>
      <c r="J193" s="238"/>
      <c r="K193" s="238"/>
      <c r="L193" s="238"/>
    </row>
    <row r="194" spans="1:12" x14ac:dyDescent="0.3">
      <c r="A194" s="238"/>
      <c r="B194" s="238"/>
      <c r="C194" s="238"/>
      <c r="D194" s="238"/>
      <c r="E194" s="238"/>
      <c r="F194" s="238"/>
      <c r="G194" s="238"/>
      <c r="H194" s="238"/>
      <c r="I194" s="238"/>
      <c r="J194" s="238"/>
      <c r="K194" s="238"/>
      <c r="L194" s="238"/>
    </row>
    <row r="195" spans="1:12" x14ac:dyDescent="0.3">
      <c r="A195" s="238"/>
      <c r="B195" s="238"/>
      <c r="C195" s="238"/>
      <c r="D195" s="238"/>
      <c r="E195" s="238"/>
      <c r="F195" s="238"/>
      <c r="G195" s="238"/>
      <c r="H195" s="238"/>
      <c r="I195" s="238"/>
      <c r="J195" s="238"/>
      <c r="K195" s="238"/>
      <c r="L195" s="238"/>
    </row>
    <row r="196" spans="1:12" x14ac:dyDescent="0.3">
      <c r="A196" s="238"/>
      <c r="B196" s="238"/>
      <c r="C196" s="238"/>
      <c r="D196" s="238"/>
      <c r="E196" s="238"/>
      <c r="F196" s="238"/>
      <c r="G196" s="238"/>
      <c r="H196" s="238"/>
      <c r="I196" s="238"/>
      <c r="J196" s="238"/>
      <c r="K196" s="238"/>
      <c r="L196" s="238"/>
    </row>
    <row r="197" spans="1:12" x14ac:dyDescent="0.3">
      <c r="A197" s="238"/>
      <c r="B197" s="238"/>
      <c r="C197" s="238"/>
      <c r="D197" s="238"/>
      <c r="E197" s="238"/>
      <c r="F197" s="238"/>
      <c r="G197" s="238"/>
      <c r="H197" s="238"/>
      <c r="I197" s="238"/>
      <c r="J197" s="238"/>
      <c r="K197" s="238"/>
      <c r="L197" s="238"/>
    </row>
    <row r="198" spans="1:12" x14ac:dyDescent="0.3">
      <c r="A198" s="238"/>
      <c r="B198" s="238"/>
      <c r="C198" s="238"/>
      <c r="D198" s="238"/>
      <c r="E198" s="238"/>
      <c r="F198" s="238"/>
      <c r="G198" s="238"/>
      <c r="H198" s="238"/>
      <c r="I198" s="238"/>
      <c r="J198" s="238"/>
      <c r="K198" s="238"/>
      <c r="L198" s="238"/>
    </row>
    <row r="199" spans="1:12" x14ac:dyDescent="0.3">
      <c r="A199" s="238"/>
      <c r="B199" s="238"/>
      <c r="C199" s="238"/>
      <c r="D199" s="238"/>
      <c r="E199" s="238"/>
      <c r="F199" s="238"/>
      <c r="G199" s="238"/>
      <c r="H199" s="238"/>
      <c r="I199" s="238"/>
      <c r="J199" s="238"/>
      <c r="K199" s="238"/>
      <c r="L199" s="238"/>
    </row>
    <row r="200" spans="1:12" x14ac:dyDescent="0.3">
      <c r="A200" s="238"/>
      <c r="B200" s="238"/>
      <c r="C200" s="238"/>
      <c r="D200" s="238"/>
      <c r="E200" s="238"/>
      <c r="F200" s="238"/>
      <c r="G200" s="238"/>
      <c r="H200" s="238"/>
      <c r="I200" s="238"/>
      <c r="J200" s="238"/>
      <c r="K200" s="238"/>
      <c r="L200" s="238"/>
    </row>
    <row r="201" spans="1:12" x14ac:dyDescent="0.3">
      <c r="A201" s="238"/>
      <c r="B201" s="238"/>
      <c r="C201" s="238"/>
      <c r="D201" s="238"/>
      <c r="E201" s="238"/>
      <c r="F201" s="238"/>
      <c r="G201" s="238"/>
      <c r="H201" s="238"/>
      <c r="I201" s="238"/>
      <c r="J201" s="238"/>
      <c r="K201" s="238"/>
      <c r="L201" s="238"/>
    </row>
    <row r="202" spans="1:12" x14ac:dyDescent="0.3">
      <c r="A202" s="238"/>
      <c r="B202" s="238"/>
      <c r="C202" s="238"/>
      <c r="D202" s="238"/>
      <c r="E202" s="238"/>
      <c r="F202" s="238"/>
      <c r="G202" s="238"/>
      <c r="H202" s="238"/>
      <c r="I202" s="238"/>
      <c r="J202" s="238"/>
      <c r="K202" s="238"/>
      <c r="L202" s="238"/>
    </row>
    <row r="203" spans="1:12" x14ac:dyDescent="0.3">
      <c r="A203" s="238"/>
      <c r="B203" s="238"/>
      <c r="C203" s="238"/>
      <c r="D203" s="238"/>
      <c r="E203" s="238"/>
      <c r="F203" s="238"/>
      <c r="G203" s="238"/>
      <c r="H203" s="238"/>
      <c r="I203" s="238"/>
      <c r="J203" s="238"/>
      <c r="K203" s="238"/>
      <c r="L203" s="238"/>
    </row>
    <row r="204" spans="1:12" x14ac:dyDescent="0.3">
      <c r="A204" s="238"/>
      <c r="B204" s="238"/>
      <c r="C204" s="238"/>
      <c r="D204" s="238"/>
      <c r="E204" s="238"/>
      <c r="F204" s="238"/>
      <c r="G204" s="238"/>
      <c r="H204" s="238"/>
      <c r="I204" s="238"/>
      <c r="J204" s="238"/>
      <c r="K204" s="238"/>
      <c r="L204" s="238"/>
    </row>
    <row r="205" spans="1:12" x14ac:dyDescent="0.3">
      <c r="A205" s="238"/>
      <c r="B205" s="238"/>
      <c r="C205" s="238"/>
      <c r="D205" s="238"/>
      <c r="E205" s="238"/>
      <c r="F205" s="238"/>
      <c r="G205" s="238"/>
      <c r="H205" s="238"/>
      <c r="I205" s="238"/>
      <c r="J205" s="238"/>
      <c r="K205" s="238"/>
      <c r="L205" s="238"/>
    </row>
    <row r="206" spans="1:12" x14ac:dyDescent="0.3">
      <c r="A206" s="238"/>
      <c r="B206" s="238"/>
      <c r="C206" s="238"/>
      <c r="D206" s="238"/>
      <c r="E206" s="238"/>
      <c r="F206" s="238"/>
      <c r="G206" s="238"/>
      <c r="H206" s="238"/>
      <c r="I206" s="238"/>
      <c r="J206" s="238"/>
      <c r="K206" s="238"/>
      <c r="L206" s="238"/>
    </row>
    <row r="207" spans="1:12" x14ac:dyDescent="0.3">
      <c r="A207" s="238"/>
      <c r="B207" s="238"/>
      <c r="C207" s="238"/>
      <c r="D207" s="238"/>
      <c r="E207" s="238"/>
      <c r="F207" s="238"/>
      <c r="G207" s="238"/>
      <c r="H207" s="238"/>
      <c r="I207" s="238"/>
      <c r="J207" s="238"/>
      <c r="K207" s="238"/>
      <c r="L207" s="238"/>
    </row>
    <row r="208" spans="1:12" x14ac:dyDescent="0.3">
      <c r="A208" s="238"/>
      <c r="B208" s="238"/>
      <c r="C208" s="238"/>
      <c r="D208" s="238"/>
      <c r="E208" s="238"/>
      <c r="F208" s="238"/>
      <c r="G208" s="238"/>
      <c r="H208" s="238"/>
      <c r="I208" s="238"/>
      <c r="J208" s="238"/>
      <c r="K208" s="238"/>
      <c r="L208" s="238"/>
    </row>
    <row r="209" spans="1:12" x14ac:dyDescent="0.3">
      <c r="A209" s="238"/>
      <c r="B209" s="238"/>
      <c r="C209" s="238"/>
      <c r="D209" s="238"/>
      <c r="E209" s="238"/>
      <c r="F209" s="238"/>
      <c r="G209" s="238"/>
      <c r="H209" s="238"/>
      <c r="I209" s="238"/>
      <c r="J209" s="238"/>
      <c r="K209" s="238"/>
      <c r="L209" s="238"/>
    </row>
    <row r="210" spans="1:12" x14ac:dyDescent="0.3">
      <c r="A210" s="238"/>
      <c r="B210" s="238"/>
      <c r="C210" s="238"/>
      <c r="D210" s="238"/>
      <c r="E210" s="238"/>
      <c r="F210" s="238"/>
      <c r="G210" s="238"/>
      <c r="H210" s="238"/>
      <c r="I210" s="238"/>
      <c r="J210" s="238"/>
      <c r="K210" s="238"/>
      <c r="L210" s="238"/>
    </row>
    <row r="211" spans="1:12" x14ac:dyDescent="0.3">
      <c r="A211" s="238"/>
      <c r="B211" s="238"/>
      <c r="C211" s="238"/>
      <c r="D211" s="238"/>
      <c r="E211" s="238"/>
      <c r="F211" s="238"/>
      <c r="G211" s="238"/>
      <c r="H211" s="238"/>
      <c r="I211" s="238"/>
      <c r="J211" s="238"/>
      <c r="K211" s="238"/>
      <c r="L211" s="238"/>
    </row>
    <row r="212" spans="1:12" x14ac:dyDescent="0.3">
      <c r="A212" s="238"/>
      <c r="B212" s="238"/>
      <c r="C212" s="238"/>
      <c r="D212" s="238"/>
      <c r="E212" s="238"/>
      <c r="F212" s="238"/>
      <c r="G212" s="238"/>
      <c r="H212" s="238"/>
      <c r="I212" s="238"/>
      <c r="J212" s="238"/>
      <c r="K212" s="238"/>
      <c r="L212" s="238"/>
    </row>
    <row r="213" spans="1:12" x14ac:dyDescent="0.3">
      <c r="A213" s="238"/>
      <c r="B213" s="238"/>
      <c r="C213" s="238"/>
      <c r="D213" s="238"/>
      <c r="E213" s="238"/>
      <c r="F213" s="238"/>
      <c r="G213" s="238"/>
      <c r="H213" s="238"/>
      <c r="I213" s="238"/>
      <c r="J213" s="238"/>
      <c r="K213" s="238"/>
      <c r="L213" s="238"/>
    </row>
    <row r="214" spans="1:12" x14ac:dyDescent="0.3">
      <c r="A214" s="238"/>
      <c r="B214" s="238"/>
      <c r="C214" s="238"/>
      <c r="D214" s="238"/>
      <c r="E214" s="238"/>
      <c r="F214" s="238"/>
      <c r="G214" s="238"/>
      <c r="H214" s="238"/>
      <c r="I214" s="238"/>
      <c r="J214" s="238"/>
      <c r="K214" s="238"/>
      <c r="L214" s="238"/>
    </row>
    <row r="215" spans="1:12" x14ac:dyDescent="0.3">
      <c r="A215" s="238"/>
      <c r="B215" s="238"/>
      <c r="C215" s="238"/>
      <c r="D215" s="238"/>
      <c r="E215" s="238"/>
      <c r="F215" s="238"/>
      <c r="G215" s="238"/>
      <c r="H215" s="238"/>
      <c r="I215" s="238"/>
      <c r="J215" s="238"/>
      <c r="K215" s="238"/>
      <c r="L215" s="238"/>
    </row>
    <row r="216" spans="1:12" x14ac:dyDescent="0.3">
      <c r="A216" s="238"/>
      <c r="B216" s="238"/>
      <c r="C216" s="238"/>
      <c r="D216" s="238"/>
      <c r="E216" s="238"/>
      <c r="F216" s="238"/>
      <c r="G216" s="238"/>
      <c r="H216" s="238"/>
      <c r="I216" s="238"/>
      <c r="J216" s="238"/>
      <c r="K216" s="238"/>
      <c r="L216" s="238"/>
    </row>
    <row r="217" spans="1:12" x14ac:dyDescent="0.3">
      <c r="A217" s="238"/>
      <c r="B217" s="238"/>
      <c r="C217" s="238"/>
      <c r="D217" s="238"/>
      <c r="E217" s="238"/>
      <c r="F217" s="238"/>
      <c r="G217" s="238"/>
      <c r="H217" s="238"/>
      <c r="I217" s="238"/>
      <c r="J217" s="238"/>
      <c r="K217" s="238"/>
      <c r="L217" s="238"/>
    </row>
    <row r="218" spans="1:12" x14ac:dyDescent="0.3">
      <c r="A218" s="238"/>
      <c r="B218" s="238"/>
      <c r="C218" s="238"/>
      <c r="D218" s="238"/>
      <c r="E218" s="238"/>
      <c r="F218" s="238"/>
      <c r="G218" s="238"/>
      <c r="H218" s="238"/>
      <c r="I218" s="238"/>
      <c r="J218" s="238"/>
      <c r="K218" s="238"/>
      <c r="L218" s="238"/>
    </row>
    <row r="219" spans="1:12" x14ac:dyDescent="0.3">
      <c r="A219" s="238"/>
      <c r="B219" s="238"/>
      <c r="C219" s="238"/>
      <c r="D219" s="238"/>
      <c r="E219" s="238"/>
      <c r="F219" s="238"/>
      <c r="G219" s="238"/>
      <c r="H219" s="238"/>
      <c r="I219" s="238"/>
      <c r="J219" s="238"/>
      <c r="K219" s="238"/>
      <c r="L219" s="238"/>
    </row>
    <row r="220" spans="1:12" x14ac:dyDescent="0.3">
      <c r="A220" s="238"/>
      <c r="B220" s="238"/>
      <c r="C220" s="238"/>
      <c r="D220" s="238"/>
      <c r="E220" s="238"/>
      <c r="F220" s="238"/>
      <c r="G220" s="238"/>
      <c r="H220" s="238"/>
      <c r="I220" s="238"/>
      <c r="J220" s="238"/>
      <c r="K220" s="238"/>
      <c r="L220" s="238"/>
    </row>
    <row r="221" spans="1:12" x14ac:dyDescent="0.3">
      <c r="A221" s="238"/>
      <c r="B221" s="238"/>
      <c r="C221" s="238"/>
      <c r="D221" s="238"/>
      <c r="E221" s="238"/>
      <c r="F221" s="238"/>
      <c r="G221" s="238"/>
      <c r="H221" s="238"/>
      <c r="I221" s="238"/>
      <c r="J221" s="238"/>
      <c r="K221" s="238"/>
      <c r="L221" s="238"/>
    </row>
    <row r="222" spans="1:12" x14ac:dyDescent="0.3">
      <c r="A222" s="238"/>
      <c r="B222" s="238"/>
      <c r="C222" s="238"/>
      <c r="D222" s="238"/>
      <c r="E222" s="238"/>
      <c r="F222" s="238"/>
      <c r="G222" s="238"/>
      <c r="H222" s="238"/>
      <c r="I222" s="238"/>
      <c r="J222" s="238"/>
      <c r="K222" s="238"/>
      <c r="L222" s="238"/>
    </row>
    <row r="223" spans="1:12" x14ac:dyDescent="0.3">
      <c r="A223" s="238"/>
      <c r="B223" s="238"/>
      <c r="C223" s="238"/>
      <c r="D223" s="238"/>
      <c r="E223" s="238"/>
      <c r="F223" s="238"/>
      <c r="G223" s="238"/>
      <c r="H223" s="238"/>
      <c r="I223" s="238"/>
      <c r="J223" s="238"/>
      <c r="K223" s="238"/>
      <c r="L223" s="238"/>
    </row>
    <row r="224" spans="1:12" x14ac:dyDescent="0.3">
      <c r="A224" s="238"/>
      <c r="B224" s="238"/>
      <c r="C224" s="238"/>
      <c r="D224" s="238"/>
      <c r="E224" s="238"/>
      <c r="F224" s="238"/>
      <c r="G224" s="238"/>
      <c r="H224" s="238"/>
      <c r="I224" s="238"/>
      <c r="J224" s="238"/>
      <c r="K224" s="238"/>
      <c r="L224" s="238"/>
    </row>
    <row r="225" spans="1:12" x14ac:dyDescent="0.3">
      <c r="A225" s="238"/>
      <c r="B225" s="238"/>
      <c r="C225" s="238"/>
      <c r="D225" s="238"/>
      <c r="E225" s="238"/>
      <c r="F225" s="238"/>
      <c r="G225" s="238"/>
      <c r="H225" s="238"/>
      <c r="I225" s="238"/>
      <c r="J225" s="238"/>
      <c r="K225" s="238"/>
      <c r="L225" s="238"/>
    </row>
    <row r="226" spans="1:12" x14ac:dyDescent="0.3">
      <c r="A226" s="238"/>
      <c r="B226" s="238"/>
      <c r="C226" s="238"/>
      <c r="D226" s="238"/>
      <c r="E226" s="238"/>
      <c r="F226" s="238"/>
      <c r="G226" s="238"/>
      <c r="H226" s="238"/>
      <c r="I226" s="238"/>
      <c r="J226" s="238"/>
      <c r="K226" s="238"/>
      <c r="L226" s="238"/>
    </row>
    <row r="227" spans="1:12" x14ac:dyDescent="0.3">
      <c r="A227" s="238"/>
      <c r="B227" s="238"/>
      <c r="C227" s="238"/>
      <c r="D227" s="238"/>
      <c r="E227" s="238"/>
      <c r="F227" s="238"/>
      <c r="G227" s="238"/>
      <c r="H227" s="238"/>
      <c r="I227" s="238"/>
      <c r="J227" s="238"/>
      <c r="K227" s="238"/>
      <c r="L227" s="238"/>
    </row>
    <row r="228" spans="1:12" x14ac:dyDescent="0.3">
      <c r="A228" s="238"/>
      <c r="B228" s="238"/>
      <c r="C228" s="238"/>
      <c r="D228" s="238"/>
      <c r="E228" s="238"/>
      <c r="F228" s="238"/>
      <c r="G228" s="238"/>
      <c r="H228" s="238"/>
      <c r="I228" s="238"/>
      <c r="J228" s="238"/>
      <c r="K228" s="238"/>
      <c r="L228" s="238"/>
    </row>
    <row r="229" spans="1:12" x14ac:dyDescent="0.3">
      <c r="A229" s="238"/>
      <c r="B229" s="238"/>
      <c r="C229" s="238"/>
      <c r="D229" s="238"/>
      <c r="E229" s="238"/>
      <c r="F229" s="238"/>
      <c r="G229" s="238"/>
      <c r="H229" s="238"/>
      <c r="I229" s="238"/>
      <c r="J229" s="238"/>
      <c r="K229" s="238"/>
      <c r="L229" s="238"/>
    </row>
    <row r="230" spans="1:12" x14ac:dyDescent="0.3">
      <c r="A230" s="238"/>
      <c r="B230" s="238"/>
      <c r="C230" s="238"/>
      <c r="D230" s="238"/>
      <c r="E230" s="238"/>
      <c r="F230" s="238"/>
      <c r="G230" s="238"/>
      <c r="H230" s="238"/>
      <c r="I230" s="238"/>
      <c r="J230" s="238"/>
      <c r="K230" s="238"/>
      <c r="L230" s="238"/>
    </row>
    <row r="231" spans="1:12" x14ac:dyDescent="0.3">
      <c r="A231" s="238"/>
      <c r="B231" s="238"/>
      <c r="C231" s="238"/>
      <c r="D231" s="238"/>
      <c r="E231" s="238"/>
      <c r="F231" s="238"/>
      <c r="G231" s="238"/>
      <c r="H231" s="238"/>
      <c r="I231" s="238"/>
      <c r="J231" s="238"/>
      <c r="K231" s="238"/>
      <c r="L231" s="238"/>
    </row>
    <row r="232" spans="1:12" x14ac:dyDescent="0.3">
      <c r="A232" s="238"/>
      <c r="B232" s="238"/>
      <c r="C232" s="238"/>
      <c r="D232" s="238"/>
      <c r="E232" s="238"/>
      <c r="F232" s="238"/>
      <c r="G232" s="238"/>
      <c r="H232" s="238"/>
      <c r="I232" s="238"/>
      <c r="J232" s="238"/>
      <c r="K232" s="238"/>
      <c r="L232" s="238"/>
    </row>
    <row r="233" spans="1:12" x14ac:dyDescent="0.3">
      <c r="A233" s="238"/>
      <c r="B233" s="238"/>
      <c r="C233" s="238"/>
      <c r="D233" s="238"/>
      <c r="E233" s="238"/>
      <c r="F233" s="238"/>
      <c r="G233" s="238"/>
      <c r="H233" s="238"/>
      <c r="I233" s="238"/>
      <c r="J233" s="238"/>
      <c r="K233" s="238"/>
      <c r="L233" s="238"/>
    </row>
    <row r="234" spans="1:12" x14ac:dyDescent="0.3">
      <c r="A234" s="238"/>
      <c r="B234" s="238"/>
      <c r="C234" s="238"/>
      <c r="D234" s="238"/>
      <c r="E234" s="238"/>
      <c r="F234" s="238"/>
      <c r="G234" s="238"/>
      <c r="H234" s="238"/>
      <c r="I234" s="238"/>
      <c r="J234" s="238"/>
      <c r="K234" s="238"/>
      <c r="L234" s="238"/>
    </row>
    <row r="235" spans="1:12" x14ac:dyDescent="0.3">
      <c r="A235" s="238"/>
      <c r="B235" s="238"/>
      <c r="C235" s="238"/>
      <c r="D235" s="238"/>
      <c r="E235" s="238"/>
      <c r="F235" s="238"/>
      <c r="G235" s="238"/>
      <c r="H235" s="238"/>
      <c r="I235" s="238"/>
      <c r="J235" s="238"/>
      <c r="K235" s="238"/>
      <c r="L235" s="238"/>
    </row>
    <row r="236" spans="1:12" x14ac:dyDescent="0.3">
      <c r="A236" s="238"/>
      <c r="B236" s="238"/>
      <c r="C236" s="238"/>
      <c r="D236" s="238"/>
      <c r="E236" s="238"/>
      <c r="F236" s="238"/>
      <c r="G236" s="238"/>
      <c r="H236" s="238"/>
      <c r="I236" s="238"/>
      <c r="J236" s="238"/>
      <c r="K236" s="238"/>
      <c r="L236" s="238"/>
    </row>
    <row r="237" spans="1:12" x14ac:dyDescent="0.3">
      <c r="A237" s="238"/>
      <c r="B237" s="238"/>
      <c r="C237" s="238"/>
      <c r="D237" s="238"/>
      <c r="E237" s="238"/>
      <c r="F237" s="238"/>
      <c r="G237" s="238"/>
      <c r="H237" s="238"/>
      <c r="I237" s="238"/>
      <c r="J237" s="238"/>
      <c r="K237" s="238"/>
      <c r="L237" s="238"/>
    </row>
    <row r="238" spans="1:12" x14ac:dyDescent="0.3">
      <c r="A238" s="238"/>
      <c r="B238" s="238"/>
      <c r="C238" s="238"/>
      <c r="D238" s="238"/>
      <c r="E238" s="238"/>
      <c r="F238" s="238"/>
      <c r="G238" s="238"/>
      <c r="H238" s="238"/>
      <c r="I238" s="238"/>
      <c r="J238" s="238"/>
      <c r="K238" s="238"/>
      <c r="L238" s="238"/>
    </row>
    <row r="239" spans="1:12" x14ac:dyDescent="0.3">
      <c r="A239" s="238"/>
      <c r="B239" s="238"/>
      <c r="C239" s="238"/>
      <c r="D239" s="238"/>
      <c r="E239" s="238"/>
      <c r="F239" s="238"/>
      <c r="G239" s="238"/>
      <c r="H239" s="238"/>
      <c r="I239" s="238"/>
      <c r="J239" s="238"/>
      <c r="K239" s="238"/>
      <c r="L239" s="238"/>
    </row>
    <row r="240" spans="1:12" x14ac:dyDescent="0.3">
      <c r="A240" s="238"/>
      <c r="B240" s="238"/>
      <c r="C240" s="238"/>
      <c r="D240" s="238"/>
      <c r="E240" s="238"/>
      <c r="F240" s="238"/>
      <c r="G240" s="238"/>
      <c r="H240" s="238"/>
      <c r="I240" s="238"/>
      <c r="J240" s="238"/>
      <c r="K240" s="238"/>
      <c r="L240" s="238"/>
    </row>
    <row r="241" spans="1:12" x14ac:dyDescent="0.3">
      <c r="A241" s="238"/>
      <c r="B241" s="238"/>
      <c r="C241" s="238"/>
      <c r="D241" s="238"/>
      <c r="E241" s="238"/>
      <c r="F241" s="238"/>
      <c r="G241" s="238"/>
      <c r="H241" s="238"/>
      <c r="I241" s="238"/>
      <c r="J241" s="238"/>
      <c r="K241" s="238"/>
      <c r="L241" s="238"/>
    </row>
    <row r="242" spans="1:12" x14ac:dyDescent="0.3">
      <c r="A242" s="238"/>
      <c r="B242" s="238"/>
      <c r="C242" s="238"/>
      <c r="D242" s="238"/>
      <c r="E242" s="238"/>
      <c r="F242" s="238"/>
      <c r="G242" s="238"/>
      <c r="H242" s="238"/>
      <c r="I242" s="238"/>
      <c r="J242" s="238"/>
      <c r="K242" s="238"/>
      <c r="L242" s="238"/>
    </row>
    <row r="243" spans="1:12" x14ac:dyDescent="0.3">
      <c r="A243" s="238"/>
      <c r="B243" s="238"/>
      <c r="C243" s="238"/>
      <c r="D243" s="238"/>
      <c r="E243" s="238"/>
      <c r="F243" s="238"/>
      <c r="G243" s="238"/>
      <c r="H243" s="238"/>
      <c r="I243" s="238"/>
      <c r="J243" s="238"/>
      <c r="K243" s="238"/>
      <c r="L243" s="238"/>
    </row>
    <row r="244" spans="1:12" x14ac:dyDescent="0.3">
      <c r="A244" s="238"/>
      <c r="B244" s="238"/>
      <c r="C244" s="238"/>
      <c r="D244" s="238"/>
      <c r="E244" s="238"/>
      <c r="F244" s="238"/>
      <c r="G244" s="238"/>
      <c r="H244" s="238"/>
      <c r="I244" s="238"/>
      <c r="J244" s="238"/>
      <c r="K244" s="238"/>
      <c r="L244" s="238"/>
    </row>
    <row r="245" spans="1:12" x14ac:dyDescent="0.3">
      <c r="A245" s="238"/>
      <c r="B245" s="238"/>
      <c r="C245" s="238"/>
      <c r="D245" s="238"/>
      <c r="E245" s="238"/>
      <c r="F245" s="238"/>
      <c r="G245" s="238"/>
      <c r="H245" s="238"/>
      <c r="I245" s="238"/>
      <c r="J245" s="238"/>
      <c r="K245" s="238"/>
      <c r="L245" s="238"/>
    </row>
    <row r="246" spans="1:12" x14ac:dyDescent="0.3">
      <c r="A246" s="238"/>
      <c r="B246" s="238"/>
      <c r="C246" s="238"/>
      <c r="D246" s="238"/>
      <c r="E246" s="238"/>
      <c r="F246" s="238"/>
      <c r="G246" s="238"/>
      <c r="H246" s="238"/>
      <c r="I246" s="238"/>
      <c r="J246" s="238"/>
      <c r="K246" s="238"/>
      <c r="L246" s="238"/>
    </row>
    <row r="247" spans="1:12" x14ac:dyDescent="0.3">
      <c r="A247" s="238"/>
      <c r="B247" s="238"/>
      <c r="C247" s="238"/>
      <c r="D247" s="238"/>
      <c r="E247" s="238"/>
      <c r="F247" s="238"/>
      <c r="G247" s="238"/>
      <c r="H247" s="238"/>
      <c r="I247" s="238"/>
      <c r="J247" s="238"/>
      <c r="K247" s="238"/>
      <c r="L247" s="238"/>
    </row>
    <row r="248" spans="1:12" x14ac:dyDescent="0.3">
      <c r="A248" s="238"/>
      <c r="B248" s="238"/>
      <c r="C248" s="238"/>
      <c r="D248" s="238"/>
      <c r="E248" s="238"/>
      <c r="F248" s="238"/>
      <c r="G248" s="238"/>
      <c r="H248" s="238"/>
      <c r="I248" s="238"/>
      <c r="J248" s="238"/>
      <c r="K248" s="238"/>
      <c r="L248" s="238"/>
    </row>
    <row r="249" spans="1:12" x14ac:dyDescent="0.3">
      <c r="A249" s="238"/>
      <c r="B249" s="238"/>
      <c r="C249" s="238"/>
      <c r="D249" s="238"/>
      <c r="E249" s="238"/>
      <c r="F249" s="238"/>
      <c r="G249" s="238"/>
      <c r="H249" s="238"/>
      <c r="I249" s="238"/>
      <c r="J249" s="238"/>
      <c r="K249" s="238"/>
      <c r="L249" s="238"/>
    </row>
    <row r="250" spans="1:12" x14ac:dyDescent="0.3">
      <c r="A250" s="238"/>
      <c r="B250" s="238"/>
      <c r="C250" s="238"/>
      <c r="D250" s="238"/>
      <c r="E250" s="238"/>
      <c r="F250" s="238"/>
      <c r="G250" s="238"/>
      <c r="H250" s="238"/>
      <c r="I250" s="238"/>
      <c r="J250" s="238"/>
      <c r="K250" s="238"/>
      <c r="L250" s="238"/>
    </row>
    <row r="251" spans="1:12" x14ac:dyDescent="0.3">
      <c r="A251" s="238"/>
      <c r="B251" s="238"/>
      <c r="C251" s="238"/>
      <c r="D251" s="238"/>
      <c r="E251" s="238"/>
      <c r="F251" s="238"/>
      <c r="G251" s="238"/>
      <c r="H251" s="238"/>
      <c r="I251" s="238"/>
      <c r="J251" s="238"/>
      <c r="K251" s="238"/>
      <c r="L251" s="238"/>
    </row>
    <row r="252" spans="1:12" x14ac:dyDescent="0.3">
      <c r="A252" s="238"/>
      <c r="B252" s="238"/>
      <c r="C252" s="238"/>
      <c r="D252" s="238"/>
      <c r="E252" s="238"/>
      <c r="F252" s="238"/>
      <c r="G252" s="238"/>
      <c r="H252" s="238"/>
      <c r="I252" s="238"/>
      <c r="J252" s="238"/>
      <c r="K252" s="238"/>
      <c r="L252" s="238"/>
    </row>
    <row r="253" spans="1:12" x14ac:dyDescent="0.3">
      <c r="A253" s="238"/>
      <c r="B253" s="238"/>
      <c r="C253" s="238"/>
      <c r="D253" s="238"/>
      <c r="E253" s="238"/>
      <c r="F253" s="238"/>
      <c r="G253" s="238"/>
      <c r="H253" s="238"/>
      <c r="I253" s="238"/>
      <c r="J253" s="238"/>
      <c r="K253" s="238"/>
      <c r="L253" s="238"/>
    </row>
    <row r="254" spans="1:12" x14ac:dyDescent="0.3">
      <c r="A254" s="238"/>
      <c r="B254" s="238"/>
      <c r="C254" s="238"/>
      <c r="D254" s="238"/>
      <c r="E254" s="238"/>
      <c r="F254" s="238"/>
      <c r="G254" s="238"/>
      <c r="H254" s="238"/>
      <c r="I254" s="238"/>
      <c r="J254" s="238"/>
      <c r="K254" s="238"/>
      <c r="L254" s="238"/>
    </row>
    <row r="255" spans="1:12" x14ac:dyDescent="0.3">
      <c r="A255" s="238"/>
      <c r="B255" s="238"/>
      <c r="C255" s="238"/>
      <c r="D255" s="238"/>
      <c r="E255" s="238"/>
      <c r="F255" s="238"/>
      <c r="G255" s="238"/>
      <c r="H255" s="238"/>
      <c r="I255" s="238"/>
      <c r="J255" s="238"/>
      <c r="K255" s="238"/>
      <c r="L255" s="238"/>
    </row>
    <row r="256" spans="1:12" x14ac:dyDescent="0.3">
      <c r="A256" s="238"/>
      <c r="B256" s="238"/>
      <c r="C256" s="238"/>
      <c r="D256" s="238"/>
      <c r="E256" s="238"/>
      <c r="F256" s="238"/>
      <c r="G256" s="238"/>
      <c r="H256" s="238"/>
      <c r="I256" s="238"/>
      <c r="J256" s="238"/>
      <c r="K256" s="238"/>
      <c r="L256" s="238"/>
    </row>
    <row r="257" spans="1:12" x14ac:dyDescent="0.3">
      <c r="A257" s="238"/>
      <c r="B257" s="238"/>
      <c r="C257" s="238"/>
      <c r="D257" s="238"/>
      <c r="E257" s="238"/>
      <c r="F257" s="238"/>
      <c r="G257" s="238"/>
      <c r="H257" s="238"/>
      <c r="I257" s="238"/>
      <c r="J257" s="238"/>
      <c r="K257" s="238"/>
      <c r="L257" s="238"/>
    </row>
    <row r="258" spans="1:12" x14ac:dyDescent="0.3">
      <c r="A258" s="238"/>
      <c r="B258" s="238"/>
      <c r="C258" s="238"/>
      <c r="D258" s="238"/>
      <c r="E258" s="238"/>
      <c r="F258" s="238"/>
      <c r="G258" s="238"/>
      <c r="H258" s="238"/>
      <c r="I258" s="238"/>
      <c r="J258" s="238"/>
      <c r="K258" s="238"/>
      <c r="L258" s="238"/>
    </row>
    <row r="259" spans="1:12" x14ac:dyDescent="0.3">
      <c r="A259" s="238"/>
      <c r="B259" s="238"/>
      <c r="C259" s="238"/>
      <c r="D259" s="238"/>
      <c r="E259" s="238"/>
      <c r="F259" s="238"/>
      <c r="G259" s="238"/>
      <c r="H259" s="238"/>
      <c r="I259" s="238"/>
      <c r="J259" s="238"/>
      <c r="K259" s="238"/>
      <c r="L259" s="238"/>
    </row>
    <row r="260" spans="1:12" x14ac:dyDescent="0.3">
      <c r="A260" s="238"/>
      <c r="B260" s="238"/>
      <c r="C260" s="238"/>
      <c r="D260" s="238"/>
      <c r="E260" s="238"/>
      <c r="F260" s="238"/>
      <c r="G260" s="238"/>
      <c r="H260" s="238"/>
      <c r="I260" s="238"/>
      <c r="J260" s="238"/>
      <c r="K260" s="238"/>
      <c r="L260" s="238"/>
    </row>
    <row r="261" spans="1:12" x14ac:dyDescent="0.3">
      <c r="A261" s="238"/>
      <c r="B261" s="238"/>
      <c r="C261" s="238"/>
      <c r="D261" s="238"/>
      <c r="E261" s="238"/>
      <c r="F261" s="238"/>
      <c r="G261" s="238"/>
      <c r="H261" s="238"/>
      <c r="I261" s="238"/>
      <c r="J261" s="238"/>
      <c r="K261" s="238"/>
      <c r="L261" s="238"/>
    </row>
    <row r="262" spans="1:12" x14ac:dyDescent="0.3">
      <c r="A262" s="238"/>
      <c r="B262" s="238"/>
      <c r="C262" s="238"/>
      <c r="D262" s="238"/>
      <c r="E262" s="238"/>
      <c r="F262" s="238"/>
      <c r="G262" s="238"/>
      <c r="H262" s="238"/>
      <c r="I262" s="238"/>
      <c r="J262" s="238"/>
      <c r="K262" s="238"/>
      <c r="L262" s="238"/>
    </row>
    <row r="263" spans="1:12" x14ac:dyDescent="0.3">
      <c r="A263" s="238"/>
      <c r="B263" s="238"/>
      <c r="C263" s="238"/>
      <c r="D263" s="238"/>
      <c r="E263" s="238"/>
      <c r="F263" s="238"/>
      <c r="G263" s="238"/>
      <c r="H263" s="238"/>
      <c r="I263" s="238"/>
      <c r="J263" s="238"/>
      <c r="K263" s="238"/>
      <c r="L263" s="238"/>
    </row>
    <row r="264" spans="1:12" x14ac:dyDescent="0.3">
      <c r="A264" s="238"/>
      <c r="B264" s="238"/>
      <c r="C264" s="238"/>
      <c r="D264" s="238"/>
      <c r="E264" s="238"/>
      <c r="F264" s="238"/>
      <c r="G264" s="238"/>
      <c r="H264" s="238"/>
      <c r="I264" s="238"/>
      <c r="J264" s="238"/>
      <c r="K264" s="238"/>
      <c r="L264" s="238"/>
    </row>
    <row r="265" spans="1:12" x14ac:dyDescent="0.3">
      <c r="A265" s="238"/>
      <c r="B265" s="238"/>
      <c r="C265" s="238"/>
      <c r="D265" s="238"/>
      <c r="E265" s="238"/>
      <c r="F265" s="238"/>
      <c r="G265" s="238"/>
      <c r="H265" s="238"/>
      <c r="I265" s="238"/>
      <c r="J265" s="238"/>
      <c r="K265" s="238"/>
      <c r="L265" s="238"/>
    </row>
    <row r="266" spans="1:12" x14ac:dyDescent="0.3">
      <c r="A266" s="238"/>
      <c r="B266" s="238"/>
      <c r="C266" s="238"/>
      <c r="D266" s="238"/>
      <c r="E266" s="238"/>
      <c r="F266" s="238"/>
      <c r="G266" s="238"/>
      <c r="H266" s="238"/>
      <c r="I266" s="238"/>
      <c r="J266" s="238"/>
      <c r="K266" s="238"/>
      <c r="L266" s="238"/>
    </row>
    <row r="267" spans="1:12" x14ac:dyDescent="0.3">
      <c r="A267" s="238"/>
      <c r="B267" s="238"/>
      <c r="C267" s="238"/>
      <c r="D267" s="238"/>
      <c r="E267" s="238"/>
      <c r="F267" s="238"/>
      <c r="G267" s="238"/>
      <c r="H267" s="238"/>
      <c r="I267" s="238"/>
      <c r="J267" s="238"/>
      <c r="K267" s="238"/>
      <c r="L267" s="238"/>
    </row>
    <row r="268" spans="1:12" x14ac:dyDescent="0.3">
      <c r="A268" s="238"/>
      <c r="B268" s="238"/>
      <c r="C268" s="238"/>
      <c r="D268" s="238"/>
      <c r="E268" s="238"/>
      <c r="F268" s="238"/>
      <c r="G268" s="238"/>
      <c r="H268" s="238"/>
      <c r="I268" s="238"/>
      <c r="J268" s="238"/>
      <c r="K268" s="238"/>
      <c r="L268" s="238"/>
    </row>
    <row r="269" spans="1:12" x14ac:dyDescent="0.3">
      <c r="A269" s="238"/>
      <c r="B269" s="238"/>
      <c r="C269" s="238"/>
      <c r="D269" s="238"/>
      <c r="E269" s="238"/>
      <c r="F269" s="238"/>
      <c r="G269" s="238"/>
      <c r="H269" s="238"/>
      <c r="I269" s="238"/>
      <c r="J269" s="238"/>
      <c r="K269" s="238"/>
      <c r="L269" s="238"/>
    </row>
    <row r="270" spans="1:12" x14ac:dyDescent="0.3">
      <c r="A270" s="238"/>
      <c r="B270" s="238"/>
      <c r="C270" s="238"/>
      <c r="D270" s="238"/>
      <c r="E270" s="238"/>
      <c r="F270" s="238"/>
      <c r="G270" s="238"/>
      <c r="H270" s="238"/>
      <c r="I270" s="238"/>
      <c r="J270" s="238"/>
      <c r="K270" s="238"/>
      <c r="L270" s="238"/>
    </row>
    <row r="271" spans="1:12" x14ac:dyDescent="0.3">
      <c r="A271" s="238"/>
      <c r="B271" s="238"/>
      <c r="C271" s="238"/>
      <c r="D271" s="238"/>
      <c r="E271" s="238"/>
      <c r="F271" s="238"/>
      <c r="G271" s="238"/>
      <c r="H271" s="238"/>
      <c r="I271" s="238"/>
      <c r="J271" s="238"/>
      <c r="K271" s="238"/>
      <c r="L271" s="238"/>
    </row>
    <row r="272" spans="1:12" x14ac:dyDescent="0.3">
      <c r="A272" s="238"/>
      <c r="B272" s="238"/>
      <c r="C272" s="238"/>
      <c r="D272" s="238"/>
      <c r="E272" s="238"/>
      <c r="F272" s="238"/>
      <c r="G272" s="238"/>
      <c r="H272" s="238"/>
      <c r="I272" s="238"/>
      <c r="J272" s="238"/>
      <c r="K272" s="238"/>
      <c r="L272" s="238"/>
    </row>
    <row r="273" spans="1:12" x14ac:dyDescent="0.3">
      <c r="A273" s="238"/>
      <c r="B273" s="238"/>
      <c r="C273" s="238"/>
      <c r="D273" s="238"/>
      <c r="E273" s="238"/>
      <c r="F273" s="238"/>
      <c r="G273" s="238"/>
      <c r="H273" s="238"/>
      <c r="I273" s="238"/>
      <c r="J273" s="238"/>
      <c r="K273" s="238"/>
      <c r="L273" s="238"/>
    </row>
    <row r="274" spans="1:12" x14ac:dyDescent="0.3">
      <c r="A274" s="238"/>
      <c r="B274" s="238"/>
      <c r="C274" s="238"/>
      <c r="D274" s="238"/>
      <c r="E274" s="238"/>
      <c r="F274" s="238"/>
      <c r="G274" s="238"/>
      <c r="H274" s="238"/>
      <c r="I274" s="238"/>
      <c r="J274" s="238"/>
      <c r="K274" s="238"/>
      <c r="L274" s="238"/>
    </row>
    <row r="275" spans="1:12" x14ac:dyDescent="0.3">
      <c r="A275" s="238"/>
      <c r="B275" s="238"/>
      <c r="C275" s="238"/>
      <c r="D275" s="238"/>
      <c r="E275" s="238"/>
      <c r="F275" s="238"/>
      <c r="G275" s="238"/>
      <c r="H275" s="238"/>
      <c r="I275" s="238"/>
      <c r="J275" s="238"/>
      <c r="K275" s="238"/>
      <c r="L275" s="238"/>
    </row>
    <row r="276" spans="1:12" x14ac:dyDescent="0.3">
      <c r="A276" s="238"/>
      <c r="B276" s="238"/>
      <c r="C276" s="238"/>
      <c r="D276" s="238"/>
      <c r="E276" s="238"/>
      <c r="F276" s="238"/>
      <c r="G276" s="238"/>
      <c r="H276" s="238"/>
      <c r="I276" s="238"/>
      <c r="J276" s="238"/>
      <c r="K276" s="238"/>
      <c r="L276" s="238"/>
    </row>
    <row r="277" spans="1:12" x14ac:dyDescent="0.3">
      <c r="A277" s="238"/>
      <c r="B277" s="238"/>
      <c r="C277" s="238"/>
      <c r="D277" s="238"/>
      <c r="E277" s="238"/>
      <c r="F277" s="238"/>
      <c r="G277" s="238"/>
      <c r="H277" s="238"/>
      <c r="I277" s="238"/>
      <c r="J277" s="238"/>
      <c r="K277" s="238"/>
      <c r="L277" s="238"/>
    </row>
    <row r="278" spans="1:12" x14ac:dyDescent="0.3">
      <c r="A278" s="238"/>
      <c r="B278" s="238"/>
      <c r="C278" s="238"/>
      <c r="D278" s="238"/>
      <c r="E278" s="238"/>
      <c r="F278" s="238"/>
      <c r="G278" s="238"/>
      <c r="H278" s="238"/>
      <c r="I278" s="238"/>
      <c r="J278" s="238"/>
      <c r="K278" s="238"/>
      <c r="L278" s="238"/>
    </row>
    <row r="279" spans="1:12" x14ac:dyDescent="0.3">
      <c r="A279" s="238"/>
      <c r="B279" s="238"/>
      <c r="C279" s="238"/>
      <c r="D279" s="238"/>
      <c r="E279" s="238"/>
      <c r="F279" s="238"/>
      <c r="G279" s="238"/>
      <c r="H279" s="238"/>
      <c r="I279" s="238"/>
      <c r="J279" s="238"/>
      <c r="K279" s="238"/>
      <c r="L279" s="238"/>
    </row>
    <row r="280" spans="1:12" x14ac:dyDescent="0.3">
      <c r="A280" s="238"/>
      <c r="B280" s="238"/>
      <c r="C280" s="238"/>
      <c r="D280" s="238"/>
      <c r="E280" s="238"/>
      <c r="F280" s="238"/>
      <c r="G280" s="238"/>
      <c r="H280" s="238"/>
      <c r="I280" s="238"/>
      <c r="J280" s="238"/>
      <c r="K280" s="238"/>
      <c r="L280" s="238"/>
    </row>
    <row r="281" spans="1:12" x14ac:dyDescent="0.3">
      <c r="A281" s="238"/>
      <c r="B281" s="238"/>
      <c r="C281" s="238"/>
      <c r="D281" s="238"/>
      <c r="E281" s="238"/>
      <c r="F281" s="238"/>
      <c r="G281" s="238"/>
      <c r="H281" s="238"/>
      <c r="I281" s="238"/>
      <c r="J281" s="238"/>
      <c r="K281" s="238"/>
      <c r="L281" s="238"/>
    </row>
    <row r="282" spans="1:12" x14ac:dyDescent="0.3">
      <c r="A282" s="238"/>
      <c r="B282" s="238"/>
      <c r="C282" s="238"/>
      <c r="D282" s="238"/>
      <c r="E282" s="238"/>
      <c r="F282" s="238"/>
      <c r="G282" s="238"/>
      <c r="H282" s="238"/>
      <c r="I282" s="238"/>
      <c r="J282" s="238"/>
      <c r="K282" s="238"/>
      <c r="L282" s="238"/>
    </row>
    <row r="283" spans="1:12" x14ac:dyDescent="0.3">
      <c r="A283" s="238"/>
      <c r="B283" s="238"/>
      <c r="C283" s="238"/>
      <c r="D283" s="238"/>
      <c r="E283" s="238"/>
      <c r="F283" s="238"/>
      <c r="G283" s="238"/>
      <c r="H283" s="238"/>
      <c r="I283" s="238"/>
      <c r="J283" s="238"/>
      <c r="K283" s="238"/>
      <c r="L283" s="238"/>
    </row>
    <row r="284" spans="1:12" x14ac:dyDescent="0.3">
      <c r="A284" s="238"/>
      <c r="B284" s="238"/>
      <c r="C284" s="238"/>
      <c r="D284" s="238"/>
      <c r="E284" s="238"/>
      <c r="F284" s="238"/>
      <c r="G284" s="238"/>
      <c r="H284" s="238"/>
      <c r="I284" s="238"/>
      <c r="J284" s="238"/>
      <c r="K284" s="238"/>
      <c r="L284" s="238"/>
    </row>
    <row r="285" spans="1:12" x14ac:dyDescent="0.3">
      <c r="A285" s="238"/>
      <c r="B285" s="238"/>
      <c r="C285" s="238"/>
      <c r="D285" s="238"/>
      <c r="E285" s="238"/>
      <c r="F285" s="238"/>
      <c r="G285" s="238"/>
      <c r="H285" s="238"/>
      <c r="I285" s="238"/>
      <c r="J285" s="238"/>
      <c r="K285" s="238"/>
      <c r="L285" s="238"/>
    </row>
    <row r="286" spans="1:12" x14ac:dyDescent="0.3">
      <c r="A286" s="238"/>
      <c r="B286" s="238"/>
      <c r="C286" s="238"/>
      <c r="D286" s="238"/>
      <c r="E286" s="238"/>
      <c r="F286" s="238"/>
      <c r="G286" s="238"/>
      <c r="H286" s="238"/>
      <c r="I286" s="238"/>
      <c r="J286" s="238"/>
      <c r="K286" s="238"/>
      <c r="L286" s="238"/>
    </row>
    <row r="287" spans="1:12" x14ac:dyDescent="0.3">
      <c r="A287" s="238"/>
      <c r="B287" s="238"/>
      <c r="C287" s="238"/>
      <c r="D287" s="238"/>
      <c r="E287" s="238"/>
      <c r="F287" s="238"/>
      <c r="G287" s="238"/>
      <c r="H287" s="238"/>
      <c r="I287" s="238"/>
      <c r="J287" s="238"/>
      <c r="K287" s="238"/>
      <c r="L287" s="238"/>
    </row>
    <row r="288" spans="1:12" x14ac:dyDescent="0.3">
      <c r="A288" s="238"/>
      <c r="B288" s="238"/>
      <c r="C288" s="238"/>
      <c r="D288" s="238"/>
      <c r="E288" s="238"/>
      <c r="F288" s="238"/>
      <c r="G288" s="238"/>
      <c r="H288" s="238"/>
      <c r="I288" s="238"/>
      <c r="J288" s="238"/>
      <c r="K288" s="238"/>
      <c r="L288" s="238"/>
    </row>
    <row r="289" spans="1:12" x14ac:dyDescent="0.3">
      <c r="A289" s="238"/>
      <c r="B289" s="238"/>
      <c r="C289" s="238"/>
      <c r="D289" s="238"/>
      <c r="E289" s="238"/>
      <c r="F289" s="238"/>
      <c r="G289" s="238"/>
      <c r="H289" s="238"/>
      <c r="I289" s="238"/>
      <c r="J289" s="238"/>
      <c r="K289" s="238"/>
      <c r="L289" s="238"/>
    </row>
    <row r="290" spans="1:12" x14ac:dyDescent="0.3">
      <c r="A290" s="238"/>
      <c r="B290" s="238"/>
      <c r="C290" s="238"/>
      <c r="D290" s="238"/>
      <c r="E290" s="238"/>
      <c r="F290" s="238"/>
      <c r="G290" s="238"/>
      <c r="H290" s="238"/>
      <c r="I290" s="238"/>
      <c r="J290" s="238"/>
      <c r="K290" s="238"/>
      <c r="L290" s="238"/>
    </row>
    <row r="291" spans="1:12" x14ac:dyDescent="0.3">
      <c r="A291" s="238"/>
      <c r="B291" s="238"/>
      <c r="C291" s="238"/>
      <c r="D291" s="238"/>
      <c r="E291" s="238"/>
      <c r="F291" s="238"/>
      <c r="G291" s="238"/>
      <c r="H291" s="238"/>
      <c r="I291" s="238"/>
      <c r="J291" s="238"/>
      <c r="K291" s="238"/>
      <c r="L291" s="238"/>
    </row>
    <row r="292" spans="1:12" x14ac:dyDescent="0.3">
      <c r="A292" s="238"/>
      <c r="B292" s="238"/>
      <c r="C292" s="238"/>
      <c r="D292" s="238"/>
      <c r="E292" s="238"/>
      <c r="F292" s="238"/>
      <c r="G292" s="238"/>
      <c r="H292" s="238"/>
      <c r="I292" s="238"/>
      <c r="J292" s="238"/>
      <c r="K292" s="238"/>
      <c r="L292" s="238"/>
    </row>
    <row r="293" spans="1:12" x14ac:dyDescent="0.3">
      <c r="A293" s="238"/>
      <c r="B293" s="238"/>
      <c r="C293" s="238"/>
      <c r="D293" s="238"/>
      <c r="E293" s="238"/>
      <c r="F293" s="238"/>
      <c r="G293" s="238"/>
      <c r="H293" s="238"/>
      <c r="I293" s="238"/>
      <c r="J293" s="238"/>
      <c r="K293" s="238"/>
      <c r="L293" s="238"/>
    </row>
    <row r="294" spans="1:12" x14ac:dyDescent="0.3">
      <c r="A294" s="238"/>
      <c r="B294" s="238"/>
      <c r="C294" s="238"/>
      <c r="D294" s="238"/>
      <c r="E294" s="238"/>
      <c r="F294" s="238"/>
      <c r="G294" s="238"/>
      <c r="H294" s="238"/>
      <c r="I294" s="238"/>
      <c r="J294" s="238"/>
      <c r="K294" s="238"/>
      <c r="L294" s="238"/>
    </row>
    <row r="295" spans="1:12" x14ac:dyDescent="0.3">
      <c r="A295" s="238"/>
      <c r="B295" s="238"/>
      <c r="C295" s="238"/>
      <c r="D295" s="238"/>
      <c r="E295" s="238"/>
      <c r="F295" s="238"/>
      <c r="G295" s="238"/>
      <c r="H295" s="238"/>
      <c r="I295" s="238"/>
      <c r="J295" s="238"/>
      <c r="K295" s="238"/>
      <c r="L295" s="238"/>
    </row>
    <row r="296" spans="1:12" x14ac:dyDescent="0.3">
      <c r="A296" s="238"/>
      <c r="B296" s="238"/>
      <c r="C296" s="238"/>
      <c r="D296" s="238"/>
      <c r="E296" s="238"/>
      <c r="F296" s="238"/>
      <c r="G296" s="238"/>
      <c r="H296" s="238"/>
      <c r="I296" s="238"/>
      <c r="J296" s="238"/>
      <c r="K296" s="238"/>
      <c r="L296" s="238"/>
    </row>
    <row r="297" spans="1:12" x14ac:dyDescent="0.3">
      <c r="A297" s="238"/>
      <c r="B297" s="238"/>
      <c r="C297" s="238"/>
      <c r="D297" s="238"/>
      <c r="E297" s="238"/>
      <c r="F297" s="238"/>
      <c r="G297" s="238"/>
      <c r="H297" s="238"/>
      <c r="I297" s="238"/>
      <c r="J297" s="238"/>
      <c r="K297" s="238"/>
      <c r="L297" s="238"/>
    </row>
    <row r="298" spans="1:12" x14ac:dyDescent="0.3">
      <c r="A298" s="238"/>
      <c r="B298" s="238"/>
      <c r="C298" s="238"/>
      <c r="D298" s="238"/>
      <c r="E298" s="238"/>
      <c r="F298" s="238"/>
      <c r="G298" s="238"/>
      <c r="H298" s="238"/>
      <c r="I298" s="238"/>
      <c r="J298" s="238"/>
      <c r="K298" s="238"/>
      <c r="L298" s="238"/>
    </row>
    <row r="299" spans="1:12" x14ac:dyDescent="0.3">
      <c r="A299" s="238"/>
      <c r="B299" s="238"/>
      <c r="C299" s="238"/>
      <c r="D299" s="238"/>
      <c r="E299" s="238"/>
      <c r="F299" s="238"/>
      <c r="G299" s="238"/>
      <c r="H299" s="238"/>
      <c r="I299" s="238"/>
      <c r="J299" s="238"/>
      <c r="K299" s="238"/>
      <c r="L299" s="238"/>
    </row>
    <row r="300" spans="1:12" x14ac:dyDescent="0.3">
      <c r="A300" s="238"/>
      <c r="B300" s="238"/>
      <c r="C300" s="238"/>
      <c r="D300" s="238"/>
      <c r="E300" s="238"/>
      <c r="F300" s="238"/>
      <c r="G300" s="238"/>
      <c r="H300" s="238"/>
      <c r="I300" s="238"/>
      <c r="J300" s="238"/>
      <c r="K300" s="238"/>
      <c r="L300" s="238"/>
    </row>
    <row r="301" spans="1:12" x14ac:dyDescent="0.3">
      <c r="A301" s="238"/>
      <c r="B301" s="238"/>
      <c r="C301" s="238"/>
      <c r="D301" s="238"/>
      <c r="E301" s="238"/>
      <c r="F301" s="238"/>
      <c r="G301" s="238"/>
      <c r="H301" s="238"/>
      <c r="I301" s="238"/>
      <c r="J301" s="238"/>
      <c r="K301" s="238"/>
      <c r="L301" s="238"/>
    </row>
    <row r="302" spans="1:12" x14ac:dyDescent="0.3">
      <c r="A302" s="238"/>
      <c r="B302" s="238"/>
      <c r="C302" s="238"/>
      <c r="D302" s="238"/>
      <c r="E302" s="238"/>
      <c r="F302" s="238"/>
      <c r="G302" s="238"/>
      <c r="H302" s="238"/>
      <c r="I302" s="238"/>
      <c r="J302" s="238"/>
      <c r="K302" s="238"/>
      <c r="L302" s="238"/>
    </row>
    <row r="303" spans="1:12" x14ac:dyDescent="0.3">
      <c r="A303" s="238"/>
      <c r="B303" s="238"/>
      <c r="C303" s="238"/>
      <c r="D303" s="238"/>
      <c r="E303" s="238"/>
      <c r="F303" s="238"/>
      <c r="G303" s="238"/>
      <c r="H303" s="238"/>
      <c r="I303" s="238"/>
      <c r="J303" s="238"/>
      <c r="K303" s="238"/>
      <c r="L303" s="238"/>
    </row>
    <row r="304" spans="1:12" x14ac:dyDescent="0.3">
      <c r="A304" s="238"/>
      <c r="B304" s="238"/>
      <c r="C304" s="238"/>
      <c r="D304" s="238"/>
      <c r="E304" s="238"/>
      <c r="F304" s="238"/>
      <c r="G304" s="238"/>
      <c r="H304" s="238"/>
      <c r="I304" s="238"/>
      <c r="J304" s="238"/>
      <c r="K304" s="238"/>
      <c r="L304" s="238"/>
    </row>
    <row r="305" spans="1:12" x14ac:dyDescent="0.3">
      <c r="A305" s="238"/>
      <c r="B305" s="238"/>
      <c r="C305" s="238"/>
      <c r="D305" s="238"/>
      <c r="E305" s="238"/>
      <c r="F305" s="238"/>
      <c r="G305" s="238"/>
      <c r="H305" s="238"/>
      <c r="I305" s="238"/>
      <c r="J305" s="238"/>
      <c r="K305" s="238"/>
      <c r="L305" s="238"/>
    </row>
    <row r="306" spans="1:12" x14ac:dyDescent="0.3">
      <c r="A306" s="238"/>
      <c r="B306" s="238"/>
      <c r="C306" s="238"/>
      <c r="D306" s="238"/>
      <c r="E306" s="238"/>
      <c r="F306" s="238"/>
      <c r="G306" s="238"/>
      <c r="H306" s="238"/>
      <c r="I306" s="238"/>
      <c r="J306" s="238"/>
      <c r="K306" s="238"/>
      <c r="L306" s="238"/>
    </row>
    <row r="307" spans="1:12" x14ac:dyDescent="0.3">
      <c r="A307" s="238"/>
      <c r="B307" s="238"/>
      <c r="C307" s="238"/>
      <c r="D307" s="238"/>
      <c r="E307" s="238"/>
      <c r="F307" s="238"/>
      <c r="G307" s="238"/>
      <c r="H307" s="238"/>
      <c r="I307" s="238"/>
      <c r="J307" s="238"/>
      <c r="K307" s="238"/>
      <c r="L307" s="238"/>
    </row>
    <row r="308" spans="1:12" x14ac:dyDescent="0.3">
      <c r="A308" s="238"/>
      <c r="B308" s="238"/>
      <c r="C308" s="238"/>
      <c r="D308" s="238"/>
      <c r="E308" s="238"/>
      <c r="F308" s="238"/>
      <c r="G308" s="238"/>
      <c r="H308" s="238"/>
      <c r="I308" s="238"/>
      <c r="J308" s="238"/>
      <c r="K308" s="238"/>
      <c r="L308" s="238"/>
    </row>
    <row r="309" spans="1:12" x14ac:dyDescent="0.3">
      <c r="A309" s="238"/>
      <c r="B309" s="238"/>
      <c r="C309" s="238"/>
      <c r="D309" s="238"/>
      <c r="E309" s="238"/>
      <c r="F309" s="238"/>
      <c r="G309" s="238"/>
      <c r="H309" s="238"/>
      <c r="I309" s="238"/>
      <c r="J309" s="238"/>
      <c r="K309" s="238"/>
      <c r="L309" s="238"/>
    </row>
    <row r="310" spans="1:12" x14ac:dyDescent="0.3">
      <c r="A310" s="238"/>
      <c r="B310" s="238"/>
      <c r="C310" s="238"/>
      <c r="D310" s="238"/>
      <c r="E310" s="238"/>
      <c r="F310" s="238"/>
      <c r="G310" s="238"/>
      <c r="H310" s="238"/>
      <c r="I310" s="238"/>
      <c r="J310" s="238"/>
      <c r="K310" s="238"/>
      <c r="L310" s="238"/>
    </row>
    <row r="311" spans="1:12" x14ac:dyDescent="0.3">
      <c r="A311" s="238"/>
      <c r="B311" s="238"/>
      <c r="C311" s="238"/>
      <c r="D311" s="238"/>
      <c r="E311" s="238"/>
      <c r="F311" s="238"/>
      <c r="G311" s="238"/>
      <c r="H311" s="238"/>
      <c r="I311" s="238"/>
      <c r="J311" s="238"/>
      <c r="K311" s="238"/>
      <c r="L311" s="238"/>
    </row>
    <row r="312" spans="1:12" x14ac:dyDescent="0.3">
      <c r="A312" s="238"/>
      <c r="B312" s="238"/>
      <c r="C312" s="238"/>
      <c r="D312" s="238"/>
      <c r="E312" s="238"/>
      <c r="F312" s="238"/>
      <c r="G312" s="238"/>
      <c r="H312" s="238"/>
      <c r="I312" s="238"/>
      <c r="J312" s="238"/>
      <c r="K312" s="238"/>
      <c r="L312" s="238"/>
    </row>
    <row r="313" spans="1:12" x14ac:dyDescent="0.3">
      <c r="A313" s="238"/>
      <c r="B313" s="238"/>
      <c r="C313" s="238"/>
      <c r="D313" s="238"/>
      <c r="E313" s="238"/>
      <c r="F313" s="238"/>
      <c r="G313" s="238"/>
      <c r="H313" s="238"/>
      <c r="I313" s="238"/>
      <c r="J313" s="238"/>
      <c r="K313" s="238"/>
      <c r="L313" s="238"/>
    </row>
    <row r="314" spans="1:12" x14ac:dyDescent="0.3">
      <c r="A314" s="238"/>
      <c r="B314" s="238"/>
      <c r="C314" s="238"/>
      <c r="D314" s="238"/>
      <c r="E314" s="238"/>
      <c r="F314" s="238"/>
      <c r="G314" s="238"/>
      <c r="H314" s="238"/>
      <c r="I314" s="238"/>
      <c r="J314" s="238"/>
      <c r="K314" s="238"/>
      <c r="L314" s="238"/>
    </row>
    <row r="315" spans="1:12" x14ac:dyDescent="0.3">
      <c r="A315" s="238"/>
      <c r="B315" s="238"/>
      <c r="C315" s="238"/>
      <c r="D315" s="238"/>
      <c r="E315" s="238"/>
      <c r="F315" s="238"/>
      <c r="G315" s="238"/>
      <c r="H315" s="238"/>
      <c r="I315" s="238"/>
      <c r="J315" s="238"/>
      <c r="K315" s="238"/>
      <c r="L315" s="238"/>
    </row>
    <row r="316" spans="1:12" x14ac:dyDescent="0.3">
      <c r="A316" s="238"/>
      <c r="B316" s="238"/>
      <c r="C316" s="238"/>
      <c r="D316" s="238"/>
      <c r="E316" s="238"/>
      <c r="F316" s="238"/>
      <c r="G316" s="238"/>
      <c r="H316" s="238"/>
      <c r="I316" s="238"/>
      <c r="J316" s="238"/>
      <c r="K316" s="238"/>
      <c r="L316" s="238"/>
    </row>
    <row r="317" spans="1:12" x14ac:dyDescent="0.3">
      <c r="A317" s="238"/>
      <c r="B317" s="238"/>
      <c r="C317" s="238"/>
      <c r="D317" s="238"/>
      <c r="E317" s="238"/>
      <c r="F317" s="238"/>
      <c r="G317" s="238"/>
      <c r="H317" s="238"/>
      <c r="I317" s="238"/>
      <c r="J317" s="238"/>
      <c r="K317" s="238"/>
      <c r="L317" s="238"/>
    </row>
    <row r="318" spans="1:12" x14ac:dyDescent="0.3">
      <c r="A318" s="238"/>
      <c r="B318" s="238"/>
      <c r="C318" s="238"/>
      <c r="D318" s="238"/>
      <c r="E318" s="238"/>
      <c r="F318" s="238"/>
      <c r="G318" s="238"/>
      <c r="H318" s="238"/>
      <c r="I318" s="238"/>
      <c r="J318" s="238"/>
      <c r="K318" s="238"/>
      <c r="L318" s="238"/>
    </row>
    <row r="319" spans="1:12" x14ac:dyDescent="0.3">
      <c r="A319" s="238"/>
      <c r="B319" s="238"/>
      <c r="C319" s="238"/>
      <c r="D319" s="238"/>
      <c r="E319" s="238"/>
      <c r="F319" s="238"/>
      <c r="G319" s="238"/>
      <c r="H319" s="238"/>
      <c r="I319" s="238"/>
      <c r="J319" s="238"/>
      <c r="K319" s="238"/>
      <c r="L319" s="238"/>
    </row>
    <row r="320" spans="1:12" x14ac:dyDescent="0.3">
      <c r="A320" s="238"/>
      <c r="B320" s="238"/>
      <c r="C320" s="238"/>
      <c r="D320" s="238"/>
      <c r="E320" s="238"/>
      <c r="F320" s="238"/>
      <c r="G320" s="238"/>
      <c r="H320" s="238"/>
      <c r="I320" s="238"/>
      <c r="J320" s="238"/>
      <c r="K320" s="238"/>
      <c r="L320" s="238"/>
    </row>
    <row r="321" spans="1:12" x14ac:dyDescent="0.3">
      <c r="A321" s="238"/>
      <c r="B321" s="238"/>
      <c r="C321" s="238"/>
      <c r="D321" s="238"/>
      <c r="E321" s="238"/>
      <c r="F321" s="238"/>
      <c r="G321" s="238"/>
      <c r="H321" s="238"/>
      <c r="I321" s="238"/>
      <c r="J321" s="238"/>
      <c r="K321" s="238"/>
      <c r="L321" s="238"/>
    </row>
    <row r="322" spans="1:12" x14ac:dyDescent="0.3">
      <c r="A322" s="238"/>
      <c r="B322" s="238"/>
      <c r="C322" s="238"/>
      <c r="D322" s="238"/>
      <c r="E322" s="238"/>
      <c r="F322" s="238"/>
      <c r="G322" s="238"/>
      <c r="H322" s="238"/>
      <c r="I322" s="238"/>
      <c r="J322" s="238"/>
      <c r="K322" s="238"/>
      <c r="L322" s="238"/>
    </row>
    <row r="323" spans="1:12" x14ac:dyDescent="0.3">
      <c r="A323" s="238"/>
      <c r="B323" s="238"/>
      <c r="C323" s="238"/>
      <c r="D323" s="238"/>
      <c r="E323" s="238"/>
      <c r="F323" s="238"/>
      <c r="G323" s="238"/>
      <c r="H323" s="238"/>
      <c r="I323" s="238"/>
      <c r="J323" s="238"/>
      <c r="K323" s="238"/>
      <c r="L323" s="238"/>
    </row>
    <row r="324" spans="1:12" x14ac:dyDescent="0.3">
      <c r="A324" s="238"/>
      <c r="B324" s="238"/>
      <c r="C324" s="238"/>
      <c r="D324" s="238"/>
      <c r="E324" s="238"/>
      <c r="F324" s="238"/>
      <c r="G324" s="238"/>
      <c r="H324" s="238"/>
      <c r="I324" s="238"/>
      <c r="J324" s="238"/>
      <c r="K324" s="238"/>
      <c r="L324" s="238"/>
    </row>
    <row r="325" spans="1:12" x14ac:dyDescent="0.3">
      <c r="A325" s="238"/>
      <c r="B325" s="238"/>
      <c r="C325" s="238"/>
      <c r="D325" s="238"/>
      <c r="E325" s="238"/>
      <c r="F325" s="238"/>
      <c r="G325" s="238"/>
      <c r="H325" s="238"/>
      <c r="I325" s="238"/>
      <c r="J325" s="238"/>
      <c r="K325" s="238"/>
      <c r="L325" s="238"/>
    </row>
    <row r="326" spans="1:12" x14ac:dyDescent="0.3">
      <c r="A326" s="238"/>
      <c r="B326" s="238"/>
      <c r="C326" s="238"/>
      <c r="D326" s="238"/>
      <c r="E326" s="238"/>
      <c r="F326" s="238"/>
      <c r="G326" s="238"/>
      <c r="H326" s="238"/>
      <c r="I326" s="238"/>
      <c r="J326" s="238"/>
      <c r="K326" s="238"/>
      <c r="L326" s="238"/>
    </row>
    <row r="327" spans="1:12" x14ac:dyDescent="0.3">
      <c r="A327" s="238"/>
      <c r="B327" s="238"/>
      <c r="C327" s="238"/>
      <c r="D327" s="238"/>
      <c r="E327" s="238"/>
      <c r="F327" s="238"/>
      <c r="G327" s="238"/>
      <c r="H327" s="238"/>
      <c r="I327" s="238"/>
      <c r="J327" s="238"/>
      <c r="K327" s="238"/>
      <c r="L327" s="238"/>
    </row>
    <row r="328" spans="1:12" x14ac:dyDescent="0.3">
      <c r="A328" s="238"/>
      <c r="B328" s="238"/>
      <c r="C328" s="238"/>
      <c r="D328" s="238"/>
      <c r="E328" s="238"/>
      <c r="F328" s="238"/>
      <c r="G328" s="238"/>
      <c r="H328" s="238"/>
      <c r="I328" s="238"/>
      <c r="J328" s="238"/>
      <c r="K328" s="238"/>
      <c r="L328" s="238"/>
    </row>
    <row r="329" spans="1:12" x14ac:dyDescent="0.3">
      <c r="A329" s="238"/>
      <c r="B329" s="238"/>
      <c r="C329" s="238"/>
      <c r="D329" s="238"/>
      <c r="E329" s="238"/>
      <c r="F329" s="238"/>
      <c r="G329" s="238"/>
      <c r="H329" s="238"/>
      <c r="I329" s="238"/>
      <c r="J329" s="238"/>
      <c r="K329" s="238"/>
      <c r="L329" s="238"/>
    </row>
    <row r="330" spans="1:12" x14ac:dyDescent="0.3">
      <c r="A330" s="238"/>
      <c r="B330" s="238"/>
      <c r="C330" s="238"/>
      <c r="D330" s="238"/>
      <c r="E330" s="238"/>
      <c r="F330" s="238"/>
      <c r="G330" s="238"/>
      <c r="H330" s="238"/>
      <c r="I330" s="238"/>
      <c r="J330" s="238"/>
      <c r="K330" s="238"/>
      <c r="L330" s="238"/>
    </row>
    <row r="331" spans="1:12" x14ac:dyDescent="0.3">
      <c r="A331" s="238"/>
      <c r="B331" s="238"/>
      <c r="C331" s="238"/>
      <c r="D331" s="238"/>
      <c r="E331" s="238"/>
      <c r="F331" s="238"/>
      <c r="G331" s="238"/>
      <c r="H331" s="238"/>
      <c r="I331" s="238"/>
      <c r="J331" s="238"/>
      <c r="K331" s="238"/>
      <c r="L331" s="238"/>
    </row>
    <row r="332" spans="1:12" x14ac:dyDescent="0.3">
      <c r="A332" s="238"/>
      <c r="B332" s="238"/>
      <c r="C332" s="238"/>
      <c r="D332" s="238"/>
      <c r="E332" s="238"/>
      <c r="F332" s="238"/>
      <c r="G332" s="238"/>
      <c r="H332" s="238"/>
      <c r="I332" s="238"/>
      <c r="J332" s="238"/>
      <c r="K332" s="238"/>
      <c r="L332" s="238"/>
    </row>
    <row r="333" spans="1:12" x14ac:dyDescent="0.3">
      <c r="A333" s="238"/>
      <c r="B333" s="238"/>
      <c r="C333" s="238"/>
      <c r="D333" s="238"/>
      <c r="E333" s="238"/>
      <c r="F333" s="238"/>
      <c r="G333" s="238"/>
      <c r="H333" s="238"/>
      <c r="I333" s="238"/>
      <c r="J333" s="238"/>
      <c r="K333" s="238"/>
      <c r="L333" s="238"/>
    </row>
    <row r="334" spans="1:12" x14ac:dyDescent="0.3">
      <c r="A334" s="238"/>
      <c r="B334" s="238"/>
      <c r="C334" s="238"/>
      <c r="D334" s="238"/>
      <c r="E334" s="238"/>
      <c r="F334" s="238"/>
      <c r="G334" s="238"/>
      <c r="H334" s="238"/>
      <c r="I334" s="238"/>
      <c r="J334" s="238"/>
      <c r="K334" s="238"/>
      <c r="L334" s="238"/>
    </row>
    <row r="335" spans="1:12" x14ac:dyDescent="0.3">
      <c r="A335" s="238"/>
      <c r="B335" s="238"/>
      <c r="C335" s="238"/>
      <c r="D335" s="238"/>
      <c r="E335" s="238"/>
      <c r="F335" s="238"/>
      <c r="G335" s="238"/>
      <c r="H335" s="238"/>
      <c r="I335" s="238"/>
      <c r="J335" s="238"/>
      <c r="K335" s="238"/>
      <c r="L335" s="238"/>
    </row>
    <row r="336" spans="1:12" x14ac:dyDescent="0.3">
      <c r="A336" s="238"/>
      <c r="B336" s="238"/>
      <c r="C336" s="238"/>
      <c r="D336" s="238"/>
      <c r="E336" s="238"/>
      <c r="F336" s="238"/>
      <c r="G336" s="238"/>
      <c r="H336" s="238"/>
      <c r="I336" s="238"/>
      <c r="J336" s="238"/>
      <c r="K336" s="238"/>
      <c r="L336" s="238"/>
    </row>
    <row r="337" spans="1:12" x14ac:dyDescent="0.3">
      <c r="A337" s="238"/>
      <c r="B337" s="238"/>
      <c r="C337" s="238"/>
      <c r="D337" s="238"/>
      <c r="E337" s="238"/>
      <c r="F337" s="238"/>
      <c r="G337" s="238"/>
      <c r="H337" s="238"/>
      <c r="I337" s="238"/>
      <c r="J337" s="238"/>
      <c r="K337" s="238"/>
      <c r="L337" s="238"/>
    </row>
    <row r="338" spans="1:12" x14ac:dyDescent="0.3">
      <c r="A338" s="238"/>
      <c r="B338" s="238"/>
      <c r="C338" s="238"/>
      <c r="D338" s="238"/>
      <c r="E338" s="238"/>
      <c r="F338" s="238"/>
      <c r="G338" s="238"/>
      <c r="H338" s="238"/>
      <c r="I338" s="238"/>
      <c r="J338" s="238"/>
      <c r="K338" s="238"/>
      <c r="L338" s="238"/>
    </row>
    <row r="339" spans="1:12" x14ac:dyDescent="0.3">
      <c r="A339" s="238"/>
      <c r="B339" s="238"/>
      <c r="C339" s="238"/>
      <c r="D339" s="238"/>
      <c r="E339" s="238"/>
      <c r="F339" s="238"/>
      <c r="G339" s="238"/>
      <c r="H339" s="238"/>
      <c r="I339" s="238"/>
      <c r="J339" s="238"/>
      <c r="K339" s="238"/>
      <c r="L339" s="238"/>
    </row>
    <row r="340" spans="1:12" x14ac:dyDescent="0.3">
      <c r="A340" s="238"/>
      <c r="B340" s="238"/>
      <c r="C340" s="238"/>
      <c r="D340" s="238"/>
      <c r="E340" s="238"/>
      <c r="F340" s="238"/>
      <c r="G340" s="238"/>
      <c r="H340" s="238"/>
      <c r="I340" s="238"/>
      <c r="J340" s="238"/>
      <c r="K340" s="238"/>
      <c r="L340" s="238"/>
    </row>
    <row r="341" spans="1:12" x14ac:dyDescent="0.3">
      <c r="A341" s="238"/>
      <c r="B341" s="238"/>
      <c r="C341" s="238"/>
      <c r="D341" s="238"/>
      <c r="E341" s="238"/>
      <c r="F341" s="238"/>
      <c r="G341" s="238"/>
      <c r="H341" s="238"/>
      <c r="I341" s="238"/>
      <c r="J341" s="238"/>
      <c r="K341" s="238"/>
      <c r="L341" s="238"/>
    </row>
    <row r="342" spans="1:12" x14ac:dyDescent="0.3">
      <c r="A342" s="238"/>
      <c r="B342" s="238"/>
      <c r="C342" s="238"/>
      <c r="D342" s="238"/>
      <c r="E342" s="238"/>
      <c r="F342" s="238"/>
      <c r="G342" s="238"/>
      <c r="H342" s="238"/>
      <c r="I342" s="238"/>
      <c r="J342" s="238"/>
      <c r="K342" s="238"/>
      <c r="L342" s="238"/>
    </row>
    <row r="343" spans="1:12" x14ac:dyDescent="0.3">
      <c r="A343" s="238"/>
      <c r="B343" s="238"/>
      <c r="C343" s="238"/>
      <c r="D343" s="238"/>
      <c r="E343" s="238"/>
      <c r="F343" s="238"/>
      <c r="G343" s="238"/>
      <c r="H343" s="238"/>
      <c r="I343" s="238"/>
      <c r="J343" s="238"/>
      <c r="K343" s="238"/>
      <c r="L343" s="238"/>
    </row>
    <row r="344" spans="1:12" x14ac:dyDescent="0.3">
      <c r="A344" s="238"/>
      <c r="B344" s="238"/>
      <c r="C344" s="238"/>
      <c r="D344" s="238"/>
      <c r="E344" s="238"/>
      <c r="F344" s="238"/>
      <c r="G344" s="238"/>
      <c r="H344" s="238"/>
      <c r="I344" s="238"/>
      <c r="J344" s="238"/>
      <c r="K344" s="238"/>
      <c r="L344" s="238"/>
    </row>
    <row r="345" spans="1:12" x14ac:dyDescent="0.3">
      <c r="A345" s="238"/>
      <c r="B345" s="238"/>
      <c r="C345" s="238"/>
      <c r="D345" s="238"/>
      <c r="E345" s="238"/>
      <c r="F345" s="238"/>
      <c r="G345" s="238"/>
      <c r="H345" s="238"/>
      <c r="I345" s="238"/>
      <c r="J345" s="238"/>
      <c r="K345" s="238"/>
      <c r="L345" s="238"/>
    </row>
    <row r="346" spans="1:12" x14ac:dyDescent="0.3">
      <c r="A346" s="238"/>
      <c r="B346" s="238"/>
      <c r="C346" s="238"/>
      <c r="D346" s="238"/>
      <c r="E346" s="238"/>
      <c r="F346" s="238"/>
      <c r="G346" s="238"/>
      <c r="H346" s="238"/>
      <c r="I346" s="238"/>
      <c r="J346" s="238"/>
      <c r="K346" s="238"/>
      <c r="L346" s="238"/>
    </row>
    <row r="347" spans="1:12" x14ac:dyDescent="0.3">
      <c r="A347" s="238"/>
      <c r="B347" s="238"/>
      <c r="C347" s="238"/>
      <c r="D347" s="238"/>
      <c r="E347" s="238"/>
      <c r="F347" s="238"/>
      <c r="G347" s="238"/>
      <c r="H347" s="238"/>
      <c r="I347" s="238"/>
      <c r="J347" s="238"/>
      <c r="K347" s="238"/>
      <c r="L347" s="238"/>
    </row>
    <row r="348" spans="1:12" x14ac:dyDescent="0.3">
      <c r="A348" s="238"/>
      <c r="B348" s="238"/>
      <c r="C348" s="238"/>
      <c r="D348" s="238"/>
      <c r="E348" s="238"/>
      <c r="F348" s="238"/>
      <c r="G348" s="238"/>
      <c r="H348" s="238"/>
      <c r="I348" s="238"/>
      <c r="J348" s="238"/>
      <c r="K348" s="238"/>
      <c r="L348" s="238"/>
    </row>
    <row r="349" spans="1:12" x14ac:dyDescent="0.3">
      <c r="A349" s="238"/>
      <c r="B349" s="238"/>
      <c r="C349" s="238"/>
      <c r="D349" s="238"/>
      <c r="E349" s="238"/>
      <c r="F349" s="238"/>
      <c r="G349" s="238"/>
      <c r="H349" s="238"/>
      <c r="I349" s="238"/>
      <c r="J349" s="238"/>
      <c r="K349" s="238"/>
      <c r="L349" s="238"/>
    </row>
    <row r="350" spans="1:12" x14ac:dyDescent="0.3">
      <c r="A350" s="238"/>
      <c r="B350" s="238"/>
      <c r="C350" s="238"/>
      <c r="D350" s="238"/>
      <c r="E350" s="238"/>
      <c r="F350" s="238"/>
      <c r="G350" s="238"/>
      <c r="H350" s="238"/>
      <c r="I350" s="238"/>
      <c r="J350" s="238"/>
      <c r="K350" s="238"/>
      <c r="L350" s="238"/>
    </row>
    <row r="351" spans="1:12" x14ac:dyDescent="0.3">
      <c r="A351" s="238"/>
      <c r="B351" s="238"/>
      <c r="C351" s="238"/>
      <c r="D351" s="238"/>
      <c r="E351" s="238"/>
      <c r="F351" s="238"/>
      <c r="G351" s="238"/>
      <c r="H351" s="238"/>
      <c r="I351" s="238"/>
      <c r="J351" s="238"/>
      <c r="K351" s="238"/>
      <c r="L351" s="238"/>
    </row>
    <row r="352" spans="1:12" x14ac:dyDescent="0.3">
      <c r="A352" s="238"/>
      <c r="B352" s="238"/>
      <c r="C352" s="238"/>
      <c r="D352" s="238"/>
      <c r="E352" s="238"/>
      <c r="F352" s="238"/>
      <c r="G352" s="238"/>
      <c r="H352" s="238"/>
      <c r="I352" s="238"/>
      <c r="J352" s="238"/>
      <c r="K352" s="238"/>
      <c r="L352" s="238"/>
    </row>
    <row r="353" spans="1:12" x14ac:dyDescent="0.3">
      <c r="A353" s="238"/>
      <c r="B353" s="238"/>
      <c r="C353" s="238"/>
      <c r="D353" s="238"/>
      <c r="E353" s="238"/>
      <c r="F353" s="238"/>
      <c r="G353" s="238"/>
      <c r="H353" s="238"/>
      <c r="I353" s="238"/>
      <c r="J353" s="238"/>
      <c r="K353" s="238"/>
      <c r="L353" s="238"/>
    </row>
    <row r="354" spans="1:12" x14ac:dyDescent="0.3">
      <c r="A354" s="238"/>
      <c r="B354" s="238"/>
      <c r="C354" s="238"/>
      <c r="D354" s="238"/>
      <c r="E354" s="238"/>
      <c r="F354" s="238"/>
      <c r="G354" s="238"/>
      <c r="H354" s="238"/>
      <c r="I354" s="238"/>
      <c r="J354" s="238"/>
      <c r="K354" s="238"/>
      <c r="L354" s="238"/>
    </row>
    <row r="355" spans="1:12" x14ac:dyDescent="0.3">
      <c r="A355" s="238"/>
      <c r="B355" s="238"/>
      <c r="C355" s="238"/>
      <c r="D355" s="238"/>
      <c r="E355" s="238"/>
      <c r="F355" s="238"/>
      <c r="G355" s="238"/>
      <c r="H355" s="238"/>
      <c r="I355" s="238"/>
      <c r="J355" s="238"/>
      <c r="K355" s="238"/>
      <c r="L355" s="238"/>
    </row>
    <row r="356" spans="1:12" x14ac:dyDescent="0.3">
      <c r="A356" s="238"/>
      <c r="B356" s="238"/>
      <c r="C356" s="238"/>
      <c r="D356" s="238"/>
      <c r="E356" s="238"/>
      <c r="F356" s="238"/>
      <c r="G356" s="238"/>
      <c r="H356" s="238"/>
      <c r="I356" s="238"/>
      <c r="J356" s="238"/>
      <c r="K356" s="238"/>
      <c r="L356" s="238"/>
    </row>
    <row r="357" spans="1:12" x14ac:dyDescent="0.3">
      <c r="A357" s="238"/>
      <c r="B357" s="238"/>
      <c r="C357" s="238"/>
      <c r="D357" s="238"/>
      <c r="E357" s="238"/>
      <c r="F357" s="238"/>
      <c r="G357" s="238"/>
      <c r="H357" s="238"/>
      <c r="I357" s="238"/>
      <c r="J357" s="238"/>
      <c r="K357" s="238"/>
      <c r="L357" s="238"/>
    </row>
    <row r="358" spans="1:12" x14ac:dyDescent="0.3">
      <c r="A358" s="238"/>
      <c r="B358" s="238"/>
      <c r="C358" s="238"/>
      <c r="D358" s="238"/>
      <c r="E358" s="238"/>
      <c r="F358" s="238"/>
      <c r="G358" s="238"/>
      <c r="H358" s="238"/>
      <c r="I358" s="238"/>
      <c r="J358" s="238"/>
      <c r="K358" s="238"/>
      <c r="L358" s="238"/>
    </row>
    <row r="359" spans="1:12" x14ac:dyDescent="0.3">
      <c r="A359" s="238"/>
      <c r="B359" s="238"/>
      <c r="C359" s="238"/>
      <c r="D359" s="238"/>
      <c r="E359" s="238"/>
      <c r="F359" s="238"/>
      <c r="G359" s="238"/>
      <c r="H359" s="238"/>
      <c r="I359" s="238"/>
      <c r="J359" s="238"/>
      <c r="K359" s="238"/>
      <c r="L359" s="238"/>
    </row>
    <row r="360" spans="1:12" x14ac:dyDescent="0.3">
      <c r="A360" s="238"/>
      <c r="B360" s="238"/>
      <c r="C360" s="238"/>
      <c r="D360" s="238"/>
      <c r="E360" s="238"/>
      <c r="F360" s="238"/>
      <c r="G360" s="238"/>
      <c r="H360" s="238"/>
      <c r="I360" s="238"/>
      <c r="J360" s="238"/>
      <c r="K360" s="238"/>
      <c r="L360" s="238"/>
    </row>
    <row r="361" spans="1:12" x14ac:dyDescent="0.3">
      <c r="A361" s="238"/>
      <c r="B361" s="238"/>
      <c r="C361" s="238"/>
      <c r="D361" s="238"/>
      <c r="E361" s="238"/>
      <c r="F361" s="238"/>
      <c r="G361" s="238"/>
      <c r="H361" s="238"/>
      <c r="I361" s="238"/>
      <c r="J361" s="238"/>
      <c r="K361" s="238"/>
      <c r="L361" s="238"/>
    </row>
    <row r="362" spans="1:12" x14ac:dyDescent="0.3">
      <c r="A362" s="238"/>
      <c r="B362" s="238"/>
      <c r="C362" s="238"/>
      <c r="D362" s="238"/>
      <c r="E362" s="238"/>
      <c r="F362" s="238"/>
      <c r="G362" s="238"/>
      <c r="H362" s="238"/>
      <c r="I362" s="238"/>
      <c r="J362" s="238"/>
      <c r="K362" s="238"/>
      <c r="L362" s="238"/>
    </row>
    <row r="363" spans="1:12" x14ac:dyDescent="0.3">
      <c r="A363" s="238"/>
      <c r="B363" s="238"/>
      <c r="C363" s="238"/>
      <c r="D363" s="238"/>
      <c r="E363" s="238"/>
      <c r="F363" s="238"/>
      <c r="G363" s="238"/>
      <c r="H363" s="238"/>
      <c r="I363" s="238"/>
      <c r="J363" s="238"/>
      <c r="K363" s="238"/>
      <c r="L363" s="238"/>
    </row>
    <row r="364" spans="1:12" x14ac:dyDescent="0.3">
      <c r="A364" s="238"/>
      <c r="B364" s="238"/>
      <c r="C364" s="238"/>
      <c r="D364" s="238"/>
      <c r="E364" s="238"/>
      <c r="F364" s="238"/>
      <c r="G364" s="238"/>
      <c r="H364" s="238"/>
      <c r="I364" s="238"/>
      <c r="J364" s="238"/>
      <c r="K364" s="238"/>
      <c r="L364" s="238"/>
    </row>
    <row r="365" spans="1:12" x14ac:dyDescent="0.3">
      <c r="A365" s="238"/>
      <c r="B365" s="238"/>
      <c r="C365" s="238"/>
      <c r="D365" s="238"/>
      <c r="E365" s="238"/>
      <c r="F365" s="238"/>
      <c r="G365" s="238"/>
      <c r="H365" s="238"/>
      <c r="I365" s="238"/>
      <c r="J365" s="238"/>
      <c r="K365" s="238"/>
      <c r="L365" s="238"/>
    </row>
    <row r="366" spans="1:12" x14ac:dyDescent="0.3">
      <c r="A366" s="238"/>
      <c r="B366" s="238"/>
      <c r="C366" s="238"/>
      <c r="D366" s="238"/>
      <c r="E366" s="238"/>
      <c r="F366" s="238"/>
      <c r="G366" s="238"/>
      <c r="H366" s="238"/>
      <c r="I366" s="238"/>
      <c r="J366" s="238"/>
      <c r="K366" s="238"/>
      <c r="L366" s="238"/>
    </row>
    <row r="367" spans="1:12" x14ac:dyDescent="0.3">
      <c r="A367" s="238"/>
      <c r="B367" s="238"/>
      <c r="C367" s="238"/>
      <c r="D367" s="238"/>
      <c r="E367" s="238"/>
      <c r="F367" s="238"/>
      <c r="G367" s="238"/>
      <c r="H367" s="238"/>
      <c r="I367" s="238"/>
      <c r="J367" s="238"/>
      <c r="K367" s="238"/>
      <c r="L367" s="238"/>
    </row>
    <row r="368" spans="1:12" x14ac:dyDescent="0.3">
      <c r="A368" s="238"/>
      <c r="B368" s="238"/>
      <c r="C368" s="238"/>
      <c r="D368" s="238"/>
      <c r="E368" s="238"/>
      <c r="F368" s="238"/>
      <c r="G368" s="238"/>
      <c r="H368" s="238"/>
      <c r="I368" s="238"/>
      <c r="J368" s="238"/>
      <c r="K368" s="238"/>
      <c r="L368" s="238"/>
    </row>
    <row r="369" spans="1:12" x14ac:dyDescent="0.3">
      <c r="A369" s="238"/>
      <c r="B369" s="238"/>
      <c r="C369" s="238"/>
      <c r="D369" s="238"/>
      <c r="E369" s="238"/>
      <c r="F369" s="238"/>
      <c r="G369" s="238"/>
      <c r="H369" s="238"/>
      <c r="I369" s="238"/>
      <c r="J369" s="238"/>
      <c r="K369" s="238"/>
      <c r="L369" s="238"/>
    </row>
    <row r="370" spans="1:12" x14ac:dyDescent="0.3">
      <c r="A370" s="238"/>
      <c r="B370" s="238"/>
      <c r="C370" s="238"/>
      <c r="D370" s="238"/>
      <c r="E370" s="238"/>
      <c r="F370" s="238"/>
      <c r="G370" s="238"/>
      <c r="H370" s="238"/>
      <c r="I370" s="238"/>
      <c r="J370" s="238"/>
      <c r="K370" s="238"/>
      <c r="L370" s="238"/>
    </row>
    <row r="371" spans="1:12" x14ac:dyDescent="0.3">
      <c r="A371" s="238"/>
      <c r="B371" s="238"/>
      <c r="C371" s="238"/>
      <c r="D371" s="238"/>
      <c r="E371" s="238"/>
      <c r="F371" s="238"/>
      <c r="G371" s="238"/>
      <c r="H371" s="238"/>
      <c r="I371" s="238"/>
      <c r="J371" s="238"/>
      <c r="K371" s="238"/>
      <c r="L371" s="238"/>
    </row>
    <row r="372" spans="1:12" x14ac:dyDescent="0.3">
      <c r="A372" s="238"/>
      <c r="B372" s="238"/>
      <c r="C372" s="238"/>
      <c r="D372" s="238"/>
      <c r="E372" s="238"/>
      <c r="F372" s="238"/>
      <c r="G372" s="238"/>
      <c r="H372" s="238"/>
      <c r="I372" s="238"/>
      <c r="J372" s="238"/>
      <c r="K372" s="238"/>
      <c r="L372" s="238"/>
    </row>
    <row r="373" spans="1:12" x14ac:dyDescent="0.3">
      <c r="A373" s="238"/>
      <c r="B373" s="238"/>
      <c r="C373" s="238"/>
      <c r="D373" s="238"/>
      <c r="E373" s="238"/>
      <c r="F373" s="238"/>
      <c r="G373" s="238"/>
      <c r="H373" s="238"/>
      <c r="I373" s="238"/>
      <c r="J373" s="238"/>
      <c r="K373" s="238"/>
      <c r="L373" s="238"/>
    </row>
    <row r="374" spans="1:12" x14ac:dyDescent="0.3">
      <c r="A374" s="238"/>
      <c r="B374" s="238"/>
      <c r="C374" s="238"/>
      <c r="D374" s="238"/>
      <c r="E374" s="238"/>
      <c r="F374" s="238"/>
      <c r="G374" s="238"/>
      <c r="H374" s="238"/>
      <c r="I374" s="238"/>
      <c r="J374" s="238"/>
      <c r="K374" s="238"/>
      <c r="L374" s="238"/>
    </row>
    <row r="375" spans="1:12" x14ac:dyDescent="0.3">
      <c r="A375" s="238"/>
      <c r="B375" s="238"/>
      <c r="C375" s="238"/>
      <c r="D375" s="238"/>
      <c r="E375" s="238"/>
      <c r="F375" s="238"/>
      <c r="G375" s="238"/>
      <c r="H375" s="238"/>
      <c r="I375" s="238"/>
      <c r="J375" s="238"/>
      <c r="K375" s="238"/>
      <c r="L375" s="238"/>
    </row>
    <row r="376" spans="1:12" x14ac:dyDescent="0.3">
      <c r="A376" s="238"/>
      <c r="B376" s="238"/>
      <c r="C376" s="238"/>
      <c r="D376" s="238"/>
      <c r="E376" s="238"/>
      <c r="F376" s="238"/>
      <c r="G376" s="238"/>
      <c r="H376" s="238"/>
      <c r="I376" s="238"/>
      <c r="J376" s="238"/>
      <c r="K376" s="238"/>
      <c r="L376" s="238"/>
    </row>
    <row r="377" spans="1:12" x14ac:dyDescent="0.3">
      <c r="A377" s="238"/>
      <c r="B377" s="238"/>
      <c r="C377" s="238"/>
      <c r="D377" s="238"/>
      <c r="E377" s="238"/>
      <c r="F377" s="238"/>
      <c r="G377" s="238"/>
      <c r="H377" s="238"/>
      <c r="I377" s="238"/>
      <c r="J377" s="238"/>
      <c r="K377" s="238"/>
      <c r="L377" s="238"/>
    </row>
    <row r="378" spans="1:12" x14ac:dyDescent="0.3">
      <c r="A378" s="238"/>
      <c r="B378" s="238"/>
      <c r="C378" s="238"/>
      <c r="D378" s="238"/>
      <c r="E378" s="238"/>
      <c r="F378" s="238"/>
      <c r="G378" s="238"/>
      <c r="H378" s="238"/>
      <c r="I378" s="238"/>
      <c r="J378" s="238"/>
      <c r="K378" s="238"/>
      <c r="L378" s="238"/>
    </row>
    <row r="379" spans="1:12" x14ac:dyDescent="0.3">
      <c r="A379" s="238"/>
      <c r="B379" s="238"/>
      <c r="C379" s="238"/>
      <c r="D379" s="238"/>
      <c r="E379" s="238"/>
      <c r="F379" s="238"/>
      <c r="G379" s="238"/>
      <c r="H379" s="238"/>
      <c r="I379" s="238"/>
      <c r="J379" s="238"/>
      <c r="K379" s="238"/>
      <c r="L379" s="238"/>
    </row>
    <row r="380" spans="1:12" x14ac:dyDescent="0.3">
      <c r="A380" s="238"/>
      <c r="B380" s="238"/>
      <c r="C380" s="238"/>
      <c r="D380" s="238"/>
      <c r="E380" s="238"/>
      <c r="F380" s="238"/>
      <c r="G380" s="238"/>
      <c r="H380" s="238"/>
      <c r="I380" s="238"/>
      <c r="J380" s="238"/>
      <c r="K380" s="238"/>
      <c r="L380" s="238"/>
    </row>
    <row r="381" spans="1:12" x14ac:dyDescent="0.3">
      <c r="A381" s="238"/>
      <c r="B381" s="238"/>
      <c r="C381" s="238"/>
      <c r="D381" s="238"/>
      <c r="E381" s="238"/>
      <c r="F381" s="238"/>
      <c r="G381" s="238"/>
      <c r="H381" s="238"/>
      <c r="I381" s="238"/>
      <c r="J381" s="238"/>
      <c r="K381" s="238"/>
      <c r="L381" s="238"/>
    </row>
    <row r="382" spans="1:12" x14ac:dyDescent="0.3">
      <c r="A382" s="238"/>
      <c r="B382" s="238"/>
      <c r="C382" s="238"/>
      <c r="D382" s="238"/>
      <c r="E382" s="238"/>
      <c r="F382" s="238"/>
      <c r="G382" s="238"/>
      <c r="H382" s="238"/>
      <c r="I382" s="238"/>
      <c r="J382" s="238"/>
      <c r="K382" s="238"/>
      <c r="L382" s="238"/>
    </row>
    <row r="383" spans="1:12" x14ac:dyDescent="0.3">
      <c r="A383" s="238"/>
      <c r="B383" s="238"/>
      <c r="C383" s="238"/>
      <c r="D383" s="238"/>
      <c r="E383" s="238"/>
      <c r="F383" s="238"/>
      <c r="G383" s="238"/>
      <c r="H383" s="238"/>
      <c r="I383" s="238"/>
      <c r="J383" s="238"/>
      <c r="K383" s="238"/>
      <c r="L383" s="238"/>
    </row>
    <row r="384" spans="1:12" x14ac:dyDescent="0.3">
      <c r="A384" s="238"/>
      <c r="B384" s="238"/>
      <c r="C384" s="238"/>
      <c r="D384" s="238"/>
      <c r="E384" s="238"/>
      <c r="F384" s="238"/>
      <c r="G384" s="238"/>
      <c r="H384" s="238"/>
      <c r="I384" s="238"/>
      <c r="J384" s="238"/>
      <c r="K384" s="238"/>
      <c r="L384" s="238"/>
    </row>
    <row r="385" spans="1:12" x14ac:dyDescent="0.3">
      <c r="A385" s="238"/>
      <c r="B385" s="238"/>
      <c r="C385" s="238"/>
      <c r="D385" s="238"/>
      <c r="E385" s="238"/>
      <c r="F385" s="238"/>
      <c r="G385" s="238"/>
      <c r="H385" s="238"/>
      <c r="I385" s="238"/>
      <c r="J385" s="238"/>
      <c r="K385" s="238"/>
      <c r="L385" s="238"/>
    </row>
    <row r="386" spans="1:12" x14ac:dyDescent="0.3">
      <c r="A386" s="238"/>
      <c r="B386" s="238"/>
      <c r="C386" s="238"/>
      <c r="D386" s="238"/>
      <c r="E386" s="238"/>
      <c r="F386" s="238"/>
      <c r="G386" s="238"/>
      <c r="H386" s="238"/>
      <c r="I386" s="238"/>
      <c r="J386" s="238"/>
      <c r="K386" s="238"/>
      <c r="L386" s="238"/>
    </row>
    <row r="387" spans="1:12" x14ac:dyDescent="0.3">
      <c r="A387" s="238"/>
      <c r="B387" s="238"/>
      <c r="C387" s="238"/>
      <c r="D387" s="238"/>
      <c r="E387" s="238"/>
      <c r="F387" s="238"/>
      <c r="G387" s="238"/>
      <c r="H387" s="238"/>
      <c r="I387" s="238"/>
      <c r="J387" s="238"/>
      <c r="K387" s="238"/>
      <c r="L387" s="238"/>
    </row>
    <row r="388" spans="1:12" x14ac:dyDescent="0.3">
      <c r="A388" s="238"/>
      <c r="B388" s="238"/>
      <c r="C388" s="238"/>
      <c r="D388" s="238"/>
      <c r="E388" s="238"/>
      <c r="F388" s="238"/>
      <c r="G388" s="238"/>
      <c r="H388" s="238"/>
      <c r="I388" s="238"/>
      <c r="J388" s="238"/>
      <c r="K388" s="238"/>
      <c r="L388" s="238"/>
    </row>
    <row r="389" spans="1:12" x14ac:dyDescent="0.3">
      <c r="A389" s="238"/>
      <c r="B389" s="238"/>
      <c r="C389" s="238"/>
      <c r="D389" s="238"/>
      <c r="E389" s="238"/>
      <c r="F389" s="238"/>
      <c r="G389" s="238"/>
      <c r="H389" s="238"/>
      <c r="I389" s="238"/>
      <c r="J389" s="238"/>
      <c r="K389" s="238"/>
      <c r="L389" s="238"/>
    </row>
    <row r="390" spans="1:12" x14ac:dyDescent="0.3">
      <c r="A390" s="238"/>
      <c r="B390" s="238"/>
      <c r="C390" s="238"/>
      <c r="D390" s="238"/>
      <c r="E390" s="238"/>
      <c r="F390" s="238"/>
      <c r="G390" s="238"/>
      <c r="H390" s="238"/>
      <c r="I390" s="238"/>
      <c r="J390" s="238"/>
      <c r="K390" s="238"/>
      <c r="L390" s="238"/>
    </row>
    <row r="391" spans="1:12" x14ac:dyDescent="0.3">
      <c r="A391" s="238"/>
      <c r="B391" s="238"/>
      <c r="C391" s="238"/>
      <c r="D391" s="238"/>
      <c r="E391" s="238"/>
      <c r="F391" s="238"/>
      <c r="G391" s="238"/>
      <c r="H391" s="238"/>
      <c r="I391" s="238"/>
      <c r="J391" s="238"/>
      <c r="K391" s="238"/>
      <c r="L391" s="238"/>
    </row>
    <row r="392" spans="1:12" x14ac:dyDescent="0.3">
      <c r="A392" s="238"/>
      <c r="B392" s="238"/>
      <c r="C392" s="238"/>
      <c r="D392" s="238"/>
      <c r="E392" s="238"/>
      <c r="F392" s="238"/>
      <c r="G392" s="238"/>
      <c r="H392" s="238"/>
      <c r="I392" s="238"/>
      <c r="J392" s="238"/>
      <c r="K392" s="238"/>
      <c r="L392" s="238"/>
    </row>
    <row r="393" spans="1:12" x14ac:dyDescent="0.3">
      <c r="A393" s="238"/>
      <c r="B393" s="238"/>
      <c r="C393" s="238"/>
      <c r="D393" s="238"/>
      <c r="E393" s="238"/>
      <c r="F393" s="238"/>
      <c r="G393" s="238"/>
      <c r="H393" s="238"/>
      <c r="I393" s="238"/>
      <c r="J393" s="238"/>
      <c r="K393" s="238"/>
      <c r="L393" s="238"/>
    </row>
    <row r="394" spans="1:12" x14ac:dyDescent="0.3">
      <c r="A394" s="238"/>
      <c r="B394" s="238"/>
      <c r="C394" s="238"/>
      <c r="D394" s="238"/>
      <c r="E394" s="238"/>
      <c r="F394" s="238"/>
      <c r="G394" s="238"/>
      <c r="H394" s="238"/>
      <c r="I394" s="238"/>
      <c r="J394" s="238"/>
      <c r="K394" s="238"/>
      <c r="L394" s="238"/>
    </row>
    <row r="395" spans="1:12" x14ac:dyDescent="0.3">
      <c r="A395" s="238"/>
      <c r="B395" s="238"/>
      <c r="C395" s="238"/>
      <c r="D395" s="238"/>
      <c r="E395" s="238"/>
      <c r="F395" s="238"/>
      <c r="G395" s="238"/>
      <c r="H395" s="238"/>
      <c r="I395" s="238"/>
      <c r="J395" s="238"/>
      <c r="K395" s="238"/>
      <c r="L395" s="238"/>
    </row>
    <row r="396" spans="1:12" x14ac:dyDescent="0.3">
      <c r="A396" s="238"/>
      <c r="B396" s="238"/>
      <c r="C396" s="238"/>
      <c r="D396" s="238"/>
      <c r="E396" s="238"/>
      <c r="F396" s="238"/>
      <c r="G396" s="238"/>
      <c r="H396" s="238"/>
      <c r="I396" s="238"/>
      <c r="J396" s="238"/>
      <c r="K396" s="238"/>
      <c r="L396" s="238"/>
    </row>
    <row r="397" spans="1:12" x14ac:dyDescent="0.3">
      <c r="A397" s="238"/>
      <c r="B397" s="238"/>
      <c r="C397" s="238"/>
      <c r="D397" s="238"/>
      <c r="E397" s="238"/>
      <c r="F397" s="238"/>
      <c r="G397" s="238"/>
      <c r="H397" s="238"/>
      <c r="I397" s="238"/>
      <c r="J397" s="238"/>
      <c r="K397" s="238"/>
      <c r="L397" s="238"/>
    </row>
    <row r="398" spans="1:12" x14ac:dyDescent="0.3">
      <c r="A398" s="238"/>
      <c r="B398" s="238"/>
      <c r="C398" s="238"/>
      <c r="D398" s="238"/>
      <c r="E398" s="238"/>
      <c r="F398" s="238"/>
      <c r="G398" s="238"/>
      <c r="H398" s="238"/>
      <c r="I398" s="238"/>
      <c r="J398" s="238"/>
      <c r="K398" s="238"/>
      <c r="L398" s="238"/>
    </row>
    <row r="399" spans="1:12" x14ac:dyDescent="0.3">
      <c r="A399" s="238"/>
      <c r="B399" s="238"/>
      <c r="C399" s="238"/>
      <c r="D399" s="238"/>
      <c r="E399" s="238"/>
      <c r="F399" s="238"/>
      <c r="G399" s="238"/>
      <c r="H399" s="238"/>
      <c r="I399" s="238"/>
      <c r="J399" s="238"/>
      <c r="K399" s="238"/>
      <c r="L399" s="238"/>
    </row>
    <row r="400" spans="1:12" x14ac:dyDescent="0.3">
      <c r="A400" s="238"/>
      <c r="B400" s="238"/>
      <c r="C400" s="238"/>
      <c r="D400" s="238"/>
      <c r="E400" s="238"/>
      <c r="F400" s="238"/>
      <c r="G400" s="238"/>
      <c r="H400" s="238"/>
      <c r="I400" s="238"/>
      <c r="J400" s="238"/>
      <c r="K400" s="238"/>
      <c r="L400" s="238"/>
    </row>
    <row r="401" spans="1:12" x14ac:dyDescent="0.3">
      <c r="A401" s="238"/>
      <c r="B401" s="238"/>
      <c r="C401" s="238"/>
      <c r="D401" s="238"/>
      <c r="E401" s="238"/>
      <c r="F401" s="238"/>
      <c r="G401" s="238"/>
      <c r="H401" s="238"/>
      <c r="I401" s="238"/>
      <c r="J401" s="238"/>
      <c r="K401" s="238"/>
      <c r="L401" s="238"/>
    </row>
    <row r="402" spans="1:12" x14ac:dyDescent="0.3">
      <c r="A402" s="238"/>
      <c r="B402" s="238"/>
      <c r="C402" s="238"/>
      <c r="D402" s="238"/>
      <c r="E402" s="238"/>
      <c r="F402" s="238"/>
      <c r="G402" s="238"/>
      <c r="H402" s="238"/>
      <c r="I402" s="238"/>
      <c r="J402" s="238"/>
      <c r="K402" s="238"/>
      <c r="L402" s="238"/>
    </row>
    <row r="403" spans="1:12" x14ac:dyDescent="0.3">
      <c r="A403" s="238"/>
      <c r="B403" s="238"/>
      <c r="C403" s="238"/>
      <c r="D403" s="238"/>
      <c r="E403" s="238"/>
      <c r="F403" s="238"/>
      <c r="G403" s="238"/>
      <c r="H403" s="238"/>
      <c r="I403" s="238"/>
      <c r="J403" s="238"/>
      <c r="K403" s="238"/>
      <c r="L403" s="238"/>
    </row>
    <row r="404" spans="1:12" x14ac:dyDescent="0.3">
      <c r="A404" s="238"/>
      <c r="B404" s="238"/>
      <c r="C404" s="238"/>
      <c r="D404" s="238"/>
      <c r="E404" s="238"/>
      <c r="F404" s="238"/>
      <c r="G404" s="238"/>
      <c r="H404" s="238"/>
      <c r="I404" s="238"/>
      <c r="J404" s="238"/>
      <c r="K404" s="238"/>
      <c r="L404" s="238"/>
    </row>
    <row r="405" spans="1:12" x14ac:dyDescent="0.3">
      <c r="A405" s="238"/>
      <c r="B405" s="238"/>
      <c r="C405" s="238"/>
      <c r="D405" s="238"/>
      <c r="E405" s="238"/>
      <c r="F405" s="238"/>
      <c r="G405" s="238"/>
      <c r="H405" s="238"/>
      <c r="I405" s="238"/>
      <c r="J405" s="238"/>
      <c r="K405" s="238"/>
      <c r="L405" s="238"/>
    </row>
    <row r="406" spans="1:12" x14ac:dyDescent="0.3">
      <c r="A406" s="238"/>
      <c r="B406" s="238"/>
      <c r="C406" s="238"/>
      <c r="D406" s="238"/>
      <c r="E406" s="238"/>
      <c r="F406" s="238"/>
      <c r="G406" s="238"/>
      <c r="H406" s="238"/>
      <c r="I406" s="238"/>
      <c r="J406" s="238"/>
      <c r="K406" s="238"/>
      <c r="L406" s="238"/>
    </row>
    <row r="407" spans="1:12" x14ac:dyDescent="0.3">
      <c r="A407" s="238"/>
      <c r="B407" s="238"/>
      <c r="C407" s="238"/>
      <c r="D407" s="238"/>
      <c r="E407" s="238"/>
      <c r="F407" s="238"/>
      <c r="G407" s="238"/>
      <c r="H407" s="238"/>
      <c r="I407" s="238"/>
      <c r="J407" s="238"/>
      <c r="K407" s="238"/>
      <c r="L407" s="238"/>
    </row>
    <row r="408" spans="1:12" x14ac:dyDescent="0.3">
      <c r="A408" s="238"/>
      <c r="B408" s="238"/>
      <c r="C408" s="238"/>
      <c r="D408" s="238"/>
      <c r="E408" s="238"/>
      <c r="F408" s="238"/>
      <c r="G408" s="238"/>
      <c r="H408" s="238"/>
      <c r="I408" s="238"/>
      <c r="J408" s="238"/>
      <c r="K408" s="238"/>
      <c r="L408" s="238"/>
    </row>
    <row r="409" spans="1:12" x14ac:dyDescent="0.3">
      <c r="A409" s="238"/>
      <c r="B409" s="238"/>
      <c r="C409" s="238"/>
      <c r="D409" s="238"/>
      <c r="E409" s="238"/>
      <c r="F409" s="238"/>
      <c r="G409" s="238"/>
      <c r="H409" s="238"/>
      <c r="I409" s="238"/>
      <c r="J409" s="238"/>
      <c r="K409" s="238"/>
      <c r="L409" s="238"/>
    </row>
    <row r="410" spans="1:12" x14ac:dyDescent="0.3">
      <c r="A410" s="238"/>
      <c r="B410" s="238"/>
      <c r="C410" s="238"/>
      <c r="D410" s="238"/>
      <c r="E410" s="238"/>
      <c r="F410" s="238"/>
      <c r="G410" s="238"/>
      <c r="H410" s="238"/>
      <c r="I410" s="238"/>
      <c r="J410" s="238"/>
      <c r="K410" s="238"/>
      <c r="L410" s="238"/>
    </row>
    <row r="411" spans="1:12" x14ac:dyDescent="0.3">
      <c r="A411" s="238"/>
      <c r="B411" s="238"/>
      <c r="C411" s="238"/>
      <c r="D411" s="238"/>
      <c r="E411" s="238"/>
      <c r="F411" s="238"/>
      <c r="G411" s="238"/>
      <c r="H411" s="238"/>
      <c r="I411" s="238"/>
      <c r="J411" s="238"/>
      <c r="K411" s="238"/>
      <c r="L411" s="238"/>
    </row>
    <row r="412" spans="1:12" x14ac:dyDescent="0.3">
      <c r="A412" s="238"/>
      <c r="B412" s="238"/>
      <c r="C412" s="238"/>
      <c r="D412" s="238"/>
      <c r="E412" s="238"/>
      <c r="F412" s="238"/>
      <c r="G412" s="238"/>
      <c r="H412" s="238"/>
      <c r="I412" s="238"/>
      <c r="J412" s="238"/>
      <c r="K412" s="238"/>
      <c r="L412" s="238"/>
    </row>
    <row r="413" spans="1:12" x14ac:dyDescent="0.3">
      <c r="A413" s="238"/>
      <c r="B413" s="238"/>
      <c r="C413" s="238"/>
      <c r="D413" s="238"/>
      <c r="E413" s="238"/>
      <c r="F413" s="238"/>
      <c r="G413" s="238"/>
      <c r="H413" s="238"/>
      <c r="I413" s="238"/>
      <c r="J413" s="238"/>
      <c r="K413" s="238"/>
      <c r="L413" s="238"/>
    </row>
    <row r="414" spans="1:12" x14ac:dyDescent="0.3">
      <c r="A414" s="238"/>
      <c r="B414" s="238"/>
      <c r="C414" s="238"/>
      <c r="D414" s="238"/>
      <c r="E414" s="238"/>
      <c r="F414" s="238"/>
      <c r="G414" s="238"/>
      <c r="H414" s="238"/>
      <c r="I414" s="238"/>
      <c r="J414" s="238"/>
      <c r="K414" s="238"/>
      <c r="L414" s="238"/>
    </row>
    <row r="415" spans="1:12" x14ac:dyDescent="0.3">
      <c r="A415" s="238"/>
      <c r="B415" s="238"/>
      <c r="C415" s="238"/>
      <c r="D415" s="238"/>
      <c r="E415" s="238"/>
      <c r="F415" s="238"/>
      <c r="G415" s="238"/>
      <c r="H415" s="238"/>
      <c r="I415" s="238"/>
      <c r="J415" s="238"/>
      <c r="K415" s="238"/>
      <c r="L415" s="238"/>
    </row>
    <row r="416" spans="1:12" x14ac:dyDescent="0.3">
      <c r="A416" s="238"/>
      <c r="B416" s="238"/>
      <c r="C416" s="238"/>
      <c r="D416" s="238"/>
      <c r="E416" s="238"/>
      <c r="F416" s="238"/>
      <c r="G416" s="238"/>
      <c r="H416" s="238"/>
      <c r="I416" s="238"/>
      <c r="J416" s="238"/>
      <c r="K416" s="238"/>
      <c r="L416" s="238"/>
    </row>
    <row r="417" spans="1:12" x14ac:dyDescent="0.3">
      <c r="A417" s="238"/>
      <c r="B417" s="238"/>
      <c r="C417" s="238"/>
      <c r="D417" s="238"/>
      <c r="E417" s="238"/>
      <c r="F417" s="238"/>
      <c r="G417" s="238"/>
      <c r="H417" s="238"/>
      <c r="I417" s="238"/>
      <c r="J417" s="238"/>
      <c r="K417" s="238"/>
      <c r="L417" s="238"/>
    </row>
    <row r="418" spans="1:12" x14ac:dyDescent="0.3">
      <c r="A418" s="238"/>
      <c r="B418" s="238"/>
      <c r="C418" s="238"/>
      <c r="D418" s="238"/>
      <c r="E418" s="238"/>
      <c r="F418" s="238"/>
      <c r="G418" s="238"/>
      <c r="H418" s="238"/>
      <c r="I418" s="238"/>
      <c r="J418" s="238"/>
      <c r="K418" s="238"/>
      <c r="L418" s="238"/>
    </row>
    <row r="419" spans="1:12" x14ac:dyDescent="0.3">
      <c r="A419" s="238"/>
      <c r="B419" s="238"/>
      <c r="C419" s="238"/>
      <c r="D419" s="238"/>
      <c r="E419" s="238"/>
      <c r="F419" s="238"/>
      <c r="G419" s="238"/>
      <c r="H419" s="238"/>
      <c r="I419" s="238"/>
      <c r="J419" s="238"/>
      <c r="K419" s="238"/>
      <c r="L419" s="238"/>
    </row>
    <row r="420" spans="1:12" x14ac:dyDescent="0.3">
      <c r="A420" s="238"/>
      <c r="B420" s="238"/>
      <c r="C420" s="238"/>
      <c r="D420" s="238"/>
      <c r="E420" s="238"/>
      <c r="F420" s="238"/>
      <c r="G420" s="238"/>
      <c r="H420" s="238"/>
      <c r="I420" s="238"/>
      <c r="J420" s="238"/>
      <c r="K420" s="238"/>
      <c r="L420" s="238"/>
    </row>
    <row r="421" spans="1:12" x14ac:dyDescent="0.3">
      <c r="A421" s="238"/>
      <c r="B421" s="238"/>
      <c r="C421" s="238"/>
      <c r="D421" s="238"/>
      <c r="E421" s="238"/>
      <c r="F421" s="238"/>
      <c r="G421" s="238"/>
      <c r="H421" s="238"/>
      <c r="I421" s="238"/>
      <c r="J421" s="238"/>
      <c r="K421" s="238"/>
      <c r="L421" s="238"/>
    </row>
    <row r="422" spans="1:12" x14ac:dyDescent="0.3">
      <c r="A422" s="238"/>
      <c r="B422" s="238"/>
      <c r="C422" s="238"/>
      <c r="D422" s="238"/>
      <c r="E422" s="238"/>
      <c r="F422" s="238"/>
      <c r="G422" s="238"/>
      <c r="H422" s="238"/>
      <c r="I422" s="238"/>
      <c r="J422" s="238"/>
      <c r="K422" s="238"/>
      <c r="L422" s="238"/>
    </row>
    <row r="423" spans="1:12" x14ac:dyDescent="0.3">
      <c r="A423" s="238"/>
      <c r="B423" s="238"/>
      <c r="C423" s="238"/>
      <c r="D423" s="238"/>
      <c r="E423" s="238"/>
      <c r="F423" s="238"/>
      <c r="G423" s="238"/>
      <c r="H423" s="238"/>
      <c r="I423" s="238"/>
      <c r="J423" s="238"/>
      <c r="K423" s="238"/>
      <c r="L423" s="238"/>
    </row>
    <row r="424" spans="1:12" x14ac:dyDescent="0.3">
      <c r="A424" s="238"/>
      <c r="B424" s="238"/>
      <c r="C424" s="238"/>
      <c r="D424" s="238"/>
      <c r="E424" s="238"/>
      <c r="F424" s="238"/>
      <c r="G424" s="238"/>
      <c r="H424" s="238"/>
      <c r="I424" s="238"/>
      <c r="J424" s="238"/>
      <c r="K424" s="238"/>
      <c r="L424" s="238"/>
    </row>
    <row r="425" spans="1:12" x14ac:dyDescent="0.3">
      <c r="A425" s="238"/>
      <c r="B425" s="238"/>
      <c r="C425" s="238"/>
      <c r="D425" s="238"/>
      <c r="E425" s="238"/>
      <c r="F425" s="238"/>
      <c r="G425" s="238"/>
      <c r="H425" s="238"/>
      <c r="I425" s="238"/>
      <c r="J425" s="238"/>
      <c r="K425" s="238"/>
      <c r="L425" s="238"/>
    </row>
    <row r="426" spans="1:12" x14ac:dyDescent="0.3">
      <c r="A426" s="238"/>
      <c r="B426" s="238"/>
      <c r="C426" s="238"/>
      <c r="D426" s="238"/>
      <c r="E426" s="238"/>
      <c r="F426" s="238"/>
      <c r="G426" s="238"/>
      <c r="H426" s="238"/>
      <c r="I426" s="238"/>
      <c r="J426" s="238"/>
      <c r="K426" s="238"/>
      <c r="L426" s="238"/>
    </row>
    <row r="427" spans="1:12" x14ac:dyDescent="0.3">
      <c r="A427" s="238"/>
      <c r="B427" s="238"/>
      <c r="C427" s="238"/>
      <c r="D427" s="238"/>
      <c r="E427" s="238"/>
      <c r="F427" s="238"/>
      <c r="G427" s="238"/>
      <c r="H427" s="238"/>
      <c r="I427" s="238"/>
      <c r="J427" s="238"/>
      <c r="K427" s="238"/>
      <c r="L427" s="238"/>
    </row>
    <row r="428" spans="1:12" x14ac:dyDescent="0.3">
      <c r="A428" s="238"/>
      <c r="B428" s="238"/>
      <c r="C428" s="238"/>
      <c r="D428" s="238"/>
      <c r="E428" s="238"/>
      <c r="F428" s="238"/>
      <c r="G428" s="238"/>
      <c r="H428" s="238"/>
      <c r="I428" s="238"/>
      <c r="J428" s="238"/>
      <c r="K428" s="238"/>
      <c r="L428" s="238"/>
    </row>
    <row r="429" spans="1:12" x14ac:dyDescent="0.3">
      <c r="A429" s="238"/>
      <c r="B429" s="238"/>
      <c r="C429" s="238"/>
      <c r="D429" s="238"/>
      <c r="E429" s="238"/>
      <c r="F429" s="238"/>
      <c r="G429" s="238"/>
      <c r="H429" s="238"/>
      <c r="I429" s="238"/>
      <c r="J429" s="238"/>
      <c r="K429" s="238"/>
      <c r="L429" s="238"/>
    </row>
    <row r="430" spans="1:12" x14ac:dyDescent="0.3">
      <c r="A430" s="238"/>
      <c r="B430" s="238"/>
      <c r="C430" s="238"/>
      <c r="D430" s="238"/>
      <c r="E430" s="238"/>
      <c r="F430" s="238"/>
      <c r="G430" s="238"/>
      <c r="H430" s="238"/>
      <c r="I430" s="238"/>
      <c r="J430" s="238"/>
      <c r="K430" s="238"/>
      <c r="L430" s="238"/>
    </row>
    <row r="431" spans="1:12" x14ac:dyDescent="0.3">
      <c r="A431" s="238"/>
      <c r="B431" s="238"/>
      <c r="C431" s="238"/>
      <c r="D431" s="238"/>
      <c r="E431" s="238"/>
      <c r="F431" s="238"/>
      <c r="G431" s="238"/>
      <c r="H431" s="238"/>
      <c r="I431" s="238"/>
      <c r="J431" s="238"/>
      <c r="K431" s="238"/>
      <c r="L431" s="238"/>
    </row>
    <row r="432" spans="1:12" x14ac:dyDescent="0.3">
      <c r="A432" s="238"/>
      <c r="B432" s="238"/>
      <c r="C432" s="238"/>
      <c r="D432" s="238"/>
      <c r="E432" s="238"/>
      <c r="F432" s="238"/>
      <c r="G432" s="238"/>
      <c r="H432" s="238"/>
      <c r="I432" s="238"/>
      <c r="J432" s="238"/>
      <c r="K432" s="238"/>
      <c r="L432" s="238"/>
    </row>
    <row r="433" spans="1:12" x14ac:dyDescent="0.3">
      <c r="A433" s="238"/>
      <c r="B433" s="238"/>
      <c r="C433" s="238"/>
      <c r="D433" s="238"/>
      <c r="E433" s="238"/>
      <c r="F433" s="238"/>
      <c r="G433" s="238"/>
      <c r="H433" s="238"/>
      <c r="I433" s="238"/>
      <c r="J433" s="238"/>
      <c r="K433" s="238"/>
      <c r="L433" s="238"/>
    </row>
    <row r="434" spans="1:12" x14ac:dyDescent="0.3">
      <c r="A434" s="238"/>
      <c r="B434" s="238"/>
      <c r="C434" s="238"/>
      <c r="D434" s="238"/>
      <c r="E434" s="238"/>
      <c r="F434" s="238"/>
      <c r="G434" s="238"/>
      <c r="H434" s="238"/>
      <c r="I434" s="238"/>
      <c r="J434" s="238"/>
      <c r="K434" s="238"/>
      <c r="L434" s="238"/>
    </row>
    <row r="435" spans="1:12" x14ac:dyDescent="0.3">
      <c r="A435" s="238"/>
      <c r="B435" s="238"/>
      <c r="C435" s="238"/>
      <c r="D435" s="238"/>
      <c r="E435" s="238"/>
      <c r="F435" s="238"/>
      <c r="G435" s="238"/>
      <c r="H435" s="238"/>
      <c r="I435" s="238"/>
      <c r="J435" s="238"/>
      <c r="K435" s="238"/>
      <c r="L435" s="238"/>
    </row>
    <row r="436" spans="1:12" x14ac:dyDescent="0.3">
      <c r="A436" s="238"/>
      <c r="B436" s="238"/>
      <c r="C436" s="238"/>
      <c r="D436" s="238"/>
      <c r="E436" s="238"/>
      <c r="F436" s="238"/>
      <c r="G436" s="238"/>
      <c r="H436" s="238"/>
      <c r="I436" s="238"/>
      <c r="J436" s="238"/>
      <c r="K436" s="238"/>
      <c r="L436" s="238"/>
    </row>
    <row r="437" spans="1:12" x14ac:dyDescent="0.3">
      <c r="A437" s="238"/>
      <c r="B437" s="238"/>
      <c r="C437" s="238"/>
      <c r="D437" s="238"/>
      <c r="E437" s="238"/>
      <c r="F437" s="238"/>
      <c r="G437" s="238"/>
      <c r="H437" s="238"/>
      <c r="I437" s="238"/>
      <c r="J437" s="238"/>
      <c r="K437" s="238"/>
      <c r="L437" s="238"/>
    </row>
    <row r="438" spans="1:12" x14ac:dyDescent="0.3">
      <c r="A438" s="238"/>
      <c r="B438" s="238"/>
      <c r="C438" s="238"/>
      <c r="D438" s="238"/>
      <c r="E438" s="238"/>
      <c r="F438" s="238"/>
      <c r="G438" s="238"/>
      <c r="H438" s="238"/>
      <c r="I438" s="238"/>
      <c r="J438" s="238"/>
      <c r="K438" s="238"/>
      <c r="L438" s="238"/>
    </row>
    <row r="439" spans="1:12" x14ac:dyDescent="0.3">
      <c r="A439" s="238"/>
      <c r="B439" s="238"/>
      <c r="C439" s="238"/>
      <c r="D439" s="238"/>
      <c r="E439" s="238"/>
      <c r="F439" s="238"/>
      <c r="G439" s="238"/>
      <c r="H439" s="238"/>
      <c r="I439" s="238"/>
      <c r="J439" s="238"/>
      <c r="K439" s="238"/>
      <c r="L439" s="238"/>
    </row>
    <row r="440" spans="1:12" x14ac:dyDescent="0.3">
      <c r="A440" s="238"/>
      <c r="B440" s="238"/>
      <c r="C440" s="238"/>
      <c r="D440" s="238"/>
      <c r="E440" s="238"/>
      <c r="F440" s="238"/>
      <c r="G440" s="238"/>
      <c r="H440" s="238"/>
      <c r="I440" s="238"/>
      <c r="J440" s="238"/>
      <c r="K440" s="238"/>
      <c r="L440" s="238"/>
    </row>
    <row r="441" spans="1:12" x14ac:dyDescent="0.3">
      <c r="A441" s="238"/>
      <c r="B441" s="238"/>
      <c r="C441" s="238"/>
      <c r="D441" s="238"/>
      <c r="E441" s="238"/>
      <c r="F441" s="238"/>
      <c r="G441" s="238"/>
      <c r="H441" s="238"/>
      <c r="I441" s="238"/>
      <c r="J441" s="238"/>
      <c r="K441" s="238"/>
      <c r="L441" s="238"/>
    </row>
    <row r="442" spans="1:12" x14ac:dyDescent="0.3">
      <c r="A442" s="238"/>
      <c r="B442" s="238"/>
      <c r="C442" s="238"/>
      <c r="D442" s="238"/>
      <c r="E442" s="238"/>
      <c r="F442" s="238"/>
      <c r="G442" s="238"/>
      <c r="H442" s="238"/>
      <c r="I442" s="238"/>
      <c r="J442" s="238"/>
      <c r="K442" s="238"/>
      <c r="L442" s="238"/>
    </row>
    <row r="443" spans="1:12" x14ac:dyDescent="0.3">
      <c r="A443" s="238"/>
      <c r="B443" s="238"/>
      <c r="C443" s="238"/>
      <c r="D443" s="238"/>
      <c r="E443" s="238"/>
      <c r="F443" s="238"/>
      <c r="G443" s="238"/>
      <c r="H443" s="238"/>
      <c r="I443" s="238"/>
      <c r="J443" s="238"/>
      <c r="K443" s="238"/>
      <c r="L443" s="238"/>
    </row>
    <row r="444" spans="1:12" x14ac:dyDescent="0.3">
      <c r="A444" s="238"/>
      <c r="B444" s="238"/>
      <c r="C444" s="238"/>
      <c r="D444" s="238"/>
      <c r="E444" s="238"/>
      <c r="F444" s="238"/>
      <c r="G444" s="238"/>
      <c r="H444" s="238"/>
      <c r="I444" s="238"/>
      <c r="J444" s="238"/>
      <c r="K444" s="238"/>
      <c r="L444" s="238"/>
    </row>
    <row r="445" spans="1:12" x14ac:dyDescent="0.3">
      <c r="A445" s="238"/>
      <c r="B445" s="238"/>
      <c r="C445" s="238"/>
      <c r="D445" s="238"/>
      <c r="E445" s="238"/>
      <c r="F445" s="238"/>
      <c r="G445" s="238"/>
      <c r="H445" s="238"/>
      <c r="I445" s="238"/>
      <c r="J445" s="238"/>
      <c r="K445" s="238"/>
      <c r="L445" s="238"/>
    </row>
    <row r="446" spans="1:12" x14ac:dyDescent="0.3">
      <c r="A446" s="238"/>
      <c r="B446" s="238"/>
      <c r="C446" s="238"/>
      <c r="D446" s="238"/>
      <c r="E446" s="238"/>
      <c r="F446" s="238"/>
      <c r="G446" s="238"/>
      <c r="H446" s="238"/>
      <c r="I446" s="238"/>
      <c r="J446" s="238"/>
      <c r="K446" s="238"/>
      <c r="L446" s="238"/>
    </row>
    <row r="447" spans="1:12" x14ac:dyDescent="0.3">
      <c r="A447" s="238"/>
      <c r="B447" s="238"/>
      <c r="C447" s="238"/>
      <c r="D447" s="238"/>
      <c r="E447" s="238"/>
      <c r="F447" s="238"/>
      <c r="G447" s="238"/>
      <c r="H447" s="238"/>
      <c r="I447" s="238"/>
      <c r="J447" s="238"/>
      <c r="K447" s="238"/>
      <c r="L447" s="238"/>
    </row>
    <row r="448" spans="1:12" x14ac:dyDescent="0.3">
      <c r="A448" s="238"/>
      <c r="B448" s="238"/>
      <c r="C448" s="238"/>
      <c r="D448" s="238"/>
      <c r="E448" s="238"/>
      <c r="F448" s="238"/>
      <c r="G448" s="238"/>
      <c r="H448" s="238"/>
      <c r="I448" s="238"/>
      <c r="J448" s="238"/>
      <c r="K448" s="238"/>
      <c r="L448" s="238"/>
    </row>
    <row r="449" spans="1:12" x14ac:dyDescent="0.3">
      <c r="A449" s="238"/>
      <c r="B449" s="238"/>
      <c r="C449" s="238"/>
      <c r="D449" s="238"/>
      <c r="E449" s="238"/>
      <c r="F449" s="238"/>
      <c r="G449" s="238"/>
      <c r="H449" s="238"/>
      <c r="I449" s="238"/>
      <c r="J449" s="238"/>
      <c r="K449" s="238"/>
      <c r="L449" s="238"/>
    </row>
    <row r="450" spans="1:12" x14ac:dyDescent="0.3">
      <c r="A450" s="238"/>
      <c r="B450" s="238"/>
      <c r="C450" s="238"/>
      <c r="D450" s="238"/>
      <c r="E450" s="238"/>
      <c r="F450" s="238"/>
      <c r="G450" s="238"/>
      <c r="H450" s="238"/>
      <c r="I450" s="238"/>
      <c r="J450" s="238"/>
      <c r="K450" s="238"/>
      <c r="L450" s="238"/>
    </row>
    <row r="451" spans="1:12" x14ac:dyDescent="0.3">
      <c r="A451" s="238"/>
      <c r="B451" s="238"/>
      <c r="C451" s="238"/>
      <c r="D451" s="238"/>
      <c r="E451" s="238"/>
      <c r="F451" s="238"/>
      <c r="G451" s="238"/>
      <c r="H451" s="238"/>
      <c r="I451" s="238"/>
      <c r="J451" s="238"/>
      <c r="K451" s="238"/>
      <c r="L451" s="238"/>
    </row>
    <row r="452" spans="1:12" x14ac:dyDescent="0.3">
      <c r="A452" s="238"/>
      <c r="B452" s="238"/>
      <c r="C452" s="238"/>
      <c r="D452" s="238"/>
      <c r="E452" s="238"/>
      <c r="F452" s="238"/>
      <c r="G452" s="238"/>
      <c r="H452" s="238"/>
      <c r="I452" s="238"/>
      <c r="J452" s="238"/>
      <c r="K452" s="238"/>
      <c r="L452" s="238"/>
    </row>
    <row r="453" spans="1:12" x14ac:dyDescent="0.3">
      <c r="A453" s="238"/>
      <c r="B453" s="238"/>
      <c r="C453" s="238"/>
      <c r="D453" s="238"/>
      <c r="E453" s="238"/>
      <c r="F453" s="238"/>
      <c r="G453" s="238"/>
      <c r="H453" s="238"/>
      <c r="I453" s="238"/>
      <c r="J453" s="238"/>
      <c r="K453" s="238"/>
      <c r="L453" s="238"/>
    </row>
    <row r="454" spans="1:12" x14ac:dyDescent="0.3">
      <c r="A454" s="238"/>
      <c r="B454" s="238"/>
      <c r="C454" s="238"/>
      <c r="D454" s="238"/>
      <c r="E454" s="238"/>
      <c r="F454" s="238"/>
      <c r="G454" s="238"/>
      <c r="H454" s="238"/>
      <c r="I454" s="238"/>
      <c r="J454" s="238"/>
      <c r="K454" s="238"/>
      <c r="L454" s="238"/>
    </row>
    <row r="455" spans="1:12" x14ac:dyDescent="0.3">
      <c r="A455" s="238"/>
      <c r="B455" s="238"/>
      <c r="C455" s="238"/>
      <c r="D455" s="238"/>
      <c r="E455" s="238"/>
      <c r="F455" s="238"/>
      <c r="G455" s="238"/>
      <c r="H455" s="238"/>
      <c r="I455" s="238"/>
      <c r="J455" s="238"/>
      <c r="K455" s="238"/>
      <c r="L455" s="238"/>
    </row>
    <row r="456" spans="1:12" x14ac:dyDescent="0.3">
      <c r="A456" s="238"/>
      <c r="B456" s="238"/>
      <c r="C456" s="238"/>
      <c r="D456" s="238"/>
      <c r="E456" s="238"/>
      <c r="F456" s="238"/>
      <c r="G456" s="238"/>
      <c r="H456" s="238"/>
      <c r="I456" s="238"/>
      <c r="J456" s="238"/>
      <c r="K456" s="238"/>
      <c r="L456" s="238"/>
    </row>
    <row r="457" spans="1:12" x14ac:dyDescent="0.3">
      <c r="A457" s="238"/>
      <c r="B457" s="238"/>
      <c r="C457" s="238"/>
      <c r="D457" s="238"/>
      <c r="E457" s="238"/>
      <c r="F457" s="238"/>
      <c r="G457" s="238"/>
      <c r="H457" s="238"/>
      <c r="I457" s="238"/>
      <c r="J457" s="238"/>
      <c r="K457" s="238"/>
      <c r="L457" s="238"/>
    </row>
    <row r="458" spans="1:12" x14ac:dyDescent="0.3">
      <c r="A458" s="238"/>
      <c r="B458" s="238"/>
      <c r="C458" s="238"/>
      <c r="D458" s="238"/>
      <c r="E458" s="238"/>
      <c r="F458" s="238"/>
      <c r="G458" s="238"/>
      <c r="H458" s="238"/>
      <c r="I458" s="238"/>
      <c r="J458" s="238"/>
      <c r="K458" s="238"/>
      <c r="L458" s="238"/>
    </row>
    <row r="459" spans="1:12" x14ac:dyDescent="0.3">
      <c r="A459" s="238"/>
      <c r="B459" s="238"/>
      <c r="C459" s="238"/>
      <c r="D459" s="238"/>
      <c r="E459" s="238"/>
      <c r="F459" s="238"/>
      <c r="G459" s="238"/>
      <c r="H459" s="238"/>
      <c r="I459" s="238"/>
      <c r="J459" s="238"/>
      <c r="K459" s="238"/>
      <c r="L459" s="238"/>
    </row>
    <row r="460" spans="1:12" x14ac:dyDescent="0.3">
      <c r="A460" s="238"/>
      <c r="B460" s="238"/>
      <c r="C460" s="238"/>
      <c r="D460" s="238"/>
      <c r="E460" s="238"/>
      <c r="F460" s="238"/>
      <c r="G460" s="238"/>
      <c r="H460" s="238"/>
      <c r="I460" s="238"/>
      <c r="J460" s="238"/>
      <c r="K460" s="238"/>
      <c r="L460" s="238"/>
    </row>
    <row r="461" spans="1:12" x14ac:dyDescent="0.3">
      <c r="A461" s="238"/>
      <c r="B461" s="238"/>
      <c r="C461" s="238"/>
      <c r="D461" s="238"/>
      <c r="E461" s="238"/>
      <c r="F461" s="238"/>
      <c r="G461" s="238"/>
      <c r="H461" s="238"/>
      <c r="I461" s="238"/>
      <c r="J461" s="238"/>
      <c r="K461" s="238"/>
      <c r="L461" s="238"/>
    </row>
    <row r="462" spans="1:12" x14ac:dyDescent="0.3">
      <c r="A462" s="238"/>
      <c r="B462" s="238"/>
      <c r="C462" s="238"/>
      <c r="D462" s="238"/>
      <c r="E462" s="238"/>
      <c r="F462" s="238"/>
      <c r="G462" s="238"/>
      <c r="H462" s="238"/>
      <c r="I462" s="238"/>
      <c r="J462" s="238"/>
      <c r="K462" s="238"/>
      <c r="L462" s="238"/>
    </row>
    <row r="463" spans="1:12" x14ac:dyDescent="0.3">
      <c r="A463" s="238"/>
      <c r="B463" s="238"/>
      <c r="C463" s="238"/>
      <c r="D463" s="238"/>
      <c r="E463" s="238"/>
      <c r="F463" s="238"/>
      <c r="G463" s="238"/>
      <c r="H463" s="238"/>
      <c r="I463" s="238"/>
      <c r="J463" s="238"/>
      <c r="K463" s="238"/>
      <c r="L463" s="238"/>
    </row>
    <row r="464" spans="1:12" x14ac:dyDescent="0.3">
      <c r="A464" s="238"/>
      <c r="B464" s="238"/>
      <c r="C464" s="238"/>
      <c r="D464" s="238"/>
      <c r="E464" s="238"/>
      <c r="F464" s="238"/>
      <c r="G464" s="238"/>
      <c r="H464" s="238"/>
      <c r="I464" s="238"/>
      <c r="J464" s="238"/>
      <c r="K464" s="238"/>
      <c r="L464" s="238"/>
    </row>
    <row r="465" spans="1:12" x14ac:dyDescent="0.3">
      <c r="A465" s="238"/>
      <c r="B465" s="238"/>
      <c r="C465" s="238"/>
      <c r="D465" s="238"/>
      <c r="E465" s="238"/>
      <c r="F465" s="238"/>
      <c r="G465" s="238"/>
      <c r="H465" s="238"/>
      <c r="I465" s="238"/>
      <c r="J465" s="238"/>
      <c r="K465" s="238"/>
      <c r="L465" s="238"/>
    </row>
    <row r="466" spans="1:12" x14ac:dyDescent="0.3">
      <c r="A466" s="238"/>
      <c r="B466" s="238"/>
      <c r="C466" s="238"/>
      <c r="D466" s="238"/>
      <c r="E466" s="238"/>
      <c r="F466" s="238"/>
      <c r="G466" s="238"/>
      <c r="H466" s="238"/>
      <c r="I466" s="238"/>
      <c r="J466" s="238"/>
      <c r="K466" s="238"/>
      <c r="L466" s="238"/>
    </row>
    <row r="467" spans="1:12" x14ac:dyDescent="0.3">
      <c r="A467" s="238"/>
      <c r="B467" s="238"/>
      <c r="C467" s="238"/>
      <c r="D467" s="238"/>
      <c r="E467" s="238"/>
      <c r="F467" s="238"/>
      <c r="G467" s="238"/>
      <c r="H467" s="238"/>
      <c r="I467" s="238"/>
      <c r="J467" s="238"/>
      <c r="K467" s="238"/>
      <c r="L467" s="238"/>
    </row>
    <row r="468" spans="1:12" x14ac:dyDescent="0.3">
      <c r="A468" s="238"/>
      <c r="B468" s="238"/>
      <c r="C468" s="238"/>
      <c r="D468" s="238"/>
      <c r="E468" s="238"/>
      <c r="F468" s="238"/>
      <c r="G468" s="238"/>
      <c r="H468" s="238"/>
      <c r="I468" s="238"/>
      <c r="J468" s="238"/>
      <c r="K468" s="238"/>
      <c r="L468" s="238"/>
    </row>
    <row r="469" spans="1:12" x14ac:dyDescent="0.3">
      <c r="A469" s="238"/>
      <c r="B469" s="238"/>
      <c r="C469" s="238"/>
      <c r="D469" s="238"/>
      <c r="E469" s="238"/>
      <c r="F469" s="238"/>
      <c r="G469" s="238"/>
      <c r="H469" s="238"/>
      <c r="I469" s="238"/>
      <c r="J469" s="238"/>
      <c r="K469" s="238"/>
      <c r="L469" s="238"/>
    </row>
    <row r="470" spans="1:12" x14ac:dyDescent="0.3">
      <c r="A470" s="238"/>
      <c r="B470" s="238"/>
      <c r="C470" s="238"/>
      <c r="D470" s="238"/>
      <c r="E470" s="238"/>
      <c r="F470" s="238"/>
      <c r="G470" s="238"/>
      <c r="H470" s="238"/>
      <c r="I470" s="238"/>
      <c r="J470" s="238"/>
      <c r="K470" s="238"/>
      <c r="L470" s="238"/>
    </row>
    <row r="471" spans="1:12" x14ac:dyDescent="0.3">
      <c r="A471" s="238"/>
      <c r="B471" s="238"/>
      <c r="C471" s="238"/>
      <c r="D471" s="238"/>
      <c r="E471" s="238"/>
      <c r="F471" s="238"/>
      <c r="G471" s="238"/>
      <c r="H471" s="238"/>
      <c r="I471" s="238"/>
      <c r="J471" s="238"/>
      <c r="K471" s="238"/>
      <c r="L471" s="238"/>
    </row>
    <row r="472" spans="1:12" x14ac:dyDescent="0.3">
      <c r="A472" s="238"/>
      <c r="B472" s="238"/>
      <c r="C472" s="238"/>
      <c r="D472" s="238"/>
      <c r="E472" s="238"/>
      <c r="F472" s="238"/>
      <c r="G472" s="238"/>
      <c r="H472" s="238"/>
      <c r="I472" s="238"/>
      <c r="J472" s="238"/>
      <c r="K472" s="238"/>
      <c r="L472" s="238"/>
    </row>
    <row r="473" spans="1:12" x14ac:dyDescent="0.3">
      <c r="A473" s="238"/>
      <c r="B473" s="238"/>
      <c r="C473" s="238"/>
      <c r="D473" s="238"/>
      <c r="E473" s="238"/>
      <c r="F473" s="238"/>
      <c r="G473" s="238"/>
      <c r="H473" s="238"/>
      <c r="I473" s="238"/>
      <c r="J473" s="238"/>
      <c r="K473" s="238"/>
      <c r="L473" s="238"/>
    </row>
    <row r="474" spans="1:12" x14ac:dyDescent="0.3">
      <c r="A474" s="238"/>
      <c r="B474" s="238"/>
      <c r="C474" s="238"/>
      <c r="D474" s="238"/>
      <c r="E474" s="238"/>
      <c r="F474" s="238"/>
      <c r="G474" s="238"/>
      <c r="H474" s="238"/>
      <c r="I474" s="238"/>
      <c r="J474" s="238"/>
      <c r="K474" s="238"/>
      <c r="L474" s="238"/>
    </row>
    <row r="475" spans="1:12" x14ac:dyDescent="0.3">
      <c r="A475" s="238"/>
      <c r="B475" s="238"/>
      <c r="C475" s="238"/>
      <c r="D475" s="238"/>
      <c r="E475" s="238"/>
      <c r="F475" s="238"/>
      <c r="G475" s="238"/>
      <c r="H475" s="238"/>
      <c r="I475" s="238"/>
      <c r="J475" s="238"/>
      <c r="K475" s="238"/>
      <c r="L475" s="238"/>
    </row>
    <row r="476" spans="1:12" x14ac:dyDescent="0.3">
      <c r="A476" s="238"/>
      <c r="B476" s="238"/>
      <c r="C476" s="238"/>
      <c r="D476" s="238"/>
      <c r="E476" s="238"/>
      <c r="F476" s="238"/>
      <c r="G476" s="238"/>
      <c r="H476" s="238"/>
      <c r="I476" s="238"/>
      <c r="J476" s="238"/>
      <c r="K476" s="238"/>
      <c r="L476" s="238"/>
    </row>
    <row r="477" spans="1:12" x14ac:dyDescent="0.3">
      <c r="A477" s="238"/>
      <c r="B477" s="238"/>
      <c r="C477" s="238"/>
      <c r="D477" s="238"/>
      <c r="E477" s="238"/>
      <c r="F477" s="238"/>
      <c r="G477" s="238"/>
      <c r="H477" s="238"/>
      <c r="I477" s="238"/>
      <c r="J477" s="238"/>
      <c r="K477" s="238"/>
      <c r="L477" s="238"/>
    </row>
    <row r="478" spans="1:12" x14ac:dyDescent="0.3">
      <c r="A478" s="238"/>
      <c r="B478" s="238"/>
      <c r="C478" s="238"/>
      <c r="D478" s="238"/>
      <c r="E478" s="238"/>
      <c r="F478" s="238"/>
      <c r="G478" s="238"/>
      <c r="H478" s="238"/>
      <c r="I478" s="238"/>
      <c r="J478" s="238"/>
      <c r="K478" s="238"/>
      <c r="L478" s="238"/>
    </row>
    <row r="479" spans="1:12" x14ac:dyDescent="0.3">
      <c r="A479" s="238"/>
      <c r="B479" s="238"/>
      <c r="C479" s="238"/>
      <c r="D479" s="238"/>
      <c r="E479" s="238"/>
      <c r="F479" s="238"/>
      <c r="G479" s="238"/>
      <c r="H479" s="238"/>
      <c r="I479" s="238"/>
      <c r="J479" s="238"/>
      <c r="K479" s="238"/>
      <c r="L479" s="238"/>
    </row>
    <row r="480" spans="1:12" x14ac:dyDescent="0.3">
      <c r="A480" s="238"/>
      <c r="B480" s="238"/>
      <c r="C480" s="238"/>
      <c r="D480" s="238"/>
      <c r="E480" s="238"/>
      <c r="F480" s="238"/>
      <c r="G480" s="238"/>
      <c r="H480" s="238"/>
      <c r="I480" s="238"/>
      <c r="J480" s="238"/>
      <c r="K480" s="238"/>
      <c r="L480" s="238"/>
    </row>
    <row r="481" spans="1:12" x14ac:dyDescent="0.3">
      <c r="A481" s="238"/>
      <c r="B481" s="238"/>
      <c r="C481" s="238"/>
      <c r="D481" s="238"/>
      <c r="E481" s="238"/>
      <c r="F481" s="238"/>
      <c r="G481" s="238"/>
      <c r="H481" s="238"/>
      <c r="I481" s="238"/>
      <c r="J481" s="238"/>
      <c r="K481" s="238"/>
      <c r="L481" s="238"/>
    </row>
    <row r="482" spans="1:12" x14ac:dyDescent="0.3">
      <c r="A482" s="238"/>
      <c r="B482" s="238"/>
      <c r="C482" s="238"/>
      <c r="D482" s="238"/>
      <c r="E482" s="238"/>
      <c r="F482" s="238"/>
      <c r="G482" s="238"/>
      <c r="H482" s="238"/>
      <c r="I482" s="238"/>
      <c r="J482" s="238"/>
      <c r="K482" s="238"/>
      <c r="L482" s="238"/>
    </row>
    <row r="483" spans="1:12" x14ac:dyDescent="0.3">
      <c r="A483" s="238"/>
      <c r="B483" s="238"/>
      <c r="C483" s="238"/>
      <c r="D483" s="238"/>
      <c r="E483" s="238"/>
      <c r="F483" s="238"/>
      <c r="G483" s="238"/>
      <c r="H483" s="238"/>
      <c r="I483" s="238"/>
      <c r="J483" s="238"/>
      <c r="K483" s="238"/>
      <c r="L483" s="238"/>
    </row>
    <row r="484" spans="1:12" x14ac:dyDescent="0.3">
      <c r="A484" s="238"/>
      <c r="B484" s="238"/>
      <c r="C484" s="238"/>
      <c r="D484" s="238"/>
      <c r="E484" s="238"/>
      <c r="F484" s="238"/>
      <c r="G484" s="238"/>
      <c r="H484" s="238"/>
      <c r="I484" s="238"/>
      <c r="J484" s="238"/>
      <c r="K484" s="238"/>
      <c r="L484" s="238"/>
    </row>
    <row r="485" spans="1:12" x14ac:dyDescent="0.3">
      <c r="A485" s="238"/>
      <c r="B485" s="238"/>
      <c r="C485" s="238"/>
      <c r="D485" s="238"/>
      <c r="E485" s="238"/>
      <c r="F485" s="238"/>
      <c r="G485" s="238"/>
      <c r="H485" s="238"/>
      <c r="I485" s="238"/>
      <c r="J485" s="238"/>
      <c r="K485" s="238"/>
      <c r="L485" s="238"/>
    </row>
    <row r="486" spans="1:12" x14ac:dyDescent="0.3">
      <c r="A486" s="238"/>
      <c r="B486" s="238"/>
      <c r="C486" s="238"/>
      <c r="D486" s="238"/>
      <c r="E486" s="238"/>
      <c r="F486" s="238"/>
      <c r="G486" s="238"/>
      <c r="H486" s="238"/>
      <c r="I486" s="238"/>
      <c r="J486" s="238"/>
      <c r="K486" s="238"/>
      <c r="L486" s="238"/>
    </row>
    <row r="487" spans="1:12" x14ac:dyDescent="0.3">
      <c r="A487" s="238"/>
      <c r="B487" s="238"/>
      <c r="C487" s="238"/>
      <c r="D487" s="238"/>
      <c r="E487" s="238"/>
      <c r="F487" s="238"/>
      <c r="G487" s="238"/>
      <c r="H487" s="238"/>
      <c r="I487" s="238"/>
      <c r="J487" s="238"/>
      <c r="K487" s="238"/>
      <c r="L487" s="238"/>
    </row>
    <row r="488" spans="1:12" x14ac:dyDescent="0.3">
      <c r="A488" s="238"/>
      <c r="B488" s="238"/>
      <c r="C488" s="238"/>
      <c r="D488" s="238"/>
      <c r="E488" s="238"/>
      <c r="F488" s="238"/>
      <c r="G488" s="238"/>
      <c r="H488" s="238"/>
      <c r="I488" s="238"/>
      <c r="J488" s="238"/>
      <c r="K488" s="238"/>
      <c r="L488" s="238"/>
    </row>
    <row r="489" spans="1:12" x14ac:dyDescent="0.3">
      <c r="A489" s="238"/>
      <c r="B489" s="238"/>
      <c r="C489" s="238"/>
      <c r="D489" s="238"/>
      <c r="E489" s="238"/>
      <c r="F489" s="238"/>
      <c r="G489" s="238"/>
      <c r="H489" s="238"/>
      <c r="I489" s="238"/>
      <c r="J489" s="238"/>
      <c r="K489" s="238"/>
      <c r="L489" s="238"/>
    </row>
    <row r="490" spans="1:12" x14ac:dyDescent="0.3">
      <c r="A490" s="238"/>
      <c r="B490" s="238"/>
      <c r="C490" s="238"/>
      <c r="D490" s="238"/>
      <c r="E490" s="238"/>
      <c r="F490" s="238"/>
      <c r="G490" s="238"/>
      <c r="H490" s="238"/>
      <c r="I490" s="238"/>
      <c r="J490" s="238"/>
      <c r="K490" s="238"/>
      <c r="L490" s="238"/>
    </row>
    <row r="491" spans="1:12" x14ac:dyDescent="0.3">
      <c r="A491" s="238"/>
      <c r="B491" s="238"/>
      <c r="C491" s="238"/>
      <c r="D491" s="238"/>
      <c r="E491" s="238"/>
      <c r="F491" s="238"/>
      <c r="G491" s="238"/>
      <c r="H491" s="238"/>
      <c r="I491" s="238"/>
      <c r="J491" s="238"/>
      <c r="K491" s="238"/>
      <c r="L491" s="238"/>
    </row>
    <row r="492" spans="1:12" x14ac:dyDescent="0.3">
      <c r="A492" s="238"/>
      <c r="B492" s="238"/>
      <c r="C492" s="238"/>
      <c r="D492" s="238"/>
      <c r="E492" s="238"/>
      <c r="F492" s="238"/>
      <c r="G492" s="238"/>
      <c r="H492" s="238"/>
      <c r="I492" s="238"/>
      <c r="J492" s="238"/>
      <c r="K492" s="238"/>
      <c r="L492" s="238"/>
    </row>
    <row r="493" spans="1:12" x14ac:dyDescent="0.3">
      <c r="A493" s="238"/>
      <c r="B493" s="238"/>
      <c r="C493" s="238"/>
      <c r="D493" s="238"/>
      <c r="E493" s="238"/>
      <c r="F493" s="238"/>
      <c r="G493" s="238"/>
      <c r="H493" s="238"/>
      <c r="I493" s="238"/>
      <c r="J493" s="238"/>
      <c r="K493" s="238"/>
      <c r="L493" s="238"/>
    </row>
    <row r="494" spans="1:12" x14ac:dyDescent="0.3">
      <c r="A494" s="238"/>
      <c r="B494" s="238"/>
      <c r="C494" s="238"/>
      <c r="D494" s="238"/>
      <c r="E494" s="238"/>
      <c r="F494" s="238"/>
      <c r="G494" s="238"/>
      <c r="H494" s="238"/>
      <c r="I494" s="238"/>
      <c r="J494" s="238"/>
      <c r="K494" s="238"/>
      <c r="L494" s="238"/>
    </row>
    <row r="495" spans="1:12" x14ac:dyDescent="0.3">
      <c r="A495" s="238"/>
      <c r="B495" s="238"/>
      <c r="C495" s="238"/>
      <c r="D495" s="238"/>
      <c r="E495" s="238"/>
      <c r="F495" s="238"/>
      <c r="G495" s="238"/>
      <c r="H495" s="238"/>
      <c r="I495" s="238"/>
      <c r="J495" s="238"/>
      <c r="K495" s="238"/>
      <c r="L495" s="238"/>
    </row>
    <row r="496" spans="1:12" x14ac:dyDescent="0.3">
      <c r="A496" s="238"/>
      <c r="B496" s="238"/>
      <c r="C496" s="238"/>
      <c r="D496" s="238"/>
      <c r="E496" s="238"/>
      <c r="F496" s="238"/>
      <c r="G496" s="238"/>
      <c r="H496" s="238"/>
      <c r="I496" s="238"/>
      <c r="J496" s="238"/>
      <c r="K496" s="238"/>
      <c r="L496" s="238"/>
    </row>
    <row r="497" spans="1:12" x14ac:dyDescent="0.3">
      <c r="A497" s="238"/>
      <c r="B497" s="238"/>
      <c r="C497" s="238"/>
      <c r="D497" s="238"/>
      <c r="E497" s="238"/>
      <c r="F497" s="238"/>
      <c r="G497" s="238"/>
      <c r="H497" s="238"/>
      <c r="I497" s="238"/>
      <c r="J497" s="238"/>
      <c r="K497" s="238"/>
      <c r="L497" s="238"/>
    </row>
    <row r="498" spans="1:12" x14ac:dyDescent="0.3">
      <c r="A498" s="238"/>
      <c r="B498" s="238"/>
      <c r="C498" s="238"/>
      <c r="D498" s="238"/>
      <c r="E498" s="238"/>
      <c r="F498" s="238"/>
      <c r="G498" s="238"/>
      <c r="H498" s="238"/>
      <c r="I498" s="238"/>
      <c r="J498" s="238"/>
      <c r="K498" s="238"/>
      <c r="L498" s="238"/>
    </row>
    <row r="499" spans="1:12" x14ac:dyDescent="0.3">
      <c r="A499" s="238"/>
      <c r="B499" s="238"/>
      <c r="C499" s="238"/>
      <c r="D499" s="238"/>
      <c r="E499" s="238"/>
      <c r="F499" s="238"/>
      <c r="G499" s="238"/>
      <c r="H499" s="238"/>
      <c r="I499" s="238"/>
      <c r="J499" s="238"/>
      <c r="K499" s="238"/>
      <c r="L499" s="238"/>
    </row>
    <row r="500" spans="1:12" x14ac:dyDescent="0.3">
      <c r="A500" s="238"/>
      <c r="B500" s="238"/>
      <c r="C500" s="238"/>
      <c r="D500" s="238"/>
      <c r="E500" s="238"/>
      <c r="F500" s="238"/>
      <c r="G500" s="238"/>
      <c r="H500" s="238"/>
      <c r="I500" s="238"/>
      <c r="J500" s="238"/>
      <c r="K500" s="238"/>
      <c r="L500" s="238"/>
    </row>
    <row r="501" spans="1:12" x14ac:dyDescent="0.3">
      <c r="A501" s="238"/>
      <c r="B501" s="238"/>
      <c r="C501" s="238"/>
      <c r="D501" s="238"/>
      <c r="E501" s="238"/>
      <c r="F501" s="238"/>
      <c r="G501" s="238"/>
      <c r="H501" s="238"/>
      <c r="I501" s="238"/>
      <c r="J501" s="238"/>
      <c r="K501" s="238"/>
      <c r="L501" s="238"/>
    </row>
    <row r="502" spans="1:12" x14ac:dyDescent="0.3">
      <c r="A502" s="238"/>
      <c r="B502" s="238"/>
      <c r="C502" s="238"/>
      <c r="D502" s="238"/>
      <c r="E502" s="238"/>
      <c r="F502" s="238"/>
      <c r="G502" s="238"/>
      <c r="H502" s="238"/>
      <c r="I502" s="238"/>
      <c r="J502" s="238"/>
      <c r="K502" s="238"/>
      <c r="L502" s="238"/>
    </row>
    <row r="503" spans="1:12" x14ac:dyDescent="0.3">
      <c r="A503" s="238"/>
      <c r="B503" s="238"/>
      <c r="C503" s="238"/>
      <c r="D503" s="238"/>
      <c r="E503" s="238"/>
      <c r="F503" s="238"/>
      <c r="G503" s="238"/>
      <c r="H503" s="238"/>
      <c r="I503" s="238"/>
      <c r="J503" s="238"/>
      <c r="K503" s="238"/>
      <c r="L503" s="238"/>
    </row>
    <row r="504" spans="1:12" x14ac:dyDescent="0.3">
      <c r="A504" s="238"/>
      <c r="B504" s="238"/>
      <c r="C504" s="238"/>
      <c r="D504" s="238"/>
      <c r="E504" s="238"/>
      <c r="F504" s="238"/>
      <c r="G504" s="238"/>
      <c r="H504" s="238"/>
      <c r="I504" s="238"/>
      <c r="J504" s="238"/>
      <c r="K504" s="238"/>
      <c r="L504" s="238"/>
    </row>
    <row r="505" spans="1:12" x14ac:dyDescent="0.3">
      <c r="A505" s="238"/>
      <c r="B505" s="238"/>
      <c r="C505" s="238"/>
      <c r="D505" s="238"/>
      <c r="E505" s="238"/>
      <c r="F505" s="238"/>
      <c r="G505" s="238"/>
      <c r="H505" s="238"/>
      <c r="I505" s="238"/>
      <c r="J505" s="238"/>
      <c r="K505" s="238"/>
      <c r="L505" s="238"/>
    </row>
    <row r="506" spans="1:12" x14ac:dyDescent="0.3">
      <c r="A506" s="238"/>
      <c r="B506" s="238"/>
      <c r="C506" s="238"/>
      <c r="D506" s="238"/>
      <c r="E506" s="238"/>
      <c r="F506" s="238"/>
      <c r="G506" s="238"/>
      <c r="H506" s="238"/>
      <c r="I506" s="238"/>
      <c r="J506" s="238"/>
      <c r="K506" s="238"/>
      <c r="L506" s="238"/>
    </row>
    <row r="507" spans="1:12" x14ac:dyDescent="0.3">
      <c r="A507" s="238"/>
      <c r="B507" s="238"/>
      <c r="C507" s="238"/>
      <c r="D507" s="238"/>
      <c r="E507" s="238"/>
      <c r="F507" s="238"/>
      <c r="G507" s="238"/>
      <c r="H507" s="238"/>
      <c r="I507" s="238"/>
      <c r="J507" s="238"/>
      <c r="K507" s="238"/>
      <c r="L507" s="238"/>
    </row>
    <row r="508" spans="1:12" x14ac:dyDescent="0.3">
      <c r="A508" s="238"/>
      <c r="B508" s="238"/>
      <c r="C508" s="238"/>
      <c r="D508" s="238"/>
      <c r="E508" s="238"/>
      <c r="F508" s="238"/>
      <c r="G508" s="238"/>
      <c r="H508" s="238"/>
      <c r="I508" s="238"/>
      <c r="J508" s="238"/>
      <c r="K508" s="238"/>
      <c r="L508" s="238"/>
    </row>
    <row r="509" spans="1:12" x14ac:dyDescent="0.3">
      <c r="A509" s="238"/>
      <c r="B509" s="238"/>
      <c r="C509" s="238"/>
      <c r="D509" s="238"/>
      <c r="E509" s="238"/>
      <c r="F509" s="238"/>
      <c r="G509" s="238"/>
      <c r="H509" s="238"/>
      <c r="I509" s="238"/>
      <c r="J509" s="238"/>
      <c r="K509" s="238"/>
      <c r="L509" s="238"/>
    </row>
    <row r="510" spans="1:12" x14ac:dyDescent="0.3">
      <c r="A510" s="238"/>
      <c r="B510" s="238"/>
      <c r="C510" s="238"/>
      <c r="D510" s="238"/>
      <c r="E510" s="238"/>
      <c r="F510" s="238"/>
      <c r="G510" s="238"/>
      <c r="H510" s="238"/>
      <c r="I510" s="238"/>
      <c r="J510" s="238"/>
      <c r="K510" s="238"/>
      <c r="L510" s="238"/>
    </row>
    <row r="511" spans="1:12" x14ac:dyDescent="0.3">
      <c r="A511" s="238"/>
      <c r="B511" s="238"/>
      <c r="C511" s="238"/>
      <c r="D511" s="238"/>
      <c r="E511" s="238"/>
      <c r="F511" s="238"/>
      <c r="G511" s="238"/>
      <c r="H511" s="238"/>
      <c r="I511" s="238"/>
      <c r="J511" s="238"/>
      <c r="K511" s="238"/>
      <c r="L511" s="238"/>
    </row>
    <row r="512" spans="1:12" x14ac:dyDescent="0.3">
      <c r="A512" s="238"/>
      <c r="B512" s="238"/>
      <c r="C512" s="238"/>
      <c r="D512" s="238"/>
      <c r="E512" s="238"/>
      <c r="F512" s="238"/>
      <c r="G512" s="238"/>
      <c r="H512" s="238"/>
      <c r="I512" s="238"/>
      <c r="J512" s="238"/>
      <c r="K512" s="238"/>
      <c r="L512" s="238"/>
    </row>
    <row r="513" spans="1:12" x14ac:dyDescent="0.3">
      <c r="A513" s="238"/>
      <c r="B513" s="238"/>
      <c r="C513" s="238"/>
      <c r="D513" s="238"/>
      <c r="E513" s="238"/>
      <c r="F513" s="238"/>
      <c r="G513" s="238"/>
      <c r="H513" s="238"/>
      <c r="I513" s="238"/>
      <c r="J513" s="238"/>
      <c r="K513" s="238"/>
      <c r="L513" s="238"/>
    </row>
    <row r="514" spans="1:12" x14ac:dyDescent="0.3">
      <c r="A514" s="238"/>
      <c r="B514" s="238"/>
      <c r="C514" s="238"/>
      <c r="D514" s="238"/>
      <c r="E514" s="238"/>
      <c r="F514" s="238"/>
      <c r="G514" s="238"/>
      <c r="H514" s="238"/>
      <c r="I514" s="238"/>
      <c r="J514" s="238"/>
      <c r="K514" s="238"/>
      <c r="L514" s="238"/>
    </row>
    <row r="515" spans="1:12" x14ac:dyDescent="0.3">
      <c r="A515" s="238"/>
      <c r="B515" s="238"/>
      <c r="C515" s="238"/>
      <c r="D515" s="238"/>
      <c r="E515" s="238"/>
      <c r="F515" s="238"/>
      <c r="G515" s="238"/>
      <c r="H515" s="238"/>
      <c r="I515" s="238"/>
      <c r="J515" s="238"/>
      <c r="K515" s="238"/>
      <c r="L515" s="238"/>
    </row>
    <row r="516" spans="1:12" x14ac:dyDescent="0.3">
      <c r="A516" s="238"/>
      <c r="B516" s="238"/>
      <c r="C516" s="238"/>
      <c r="D516" s="238"/>
      <c r="E516" s="238"/>
      <c r="F516" s="238"/>
      <c r="G516" s="238"/>
      <c r="H516" s="238"/>
      <c r="I516" s="238"/>
      <c r="J516" s="238"/>
      <c r="K516" s="238"/>
      <c r="L516" s="238"/>
    </row>
    <row r="517" spans="1:12" x14ac:dyDescent="0.3">
      <c r="A517" s="238"/>
      <c r="B517" s="238"/>
      <c r="C517" s="238"/>
      <c r="D517" s="238"/>
      <c r="E517" s="238"/>
      <c r="F517" s="238"/>
      <c r="G517" s="238"/>
      <c r="H517" s="238"/>
      <c r="I517" s="238"/>
      <c r="J517" s="238"/>
      <c r="K517" s="238"/>
      <c r="L517" s="238"/>
    </row>
    <row r="518" spans="1:12" x14ac:dyDescent="0.3">
      <c r="A518" s="238"/>
      <c r="B518" s="238"/>
      <c r="C518" s="238"/>
      <c r="D518" s="238"/>
      <c r="E518" s="238"/>
      <c r="F518" s="238"/>
      <c r="G518" s="238"/>
      <c r="H518" s="238"/>
      <c r="I518" s="238"/>
      <c r="J518" s="238"/>
      <c r="K518" s="238"/>
      <c r="L518" s="238"/>
    </row>
    <row r="519" spans="1:12" x14ac:dyDescent="0.3">
      <c r="A519" s="238"/>
      <c r="B519" s="238"/>
      <c r="C519" s="238"/>
      <c r="D519" s="238"/>
      <c r="E519" s="238"/>
      <c r="F519" s="238"/>
      <c r="G519" s="238"/>
      <c r="H519" s="238"/>
      <c r="I519" s="238"/>
      <c r="J519" s="238"/>
      <c r="K519" s="238"/>
      <c r="L519" s="238"/>
    </row>
    <row r="520" spans="1:12" x14ac:dyDescent="0.3">
      <c r="A520" s="238"/>
      <c r="B520" s="238"/>
      <c r="C520" s="238"/>
      <c r="D520" s="238"/>
      <c r="E520" s="238"/>
      <c r="F520" s="238"/>
      <c r="G520" s="238"/>
      <c r="H520" s="238"/>
      <c r="I520" s="238"/>
      <c r="J520" s="238"/>
      <c r="K520" s="238"/>
      <c r="L520" s="238"/>
    </row>
    <row r="521" spans="1:12" x14ac:dyDescent="0.3">
      <c r="A521" s="238"/>
      <c r="B521" s="238"/>
      <c r="C521" s="238"/>
      <c r="D521" s="238"/>
      <c r="E521" s="238"/>
      <c r="F521" s="238"/>
      <c r="G521" s="238"/>
      <c r="H521" s="238"/>
      <c r="I521" s="238"/>
      <c r="J521" s="238"/>
      <c r="K521" s="238"/>
      <c r="L521" s="238"/>
    </row>
    <row r="522" spans="1:12" x14ac:dyDescent="0.3">
      <c r="A522" s="238"/>
      <c r="B522" s="238"/>
      <c r="C522" s="238"/>
      <c r="D522" s="238"/>
      <c r="E522" s="238"/>
      <c r="F522" s="238"/>
      <c r="G522" s="238"/>
      <c r="H522" s="238"/>
      <c r="I522" s="238"/>
      <c r="J522" s="238"/>
      <c r="K522" s="238"/>
      <c r="L522" s="238"/>
    </row>
    <row r="523" spans="1:12" x14ac:dyDescent="0.3">
      <c r="A523" s="238"/>
      <c r="B523" s="238"/>
      <c r="C523" s="238"/>
      <c r="D523" s="238"/>
      <c r="E523" s="238"/>
      <c r="F523" s="238"/>
      <c r="G523" s="238"/>
      <c r="H523" s="238"/>
      <c r="I523" s="238"/>
      <c r="J523" s="238"/>
      <c r="K523" s="238"/>
      <c r="L523" s="238"/>
    </row>
    <row r="524" spans="1:12" x14ac:dyDescent="0.3">
      <c r="A524" s="238"/>
      <c r="B524" s="238"/>
      <c r="C524" s="238"/>
      <c r="D524" s="238"/>
      <c r="E524" s="238"/>
      <c r="F524" s="238"/>
      <c r="G524" s="238"/>
      <c r="H524" s="238"/>
      <c r="I524" s="238"/>
      <c r="J524" s="238"/>
      <c r="K524" s="238"/>
      <c r="L524" s="238"/>
    </row>
    <row r="525" spans="1:12" x14ac:dyDescent="0.3">
      <c r="A525" s="238"/>
      <c r="B525" s="238"/>
      <c r="C525" s="238"/>
      <c r="D525" s="238"/>
      <c r="E525" s="238"/>
      <c r="F525" s="238"/>
      <c r="G525" s="238"/>
      <c r="H525" s="238"/>
      <c r="I525" s="238"/>
      <c r="J525" s="238"/>
      <c r="K525" s="238"/>
      <c r="L525" s="238"/>
    </row>
    <row r="526" spans="1:12" x14ac:dyDescent="0.3">
      <c r="A526" s="238"/>
      <c r="B526" s="238"/>
      <c r="C526" s="238"/>
      <c r="D526" s="238"/>
      <c r="E526" s="238"/>
      <c r="F526" s="238"/>
      <c r="G526" s="238"/>
      <c r="H526" s="238"/>
      <c r="I526" s="238"/>
      <c r="J526" s="238"/>
      <c r="K526" s="238"/>
      <c r="L526" s="238"/>
    </row>
    <row r="527" spans="1:12" x14ac:dyDescent="0.3">
      <c r="A527" s="238"/>
      <c r="B527" s="238"/>
      <c r="C527" s="238"/>
      <c r="D527" s="238"/>
      <c r="E527" s="238"/>
      <c r="F527" s="238"/>
      <c r="G527" s="238"/>
      <c r="H527" s="238"/>
      <c r="I527" s="238"/>
      <c r="J527" s="238"/>
      <c r="K527" s="238"/>
      <c r="L527" s="238"/>
    </row>
    <row r="528" spans="1:12" x14ac:dyDescent="0.3">
      <c r="A528" s="238"/>
      <c r="B528" s="238"/>
      <c r="C528" s="238"/>
      <c r="D528" s="238"/>
      <c r="E528" s="238"/>
      <c r="F528" s="238"/>
      <c r="G528" s="238"/>
      <c r="H528" s="238"/>
      <c r="I528" s="238"/>
      <c r="J528" s="238"/>
      <c r="K528" s="238"/>
      <c r="L528" s="238"/>
    </row>
    <row r="529" spans="1:12" x14ac:dyDescent="0.3">
      <c r="A529" s="238"/>
      <c r="B529" s="238"/>
      <c r="C529" s="238"/>
      <c r="D529" s="238"/>
      <c r="E529" s="238"/>
      <c r="F529" s="238"/>
      <c r="G529" s="238"/>
      <c r="H529" s="238"/>
      <c r="I529" s="238"/>
      <c r="J529" s="238"/>
      <c r="K529" s="238"/>
      <c r="L529" s="238"/>
    </row>
    <row r="530" spans="1:12" x14ac:dyDescent="0.3">
      <c r="A530" s="238"/>
      <c r="B530" s="238"/>
      <c r="C530" s="238"/>
      <c r="D530" s="238"/>
      <c r="E530" s="238"/>
      <c r="F530" s="238"/>
      <c r="G530" s="238"/>
      <c r="H530" s="238"/>
      <c r="I530" s="238"/>
      <c r="J530" s="238"/>
      <c r="K530" s="238"/>
      <c r="L530" s="238"/>
    </row>
    <row r="531" spans="1:12" x14ac:dyDescent="0.3">
      <c r="A531" s="238"/>
      <c r="B531" s="238"/>
      <c r="C531" s="238"/>
      <c r="D531" s="238"/>
      <c r="E531" s="238"/>
      <c r="F531" s="238"/>
      <c r="G531" s="238"/>
      <c r="H531" s="238"/>
      <c r="I531" s="238"/>
      <c r="J531" s="238"/>
      <c r="K531" s="238"/>
      <c r="L531" s="238"/>
    </row>
    <row r="532" spans="1:12" x14ac:dyDescent="0.3">
      <c r="A532" s="238"/>
      <c r="B532" s="238"/>
      <c r="C532" s="238"/>
      <c r="D532" s="238"/>
      <c r="E532" s="238"/>
      <c r="F532" s="238"/>
      <c r="G532" s="238"/>
      <c r="H532" s="238"/>
      <c r="I532" s="238"/>
      <c r="J532" s="238"/>
      <c r="K532" s="238"/>
      <c r="L532" s="238"/>
    </row>
    <row r="533" spans="1:12" x14ac:dyDescent="0.3">
      <c r="A533" s="238"/>
      <c r="B533" s="238"/>
      <c r="C533" s="238"/>
      <c r="D533" s="238"/>
      <c r="E533" s="238"/>
      <c r="F533" s="238"/>
      <c r="G533" s="238"/>
      <c r="H533" s="238"/>
      <c r="I533" s="238"/>
      <c r="J533" s="238"/>
      <c r="K533" s="238"/>
      <c r="L533" s="238"/>
    </row>
    <row r="534" spans="1:12" x14ac:dyDescent="0.3">
      <c r="A534" s="238"/>
      <c r="B534" s="238"/>
      <c r="C534" s="238"/>
      <c r="D534" s="238"/>
      <c r="E534" s="238"/>
      <c r="F534" s="238"/>
      <c r="G534" s="238"/>
      <c r="H534" s="238"/>
      <c r="I534" s="238"/>
      <c r="J534" s="238"/>
      <c r="K534" s="238"/>
      <c r="L534" s="238"/>
    </row>
    <row r="535" spans="1:12" x14ac:dyDescent="0.3">
      <c r="A535" s="238"/>
      <c r="B535" s="238"/>
      <c r="C535" s="238"/>
      <c r="D535" s="238"/>
      <c r="E535" s="238"/>
      <c r="F535" s="238"/>
      <c r="G535" s="238"/>
      <c r="H535" s="238"/>
      <c r="I535" s="238"/>
      <c r="J535" s="238"/>
      <c r="K535" s="238"/>
      <c r="L535" s="238"/>
    </row>
    <row r="536" spans="1:12" x14ac:dyDescent="0.3">
      <c r="A536" s="238"/>
      <c r="B536" s="238"/>
      <c r="C536" s="238"/>
      <c r="D536" s="238"/>
      <c r="E536" s="238"/>
      <c r="F536" s="238"/>
      <c r="G536" s="238"/>
      <c r="H536" s="238"/>
      <c r="I536" s="238"/>
      <c r="J536" s="238"/>
      <c r="K536" s="238"/>
      <c r="L536" s="238"/>
    </row>
    <row r="537" spans="1:12" x14ac:dyDescent="0.3">
      <c r="A537" s="238"/>
      <c r="B537" s="238"/>
      <c r="C537" s="238"/>
      <c r="D537" s="238"/>
      <c r="E537" s="238"/>
      <c r="F537" s="238"/>
      <c r="G537" s="238"/>
      <c r="H537" s="238"/>
      <c r="I537" s="238"/>
      <c r="J537" s="238"/>
      <c r="K537" s="238"/>
      <c r="L537" s="238"/>
    </row>
    <row r="538" spans="1:12" x14ac:dyDescent="0.3">
      <c r="A538" s="238"/>
      <c r="B538" s="238"/>
      <c r="C538" s="238"/>
      <c r="D538" s="238"/>
      <c r="E538" s="238"/>
      <c r="F538" s="238"/>
      <c r="G538" s="238"/>
      <c r="H538" s="238"/>
      <c r="I538" s="238"/>
      <c r="J538" s="238"/>
      <c r="K538" s="238"/>
      <c r="L538" s="238"/>
    </row>
    <row r="539" spans="1:12" x14ac:dyDescent="0.3">
      <c r="A539" s="238"/>
      <c r="B539" s="238"/>
      <c r="C539" s="238"/>
      <c r="D539" s="238"/>
      <c r="E539" s="238"/>
      <c r="F539" s="238"/>
      <c r="G539" s="238"/>
      <c r="H539" s="238"/>
      <c r="I539" s="238"/>
      <c r="J539" s="238"/>
      <c r="K539" s="238"/>
      <c r="L539" s="238"/>
    </row>
    <row r="540" spans="1:12" x14ac:dyDescent="0.3">
      <c r="A540" s="238"/>
      <c r="B540" s="238"/>
      <c r="C540" s="238"/>
      <c r="D540" s="238"/>
      <c r="E540" s="238"/>
      <c r="F540" s="238"/>
      <c r="G540" s="238"/>
      <c r="H540" s="238"/>
      <c r="I540" s="238"/>
      <c r="J540" s="238"/>
      <c r="K540" s="238"/>
      <c r="L540" s="238"/>
    </row>
    <row r="541" spans="1:12" x14ac:dyDescent="0.3">
      <c r="A541" s="238"/>
      <c r="B541" s="238"/>
      <c r="C541" s="238"/>
      <c r="D541" s="238"/>
      <c r="E541" s="238"/>
      <c r="F541" s="238"/>
      <c r="G541" s="238"/>
      <c r="H541" s="238"/>
      <c r="I541" s="238"/>
      <c r="J541" s="238"/>
      <c r="K541" s="238"/>
      <c r="L541" s="238"/>
    </row>
    <row r="542" spans="1:12" x14ac:dyDescent="0.3">
      <c r="A542" s="238"/>
      <c r="B542" s="238"/>
      <c r="C542" s="238"/>
      <c r="D542" s="238"/>
      <c r="E542" s="238"/>
      <c r="F542" s="238"/>
      <c r="G542" s="238"/>
      <c r="H542" s="238"/>
      <c r="I542" s="238"/>
      <c r="J542" s="238"/>
      <c r="K542" s="238"/>
      <c r="L542" s="238"/>
    </row>
    <row r="543" spans="1:12" x14ac:dyDescent="0.3">
      <c r="A543" s="238"/>
      <c r="B543" s="238"/>
      <c r="C543" s="238"/>
      <c r="D543" s="238"/>
      <c r="E543" s="238"/>
      <c r="F543" s="238"/>
      <c r="G543" s="238"/>
      <c r="H543" s="238"/>
      <c r="I543" s="238"/>
      <c r="J543" s="238"/>
      <c r="K543" s="238"/>
      <c r="L543" s="238"/>
    </row>
    <row r="544" spans="1:12" x14ac:dyDescent="0.3">
      <c r="A544" s="238"/>
      <c r="B544" s="238"/>
      <c r="C544" s="238"/>
      <c r="D544" s="238"/>
      <c r="E544" s="238"/>
      <c r="F544" s="238"/>
      <c r="G544" s="238"/>
      <c r="H544" s="238"/>
      <c r="I544" s="238"/>
      <c r="J544" s="238"/>
      <c r="K544" s="238"/>
      <c r="L544" s="238"/>
    </row>
    <row r="545" spans="1:12" x14ac:dyDescent="0.3">
      <c r="A545" s="238"/>
      <c r="B545" s="238"/>
      <c r="C545" s="238"/>
      <c r="D545" s="238"/>
      <c r="E545" s="238"/>
      <c r="F545" s="238"/>
      <c r="G545" s="238"/>
      <c r="H545" s="238"/>
      <c r="I545" s="238"/>
      <c r="J545" s="238"/>
      <c r="K545" s="238"/>
      <c r="L545" s="238"/>
    </row>
    <row r="546" spans="1:12" x14ac:dyDescent="0.3">
      <c r="A546" s="238"/>
      <c r="B546" s="238"/>
      <c r="C546" s="238"/>
      <c r="D546" s="238"/>
      <c r="E546" s="238"/>
      <c r="F546" s="238"/>
      <c r="G546" s="238"/>
      <c r="H546" s="238"/>
      <c r="I546" s="238"/>
      <c r="J546" s="238"/>
      <c r="K546" s="238"/>
      <c r="L546" s="238"/>
    </row>
    <row r="547" spans="1:12" x14ac:dyDescent="0.3">
      <c r="A547" s="238"/>
      <c r="B547" s="238"/>
      <c r="C547" s="238"/>
      <c r="D547" s="238"/>
      <c r="E547" s="238"/>
      <c r="F547" s="238"/>
      <c r="G547" s="238"/>
      <c r="H547" s="238"/>
      <c r="I547" s="238"/>
      <c r="J547" s="238"/>
      <c r="K547" s="238"/>
      <c r="L547" s="238"/>
    </row>
    <row r="548" spans="1:12" x14ac:dyDescent="0.3">
      <c r="A548" s="238"/>
      <c r="B548" s="238"/>
      <c r="C548" s="238"/>
      <c r="D548" s="238"/>
      <c r="E548" s="238"/>
      <c r="F548" s="238"/>
      <c r="G548" s="238"/>
      <c r="H548" s="238"/>
      <c r="I548" s="238"/>
      <c r="J548" s="238"/>
      <c r="K548" s="238"/>
      <c r="L548" s="238"/>
    </row>
    <row r="549" spans="1:12" x14ac:dyDescent="0.3">
      <c r="A549" s="238"/>
      <c r="B549" s="238"/>
      <c r="C549" s="238"/>
      <c r="D549" s="238"/>
      <c r="E549" s="238"/>
      <c r="F549" s="238"/>
      <c r="G549" s="238"/>
      <c r="H549" s="238"/>
      <c r="I549" s="238"/>
      <c r="J549" s="238"/>
      <c r="K549" s="238"/>
      <c r="L549" s="238"/>
    </row>
    <row r="550" spans="1:12" x14ac:dyDescent="0.3">
      <c r="A550" s="238"/>
      <c r="B550" s="238"/>
      <c r="C550" s="238"/>
      <c r="D550" s="238"/>
      <c r="E550" s="238"/>
      <c r="F550" s="238"/>
      <c r="G550" s="238"/>
      <c r="H550" s="238"/>
      <c r="I550" s="238"/>
      <c r="J550" s="238"/>
      <c r="K550" s="238"/>
      <c r="L550" s="238"/>
    </row>
    <row r="551" spans="1:12" x14ac:dyDescent="0.3">
      <c r="A551" s="238"/>
      <c r="B551" s="238"/>
      <c r="C551" s="238"/>
      <c r="D551" s="238"/>
      <c r="E551" s="238"/>
      <c r="F551" s="238"/>
      <c r="G551" s="238"/>
      <c r="H551" s="238"/>
      <c r="I551" s="238"/>
      <c r="J551" s="238"/>
      <c r="K551" s="238"/>
      <c r="L551" s="238"/>
    </row>
    <row r="552" spans="1:12" x14ac:dyDescent="0.3">
      <c r="A552" s="238"/>
      <c r="B552" s="238"/>
      <c r="C552" s="238"/>
      <c r="D552" s="238"/>
      <c r="E552" s="238"/>
      <c r="F552" s="238"/>
      <c r="G552" s="238"/>
      <c r="H552" s="238"/>
      <c r="I552" s="238"/>
      <c r="J552" s="238"/>
      <c r="K552" s="238"/>
      <c r="L552" s="238"/>
    </row>
    <row r="553" spans="1:12" x14ac:dyDescent="0.3">
      <c r="A553" s="238"/>
      <c r="B553" s="238"/>
      <c r="C553" s="238"/>
      <c r="D553" s="238"/>
      <c r="E553" s="238"/>
      <c r="F553" s="238"/>
      <c r="G553" s="238"/>
      <c r="H553" s="238"/>
      <c r="I553" s="238"/>
      <c r="J553" s="238"/>
      <c r="K553" s="238"/>
      <c r="L553" s="238"/>
    </row>
    <row r="554" spans="1:12" x14ac:dyDescent="0.3">
      <c r="A554" s="238"/>
      <c r="B554" s="238"/>
      <c r="C554" s="238"/>
      <c r="D554" s="238"/>
      <c r="E554" s="238"/>
      <c r="F554" s="238"/>
      <c r="G554" s="238"/>
      <c r="H554" s="238"/>
      <c r="I554" s="238"/>
      <c r="J554" s="238"/>
      <c r="K554" s="238"/>
      <c r="L554" s="238"/>
    </row>
    <row r="555" spans="1:12" x14ac:dyDescent="0.3">
      <c r="A555" s="238"/>
      <c r="B555" s="238"/>
      <c r="C555" s="238"/>
      <c r="D555" s="238"/>
      <c r="E555" s="238"/>
      <c r="F555" s="238"/>
      <c r="G555" s="238"/>
      <c r="H555" s="238"/>
      <c r="I555" s="238"/>
      <c r="J555" s="238"/>
      <c r="K555" s="238"/>
      <c r="L555" s="238"/>
    </row>
    <row r="556" spans="1:12" x14ac:dyDescent="0.3">
      <c r="A556" s="238"/>
      <c r="B556" s="238"/>
      <c r="C556" s="238"/>
      <c r="D556" s="238"/>
      <c r="E556" s="238"/>
      <c r="F556" s="238"/>
      <c r="G556" s="238"/>
      <c r="H556" s="238"/>
      <c r="I556" s="238"/>
      <c r="J556" s="238"/>
      <c r="K556" s="238"/>
      <c r="L556" s="238"/>
    </row>
    <row r="557" spans="1:12" x14ac:dyDescent="0.3">
      <c r="A557" s="238"/>
      <c r="B557" s="238"/>
      <c r="C557" s="238"/>
      <c r="D557" s="238"/>
      <c r="E557" s="238"/>
      <c r="F557" s="238"/>
      <c r="G557" s="238"/>
      <c r="H557" s="238"/>
      <c r="I557" s="238"/>
      <c r="J557" s="238"/>
      <c r="K557" s="238"/>
      <c r="L557" s="238"/>
    </row>
    <row r="558" spans="1:12" x14ac:dyDescent="0.3">
      <c r="A558" s="238"/>
      <c r="B558" s="238"/>
      <c r="C558" s="238"/>
      <c r="D558" s="238"/>
      <c r="E558" s="238"/>
      <c r="F558" s="238"/>
      <c r="G558" s="238"/>
      <c r="H558" s="238"/>
      <c r="I558" s="238"/>
      <c r="J558" s="238"/>
      <c r="K558" s="238"/>
      <c r="L558" s="238"/>
    </row>
    <row r="559" spans="1:12" x14ac:dyDescent="0.3">
      <c r="A559" s="238"/>
      <c r="B559" s="238"/>
      <c r="C559" s="238"/>
      <c r="D559" s="238"/>
      <c r="E559" s="238"/>
      <c r="F559" s="238"/>
      <c r="G559" s="238"/>
      <c r="H559" s="238"/>
      <c r="I559" s="238"/>
      <c r="J559" s="238"/>
      <c r="K559" s="238"/>
      <c r="L559" s="238"/>
    </row>
    <row r="560" spans="1:12" x14ac:dyDescent="0.3">
      <c r="A560" s="238"/>
      <c r="B560" s="238"/>
      <c r="C560" s="238"/>
      <c r="D560" s="238"/>
      <c r="E560" s="238"/>
      <c r="F560" s="238"/>
      <c r="G560" s="238"/>
      <c r="H560" s="238"/>
      <c r="I560" s="238"/>
      <c r="J560" s="238"/>
      <c r="K560" s="238"/>
      <c r="L560" s="238"/>
    </row>
    <row r="561" spans="1:12" x14ac:dyDescent="0.3">
      <c r="A561" s="238"/>
      <c r="B561" s="238"/>
      <c r="C561" s="238"/>
      <c r="D561" s="238"/>
      <c r="E561" s="238"/>
      <c r="F561" s="238"/>
      <c r="G561" s="238"/>
      <c r="H561" s="238"/>
      <c r="I561" s="238"/>
      <c r="J561" s="238"/>
      <c r="K561" s="238"/>
      <c r="L561" s="238"/>
    </row>
    <row r="562" spans="1:12" x14ac:dyDescent="0.3">
      <c r="A562" s="238"/>
      <c r="B562" s="238"/>
      <c r="C562" s="238"/>
      <c r="D562" s="238"/>
      <c r="E562" s="238"/>
      <c r="F562" s="238"/>
      <c r="G562" s="238"/>
      <c r="H562" s="238"/>
      <c r="I562" s="238"/>
      <c r="J562" s="238"/>
      <c r="K562" s="238"/>
      <c r="L562" s="238"/>
    </row>
    <row r="563" spans="1:12" x14ac:dyDescent="0.3">
      <c r="A563" s="238"/>
      <c r="B563" s="238"/>
      <c r="C563" s="238"/>
      <c r="D563" s="238"/>
      <c r="E563" s="238"/>
      <c r="F563" s="238"/>
      <c r="G563" s="238"/>
      <c r="H563" s="238"/>
      <c r="I563" s="238"/>
      <c r="J563" s="238"/>
      <c r="K563" s="238"/>
      <c r="L563" s="238"/>
    </row>
    <row r="564" spans="1:12" x14ac:dyDescent="0.3">
      <c r="A564" s="238"/>
      <c r="B564" s="238"/>
      <c r="C564" s="238"/>
      <c r="D564" s="238"/>
      <c r="E564" s="238"/>
      <c r="F564" s="238"/>
      <c r="G564" s="238"/>
      <c r="H564" s="238"/>
      <c r="I564" s="238"/>
      <c r="J564" s="238"/>
      <c r="K564" s="238"/>
      <c r="L564" s="238"/>
    </row>
    <row r="565" spans="1:12" x14ac:dyDescent="0.3">
      <c r="A565" s="238"/>
      <c r="B565" s="238"/>
      <c r="C565" s="238"/>
      <c r="D565" s="238"/>
      <c r="E565" s="238"/>
      <c r="F565" s="238"/>
      <c r="G565" s="238"/>
      <c r="H565" s="238"/>
      <c r="I565" s="238"/>
      <c r="J565" s="238"/>
      <c r="K565" s="238"/>
      <c r="L565" s="238"/>
    </row>
    <row r="566" spans="1:12" x14ac:dyDescent="0.3">
      <c r="A566" s="238"/>
      <c r="B566" s="238"/>
      <c r="C566" s="238"/>
      <c r="D566" s="238"/>
      <c r="E566" s="238"/>
      <c r="F566" s="238"/>
      <c r="G566" s="238"/>
      <c r="H566" s="238"/>
      <c r="I566" s="238"/>
      <c r="J566" s="238"/>
      <c r="K566" s="238"/>
      <c r="L566" s="238"/>
    </row>
    <row r="567" spans="1:12" x14ac:dyDescent="0.3">
      <c r="A567" s="238"/>
      <c r="B567" s="238"/>
      <c r="C567" s="238"/>
      <c r="D567" s="238"/>
      <c r="E567" s="238"/>
      <c r="F567" s="238"/>
      <c r="G567" s="238"/>
      <c r="H567" s="238"/>
      <c r="I567" s="238"/>
      <c r="J567" s="238"/>
      <c r="K567" s="238"/>
      <c r="L567" s="238"/>
    </row>
    <row r="568" spans="1:12" x14ac:dyDescent="0.3">
      <c r="A568" s="238"/>
      <c r="B568" s="238"/>
      <c r="C568" s="238"/>
      <c r="D568" s="238"/>
      <c r="E568" s="238"/>
      <c r="F568" s="238"/>
      <c r="G568" s="238"/>
      <c r="H568" s="238"/>
      <c r="I568" s="238"/>
      <c r="J568" s="238"/>
      <c r="K568" s="238"/>
      <c r="L568" s="238"/>
    </row>
    <row r="569" spans="1:12" x14ac:dyDescent="0.3">
      <c r="A569" s="238"/>
      <c r="B569" s="238"/>
      <c r="C569" s="238"/>
      <c r="D569" s="238"/>
      <c r="E569" s="238"/>
      <c r="F569" s="238"/>
      <c r="G569" s="238"/>
      <c r="H569" s="238"/>
      <c r="I569" s="238"/>
      <c r="J569" s="238"/>
      <c r="K569" s="238"/>
      <c r="L569" s="238"/>
    </row>
    <row r="570" spans="1:12" x14ac:dyDescent="0.3">
      <c r="A570" s="238"/>
      <c r="B570" s="238"/>
      <c r="C570" s="238"/>
      <c r="D570" s="238"/>
      <c r="E570" s="238"/>
      <c r="F570" s="238"/>
      <c r="G570" s="238"/>
      <c r="H570" s="238"/>
      <c r="I570" s="238"/>
      <c r="J570" s="238"/>
      <c r="K570" s="238"/>
      <c r="L570" s="238"/>
    </row>
    <row r="571" spans="1:12" x14ac:dyDescent="0.3">
      <c r="A571" s="238"/>
      <c r="B571" s="238"/>
      <c r="C571" s="238"/>
      <c r="D571" s="238"/>
      <c r="E571" s="238"/>
      <c r="F571" s="238"/>
      <c r="G571" s="238"/>
      <c r="H571" s="238"/>
      <c r="I571" s="238"/>
      <c r="J571" s="238"/>
      <c r="K571" s="238"/>
      <c r="L571" s="238"/>
    </row>
    <row r="572" spans="1:12" x14ac:dyDescent="0.3">
      <c r="A572" s="238"/>
      <c r="B572" s="238"/>
      <c r="C572" s="238"/>
      <c r="D572" s="238"/>
      <c r="E572" s="238"/>
      <c r="F572" s="238"/>
      <c r="G572" s="238"/>
      <c r="H572" s="238"/>
      <c r="I572" s="238"/>
      <c r="J572" s="238"/>
      <c r="K572" s="238"/>
      <c r="L572" s="238"/>
    </row>
    <row r="573" spans="1:12" x14ac:dyDescent="0.3">
      <c r="A573" s="238"/>
      <c r="B573" s="238"/>
      <c r="C573" s="238"/>
      <c r="D573" s="238"/>
      <c r="E573" s="238"/>
      <c r="F573" s="238"/>
      <c r="G573" s="238"/>
      <c r="H573" s="238"/>
      <c r="I573" s="238"/>
      <c r="J573" s="238"/>
      <c r="K573" s="238"/>
      <c r="L573" s="238"/>
    </row>
    <row r="574" spans="1:12" x14ac:dyDescent="0.3">
      <c r="A574" s="238"/>
      <c r="B574" s="238"/>
      <c r="C574" s="238"/>
      <c r="D574" s="238"/>
      <c r="E574" s="238"/>
      <c r="F574" s="238"/>
      <c r="G574" s="238"/>
      <c r="H574" s="238"/>
      <c r="I574" s="238"/>
      <c r="J574" s="238"/>
      <c r="K574" s="238"/>
      <c r="L574" s="238"/>
    </row>
    <row r="575" spans="1:12" x14ac:dyDescent="0.3">
      <c r="A575" s="238"/>
      <c r="B575" s="238"/>
      <c r="C575" s="238"/>
      <c r="D575" s="238"/>
      <c r="E575" s="238"/>
      <c r="F575" s="238"/>
      <c r="G575" s="238"/>
      <c r="H575" s="238"/>
      <c r="I575" s="238"/>
      <c r="J575" s="238"/>
      <c r="K575" s="238"/>
      <c r="L575" s="238"/>
    </row>
    <row r="576" spans="1:12" x14ac:dyDescent="0.3">
      <c r="A576" s="238"/>
      <c r="B576" s="238"/>
      <c r="C576" s="238"/>
      <c r="D576" s="238"/>
      <c r="E576" s="238"/>
      <c r="F576" s="238"/>
      <c r="G576" s="238"/>
      <c r="H576" s="238"/>
      <c r="I576" s="238"/>
      <c r="J576" s="238"/>
      <c r="K576" s="238"/>
      <c r="L576" s="238"/>
    </row>
    <row r="577" spans="1:12" x14ac:dyDescent="0.3">
      <c r="A577" s="238"/>
      <c r="B577" s="238"/>
      <c r="C577" s="238"/>
      <c r="D577" s="238"/>
      <c r="E577" s="238"/>
      <c r="F577" s="238"/>
      <c r="G577" s="238"/>
      <c r="H577" s="238"/>
      <c r="I577" s="238"/>
      <c r="J577" s="238"/>
      <c r="K577" s="238"/>
      <c r="L577" s="238"/>
    </row>
    <row r="578" spans="1:12" x14ac:dyDescent="0.3">
      <c r="A578" s="238"/>
      <c r="B578" s="238"/>
      <c r="C578" s="238"/>
      <c r="D578" s="238"/>
      <c r="E578" s="238"/>
      <c r="F578" s="238"/>
      <c r="G578" s="238"/>
      <c r="H578" s="238"/>
      <c r="I578" s="238"/>
      <c r="J578" s="238"/>
      <c r="K578" s="238"/>
      <c r="L578" s="238"/>
    </row>
    <row r="579" spans="1:12" x14ac:dyDescent="0.3">
      <c r="A579" s="238"/>
      <c r="B579" s="238"/>
      <c r="C579" s="238"/>
      <c r="D579" s="238"/>
      <c r="E579" s="238"/>
      <c r="F579" s="238"/>
      <c r="G579" s="238"/>
      <c r="H579" s="238"/>
      <c r="I579" s="238"/>
      <c r="J579" s="238"/>
      <c r="K579" s="238"/>
      <c r="L579" s="238"/>
    </row>
    <row r="580" spans="1:12" x14ac:dyDescent="0.3">
      <c r="A580" s="238"/>
      <c r="B580" s="238"/>
      <c r="C580" s="238"/>
      <c r="D580" s="238"/>
      <c r="E580" s="238"/>
      <c r="F580" s="238"/>
      <c r="G580" s="238"/>
      <c r="H580" s="238"/>
      <c r="I580" s="238"/>
      <c r="J580" s="238"/>
      <c r="K580" s="238"/>
      <c r="L580" s="238"/>
    </row>
    <row r="581" spans="1:12" x14ac:dyDescent="0.3">
      <c r="A581" s="238"/>
      <c r="B581" s="238"/>
      <c r="C581" s="238"/>
      <c r="D581" s="238"/>
      <c r="E581" s="238"/>
      <c r="F581" s="238"/>
      <c r="G581" s="238"/>
      <c r="H581" s="238"/>
      <c r="I581" s="238"/>
      <c r="J581" s="238"/>
      <c r="K581" s="238"/>
      <c r="L581" s="238"/>
    </row>
    <row r="582" spans="1:12" x14ac:dyDescent="0.3">
      <c r="A582" s="238"/>
      <c r="B582" s="238"/>
      <c r="C582" s="238"/>
      <c r="D582" s="238"/>
      <c r="E582" s="238"/>
      <c r="F582" s="238"/>
      <c r="G582" s="238"/>
      <c r="H582" s="238"/>
      <c r="I582" s="238"/>
      <c r="J582" s="238"/>
      <c r="K582" s="238"/>
      <c r="L582" s="238"/>
    </row>
    <row r="583" spans="1:12" x14ac:dyDescent="0.3">
      <c r="A583" s="238"/>
      <c r="B583" s="238"/>
      <c r="C583" s="238"/>
      <c r="D583" s="238"/>
      <c r="E583" s="238"/>
      <c r="F583" s="238"/>
      <c r="G583" s="238"/>
      <c r="H583" s="238"/>
      <c r="I583" s="238"/>
      <c r="J583" s="238"/>
      <c r="K583" s="238"/>
      <c r="L583" s="238"/>
    </row>
    <row r="584" spans="1:12" x14ac:dyDescent="0.3">
      <c r="A584" s="238"/>
      <c r="B584" s="238"/>
      <c r="C584" s="238"/>
      <c r="D584" s="238"/>
      <c r="E584" s="238"/>
      <c r="F584" s="238"/>
      <c r="G584" s="238"/>
      <c r="H584" s="238"/>
      <c r="I584" s="238"/>
      <c r="J584" s="238"/>
      <c r="K584" s="238"/>
      <c r="L584" s="238"/>
    </row>
    <row r="585" spans="1:12" x14ac:dyDescent="0.3">
      <c r="A585" s="238"/>
      <c r="B585" s="238"/>
      <c r="C585" s="238"/>
      <c r="D585" s="238"/>
      <c r="E585" s="238"/>
      <c r="F585" s="238"/>
      <c r="G585" s="238"/>
      <c r="H585" s="238"/>
      <c r="I585" s="238"/>
      <c r="J585" s="238"/>
      <c r="K585" s="238"/>
      <c r="L585" s="238"/>
    </row>
    <row r="586" spans="1:12" x14ac:dyDescent="0.3">
      <c r="A586" s="238"/>
      <c r="B586" s="238"/>
      <c r="C586" s="238"/>
      <c r="D586" s="238"/>
      <c r="E586" s="238"/>
      <c r="F586" s="238"/>
      <c r="G586" s="238"/>
      <c r="H586" s="238"/>
      <c r="I586" s="238"/>
      <c r="J586" s="238"/>
      <c r="K586" s="238"/>
      <c r="L586" s="238"/>
    </row>
    <row r="587" spans="1:12" x14ac:dyDescent="0.3">
      <c r="A587" s="238"/>
      <c r="B587" s="238"/>
      <c r="C587" s="238"/>
      <c r="D587" s="238"/>
      <c r="E587" s="238"/>
      <c r="F587" s="238"/>
      <c r="G587" s="238"/>
      <c r="H587" s="238"/>
      <c r="I587" s="238"/>
      <c r="J587" s="238"/>
      <c r="K587" s="238"/>
      <c r="L587" s="238"/>
    </row>
    <row r="588" spans="1:12" x14ac:dyDescent="0.3">
      <c r="A588" s="238"/>
      <c r="B588" s="238"/>
      <c r="C588" s="238"/>
      <c r="D588" s="238"/>
      <c r="E588" s="238"/>
      <c r="F588" s="238"/>
      <c r="G588" s="238"/>
      <c r="H588" s="238"/>
      <c r="I588" s="238"/>
      <c r="J588" s="238"/>
      <c r="K588" s="238"/>
      <c r="L588" s="238"/>
    </row>
    <row r="589" spans="1:12" x14ac:dyDescent="0.3">
      <c r="A589" s="238"/>
      <c r="B589" s="238"/>
      <c r="C589" s="238"/>
      <c r="D589" s="238"/>
      <c r="E589" s="238"/>
      <c r="F589" s="238"/>
      <c r="G589" s="238"/>
      <c r="H589" s="238"/>
      <c r="I589" s="238"/>
      <c r="J589" s="238"/>
      <c r="K589" s="238"/>
      <c r="L589" s="238"/>
    </row>
    <row r="590" spans="1:12" x14ac:dyDescent="0.3">
      <c r="A590" s="238"/>
      <c r="B590" s="238"/>
      <c r="C590" s="238"/>
      <c r="D590" s="238"/>
      <c r="E590" s="238"/>
      <c r="F590" s="238"/>
      <c r="G590" s="238"/>
      <c r="H590" s="238"/>
      <c r="I590" s="238"/>
      <c r="J590" s="238"/>
      <c r="K590" s="238"/>
      <c r="L590" s="238"/>
    </row>
    <row r="591" spans="1:12" x14ac:dyDescent="0.3">
      <c r="A591" s="238"/>
      <c r="B591" s="238"/>
      <c r="C591" s="238"/>
      <c r="D591" s="238"/>
      <c r="E591" s="238"/>
      <c r="F591" s="238"/>
      <c r="G591" s="238"/>
      <c r="H591" s="238"/>
      <c r="I591" s="238"/>
      <c r="J591" s="238"/>
      <c r="K591" s="238"/>
      <c r="L591" s="238"/>
    </row>
    <row r="592" spans="1:12" x14ac:dyDescent="0.3">
      <c r="A592" s="238"/>
      <c r="B592" s="238"/>
      <c r="C592" s="238"/>
      <c r="D592" s="238"/>
      <c r="E592" s="238"/>
      <c r="F592" s="238"/>
      <c r="G592" s="238"/>
      <c r="H592" s="238"/>
      <c r="I592" s="238"/>
      <c r="J592" s="238"/>
      <c r="K592" s="238"/>
      <c r="L592" s="238"/>
    </row>
    <row r="593" spans="1:12" x14ac:dyDescent="0.3">
      <c r="A593" s="238"/>
      <c r="B593" s="238"/>
      <c r="C593" s="238"/>
      <c r="D593" s="238"/>
      <c r="E593" s="238"/>
      <c r="F593" s="238"/>
      <c r="G593" s="238"/>
      <c r="H593" s="238"/>
      <c r="I593" s="238"/>
      <c r="J593" s="238"/>
      <c r="K593" s="238"/>
      <c r="L593" s="238"/>
    </row>
    <row r="594" spans="1:12" x14ac:dyDescent="0.3">
      <c r="A594" s="238"/>
      <c r="B594" s="238"/>
      <c r="C594" s="238"/>
      <c r="D594" s="238"/>
      <c r="E594" s="238"/>
      <c r="F594" s="238"/>
      <c r="G594" s="238"/>
      <c r="H594" s="238"/>
      <c r="I594" s="238"/>
      <c r="J594" s="238"/>
      <c r="K594" s="238"/>
      <c r="L594" s="238"/>
    </row>
    <row r="595" spans="1:12" x14ac:dyDescent="0.3">
      <c r="A595" s="238"/>
      <c r="B595" s="238"/>
      <c r="C595" s="238"/>
      <c r="D595" s="238"/>
      <c r="E595" s="238"/>
      <c r="F595" s="238"/>
      <c r="G595" s="238"/>
      <c r="H595" s="238"/>
      <c r="I595" s="238"/>
      <c r="J595" s="238"/>
      <c r="K595" s="238"/>
      <c r="L595" s="238"/>
    </row>
    <row r="596" spans="1:12" x14ac:dyDescent="0.3">
      <c r="A596" s="238"/>
      <c r="B596" s="238"/>
      <c r="C596" s="238"/>
      <c r="D596" s="238"/>
      <c r="E596" s="238"/>
      <c r="F596" s="238"/>
      <c r="G596" s="238"/>
      <c r="H596" s="238"/>
      <c r="I596" s="238"/>
      <c r="J596" s="238"/>
      <c r="K596" s="238"/>
      <c r="L596" s="238"/>
    </row>
    <row r="597" spans="1:12" x14ac:dyDescent="0.3">
      <c r="A597" s="238"/>
      <c r="B597" s="238"/>
      <c r="C597" s="238"/>
      <c r="D597" s="238"/>
      <c r="E597" s="238"/>
      <c r="F597" s="238"/>
      <c r="G597" s="238"/>
      <c r="H597" s="238"/>
      <c r="I597" s="238"/>
      <c r="J597" s="238"/>
      <c r="K597" s="238"/>
      <c r="L597" s="238"/>
    </row>
    <row r="598" spans="1:12" x14ac:dyDescent="0.3">
      <c r="A598" s="238"/>
      <c r="B598" s="238"/>
      <c r="C598" s="238"/>
      <c r="D598" s="238"/>
      <c r="E598" s="238"/>
      <c r="F598" s="238"/>
      <c r="G598" s="238"/>
      <c r="H598" s="238"/>
      <c r="I598" s="238"/>
      <c r="J598" s="238"/>
      <c r="K598" s="238"/>
      <c r="L598" s="238"/>
    </row>
    <row r="599" spans="1:12" x14ac:dyDescent="0.3">
      <c r="A599" s="238"/>
      <c r="B599" s="238"/>
      <c r="C599" s="238"/>
      <c r="D599" s="238"/>
      <c r="E599" s="238"/>
      <c r="F599" s="238"/>
      <c r="G599" s="238"/>
      <c r="H599" s="238"/>
      <c r="I599" s="238"/>
      <c r="J599" s="238"/>
      <c r="K599" s="238"/>
      <c r="L599" s="238"/>
    </row>
    <row r="600" spans="1:12" x14ac:dyDescent="0.3">
      <c r="A600" s="238"/>
      <c r="B600" s="238"/>
      <c r="C600" s="238"/>
      <c r="D600" s="238"/>
      <c r="E600" s="238"/>
      <c r="F600" s="238"/>
      <c r="G600" s="238"/>
      <c r="H600" s="238"/>
      <c r="I600" s="238"/>
      <c r="J600" s="238"/>
      <c r="K600" s="238"/>
      <c r="L600" s="238"/>
    </row>
    <row r="601" spans="1:12" x14ac:dyDescent="0.3">
      <c r="A601" s="238"/>
      <c r="B601" s="238"/>
      <c r="C601" s="238"/>
      <c r="D601" s="238"/>
      <c r="E601" s="238"/>
      <c r="F601" s="238"/>
      <c r="G601" s="238"/>
      <c r="H601" s="238"/>
      <c r="I601" s="238"/>
      <c r="J601" s="238"/>
      <c r="K601" s="238"/>
      <c r="L601" s="238"/>
    </row>
    <row r="602" spans="1:12" x14ac:dyDescent="0.3">
      <c r="A602" s="238"/>
      <c r="B602" s="238"/>
      <c r="C602" s="238"/>
      <c r="D602" s="238"/>
      <c r="E602" s="238"/>
      <c r="F602" s="238"/>
      <c r="G602" s="238"/>
      <c r="H602" s="238"/>
      <c r="I602" s="238"/>
      <c r="J602" s="238"/>
      <c r="K602" s="238"/>
      <c r="L602" s="238"/>
    </row>
    <row r="603" spans="1:12" x14ac:dyDescent="0.3">
      <c r="A603" s="238"/>
      <c r="B603" s="238"/>
      <c r="C603" s="238"/>
      <c r="D603" s="238"/>
      <c r="E603" s="238"/>
      <c r="F603" s="238"/>
      <c r="G603" s="238"/>
      <c r="H603" s="238"/>
      <c r="I603" s="238"/>
      <c r="J603" s="238"/>
      <c r="K603" s="238"/>
      <c r="L603" s="238"/>
    </row>
    <row r="604" spans="1:12" x14ac:dyDescent="0.3">
      <c r="A604" s="238"/>
      <c r="B604" s="238"/>
      <c r="C604" s="238"/>
      <c r="D604" s="238"/>
      <c r="E604" s="238"/>
      <c r="F604" s="238"/>
      <c r="G604" s="238"/>
      <c r="H604" s="238"/>
      <c r="I604" s="238"/>
      <c r="J604" s="238"/>
      <c r="K604" s="238"/>
      <c r="L604" s="238"/>
    </row>
    <row r="605" spans="1:12" x14ac:dyDescent="0.3">
      <c r="A605" s="238"/>
      <c r="B605" s="238"/>
      <c r="C605" s="238"/>
      <c r="D605" s="238"/>
      <c r="E605" s="238"/>
      <c r="F605" s="238"/>
      <c r="G605" s="238"/>
      <c r="H605" s="238"/>
      <c r="I605" s="238"/>
      <c r="J605" s="238"/>
      <c r="K605" s="238"/>
      <c r="L605" s="238"/>
    </row>
    <row r="606" spans="1:12" x14ac:dyDescent="0.3">
      <c r="A606" s="238"/>
      <c r="B606" s="238"/>
      <c r="C606" s="238"/>
      <c r="D606" s="238"/>
      <c r="E606" s="238"/>
      <c r="F606" s="238"/>
      <c r="G606" s="238"/>
      <c r="H606" s="238"/>
      <c r="I606" s="238"/>
      <c r="J606" s="238"/>
      <c r="K606" s="238"/>
      <c r="L606" s="238"/>
    </row>
    <row r="607" spans="1:12" x14ac:dyDescent="0.3">
      <c r="A607" s="238"/>
      <c r="B607" s="238"/>
      <c r="C607" s="238"/>
      <c r="D607" s="238"/>
      <c r="E607" s="238"/>
      <c r="F607" s="238"/>
      <c r="G607" s="238"/>
      <c r="H607" s="238"/>
      <c r="I607" s="238"/>
      <c r="J607" s="238"/>
      <c r="K607" s="238"/>
      <c r="L607" s="238"/>
    </row>
    <row r="608" spans="1:12" x14ac:dyDescent="0.3">
      <c r="A608" s="238"/>
      <c r="B608" s="238"/>
      <c r="C608" s="238"/>
      <c r="D608" s="238"/>
      <c r="E608" s="238"/>
      <c r="F608" s="238"/>
      <c r="G608" s="238"/>
      <c r="H608" s="238"/>
      <c r="I608" s="238"/>
      <c r="J608" s="238"/>
      <c r="K608" s="238"/>
      <c r="L608" s="238"/>
    </row>
    <row r="609" spans="1:12" x14ac:dyDescent="0.3">
      <c r="A609" s="238"/>
      <c r="B609" s="238"/>
      <c r="C609" s="238"/>
      <c r="D609" s="238"/>
      <c r="E609" s="238"/>
      <c r="F609" s="238"/>
      <c r="G609" s="238"/>
      <c r="H609" s="238"/>
      <c r="I609" s="238"/>
      <c r="J609" s="238"/>
      <c r="K609" s="238"/>
      <c r="L609" s="238"/>
    </row>
    <row r="610" spans="1:12" x14ac:dyDescent="0.3">
      <c r="A610" s="238"/>
      <c r="B610" s="238"/>
      <c r="C610" s="238"/>
      <c r="D610" s="238"/>
      <c r="E610" s="238"/>
      <c r="F610" s="238"/>
      <c r="G610" s="238"/>
      <c r="H610" s="238"/>
      <c r="I610" s="238"/>
      <c r="J610" s="238"/>
      <c r="K610" s="238"/>
      <c r="L610" s="238"/>
    </row>
    <row r="611" spans="1:12" x14ac:dyDescent="0.3">
      <c r="A611" s="238"/>
      <c r="B611" s="238"/>
      <c r="C611" s="238"/>
      <c r="D611" s="238"/>
      <c r="E611" s="238"/>
      <c r="F611" s="238"/>
      <c r="G611" s="238"/>
      <c r="H611" s="238"/>
      <c r="I611" s="238"/>
      <c r="J611" s="238"/>
      <c r="K611" s="238"/>
      <c r="L611" s="238"/>
    </row>
    <row r="612" spans="1:12" x14ac:dyDescent="0.3">
      <c r="A612" s="238"/>
      <c r="B612" s="238"/>
      <c r="C612" s="238"/>
      <c r="D612" s="238"/>
      <c r="E612" s="238"/>
      <c r="F612" s="238"/>
      <c r="G612" s="238"/>
      <c r="H612" s="238"/>
      <c r="I612" s="238"/>
      <c r="J612" s="238"/>
      <c r="K612" s="238"/>
      <c r="L612" s="238"/>
    </row>
    <row r="613" spans="1:12" x14ac:dyDescent="0.3">
      <c r="A613" s="238"/>
      <c r="B613" s="238"/>
      <c r="C613" s="238"/>
      <c r="D613" s="238"/>
      <c r="E613" s="238"/>
      <c r="F613" s="238"/>
      <c r="G613" s="238"/>
      <c r="H613" s="238"/>
      <c r="I613" s="238"/>
      <c r="J613" s="238"/>
      <c r="K613" s="238"/>
      <c r="L613" s="238"/>
    </row>
    <row r="614" spans="1:12" x14ac:dyDescent="0.3">
      <c r="A614" s="238"/>
      <c r="B614" s="238"/>
      <c r="C614" s="238"/>
      <c r="D614" s="238"/>
      <c r="E614" s="238"/>
      <c r="F614" s="238"/>
      <c r="G614" s="238"/>
      <c r="H614" s="238"/>
      <c r="I614" s="238"/>
      <c r="J614" s="238"/>
      <c r="K614" s="238"/>
      <c r="L614" s="238"/>
    </row>
    <row r="615" spans="1:12" x14ac:dyDescent="0.3">
      <c r="A615" s="238"/>
      <c r="B615" s="238"/>
      <c r="C615" s="238"/>
      <c r="D615" s="238"/>
      <c r="E615" s="238"/>
      <c r="F615" s="238"/>
      <c r="G615" s="238"/>
      <c r="H615" s="238"/>
      <c r="I615" s="238"/>
      <c r="J615" s="238"/>
      <c r="K615" s="238"/>
      <c r="L615" s="238"/>
    </row>
    <row r="616" spans="1:12" x14ac:dyDescent="0.3">
      <c r="A616" s="238"/>
      <c r="B616" s="238"/>
      <c r="C616" s="238"/>
      <c r="D616" s="238"/>
      <c r="E616" s="238"/>
      <c r="F616" s="238"/>
      <c r="G616" s="238"/>
      <c r="H616" s="238"/>
      <c r="I616" s="238"/>
      <c r="J616" s="238"/>
      <c r="K616" s="238"/>
      <c r="L616" s="238"/>
    </row>
    <row r="617" spans="1:12" x14ac:dyDescent="0.3">
      <c r="A617" s="238"/>
      <c r="B617" s="238"/>
      <c r="C617" s="238"/>
      <c r="D617" s="238"/>
      <c r="E617" s="238"/>
      <c r="F617" s="238"/>
      <c r="G617" s="238"/>
      <c r="H617" s="238"/>
      <c r="I617" s="238"/>
      <c r="J617" s="238"/>
      <c r="K617" s="238"/>
      <c r="L617" s="238"/>
    </row>
    <row r="618" spans="1:12" x14ac:dyDescent="0.3">
      <c r="A618" s="238"/>
      <c r="B618" s="238"/>
      <c r="C618" s="238"/>
      <c r="D618" s="238"/>
      <c r="E618" s="238"/>
      <c r="F618" s="238"/>
      <c r="G618" s="238"/>
      <c r="H618" s="238"/>
      <c r="I618" s="238"/>
      <c r="J618" s="238"/>
      <c r="K618" s="238"/>
      <c r="L618" s="238"/>
    </row>
    <row r="619" spans="1:12" x14ac:dyDescent="0.3">
      <c r="A619" s="238"/>
      <c r="B619" s="238"/>
      <c r="C619" s="238"/>
      <c r="D619" s="238"/>
      <c r="E619" s="238"/>
      <c r="F619" s="238"/>
      <c r="G619" s="238"/>
      <c r="H619" s="238"/>
      <c r="I619" s="238"/>
      <c r="J619" s="238"/>
      <c r="K619" s="238"/>
      <c r="L619" s="238"/>
    </row>
    <row r="620" spans="1:12" x14ac:dyDescent="0.3">
      <c r="A620" s="238"/>
      <c r="B620" s="238"/>
      <c r="C620" s="238"/>
      <c r="D620" s="238"/>
      <c r="E620" s="238"/>
      <c r="F620" s="238"/>
      <c r="G620" s="238"/>
      <c r="H620" s="238"/>
      <c r="I620" s="238"/>
      <c r="J620" s="238"/>
      <c r="K620" s="238"/>
      <c r="L620" s="238"/>
    </row>
    <row r="621" spans="1:12" x14ac:dyDescent="0.3">
      <c r="A621" s="238"/>
      <c r="B621" s="238"/>
      <c r="C621" s="238"/>
      <c r="D621" s="238"/>
      <c r="E621" s="238"/>
      <c r="F621" s="238"/>
      <c r="G621" s="238"/>
      <c r="H621" s="238"/>
      <c r="I621" s="238"/>
      <c r="J621" s="238"/>
      <c r="K621" s="238"/>
      <c r="L621" s="238"/>
    </row>
    <row r="622" spans="1:12" x14ac:dyDescent="0.3">
      <c r="A622" s="238"/>
      <c r="B622" s="238"/>
      <c r="C622" s="238"/>
      <c r="D622" s="238"/>
      <c r="E622" s="238"/>
      <c r="F622" s="238"/>
      <c r="G622" s="238"/>
      <c r="H622" s="238"/>
      <c r="I622" s="238"/>
      <c r="J622" s="238"/>
      <c r="K622" s="238"/>
      <c r="L622" s="238"/>
    </row>
    <row r="623" spans="1:12" x14ac:dyDescent="0.3">
      <c r="A623" s="238"/>
      <c r="B623" s="238"/>
      <c r="C623" s="238"/>
      <c r="D623" s="238"/>
      <c r="E623" s="238"/>
      <c r="F623" s="238"/>
      <c r="G623" s="238"/>
      <c r="H623" s="238"/>
      <c r="I623" s="238"/>
      <c r="J623" s="238"/>
      <c r="K623" s="238"/>
      <c r="L623" s="238"/>
    </row>
    <row r="624" spans="1:12" x14ac:dyDescent="0.3">
      <c r="A624" s="238"/>
      <c r="B624" s="238"/>
      <c r="C624" s="238"/>
      <c r="D624" s="238"/>
      <c r="E624" s="238"/>
      <c r="F624" s="238"/>
      <c r="G624" s="238"/>
      <c r="H624" s="238"/>
      <c r="I624" s="238"/>
      <c r="J624" s="238"/>
      <c r="K624" s="238"/>
      <c r="L624" s="238"/>
    </row>
    <row r="625" spans="1:12" x14ac:dyDescent="0.3">
      <c r="A625" s="238"/>
      <c r="B625" s="238"/>
      <c r="C625" s="238"/>
      <c r="D625" s="238"/>
      <c r="E625" s="238"/>
      <c r="F625" s="238"/>
      <c r="G625" s="238"/>
      <c r="H625" s="238"/>
      <c r="I625" s="238"/>
      <c r="J625" s="238"/>
      <c r="K625" s="238"/>
      <c r="L625" s="238"/>
    </row>
    <row r="626" spans="1:12" x14ac:dyDescent="0.3">
      <c r="A626" s="238"/>
      <c r="B626" s="238"/>
      <c r="C626" s="238"/>
      <c r="D626" s="238"/>
      <c r="E626" s="238"/>
      <c r="F626" s="238"/>
      <c r="G626" s="238"/>
      <c r="H626" s="238"/>
      <c r="I626" s="238"/>
      <c r="J626" s="238"/>
      <c r="K626" s="238"/>
      <c r="L626" s="238"/>
    </row>
    <row r="627" spans="1:12" x14ac:dyDescent="0.3">
      <c r="A627" s="238"/>
      <c r="B627" s="238"/>
      <c r="C627" s="238"/>
      <c r="D627" s="238"/>
      <c r="E627" s="238"/>
      <c r="F627" s="238"/>
      <c r="G627" s="238"/>
      <c r="H627" s="238"/>
      <c r="I627" s="238"/>
      <c r="J627" s="238"/>
      <c r="K627" s="238"/>
      <c r="L627" s="238"/>
    </row>
    <row r="628" spans="1:12" x14ac:dyDescent="0.3">
      <c r="A628" s="238"/>
      <c r="B628" s="238"/>
      <c r="C628" s="238"/>
      <c r="D628" s="238"/>
      <c r="E628" s="238"/>
      <c r="F628" s="238"/>
      <c r="G628" s="238"/>
      <c r="H628" s="238"/>
      <c r="I628" s="238"/>
      <c r="J628" s="238"/>
      <c r="K628" s="238"/>
      <c r="L628" s="238"/>
    </row>
    <row r="629" spans="1:12" x14ac:dyDescent="0.3">
      <c r="A629" s="238"/>
      <c r="B629" s="238"/>
      <c r="C629" s="238"/>
      <c r="D629" s="238"/>
      <c r="E629" s="238"/>
      <c r="F629" s="238"/>
      <c r="G629" s="238"/>
      <c r="H629" s="238"/>
      <c r="I629" s="238"/>
      <c r="J629" s="238"/>
      <c r="K629" s="238"/>
      <c r="L629" s="238"/>
    </row>
    <row r="630" spans="1:12" x14ac:dyDescent="0.3">
      <c r="A630" s="238"/>
      <c r="B630" s="238"/>
      <c r="C630" s="238"/>
      <c r="D630" s="238"/>
      <c r="E630" s="238"/>
      <c r="F630" s="238"/>
      <c r="G630" s="238"/>
      <c r="H630" s="238"/>
      <c r="I630" s="238"/>
      <c r="J630" s="238"/>
      <c r="K630" s="238"/>
      <c r="L630" s="238"/>
    </row>
    <row r="631" spans="1:12" x14ac:dyDescent="0.3">
      <c r="A631" s="238"/>
      <c r="B631" s="238"/>
      <c r="C631" s="238"/>
      <c r="D631" s="238"/>
      <c r="E631" s="238"/>
      <c r="F631" s="238"/>
      <c r="G631" s="238"/>
      <c r="H631" s="238"/>
      <c r="I631" s="238"/>
      <c r="J631" s="238"/>
      <c r="K631" s="238"/>
      <c r="L631" s="238"/>
    </row>
    <row r="632" spans="1:12" x14ac:dyDescent="0.3">
      <c r="A632" s="238"/>
      <c r="B632" s="238"/>
      <c r="C632" s="238"/>
      <c r="D632" s="238"/>
      <c r="E632" s="238"/>
      <c r="F632" s="238"/>
      <c r="G632" s="238"/>
      <c r="H632" s="238"/>
      <c r="I632" s="238"/>
      <c r="J632" s="238"/>
      <c r="K632" s="238"/>
      <c r="L632" s="238"/>
    </row>
    <row r="633" spans="1:12" x14ac:dyDescent="0.3">
      <c r="A633" s="238"/>
      <c r="B633" s="238"/>
      <c r="C633" s="238"/>
      <c r="D633" s="238"/>
      <c r="E633" s="238"/>
      <c r="F633" s="238"/>
      <c r="G633" s="238"/>
      <c r="H633" s="238"/>
      <c r="I633" s="238"/>
      <c r="J633" s="238"/>
      <c r="K633" s="238"/>
      <c r="L633" s="238"/>
    </row>
    <row r="634" spans="1:12" x14ac:dyDescent="0.3">
      <c r="A634" s="238"/>
      <c r="B634" s="238"/>
      <c r="C634" s="238"/>
      <c r="D634" s="238"/>
      <c r="E634" s="238"/>
      <c r="F634" s="238"/>
      <c r="G634" s="238"/>
      <c r="H634" s="238"/>
      <c r="I634" s="238"/>
      <c r="J634" s="238"/>
      <c r="K634" s="238"/>
      <c r="L634" s="238"/>
    </row>
    <row r="635" spans="1:12" x14ac:dyDescent="0.3">
      <c r="A635" s="238"/>
      <c r="B635" s="238"/>
      <c r="C635" s="238"/>
      <c r="D635" s="238"/>
      <c r="E635" s="238"/>
      <c r="F635" s="238"/>
      <c r="G635" s="238"/>
      <c r="H635" s="238"/>
      <c r="I635" s="238"/>
      <c r="J635" s="238"/>
      <c r="K635" s="238"/>
      <c r="L635" s="238"/>
    </row>
    <row r="636" spans="1:12" x14ac:dyDescent="0.3">
      <c r="A636" s="238"/>
      <c r="B636" s="238"/>
      <c r="C636" s="238"/>
      <c r="D636" s="238"/>
      <c r="E636" s="238"/>
      <c r="F636" s="238"/>
      <c r="G636" s="238"/>
      <c r="H636" s="238"/>
      <c r="I636" s="238"/>
      <c r="J636" s="238"/>
      <c r="K636" s="238"/>
      <c r="L636" s="238"/>
    </row>
    <row r="637" spans="1:12" x14ac:dyDescent="0.3">
      <c r="A637" s="238"/>
      <c r="B637" s="238"/>
      <c r="C637" s="238"/>
      <c r="D637" s="238"/>
      <c r="E637" s="238"/>
      <c r="F637" s="238"/>
      <c r="G637" s="238"/>
      <c r="H637" s="238"/>
      <c r="I637" s="238"/>
      <c r="J637" s="238"/>
      <c r="K637" s="238"/>
      <c r="L637" s="238"/>
    </row>
    <row r="638" spans="1:12" x14ac:dyDescent="0.3">
      <c r="A638" s="238"/>
      <c r="B638" s="238"/>
      <c r="C638" s="238"/>
      <c r="D638" s="238"/>
      <c r="E638" s="238"/>
      <c r="F638" s="238"/>
      <c r="G638" s="238"/>
      <c r="H638" s="238"/>
      <c r="I638" s="238"/>
      <c r="J638" s="238"/>
      <c r="K638" s="238"/>
      <c r="L638" s="238"/>
    </row>
    <row r="639" spans="1:12" x14ac:dyDescent="0.3">
      <c r="A639" s="238"/>
      <c r="B639" s="238"/>
      <c r="C639" s="238"/>
      <c r="D639" s="238"/>
      <c r="E639" s="238"/>
      <c r="F639" s="238"/>
      <c r="G639" s="238"/>
      <c r="H639" s="238"/>
      <c r="I639" s="238"/>
      <c r="J639" s="238"/>
      <c r="K639" s="238"/>
      <c r="L639" s="238"/>
    </row>
    <row r="640" spans="1:12" x14ac:dyDescent="0.3">
      <c r="A640" s="238"/>
      <c r="B640" s="238"/>
      <c r="C640" s="238"/>
      <c r="D640" s="238"/>
      <c r="E640" s="238"/>
      <c r="F640" s="238"/>
      <c r="G640" s="238"/>
      <c r="H640" s="238"/>
      <c r="I640" s="238"/>
      <c r="J640" s="238"/>
      <c r="K640" s="238"/>
      <c r="L640" s="238"/>
    </row>
    <row r="641" spans="1:12" x14ac:dyDescent="0.3">
      <c r="A641" s="238"/>
      <c r="B641" s="238"/>
      <c r="C641" s="238"/>
      <c r="D641" s="238"/>
      <c r="E641" s="238"/>
      <c r="F641" s="238"/>
      <c r="G641" s="238"/>
      <c r="H641" s="238"/>
      <c r="I641" s="238"/>
      <c r="J641" s="238"/>
      <c r="K641" s="238"/>
      <c r="L641" s="238"/>
    </row>
    <row r="642" spans="1:12" x14ac:dyDescent="0.3">
      <c r="A642" s="238"/>
      <c r="B642" s="238"/>
      <c r="C642" s="238"/>
      <c r="D642" s="238"/>
      <c r="E642" s="238"/>
      <c r="F642" s="238"/>
      <c r="G642" s="238"/>
      <c r="H642" s="238"/>
      <c r="I642" s="238"/>
      <c r="J642" s="238"/>
      <c r="K642" s="238"/>
      <c r="L642" s="238"/>
    </row>
    <row r="643" spans="1:12" x14ac:dyDescent="0.3">
      <c r="A643" s="238"/>
      <c r="B643" s="238"/>
      <c r="C643" s="238"/>
      <c r="D643" s="238"/>
      <c r="E643" s="238"/>
      <c r="F643" s="238"/>
      <c r="G643" s="238"/>
      <c r="H643" s="238"/>
      <c r="I643" s="238"/>
      <c r="J643" s="238"/>
      <c r="K643" s="238"/>
      <c r="L643" s="238"/>
    </row>
    <row r="644" spans="1:12" x14ac:dyDescent="0.3">
      <c r="A644" s="238"/>
      <c r="B644" s="238"/>
      <c r="C644" s="238"/>
      <c r="D644" s="238"/>
      <c r="E644" s="238"/>
      <c r="F644" s="238"/>
      <c r="G644" s="238"/>
      <c r="H644" s="238"/>
      <c r="I644" s="238"/>
      <c r="J644" s="238"/>
      <c r="K644" s="238"/>
      <c r="L644" s="238"/>
    </row>
    <row r="645" spans="1:12" x14ac:dyDescent="0.3">
      <c r="A645" s="238"/>
      <c r="B645" s="238"/>
      <c r="C645" s="238"/>
      <c r="D645" s="238"/>
      <c r="E645" s="238"/>
      <c r="F645" s="238"/>
      <c r="G645" s="238"/>
      <c r="H645" s="238"/>
      <c r="I645" s="238"/>
      <c r="J645" s="238"/>
      <c r="K645" s="238"/>
      <c r="L645" s="238"/>
    </row>
    <row r="646" spans="1:12" x14ac:dyDescent="0.3">
      <c r="A646" s="238"/>
      <c r="B646" s="238"/>
      <c r="C646" s="238"/>
      <c r="D646" s="238"/>
      <c r="E646" s="238"/>
      <c r="F646" s="238"/>
      <c r="G646" s="238"/>
      <c r="H646" s="238"/>
      <c r="I646" s="238"/>
      <c r="J646" s="238"/>
      <c r="K646" s="238"/>
      <c r="L646" s="238"/>
    </row>
    <row r="647" spans="1:12" x14ac:dyDescent="0.3">
      <c r="A647" s="238"/>
      <c r="B647" s="238"/>
      <c r="C647" s="238"/>
      <c r="D647" s="238"/>
      <c r="E647" s="238"/>
      <c r="F647" s="238"/>
      <c r="G647" s="238"/>
      <c r="H647" s="238"/>
      <c r="I647" s="238"/>
      <c r="J647" s="238"/>
      <c r="K647" s="238"/>
      <c r="L647" s="238"/>
    </row>
    <row r="648" spans="1:12" x14ac:dyDescent="0.3">
      <c r="A648" s="238"/>
      <c r="B648" s="238"/>
      <c r="C648" s="238"/>
      <c r="D648" s="238"/>
      <c r="E648" s="238"/>
      <c r="F648" s="238"/>
      <c r="G648" s="238"/>
      <c r="H648" s="238"/>
      <c r="I648" s="238"/>
      <c r="J648" s="238"/>
      <c r="K648" s="238"/>
      <c r="L648" s="238"/>
    </row>
    <row r="649" spans="1:12" x14ac:dyDescent="0.3">
      <c r="A649" s="238"/>
      <c r="B649" s="238"/>
      <c r="C649" s="238"/>
      <c r="D649" s="238"/>
      <c r="E649" s="238"/>
      <c r="F649" s="238"/>
      <c r="G649" s="238"/>
      <c r="H649" s="238"/>
      <c r="I649" s="238"/>
      <c r="J649" s="238"/>
      <c r="K649" s="238"/>
      <c r="L649" s="238"/>
    </row>
    <row r="650" spans="1:12" x14ac:dyDescent="0.3">
      <c r="A650" s="238"/>
      <c r="B650" s="238"/>
      <c r="C650" s="238"/>
      <c r="D650" s="238"/>
      <c r="E650" s="238"/>
      <c r="F650" s="238"/>
      <c r="G650" s="238"/>
      <c r="H650" s="238"/>
      <c r="I650" s="238"/>
      <c r="J650" s="238"/>
      <c r="K650" s="238"/>
      <c r="L650" s="238"/>
    </row>
    <row r="651" spans="1:12" x14ac:dyDescent="0.3">
      <c r="A651" s="238"/>
      <c r="B651" s="238"/>
      <c r="C651" s="238"/>
      <c r="D651" s="238"/>
      <c r="E651" s="238"/>
      <c r="F651" s="238"/>
      <c r="G651" s="238"/>
      <c r="H651" s="238"/>
      <c r="I651" s="238"/>
      <c r="J651" s="238"/>
      <c r="K651" s="238"/>
      <c r="L651" s="238"/>
    </row>
    <row r="652" spans="1:12" x14ac:dyDescent="0.3">
      <c r="A652" s="238"/>
      <c r="B652" s="238"/>
      <c r="C652" s="238"/>
      <c r="D652" s="238"/>
      <c r="E652" s="238"/>
      <c r="F652" s="238"/>
      <c r="G652" s="238"/>
      <c r="H652" s="238"/>
      <c r="I652" s="238"/>
      <c r="J652" s="238"/>
      <c r="K652" s="238"/>
      <c r="L652" s="238"/>
    </row>
    <row r="653" spans="1:12" x14ac:dyDescent="0.3">
      <c r="A653" s="238"/>
      <c r="B653" s="238"/>
      <c r="C653" s="238"/>
      <c r="D653" s="238"/>
      <c r="E653" s="238"/>
      <c r="F653" s="238"/>
      <c r="G653" s="238"/>
      <c r="H653" s="238"/>
      <c r="I653" s="238"/>
      <c r="J653" s="238"/>
      <c r="K653" s="238"/>
      <c r="L653" s="238"/>
    </row>
    <row r="654" spans="1:12" x14ac:dyDescent="0.3">
      <c r="A654" s="238"/>
      <c r="B654" s="238"/>
      <c r="C654" s="238"/>
      <c r="D654" s="238"/>
      <c r="E654" s="238"/>
      <c r="F654" s="238"/>
      <c r="G654" s="238"/>
      <c r="H654" s="238"/>
      <c r="I654" s="238"/>
      <c r="J654" s="238"/>
      <c r="K654" s="238"/>
      <c r="L654" s="238"/>
    </row>
    <row r="655" spans="1:12" x14ac:dyDescent="0.3">
      <c r="A655" s="238"/>
      <c r="B655" s="238"/>
      <c r="C655" s="238"/>
      <c r="D655" s="238"/>
      <c r="E655" s="238"/>
      <c r="F655" s="238"/>
      <c r="G655" s="238"/>
      <c r="H655" s="238"/>
      <c r="I655" s="238"/>
      <c r="J655" s="238"/>
      <c r="K655" s="238"/>
      <c r="L655" s="238"/>
    </row>
    <row r="656" spans="1:12" x14ac:dyDescent="0.3">
      <c r="A656" s="238"/>
      <c r="B656" s="238"/>
      <c r="C656" s="238"/>
      <c r="D656" s="238"/>
      <c r="E656" s="238"/>
      <c r="F656" s="238"/>
      <c r="G656" s="238"/>
      <c r="H656" s="238"/>
      <c r="I656" s="238"/>
      <c r="J656" s="238"/>
      <c r="K656" s="238"/>
      <c r="L656" s="238"/>
    </row>
    <row r="657" spans="1:12" x14ac:dyDescent="0.3">
      <c r="A657" s="238"/>
      <c r="B657" s="238"/>
      <c r="C657" s="238"/>
      <c r="D657" s="238"/>
      <c r="E657" s="238"/>
      <c r="F657" s="238"/>
      <c r="G657" s="238"/>
      <c r="H657" s="238"/>
      <c r="I657" s="238"/>
      <c r="J657" s="238"/>
      <c r="K657" s="238"/>
      <c r="L657" s="238"/>
    </row>
    <row r="658" spans="1:12" x14ac:dyDescent="0.3">
      <c r="A658" s="238"/>
      <c r="B658" s="238"/>
      <c r="C658" s="238"/>
      <c r="D658" s="238"/>
      <c r="E658" s="238"/>
      <c r="F658" s="238"/>
      <c r="G658" s="238"/>
      <c r="H658" s="238"/>
      <c r="I658" s="238"/>
      <c r="J658" s="238"/>
      <c r="K658" s="238"/>
      <c r="L658" s="238"/>
    </row>
    <row r="659" spans="1:12" x14ac:dyDescent="0.3">
      <c r="A659" s="238"/>
      <c r="B659" s="238"/>
      <c r="C659" s="238"/>
      <c r="D659" s="238"/>
      <c r="E659" s="238"/>
      <c r="F659" s="238"/>
      <c r="G659" s="238"/>
      <c r="H659" s="238"/>
      <c r="I659" s="238"/>
      <c r="J659" s="238"/>
      <c r="K659" s="238"/>
      <c r="L659" s="238"/>
    </row>
    <row r="660" spans="1:12" x14ac:dyDescent="0.3">
      <c r="A660" s="238"/>
      <c r="B660" s="238"/>
      <c r="C660" s="238"/>
      <c r="D660" s="238"/>
      <c r="E660" s="238"/>
      <c r="F660" s="238"/>
      <c r="G660" s="238"/>
      <c r="H660" s="238"/>
      <c r="I660" s="238"/>
      <c r="J660" s="238"/>
      <c r="K660" s="238"/>
      <c r="L660" s="238"/>
    </row>
    <row r="661" spans="1:12" x14ac:dyDescent="0.3">
      <c r="A661" s="238"/>
      <c r="B661" s="238"/>
      <c r="C661" s="238"/>
      <c r="D661" s="238"/>
      <c r="E661" s="238"/>
      <c r="F661" s="238"/>
      <c r="G661" s="238"/>
      <c r="H661" s="238"/>
      <c r="I661" s="238"/>
      <c r="J661" s="238"/>
      <c r="K661" s="238"/>
      <c r="L661" s="238"/>
    </row>
    <row r="662" spans="1:12" x14ac:dyDescent="0.3">
      <c r="A662" s="238"/>
      <c r="B662" s="238"/>
      <c r="C662" s="238"/>
      <c r="D662" s="238"/>
      <c r="E662" s="238"/>
      <c r="F662" s="238"/>
      <c r="G662" s="238"/>
      <c r="H662" s="238"/>
      <c r="I662" s="238"/>
      <c r="J662" s="238"/>
      <c r="K662" s="238"/>
      <c r="L662" s="238"/>
    </row>
    <row r="663" spans="1:12" x14ac:dyDescent="0.3">
      <c r="A663" s="238"/>
      <c r="B663" s="238"/>
      <c r="C663" s="238"/>
      <c r="D663" s="238"/>
      <c r="E663" s="238"/>
      <c r="F663" s="238"/>
      <c r="G663" s="238"/>
      <c r="H663" s="238"/>
      <c r="I663" s="238"/>
      <c r="J663" s="238"/>
      <c r="K663" s="238"/>
      <c r="L663" s="238"/>
    </row>
    <row r="664" spans="1:12" x14ac:dyDescent="0.3">
      <c r="A664" s="238"/>
      <c r="B664" s="238"/>
      <c r="C664" s="238"/>
      <c r="D664" s="238"/>
      <c r="E664" s="238"/>
      <c r="F664" s="238"/>
      <c r="G664" s="238"/>
      <c r="H664" s="238"/>
      <c r="I664" s="238"/>
      <c r="J664" s="238"/>
      <c r="K664" s="238"/>
      <c r="L664" s="238"/>
    </row>
    <row r="665" spans="1:12" x14ac:dyDescent="0.3">
      <c r="A665" s="238"/>
      <c r="B665" s="238"/>
      <c r="C665" s="238"/>
      <c r="D665" s="238"/>
      <c r="E665" s="238"/>
      <c r="F665" s="238"/>
      <c r="G665" s="238"/>
      <c r="H665" s="238"/>
      <c r="I665" s="238"/>
      <c r="J665" s="238"/>
      <c r="K665" s="238"/>
      <c r="L665" s="238"/>
    </row>
    <row r="666" spans="1:12" x14ac:dyDescent="0.3">
      <c r="A666" s="238"/>
      <c r="B666" s="238"/>
      <c r="C666" s="238"/>
      <c r="D666" s="238"/>
      <c r="E666" s="238"/>
      <c r="F666" s="238"/>
      <c r="G666" s="238"/>
      <c r="H666" s="238"/>
      <c r="I666" s="238"/>
      <c r="J666" s="238"/>
      <c r="K666" s="238"/>
      <c r="L666" s="238"/>
    </row>
    <row r="667" spans="1:12" x14ac:dyDescent="0.3">
      <c r="A667" s="238"/>
      <c r="B667" s="238"/>
      <c r="C667" s="238"/>
      <c r="D667" s="238"/>
      <c r="E667" s="238"/>
      <c r="F667" s="238"/>
      <c r="G667" s="238"/>
      <c r="H667" s="238"/>
      <c r="I667" s="238"/>
      <c r="J667" s="238"/>
      <c r="K667" s="238"/>
      <c r="L667" s="238"/>
    </row>
    <row r="668" spans="1:12" x14ac:dyDescent="0.3">
      <c r="A668" s="238"/>
      <c r="B668" s="238"/>
      <c r="C668" s="238"/>
      <c r="D668" s="238"/>
      <c r="E668" s="238"/>
      <c r="F668" s="238"/>
      <c r="G668" s="238"/>
      <c r="H668" s="238"/>
      <c r="I668" s="238"/>
      <c r="J668" s="238"/>
      <c r="K668" s="238"/>
      <c r="L668" s="238"/>
    </row>
    <row r="669" spans="1:12" x14ac:dyDescent="0.3">
      <c r="A669" s="238"/>
      <c r="B669" s="238"/>
      <c r="C669" s="238"/>
      <c r="D669" s="238"/>
      <c r="E669" s="238"/>
      <c r="F669" s="238"/>
      <c r="G669" s="238"/>
      <c r="H669" s="238"/>
      <c r="I669" s="238"/>
      <c r="J669" s="238"/>
      <c r="K669" s="238"/>
      <c r="L669" s="238"/>
    </row>
    <row r="670" spans="1:12" x14ac:dyDescent="0.3">
      <c r="A670" s="238"/>
      <c r="B670" s="238"/>
      <c r="C670" s="238"/>
      <c r="D670" s="238"/>
      <c r="E670" s="238"/>
      <c r="F670" s="238"/>
      <c r="G670" s="238"/>
      <c r="H670" s="238"/>
      <c r="I670" s="238"/>
      <c r="J670" s="238"/>
      <c r="K670" s="238"/>
      <c r="L670" s="238"/>
    </row>
    <row r="671" spans="1:12" x14ac:dyDescent="0.3">
      <c r="A671" s="238"/>
      <c r="B671" s="238"/>
      <c r="C671" s="238"/>
      <c r="D671" s="238"/>
      <c r="E671" s="238"/>
      <c r="F671" s="238"/>
      <c r="G671" s="238"/>
      <c r="H671" s="238"/>
      <c r="I671" s="238"/>
      <c r="J671" s="238"/>
      <c r="K671" s="238"/>
      <c r="L671" s="238"/>
    </row>
    <row r="672" spans="1:12" x14ac:dyDescent="0.3">
      <c r="A672" s="238"/>
      <c r="B672" s="238"/>
      <c r="C672" s="238"/>
      <c r="D672" s="238"/>
      <c r="E672" s="238"/>
      <c r="F672" s="238"/>
      <c r="G672" s="238"/>
      <c r="H672" s="238"/>
      <c r="I672" s="238"/>
      <c r="J672" s="238"/>
      <c r="K672" s="238"/>
      <c r="L672" s="238"/>
    </row>
    <row r="673" spans="1:12" x14ac:dyDescent="0.3">
      <c r="A673" s="238"/>
      <c r="B673" s="238"/>
      <c r="C673" s="238"/>
      <c r="D673" s="238"/>
      <c r="E673" s="238"/>
      <c r="F673" s="238"/>
      <c r="G673" s="238"/>
      <c r="H673" s="238"/>
      <c r="I673" s="238"/>
      <c r="J673" s="238"/>
      <c r="K673" s="238"/>
      <c r="L673" s="238"/>
    </row>
    <row r="674" spans="1:12" x14ac:dyDescent="0.3">
      <c r="A674" s="238"/>
      <c r="B674" s="238"/>
      <c r="C674" s="238"/>
      <c r="D674" s="238"/>
      <c r="E674" s="238"/>
      <c r="F674" s="238"/>
      <c r="G674" s="238"/>
      <c r="H674" s="238"/>
      <c r="I674" s="238"/>
      <c r="J674" s="238"/>
      <c r="K674" s="238"/>
      <c r="L674" s="238"/>
    </row>
    <row r="675" spans="1:12" x14ac:dyDescent="0.3">
      <c r="A675" s="238"/>
      <c r="B675" s="238"/>
      <c r="C675" s="238"/>
      <c r="D675" s="238"/>
      <c r="E675" s="238"/>
      <c r="F675" s="238"/>
      <c r="G675" s="238"/>
      <c r="H675" s="238"/>
      <c r="I675" s="238"/>
      <c r="J675" s="238"/>
      <c r="K675" s="238"/>
      <c r="L675" s="238"/>
    </row>
    <row r="676" spans="1:12" x14ac:dyDescent="0.3">
      <c r="A676" s="238"/>
      <c r="B676" s="238"/>
      <c r="C676" s="238"/>
      <c r="D676" s="238"/>
      <c r="E676" s="238"/>
      <c r="F676" s="238"/>
      <c r="G676" s="238"/>
      <c r="H676" s="238"/>
      <c r="I676" s="238"/>
      <c r="J676" s="238"/>
      <c r="K676" s="238"/>
      <c r="L676" s="238"/>
    </row>
    <row r="677" spans="1:12" x14ac:dyDescent="0.3">
      <c r="A677" s="238"/>
      <c r="B677" s="238"/>
      <c r="C677" s="238"/>
      <c r="D677" s="238"/>
      <c r="E677" s="238"/>
      <c r="F677" s="238"/>
      <c r="G677" s="238"/>
      <c r="H677" s="238"/>
      <c r="I677" s="238"/>
      <c r="J677" s="238"/>
      <c r="K677" s="238"/>
      <c r="L677" s="238"/>
    </row>
    <row r="678" spans="1:12" x14ac:dyDescent="0.3">
      <c r="A678" s="238"/>
      <c r="B678" s="238"/>
      <c r="C678" s="238"/>
      <c r="D678" s="238"/>
      <c r="E678" s="238"/>
      <c r="F678" s="238"/>
      <c r="G678" s="238"/>
      <c r="H678" s="238"/>
      <c r="I678" s="238"/>
      <c r="J678" s="238"/>
      <c r="K678" s="238"/>
      <c r="L678" s="238"/>
    </row>
    <row r="679" spans="1:12" x14ac:dyDescent="0.3">
      <c r="A679" s="238"/>
      <c r="B679" s="238"/>
      <c r="C679" s="238"/>
      <c r="D679" s="238"/>
      <c r="E679" s="238"/>
      <c r="F679" s="238"/>
      <c r="G679" s="238"/>
      <c r="H679" s="238"/>
      <c r="I679" s="238"/>
      <c r="J679" s="238"/>
      <c r="K679" s="238"/>
      <c r="L679" s="238"/>
    </row>
    <row r="680" spans="1:12" x14ac:dyDescent="0.3">
      <c r="A680" s="238"/>
      <c r="B680" s="238"/>
      <c r="C680" s="238"/>
      <c r="D680" s="238"/>
      <c r="E680" s="238"/>
      <c r="F680" s="238"/>
      <c r="G680" s="238"/>
      <c r="H680" s="238"/>
      <c r="I680" s="238"/>
      <c r="J680" s="238"/>
      <c r="K680" s="238"/>
      <c r="L680" s="238"/>
    </row>
    <row r="681" spans="1:12" x14ac:dyDescent="0.3">
      <c r="A681" s="238"/>
      <c r="B681" s="238"/>
      <c r="C681" s="238"/>
      <c r="D681" s="238"/>
      <c r="E681" s="238"/>
      <c r="F681" s="238"/>
      <c r="G681" s="238"/>
      <c r="H681" s="238"/>
      <c r="I681" s="238"/>
      <c r="J681" s="238"/>
      <c r="K681" s="238"/>
      <c r="L681" s="238"/>
    </row>
    <row r="682" spans="1:12" x14ac:dyDescent="0.3">
      <c r="A682" s="238"/>
      <c r="B682" s="238"/>
      <c r="C682" s="238"/>
      <c r="D682" s="238"/>
      <c r="E682" s="238"/>
      <c r="F682" s="238"/>
      <c r="G682" s="238"/>
      <c r="H682" s="238"/>
      <c r="I682" s="238"/>
      <c r="J682" s="238"/>
      <c r="K682" s="238"/>
      <c r="L682" s="238"/>
    </row>
    <row r="683" spans="1:12" x14ac:dyDescent="0.3">
      <c r="A683" s="238"/>
      <c r="B683" s="238"/>
      <c r="C683" s="238"/>
      <c r="D683" s="238"/>
      <c r="E683" s="238"/>
      <c r="F683" s="238"/>
      <c r="G683" s="238"/>
      <c r="H683" s="238"/>
      <c r="I683" s="238"/>
      <c r="J683" s="238"/>
      <c r="K683" s="238"/>
      <c r="L683" s="238"/>
    </row>
    <row r="684" spans="1:12" x14ac:dyDescent="0.3">
      <c r="A684" s="238"/>
      <c r="B684" s="238"/>
      <c r="C684" s="238"/>
      <c r="D684" s="238"/>
      <c r="E684" s="238"/>
      <c r="F684" s="238"/>
      <c r="G684" s="238"/>
      <c r="H684" s="238"/>
      <c r="I684" s="238"/>
      <c r="J684" s="238"/>
      <c r="K684" s="238"/>
      <c r="L684" s="238"/>
    </row>
    <row r="685" spans="1:12" x14ac:dyDescent="0.3">
      <c r="A685" s="238"/>
      <c r="B685" s="238"/>
      <c r="C685" s="238"/>
      <c r="D685" s="238"/>
      <c r="E685" s="238"/>
      <c r="F685" s="238"/>
      <c r="G685" s="238"/>
      <c r="H685" s="238"/>
      <c r="I685" s="238"/>
      <c r="J685" s="238"/>
      <c r="K685" s="238"/>
      <c r="L685" s="238"/>
    </row>
    <row r="686" spans="1:12" x14ac:dyDescent="0.3">
      <c r="A686" s="238"/>
      <c r="B686" s="238"/>
      <c r="C686" s="238"/>
      <c r="D686" s="238"/>
      <c r="E686" s="238"/>
      <c r="F686" s="238"/>
      <c r="G686" s="238"/>
      <c r="H686" s="238"/>
      <c r="I686" s="238"/>
      <c r="J686" s="238"/>
      <c r="K686" s="238"/>
      <c r="L686" s="238"/>
    </row>
    <row r="687" spans="1:12" x14ac:dyDescent="0.3">
      <c r="A687" s="238"/>
      <c r="B687" s="238"/>
      <c r="C687" s="238"/>
      <c r="D687" s="238"/>
      <c r="E687" s="238"/>
      <c r="F687" s="238"/>
      <c r="G687" s="238"/>
      <c r="H687" s="238"/>
      <c r="I687" s="238"/>
      <c r="J687" s="238"/>
      <c r="K687" s="238"/>
      <c r="L687" s="238"/>
    </row>
    <row r="688" spans="1:12" x14ac:dyDescent="0.3">
      <c r="A688" s="238"/>
      <c r="B688" s="238"/>
      <c r="C688" s="238"/>
      <c r="D688" s="238"/>
      <c r="E688" s="238"/>
      <c r="F688" s="238"/>
      <c r="G688" s="238"/>
      <c r="H688" s="238"/>
      <c r="I688" s="238"/>
      <c r="J688" s="238"/>
      <c r="K688" s="238"/>
      <c r="L688" s="238"/>
    </row>
    <row r="689" spans="1:12" x14ac:dyDescent="0.3">
      <c r="A689" s="238"/>
      <c r="B689" s="238"/>
      <c r="C689" s="238"/>
      <c r="D689" s="238"/>
      <c r="E689" s="238"/>
      <c r="F689" s="238"/>
      <c r="G689" s="238"/>
      <c r="H689" s="238"/>
      <c r="I689" s="238"/>
      <c r="J689" s="238"/>
      <c r="K689" s="238"/>
      <c r="L689" s="238"/>
    </row>
    <row r="690" spans="1:12" x14ac:dyDescent="0.3">
      <c r="A690" s="238"/>
      <c r="B690" s="238"/>
      <c r="C690" s="238"/>
      <c r="D690" s="238"/>
      <c r="E690" s="238"/>
      <c r="F690" s="238"/>
      <c r="G690" s="238"/>
      <c r="H690" s="238"/>
      <c r="I690" s="238"/>
      <c r="J690" s="238"/>
      <c r="K690" s="238"/>
      <c r="L690" s="238"/>
    </row>
    <row r="691" spans="1:12" x14ac:dyDescent="0.3">
      <c r="A691" s="238"/>
      <c r="B691" s="238"/>
      <c r="C691" s="238"/>
      <c r="D691" s="238"/>
      <c r="E691" s="238"/>
      <c r="F691" s="238"/>
      <c r="G691" s="238"/>
      <c r="H691" s="238"/>
      <c r="I691" s="238"/>
      <c r="J691" s="238"/>
      <c r="K691" s="238"/>
      <c r="L691" s="238"/>
    </row>
    <row r="692" spans="1:12" x14ac:dyDescent="0.3">
      <c r="A692" s="238"/>
      <c r="B692" s="238"/>
      <c r="C692" s="238"/>
      <c r="D692" s="238"/>
      <c r="E692" s="238"/>
      <c r="F692" s="238"/>
      <c r="G692" s="238"/>
      <c r="H692" s="238"/>
      <c r="I692" s="238"/>
      <c r="J692" s="238"/>
      <c r="K692" s="238"/>
      <c r="L692" s="238"/>
    </row>
    <row r="693" spans="1:12" x14ac:dyDescent="0.3">
      <c r="A693" s="238"/>
      <c r="B693" s="238"/>
      <c r="C693" s="238"/>
      <c r="D693" s="238"/>
      <c r="E693" s="238"/>
      <c r="F693" s="238"/>
      <c r="G693" s="238"/>
      <c r="H693" s="238"/>
      <c r="I693" s="238"/>
      <c r="J693" s="238"/>
      <c r="K693" s="238"/>
      <c r="L693" s="238"/>
    </row>
    <row r="694" spans="1:12" x14ac:dyDescent="0.3">
      <c r="A694" s="238"/>
      <c r="B694" s="238"/>
      <c r="C694" s="238"/>
      <c r="D694" s="238"/>
      <c r="E694" s="238"/>
      <c r="F694" s="238"/>
      <c r="G694" s="238"/>
      <c r="H694" s="238"/>
      <c r="I694" s="238"/>
      <c r="J694" s="238"/>
      <c r="K694" s="238"/>
      <c r="L694" s="238"/>
    </row>
    <row r="695" spans="1:12" x14ac:dyDescent="0.3">
      <c r="A695" s="238"/>
      <c r="B695" s="238"/>
      <c r="C695" s="238"/>
      <c r="D695" s="238"/>
      <c r="E695" s="238"/>
      <c r="F695" s="238"/>
      <c r="G695" s="238"/>
      <c r="H695" s="238"/>
      <c r="I695" s="238"/>
      <c r="J695" s="238"/>
      <c r="K695" s="238"/>
      <c r="L695" s="238"/>
    </row>
    <row r="696" spans="1:12" x14ac:dyDescent="0.3">
      <c r="A696" s="238"/>
      <c r="B696" s="238"/>
      <c r="C696" s="238"/>
      <c r="D696" s="238"/>
      <c r="E696" s="238"/>
      <c r="F696" s="238"/>
      <c r="G696" s="238"/>
      <c r="H696" s="238"/>
      <c r="I696" s="238"/>
      <c r="J696" s="238"/>
      <c r="K696" s="238"/>
      <c r="L696" s="238"/>
    </row>
    <row r="697" spans="1:12" x14ac:dyDescent="0.3">
      <c r="A697" s="238"/>
      <c r="B697" s="238"/>
      <c r="C697" s="238"/>
      <c r="D697" s="238"/>
      <c r="E697" s="238"/>
      <c r="F697" s="238"/>
      <c r="G697" s="238"/>
      <c r="H697" s="238"/>
      <c r="I697" s="238"/>
      <c r="J697" s="238"/>
      <c r="K697" s="238"/>
      <c r="L697" s="238"/>
    </row>
    <row r="698" spans="1:12" x14ac:dyDescent="0.3">
      <c r="A698" s="238"/>
      <c r="B698" s="238"/>
      <c r="C698" s="238"/>
      <c r="D698" s="238"/>
      <c r="E698" s="238"/>
      <c r="F698" s="238"/>
      <c r="G698" s="238"/>
      <c r="H698" s="238"/>
      <c r="I698" s="238"/>
      <c r="J698" s="238"/>
      <c r="K698" s="238"/>
      <c r="L698" s="238"/>
    </row>
    <row r="699" spans="1:12" x14ac:dyDescent="0.3">
      <c r="A699" s="238"/>
      <c r="B699" s="238"/>
      <c r="C699" s="238"/>
      <c r="D699" s="238"/>
      <c r="E699" s="238"/>
      <c r="F699" s="238"/>
      <c r="G699" s="238"/>
      <c r="H699" s="238"/>
      <c r="I699" s="238"/>
      <c r="J699" s="238"/>
      <c r="K699" s="238"/>
      <c r="L699" s="238"/>
    </row>
    <row r="700" spans="1:12" x14ac:dyDescent="0.3">
      <c r="A700" s="238"/>
      <c r="B700" s="238"/>
      <c r="C700" s="238"/>
      <c r="D700" s="238"/>
      <c r="E700" s="238"/>
      <c r="F700" s="238"/>
      <c r="G700" s="238"/>
      <c r="H700" s="238"/>
      <c r="I700" s="238"/>
      <c r="J700" s="238"/>
      <c r="K700" s="238"/>
      <c r="L700" s="238"/>
    </row>
    <row r="701" spans="1:12" x14ac:dyDescent="0.3">
      <c r="A701" s="238"/>
      <c r="B701" s="238"/>
      <c r="C701" s="238"/>
      <c r="D701" s="238"/>
      <c r="E701" s="238"/>
      <c r="F701" s="238"/>
      <c r="G701" s="238"/>
      <c r="H701" s="238"/>
      <c r="I701" s="238"/>
      <c r="J701" s="238"/>
      <c r="K701" s="238"/>
      <c r="L701" s="238"/>
    </row>
    <row r="702" spans="1:12" x14ac:dyDescent="0.3">
      <c r="A702" s="238"/>
      <c r="B702" s="238"/>
      <c r="C702" s="238"/>
      <c r="D702" s="238"/>
      <c r="E702" s="238"/>
      <c r="F702" s="238"/>
      <c r="G702" s="238"/>
      <c r="H702" s="238"/>
      <c r="I702" s="238"/>
      <c r="J702" s="238"/>
      <c r="K702" s="238"/>
      <c r="L702" s="238"/>
    </row>
    <row r="703" spans="1:12" x14ac:dyDescent="0.3">
      <c r="A703" s="238"/>
      <c r="B703" s="238"/>
      <c r="C703" s="238"/>
      <c r="D703" s="238"/>
      <c r="E703" s="238"/>
      <c r="F703" s="238"/>
      <c r="G703" s="238"/>
      <c r="H703" s="238"/>
      <c r="I703" s="238"/>
      <c r="J703" s="238"/>
      <c r="K703" s="238"/>
      <c r="L703" s="238"/>
    </row>
    <row r="704" spans="1:12" x14ac:dyDescent="0.3">
      <c r="A704" s="238"/>
      <c r="B704" s="238"/>
      <c r="C704" s="238"/>
      <c r="D704" s="238"/>
      <c r="E704" s="238"/>
      <c r="F704" s="238"/>
      <c r="G704" s="238"/>
      <c r="H704" s="238"/>
      <c r="I704" s="238"/>
      <c r="J704" s="238"/>
      <c r="K704" s="238"/>
      <c r="L704" s="238"/>
    </row>
    <row r="705" spans="1:12" x14ac:dyDescent="0.3">
      <c r="A705" s="238"/>
      <c r="B705" s="238"/>
      <c r="C705" s="238"/>
      <c r="D705" s="238"/>
      <c r="E705" s="238"/>
      <c r="F705" s="238"/>
      <c r="G705" s="238"/>
      <c r="H705" s="238"/>
      <c r="I705" s="238"/>
      <c r="J705" s="238"/>
      <c r="K705" s="238"/>
      <c r="L705" s="238"/>
    </row>
    <row r="706" spans="1:12" x14ac:dyDescent="0.3">
      <c r="A706" s="238"/>
      <c r="B706" s="238"/>
      <c r="C706" s="238"/>
      <c r="D706" s="238"/>
      <c r="E706" s="238"/>
      <c r="F706" s="238"/>
      <c r="G706" s="238"/>
      <c r="H706" s="238"/>
      <c r="I706" s="238"/>
      <c r="J706" s="238"/>
      <c r="K706" s="238"/>
      <c r="L706" s="238"/>
    </row>
    <row r="707" spans="1:12" x14ac:dyDescent="0.3">
      <c r="A707" s="238"/>
      <c r="B707" s="238"/>
      <c r="C707" s="238"/>
      <c r="D707" s="238"/>
      <c r="E707" s="238"/>
      <c r="F707" s="238"/>
      <c r="G707" s="238"/>
      <c r="H707" s="238"/>
      <c r="I707" s="238"/>
      <c r="J707" s="238"/>
      <c r="K707" s="238"/>
      <c r="L707" s="238"/>
    </row>
    <row r="708" spans="1:12" x14ac:dyDescent="0.3">
      <c r="A708" s="238"/>
      <c r="B708" s="238"/>
      <c r="C708" s="238"/>
      <c r="D708" s="238"/>
      <c r="E708" s="238"/>
      <c r="F708" s="238"/>
      <c r="G708" s="238"/>
      <c r="H708" s="238"/>
      <c r="I708" s="238"/>
      <c r="J708" s="238"/>
      <c r="K708" s="238"/>
      <c r="L708" s="238"/>
    </row>
    <row r="709" spans="1:12" x14ac:dyDescent="0.3">
      <c r="A709" s="238"/>
      <c r="B709" s="238"/>
      <c r="C709" s="238"/>
      <c r="D709" s="238"/>
      <c r="E709" s="238"/>
      <c r="F709" s="238"/>
      <c r="G709" s="238"/>
      <c r="H709" s="238"/>
      <c r="I709" s="238"/>
      <c r="J709" s="238"/>
      <c r="K709" s="238"/>
      <c r="L709" s="238"/>
    </row>
    <row r="710" spans="1:12" x14ac:dyDescent="0.3">
      <c r="A710" s="238"/>
      <c r="B710" s="238"/>
      <c r="C710" s="238"/>
      <c r="D710" s="238"/>
      <c r="E710" s="238"/>
      <c r="F710" s="238"/>
      <c r="G710" s="238"/>
      <c r="H710" s="238"/>
      <c r="I710" s="238"/>
      <c r="J710" s="238"/>
      <c r="K710" s="238"/>
      <c r="L710" s="238"/>
    </row>
    <row r="711" spans="1:12" x14ac:dyDescent="0.3">
      <c r="A711" s="238"/>
      <c r="B711" s="238"/>
      <c r="C711" s="238"/>
      <c r="D711" s="238"/>
      <c r="E711" s="238"/>
      <c r="F711" s="238"/>
      <c r="G711" s="238"/>
      <c r="H711" s="238"/>
      <c r="I711" s="238"/>
      <c r="J711" s="238"/>
      <c r="K711" s="238"/>
      <c r="L711" s="238"/>
    </row>
    <row r="712" spans="1:12" x14ac:dyDescent="0.3">
      <c r="A712" s="238"/>
      <c r="B712" s="238"/>
      <c r="C712" s="238"/>
      <c r="D712" s="238"/>
      <c r="E712" s="238"/>
      <c r="F712" s="238"/>
      <c r="G712" s="238"/>
      <c r="H712" s="238"/>
      <c r="I712" s="238"/>
      <c r="J712" s="238"/>
      <c r="K712" s="238"/>
      <c r="L712" s="238"/>
    </row>
    <row r="713" spans="1:12" x14ac:dyDescent="0.3">
      <c r="A713" s="238"/>
      <c r="B713" s="238"/>
      <c r="C713" s="238"/>
      <c r="D713" s="238"/>
      <c r="E713" s="238"/>
      <c r="F713" s="238"/>
      <c r="G713" s="238"/>
      <c r="H713" s="238"/>
      <c r="I713" s="238"/>
      <c r="J713" s="238"/>
      <c r="K713" s="238"/>
      <c r="L713" s="238"/>
    </row>
    <row r="714" spans="1:12" x14ac:dyDescent="0.3">
      <c r="A714" s="238"/>
      <c r="B714" s="238"/>
      <c r="C714" s="238"/>
      <c r="D714" s="238"/>
      <c r="E714" s="238"/>
      <c r="F714" s="238"/>
      <c r="G714" s="238"/>
      <c r="H714" s="238"/>
      <c r="I714" s="238"/>
      <c r="J714" s="238"/>
      <c r="K714" s="238"/>
      <c r="L714" s="238"/>
    </row>
    <row r="715" spans="1:12" x14ac:dyDescent="0.3">
      <c r="A715" s="238"/>
      <c r="B715" s="238"/>
      <c r="C715" s="238"/>
      <c r="D715" s="238"/>
      <c r="E715" s="238"/>
      <c r="F715" s="238"/>
      <c r="G715" s="238"/>
      <c r="H715" s="238"/>
      <c r="I715" s="238"/>
      <c r="J715" s="238"/>
      <c r="K715" s="238"/>
      <c r="L715" s="238"/>
    </row>
    <row r="716" spans="1:12" x14ac:dyDescent="0.3">
      <c r="A716" s="238"/>
      <c r="B716" s="238"/>
      <c r="C716" s="238"/>
      <c r="D716" s="238"/>
      <c r="E716" s="238"/>
      <c r="F716" s="238"/>
      <c r="G716" s="238"/>
      <c r="H716" s="238"/>
      <c r="I716" s="238"/>
      <c r="J716" s="238"/>
      <c r="K716" s="238"/>
      <c r="L716" s="238"/>
    </row>
    <row r="717" spans="1:12" x14ac:dyDescent="0.3">
      <c r="A717" s="238"/>
      <c r="B717" s="238"/>
      <c r="C717" s="238"/>
      <c r="D717" s="238"/>
      <c r="E717" s="238"/>
      <c r="F717" s="238"/>
      <c r="G717" s="238"/>
      <c r="H717" s="238"/>
      <c r="I717" s="238"/>
      <c r="J717" s="238"/>
      <c r="K717" s="238"/>
      <c r="L717" s="238"/>
    </row>
    <row r="718" spans="1:12" x14ac:dyDescent="0.3">
      <c r="A718" s="238"/>
      <c r="B718" s="238"/>
      <c r="C718" s="238"/>
      <c r="D718" s="238"/>
      <c r="E718" s="238"/>
      <c r="F718" s="238"/>
      <c r="G718" s="238"/>
      <c r="H718" s="238"/>
      <c r="I718" s="238"/>
      <c r="J718" s="238"/>
      <c r="K718" s="238"/>
      <c r="L718" s="238"/>
    </row>
    <row r="719" spans="1:12" x14ac:dyDescent="0.3">
      <c r="A719" s="238"/>
      <c r="B719" s="238"/>
      <c r="C719" s="238"/>
      <c r="D719" s="238"/>
      <c r="E719" s="238"/>
      <c r="F719" s="238"/>
      <c r="G719" s="238"/>
      <c r="H719" s="238"/>
      <c r="I719" s="238"/>
      <c r="J719" s="238"/>
      <c r="K719" s="238"/>
      <c r="L719" s="238"/>
    </row>
    <row r="720" spans="1:12" x14ac:dyDescent="0.3">
      <c r="A720" s="238"/>
      <c r="B720" s="238"/>
      <c r="C720" s="238"/>
      <c r="D720" s="238"/>
      <c r="E720" s="238"/>
      <c r="F720" s="238"/>
      <c r="G720" s="238"/>
      <c r="H720" s="238"/>
      <c r="I720" s="238"/>
      <c r="J720" s="238"/>
      <c r="K720" s="238"/>
      <c r="L720" s="238"/>
    </row>
    <row r="721" spans="1:12" x14ac:dyDescent="0.3">
      <c r="A721" s="238"/>
      <c r="B721" s="238"/>
      <c r="C721" s="238"/>
      <c r="D721" s="238"/>
      <c r="E721" s="238"/>
      <c r="F721" s="238"/>
      <c r="G721" s="238"/>
      <c r="H721" s="238"/>
      <c r="I721" s="238"/>
      <c r="J721" s="238"/>
      <c r="K721" s="238"/>
      <c r="L721" s="238"/>
    </row>
    <row r="722" spans="1:12" x14ac:dyDescent="0.3">
      <c r="A722" s="238"/>
      <c r="B722" s="238"/>
      <c r="C722" s="238"/>
      <c r="D722" s="238"/>
      <c r="E722" s="238"/>
      <c r="F722" s="238"/>
      <c r="G722" s="238"/>
      <c r="H722" s="238"/>
      <c r="I722" s="238"/>
      <c r="J722" s="238"/>
      <c r="K722" s="238"/>
      <c r="L722" s="238"/>
    </row>
    <row r="723" spans="1:12" x14ac:dyDescent="0.3">
      <c r="A723" s="238"/>
      <c r="B723" s="238"/>
      <c r="C723" s="238"/>
      <c r="D723" s="238"/>
      <c r="E723" s="238"/>
      <c r="F723" s="238"/>
      <c r="G723" s="238"/>
      <c r="H723" s="238"/>
      <c r="I723" s="238"/>
      <c r="J723" s="238"/>
      <c r="K723" s="238"/>
      <c r="L723" s="238"/>
    </row>
    <row r="724" spans="1:12" x14ac:dyDescent="0.3">
      <c r="A724" s="238"/>
      <c r="B724" s="238"/>
      <c r="C724" s="238"/>
      <c r="D724" s="238"/>
      <c r="E724" s="238"/>
      <c r="F724" s="238"/>
      <c r="G724" s="238"/>
      <c r="H724" s="238"/>
      <c r="I724" s="238"/>
      <c r="J724" s="238"/>
      <c r="K724" s="238"/>
      <c r="L724" s="238"/>
    </row>
    <row r="725" spans="1:12" x14ac:dyDescent="0.3">
      <c r="A725" s="238"/>
      <c r="B725" s="238"/>
      <c r="C725" s="238"/>
      <c r="D725" s="238"/>
      <c r="E725" s="238"/>
      <c r="F725" s="238"/>
      <c r="G725" s="238"/>
      <c r="H725" s="238"/>
      <c r="I725" s="238"/>
      <c r="J725" s="238"/>
      <c r="K725" s="238"/>
      <c r="L725" s="238"/>
    </row>
    <row r="726" spans="1:12" x14ac:dyDescent="0.3">
      <c r="A726" s="238"/>
      <c r="B726" s="238"/>
      <c r="C726" s="238"/>
      <c r="D726" s="238"/>
      <c r="E726" s="238"/>
      <c r="F726" s="238"/>
      <c r="G726" s="238"/>
      <c r="H726" s="238"/>
      <c r="I726" s="238"/>
      <c r="J726" s="238"/>
      <c r="K726" s="238"/>
      <c r="L726" s="238"/>
    </row>
    <row r="727" spans="1:12" x14ac:dyDescent="0.3">
      <c r="A727" s="238"/>
      <c r="B727" s="238"/>
      <c r="C727" s="238"/>
      <c r="D727" s="238"/>
      <c r="E727" s="238"/>
      <c r="F727" s="238"/>
      <c r="G727" s="238"/>
      <c r="H727" s="238"/>
      <c r="I727" s="238"/>
      <c r="J727" s="238"/>
      <c r="K727" s="238"/>
      <c r="L727" s="238"/>
    </row>
    <row r="728" spans="1:12" x14ac:dyDescent="0.3">
      <c r="A728" s="238"/>
      <c r="B728" s="238"/>
      <c r="C728" s="238"/>
      <c r="D728" s="238"/>
      <c r="E728" s="238"/>
      <c r="F728" s="238"/>
      <c r="G728" s="238"/>
      <c r="H728" s="238"/>
      <c r="I728" s="238"/>
      <c r="J728" s="238"/>
      <c r="K728" s="238"/>
      <c r="L728" s="238"/>
    </row>
    <row r="729" spans="1:12" x14ac:dyDescent="0.3">
      <c r="A729" s="238"/>
      <c r="B729" s="238"/>
      <c r="C729" s="238"/>
      <c r="D729" s="238"/>
      <c r="E729" s="238"/>
      <c r="F729" s="238"/>
      <c r="G729" s="238"/>
      <c r="H729" s="238"/>
      <c r="I729" s="238"/>
      <c r="J729" s="238"/>
      <c r="K729" s="238"/>
      <c r="L729" s="238"/>
    </row>
    <row r="730" spans="1:12" x14ac:dyDescent="0.3">
      <c r="A730" s="238"/>
      <c r="B730" s="238"/>
      <c r="C730" s="238"/>
      <c r="D730" s="238"/>
      <c r="E730" s="238"/>
      <c r="F730" s="238"/>
      <c r="G730" s="238"/>
      <c r="H730" s="238"/>
      <c r="I730" s="238"/>
      <c r="J730" s="238"/>
      <c r="K730" s="238"/>
      <c r="L730" s="238"/>
    </row>
    <row r="731" spans="1:12" x14ac:dyDescent="0.3">
      <c r="A731" s="238"/>
      <c r="B731" s="238"/>
      <c r="C731" s="238"/>
      <c r="D731" s="238"/>
      <c r="E731" s="238"/>
      <c r="F731" s="238"/>
      <c r="G731" s="238"/>
      <c r="H731" s="238"/>
      <c r="I731" s="238"/>
      <c r="J731" s="238"/>
      <c r="K731" s="238"/>
      <c r="L731" s="238"/>
    </row>
    <row r="732" spans="1:12" x14ac:dyDescent="0.3">
      <c r="A732" s="238"/>
      <c r="B732" s="238"/>
      <c r="C732" s="238"/>
      <c r="D732" s="238"/>
      <c r="E732" s="238"/>
      <c r="F732" s="238"/>
      <c r="G732" s="238"/>
      <c r="H732" s="238"/>
      <c r="I732" s="238"/>
      <c r="J732" s="238"/>
      <c r="K732" s="238"/>
      <c r="L732" s="238"/>
    </row>
    <row r="733" spans="1:12" x14ac:dyDescent="0.3">
      <c r="A733" s="238"/>
      <c r="B733" s="238"/>
      <c r="C733" s="238"/>
      <c r="D733" s="238"/>
      <c r="E733" s="238"/>
      <c r="F733" s="238"/>
      <c r="G733" s="238"/>
      <c r="H733" s="238"/>
      <c r="I733" s="238"/>
      <c r="J733" s="238"/>
      <c r="K733" s="238"/>
      <c r="L733" s="238"/>
    </row>
    <row r="734" spans="1:12" x14ac:dyDescent="0.3">
      <c r="A734" s="238"/>
      <c r="B734" s="238"/>
      <c r="C734" s="238"/>
      <c r="D734" s="238"/>
      <c r="E734" s="238"/>
      <c r="F734" s="238"/>
      <c r="G734" s="238"/>
      <c r="H734" s="238"/>
      <c r="I734" s="238"/>
      <c r="J734" s="238"/>
      <c r="K734" s="238"/>
      <c r="L734" s="238"/>
    </row>
    <row r="735" spans="1:12" x14ac:dyDescent="0.3">
      <c r="A735" s="238"/>
      <c r="B735" s="238"/>
      <c r="C735" s="238"/>
      <c r="D735" s="238"/>
      <c r="E735" s="238"/>
      <c r="F735" s="238"/>
      <c r="G735" s="238"/>
      <c r="H735" s="238"/>
      <c r="I735" s="238"/>
      <c r="J735" s="238"/>
      <c r="K735" s="238"/>
      <c r="L735" s="238"/>
    </row>
    <row r="736" spans="1:12" x14ac:dyDescent="0.3">
      <c r="A736" s="238"/>
      <c r="B736" s="238"/>
      <c r="C736" s="238"/>
      <c r="D736" s="238"/>
      <c r="E736" s="238"/>
      <c r="F736" s="238"/>
      <c r="G736" s="238"/>
      <c r="H736" s="238"/>
      <c r="I736" s="238"/>
      <c r="J736" s="238"/>
      <c r="K736" s="238"/>
      <c r="L736" s="238"/>
    </row>
    <row r="737" spans="1:12" x14ac:dyDescent="0.3">
      <c r="A737" s="238"/>
      <c r="B737" s="238"/>
      <c r="C737" s="238"/>
      <c r="D737" s="238"/>
      <c r="E737" s="238"/>
      <c r="F737" s="238"/>
      <c r="G737" s="238"/>
      <c r="H737" s="238"/>
      <c r="I737" s="238"/>
      <c r="J737" s="238"/>
      <c r="K737" s="238"/>
      <c r="L737" s="238"/>
    </row>
    <row r="738" spans="1:12" x14ac:dyDescent="0.3">
      <c r="A738" s="238"/>
      <c r="B738" s="238"/>
      <c r="C738" s="238"/>
      <c r="D738" s="238"/>
      <c r="E738" s="238"/>
      <c r="F738" s="238"/>
      <c r="G738" s="238"/>
      <c r="H738" s="238"/>
      <c r="I738" s="238"/>
      <c r="J738" s="238"/>
      <c r="K738" s="238"/>
      <c r="L738" s="238"/>
    </row>
    <row r="739" spans="1:12" x14ac:dyDescent="0.3">
      <c r="A739" s="238"/>
      <c r="B739" s="238"/>
      <c r="C739" s="238"/>
      <c r="D739" s="238"/>
      <c r="E739" s="238"/>
      <c r="F739" s="238"/>
      <c r="G739" s="238"/>
      <c r="H739" s="238"/>
      <c r="I739" s="238"/>
      <c r="J739" s="238"/>
      <c r="K739" s="238"/>
      <c r="L739" s="238"/>
    </row>
    <row r="740" spans="1:12" x14ac:dyDescent="0.3">
      <c r="A740" s="238"/>
      <c r="B740" s="238"/>
      <c r="C740" s="238"/>
      <c r="D740" s="238"/>
      <c r="E740" s="238"/>
      <c r="F740" s="238"/>
      <c r="G740" s="238"/>
      <c r="H740" s="238"/>
      <c r="I740" s="238"/>
      <c r="J740" s="238"/>
      <c r="K740" s="238"/>
      <c r="L740" s="238"/>
    </row>
    <row r="741" spans="1:12" x14ac:dyDescent="0.3">
      <c r="A741" s="238"/>
      <c r="B741" s="238"/>
      <c r="C741" s="238"/>
      <c r="D741" s="238"/>
      <c r="E741" s="238"/>
      <c r="F741" s="238"/>
      <c r="G741" s="238"/>
      <c r="H741" s="238"/>
      <c r="I741" s="238"/>
      <c r="J741" s="238"/>
      <c r="K741" s="238"/>
      <c r="L741" s="238"/>
    </row>
    <row r="742" spans="1:12" x14ac:dyDescent="0.3">
      <c r="A742" s="238"/>
      <c r="B742" s="238"/>
      <c r="C742" s="238"/>
      <c r="D742" s="238"/>
      <c r="E742" s="238"/>
      <c r="F742" s="238"/>
      <c r="G742" s="238"/>
      <c r="H742" s="238"/>
      <c r="I742" s="238"/>
      <c r="J742" s="238"/>
      <c r="K742" s="238"/>
      <c r="L742" s="238"/>
    </row>
    <row r="743" spans="1:12" x14ac:dyDescent="0.3">
      <c r="A743" s="238"/>
      <c r="B743" s="238"/>
      <c r="C743" s="238"/>
      <c r="D743" s="238"/>
      <c r="E743" s="238"/>
      <c r="F743" s="238"/>
      <c r="G743" s="238"/>
      <c r="H743" s="238"/>
      <c r="I743" s="238"/>
      <c r="J743" s="238"/>
      <c r="K743" s="238"/>
      <c r="L743" s="238"/>
    </row>
    <row r="744" spans="1:12" x14ac:dyDescent="0.3">
      <c r="A744" s="238"/>
      <c r="B744" s="238"/>
      <c r="C744" s="238"/>
      <c r="D744" s="238"/>
      <c r="E744" s="238"/>
      <c r="F744" s="238"/>
      <c r="G744" s="238"/>
      <c r="H744" s="238"/>
      <c r="I744" s="238"/>
      <c r="J744" s="238"/>
      <c r="K744" s="238"/>
      <c r="L744" s="238"/>
    </row>
    <row r="745" spans="1:12" x14ac:dyDescent="0.3">
      <c r="A745" s="238"/>
      <c r="B745" s="238"/>
      <c r="C745" s="238"/>
      <c r="D745" s="238"/>
      <c r="E745" s="238"/>
      <c r="F745" s="238"/>
      <c r="G745" s="238"/>
      <c r="H745" s="238"/>
      <c r="I745" s="238"/>
      <c r="J745" s="238"/>
      <c r="K745" s="238"/>
      <c r="L745" s="238"/>
    </row>
    <row r="746" spans="1:12" x14ac:dyDescent="0.3">
      <c r="A746" s="238"/>
      <c r="B746" s="238"/>
      <c r="C746" s="238"/>
      <c r="D746" s="238"/>
      <c r="E746" s="238"/>
      <c r="F746" s="238"/>
      <c r="G746" s="238"/>
      <c r="H746" s="238"/>
      <c r="I746" s="238"/>
      <c r="J746" s="238"/>
      <c r="K746" s="238"/>
      <c r="L746" s="238"/>
    </row>
    <row r="747" spans="1:12" x14ac:dyDescent="0.3">
      <c r="A747" s="238"/>
      <c r="B747" s="238"/>
      <c r="C747" s="238"/>
      <c r="D747" s="238"/>
      <c r="E747" s="238"/>
      <c r="F747" s="238"/>
      <c r="G747" s="238"/>
      <c r="H747" s="238"/>
      <c r="I747" s="238"/>
      <c r="J747" s="238"/>
      <c r="K747" s="238"/>
      <c r="L747" s="238"/>
    </row>
    <row r="748" spans="1:12" x14ac:dyDescent="0.3">
      <c r="A748" s="238"/>
      <c r="B748" s="238"/>
      <c r="C748" s="238"/>
      <c r="D748" s="238"/>
      <c r="E748" s="238"/>
      <c r="F748" s="238"/>
      <c r="G748" s="238"/>
      <c r="H748" s="238"/>
      <c r="I748" s="238"/>
      <c r="J748" s="238"/>
      <c r="K748" s="238"/>
      <c r="L748" s="238"/>
    </row>
    <row r="749" spans="1:12" x14ac:dyDescent="0.3">
      <c r="A749" s="238"/>
      <c r="B749" s="238"/>
      <c r="C749" s="238"/>
      <c r="D749" s="238"/>
      <c r="E749" s="238"/>
      <c r="F749" s="238"/>
      <c r="G749" s="238"/>
      <c r="H749" s="238"/>
      <c r="I749" s="238"/>
      <c r="J749" s="238"/>
      <c r="K749" s="238"/>
      <c r="L749" s="238"/>
    </row>
    <row r="750" spans="1:12" x14ac:dyDescent="0.3">
      <c r="A750" s="238"/>
      <c r="B750" s="238"/>
      <c r="C750" s="238"/>
      <c r="D750" s="238"/>
      <c r="E750" s="238"/>
      <c r="F750" s="238"/>
      <c r="G750" s="238"/>
      <c r="H750" s="238"/>
      <c r="I750" s="238"/>
      <c r="J750" s="238"/>
      <c r="K750" s="238"/>
      <c r="L750" s="238"/>
    </row>
    <row r="751" spans="1:12" x14ac:dyDescent="0.3">
      <c r="A751" s="238"/>
      <c r="B751" s="238"/>
      <c r="C751" s="238"/>
      <c r="D751" s="238"/>
      <c r="E751" s="238"/>
      <c r="F751" s="238"/>
      <c r="G751" s="238"/>
      <c r="H751" s="238"/>
      <c r="I751" s="238"/>
      <c r="J751" s="238"/>
      <c r="K751" s="238"/>
      <c r="L751" s="238"/>
    </row>
    <row r="752" spans="1:12" x14ac:dyDescent="0.3">
      <c r="A752" s="238"/>
      <c r="B752" s="238"/>
      <c r="C752" s="238"/>
      <c r="D752" s="238"/>
      <c r="E752" s="238"/>
      <c r="F752" s="238"/>
      <c r="G752" s="238"/>
      <c r="H752" s="238"/>
      <c r="I752" s="238"/>
      <c r="J752" s="238"/>
      <c r="K752" s="238"/>
      <c r="L752" s="238"/>
    </row>
    <row r="753" spans="1:12" x14ac:dyDescent="0.3">
      <c r="A753" s="238"/>
      <c r="B753" s="238"/>
      <c r="C753" s="238"/>
      <c r="D753" s="238"/>
      <c r="E753" s="238"/>
      <c r="F753" s="238"/>
      <c r="G753" s="238"/>
      <c r="H753" s="238"/>
      <c r="I753" s="238"/>
      <c r="J753" s="238"/>
      <c r="K753" s="238"/>
      <c r="L753" s="238"/>
    </row>
    <row r="754" spans="1:12" x14ac:dyDescent="0.3">
      <c r="A754" s="238"/>
      <c r="B754" s="238"/>
      <c r="C754" s="238"/>
      <c r="D754" s="238"/>
      <c r="E754" s="238"/>
      <c r="F754" s="238"/>
      <c r="G754" s="238"/>
      <c r="H754" s="238"/>
      <c r="I754" s="238"/>
      <c r="J754" s="238"/>
      <c r="K754" s="238"/>
      <c r="L754" s="238"/>
    </row>
    <row r="755" spans="1:12" x14ac:dyDescent="0.3">
      <c r="A755" s="238"/>
      <c r="B755" s="238"/>
      <c r="C755" s="238"/>
      <c r="D755" s="238"/>
      <c r="E755" s="238"/>
      <c r="F755" s="238"/>
      <c r="G755" s="238"/>
      <c r="H755" s="238"/>
      <c r="I755" s="238"/>
      <c r="J755" s="238"/>
      <c r="K755" s="238"/>
      <c r="L755" s="238"/>
    </row>
    <row r="756" spans="1:12" x14ac:dyDescent="0.3">
      <c r="A756" s="238"/>
      <c r="B756" s="238"/>
      <c r="C756" s="238"/>
      <c r="D756" s="238"/>
      <c r="E756" s="238"/>
      <c r="F756" s="238"/>
      <c r="G756" s="238"/>
      <c r="H756" s="238"/>
      <c r="I756" s="238"/>
      <c r="J756" s="238"/>
      <c r="K756" s="238"/>
      <c r="L756" s="238"/>
    </row>
    <row r="757" spans="1:12" x14ac:dyDescent="0.3">
      <c r="A757" s="238"/>
      <c r="B757" s="238"/>
      <c r="C757" s="238"/>
      <c r="D757" s="238"/>
      <c r="E757" s="238"/>
      <c r="F757" s="238"/>
      <c r="G757" s="238"/>
      <c r="H757" s="238"/>
      <c r="I757" s="238"/>
      <c r="J757" s="238"/>
      <c r="K757" s="238"/>
      <c r="L757" s="238"/>
    </row>
    <row r="758" spans="1:12" x14ac:dyDescent="0.3">
      <c r="A758" s="238"/>
      <c r="B758" s="238"/>
      <c r="C758" s="238"/>
      <c r="D758" s="238"/>
      <c r="E758" s="238"/>
      <c r="F758" s="238"/>
      <c r="G758" s="238"/>
      <c r="H758" s="238"/>
      <c r="I758" s="238"/>
      <c r="J758" s="238"/>
      <c r="K758" s="238"/>
      <c r="L758" s="238"/>
    </row>
    <row r="759" spans="1:12" x14ac:dyDescent="0.3">
      <c r="A759" s="238"/>
      <c r="B759" s="238"/>
      <c r="C759" s="238"/>
      <c r="D759" s="238"/>
      <c r="E759" s="238"/>
      <c r="F759" s="238"/>
      <c r="G759" s="238"/>
      <c r="H759" s="238"/>
      <c r="I759" s="238"/>
      <c r="J759" s="238"/>
      <c r="K759" s="238"/>
      <c r="L759" s="238"/>
    </row>
    <row r="760" spans="1:12" x14ac:dyDescent="0.3">
      <c r="A760" s="238"/>
      <c r="B760" s="238"/>
      <c r="C760" s="238"/>
      <c r="D760" s="238"/>
      <c r="E760" s="238"/>
      <c r="F760" s="238"/>
      <c r="G760" s="238"/>
      <c r="H760" s="238"/>
      <c r="I760" s="238"/>
      <c r="J760" s="238"/>
      <c r="K760" s="238"/>
      <c r="L760" s="238"/>
    </row>
    <row r="761" spans="1:12" x14ac:dyDescent="0.3">
      <c r="A761" s="238"/>
      <c r="B761" s="238"/>
      <c r="C761" s="238"/>
      <c r="D761" s="238"/>
      <c r="E761" s="238"/>
      <c r="F761" s="238"/>
      <c r="G761" s="238"/>
      <c r="H761" s="238"/>
      <c r="I761" s="238"/>
      <c r="J761" s="238"/>
      <c r="K761" s="238"/>
      <c r="L761" s="238"/>
    </row>
    <row r="762" spans="1:12" x14ac:dyDescent="0.3">
      <c r="A762" s="238"/>
      <c r="B762" s="238"/>
      <c r="C762" s="238"/>
      <c r="D762" s="238"/>
      <c r="E762" s="238"/>
      <c r="F762" s="238"/>
      <c r="G762" s="238"/>
      <c r="H762" s="238"/>
      <c r="I762" s="238"/>
      <c r="J762" s="238"/>
      <c r="K762" s="238"/>
      <c r="L762" s="238"/>
    </row>
    <row r="763" spans="1:12" x14ac:dyDescent="0.3">
      <c r="A763" s="238"/>
      <c r="B763" s="238"/>
      <c r="C763" s="238"/>
      <c r="D763" s="238"/>
      <c r="E763" s="238"/>
      <c r="F763" s="238"/>
      <c r="G763" s="238"/>
      <c r="H763" s="238"/>
      <c r="I763" s="238"/>
      <c r="J763" s="238"/>
      <c r="K763" s="238"/>
      <c r="L763" s="238"/>
    </row>
    <row r="764" spans="1:12" x14ac:dyDescent="0.3">
      <c r="A764" s="238"/>
      <c r="B764" s="238"/>
      <c r="C764" s="238"/>
      <c r="D764" s="238"/>
      <c r="E764" s="238"/>
      <c r="F764" s="238"/>
      <c r="G764" s="238"/>
      <c r="H764" s="238"/>
      <c r="I764" s="238"/>
      <c r="J764" s="238"/>
      <c r="K764" s="238"/>
      <c r="L764" s="238"/>
    </row>
    <row r="765" spans="1:12" x14ac:dyDescent="0.3">
      <c r="A765" s="238"/>
      <c r="B765" s="238"/>
      <c r="C765" s="238"/>
      <c r="D765" s="238"/>
      <c r="E765" s="238"/>
      <c r="F765" s="238"/>
      <c r="G765" s="238"/>
      <c r="H765" s="238"/>
      <c r="I765" s="238"/>
      <c r="J765" s="238"/>
      <c r="K765" s="238"/>
      <c r="L765" s="238"/>
    </row>
    <row r="766" spans="1:12" x14ac:dyDescent="0.3">
      <c r="A766" s="238"/>
      <c r="B766" s="238"/>
      <c r="C766" s="238"/>
      <c r="D766" s="238"/>
      <c r="E766" s="238"/>
      <c r="F766" s="238"/>
      <c r="G766" s="238"/>
      <c r="H766" s="238"/>
      <c r="I766" s="238"/>
      <c r="J766" s="238"/>
      <c r="K766" s="238"/>
      <c r="L766" s="238"/>
    </row>
    <row r="767" spans="1:12" x14ac:dyDescent="0.3">
      <c r="A767" s="238"/>
      <c r="B767" s="238"/>
      <c r="C767" s="238"/>
      <c r="D767" s="238"/>
      <c r="E767" s="238"/>
      <c r="F767" s="238"/>
      <c r="G767" s="238"/>
      <c r="H767" s="238"/>
      <c r="I767" s="238"/>
      <c r="J767" s="238"/>
      <c r="K767" s="238"/>
      <c r="L767" s="238"/>
    </row>
    <row r="768" spans="1:12" x14ac:dyDescent="0.3">
      <c r="A768" s="238"/>
      <c r="B768" s="238"/>
      <c r="C768" s="238"/>
      <c r="D768" s="238"/>
      <c r="E768" s="238"/>
      <c r="F768" s="238"/>
      <c r="G768" s="238"/>
      <c r="H768" s="238"/>
      <c r="I768" s="238"/>
      <c r="J768" s="238"/>
      <c r="K768" s="238"/>
      <c r="L768" s="238"/>
    </row>
    <row r="769" spans="1:12" x14ac:dyDescent="0.3">
      <c r="A769" s="238"/>
      <c r="B769" s="238"/>
      <c r="C769" s="238"/>
      <c r="D769" s="238"/>
      <c r="E769" s="238"/>
      <c r="F769" s="238"/>
      <c r="G769" s="238"/>
      <c r="H769" s="238"/>
      <c r="I769" s="238"/>
      <c r="J769" s="238"/>
      <c r="K769" s="238"/>
      <c r="L769" s="238"/>
    </row>
    <row r="770" spans="1:12" x14ac:dyDescent="0.3">
      <c r="A770" s="238"/>
      <c r="B770" s="238"/>
      <c r="C770" s="238"/>
      <c r="D770" s="238"/>
      <c r="E770" s="238"/>
      <c r="F770" s="238"/>
      <c r="G770" s="238"/>
      <c r="H770" s="238"/>
      <c r="I770" s="238"/>
      <c r="J770" s="238"/>
      <c r="K770" s="238"/>
      <c r="L770" s="238"/>
    </row>
    <row r="771" spans="1:12" x14ac:dyDescent="0.3">
      <c r="A771" s="238"/>
      <c r="B771" s="238"/>
      <c r="C771" s="238"/>
      <c r="D771" s="238"/>
      <c r="E771" s="238"/>
      <c r="F771" s="238"/>
      <c r="G771" s="238"/>
      <c r="H771" s="238"/>
      <c r="I771" s="238"/>
      <c r="J771" s="238"/>
      <c r="K771" s="238"/>
      <c r="L771" s="238"/>
    </row>
    <row r="772" spans="1:12" x14ac:dyDescent="0.3">
      <c r="A772" s="238"/>
      <c r="B772" s="238"/>
      <c r="C772" s="238"/>
      <c r="D772" s="238"/>
      <c r="E772" s="238"/>
      <c r="F772" s="238"/>
      <c r="G772" s="238"/>
      <c r="H772" s="238"/>
      <c r="I772" s="238"/>
      <c r="J772" s="238"/>
      <c r="K772" s="238"/>
      <c r="L772" s="238"/>
    </row>
    <row r="773" spans="1:12" x14ac:dyDescent="0.3">
      <c r="A773" s="238"/>
      <c r="B773" s="238"/>
      <c r="C773" s="238"/>
      <c r="D773" s="238"/>
      <c r="E773" s="238"/>
      <c r="F773" s="238"/>
      <c r="G773" s="238"/>
      <c r="H773" s="238"/>
      <c r="I773" s="238"/>
      <c r="J773" s="238"/>
      <c r="K773" s="238"/>
      <c r="L773" s="238"/>
    </row>
    <row r="774" spans="1:12" x14ac:dyDescent="0.3">
      <c r="A774" s="238"/>
      <c r="B774" s="238"/>
      <c r="C774" s="238"/>
      <c r="D774" s="238"/>
      <c r="E774" s="238"/>
      <c r="F774" s="238"/>
      <c r="G774" s="238"/>
      <c r="H774" s="238"/>
      <c r="I774" s="238"/>
      <c r="J774" s="238"/>
      <c r="K774" s="238"/>
      <c r="L774" s="238"/>
    </row>
    <row r="775" spans="1:12" x14ac:dyDescent="0.3">
      <c r="A775" s="238"/>
      <c r="B775" s="238"/>
      <c r="C775" s="238"/>
      <c r="D775" s="238"/>
      <c r="E775" s="238"/>
      <c r="F775" s="238"/>
      <c r="G775" s="238"/>
      <c r="H775" s="238"/>
      <c r="I775" s="238"/>
      <c r="J775" s="238"/>
      <c r="K775" s="238"/>
      <c r="L775" s="238"/>
    </row>
    <row r="776" spans="1:12" x14ac:dyDescent="0.3">
      <c r="A776" s="238"/>
      <c r="B776" s="238"/>
      <c r="C776" s="238"/>
      <c r="D776" s="238"/>
      <c r="E776" s="238"/>
      <c r="F776" s="238"/>
      <c r="G776" s="238"/>
      <c r="H776" s="238"/>
      <c r="I776" s="238"/>
      <c r="J776" s="238"/>
      <c r="K776" s="238"/>
      <c r="L776" s="238"/>
    </row>
    <row r="777" spans="1:12" x14ac:dyDescent="0.3">
      <c r="A777" s="238"/>
      <c r="B777" s="238"/>
      <c r="C777" s="238"/>
      <c r="D777" s="238"/>
      <c r="E777" s="238"/>
      <c r="F777" s="238"/>
      <c r="G777" s="238"/>
      <c r="H777" s="238"/>
      <c r="I777" s="238"/>
      <c r="J777" s="238"/>
      <c r="K777" s="238"/>
      <c r="L777" s="238"/>
    </row>
    <row r="778" spans="1:12" x14ac:dyDescent="0.3">
      <c r="A778" s="238"/>
      <c r="B778" s="238"/>
      <c r="C778" s="238"/>
      <c r="D778" s="238"/>
      <c r="E778" s="238"/>
      <c r="F778" s="238"/>
      <c r="G778" s="238"/>
      <c r="H778" s="238"/>
      <c r="I778" s="238"/>
      <c r="J778" s="238"/>
      <c r="K778" s="238"/>
      <c r="L778" s="238"/>
    </row>
    <row r="779" spans="1:12" x14ac:dyDescent="0.3">
      <c r="A779" s="238"/>
      <c r="B779" s="238"/>
      <c r="C779" s="238"/>
      <c r="D779" s="238"/>
      <c r="E779" s="238"/>
      <c r="F779" s="238"/>
      <c r="G779" s="238"/>
      <c r="H779" s="238"/>
      <c r="I779" s="238"/>
      <c r="J779" s="238"/>
      <c r="K779" s="238"/>
      <c r="L779" s="238"/>
    </row>
    <row r="780" spans="1:12" x14ac:dyDescent="0.3">
      <c r="A780" s="238"/>
      <c r="B780" s="238"/>
      <c r="C780" s="238"/>
      <c r="D780" s="238"/>
      <c r="E780" s="238"/>
      <c r="F780" s="238"/>
      <c r="G780" s="238"/>
      <c r="H780" s="238"/>
      <c r="I780" s="238"/>
      <c r="J780" s="238"/>
      <c r="K780" s="238"/>
      <c r="L780" s="238"/>
    </row>
    <row r="781" spans="1:12" x14ac:dyDescent="0.3">
      <c r="A781" s="238"/>
      <c r="B781" s="238"/>
      <c r="C781" s="238"/>
      <c r="D781" s="238"/>
      <c r="E781" s="238"/>
      <c r="F781" s="238"/>
      <c r="G781" s="238"/>
      <c r="H781" s="238"/>
      <c r="I781" s="238"/>
      <c r="J781" s="238"/>
      <c r="K781" s="238"/>
      <c r="L781" s="238"/>
    </row>
    <row r="782" spans="1:12" x14ac:dyDescent="0.3">
      <c r="A782" s="238"/>
      <c r="B782" s="238"/>
      <c r="C782" s="238"/>
      <c r="D782" s="238"/>
      <c r="E782" s="238"/>
      <c r="F782" s="238"/>
      <c r="G782" s="238"/>
      <c r="H782" s="238"/>
      <c r="I782" s="238"/>
      <c r="J782" s="238"/>
      <c r="K782" s="238"/>
      <c r="L782" s="238"/>
    </row>
    <row r="783" spans="1:12" x14ac:dyDescent="0.3">
      <c r="A783" s="238"/>
      <c r="B783" s="238"/>
      <c r="C783" s="238"/>
      <c r="D783" s="238"/>
      <c r="E783" s="238"/>
      <c r="F783" s="238"/>
      <c r="G783" s="238"/>
      <c r="H783" s="238"/>
      <c r="I783" s="238"/>
      <c r="J783" s="238"/>
      <c r="K783" s="238"/>
      <c r="L783" s="238"/>
    </row>
    <row r="784" spans="1:12" x14ac:dyDescent="0.3">
      <c r="A784" s="238"/>
      <c r="B784" s="238"/>
      <c r="C784" s="238"/>
      <c r="D784" s="238"/>
      <c r="E784" s="238"/>
      <c r="F784" s="238"/>
      <c r="G784" s="238"/>
      <c r="H784" s="238"/>
      <c r="I784" s="238"/>
      <c r="J784" s="238"/>
      <c r="K784" s="238"/>
      <c r="L784" s="238"/>
    </row>
    <row r="785" spans="1:12" x14ac:dyDescent="0.3">
      <c r="A785" s="238"/>
      <c r="B785" s="238"/>
      <c r="C785" s="238"/>
      <c r="D785" s="238"/>
      <c r="E785" s="238"/>
      <c r="F785" s="238"/>
      <c r="G785" s="238"/>
      <c r="H785" s="238"/>
      <c r="I785" s="238"/>
      <c r="J785" s="238"/>
      <c r="K785" s="238"/>
      <c r="L785" s="238"/>
    </row>
    <row r="786" spans="1:12" x14ac:dyDescent="0.3">
      <c r="A786" s="238"/>
      <c r="B786" s="238"/>
      <c r="C786" s="238"/>
      <c r="D786" s="238"/>
      <c r="E786" s="238"/>
      <c r="F786" s="238"/>
      <c r="G786" s="238"/>
      <c r="H786" s="238"/>
      <c r="I786" s="238"/>
      <c r="J786" s="238"/>
      <c r="K786" s="238"/>
      <c r="L786" s="238"/>
    </row>
    <row r="787" spans="1:12" x14ac:dyDescent="0.3">
      <c r="A787" s="238"/>
      <c r="B787" s="238"/>
      <c r="C787" s="238"/>
      <c r="D787" s="238"/>
      <c r="E787" s="238"/>
      <c r="F787" s="238"/>
      <c r="G787" s="238"/>
      <c r="H787" s="238"/>
      <c r="I787" s="238"/>
      <c r="J787" s="238"/>
      <c r="K787" s="238"/>
      <c r="L787" s="238"/>
    </row>
    <row r="788" spans="1:12" x14ac:dyDescent="0.3">
      <c r="A788" s="238"/>
      <c r="B788" s="238"/>
      <c r="C788" s="238"/>
      <c r="D788" s="238"/>
      <c r="E788" s="238"/>
      <c r="F788" s="238"/>
      <c r="G788" s="238"/>
      <c r="H788" s="238"/>
      <c r="I788" s="238"/>
      <c r="J788" s="238"/>
      <c r="K788" s="238"/>
      <c r="L788" s="238"/>
    </row>
    <row r="789" spans="1:12" x14ac:dyDescent="0.3">
      <c r="A789" s="238"/>
      <c r="B789" s="238"/>
      <c r="C789" s="238"/>
      <c r="D789" s="238"/>
      <c r="E789" s="238"/>
      <c r="F789" s="238"/>
      <c r="G789" s="238"/>
      <c r="H789" s="238"/>
      <c r="I789" s="238"/>
      <c r="J789" s="238"/>
      <c r="K789" s="238"/>
      <c r="L789" s="238"/>
    </row>
    <row r="790" spans="1:12" x14ac:dyDescent="0.3">
      <c r="A790" s="238"/>
      <c r="B790" s="238"/>
      <c r="C790" s="238"/>
      <c r="D790" s="238"/>
      <c r="E790" s="238"/>
      <c r="F790" s="238"/>
      <c r="G790" s="238"/>
      <c r="H790" s="238"/>
      <c r="I790" s="238"/>
      <c r="J790" s="238"/>
      <c r="K790" s="238"/>
      <c r="L790" s="238"/>
    </row>
    <row r="791" spans="1:12" x14ac:dyDescent="0.3">
      <c r="A791" s="238"/>
      <c r="B791" s="238"/>
      <c r="C791" s="238"/>
      <c r="D791" s="238"/>
      <c r="E791" s="238"/>
      <c r="F791" s="238"/>
      <c r="G791" s="238"/>
      <c r="H791" s="238"/>
      <c r="I791" s="238"/>
      <c r="J791" s="238"/>
      <c r="K791" s="238"/>
      <c r="L791" s="238"/>
    </row>
    <row r="792" spans="1:12" x14ac:dyDescent="0.3">
      <c r="A792" s="238"/>
      <c r="B792" s="238"/>
      <c r="C792" s="238"/>
      <c r="D792" s="238"/>
      <c r="E792" s="238"/>
      <c r="F792" s="238"/>
      <c r="G792" s="238"/>
      <c r="H792" s="238"/>
      <c r="I792" s="238"/>
      <c r="J792" s="238"/>
      <c r="K792" s="238"/>
      <c r="L792" s="238"/>
    </row>
    <row r="793" spans="1:12" x14ac:dyDescent="0.3">
      <c r="A793" s="238"/>
      <c r="B793" s="238"/>
      <c r="C793" s="238"/>
      <c r="D793" s="238"/>
      <c r="E793" s="238"/>
      <c r="F793" s="238"/>
      <c r="G793" s="238"/>
      <c r="H793" s="238"/>
      <c r="I793" s="238"/>
      <c r="J793" s="238"/>
      <c r="K793" s="238"/>
      <c r="L793" s="238"/>
    </row>
    <row r="794" spans="1:12" x14ac:dyDescent="0.3">
      <c r="A794" s="238"/>
      <c r="B794" s="238"/>
      <c r="C794" s="238"/>
      <c r="D794" s="238"/>
      <c r="E794" s="238"/>
      <c r="F794" s="238"/>
      <c r="G794" s="238"/>
      <c r="H794" s="238"/>
      <c r="I794" s="238"/>
      <c r="J794" s="238"/>
      <c r="K794" s="238"/>
      <c r="L794" s="238"/>
    </row>
    <row r="795" spans="1:12" x14ac:dyDescent="0.3">
      <c r="A795" s="238"/>
      <c r="B795" s="238"/>
      <c r="C795" s="238"/>
      <c r="D795" s="238"/>
      <c r="E795" s="238"/>
      <c r="F795" s="238"/>
      <c r="G795" s="238"/>
      <c r="H795" s="238"/>
      <c r="I795" s="238"/>
      <c r="J795" s="238"/>
      <c r="K795" s="238"/>
      <c r="L795" s="238"/>
    </row>
    <row r="796" spans="1:12" x14ac:dyDescent="0.3">
      <c r="A796" s="238"/>
      <c r="B796" s="238"/>
      <c r="C796" s="238"/>
      <c r="D796" s="238"/>
      <c r="E796" s="238"/>
      <c r="F796" s="238"/>
      <c r="G796" s="238"/>
      <c r="H796" s="238"/>
      <c r="I796" s="238"/>
      <c r="J796" s="238"/>
      <c r="K796" s="238"/>
      <c r="L796" s="238"/>
    </row>
    <row r="797" spans="1:12" x14ac:dyDescent="0.3">
      <c r="A797" s="238"/>
      <c r="B797" s="238"/>
      <c r="C797" s="238"/>
      <c r="D797" s="238"/>
      <c r="E797" s="238"/>
      <c r="F797" s="238"/>
      <c r="G797" s="238"/>
      <c r="H797" s="238"/>
      <c r="I797" s="238"/>
      <c r="J797" s="238"/>
      <c r="K797" s="238"/>
      <c r="L797" s="238"/>
    </row>
    <row r="798" spans="1:12" x14ac:dyDescent="0.3">
      <c r="A798" s="238"/>
      <c r="B798" s="238"/>
      <c r="C798" s="238"/>
      <c r="D798" s="238"/>
      <c r="E798" s="238"/>
      <c r="F798" s="238"/>
      <c r="G798" s="238"/>
      <c r="H798" s="238"/>
      <c r="I798" s="238"/>
      <c r="J798" s="238"/>
      <c r="K798" s="238"/>
      <c r="L798" s="238"/>
    </row>
    <row r="799" spans="1:12" x14ac:dyDescent="0.3">
      <c r="A799" s="238"/>
      <c r="B799" s="238"/>
      <c r="C799" s="238"/>
      <c r="D799" s="238"/>
      <c r="E799" s="238"/>
      <c r="F799" s="238"/>
      <c r="G799" s="238"/>
      <c r="H799" s="238"/>
      <c r="I799" s="238"/>
      <c r="J799" s="238"/>
      <c r="K799" s="238"/>
      <c r="L799" s="238"/>
    </row>
    <row r="800" spans="1:12" x14ac:dyDescent="0.3">
      <c r="A800" s="238"/>
      <c r="B800" s="238"/>
      <c r="C800" s="238"/>
      <c r="D800" s="238"/>
      <c r="E800" s="238"/>
      <c r="F800" s="238"/>
      <c r="G800" s="238"/>
      <c r="H800" s="238"/>
      <c r="I800" s="238"/>
      <c r="J800" s="238"/>
      <c r="K800" s="238"/>
      <c r="L800" s="238"/>
    </row>
    <row r="801" spans="1:12" x14ac:dyDescent="0.3">
      <c r="A801" s="238"/>
      <c r="B801" s="238"/>
      <c r="C801" s="238"/>
      <c r="D801" s="238"/>
      <c r="E801" s="238"/>
      <c r="F801" s="238"/>
      <c r="G801" s="238"/>
      <c r="H801" s="238"/>
      <c r="I801" s="238"/>
      <c r="J801" s="238"/>
      <c r="K801" s="238"/>
      <c r="L801" s="238"/>
    </row>
    <row r="802" spans="1:12" x14ac:dyDescent="0.3">
      <c r="A802" s="238"/>
      <c r="B802" s="238"/>
      <c r="C802" s="238"/>
      <c r="D802" s="238"/>
      <c r="E802" s="238"/>
      <c r="F802" s="238"/>
      <c r="G802" s="238"/>
      <c r="H802" s="238"/>
      <c r="I802" s="238"/>
      <c r="J802" s="238"/>
      <c r="K802" s="238"/>
      <c r="L802" s="238"/>
    </row>
    <row r="803" spans="1:12" x14ac:dyDescent="0.3">
      <c r="A803" s="238"/>
      <c r="B803" s="238"/>
      <c r="C803" s="238"/>
      <c r="D803" s="238"/>
      <c r="E803" s="238"/>
      <c r="F803" s="238"/>
      <c r="G803" s="238"/>
      <c r="H803" s="238"/>
      <c r="I803" s="238"/>
      <c r="J803" s="238"/>
      <c r="K803" s="238"/>
      <c r="L803" s="238"/>
    </row>
    <row r="804" spans="1:12" x14ac:dyDescent="0.3">
      <c r="A804" s="238"/>
      <c r="B804" s="238"/>
      <c r="C804" s="238"/>
      <c r="D804" s="238"/>
      <c r="E804" s="238"/>
      <c r="F804" s="238"/>
      <c r="G804" s="238"/>
      <c r="H804" s="238"/>
      <c r="I804" s="238"/>
      <c r="J804" s="238"/>
      <c r="K804" s="238"/>
      <c r="L804" s="238"/>
    </row>
    <row r="805" spans="1:12" x14ac:dyDescent="0.3">
      <c r="A805" s="238"/>
      <c r="B805" s="238"/>
      <c r="C805" s="238"/>
      <c r="D805" s="238"/>
      <c r="E805" s="238"/>
      <c r="F805" s="238"/>
      <c r="G805" s="238"/>
      <c r="H805" s="238"/>
      <c r="I805" s="238"/>
      <c r="J805" s="238"/>
      <c r="K805" s="238"/>
      <c r="L805" s="238"/>
    </row>
    <row r="806" spans="1:12" x14ac:dyDescent="0.3">
      <c r="A806" s="238"/>
      <c r="B806" s="238"/>
      <c r="C806" s="238"/>
      <c r="D806" s="238"/>
      <c r="E806" s="238"/>
      <c r="F806" s="238"/>
      <c r="G806" s="238"/>
      <c r="H806" s="238"/>
      <c r="I806" s="238"/>
      <c r="J806" s="238"/>
      <c r="K806" s="238"/>
      <c r="L806" s="238"/>
    </row>
    <row r="807" spans="1:12" x14ac:dyDescent="0.3">
      <c r="A807" s="238"/>
      <c r="B807" s="238"/>
      <c r="C807" s="238"/>
      <c r="D807" s="238"/>
      <c r="E807" s="238"/>
      <c r="F807" s="238"/>
      <c r="G807" s="238"/>
      <c r="H807" s="238"/>
      <c r="I807" s="238"/>
      <c r="J807" s="238"/>
      <c r="K807" s="238"/>
      <c r="L807" s="238"/>
    </row>
    <row r="808" spans="1:12" x14ac:dyDescent="0.3">
      <c r="A808" s="238"/>
      <c r="B808" s="238"/>
      <c r="C808" s="238"/>
      <c r="D808" s="238"/>
      <c r="E808" s="238"/>
      <c r="F808" s="238"/>
      <c r="G808" s="238"/>
      <c r="H808" s="238"/>
      <c r="I808" s="238"/>
      <c r="J808" s="238"/>
      <c r="K808" s="238"/>
      <c r="L808" s="238"/>
    </row>
    <row r="809" spans="1:12" x14ac:dyDescent="0.3">
      <c r="A809" s="238"/>
      <c r="B809" s="238"/>
      <c r="C809" s="238"/>
      <c r="D809" s="238"/>
      <c r="E809" s="238"/>
      <c r="F809" s="238"/>
      <c r="G809" s="238"/>
      <c r="H809" s="238"/>
      <c r="I809" s="238"/>
      <c r="J809" s="238"/>
      <c r="K809" s="238"/>
      <c r="L809" s="238"/>
    </row>
    <row r="810" spans="1:12" x14ac:dyDescent="0.3">
      <c r="A810" s="238"/>
      <c r="B810" s="238"/>
      <c r="C810" s="238"/>
      <c r="D810" s="238"/>
      <c r="E810" s="238"/>
      <c r="F810" s="238"/>
      <c r="G810" s="238"/>
      <c r="H810" s="238"/>
      <c r="I810" s="238"/>
      <c r="J810" s="238"/>
      <c r="K810" s="238"/>
      <c r="L810" s="238"/>
    </row>
    <row r="811" spans="1:12" x14ac:dyDescent="0.3">
      <c r="A811" s="238"/>
      <c r="B811" s="238"/>
      <c r="C811" s="238"/>
      <c r="D811" s="238"/>
      <c r="E811" s="238"/>
      <c r="F811" s="238"/>
      <c r="G811" s="238"/>
      <c r="H811" s="238"/>
      <c r="I811" s="238"/>
      <c r="J811" s="238"/>
      <c r="K811" s="238"/>
      <c r="L811" s="238"/>
    </row>
    <row r="812" spans="1:12" x14ac:dyDescent="0.3">
      <c r="A812" s="238"/>
      <c r="B812" s="238"/>
      <c r="C812" s="238"/>
      <c r="D812" s="238"/>
      <c r="E812" s="238"/>
      <c r="F812" s="238"/>
      <c r="G812" s="238"/>
      <c r="H812" s="238"/>
      <c r="I812" s="238"/>
      <c r="J812" s="238"/>
      <c r="K812" s="238"/>
      <c r="L812" s="238"/>
    </row>
    <row r="813" spans="1:12" x14ac:dyDescent="0.3">
      <c r="A813" s="238"/>
      <c r="B813" s="238"/>
      <c r="C813" s="238"/>
      <c r="D813" s="238"/>
      <c r="E813" s="238"/>
      <c r="F813" s="238"/>
      <c r="G813" s="238"/>
      <c r="H813" s="238"/>
      <c r="I813" s="238"/>
      <c r="J813" s="238"/>
      <c r="K813" s="238"/>
      <c r="L813" s="238"/>
    </row>
    <row r="814" spans="1:12" x14ac:dyDescent="0.3">
      <c r="A814" s="238"/>
      <c r="B814" s="238"/>
      <c r="C814" s="238"/>
      <c r="D814" s="238"/>
      <c r="E814" s="238"/>
      <c r="F814" s="238"/>
      <c r="G814" s="238"/>
      <c r="H814" s="238"/>
      <c r="I814" s="238"/>
      <c r="J814" s="238"/>
      <c r="K814" s="238"/>
      <c r="L814" s="238"/>
    </row>
    <row r="815" spans="1:12" x14ac:dyDescent="0.3">
      <c r="A815" s="238"/>
      <c r="B815" s="238"/>
      <c r="C815" s="238"/>
      <c r="D815" s="238"/>
      <c r="E815" s="238"/>
      <c r="F815" s="238"/>
      <c r="G815" s="238"/>
      <c r="H815" s="238"/>
      <c r="I815" s="238"/>
      <c r="J815" s="238"/>
      <c r="K815" s="238"/>
      <c r="L815" s="238"/>
    </row>
    <row r="816" spans="1:12" x14ac:dyDescent="0.3">
      <c r="A816" s="238"/>
      <c r="B816" s="238"/>
      <c r="C816" s="238"/>
      <c r="D816" s="238"/>
      <c r="E816" s="238"/>
      <c r="F816" s="238"/>
      <c r="G816" s="238"/>
      <c r="H816" s="238"/>
      <c r="I816" s="238"/>
      <c r="J816" s="238"/>
      <c r="K816" s="238"/>
      <c r="L816" s="238"/>
    </row>
    <row r="817" spans="1:12" x14ac:dyDescent="0.3">
      <c r="A817" s="238"/>
      <c r="B817" s="238"/>
      <c r="C817" s="238"/>
      <c r="D817" s="238"/>
      <c r="E817" s="238"/>
      <c r="F817" s="238"/>
      <c r="G817" s="238"/>
      <c r="H817" s="238"/>
      <c r="I817" s="238"/>
      <c r="J817" s="238"/>
      <c r="K817" s="238"/>
      <c r="L817" s="238"/>
    </row>
    <row r="818" spans="1:12" x14ac:dyDescent="0.3">
      <c r="A818" s="238"/>
      <c r="B818" s="238"/>
      <c r="C818" s="238"/>
      <c r="D818" s="238"/>
      <c r="E818" s="238"/>
      <c r="F818" s="238"/>
      <c r="G818" s="238"/>
      <c r="H818" s="238"/>
      <c r="I818" s="238"/>
      <c r="J818" s="238"/>
      <c r="K818" s="238"/>
      <c r="L818" s="238"/>
    </row>
    <row r="819" spans="1:12" x14ac:dyDescent="0.3">
      <c r="A819" s="238"/>
      <c r="B819" s="238"/>
      <c r="C819" s="238"/>
      <c r="D819" s="238"/>
      <c r="E819" s="238"/>
      <c r="F819" s="238"/>
      <c r="G819" s="238"/>
      <c r="H819" s="238"/>
      <c r="I819" s="238"/>
      <c r="J819" s="238"/>
      <c r="K819" s="238"/>
      <c r="L819" s="238"/>
    </row>
    <row r="820" spans="1:12" x14ac:dyDescent="0.3">
      <c r="A820" s="238"/>
      <c r="B820" s="238"/>
      <c r="C820" s="238"/>
      <c r="D820" s="238"/>
      <c r="E820" s="238"/>
      <c r="F820" s="238"/>
      <c r="G820" s="238"/>
      <c r="H820" s="238"/>
      <c r="I820" s="238"/>
      <c r="J820" s="238"/>
      <c r="K820" s="238"/>
      <c r="L820" s="238"/>
    </row>
    <row r="821" spans="1:12" x14ac:dyDescent="0.3">
      <c r="A821" s="238"/>
      <c r="B821" s="238"/>
      <c r="C821" s="238"/>
      <c r="D821" s="238"/>
      <c r="E821" s="238"/>
      <c r="F821" s="238"/>
      <c r="G821" s="238"/>
      <c r="H821" s="238"/>
      <c r="I821" s="238"/>
      <c r="J821" s="238"/>
      <c r="K821" s="238"/>
      <c r="L821" s="238"/>
    </row>
    <row r="822" spans="1:12" x14ac:dyDescent="0.3">
      <c r="A822" s="238"/>
      <c r="B822" s="238"/>
      <c r="C822" s="238"/>
      <c r="D822" s="238"/>
      <c r="E822" s="238"/>
      <c r="F822" s="238"/>
      <c r="G822" s="238"/>
      <c r="H822" s="238"/>
      <c r="I822" s="238"/>
      <c r="J822" s="238"/>
      <c r="K822" s="238"/>
      <c r="L822" s="238"/>
    </row>
    <row r="823" spans="1:12" x14ac:dyDescent="0.3">
      <c r="A823" s="238"/>
      <c r="B823" s="238"/>
      <c r="C823" s="238"/>
      <c r="D823" s="238"/>
      <c r="E823" s="238"/>
      <c r="F823" s="238"/>
      <c r="G823" s="238"/>
      <c r="H823" s="238"/>
      <c r="I823" s="238"/>
      <c r="J823" s="238"/>
      <c r="K823" s="238"/>
      <c r="L823" s="238"/>
    </row>
    <row r="824" spans="1:12" x14ac:dyDescent="0.3">
      <c r="A824" s="238"/>
      <c r="B824" s="238"/>
      <c r="C824" s="238"/>
      <c r="D824" s="238"/>
      <c r="E824" s="238"/>
      <c r="F824" s="238"/>
      <c r="G824" s="238"/>
      <c r="H824" s="238"/>
      <c r="I824" s="238"/>
      <c r="J824" s="238"/>
      <c r="K824" s="238"/>
      <c r="L824" s="238"/>
    </row>
    <row r="825" spans="1:12" x14ac:dyDescent="0.3">
      <c r="A825" s="238"/>
      <c r="B825" s="238"/>
      <c r="C825" s="238"/>
      <c r="D825" s="238"/>
      <c r="E825" s="238"/>
      <c r="F825" s="238"/>
      <c r="G825" s="238"/>
      <c r="H825" s="238"/>
      <c r="I825" s="238"/>
      <c r="J825" s="238"/>
      <c r="K825" s="238"/>
      <c r="L825" s="238"/>
    </row>
    <row r="826" spans="1:12" x14ac:dyDescent="0.3">
      <c r="A826" s="238"/>
      <c r="B826" s="238"/>
      <c r="C826" s="238"/>
      <c r="D826" s="238"/>
      <c r="E826" s="238"/>
      <c r="F826" s="238"/>
      <c r="G826" s="238"/>
      <c r="H826" s="238"/>
      <c r="I826" s="238"/>
      <c r="J826" s="238"/>
      <c r="K826" s="238"/>
      <c r="L826" s="238"/>
    </row>
    <row r="827" spans="1:12" x14ac:dyDescent="0.3">
      <c r="A827" s="238"/>
      <c r="B827" s="238"/>
      <c r="C827" s="238"/>
      <c r="D827" s="238"/>
      <c r="E827" s="238"/>
      <c r="F827" s="238"/>
      <c r="G827" s="238"/>
      <c r="H827" s="238"/>
      <c r="I827" s="238"/>
      <c r="J827" s="238"/>
      <c r="K827" s="238"/>
      <c r="L827" s="238"/>
    </row>
    <row r="828" spans="1:12" x14ac:dyDescent="0.3">
      <c r="A828" s="238"/>
      <c r="B828" s="238"/>
      <c r="C828" s="238"/>
      <c r="D828" s="238"/>
      <c r="E828" s="238"/>
      <c r="F828" s="238"/>
      <c r="G828" s="238"/>
      <c r="H828" s="238"/>
      <c r="I828" s="238"/>
      <c r="J828" s="238"/>
      <c r="K828" s="238"/>
      <c r="L828" s="238"/>
    </row>
    <row r="829" spans="1:12" x14ac:dyDescent="0.3">
      <c r="A829" s="238"/>
      <c r="B829" s="238"/>
      <c r="C829" s="238"/>
      <c r="D829" s="238"/>
      <c r="E829" s="238"/>
      <c r="F829" s="238"/>
      <c r="G829" s="238"/>
      <c r="H829" s="238"/>
      <c r="I829" s="238"/>
      <c r="J829" s="238"/>
      <c r="K829" s="238"/>
      <c r="L829" s="238"/>
    </row>
    <row r="830" spans="1:12" x14ac:dyDescent="0.3">
      <c r="A830" s="238"/>
      <c r="B830" s="238"/>
      <c r="C830" s="238"/>
      <c r="D830" s="238"/>
      <c r="E830" s="238"/>
      <c r="F830" s="238"/>
      <c r="G830" s="238"/>
      <c r="H830" s="238"/>
      <c r="I830" s="238"/>
      <c r="J830" s="238"/>
      <c r="K830" s="238"/>
      <c r="L830" s="238"/>
    </row>
    <row r="831" spans="1:12" x14ac:dyDescent="0.3">
      <c r="A831" s="238"/>
      <c r="B831" s="238"/>
      <c r="C831" s="238"/>
      <c r="D831" s="238"/>
      <c r="E831" s="238"/>
      <c r="F831" s="238"/>
      <c r="G831" s="238"/>
      <c r="H831" s="238"/>
      <c r="I831" s="238"/>
      <c r="J831" s="238"/>
      <c r="K831" s="238"/>
      <c r="L831" s="238"/>
    </row>
    <row r="832" spans="1:12" x14ac:dyDescent="0.3">
      <c r="A832" s="238"/>
      <c r="B832" s="238"/>
      <c r="C832" s="238"/>
      <c r="D832" s="238"/>
      <c r="E832" s="238"/>
      <c r="F832" s="238"/>
      <c r="G832" s="238"/>
      <c r="H832" s="238"/>
      <c r="I832" s="238"/>
      <c r="J832" s="238"/>
      <c r="K832" s="238"/>
      <c r="L832" s="238"/>
    </row>
    <row r="833" spans="1:12" x14ac:dyDescent="0.3">
      <c r="A833" s="238"/>
      <c r="B833" s="238"/>
      <c r="C833" s="238"/>
      <c r="D833" s="238"/>
      <c r="E833" s="238"/>
      <c r="F833" s="238"/>
      <c r="G833" s="238"/>
      <c r="H833" s="238"/>
      <c r="I833" s="238"/>
      <c r="J833" s="238"/>
      <c r="K833" s="238"/>
      <c r="L833" s="238"/>
    </row>
    <row r="834" spans="1:12" x14ac:dyDescent="0.3">
      <c r="A834" s="238"/>
      <c r="B834" s="238"/>
      <c r="C834" s="238"/>
      <c r="D834" s="238"/>
      <c r="E834" s="238"/>
      <c r="F834" s="238"/>
      <c r="G834" s="238"/>
      <c r="H834" s="238"/>
      <c r="I834" s="238"/>
      <c r="J834" s="238"/>
      <c r="K834" s="238"/>
      <c r="L834" s="238"/>
    </row>
    <row r="835" spans="1:12" x14ac:dyDescent="0.3">
      <c r="A835" s="238"/>
      <c r="B835" s="238"/>
      <c r="C835" s="238"/>
      <c r="D835" s="238"/>
      <c r="E835" s="238"/>
      <c r="F835" s="238"/>
      <c r="G835" s="238"/>
      <c r="H835" s="238"/>
      <c r="I835" s="238"/>
      <c r="J835" s="238"/>
      <c r="K835" s="238"/>
      <c r="L835" s="238"/>
    </row>
    <row r="836" spans="1:12" x14ac:dyDescent="0.3">
      <c r="A836" s="238"/>
      <c r="B836" s="238"/>
      <c r="C836" s="238"/>
      <c r="D836" s="238"/>
      <c r="E836" s="238"/>
      <c r="F836" s="238"/>
      <c r="G836" s="238"/>
      <c r="H836" s="238"/>
      <c r="I836" s="238"/>
      <c r="J836" s="238"/>
      <c r="K836" s="238"/>
      <c r="L836" s="238"/>
    </row>
    <row r="837" spans="1:12" x14ac:dyDescent="0.3">
      <c r="A837" s="238"/>
      <c r="B837" s="238"/>
      <c r="C837" s="238"/>
      <c r="D837" s="238"/>
      <c r="E837" s="238"/>
      <c r="F837" s="238"/>
      <c r="G837" s="238"/>
      <c r="H837" s="238"/>
      <c r="I837" s="238"/>
      <c r="J837" s="238"/>
      <c r="K837" s="238"/>
      <c r="L837" s="238"/>
    </row>
    <row r="838" spans="1:12" x14ac:dyDescent="0.3">
      <c r="A838" s="238"/>
      <c r="B838" s="238"/>
      <c r="C838" s="238"/>
      <c r="D838" s="238"/>
      <c r="E838" s="238"/>
      <c r="F838" s="238"/>
      <c r="G838" s="238"/>
      <c r="H838" s="238"/>
      <c r="I838" s="238"/>
      <c r="J838" s="238"/>
      <c r="K838" s="238"/>
      <c r="L838" s="238"/>
    </row>
    <row r="839" spans="1:12" x14ac:dyDescent="0.3">
      <c r="A839" s="238"/>
      <c r="B839" s="238"/>
      <c r="C839" s="238"/>
      <c r="D839" s="238"/>
      <c r="E839" s="238"/>
      <c r="F839" s="238"/>
      <c r="G839" s="238"/>
      <c r="H839" s="238"/>
      <c r="I839" s="238"/>
      <c r="J839" s="238"/>
      <c r="K839" s="238"/>
      <c r="L839" s="238"/>
    </row>
    <row r="840" spans="1:12" x14ac:dyDescent="0.3">
      <c r="A840" s="238"/>
      <c r="B840" s="238"/>
      <c r="C840" s="238"/>
      <c r="D840" s="238"/>
      <c r="E840" s="238"/>
      <c r="F840" s="238"/>
      <c r="G840" s="238"/>
      <c r="H840" s="238"/>
      <c r="I840" s="238"/>
      <c r="J840" s="238"/>
      <c r="K840" s="238"/>
      <c r="L840" s="238"/>
    </row>
    <row r="841" spans="1:12" x14ac:dyDescent="0.3">
      <c r="A841" s="238"/>
      <c r="B841" s="238"/>
      <c r="C841" s="238"/>
      <c r="D841" s="238"/>
      <c r="E841" s="238"/>
      <c r="F841" s="238"/>
      <c r="G841" s="238"/>
      <c r="H841" s="238"/>
      <c r="I841" s="238"/>
      <c r="J841" s="238"/>
      <c r="K841" s="238"/>
      <c r="L841" s="238"/>
    </row>
    <row r="842" spans="1:12" x14ac:dyDescent="0.3">
      <c r="A842" s="238"/>
      <c r="B842" s="238"/>
      <c r="C842" s="238"/>
      <c r="D842" s="238"/>
      <c r="E842" s="238"/>
      <c r="F842" s="238"/>
      <c r="G842" s="238"/>
      <c r="H842" s="238"/>
      <c r="I842" s="238"/>
      <c r="J842" s="238"/>
      <c r="K842" s="238"/>
      <c r="L842" s="238"/>
    </row>
    <row r="843" spans="1:12" x14ac:dyDescent="0.3">
      <c r="A843" s="238"/>
      <c r="B843" s="238"/>
      <c r="C843" s="238"/>
      <c r="D843" s="238"/>
      <c r="E843" s="238"/>
      <c r="F843" s="238"/>
      <c r="G843" s="238"/>
      <c r="H843" s="238"/>
      <c r="I843" s="238"/>
      <c r="J843" s="238"/>
      <c r="K843" s="238"/>
      <c r="L843" s="238"/>
    </row>
    <row r="844" spans="1:12" x14ac:dyDescent="0.3">
      <c r="A844" s="238"/>
      <c r="B844" s="238"/>
      <c r="C844" s="238"/>
      <c r="D844" s="238"/>
      <c r="E844" s="238"/>
      <c r="F844" s="238"/>
      <c r="G844" s="238"/>
      <c r="H844" s="238"/>
      <c r="I844" s="238"/>
      <c r="J844" s="238"/>
      <c r="K844" s="238"/>
      <c r="L844" s="238"/>
    </row>
    <row r="845" spans="1:12" x14ac:dyDescent="0.3">
      <c r="A845" s="238"/>
      <c r="B845" s="238"/>
      <c r="C845" s="238"/>
      <c r="D845" s="238"/>
      <c r="E845" s="238"/>
      <c r="F845" s="238"/>
      <c r="G845" s="238"/>
      <c r="H845" s="238"/>
      <c r="I845" s="238"/>
      <c r="J845" s="238"/>
      <c r="K845" s="238"/>
      <c r="L845" s="238"/>
    </row>
    <row r="846" spans="1:12" x14ac:dyDescent="0.3">
      <c r="A846" s="238"/>
      <c r="B846" s="238"/>
      <c r="C846" s="238"/>
      <c r="D846" s="238"/>
      <c r="E846" s="238"/>
      <c r="F846" s="238"/>
      <c r="G846" s="238"/>
      <c r="H846" s="238"/>
      <c r="I846" s="238"/>
      <c r="J846" s="238"/>
      <c r="K846" s="238"/>
      <c r="L846" s="238"/>
    </row>
    <row r="847" spans="1:12" x14ac:dyDescent="0.3">
      <c r="A847" s="238"/>
      <c r="B847" s="238"/>
      <c r="C847" s="238"/>
      <c r="D847" s="238"/>
      <c r="E847" s="238"/>
      <c r="F847" s="238"/>
      <c r="G847" s="238"/>
      <c r="H847" s="238"/>
      <c r="I847" s="238"/>
      <c r="J847" s="238"/>
      <c r="K847" s="238"/>
      <c r="L847" s="238"/>
    </row>
    <row r="848" spans="1:12" x14ac:dyDescent="0.3">
      <c r="A848" s="238"/>
      <c r="B848" s="238"/>
      <c r="C848" s="238"/>
      <c r="D848" s="238"/>
      <c r="E848" s="238"/>
      <c r="F848" s="238"/>
      <c r="G848" s="238"/>
      <c r="H848" s="238"/>
      <c r="I848" s="238"/>
      <c r="J848" s="238"/>
      <c r="K848" s="238"/>
      <c r="L848" s="238"/>
    </row>
    <row r="849" spans="1:12" x14ac:dyDescent="0.3">
      <c r="A849" s="238"/>
      <c r="B849" s="238"/>
      <c r="C849" s="238"/>
      <c r="D849" s="238"/>
      <c r="E849" s="238"/>
      <c r="F849" s="238"/>
      <c r="G849" s="238"/>
      <c r="H849" s="238"/>
      <c r="I849" s="238"/>
      <c r="J849" s="238"/>
      <c r="K849" s="238"/>
      <c r="L849" s="238"/>
    </row>
    <row r="850" spans="1:12" x14ac:dyDescent="0.3">
      <c r="A850" s="238"/>
      <c r="B850" s="238"/>
      <c r="C850" s="238"/>
      <c r="D850" s="238"/>
      <c r="E850" s="238"/>
      <c r="F850" s="238"/>
      <c r="G850" s="238"/>
      <c r="H850" s="238"/>
      <c r="I850" s="238"/>
      <c r="J850" s="238"/>
      <c r="K850" s="238"/>
      <c r="L850" s="238"/>
    </row>
    <row r="851" spans="1:12" x14ac:dyDescent="0.3">
      <c r="A851" s="238"/>
      <c r="B851" s="238"/>
      <c r="C851" s="238"/>
      <c r="D851" s="238"/>
      <c r="E851" s="238"/>
      <c r="F851" s="238"/>
      <c r="G851" s="238"/>
      <c r="H851" s="238"/>
      <c r="I851" s="238"/>
      <c r="J851" s="238"/>
      <c r="K851" s="238"/>
      <c r="L851" s="238"/>
    </row>
    <row r="852" spans="1:12" x14ac:dyDescent="0.3">
      <c r="A852" s="238"/>
      <c r="B852" s="238"/>
      <c r="C852" s="238"/>
      <c r="D852" s="238"/>
      <c r="E852" s="238"/>
      <c r="F852" s="238"/>
      <c r="G852" s="238"/>
      <c r="H852" s="238"/>
      <c r="I852" s="238"/>
      <c r="J852" s="238"/>
      <c r="K852" s="238"/>
      <c r="L852" s="238"/>
    </row>
    <row r="853" spans="1:12" x14ac:dyDescent="0.3">
      <c r="A853" s="238"/>
      <c r="B853" s="238"/>
      <c r="C853" s="238"/>
      <c r="D853" s="238"/>
      <c r="E853" s="238"/>
      <c r="F853" s="238"/>
      <c r="G853" s="238"/>
      <c r="H853" s="238"/>
      <c r="I853" s="238"/>
      <c r="J853" s="238"/>
      <c r="K853" s="238"/>
      <c r="L853" s="238"/>
    </row>
    <row r="854" spans="1:12" x14ac:dyDescent="0.3">
      <c r="A854" s="238"/>
      <c r="B854" s="238"/>
      <c r="C854" s="238"/>
      <c r="D854" s="238"/>
      <c r="E854" s="238"/>
      <c r="F854" s="238"/>
      <c r="G854" s="238"/>
      <c r="H854" s="238"/>
      <c r="I854" s="238"/>
      <c r="J854" s="238"/>
      <c r="K854" s="238"/>
      <c r="L854" s="238"/>
    </row>
    <row r="855" spans="1:12" x14ac:dyDescent="0.3">
      <c r="A855" s="238"/>
      <c r="B855" s="238"/>
      <c r="C855" s="238"/>
      <c r="D855" s="238"/>
      <c r="E855" s="238"/>
      <c r="F855" s="238"/>
      <c r="G855" s="238"/>
      <c r="H855" s="238"/>
      <c r="I855" s="238"/>
      <c r="J855" s="238"/>
      <c r="K855" s="238"/>
      <c r="L855" s="238"/>
    </row>
    <row r="856" spans="1:12" x14ac:dyDescent="0.3">
      <c r="A856" s="238"/>
      <c r="B856" s="238"/>
      <c r="C856" s="238"/>
      <c r="D856" s="238"/>
      <c r="E856" s="238"/>
      <c r="F856" s="238"/>
      <c r="G856" s="238"/>
      <c r="H856" s="238"/>
      <c r="I856" s="238"/>
      <c r="J856" s="238"/>
      <c r="K856" s="238"/>
      <c r="L856" s="238"/>
    </row>
    <row r="857" spans="1:12" x14ac:dyDescent="0.3">
      <c r="A857" s="238"/>
      <c r="B857" s="238"/>
      <c r="C857" s="238"/>
      <c r="D857" s="238"/>
      <c r="E857" s="238"/>
      <c r="F857" s="238"/>
      <c r="G857" s="238"/>
      <c r="H857" s="238"/>
      <c r="I857" s="238"/>
      <c r="J857" s="238"/>
      <c r="K857" s="238"/>
      <c r="L857" s="238"/>
    </row>
    <row r="858" spans="1:12" x14ac:dyDescent="0.3">
      <c r="A858" s="238"/>
      <c r="B858" s="238"/>
      <c r="C858" s="238"/>
      <c r="D858" s="238"/>
      <c r="E858" s="238"/>
      <c r="F858" s="238"/>
      <c r="G858" s="238"/>
      <c r="H858" s="238"/>
      <c r="I858" s="238"/>
      <c r="J858" s="238"/>
      <c r="K858" s="238"/>
      <c r="L858" s="238"/>
    </row>
    <row r="859" spans="1:12" x14ac:dyDescent="0.3">
      <c r="A859" s="238"/>
      <c r="B859" s="238"/>
      <c r="C859" s="238"/>
      <c r="D859" s="238"/>
      <c r="E859" s="238"/>
      <c r="F859" s="238"/>
      <c r="G859" s="238"/>
      <c r="H859" s="238"/>
      <c r="I859" s="238"/>
      <c r="J859" s="238"/>
      <c r="K859" s="238"/>
      <c r="L859" s="238"/>
    </row>
    <row r="860" spans="1:12" x14ac:dyDescent="0.3">
      <c r="A860" s="238"/>
      <c r="B860" s="238"/>
      <c r="C860" s="238"/>
      <c r="D860" s="238"/>
      <c r="E860" s="238"/>
      <c r="F860" s="238"/>
      <c r="G860" s="238"/>
      <c r="H860" s="238"/>
      <c r="I860" s="238"/>
      <c r="J860" s="238"/>
      <c r="K860" s="238"/>
      <c r="L860" s="238"/>
    </row>
    <row r="861" spans="1:12" x14ac:dyDescent="0.3">
      <c r="A861" s="238"/>
      <c r="B861" s="238"/>
      <c r="C861" s="238"/>
      <c r="D861" s="238"/>
      <c r="E861" s="238"/>
      <c r="F861" s="238"/>
      <c r="G861" s="238"/>
      <c r="H861" s="238"/>
      <c r="I861" s="238"/>
      <c r="J861" s="238"/>
      <c r="K861" s="238"/>
      <c r="L861" s="238"/>
    </row>
    <row r="862" spans="1:12" x14ac:dyDescent="0.3">
      <c r="A862" s="238"/>
      <c r="B862" s="238"/>
      <c r="C862" s="238"/>
      <c r="D862" s="238"/>
      <c r="E862" s="238"/>
      <c r="F862" s="238"/>
      <c r="G862" s="238"/>
      <c r="H862" s="238"/>
      <c r="I862" s="238"/>
      <c r="J862" s="238"/>
      <c r="K862" s="238"/>
      <c r="L862" s="238"/>
    </row>
    <row r="863" spans="1:12" x14ac:dyDescent="0.3">
      <c r="A863" s="238"/>
      <c r="B863" s="238"/>
      <c r="C863" s="238"/>
      <c r="D863" s="238"/>
      <c r="E863" s="238"/>
      <c r="F863" s="238"/>
      <c r="G863" s="238"/>
      <c r="H863" s="238"/>
      <c r="I863" s="238"/>
      <c r="J863" s="238"/>
      <c r="K863" s="238"/>
      <c r="L863" s="238"/>
    </row>
    <row r="864" spans="1:12" x14ac:dyDescent="0.3">
      <c r="A864" s="238"/>
      <c r="B864" s="238"/>
      <c r="C864" s="238"/>
      <c r="D864" s="238"/>
      <c r="E864" s="238"/>
      <c r="F864" s="238"/>
      <c r="G864" s="238"/>
      <c r="H864" s="238"/>
      <c r="I864" s="238"/>
      <c r="J864" s="238"/>
      <c r="K864" s="238"/>
      <c r="L864" s="238"/>
    </row>
    <row r="865" spans="1:12" x14ac:dyDescent="0.3">
      <c r="A865" s="238"/>
      <c r="B865" s="238"/>
      <c r="C865" s="238"/>
      <c r="D865" s="238"/>
      <c r="E865" s="238"/>
      <c r="F865" s="238"/>
      <c r="G865" s="238"/>
      <c r="H865" s="238"/>
      <c r="I865" s="238"/>
      <c r="J865" s="238"/>
      <c r="K865" s="238"/>
      <c r="L865" s="238"/>
    </row>
    <row r="866" spans="1:12" x14ac:dyDescent="0.3">
      <c r="A866" s="238"/>
      <c r="B866" s="238"/>
      <c r="C866" s="238"/>
      <c r="D866" s="238"/>
      <c r="E866" s="238"/>
      <c r="F866" s="238"/>
      <c r="G866" s="238"/>
      <c r="H866" s="238"/>
      <c r="I866" s="238"/>
      <c r="J866" s="238"/>
      <c r="K866" s="238"/>
      <c r="L866" s="238"/>
    </row>
    <row r="867" spans="1:12" x14ac:dyDescent="0.3">
      <c r="A867" s="238"/>
      <c r="B867" s="238"/>
      <c r="C867" s="238"/>
      <c r="D867" s="238"/>
      <c r="E867" s="238"/>
      <c r="F867" s="238"/>
      <c r="G867" s="238"/>
      <c r="H867" s="238"/>
      <c r="I867" s="238"/>
      <c r="J867" s="238"/>
      <c r="K867" s="238"/>
      <c r="L867" s="238"/>
    </row>
    <row r="868" spans="1:12" x14ac:dyDescent="0.3">
      <c r="A868" s="238"/>
      <c r="B868" s="238"/>
      <c r="C868" s="238"/>
      <c r="D868" s="238"/>
      <c r="E868" s="238"/>
      <c r="F868" s="238"/>
      <c r="G868" s="238"/>
      <c r="H868" s="238"/>
      <c r="I868" s="238"/>
      <c r="J868" s="238"/>
      <c r="K868" s="238"/>
      <c r="L868" s="238"/>
    </row>
    <row r="869" spans="1:12" x14ac:dyDescent="0.3">
      <c r="A869" s="238"/>
      <c r="B869" s="238"/>
      <c r="C869" s="238"/>
      <c r="D869" s="238"/>
      <c r="E869" s="238"/>
      <c r="F869" s="238"/>
      <c r="G869" s="238"/>
      <c r="H869" s="238"/>
      <c r="I869" s="238"/>
      <c r="J869" s="238"/>
      <c r="K869" s="238"/>
      <c r="L869" s="238"/>
    </row>
    <row r="870" spans="1:12" x14ac:dyDescent="0.3">
      <c r="A870" s="238"/>
      <c r="B870" s="238"/>
      <c r="C870" s="238"/>
      <c r="D870" s="238"/>
      <c r="E870" s="238"/>
      <c r="F870" s="238"/>
      <c r="G870" s="238"/>
      <c r="H870" s="238"/>
      <c r="I870" s="238"/>
      <c r="J870" s="238"/>
      <c r="K870" s="238"/>
      <c r="L870" s="238"/>
    </row>
    <row r="871" spans="1:12" x14ac:dyDescent="0.3">
      <c r="A871" s="238"/>
      <c r="B871" s="238"/>
      <c r="C871" s="238"/>
      <c r="D871" s="238"/>
      <c r="E871" s="238"/>
      <c r="F871" s="238"/>
      <c r="G871" s="238"/>
      <c r="H871" s="238"/>
      <c r="I871" s="238"/>
      <c r="J871" s="238"/>
      <c r="K871" s="238"/>
      <c r="L871" s="238"/>
    </row>
    <row r="872" spans="1:12" x14ac:dyDescent="0.3">
      <c r="A872" s="238"/>
      <c r="B872" s="238"/>
      <c r="C872" s="238"/>
      <c r="D872" s="238"/>
      <c r="E872" s="238"/>
      <c r="F872" s="238"/>
      <c r="G872" s="238"/>
      <c r="H872" s="238"/>
      <c r="I872" s="238"/>
      <c r="J872" s="238"/>
      <c r="K872" s="238"/>
      <c r="L872" s="238"/>
    </row>
    <row r="873" spans="1:12" x14ac:dyDescent="0.3">
      <c r="A873" s="238"/>
      <c r="B873" s="238"/>
      <c r="C873" s="238"/>
      <c r="D873" s="238"/>
      <c r="E873" s="238"/>
      <c r="F873" s="238"/>
      <c r="G873" s="238"/>
      <c r="H873" s="238"/>
      <c r="I873" s="238"/>
      <c r="J873" s="238"/>
      <c r="K873" s="238"/>
      <c r="L873" s="238"/>
    </row>
    <row r="874" spans="1:12" x14ac:dyDescent="0.3">
      <c r="A874" s="238"/>
      <c r="B874" s="238"/>
      <c r="C874" s="238"/>
      <c r="D874" s="238"/>
      <c r="E874" s="238"/>
      <c r="F874" s="238"/>
      <c r="G874" s="238"/>
      <c r="H874" s="238"/>
      <c r="I874" s="238"/>
      <c r="J874" s="238"/>
      <c r="K874" s="238"/>
      <c r="L874" s="238"/>
    </row>
    <row r="875" spans="1:12" x14ac:dyDescent="0.3">
      <c r="A875" s="238"/>
      <c r="B875" s="238"/>
      <c r="C875" s="238"/>
      <c r="D875" s="238"/>
      <c r="E875" s="238"/>
      <c r="F875" s="238"/>
      <c r="G875" s="238"/>
      <c r="H875" s="238"/>
      <c r="I875" s="238"/>
      <c r="J875" s="238"/>
      <c r="K875" s="238"/>
      <c r="L875" s="238"/>
    </row>
    <row r="876" spans="1:12" x14ac:dyDescent="0.3">
      <c r="A876" s="238"/>
      <c r="B876" s="238"/>
      <c r="C876" s="238"/>
      <c r="D876" s="238"/>
      <c r="E876" s="238"/>
      <c r="F876" s="238"/>
      <c r="G876" s="238"/>
      <c r="H876" s="238"/>
      <c r="I876" s="238"/>
      <c r="J876" s="238"/>
      <c r="K876" s="238"/>
      <c r="L876" s="238"/>
    </row>
    <row r="877" spans="1:12" x14ac:dyDescent="0.3">
      <c r="A877" s="238"/>
      <c r="B877" s="238"/>
      <c r="C877" s="238"/>
      <c r="D877" s="238"/>
      <c r="E877" s="238"/>
      <c r="F877" s="238"/>
      <c r="G877" s="238"/>
      <c r="H877" s="238"/>
      <c r="I877" s="238"/>
      <c r="J877" s="238"/>
      <c r="K877" s="238"/>
      <c r="L877" s="238"/>
    </row>
    <row r="878" spans="1:12" x14ac:dyDescent="0.3">
      <c r="A878" s="238"/>
      <c r="B878" s="238"/>
      <c r="C878" s="238"/>
      <c r="D878" s="238"/>
      <c r="E878" s="238"/>
      <c r="F878" s="238"/>
      <c r="G878" s="238"/>
      <c r="H878" s="238"/>
      <c r="I878" s="238"/>
      <c r="J878" s="238"/>
      <c r="K878" s="238"/>
      <c r="L878" s="238"/>
    </row>
    <row r="879" spans="1:12" x14ac:dyDescent="0.3">
      <c r="A879" s="238"/>
      <c r="B879" s="238"/>
      <c r="C879" s="238"/>
      <c r="D879" s="238"/>
      <c r="E879" s="238"/>
      <c r="F879" s="238"/>
      <c r="G879" s="238"/>
      <c r="H879" s="238"/>
      <c r="I879" s="238"/>
      <c r="J879" s="238"/>
      <c r="K879" s="238"/>
      <c r="L879" s="238"/>
    </row>
    <row r="880" spans="1:12" x14ac:dyDescent="0.3">
      <c r="A880" s="238"/>
      <c r="B880" s="238"/>
      <c r="C880" s="238"/>
      <c r="D880" s="238"/>
      <c r="E880" s="238"/>
      <c r="F880" s="238"/>
      <c r="G880" s="238"/>
      <c r="H880" s="238"/>
      <c r="I880" s="238"/>
      <c r="J880" s="238"/>
      <c r="K880" s="238"/>
      <c r="L880" s="238"/>
    </row>
    <row r="881" spans="1:12" x14ac:dyDescent="0.3">
      <c r="A881" s="238"/>
      <c r="B881" s="238"/>
      <c r="C881" s="238"/>
      <c r="D881" s="238"/>
      <c r="E881" s="238"/>
      <c r="F881" s="238"/>
      <c r="G881" s="238"/>
      <c r="H881" s="238"/>
      <c r="I881" s="238"/>
      <c r="J881" s="238"/>
      <c r="K881" s="238"/>
      <c r="L881" s="238"/>
    </row>
    <row r="882" spans="1:12" x14ac:dyDescent="0.3">
      <c r="A882" s="238"/>
      <c r="B882" s="238"/>
      <c r="C882" s="238"/>
      <c r="D882" s="238"/>
      <c r="E882" s="238"/>
      <c r="F882" s="238"/>
      <c r="G882" s="238"/>
      <c r="H882" s="238"/>
      <c r="I882" s="238"/>
      <c r="J882" s="238"/>
      <c r="K882" s="238"/>
      <c r="L882" s="238"/>
    </row>
    <row r="883" spans="1:12" x14ac:dyDescent="0.3">
      <c r="A883" s="238"/>
      <c r="B883" s="238"/>
      <c r="C883" s="238"/>
      <c r="D883" s="238"/>
      <c r="E883" s="238"/>
      <c r="F883" s="238"/>
      <c r="G883" s="238"/>
      <c r="H883" s="238"/>
      <c r="I883" s="238"/>
      <c r="J883" s="238"/>
      <c r="K883" s="238"/>
      <c r="L883" s="238"/>
    </row>
    <row r="884" spans="1:12" x14ac:dyDescent="0.3">
      <c r="A884" s="238"/>
      <c r="B884" s="238"/>
      <c r="C884" s="238"/>
      <c r="D884" s="238"/>
      <c r="E884" s="238"/>
      <c r="F884" s="238"/>
      <c r="G884" s="238"/>
      <c r="H884" s="238"/>
      <c r="I884" s="238"/>
      <c r="J884" s="238"/>
      <c r="K884" s="238"/>
      <c r="L884" s="238"/>
    </row>
    <row r="885" spans="1:12" x14ac:dyDescent="0.3">
      <c r="A885" s="238"/>
      <c r="B885" s="238"/>
      <c r="C885" s="238"/>
      <c r="D885" s="238"/>
      <c r="E885" s="238"/>
      <c r="F885" s="238"/>
      <c r="G885" s="238"/>
      <c r="H885" s="238"/>
      <c r="I885" s="238"/>
      <c r="J885" s="238"/>
      <c r="K885" s="238"/>
      <c r="L885" s="238"/>
    </row>
    <row r="886" spans="1:12" x14ac:dyDescent="0.3">
      <c r="A886" s="238"/>
      <c r="B886" s="238"/>
      <c r="C886" s="238"/>
      <c r="D886" s="238"/>
      <c r="E886" s="238"/>
      <c r="F886" s="238"/>
      <c r="G886" s="238"/>
      <c r="H886" s="238"/>
      <c r="I886" s="238"/>
      <c r="J886" s="238"/>
      <c r="K886" s="238"/>
      <c r="L886" s="238"/>
    </row>
    <row r="887" spans="1:12" x14ac:dyDescent="0.3">
      <c r="A887" s="238"/>
      <c r="B887" s="238"/>
      <c r="C887" s="238"/>
      <c r="D887" s="238"/>
      <c r="E887" s="238"/>
      <c r="F887" s="238"/>
      <c r="G887" s="238"/>
      <c r="H887" s="238"/>
      <c r="I887" s="238"/>
      <c r="J887" s="238"/>
      <c r="K887" s="238"/>
      <c r="L887" s="238"/>
    </row>
    <row r="888" spans="1:12" x14ac:dyDescent="0.3">
      <c r="A888" s="238"/>
      <c r="B888" s="238"/>
      <c r="C888" s="238"/>
      <c r="D888" s="238"/>
      <c r="E888" s="238"/>
      <c r="F888" s="238"/>
      <c r="G888" s="238"/>
      <c r="H888" s="238"/>
      <c r="I888" s="238"/>
      <c r="J888" s="238"/>
      <c r="K888" s="238"/>
      <c r="L888" s="238"/>
    </row>
    <row r="889" spans="1:12" x14ac:dyDescent="0.3">
      <c r="A889" s="238"/>
      <c r="B889" s="238"/>
      <c r="C889" s="238"/>
      <c r="D889" s="238"/>
      <c r="E889" s="238"/>
      <c r="F889" s="238"/>
      <c r="G889" s="238"/>
      <c r="H889" s="238"/>
      <c r="I889" s="238"/>
      <c r="J889" s="238"/>
      <c r="K889" s="238"/>
      <c r="L889" s="238"/>
    </row>
    <row r="890" spans="1:12" x14ac:dyDescent="0.3">
      <c r="A890" s="238"/>
      <c r="B890" s="238"/>
      <c r="C890" s="238"/>
      <c r="D890" s="238"/>
      <c r="E890" s="238"/>
      <c r="F890" s="238"/>
      <c r="G890" s="238"/>
      <c r="H890" s="238"/>
      <c r="I890" s="238"/>
      <c r="J890" s="238"/>
      <c r="K890" s="238"/>
      <c r="L890" s="238"/>
    </row>
    <row r="891" spans="1:12" x14ac:dyDescent="0.3">
      <c r="A891" s="238"/>
      <c r="B891" s="238"/>
      <c r="C891" s="238"/>
      <c r="D891" s="238"/>
      <c r="E891" s="238"/>
      <c r="F891" s="238"/>
      <c r="G891" s="238"/>
      <c r="H891" s="238"/>
      <c r="I891" s="238"/>
      <c r="J891" s="238"/>
      <c r="K891" s="238"/>
      <c r="L891" s="238"/>
    </row>
    <row r="892" spans="1:12" x14ac:dyDescent="0.3">
      <c r="A892" s="238"/>
      <c r="B892" s="238"/>
      <c r="C892" s="238"/>
      <c r="D892" s="238"/>
      <c r="E892" s="238"/>
      <c r="F892" s="238"/>
      <c r="G892" s="238"/>
      <c r="H892" s="238"/>
      <c r="I892" s="238"/>
      <c r="J892" s="238"/>
      <c r="K892" s="238"/>
      <c r="L892" s="238"/>
    </row>
    <row r="893" spans="1:12" x14ac:dyDescent="0.3">
      <c r="A893" s="238"/>
      <c r="B893" s="238"/>
      <c r="C893" s="238"/>
      <c r="D893" s="238"/>
      <c r="E893" s="238"/>
      <c r="F893" s="238"/>
      <c r="G893" s="238"/>
      <c r="H893" s="238"/>
      <c r="I893" s="238"/>
      <c r="J893" s="238"/>
      <c r="K893" s="238"/>
      <c r="L893" s="238"/>
    </row>
    <row r="894" spans="1:12" x14ac:dyDescent="0.3">
      <c r="A894" s="238"/>
      <c r="B894" s="238"/>
      <c r="C894" s="238"/>
      <c r="D894" s="238"/>
      <c r="E894" s="238"/>
      <c r="F894" s="238"/>
      <c r="G894" s="238"/>
      <c r="H894" s="238"/>
      <c r="I894" s="238"/>
      <c r="J894" s="238"/>
      <c r="K894" s="238"/>
      <c r="L894" s="238"/>
    </row>
    <row r="895" spans="1:12" x14ac:dyDescent="0.3">
      <c r="A895" s="238"/>
      <c r="B895" s="238"/>
      <c r="C895" s="238"/>
      <c r="D895" s="238"/>
      <c r="E895" s="238"/>
      <c r="F895" s="238"/>
      <c r="G895" s="238"/>
      <c r="H895" s="238"/>
      <c r="I895" s="238"/>
      <c r="J895" s="238"/>
      <c r="K895" s="238"/>
      <c r="L895" s="238"/>
    </row>
    <row r="896" spans="1:12" x14ac:dyDescent="0.3">
      <c r="A896" s="238"/>
      <c r="B896" s="238"/>
      <c r="C896" s="238"/>
      <c r="D896" s="238"/>
      <c r="E896" s="238"/>
      <c r="F896" s="238"/>
      <c r="G896" s="238"/>
      <c r="H896" s="238"/>
      <c r="I896" s="238"/>
      <c r="J896" s="238"/>
      <c r="K896" s="238"/>
      <c r="L896" s="238"/>
    </row>
    <row r="897" spans="1:12" x14ac:dyDescent="0.3">
      <c r="A897" s="238"/>
      <c r="B897" s="238"/>
      <c r="C897" s="238"/>
      <c r="D897" s="238"/>
      <c r="E897" s="238"/>
      <c r="F897" s="238"/>
      <c r="G897" s="238"/>
      <c r="H897" s="238"/>
      <c r="I897" s="238"/>
      <c r="J897" s="238"/>
      <c r="K897" s="238"/>
      <c r="L897" s="238"/>
    </row>
    <row r="898" spans="1:12" x14ac:dyDescent="0.3">
      <c r="A898" s="238"/>
      <c r="B898" s="238"/>
      <c r="C898" s="238"/>
      <c r="D898" s="238"/>
      <c r="E898" s="238"/>
      <c r="F898" s="238"/>
      <c r="G898" s="238"/>
      <c r="H898" s="238"/>
      <c r="I898" s="238"/>
      <c r="J898" s="238"/>
      <c r="K898" s="238"/>
      <c r="L898" s="238"/>
    </row>
    <row r="899" spans="1:12" x14ac:dyDescent="0.3">
      <c r="A899" s="238"/>
      <c r="B899" s="238"/>
      <c r="C899" s="238"/>
      <c r="D899" s="238"/>
      <c r="E899" s="238"/>
      <c r="F899" s="238"/>
      <c r="G899" s="238"/>
      <c r="H899" s="238"/>
      <c r="I899" s="238"/>
      <c r="J899" s="238"/>
      <c r="K899" s="238"/>
      <c r="L899" s="238"/>
    </row>
    <row r="900" spans="1:12" x14ac:dyDescent="0.3">
      <c r="A900" s="238"/>
      <c r="B900" s="238"/>
      <c r="C900" s="238"/>
      <c r="D900" s="238"/>
      <c r="E900" s="238"/>
      <c r="F900" s="238"/>
      <c r="G900" s="238"/>
      <c r="H900" s="238"/>
      <c r="I900" s="238"/>
      <c r="J900" s="238"/>
      <c r="K900" s="238"/>
      <c r="L900" s="238"/>
    </row>
    <row r="901" spans="1:12" x14ac:dyDescent="0.3">
      <c r="A901" s="238"/>
      <c r="B901" s="238"/>
      <c r="C901" s="238"/>
      <c r="D901" s="238"/>
      <c r="E901" s="238"/>
      <c r="F901" s="238"/>
      <c r="G901" s="238"/>
      <c r="H901" s="238"/>
      <c r="I901" s="238"/>
      <c r="J901" s="238"/>
      <c r="K901" s="238"/>
      <c r="L901" s="238"/>
    </row>
    <row r="902" spans="1:12" x14ac:dyDescent="0.3">
      <c r="A902" s="238"/>
      <c r="B902" s="238"/>
      <c r="C902" s="238"/>
      <c r="D902" s="238"/>
      <c r="E902" s="238"/>
      <c r="F902" s="238"/>
      <c r="G902" s="238"/>
      <c r="H902" s="238"/>
      <c r="I902" s="238"/>
      <c r="J902" s="238"/>
      <c r="K902" s="238"/>
      <c r="L902" s="238"/>
    </row>
    <row r="903" spans="1:12" x14ac:dyDescent="0.3">
      <c r="A903" s="238"/>
      <c r="B903" s="238"/>
      <c r="C903" s="238"/>
      <c r="D903" s="238"/>
      <c r="E903" s="238"/>
      <c r="F903" s="238"/>
      <c r="G903" s="238"/>
      <c r="H903" s="238"/>
      <c r="I903" s="238"/>
      <c r="J903" s="238"/>
      <c r="K903" s="238"/>
      <c r="L903" s="238"/>
    </row>
    <row r="904" spans="1:12" x14ac:dyDescent="0.3">
      <c r="A904" s="238"/>
      <c r="B904" s="238"/>
      <c r="C904" s="238"/>
      <c r="D904" s="238"/>
      <c r="E904" s="238"/>
      <c r="F904" s="238"/>
      <c r="G904" s="238"/>
      <c r="H904" s="238"/>
      <c r="I904" s="238"/>
      <c r="J904" s="238"/>
      <c r="K904" s="238"/>
      <c r="L904" s="238"/>
    </row>
    <row r="905" spans="1:12" x14ac:dyDescent="0.3">
      <c r="A905" s="238"/>
      <c r="B905" s="238"/>
      <c r="C905" s="238"/>
      <c r="D905" s="238"/>
      <c r="E905" s="238"/>
      <c r="F905" s="238"/>
      <c r="G905" s="238"/>
      <c r="H905" s="238"/>
      <c r="I905" s="238"/>
      <c r="J905" s="238"/>
      <c r="K905" s="238"/>
      <c r="L905" s="238"/>
    </row>
    <row r="906" spans="1:12" x14ac:dyDescent="0.3">
      <c r="A906" s="238"/>
      <c r="B906" s="238"/>
      <c r="C906" s="238"/>
      <c r="D906" s="238"/>
      <c r="E906" s="238"/>
      <c r="F906" s="238"/>
      <c r="G906" s="238"/>
      <c r="H906" s="238"/>
      <c r="I906" s="238"/>
      <c r="J906" s="238"/>
      <c r="K906" s="238"/>
      <c r="L906" s="238"/>
    </row>
    <row r="907" spans="1:12" x14ac:dyDescent="0.3">
      <c r="A907" s="238"/>
      <c r="B907" s="238"/>
      <c r="C907" s="238"/>
      <c r="D907" s="238"/>
      <c r="E907" s="238"/>
      <c r="F907" s="238"/>
      <c r="G907" s="238"/>
      <c r="H907" s="238"/>
      <c r="I907" s="238"/>
      <c r="J907" s="238"/>
      <c r="K907" s="238"/>
      <c r="L907" s="238"/>
    </row>
    <row r="908" spans="1:12" x14ac:dyDescent="0.3">
      <c r="A908" s="238"/>
      <c r="B908" s="238"/>
      <c r="C908" s="238"/>
      <c r="D908" s="238"/>
      <c r="E908" s="238"/>
      <c r="F908" s="238"/>
      <c r="G908" s="238"/>
      <c r="H908" s="238"/>
      <c r="I908" s="238"/>
      <c r="J908" s="238"/>
      <c r="K908" s="238"/>
      <c r="L908" s="238"/>
    </row>
    <row r="909" spans="1:12" x14ac:dyDescent="0.3">
      <c r="A909" s="238"/>
      <c r="B909" s="238"/>
      <c r="C909" s="238"/>
      <c r="D909" s="238"/>
      <c r="E909" s="238"/>
      <c r="F909" s="238"/>
      <c r="G909" s="238"/>
      <c r="H909" s="238"/>
      <c r="I909" s="238"/>
      <c r="J909" s="238"/>
      <c r="K909" s="238"/>
      <c r="L909" s="238"/>
    </row>
    <row r="910" spans="1:12" x14ac:dyDescent="0.3">
      <c r="A910" s="238"/>
      <c r="B910" s="238"/>
      <c r="C910" s="238"/>
      <c r="D910" s="238"/>
      <c r="E910" s="238"/>
      <c r="F910" s="238"/>
      <c r="G910" s="238"/>
      <c r="H910" s="238"/>
      <c r="I910" s="238"/>
      <c r="J910" s="238"/>
      <c r="K910" s="238"/>
      <c r="L910" s="238"/>
    </row>
    <row r="911" spans="1:12" x14ac:dyDescent="0.3">
      <c r="A911" s="238"/>
      <c r="B911" s="238"/>
      <c r="C911" s="238"/>
      <c r="D911" s="238"/>
      <c r="E911" s="238"/>
      <c r="F911" s="238"/>
      <c r="G911" s="238"/>
      <c r="H911" s="238"/>
      <c r="I911" s="238"/>
      <c r="J911" s="238"/>
      <c r="K911" s="238"/>
      <c r="L911" s="238"/>
    </row>
    <row r="912" spans="1:12" x14ac:dyDescent="0.3">
      <c r="A912" s="238"/>
      <c r="B912" s="238"/>
      <c r="C912" s="238"/>
      <c r="D912" s="238"/>
      <c r="E912" s="238"/>
      <c r="F912" s="238"/>
      <c r="G912" s="238"/>
      <c r="H912" s="238"/>
      <c r="I912" s="238"/>
      <c r="J912" s="238"/>
      <c r="K912" s="238"/>
      <c r="L912" s="238"/>
    </row>
    <row r="913" spans="1:12" x14ac:dyDescent="0.3">
      <c r="A913" s="238"/>
      <c r="B913" s="238"/>
      <c r="C913" s="238"/>
      <c r="D913" s="238"/>
      <c r="E913" s="238"/>
      <c r="F913" s="238"/>
      <c r="G913" s="238"/>
      <c r="H913" s="238"/>
      <c r="I913" s="238"/>
      <c r="J913" s="238"/>
      <c r="K913" s="238"/>
      <c r="L913" s="238"/>
    </row>
    <row r="914" spans="1:12" x14ac:dyDescent="0.3">
      <c r="A914" s="238"/>
      <c r="B914" s="238"/>
      <c r="C914" s="238"/>
      <c r="D914" s="238"/>
      <c r="E914" s="238"/>
      <c r="F914" s="238"/>
      <c r="G914" s="238"/>
      <c r="H914" s="238"/>
      <c r="I914" s="238"/>
      <c r="J914" s="238"/>
      <c r="K914" s="238"/>
      <c r="L914" s="238"/>
    </row>
    <row r="915" spans="1:12" x14ac:dyDescent="0.3">
      <c r="A915" s="238"/>
      <c r="B915" s="238"/>
      <c r="C915" s="238"/>
      <c r="D915" s="238"/>
      <c r="E915" s="238"/>
      <c r="F915" s="238"/>
      <c r="G915" s="238"/>
      <c r="H915" s="238"/>
      <c r="I915" s="238"/>
      <c r="J915" s="238"/>
      <c r="K915" s="238"/>
      <c r="L915" s="238"/>
    </row>
    <row r="916" spans="1:12" x14ac:dyDescent="0.3">
      <c r="A916" s="238"/>
      <c r="B916" s="238"/>
      <c r="C916" s="238"/>
      <c r="D916" s="238"/>
      <c r="E916" s="238"/>
      <c r="F916" s="238"/>
      <c r="G916" s="238"/>
      <c r="H916" s="238"/>
      <c r="I916" s="238"/>
      <c r="J916" s="238"/>
      <c r="K916" s="238"/>
      <c r="L916" s="238"/>
    </row>
    <row r="917" spans="1:12" x14ac:dyDescent="0.3">
      <c r="A917" s="238"/>
      <c r="B917" s="238"/>
      <c r="C917" s="238"/>
      <c r="D917" s="238"/>
      <c r="E917" s="238"/>
      <c r="F917" s="238"/>
      <c r="G917" s="238"/>
      <c r="H917" s="238"/>
      <c r="I917" s="238"/>
      <c r="J917" s="238"/>
      <c r="K917" s="238"/>
      <c r="L917" s="238"/>
    </row>
    <row r="918" spans="1:12" x14ac:dyDescent="0.3">
      <c r="A918" s="238"/>
      <c r="B918" s="238"/>
      <c r="C918" s="238"/>
      <c r="D918" s="238"/>
      <c r="E918" s="238"/>
      <c r="F918" s="238"/>
      <c r="G918" s="238"/>
      <c r="H918" s="238"/>
      <c r="I918" s="238"/>
      <c r="J918" s="238"/>
      <c r="K918" s="238"/>
      <c r="L918" s="238"/>
    </row>
    <row r="919" spans="1:12" x14ac:dyDescent="0.3">
      <c r="A919" s="238"/>
      <c r="B919" s="238"/>
      <c r="C919" s="238"/>
      <c r="D919" s="238"/>
      <c r="E919" s="238"/>
      <c r="F919" s="238"/>
      <c r="G919" s="238"/>
      <c r="H919" s="238"/>
      <c r="I919" s="238"/>
      <c r="J919" s="238"/>
      <c r="K919" s="238"/>
      <c r="L919" s="238"/>
    </row>
    <row r="920" spans="1:12" x14ac:dyDescent="0.3">
      <c r="A920" s="238"/>
      <c r="B920" s="238"/>
      <c r="C920" s="238"/>
      <c r="D920" s="238"/>
      <c r="E920" s="238"/>
      <c r="F920" s="238"/>
      <c r="G920" s="238"/>
      <c r="H920" s="238"/>
      <c r="I920" s="238"/>
      <c r="J920" s="238"/>
      <c r="K920" s="238"/>
      <c r="L920" s="238"/>
    </row>
    <row r="921" spans="1:12" x14ac:dyDescent="0.3">
      <c r="A921" s="238"/>
      <c r="B921" s="238"/>
      <c r="C921" s="238"/>
      <c r="D921" s="238"/>
      <c r="E921" s="238"/>
      <c r="F921" s="238"/>
      <c r="G921" s="238"/>
      <c r="H921" s="238"/>
      <c r="I921" s="238"/>
      <c r="J921" s="238"/>
      <c r="K921" s="238"/>
      <c r="L921" s="238"/>
    </row>
    <row r="922" spans="1:12" x14ac:dyDescent="0.3">
      <c r="A922" s="238"/>
      <c r="B922" s="238"/>
      <c r="C922" s="238"/>
      <c r="D922" s="238"/>
      <c r="E922" s="238"/>
      <c r="F922" s="238"/>
      <c r="G922" s="238"/>
      <c r="H922" s="238"/>
      <c r="I922" s="238"/>
      <c r="J922" s="238"/>
      <c r="K922" s="238"/>
      <c r="L922" s="238"/>
    </row>
    <row r="923" spans="1:12" x14ac:dyDescent="0.3">
      <c r="A923" s="238"/>
      <c r="B923" s="238"/>
      <c r="C923" s="238"/>
      <c r="D923" s="238"/>
      <c r="E923" s="238"/>
      <c r="F923" s="238"/>
      <c r="G923" s="238"/>
      <c r="H923" s="238"/>
      <c r="I923" s="238"/>
      <c r="J923" s="238"/>
      <c r="K923" s="238"/>
      <c r="L923" s="238"/>
    </row>
    <row r="924" spans="1:12" x14ac:dyDescent="0.3">
      <c r="A924" s="238"/>
      <c r="B924" s="238"/>
      <c r="C924" s="238"/>
      <c r="D924" s="238"/>
      <c r="E924" s="238"/>
      <c r="F924" s="238"/>
      <c r="G924" s="238"/>
      <c r="H924" s="238"/>
      <c r="I924" s="238"/>
      <c r="J924" s="238"/>
      <c r="K924" s="238"/>
      <c r="L924" s="238"/>
    </row>
    <row r="925" spans="1:12" x14ac:dyDescent="0.3">
      <c r="A925" s="238"/>
      <c r="B925" s="238"/>
      <c r="C925" s="238"/>
      <c r="D925" s="238"/>
      <c r="E925" s="238"/>
      <c r="F925" s="238"/>
      <c r="G925" s="238"/>
      <c r="H925" s="238"/>
      <c r="I925" s="238"/>
      <c r="J925" s="238"/>
      <c r="K925" s="238"/>
      <c r="L925" s="238"/>
    </row>
    <row r="926" spans="1:12" x14ac:dyDescent="0.3">
      <c r="A926" s="238"/>
      <c r="B926" s="238"/>
      <c r="C926" s="238"/>
      <c r="D926" s="238"/>
      <c r="E926" s="238"/>
      <c r="F926" s="238"/>
      <c r="G926" s="238"/>
      <c r="H926" s="238"/>
      <c r="I926" s="238"/>
      <c r="J926" s="238"/>
      <c r="K926" s="238"/>
      <c r="L926" s="238"/>
    </row>
    <row r="927" spans="1:12" x14ac:dyDescent="0.3">
      <c r="A927" s="238"/>
      <c r="B927" s="238"/>
      <c r="C927" s="238"/>
      <c r="D927" s="238"/>
      <c r="E927" s="238"/>
      <c r="F927" s="238"/>
      <c r="G927" s="238"/>
      <c r="H927" s="238"/>
      <c r="I927" s="238"/>
      <c r="J927" s="238"/>
      <c r="K927" s="238"/>
      <c r="L927" s="238"/>
    </row>
    <row r="928" spans="1:12" x14ac:dyDescent="0.3">
      <c r="A928" s="238"/>
      <c r="B928" s="238"/>
      <c r="C928" s="238"/>
      <c r="D928" s="238"/>
      <c r="E928" s="238"/>
      <c r="F928" s="238"/>
      <c r="G928" s="238"/>
      <c r="H928" s="238"/>
      <c r="I928" s="238"/>
      <c r="J928" s="238"/>
      <c r="K928" s="238"/>
      <c r="L928" s="238"/>
    </row>
    <row r="929" spans="1:12" x14ac:dyDescent="0.3">
      <c r="A929" s="238"/>
      <c r="B929" s="238"/>
      <c r="C929" s="238"/>
      <c r="D929" s="238"/>
      <c r="E929" s="238"/>
      <c r="F929" s="238"/>
      <c r="G929" s="238"/>
      <c r="H929" s="238"/>
      <c r="I929" s="238"/>
      <c r="J929" s="238"/>
      <c r="K929" s="238"/>
      <c r="L929" s="238"/>
    </row>
    <row r="930" spans="1:12" x14ac:dyDescent="0.3">
      <c r="A930" s="238"/>
      <c r="B930" s="238"/>
      <c r="C930" s="238"/>
      <c r="D930" s="238"/>
      <c r="E930" s="238"/>
      <c r="F930" s="238"/>
      <c r="G930" s="238"/>
      <c r="H930" s="238"/>
      <c r="I930" s="238"/>
      <c r="J930" s="238"/>
      <c r="K930" s="238"/>
      <c r="L930" s="238"/>
    </row>
    <row r="931" spans="1:12" x14ac:dyDescent="0.3">
      <c r="A931" s="238"/>
      <c r="B931" s="238"/>
      <c r="C931" s="238"/>
      <c r="D931" s="238"/>
      <c r="E931" s="238"/>
      <c r="F931" s="238"/>
      <c r="G931" s="238"/>
      <c r="H931" s="238"/>
      <c r="I931" s="238"/>
      <c r="J931" s="238"/>
      <c r="K931" s="238"/>
      <c r="L931" s="238"/>
    </row>
    <row r="932" spans="1:12" x14ac:dyDescent="0.3">
      <c r="A932" s="238"/>
      <c r="B932" s="238"/>
      <c r="C932" s="238"/>
      <c r="D932" s="238"/>
      <c r="E932" s="238"/>
      <c r="F932" s="238"/>
      <c r="G932" s="238"/>
      <c r="H932" s="238"/>
      <c r="I932" s="238"/>
      <c r="J932" s="238"/>
      <c r="K932" s="238"/>
      <c r="L932" s="238"/>
    </row>
    <row r="933" spans="1:12" x14ac:dyDescent="0.3">
      <c r="A933" s="238"/>
      <c r="B933" s="238"/>
      <c r="C933" s="238"/>
      <c r="D933" s="238"/>
      <c r="E933" s="238"/>
      <c r="F933" s="238"/>
      <c r="G933" s="238"/>
      <c r="H933" s="238"/>
      <c r="I933" s="238"/>
      <c r="J933" s="238"/>
      <c r="K933" s="238"/>
      <c r="L933" s="238"/>
    </row>
    <row r="934" spans="1:12" x14ac:dyDescent="0.3">
      <c r="A934" s="238"/>
      <c r="B934" s="238"/>
      <c r="C934" s="238"/>
      <c r="D934" s="238"/>
      <c r="E934" s="238"/>
      <c r="F934" s="238"/>
      <c r="G934" s="238"/>
      <c r="H934" s="238"/>
      <c r="I934" s="238"/>
      <c r="J934" s="238"/>
      <c r="K934" s="238"/>
      <c r="L934" s="238"/>
    </row>
    <row r="935" spans="1:12" x14ac:dyDescent="0.3">
      <c r="A935" s="238"/>
      <c r="B935" s="238"/>
      <c r="C935" s="238"/>
      <c r="D935" s="238"/>
      <c r="E935" s="238"/>
      <c r="F935" s="238"/>
      <c r="G935" s="238"/>
      <c r="H935" s="238"/>
      <c r="I935" s="238"/>
      <c r="J935" s="238"/>
      <c r="K935" s="238"/>
      <c r="L935" s="238"/>
    </row>
    <row r="936" spans="1:12" x14ac:dyDescent="0.3">
      <c r="A936" s="238"/>
      <c r="B936" s="238"/>
      <c r="C936" s="238"/>
      <c r="D936" s="238"/>
      <c r="E936" s="238"/>
      <c r="F936" s="238"/>
      <c r="G936" s="238"/>
      <c r="H936" s="238"/>
      <c r="I936" s="238"/>
      <c r="J936" s="238"/>
      <c r="K936" s="238"/>
      <c r="L936" s="238"/>
    </row>
    <row r="937" spans="1:12" x14ac:dyDescent="0.3">
      <c r="A937" s="238"/>
      <c r="B937" s="238"/>
      <c r="C937" s="238"/>
      <c r="D937" s="238"/>
      <c r="E937" s="238"/>
      <c r="F937" s="238"/>
      <c r="G937" s="238"/>
      <c r="H937" s="238"/>
      <c r="I937" s="238"/>
      <c r="J937" s="238"/>
      <c r="K937" s="238"/>
      <c r="L937" s="238"/>
    </row>
    <row r="938" spans="1:12" x14ac:dyDescent="0.3">
      <c r="A938" s="238"/>
      <c r="B938" s="238"/>
      <c r="C938" s="238"/>
      <c r="D938" s="238"/>
      <c r="E938" s="238"/>
      <c r="F938" s="238"/>
      <c r="G938" s="238"/>
      <c r="H938" s="238"/>
      <c r="I938" s="238"/>
      <c r="J938" s="238"/>
      <c r="K938" s="238"/>
      <c r="L938" s="238"/>
    </row>
    <row r="939" spans="1:12" x14ac:dyDescent="0.3">
      <c r="A939" s="238"/>
      <c r="B939" s="238"/>
      <c r="C939" s="238"/>
      <c r="D939" s="238"/>
      <c r="E939" s="238"/>
      <c r="F939" s="238"/>
      <c r="G939" s="238"/>
      <c r="H939" s="238"/>
      <c r="I939" s="238"/>
      <c r="J939" s="238"/>
      <c r="K939" s="238"/>
      <c r="L939" s="238"/>
    </row>
    <row r="940" spans="1:12" x14ac:dyDescent="0.3">
      <c r="A940" s="238"/>
      <c r="B940" s="238"/>
      <c r="C940" s="238"/>
      <c r="D940" s="238"/>
      <c r="E940" s="238"/>
      <c r="F940" s="238"/>
      <c r="G940" s="238"/>
      <c r="H940" s="238"/>
      <c r="I940" s="238"/>
      <c r="J940" s="238"/>
      <c r="K940" s="238"/>
      <c r="L940" s="238"/>
    </row>
    <row r="941" spans="1:12" x14ac:dyDescent="0.3">
      <c r="A941" s="238"/>
      <c r="B941" s="238"/>
      <c r="C941" s="238"/>
      <c r="D941" s="238"/>
      <c r="E941" s="238"/>
      <c r="F941" s="238"/>
      <c r="G941" s="238"/>
      <c r="H941" s="238"/>
      <c r="I941" s="238"/>
      <c r="J941" s="238"/>
      <c r="K941" s="238"/>
      <c r="L941" s="238"/>
    </row>
    <row r="942" spans="1:12" x14ac:dyDescent="0.3">
      <c r="A942" s="238"/>
      <c r="B942" s="238"/>
      <c r="C942" s="238"/>
      <c r="D942" s="238"/>
      <c r="E942" s="238"/>
      <c r="F942" s="238"/>
      <c r="G942" s="238"/>
      <c r="H942" s="238"/>
      <c r="I942" s="238"/>
      <c r="J942" s="238"/>
      <c r="K942" s="238"/>
      <c r="L942" s="238"/>
    </row>
    <row r="943" spans="1:12" x14ac:dyDescent="0.3">
      <c r="A943" s="238"/>
      <c r="B943" s="238"/>
      <c r="C943" s="238"/>
      <c r="D943" s="238"/>
      <c r="E943" s="238"/>
      <c r="F943" s="238"/>
      <c r="G943" s="238"/>
      <c r="H943" s="238"/>
      <c r="I943" s="238"/>
      <c r="J943" s="238"/>
      <c r="K943" s="238"/>
      <c r="L943" s="238"/>
    </row>
    <row r="944" spans="1:12" x14ac:dyDescent="0.3">
      <c r="A944" s="238"/>
      <c r="B944" s="238"/>
      <c r="C944" s="238"/>
      <c r="D944" s="238"/>
      <c r="E944" s="238"/>
      <c r="F944" s="238"/>
      <c r="G944" s="238"/>
      <c r="H944" s="238"/>
      <c r="I944" s="238"/>
      <c r="J944" s="238"/>
      <c r="K944" s="238"/>
      <c r="L944" s="238"/>
    </row>
    <row r="945" spans="1:12" x14ac:dyDescent="0.3">
      <c r="A945" s="238"/>
      <c r="B945" s="238"/>
      <c r="C945" s="238"/>
      <c r="D945" s="238"/>
      <c r="E945" s="238"/>
      <c r="F945" s="238"/>
      <c r="G945" s="238"/>
      <c r="H945" s="238"/>
      <c r="I945" s="238"/>
      <c r="J945" s="238"/>
      <c r="K945" s="238"/>
      <c r="L945" s="238"/>
    </row>
    <row r="946" spans="1:12" x14ac:dyDescent="0.3">
      <c r="A946" s="238"/>
      <c r="B946" s="238"/>
      <c r="C946" s="238"/>
      <c r="D946" s="238"/>
      <c r="E946" s="238"/>
      <c r="F946" s="238"/>
      <c r="G946" s="238"/>
      <c r="H946" s="238"/>
      <c r="I946" s="238"/>
      <c r="J946" s="238"/>
      <c r="K946" s="238"/>
      <c r="L946" s="238"/>
    </row>
    <row r="947" spans="1:12" x14ac:dyDescent="0.3">
      <c r="A947" s="238"/>
      <c r="B947" s="238"/>
      <c r="C947" s="238"/>
      <c r="D947" s="238"/>
      <c r="E947" s="238"/>
      <c r="F947" s="238"/>
      <c r="G947" s="238"/>
      <c r="H947" s="238"/>
      <c r="I947" s="238"/>
      <c r="J947" s="238"/>
      <c r="K947" s="238"/>
      <c r="L947" s="238"/>
    </row>
    <row r="948" spans="1:12" x14ac:dyDescent="0.3">
      <c r="A948" s="238"/>
      <c r="B948" s="238"/>
      <c r="C948" s="238"/>
      <c r="D948" s="238"/>
      <c r="E948" s="238"/>
      <c r="F948" s="238"/>
      <c r="G948" s="238"/>
      <c r="H948" s="238"/>
      <c r="I948" s="238"/>
      <c r="J948" s="238"/>
      <c r="K948" s="238"/>
      <c r="L948" s="238"/>
    </row>
    <row r="949" spans="1:12" x14ac:dyDescent="0.3">
      <c r="A949" s="238"/>
      <c r="B949" s="238"/>
      <c r="C949" s="238"/>
      <c r="D949" s="238"/>
      <c r="E949" s="238"/>
      <c r="F949" s="238"/>
      <c r="G949" s="238"/>
      <c r="H949" s="238"/>
      <c r="I949" s="238"/>
      <c r="J949" s="238"/>
      <c r="K949" s="238"/>
      <c r="L949" s="238"/>
    </row>
    <row r="950" spans="1:12" x14ac:dyDescent="0.3">
      <c r="A950" s="238"/>
      <c r="B950" s="238"/>
      <c r="C950" s="238"/>
      <c r="D950" s="238"/>
      <c r="E950" s="238"/>
      <c r="F950" s="238"/>
      <c r="G950" s="238"/>
      <c r="H950" s="238"/>
      <c r="I950" s="238"/>
      <c r="J950" s="238"/>
      <c r="K950" s="238"/>
      <c r="L950" s="238"/>
    </row>
    <row r="951" spans="1:12" x14ac:dyDescent="0.3">
      <c r="A951" s="238"/>
      <c r="B951" s="238"/>
      <c r="C951" s="238"/>
      <c r="D951" s="238"/>
      <c r="E951" s="238"/>
      <c r="F951" s="238"/>
      <c r="G951" s="238"/>
      <c r="H951" s="238"/>
      <c r="I951" s="238"/>
      <c r="J951" s="238"/>
      <c r="K951" s="238"/>
      <c r="L951" s="238"/>
    </row>
    <row r="952" spans="1:12" x14ac:dyDescent="0.3">
      <c r="A952" s="238"/>
      <c r="B952" s="238"/>
      <c r="C952" s="238"/>
      <c r="D952" s="238"/>
      <c r="E952" s="238"/>
      <c r="F952" s="238"/>
      <c r="G952" s="238"/>
      <c r="H952" s="238"/>
      <c r="I952" s="238"/>
      <c r="J952" s="238"/>
      <c r="K952" s="238"/>
      <c r="L952" s="238"/>
    </row>
    <row r="953" spans="1:12" x14ac:dyDescent="0.3">
      <c r="A953" s="238"/>
      <c r="B953" s="238"/>
      <c r="C953" s="238"/>
      <c r="D953" s="238"/>
      <c r="E953" s="238"/>
      <c r="F953" s="238"/>
      <c r="G953" s="238"/>
      <c r="H953" s="238"/>
      <c r="I953" s="238"/>
      <c r="J953" s="238"/>
      <c r="K953" s="238"/>
      <c r="L953" s="238"/>
    </row>
    <row r="954" spans="1:12" x14ac:dyDescent="0.3">
      <c r="A954" s="238"/>
      <c r="B954" s="238"/>
      <c r="C954" s="238"/>
      <c r="D954" s="238"/>
      <c r="E954" s="238"/>
      <c r="F954" s="238"/>
      <c r="G954" s="238"/>
      <c r="H954" s="238"/>
      <c r="I954" s="238"/>
      <c r="J954" s="238"/>
      <c r="K954" s="238"/>
      <c r="L954" s="238"/>
    </row>
    <row r="955" spans="1:12" x14ac:dyDescent="0.3">
      <c r="A955" s="238"/>
      <c r="B955" s="238"/>
      <c r="C955" s="238"/>
      <c r="D955" s="238"/>
      <c r="E955" s="238"/>
      <c r="F955" s="238"/>
      <c r="G955" s="238"/>
      <c r="H955" s="238"/>
      <c r="I955" s="238"/>
      <c r="J955" s="238"/>
      <c r="K955" s="238"/>
      <c r="L955" s="238"/>
    </row>
    <row r="956" spans="1:12" x14ac:dyDescent="0.3">
      <c r="A956" s="238"/>
      <c r="B956" s="238"/>
      <c r="C956" s="238"/>
      <c r="D956" s="238"/>
      <c r="E956" s="238"/>
      <c r="F956" s="238"/>
      <c r="G956" s="238"/>
      <c r="H956" s="238"/>
      <c r="I956" s="238"/>
      <c r="J956" s="238"/>
      <c r="K956" s="238"/>
      <c r="L956" s="238"/>
    </row>
    <row r="957" spans="1:12" x14ac:dyDescent="0.3">
      <c r="A957" s="238"/>
      <c r="B957" s="238"/>
      <c r="C957" s="238"/>
      <c r="D957" s="238"/>
      <c r="E957" s="238"/>
      <c r="F957" s="238"/>
      <c r="G957" s="238"/>
      <c r="H957" s="238"/>
      <c r="I957" s="238"/>
      <c r="J957" s="238"/>
      <c r="K957" s="238"/>
      <c r="L957" s="238"/>
    </row>
    <row r="958" spans="1:12" x14ac:dyDescent="0.3">
      <c r="A958" s="238"/>
      <c r="B958" s="238"/>
      <c r="C958" s="238"/>
      <c r="D958" s="238"/>
      <c r="E958" s="238"/>
      <c r="F958" s="238"/>
      <c r="G958" s="238"/>
      <c r="H958" s="238"/>
      <c r="I958" s="238"/>
      <c r="J958" s="238"/>
      <c r="K958" s="238"/>
      <c r="L958" s="238"/>
    </row>
    <row r="959" spans="1:12" x14ac:dyDescent="0.3">
      <c r="A959" s="238"/>
      <c r="B959" s="238"/>
      <c r="C959" s="238"/>
      <c r="D959" s="238"/>
      <c r="E959" s="238"/>
      <c r="F959" s="238"/>
      <c r="G959" s="238"/>
      <c r="H959" s="238"/>
      <c r="I959" s="238"/>
      <c r="J959" s="238"/>
      <c r="K959" s="238"/>
      <c r="L959" s="238"/>
    </row>
    <row r="960" spans="1:12" x14ac:dyDescent="0.3">
      <c r="A960" s="238"/>
      <c r="B960" s="238"/>
      <c r="C960" s="238"/>
      <c r="D960" s="238"/>
      <c r="E960" s="238"/>
      <c r="F960" s="238"/>
      <c r="G960" s="238"/>
      <c r="H960" s="238"/>
      <c r="I960" s="238"/>
      <c r="J960" s="238"/>
      <c r="K960" s="238"/>
      <c r="L960" s="238"/>
    </row>
    <row r="961" spans="1:12" x14ac:dyDescent="0.3">
      <c r="A961" s="238"/>
      <c r="B961" s="238"/>
      <c r="C961" s="238"/>
      <c r="D961" s="238"/>
      <c r="E961" s="238"/>
      <c r="F961" s="238"/>
      <c r="G961" s="238"/>
      <c r="H961" s="238"/>
      <c r="I961" s="238"/>
      <c r="J961" s="238"/>
      <c r="K961" s="238"/>
      <c r="L961" s="238"/>
    </row>
    <row r="962" spans="1:12" x14ac:dyDescent="0.3">
      <c r="A962" s="238"/>
      <c r="B962" s="238"/>
      <c r="C962" s="238"/>
      <c r="D962" s="238"/>
      <c r="E962" s="238"/>
      <c r="F962" s="238"/>
      <c r="G962" s="238"/>
      <c r="H962" s="238"/>
      <c r="I962" s="238"/>
      <c r="J962" s="238"/>
      <c r="K962" s="238"/>
      <c r="L962" s="238"/>
    </row>
    <row r="963" spans="1:12" x14ac:dyDescent="0.3">
      <c r="A963" s="238"/>
      <c r="B963" s="238"/>
      <c r="C963" s="238"/>
      <c r="D963" s="238"/>
      <c r="E963" s="238"/>
      <c r="F963" s="238"/>
      <c r="G963" s="238"/>
      <c r="H963" s="238"/>
      <c r="I963" s="238"/>
      <c r="J963" s="238"/>
      <c r="K963" s="238"/>
      <c r="L963" s="238"/>
    </row>
    <row r="964" spans="1:12" x14ac:dyDescent="0.3">
      <c r="A964" s="238"/>
      <c r="B964" s="238"/>
      <c r="C964" s="238"/>
      <c r="D964" s="238"/>
      <c r="E964" s="238"/>
      <c r="F964" s="238"/>
      <c r="G964" s="238"/>
      <c r="H964" s="238"/>
      <c r="I964" s="238"/>
      <c r="J964" s="238"/>
      <c r="K964" s="238"/>
      <c r="L964" s="238"/>
    </row>
    <row r="965" spans="1:12" x14ac:dyDescent="0.3">
      <c r="A965" s="238"/>
      <c r="B965" s="238"/>
      <c r="C965" s="238"/>
      <c r="D965" s="238"/>
      <c r="E965" s="238"/>
      <c r="F965" s="238"/>
      <c r="G965" s="238"/>
      <c r="H965" s="238"/>
      <c r="I965" s="238"/>
      <c r="J965" s="238"/>
      <c r="K965" s="238"/>
      <c r="L965" s="238"/>
    </row>
    <row r="966" spans="1:12" x14ac:dyDescent="0.3">
      <c r="A966" s="238"/>
      <c r="B966" s="238"/>
      <c r="C966" s="238"/>
      <c r="D966" s="238"/>
      <c r="E966" s="238"/>
      <c r="F966" s="238"/>
      <c r="G966" s="238"/>
      <c r="H966" s="238"/>
      <c r="I966" s="238"/>
      <c r="J966" s="238"/>
      <c r="K966" s="238"/>
      <c r="L966" s="238"/>
    </row>
    <row r="967" spans="1:12" x14ac:dyDescent="0.3">
      <c r="A967" s="238"/>
      <c r="B967" s="238"/>
      <c r="C967" s="238"/>
      <c r="D967" s="238"/>
      <c r="E967" s="238"/>
      <c r="F967" s="238"/>
      <c r="G967" s="238"/>
      <c r="H967" s="238"/>
      <c r="I967" s="238"/>
      <c r="J967" s="238"/>
      <c r="K967" s="238"/>
      <c r="L967" s="238"/>
    </row>
    <row r="968" spans="1:12" x14ac:dyDescent="0.3">
      <c r="A968" s="238"/>
      <c r="B968" s="238"/>
      <c r="C968" s="238"/>
      <c r="D968" s="238"/>
      <c r="E968" s="238"/>
      <c r="F968" s="238"/>
      <c r="G968" s="238"/>
      <c r="H968" s="238"/>
      <c r="I968" s="238"/>
      <c r="J968" s="238"/>
      <c r="K968" s="238"/>
      <c r="L968" s="238"/>
    </row>
    <row r="969" spans="1:12" x14ac:dyDescent="0.3">
      <c r="A969" s="238"/>
      <c r="B969" s="238"/>
      <c r="C969" s="238"/>
      <c r="D969" s="238"/>
      <c r="E969" s="238"/>
      <c r="F969" s="238"/>
      <c r="G969" s="238"/>
      <c r="H969" s="238"/>
      <c r="I969" s="238"/>
      <c r="J969" s="238"/>
      <c r="K969" s="238"/>
      <c r="L969" s="238"/>
    </row>
    <row r="970" spans="1:12" x14ac:dyDescent="0.3">
      <c r="A970" s="238"/>
      <c r="B970" s="238"/>
      <c r="C970" s="238"/>
      <c r="D970" s="238"/>
      <c r="E970" s="238"/>
      <c r="F970" s="238"/>
      <c r="G970" s="238"/>
      <c r="H970" s="238"/>
      <c r="I970" s="238"/>
      <c r="J970" s="238"/>
      <c r="K970" s="238"/>
      <c r="L970" s="238"/>
    </row>
    <row r="971" spans="1:12" x14ac:dyDescent="0.3">
      <c r="A971" s="238"/>
      <c r="B971" s="238"/>
      <c r="C971" s="238"/>
      <c r="D971" s="238"/>
      <c r="E971" s="238"/>
      <c r="F971" s="238"/>
      <c r="G971" s="238"/>
      <c r="H971" s="238"/>
      <c r="I971" s="238"/>
      <c r="J971" s="238"/>
      <c r="K971" s="238"/>
      <c r="L971" s="238"/>
    </row>
    <row r="972" spans="1:12" x14ac:dyDescent="0.3">
      <c r="A972" s="238"/>
      <c r="B972" s="238"/>
      <c r="C972" s="238"/>
      <c r="D972" s="238"/>
      <c r="E972" s="238"/>
      <c r="F972" s="238"/>
      <c r="G972" s="238"/>
      <c r="H972" s="238"/>
      <c r="I972" s="238"/>
      <c r="J972" s="238"/>
      <c r="K972" s="238"/>
      <c r="L972" s="238"/>
    </row>
    <row r="973" spans="1:12" x14ac:dyDescent="0.3">
      <c r="A973" s="238"/>
      <c r="B973" s="238"/>
      <c r="C973" s="238"/>
      <c r="D973" s="238"/>
      <c r="E973" s="238"/>
      <c r="F973" s="238"/>
      <c r="G973" s="238"/>
      <c r="H973" s="238"/>
      <c r="I973" s="238"/>
      <c r="J973" s="238"/>
      <c r="K973" s="238"/>
      <c r="L973" s="238"/>
    </row>
    <row r="974" spans="1:12" x14ac:dyDescent="0.3">
      <c r="A974" s="238"/>
      <c r="B974" s="238"/>
      <c r="C974" s="238"/>
      <c r="D974" s="238"/>
      <c r="E974" s="238"/>
      <c r="F974" s="238"/>
      <c r="G974" s="238"/>
      <c r="H974" s="238"/>
      <c r="I974" s="238"/>
      <c r="J974" s="238"/>
      <c r="K974" s="238"/>
      <c r="L974" s="238"/>
    </row>
    <row r="975" spans="1:12" x14ac:dyDescent="0.3">
      <c r="A975" s="238"/>
      <c r="B975" s="238"/>
      <c r="C975" s="238"/>
      <c r="D975" s="238"/>
      <c r="E975" s="238"/>
      <c r="F975" s="238"/>
      <c r="G975" s="238"/>
      <c r="H975" s="238"/>
      <c r="I975" s="238"/>
      <c r="J975" s="238"/>
      <c r="K975" s="238"/>
      <c r="L975" s="238"/>
    </row>
    <row r="976" spans="1:12" x14ac:dyDescent="0.3">
      <c r="A976" s="238"/>
      <c r="B976" s="238"/>
      <c r="C976" s="238"/>
      <c r="D976" s="238"/>
      <c r="E976" s="238"/>
      <c r="F976" s="238"/>
      <c r="G976" s="238"/>
      <c r="H976" s="238"/>
      <c r="I976" s="238"/>
      <c r="J976" s="238"/>
      <c r="K976" s="238"/>
      <c r="L976" s="238"/>
    </row>
    <row r="977" spans="1:12" x14ac:dyDescent="0.3">
      <c r="A977" s="238"/>
      <c r="B977" s="238"/>
      <c r="C977" s="238"/>
      <c r="D977" s="238"/>
      <c r="E977" s="238"/>
      <c r="F977" s="238"/>
      <c r="G977" s="238"/>
      <c r="H977" s="238"/>
      <c r="I977" s="238"/>
      <c r="J977" s="238"/>
      <c r="K977" s="238"/>
      <c r="L977" s="238"/>
    </row>
    <row r="978" spans="1:12" x14ac:dyDescent="0.3">
      <c r="A978" s="238"/>
      <c r="B978" s="238"/>
      <c r="C978" s="238"/>
      <c r="D978" s="238"/>
      <c r="E978" s="238"/>
      <c r="F978" s="238"/>
      <c r="G978" s="238"/>
      <c r="H978" s="238"/>
      <c r="I978" s="238"/>
      <c r="J978" s="238"/>
      <c r="K978" s="238"/>
      <c r="L978" s="238"/>
    </row>
    <row r="979" spans="1:12" x14ac:dyDescent="0.3">
      <c r="A979" s="238"/>
      <c r="B979" s="238"/>
      <c r="C979" s="238"/>
      <c r="D979" s="238"/>
      <c r="E979" s="238"/>
      <c r="F979" s="238"/>
      <c r="G979" s="238"/>
      <c r="H979" s="238"/>
      <c r="I979" s="238"/>
      <c r="J979" s="238"/>
      <c r="K979" s="238"/>
      <c r="L979" s="238"/>
    </row>
    <row r="980" spans="1:12" x14ac:dyDescent="0.3">
      <c r="A980" s="238"/>
      <c r="B980" s="238"/>
      <c r="C980" s="238"/>
      <c r="D980" s="238"/>
      <c r="E980" s="238"/>
      <c r="F980" s="238"/>
      <c r="G980" s="238"/>
      <c r="H980" s="238"/>
      <c r="I980" s="238"/>
      <c r="J980" s="238"/>
      <c r="K980" s="238"/>
      <c r="L980" s="238"/>
    </row>
    <row r="981" spans="1:12" x14ac:dyDescent="0.3">
      <c r="A981" s="238"/>
      <c r="B981" s="238"/>
      <c r="C981" s="238"/>
      <c r="D981" s="238"/>
      <c r="E981" s="238"/>
      <c r="F981" s="238"/>
      <c r="G981" s="238"/>
      <c r="H981" s="238"/>
      <c r="I981" s="238"/>
      <c r="J981" s="238"/>
      <c r="K981" s="238"/>
      <c r="L981" s="238"/>
    </row>
    <row r="982" spans="1:12" x14ac:dyDescent="0.3">
      <c r="A982" s="238"/>
      <c r="B982" s="238"/>
      <c r="C982" s="238"/>
      <c r="D982" s="238"/>
      <c r="E982" s="238"/>
      <c r="F982" s="238"/>
      <c r="G982" s="238"/>
      <c r="H982" s="238"/>
      <c r="I982" s="238"/>
      <c r="J982" s="238"/>
      <c r="K982" s="238"/>
      <c r="L982" s="238"/>
    </row>
    <row r="983" spans="1:12" x14ac:dyDescent="0.3">
      <c r="A983" s="238"/>
      <c r="B983" s="238"/>
      <c r="C983" s="238"/>
      <c r="D983" s="238"/>
      <c r="E983" s="238"/>
      <c r="F983" s="238"/>
      <c r="G983" s="238"/>
      <c r="H983" s="238"/>
      <c r="I983" s="238"/>
      <c r="J983" s="238"/>
      <c r="K983" s="238"/>
      <c r="L983" s="238"/>
    </row>
    <row r="984" spans="1:12" x14ac:dyDescent="0.3">
      <c r="A984" s="238"/>
      <c r="B984" s="238"/>
      <c r="C984" s="238"/>
      <c r="D984" s="238"/>
      <c r="E984" s="238"/>
      <c r="F984" s="238"/>
      <c r="G984" s="238"/>
      <c r="H984" s="238"/>
      <c r="I984" s="238"/>
      <c r="J984" s="238"/>
      <c r="K984" s="238"/>
      <c r="L984" s="238"/>
    </row>
    <row r="985" spans="1:12" x14ac:dyDescent="0.3">
      <c r="A985" s="238"/>
      <c r="B985" s="238"/>
      <c r="C985" s="238"/>
      <c r="D985" s="238"/>
      <c r="E985" s="238"/>
      <c r="F985" s="238"/>
      <c r="G985" s="238"/>
      <c r="H985" s="238"/>
      <c r="I985" s="238"/>
      <c r="J985" s="238"/>
      <c r="K985" s="238"/>
      <c r="L985" s="238"/>
    </row>
    <row r="986" spans="1:12" x14ac:dyDescent="0.3">
      <c r="A986" s="238"/>
      <c r="B986" s="238"/>
      <c r="C986" s="238"/>
      <c r="D986" s="238"/>
      <c r="E986" s="238"/>
      <c r="F986" s="238"/>
      <c r="G986" s="238"/>
      <c r="H986" s="238"/>
      <c r="I986" s="238"/>
      <c r="J986" s="238"/>
      <c r="K986" s="238"/>
      <c r="L986" s="238"/>
    </row>
    <row r="987" spans="1:12" x14ac:dyDescent="0.3">
      <c r="A987" s="238"/>
      <c r="B987" s="238"/>
      <c r="C987" s="238"/>
      <c r="D987" s="238"/>
      <c r="E987" s="238"/>
      <c r="F987" s="238"/>
      <c r="G987" s="238"/>
      <c r="H987" s="238"/>
      <c r="I987" s="238"/>
      <c r="J987" s="238"/>
      <c r="K987" s="238"/>
      <c r="L987" s="238"/>
    </row>
    <row r="988" spans="1:12" x14ac:dyDescent="0.3">
      <c r="A988" s="238"/>
      <c r="B988" s="238"/>
      <c r="C988" s="238"/>
      <c r="D988" s="238"/>
      <c r="E988" s="238"/>
      <c r="F988" s="238"/>
      <c r="G988" s="238"/>
      <c r="H988" s="238"/>
      <c r="I988" s="238"/>
      <c r="J988" s="238"/>
      <c r="K988" s="238"/>
      <c r="L988" s="238"/>
    </row>
    <row r="989" spans="1:12" x14ac:dyDescent="0.3">
      <c r="A989" s="238"/>
      <c r="B989" s="238"/>
      <c r="C989" s="238"/>
      <c r="D989" s="238"/>
      <c r="E989" s="238"/>
      <c r="F989" s="238"/>
      <c r="G989" s="238"/>
      <c r="H989" s="238"/>
      <c r="I989" s="238"/>
      <c r="J989" s="238"/>
      <c r="K989" s="238"/>
      <c r="L989" s="238"/>
    </row>
    <row r="990" spans="1:12" x14ac:dyDescent="0.3">
      <c r="A990" s="238"/>
      <c r="B990" s="238"/>
      <c r="C990" s="238"/>
      <c r="D990" s="238"/>
      <c r="E990" s="238"/>
      <c r="F990" s="238"/>
      <c r="G990" s="238"/>
      <c r="H990" s="238"/>
      <c r="I990" s="238"/>
      <c r="J990" s="238"/>
      <c r="K990" s="238"/>
      <c r="L990" s="238"/>
    </row>
    <row r="991" spans="1:12" x14ac:dyDescent="0.3">
      <c r="A991" s="238"/>
      <c r="B991" s="238"/>
      <c r="C991" s="238"/>
      <c r="D991" s="238"/>
      <c r="E991" s="238"/>
      <c r="F991" s="238"/>
      <c r="G991" s="238"/>
      <c r="H991" s="238"/>
      <c r="I991" s="238"/>
      <c r="J991" s="238"/>
      <c r="K991" s="238"/>
      <c r="L991" s="238"/>
    </row>
    <row r="992" spans="1:12" x14ac:dyDescent="0.3">
      <c r="A992" s="238"/>
      <c r="B992" s="238"/>
      <c r="C992" s="238"/>
      <c r="D992" s="238"/>
      <c r="E992" s="238"/>
      <c r="F992" s="238"/>
      <c r="G992" s="238"/>
      <c r="H992" s="238"/>
      <c r="I992" s="238"/>
      <c r="J992" s="238"/>
      <c r="K992" s="238"/>
      <c r="L992" s="238"/>
    </row>
    <row r="993" spans="1:12" x14ac:dyDescent="0.3">
      <c r="A993" s="238"/>
      <c r="B993" s="238"/>
      <c r="C993" s="238"/>
      <c r="D993" s="238"/>
      <c r="E993" s="238"/>
      <c r="F993" s="238"/>
      <c r="G993" s="238"/>
      <c r="H993" s="238"/>
      <c r="I993" s="238"/>
      <c r="J993" s="238"/>
      <c r="K993" s="238"/>
      <c r="L993" s="238"/>
    </row>
    <row r="994" spans="1:12" x14ac:dyDescent="0.3">
      <c r="A994" s="238"/>
      <c r="B994" s="238"/>
      <c r="C994" s="238"/>
      <c r="D994" s="238"/>
      <c r="E994" s="238"/>
      <c r="F994" s="238"/>
      <c r="G994" s="238"/>
      <c r="H994" s="238"/>
      <c r="I994" s="238"/>
      <c r="J994" s="238"/>
      <c r="K994" s="238"/>
      <c r="L994" s="238"/>
    </row>
    <row r="995" spans="1:12" x14ac:dyDescent="0.3">
      <c r="A995" s="238"/>
      <c r="B995" s="238"/>
      <c r="C995" s="238"/>
      <c r="D995" s="238"/>
      <c r="E995" s="238"/>
      <c r="F995" s="238"/>
      <c r="G995" s="238"/>
      <c r="H995" s="238"/>
      <c r="I995" s="238"/>
      <c r="J995" s="238"/>
      <c r="K995" s="238"/>
      <c r="L995" s="238"/>
    </row>
    <row r="996" spans="1:12" x14ac:dyDescent="0.3">
      <c r="A996" s="238"/>
      <c r="B996" s="238"/>
      <c r="C996" s="238"/>
      <c r="D996" s="238"/>
      <c r="E996" s="238"/>
      <c r="F996" s="238"/>
      <c r="G996" s="238"/>
      <c r="H996" s="238"/>
      <c r="I996" s="238"/>
      <c r="J996" s="238"/>
      <c r="K996" s="238"/>
      <c r="L996" s="238"/>
    </row>
    <row r="997" spans="1:12" x14ac:dyDescent="0.3">
      <c r="A997" s="238"/>
      <c r="B997" s="238"/>
      <c r="C997" s="238"/>
      <c r="D997" s="238"/>
      <c r="E997" s="238"/>
      <c r="F997" s="238"/>
      <c r="G997" s="238"/>
      <c r="H997" s="238"/>
      <c r="I997" s="238"/>
      <c r="J997" s="238"/>
      <c r="K997" s="238"/>
      <c r="L997" s="238"/>
    </row>
    <row r="998" spans="1:12" x14ac:dyDescent="0.3">
      <c r="A998" s="238"/>
      <c r="B998" s="238"/>
      <c r="C998" s="238"/>
      <c r="D998" s="238"/>
      <c r="E998" s="238"/>
      <c r="F998" s="238"/>
      <c r="G998" s="238"/>
      <c r="H998" s="238"/>
      <c r="I998" s="238"/>
      <c r="J998" s="238"/>
      <c r="K998" s="238"/>
      <c r="L998" s="238"/>
    </row>
    <row r="999" spans="1:12" x14ac:dyDescent="0.3">
      <c r="A999" s="238"/>
      <c r="B999" s="238"/>
      <c r="C999" s="238"/>
      <c r="D999" s="238"/>
      <c r="E999" s="238"/>
      <c r="F999" s="238"/>
      <c r="G999" s="238"/>
      <c r="H999" s="238"/>
      <c r="I999" s="238"/>
      <c r="J999" s="238"/>
      <c r="K999" s="238"/>
      <c r="L999" s="238"/>
    </row>
    <row r="1000" spans="1:12" x14ac:dyDescent="0.3">
      <c r="A1000" s="238"/>
      <c r="B1000" s="238"/>
      <c r="C1000" s="238"/>
      <c r="D1000" s="238"/>
      <c r="E1000" s="238"/>
      <c r="F1000" s="238"/>
      <c r="G1000" s="238"/>
      <c r="H1000" s="238"/>
      <c r="I1000" s="238"/>
      <c r="J1000" s="238"/>
      <c r="K1000" s="238"/>
      <c r="L1000" s="238"/>
    </row>
    <row r="1001" spans="1:12" x14ac:dyDescent="0.3">
      <c r="A1001" s="238"/>
      <c r="B1001" s="238"/>
      <c r="C1001" s="238"/>
      <c r="D1001" s="238"/>
      <c r="E1001" s="238"/>
      <c r="F1001" s="238"/>
      <c r="G1001" s="238"/>
      <c r="H1001" s="238"/>
      <c r="I1001" s="238"/>
      <c r="J1001" s="238"/>
      <c r="K1001" s="238"/>
      <c r="L1001" s="238"/>
    </row>
    <row r="1002" spans="1:12" x14ac:dyDescent="0.3">
      <c r="A1002" s="238"/>
      <c r="B1002" s="238"/>
      <c r="C1002" s="238"/>
      <c r="D1002" s="238"/>
      <c r="E1002" s="238"/>
      <c r="F1002" s="238"/>
      <c r="G1002" s="238"/>
      <c r="H1002" s="238"/>
      <c r="I1002" s="238"/>
      <c r="J1002" s="238"/>
      <c r="K1002" s="238"/>
      <c r="L1002" s="238"/>
    </row>
    <row r="1003" spans="1:12" x14ac:dyDescent="0.3">
      <c r="A1003" s="238"/>
      <c r="B1003" s="238"/>
      <c r="C1003" s="238"/>
      <c r="D1003" s="238"/>
      <c r="E1003" s="238"/>
      <c r="F1003" s="238"/>
      <c r="G1003" s="238"/>
      <c r="H1003" s="238"/>
      <c r="I1003" s="238"/>
      <c r="J1003" s="238"/>
      <c r="K1003" s="238"/>
      <c r="L1003" s="238"/>
    </row>
    <row r="1004" spans="1:12" x14ac:dyDescent="0.3">
      <c r="A1004" s="238"/>
      <c r="B1004" s="238"/>
      <c r="C1004" s="238"/>
      <c r="D1004" s="238"/>
      <c r="E1004" s="238"/>
      <c r="F1004" s="238"/>
      <c r="G1004" s="238"/>
      <c r="H1004" s="238"/>
      <c r="I1004" s="238"/>
      <c r="J1004" s="238"/>
      <c r="K1004" s="238"/>
      <c r="L1004" s="238"/>
    </row>
    <row r="1005" spans="1:12" x14ac:dyDescent="0.3">
      <c r="A1005" s="238"/>
      <c r="B1005" s="238"/>
      <c r="C1005" s="238"/>
      <c r="D1005" s="238"/>
      <c r="E1005" s="238"/>
      <c r="F1005" s="238"/>
      <c r="G1005" s="238"/>
      <c r="H1005" s="238"/>
      <c r="I1005" s="238"/>
      <c r="J1005" s="238"/>
      <c r="K1005" s="238"/>
      <c r="L1005" s="238"/>
    </row>
    <row r="1006" spans="1:12" x14ac:dyDescent="0.3">
      <c r="A1006" s="238"/>
      <c r="B1006" s="238"/>
      <c r="C1006" s="238"/>
      <c r="D1006" s="238"/>
      <c r="E1006" s="238"/>
      <c r="F1006" s="238"/>
      <c r="G1006" s="238"/>
      <c r="H1006" s="238"/>
      <c r="I1006" s="238"/>
      <c r="J1006" s="238"/>
      <c r="K1006" s="238"/>
      <c r="L1006" s="238"/>
    </row>
    <row r="1007" spans="1:12" x14ac:dyDescent="0.3">
      <c r="A1007" s="238"/>
      <c r="B1007" s="238"/>
      <c r="C1007" s="238"/>
      <c r="D1007" s="238"/>
      <c r="E1007" s="238"/>
      <c r="F1007" s="238"/>
      <c r="G1007" s="238"/>
      <c r="H1007" s="238"/>
      <c r="I1007" s="238"/>
      <c r="J1007" s="238"/>
      <c r="K1007" s="238"/>
      <c r="L1007" s="238"/>
    </row>
    <row r="1008" spans="1:12" x14ac:dyDescent="0.3">
      <c r="A1008" s="238"/>
      <c r="B1008" s="238"/>
      <c r="C1008" s="238"/>
      <c r="D1008" s="238"/>
      <c r="E1008" s="238"/>
      <c r="F1008" s="238"/>
      <c r="G1008" s="238"/>
      <c r="H1008" s="238"/>
      <c r="I1008" s="238"/>
      <c r="J1008" s="238"/>
      <c r="K1008" s="238"/>
      <c r="L1008" s="238"/>
    </row>
    <row r="1009" spans="1:12" x14ac:dyDescent="0.3">
      <c r="A1009" s="238"/>
      <c r="B1009" s="238"/>
      <c r="C1009" s="238"/>
      <c r="D1009" s="238"/>
      <c r="E1009" s="238"/>
      <c r="F1009" s="238"/>
      <c r="G1009" s="238"/>
      <c r="H1009" s="238"/>
      <c r="I1009" s="238"/>
      <c r="J1009" s="238"/>
      <c r="K1009" s="238"/>
      <c r="L1009" s="238"/>
    </row>
    <row r="1010" spans="1:12" x14ac:dyDescent="0.3">
      <c r="A1010" s="238"/>
      <c r="B1010" s="238"/>
      <c r="C1010" s="238"/>
      <c r="D1010" s="238"/>
      <c r="E1010" s="238"/>
      <c r="F1010" s="238"/>
      <c r="G1010" s="238"/>
      <c r="H1010" s="238"/>
      <c r="I1010" s="238"/>
      <c r="J1010" s="238"/>
      <c r="K1010" s="238"/>
      <c r="L1010" s="238"/>
    </row>
    <row r="1011" spans="1:12" x14ac:dyDescent="0.3">
      <c r="A1011" s="238"/>
      <c r="B1011" s="238"/>
      <c r="C1011" s="238"/>
      <c r="D1011" s="238"/>
      <c r="E1011" s="238"/>
      <c r="F1011" s="238"/>
      <c r="G1011" s="238"/>
      <c r="H1011" s="238"/>
      <c r="I1011" s="238"/>
      <c r="J1011" s="238"/>
      <c r="K1011" s="238"/>
      <c r="L1011" s="238"/>
    </row>
    <row r="1012" spans="1:12" x14ac:dyDescent="0.3">
      <c r="A1012" s="238"/>
      <c r="B1012" s="238"/>
      <c r="C1012" s="238"/>
      <c r="D1012" s="238"/>
      <c r="E1012" s="238"/>
      <c r="F1012" s="238"/>
      <c r="G1012" s="238"/>
      <c r="H1012" s="238"/>
      <c r="I1012" s="238"/>
      <c r="J1012" s="238"/>
      <c r="K1012" s="238"/>
      <c r="L1012" s="238"/>
    </row>
    <row r="1013" spans="1:12" x14ac:dyDescent="0.3">
      <c r="A1013" s="238"/>
      <c r="B1013" s="238"/>
      <c r="C1013" s="238"/>
      <c r="D1013" s="238"/>
      <c r="E1013" s="238"/>
      <c r="F1013" s="238"/>
      <c r="G1013" s="238"/>
      <c r="H1013" s="238"/>
      <c r="I1013" s="238"/>
      <c r="J1013" s="238"/>
      <c r="K1013" s="238"/>
      <c r="L1013" s="238"/>
    </row>
    <row r="1014" spans="1:12" x14ac:dyDescent="0.3">
      <c r="A1014" s="238"/>
      <c r="B1014" s="238"/>
      <c r="C1014" s="238"/>
      <c r="D1014" s="238"/>
      <c r="E1014" s="238"/>
      <c r="F1014" s="238"/>
      <c r="G1014" s="238"/>
      <c r="H1014" s="238"/>
      <c r="I1014" s="238"/>
      <c r="J1014" s="238"/>
      <c r="K1014" s="238"/>
      <c r="L1014" s="238"/>
    </row>
    <row r="1015" spans="1:12" x14ac:dyDescent="0.3">
      <c r="A1015" s="238"/>
      <c r="B1015" s="238"/>
      <c r="C1015" s="238"/>
      <c r="D1015" s="238"/>
      <c r="E1015" s="238"/>
      <c r="F1015" s="238"/>
      <c r="G1015" s="238"/>
      <c r="H1015" s="238"/>
      <c r="I1015" s="238"/>
      <c r="J1015" s="238"/>
      <c r="K1015" s="238"/>
      <c r="L1015" s="238"/>
    </row>
    <row r="1016" spans="1:12" x14ac:dyDescent="0.3">
      <c r="A1016" s="238"/>
      <c r="B1016" s="238"/>
      <c r="C1016" s="238"/>
      <c r="D1016" s="238"/>
      <c r="E1016" s="238"/>
      <c r="F1016" s="238"/>
      <c r="G1016" s="238"/>
      <c r="H1016" s="238"/>
      <c r="I1016" s="238"/>
      <c r="J1016" s="238"/>
      <c r="K1016" s="238"/>
      <c r="L1016" s="238"/>
    </row>
    <row r="1017" spans="1:12" x14ac:dyDescent="0.3">
      <c r="A1017" s="238"/>
      <c r="B1017" s="238"/>
      <c r="C1017" s="238"/>
      <c r="D1017" s="238"/>
      <c r="E1017" s="238"/>
      <c r="F1017" s="238"/>
      <c r="G1017" s="238"/>
      <c r="H1017" s="238"/>
      <c r="I1017" s="238"/>
      <c r="J1017" s="238"/>
      <c r="K1017" s="238"/>
      <c r="L1017" s="238"/>
    </row>
    <row r="1018" spans="1:12" x14ac:dyDescent="0.3">
      <c r="A1018" s="238"/>
      <c r="B1018" s="238"/>
      <c r="C1018" s="238"/>
      <c r="D1018" s="238"/>
      <c r="E1018" s="238"/>
      <c r="F1018" s="238"/>
      <c r="G1018" s="238"/>
      <c r="H1018" s="238"/>
      <c r="I1018" s="238"/>
      <c r="J1018" s="238"/>
      <c r="K1018" s="238"/>
      <c r="L1018" s="238"/>
    </row>
    <row r="1019" spans="1:12" x14ac:dyDescent="0.3">
      <c r="A1019" s="238"/>
      <c r="B1019" s="238"/>
      <c r="C1019" s="238"/>
      <c r="D1019" s="238"/>
      <c r="E1019" s="238"/>
      <c r="F1019" s="238"/>
      <c r="G1019" s="238"/>
      <c r="H1019" s="238"/>
      <c r="I1019" s="238"/>
      <c r="J1019" s="238"/>
      <c r="K1019" s="238"/>
      <c r="L1019" s="238"/>
    </row>
    <row r="1020" spans="1:12" x14ac:dyDescent="0.3">
      <c r="A1020" s="238"/>
      <c r="B1020" s="238"/>
      <c r="C1020" s="238"/>
      <c r="D1020" s="238"/>
      <c r="E1020" s="238"/>
      <c r="F1020" s="238"/>
      <c r="G1020" s="238"/>
      <c r="H1020" s="238"/>
      <c r="I1020" s="238"/>
      <c r="J1020" s="238"/>
      <c r="K1020" s="238"/>
      <c r="L1020" s="238"/>
    </row>
    <row r="1021" spans="1:12" x14ac:dyDescent="0.3">
      <c r="A1021" s="238"/>
      <c r="B1021" s="238"/>
      <c r="C1021" s="238"/>
      <c r="D1021" s="238"/>
      <c r="E1021" s="238"/>
      <c r="F1021" s="238"/>
      <c r="G1021" s="238"/>
      <c r="H1021" s="238"/>
      <c r="I1021" s="238"/>
      <c r="J1021" s="238"/>
      <c r="K1021" s="238"/>
      <c r="L1021" s="238"/>
    </row>
    <row r="1022" spans="1:12" x14ac:dyDescent="0.3">
      <c r="A1022" s="238"/>
      <c r="B1022" s="238"/>
      <c r="C1022" s="238"/>
      <c r="D1022" s="238"/>
      <c r="E1022" s="238"/>
      <c r="F1022" s="238"/>
      <c r="G1022" s="238"/>
      <c r="H1022" s="238"/>
      <c r="I1022" s="238"/>
      <c r="J1022" s="238"/>
      <c r="K1022" s="238"/>
      <c r="L1022" s="238"/>
    </row>
    <row r="1023" spans="1:12" x14ac:dyDescent="0.3">
      <c r="A1023" s="238"/>
      <c r="B1023" s="238"/>
      <c r="C1023" s="238"/>
      <c r="D1023" s="238"/>
      <c r="E1023" s="238"/>
      <c r="F1023" s="238"/>
      <c r="G1023" s="238"/>
      <c r="H1023" s="238"/>
      <c r="I1023" s="238"/>
      <c r="J1023" s="238"/>
      <c r="K1023" s="238"/>
      <c r="L1023" s="238"/>
    </row>
    <row r="1024" spans="1:12" x14ac:dyDescent="0.3">
      <c r="A1024" s="238"/>
      <c r="B1024" s="238"/>
      <c r="C1024" s="238"/>
      <c r="D1024" s="238"/>
      <c r="E1024" s="238"/>
      <c r="F1024" s="238"/>
      <c r="G1024" s="238"/>
      <c r="H1024" s="238"/>
      <c r="I1024" s="238"/>
      <c r="J1024" s="238"/>
      <c r="K1024" s="238"/>
      <c r="L1024" s="238"/>
    </row>
    <row r="1025" spans="1:12" x14ac:dyDescent="0.3">
      <c r="A1025" s="238"/>
      <c r="B1025" s="238"/>
      <c r="C1025" s="238"/>
      <c r="D1025" s="238"/>
      <c r="E1025" s="238"/>
      <c r="F1025" s="238"/>
      <c r="G1025" s="238"/>
      <c r="H1025" s="238"/>
      <c r="I1025" s="238"/>
      <c r="J1025" s="238"/>
      <c r="K1025" s="238"/>
      <c r="L1025" s="238"/>
    </row>
    <row r="1026" spans="1:12" x14ac:dyDescent="0.3">
      <c r="A1026" s="238"/>
      <c r="B1026" s="238"/>
      <c r="C1026" s="238"/>
      <c r="D1026" s="238"/>
      <c r="E1026" s="238"/>
      <c r="F1026" s="238"/>
      <c r="G1026" s="238"/>
      <c r="H1026" s="238"/>
      <c r="I1026" s="238"/>
      <c r="J1026" s="238"/>
      <c r="K1026" s="238"/>
      <c r="L1026" s="238"/>
    </row>
    <row r="1027" spans="1:12" x14ac:dyDescent="0.3">
      <c r="A1027" s="238"/>
      <c r="B1027" s="238"/>
      <c r="C1027" s="238"/>
      <c r="D1027" s="238"/>
      <c r="E1027" s="238"/>
      <c r="F1027" s="238"/>
      <c r="G1027" s="238"/>
      <c r="H1027" s="238"/>
      <c r="I1027" s="238"/>
      <c r="J1027" s="238"/>
      <c r="K1027" s="238"/>
      <c r="L1027" s="238"/>
    </row>
    <row r="1028" spans="1:12" x14ac:dyDescent="0.3">
      <c r="A1028" s="238"/>
      <c r="B1028" s="238"/>
      <c r="C1028" s="238"/>
      <c r="D1028" s="238"/>
      <c r="E1028" s="238"/>
      <c r="F1028" s="238"/>
      <c r="G1028" s="238"/>
      <c r="H1028" s="238"/>
      <c r="I1028" s="238"/>
      <c r="J1028" s="238"/>
      <c r="K1028" s="238"/>
      <c r="L1028" s="238"/>
    </row>
    <row r="1029" spans="1:12" x14ac:dyDescent="0.3">
      <c r="A1029" s="238"/>
      <c r="B1029" s="238"/>
      <c r="C1029" s="238"/>
      <c r="D1029" s="238"/>
      <c r="E1029" s="238"/>
      <c r="F1029" s="238"/>
      <c r="G1029" s="238"/>
      <c r="H1029" s="238"/>
      <c r="I1029" s="238"/>
      <c r="J1029" s="238"/>
      <c r="K1029" s="238"/>
      <c r="L1029" s="238"/>
    </row>
    <row r="1030" spans="1:12" x14ac:dyDescent="0.3">
      <c r="A1030" s="238"/>
      <c r="B1030" s="238"/>
      <c r="C1030" s="238"/>
      <c r="D1030" s="238"/>
      <c r="E1030" s="238"/>
      <c r="F1030" s="238"/>
      <c r="G1030" s="238"/>
      <c r="H1030" s="238"/>
      <c r="I1030" s="238"/>
      <c r="J1030" s="238"/>
      <c r="K1030" s="238"/>
      <c r="L1030" s="238"/>
    </row>
    <row r="1031" spans="1:12" x14ac:dyDescent="0.3">
      <c r="A1031" s="238"/>
      <c r="B1031" s="238"/>
      <c r="C1031" s="238"/>
      <c r="D1031" s="238"/>
      <c r="E1031" s="238"/>
      <c r="F1031" s="238"/>
      <c r="G1031" s="238"/>
      <c r="H1031" s="238"/>
      <c r="I1031" s="238"/>
      <c r="J1031" s="238"/>
      <c r="K1031" s="238"/>
      <c r="L1031" s="238"/>
    </row>
    <row r="1032" spans="1:12" x14ac:dyDescent="0.3">
      <c r="A1032" s="238"/>
      <c r="B1032" s="238"/>
      <c r="C1032" s="238"/>
      <c r="D1032" s="238"/>
      <c r="E1032" s="238"/>
      <c r="F1032" s="238"/>
      <c r="G1032" s="238"/>
      <c r="H1032" s="238"/>
      <c r="I1032" s="238"/>
      <c r="J1032" s="238"/>
      <c r="K1032" s="238"/>
      <c r="L1032" s="238"/>
    </row>
    <row r="1033" spans="1:12" x14ac:dyDescent="0.3">
      <c r="A1033" s="238"/>
      <c r="B1033" s="238"/>
      <c r="C1033" s="238"/>
      <c r="D1033" s="238"/>
      <c r="E1033" s="238"/>
      <c r="F1033" s="238"/>
      <c r="G1033" s="238"/>
      <c r="H1033" s="238"/>
      <c r="I1033" s="238"/>
      <c r="J1033" s="238"/>
      <c r="K1033" s="238"/>
      <c r="L1033" s="238"/>
    </row>
    <row r="1034" spans="1:12" x14ac:dyDescent="0.3">
      <c r="A1034" s="238"/>
      <c r="B1034" s="238"/>
      <c r="C1034" s="238"/>
      <c r="D1034" s="238"/>
      <c r="E1034" s="238"/>
      <c r="F1034" s="238"/>
      <c r="G1034" s="238"/>
      <c r="H1034" s="238"/>
      <c r="I1034" s="238"/>
      <c r="J1034" s="238"/>
      <c r="K1034" s="238"/>
      <c r="L1034" s="238"/>
    </row>
    <row r="1035" spans="1:12" x14ac:dyDescent="0.3">
      <c r="A1035" s="238"/>
      <c r="B1035" s="238"/>
      <c r="C1035" s="238"/>
      <c r="D1035" s="238"/>
      <c r="E1035" s="238"/>
      <c r="F1035" s="238"/>
      <c r="G1035" s="238"/>
      <c r="H1035" s="238"/>
      <c r="I1035" s="238"/>
      <c r="J1035" s="238"/>
      <c r="K1035" s="238"/>
      <c r="L1035" s="238"/>
    </row>
    <row r="1036" spans="1:12" x14ac:dyDescent="0.3">
      <c r="A1036" s="238"/>
      <c r="B1036" s="238"/>
      <c r="C1036" s="238"/>
      <c r="D1036" s="238"/>
      <c r="E1036" s="238"/>
      <c r="F1036" s="238"/>
      <c r="G1036" s="238"/>
      <c r="H1036" s="238"/>
      <c r="I1036" s="238"/>
      <c r="J1036" s="238"/>
      <c r="K1036" s="238"/>
      <c r="L1036" s="238"/>
    </row>
    <row r="1037" spans="1:12" x14ac:dyDescent="0.3">
      <c r="A1037" s="238"/>
      <c r="B1037" s="238"/>
      <c r="C1037" s="238"/>
      <c r="D1037" s="238"/>
      <c r="E1037" s="238"/>
      <c r="F1037" s="238"/>
      <c r="G1037" s="238"/>
      <c r="H1037" s="238"/>
      <c r="I1037" s="238"/>
      <c r="J1037" s="238"/>
      <c r="K1037" s="238"/>
      <c r="L1037" s="238"/>
    </row>
    <row r="1038" spans="1:12" x14ac:dyDescent="0.3">
      <c r="A1038" s="238"/>
      <c r="B1038" s="238"/>
      <c r="C1038" s="238"/>
      <c r="D1038" s="238"/>
      <c r="E1038" s="238"/>
      <c r="F1038" s="238"/>
      <c r="G1038" s="238"/>
      <c r="H1038" s="238"/>
      <c r="I1038" s="238"/>
      <c r="J1038" s="238"/>
      <c r="K1038" s="238"/>
      <c r="L1038" s="238"/>
    </row>
    <row r="1039" spans="1:12" x14ac:dyDescent="0.3">
      <c r="A1039" s="238"/>
      <c r="B1039" s="238"/>
      <c r="C1039" s="238"/>
      <c r="D1039" s="238"/>
      <c r="E1039" s="238"/>
      <c r="F1039" s="238"/>
      <c r="G1039" s="238"/>
      <c r="H1039" s="238"/>
      <c r="I1039" s="238"/>
      <c r="J1039" s="238"/>
      <c r="K1039" s="238"/>
      <c r="L1039" s="238"/>
    </row>
    <row r="1040" spans="1:12" x14ac:dyDescent="0.3">
      <c r="A1040" s="238"/>
      <c r="B1040" s="238"/>
      <c r="C1040" s="238"/>
      <c r="D1040" s="238"/>
      <c r="E1040" s="238"/>
      <c r="F1040" s="238"/>
      <c r="G1040" s="238"/>
      <c r="H1040" s="238"/>
      <c r="I1040" s="238"/>
      <c r="J1040" s="238"/>
      <c r="K1040" s="238"/>
      <c r="L1040" s="238"/>
    </row>
    <row r="1041" spans="1:12" x14ac:dyDescent="0.3">
      <c r="A1041" s="238"/>
      <c r="B1041" s="238"/>
      <c r="C1041" s="238"/>
      <c r="D1041" s="238"/>
      <c r="E1041" s="238"/>
      <c r="F1041" s="238"/>
      <c r="G1041" s="238"/>
      <c r="H1041" s="238"/>
      <c r="I1041" s="238"/>
      <c r="J1041" s="238"/>
      <c r="K1041" s="238"/>
      <c r="L1041" s="238"/>
    </row>
    <row r="1042" spans="1:12" x14ac:dyDescent="0.3">
      <c r="A1042" s="238"/>
      <c r="B1042" s="238"/>
      <c r="C1042" s="238"/>
      <c r="D1042" s="238"/>
      <c r="E1042" s="238"/>
      <c r="F1042" s="238"/>
      <c r="G1042" s="238"/>
      <c r="H1042" s="238"/>
      <c r="I1042" s="238"/>
      <c r="J1042" s="238"/>
      <c r="K1042" s="238"/>
      <c r="L1042" s="238"/>
    </row>
    <row r="1043" spans="1:12" x14ac:dyDescent="0.3">
      <c r="A1043" s="238"/>
      <c r="B1043" s="238"/>
      <c r="C1043" s="238"/>
      <c r="D1043" s="238"/>
      <c r="E1043" s="238"/>
      <c r="F1043" s="238"/>
      <c r="G1043" s="238"/>
      <c r="H1043" s="238"/>
      <c r="I1043" s="238"/>
      <c r="J1043" s="238"/>
      <c r="K1043" s="238"/>
      <c r="L1043" s="238"/>
    </row>
    <row r="1044" spans="1:12" x14ac:dyDescent="0.3">
      <c r="A1044" s="238"/>
      <c r="B1044" s="238"/>
      <c r="C1044" s="238"/>
      <c r="D1044" s="238"/>
      <c r="E1044" s="238"/>
      <c r="F1044" s="238"/>
      <c r="G1044" s="238"/>
      <c r="H1044" s="238"/>
      <c r="I1044" s="238"/>
      <c r="J1044" s="238"/>
      <c r="K1044" s="238"/>
      <c r="L1044" s="238"/>
    </row>
    <row r="1045" spans="1:12" x14ac:dyDescent="0.3">
      <c r="A1045" s="238"/>
      <c r="B1045" s="238"/>
      <c r="C1045" s="238"/>
      <c r="D1045" s="238"/>
      <c r="E1045" s="238"/>
      <c r="F1045" s="238"/>
      <c r="G1045" s="238"/>
      <c r="H1045" s="238"/>
      <c r="I1045" s="238"/>
      <c r="J1045" s="238"/>
      <c r="K1045" s="238"/>
      <c r="L1045" s="238"/>
    </row>
    <row r="1046" spans="1:12" x14ac:dyDescent="0.3">
      <c r="A1046" s="238"/>
      <c r="B1046" s="238"/>
      <c r="C1046" s="238"/>
      <c r="D1046" s="238"/>
      <c r="E1046" s="238"/>
      <c r="F1046" s="238"/>
      <c r="G1046" s="238"/>
      <c r="H1046" s="238"/>
      <c r="I1046" s="238"/>
      <c r="J1046" s="238"/>
      <c r="K1046" s="238"/>
      <c r="L1046" s="238"/>
    </row>
    <row r="1047" spans="1:12" x14ac:dyDescent="0.3">
      <c r="A1047" s="238"/>
      <c r="B1047" s="238"/>
      <c r="C1047" s="238"/>
      <c r="D1047" s="238"/>
      <c r="E1047" s="238"/>
      <c r="F1047" s="238"/>
      <c r="G1047" s="238"/>
      <c r="H1047" s="238"/>
      <c r="I1047" s="238"/>
      <c r="J1047" s="238"/>
      <c r="K1047" s="238"/>
      <c r="L1047" s="238"/>
    </row>
    <row r="1048" spans="1:12" x14ac:dyDescent="0.3">
      <c r="A1048" s="238"/>
      <c r="B1048" s="238"/>
      <c r="C1048" s="238"/>
      <c r="D1048" s="238"/>
      <c r="E1048" s="238"/>
      <c r="F1048" s="238"/>
      <c r="G1048" s="238"/>
      <c r="H1048" s="238"/>
      <c r="I1048" s="238"/>
      <c r="J1048" s="238"/>
      <c r="K1048" s="238"/>
      <c r="L1048" s="238"/>
    </row>
    <row r="1049" spans="1:12" x14ac:dyDescent="0.3">
      <c r="A1049" s="238"/>
      <c r="B1049" s="238"/>
      <c r="C1049" s="238"/>
      <c r="D1049" s="238"/>
      <c r="E1049" s="238"/>
      <c r="F1049" s="238"/>
      <c r="G1049" s="238"/>
      <c r="H1049" s="238"/>
      <c r="I1049" s="238"/>
      <c r="J1049" s="238"/>
      <c r="K1049" s="238"/>
      <c r="L1049" s="238"/>
    </row>
    <row r="1050" spans="1:12" x14ac:dyDescent="0.3">
      <c r="A1050" s="238"/>
      <c r="B1050" s="238"/>
      <c r="C1050" s="238"/>
      <c r="D1050" s="238"/>
      <c r="E1050" s="238"/>
      <c r="F1050" s="238"/>
      <c r="G1050" s="238"/>
      <c r="H1050" s="238"/>
      <c r="I1050" s="238"/>
      <c r="J1050" s="238"/>
      <c r="K1050" s="238"/>
      <c r="L1050" s="238"/>
    </row>
    <row r="1051" spans="1:12" x14ac:dyDescent="0.3">
      <c r="A1051" s="238"/>
      <c r="B1051" s="238"/>
      <c r="C1051" s="238"/>
      <c r="D1051" s="238"/>
      <c r="E1051" s="238"/>
      <c r="F1051" s="238"/>
      <c r="G1051" s="238"/>
      <c r="H1051" s="238"/>
      <c r="I1051" s="238"/>
      <c r="J1051" s="238"/>
      <c r="K1051" s="238"/>
      <c r="L1051" s="238"/>
    </row>
    <row r="1052" spans="1:12" x14ac:dyDescent="0.3">
      <c r="A1052" s="238"/>
      <c r="B1052" s="238"/>
      <c r="C1052" s="238"/>
      <c r="D1052" s="238"/>
      <c r="E1052" s="238"/>
      <c r="F1052" s="238"/>
      <c r="G1052" s="238"/>
      <c r="H1052" s="238"/>
      <c r="I1052" s="238"/>
      <c r="J1052" s="238"/>
      <c r="K1052" s="238"/>
      <c r="L1052" s="238"/>
    </row>
    <row r="1053" spans="1:12" x14ac:dyDescent="0.3">
      <c r="A1053" s="238"/>
      <c r="B1053" s="238"/>
      <c r="C1053" s="238"/>
      <c r="D1053" s="238"/>
      <c r="E1053" s="238"/>
      <c r="F1053" s="238"/>
      <c r="G1053" s="238"/>
      <c r="H1053" s="238"/>
      <c r="I1053" s="238"/>
      <c r="J1053" s="238"/>
      <c r="K1053" s="238"/>
      <c r="L1053" s="238"/>
    </row>
  </sheetData>
  <sheetProtection sheet="1" formatCells="0" formatColumns="0" sort="0" autoFilter="0"/>
  <autoFilter ref="A8:L8" xr:uid="{E155980A-1A9C-427D-BD11-FF45352E9A02}"/>
  <mergeCells count="3">
    <mergeCell ref="A1:A3"/>
    <mergeCell ref="A4:L4"/>
    <mergeCell ref="B1:L3"/>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AD842724-1F9F-462E-8115-48510EEFBD11}">
          <x14:formula1>
            <xm:f>'Master List'!$C$402:$C$404</xm:f>
          </x14:formula1>
          <xm:sqref>C10:C828</xm:sqref>
        </x14:dataValidation>
        <x14:dataValidation type="list" allowBlank="1" showInputMessage="1" showErrorMessage="1" xr:uid="{A6212B49-F047-4FB1-981B-224294DB6EC5}">
          <x14:formula1>
            <xm:f>'Master List'!$F$402:$F$412</xm:f>
          </x14:formula1>
          <xm:sqref>H10:H828</xm:sqref>
        </x14:dataValidation>
        <x14:dataValidation type="list" allowBlank="1" showInputMessage="1" showErrorMessage="1" xr:uid="{6C126105-EB79-4857-B904-13C7DEAC5F81}">
          <x14:formula1>
            <xm:f>'Master List'!$G$402:$G$412</xm:f>
          </x14:formula1>
          <xm:sqref>I10:I828</xm:sqref>
        </x14:dataValidation>
        <x14:dataValidation type="list" allowBlank="1" showInputMessage="1" showErrorMessage="1" xr:uid="{31B6F46A-83E2-4DF9-9394-79541EA1D69B}">
          <x14:formula1>
            <xm:f>'Master List'!$E$402:$E$411</xm:f>
          </x14:formula1>
          <xm:sqref>F10:G828</xm:sqref>
        </x14:dataValidation>
        <x14:dataValidation type="list" allowBlank="1" showInputMessage="1" showErrorMessage="1" xr:uid="{9E6138B6-F733-4F84-BDF3-4C7484D3909B}">
          <x14:formula1>
            <xm:f>'Master List'!$B$402:$B$419</xm:f>
          </x14:formula1>
          <xm:sqref>C829:C904 B10:B828</xm:sqref>
        </x14:dataValidation>
        <x14:dataValidation type="list" allowBlank="1" showInputMessage="1" showErrorMessage="1" xr:uid="{8D9A5E3B-D6B1-41CA-B6B2-2848D992232C}">
          <x14:formula1>
            <xm:f>'Master List'!$D$402:$D$426</xm:f>
          </x14:formula1>
          <xm:sqref>E10:E1053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U533"/>
  <sheetViews>
    <sheetView topLeftCell="A427" zoomScale="106" zoomScaleNormal="106" workbookViewId="0">
      <selection activeCell="B447" sqref="B447"/>
    </sheetView>
  </sheetViews>
  <sheetFormatPr defaultRowHeight="14.4" x14ac:dyDescent="0.3"/>
  <cols>
    <col min="1" max="1" width="13.33203125" customWidth="1"/>
    <col min="2" max="3" width="73.44140625" customWidth="1"/>
    <col min="4" max="4" width="55.88671875" customWidth="1"/>
    <col min="5" max="5" width="62.44140625" bestFit="1" customWidth="1"/>
    <col min="6" max="6" width="53.44140625" customWidth="1"/>
    <col min="7" max="7" width="46.109375" customWidth="1"/>
    <col min="8" max="8" width="38" customWidth="1"/>
    <col min="9" max="9" width="39.33203125" customWidth="1"/>
    <col min="10" max="10" width="43.6640625" customWidth="1"/>
    <col min="11" max="11" width="75.33203125" customWidth="1"/>
    <col min="12" max="12" width="40" customWidth="1"/>
    <col min="13" max="13" width="52" customWidth="1"/>
    <col min="14" max="14" width="19" customWidth="1"/>
    <col min="15" max="15" width="37.44140625" customWidth="1"/>
    <col min="16" max="16" width="33.6640625" customWidth="1"/>
    <col min="17" max="17" width="78.88671875" customWidth="1"/>
    <col min="18" max="18" width="23" customWidth="1"/>
    <col min="19" max="19" width="37.33203125" customWidth="1"/>
    <col min="20" max="20" width="78.33203125" bestFit="1" customWidth="1"/>
    <col min="21" max="21" width="24.44140625" customWidth="1"/>
    <col min="22" max="22" width="24.6640625" customWidth="1"/>
    <col min="23" max="23" width="40" customWidth="1"/>
    <col min="24" max="24" width="70.6640625" bestFit="1" customWidth="1"/>
    <col min="25" max="25" width="52.5546875" customWidth="1"/>
    <col min="26" max="26" width="58.5546875" bestFit="1" customWidth="1"/>
    <col min="27" max="27" width="27.6640625" customWidth="1"/>
    <col min="28" max="28" width="26.109375" customWidth="1"/>
    <col min="29" max="29" width="36.6640625" customWidth="1"/>
    <col min="30" max="30" width="33.44140625" customWidth="1"/>
    <col min="31" max="31" width="68.6640625" customWidth="1"/>
    <col min="32" max="32" width="49.44140625" customWidth="1"/>
    <col min="33" max="33" width="9.33203125" customWidth="1"/>
    <col min="34" max="34" width="25.33203125" customWidth="1"/>
    <col min="35" max="35" width="68.33203125" customWidth="1"/>
    <col min="36" max="36" width="33.33203125" customWidth="1"/>
    <col min="37" max="37" width="32.6640625" customWidth="1"/>
    <col min="38" max="38" width="30" customWidth="1"/>
    <col min="39" max="39" width="33" customWidth="1"/>
    <col min="40" max="40" width="74.44140625" bestFit="1" customWidth="1"/>
    <col min="41" max="43" width="73.88671875" bestFit="1" customWidth="1"/>
    <col min="44" max="44" width="43" customWidth="1"/>
    <col min="45" max="45" width="36.44140625" customWidth="1"/>
    <col min="46" max="46" width="39.33203125" customWidth="1"/>
    <col min="47" max="47" width="39.33203125" bestFit="1" customWidth="1"/>
    <col min="48" max="48" width="40" bestFit="1" customWidth="1"/>
    <col min="49" max="49" width="39.33203125" bestFit="1" customWidth="1"/>
    <col min="50" max="50" width="40" bestFit="1" customWidth="1"/>
    <col min="51" max="51" width="47.33203125" bestFit="1" customWidth="1"/>
    <col min="52" max="52" width="72.6640625" bestFit="1" customWidth="1"/>
    <col min="53" max="53" width="72" bestFit="1" customWidth="1"/>
    <col min="54" max="54" width="51" customWidth="1"/>
    <col min="55" max="59" width="71" bestFit="1" customWidth="1"/>
    <col min="60" max="60" width="60.6640625" customWidth="1"/>
    <col min="61" max="61" width="23.6640625" customWidth="1"/>
    <col min="62" max="65" width="71" bestFit="1" customWidth="1"/>
    <col min="66" max="66" width="50.33203125" customWidth="1"/>
    <col min="67" max="67" width="72.44140625" bestFit="1" customWidth="1"/>
    <col min="68" max="68" width="39.33203125" bestFit="1" customWidth="1"/>
    <col min="69" max="69" width="61.6640625" bestFit="1" customWidth="1"/>
    <col min="70" max="70" width="50" bestFit="1" customWidth="1"/>
    <col min="71" max="72" width="39.33203125" bestFit="1" customWidth="1"/>
    <col min="73" max="73" width="52.6640625" bestFit="1" customWidth="1"/>
    <col min="74" max="74" width="41.5546875" bestFit="1" customWidth="1"/>
    <col min="75" max="75" width="40.6640625" bestFit="1" customWidth="1"/>
    <col min="76" max="76" width="46.33203125" bestFit="1" customWidth="1"/>
    <col min="77" max="77" width="75.33203125" bestFit="1" customWidth="1"/>
    <col min="78" max="78" width="44.6640625" bestFit="1" customWidth="1"/>
    <col min="79" max="92" width="39.33203125" bestFit="1" customWidth="1"/>
    <col min="93" max="93" width="39.6640625" customWidth="1"/>
    <col min="94" max="95" width="38.88671875" bestFit="1" customWidth="1"/>
    <col min="96" max="96" width="54.44140625" bestFit="1" customWidth="1"/>
  </cols>
  <sheetData>
    <row r="1" spans="1:25" x14ac:dyDescent="0.3">
      <c r="A1" s="298" t="s">
        <v>164</v>
      </c>
      <c r="B1" s="299"/>
    </row>
    <row r="2" spans="1:25" ht="15" thickBot="1" x14ac:dyDescent="0.35">
      <c r="A2" s="300"/>
      <c r="B2" s="301"/>
    </row>
    <row r="4" spans="1:25" ht="21" x14ac:dyDescent="0.4">
      <c r="B4" s="302" t="s">
        <v>165</v>
      </c>
      <c r="C4" s="302"/>
      <c r="D4" s="258"/>
      <c r="F4" s="297" t="s">
        <v>166</v>
      </c>
      <c r="G4" s="297"/>
      <c r="H4" s="297"/>
      <c r="I4" s="297"/>
    </row>
    <row r="5" spans="1:25" x14ac:dyDescent="0.3">
      <c r="F5" s="25" t="str">
        <f>C22</f>
        <v>LowOutput</v>
      </c>
      <c r="G5" s="25" t="str">
        <f>C23</f>
        <v>MidOutput</v>
      </c>
      <c r="H5" s="25" t="str">
        <f>C24</f>
        <v>HighOutput</v>
      </c>
      <c r="I5" s="25" t="str">
        <f>C25</f>
        <v>VeryHighOutput</v>
      </c>
      <c r="J5" s="25" t="str">
        <f>C26</f>
        <v>InteriorDirectional</v>
      </c>
      <c r="K5" s="25" t="str">
        <f>C27</f>
        <v>CaseLighting</v>
      </c>
      <c r="L5" s="25" t="str">
        <f>C28</f>
        <v>Troffer</v>
      </c>
      <c r="M5" s="25" t="str">
        <f>C29</f>
        <v>LinearAmbient</v>
      </c>
      <c r="N5" s="25" t="str">
        <f>C30</f>
        <v>HighBay</v>
      </c>
      <c r="O5" s="25" t="str">
        <f>C31</f>
        <v>LowBay</v>
      </c>
      <c r="P5" s="25" t="str">
        <f>C32</f>
        <v>T8FourFoot</v>
      </c>
      <c r="Q5" s="25" t="str">
        <f>C33</f>
        <v>T5FourFoot</v>
      </c>
      <c r="R5" s="25" t="str">
        <f>C34</f>
        <v>T5HOFourFoot</v>
      </c>
      <c r="S5" s="25" t="str">
        <f>C35</f>
        <v>T8TwoFoot</v>
      </c>
      <c r="T5" s="25" t="str">
        <f>C36</f>
        <v>UBendReplacementLamps</v>
      </c>
      <c r="U5" s="26" t="str">
        <f>C37</f>
        <v>T8ThreeFoot</v>
      </c>
      <c r="V5" s="27" t="str">
        <f>C38</f>
        <v>T8EightFoot</v>
      </c>
      <c r="W5" s="26" t="str">
        <f>C39</f>
        <v>VerticallyMountedLamps</v>
      </c>
      <c r="X5" s="27" t="str">
        <f>C40</f>
        <v>HorizontallyMountedLamps</v>
      </c>
      <c r="Y5" s="26" t="str">
        <f>C41</f>
        <v>A2G11BaseReplacementLamps</v>
      </c>
    </row>
    <row r="6" spans="1:25" x14ac:dyDescent="0.3">
      <c r="B6" s="1" t="s">
        <v>167</v>
      </c>
      <c r="F6" s="5" t="s">
        <v>168</v>
      </c>
      <c r="G6" s="5" t="s">
        <v>168</v>
      </c>
      <c r="H6" s="5" t="s">
        <v>168</v>
      </c>
      <c r="I6" s="5" t="s">
        <v>168</v>
      </c>
      <c r="J6" s="24" t="s">
        <v>168</v>
      </c>
      <c r="K6" s="24" t="s">
        <v>168</v>
      </c>
      <c r="L6" s="24" t="s">
        <v>168</v>
      </c>
      <c r="M6" s="24" t="s">
        <v>168</v>
      </c>
      <c r="N6" s="24" t="s">
        <v>168</v>
      </c>
      <c r="O6" s="24" t="s">
        <v>168</v>
      </c>
      <c r="P6" s="24" t="s">
        <v>168</v>
      </c>
      <c r="Q6" s="24" t="s">
        <v>168</v>
      </c>
      <c r="R6" s="24" t="s">
        <v>168</v>
      </c>
      <c r="S6" s="24" t="s">
        <v>168</v>
      </c>
      <c r="T6" s="24" t="s">
        <v>168</v>
      </c>
      <c r="U6" s="24" t="s">
        <v>168</v>
      </c>
      <c r="V6" s="24" t="s">
        <v>168</v>
      </c>
      <c r="W6" s="24" t="s">
        <v>168</v>
      </c>
      <c r="X6" s="24" t="s">
        <v>168</v>
      </c>
      <c r="Y6" s="24" t="s">
        <v>168</v>
      </c>
    </row>
    <row r="7" spans="1:25" x14ac:dyDescent="0.3">
      <c r="B7" t="s">
        <v>169</v>
      </c>
      <c r="F7" s="5" t="s">
        <v>170</v>
      </c>
      <c r="G7" s="5" t="s">
        <v>170</v>
      </c>
      <c r="H7" s="5" t="s">
        <v>170</v>
      </c>
      <c r="I7" s="5" t="s">
        <v>170</v>
      </c>
      <c r="J7" s="5" t="s">
        <v>171</v>
      </c>
      <c r="K7" s="5" t="s">
        <v>171</v>
      </c>
      <c r="L7" s="5" t="s">
        <v>171</v>
      </c>
      <c r="M7" s="5" t="s">
        <v>171</v>
      </c>
      <c r="N7" s="5" t="s">
        <v>171</v>
      </c>
      <c r="O7" s="5" t="s">
        <v>171</v>
      </c>
      <c r="P7" s="5" t="s">
        <v>171</v>
      </c>
      <c r="Q7" s="5" t="s">
        <v>171</v>
      </c>
      <c r="R7" s="5" t="s">
        <v>171</v>
      </c>
      <c r="S7" s="5" t="s">
        <v>171</v>
      </c>
      <c r="T7" s="5" t="s">
        <v>171</v>
      </c>
      <c r="U7" s="5" t="s">
        <v>171</v>
      </c>
      <c r="V7" s="5" t="s">
        <v>171</v>
      </c>
      <c r="W7" s="5" t="s">
        <v>171</v>
      </c>
      <c r="X7" s="5" t="s">
        <v>171</v>
      </c>
      <c r="Y7" s="5" t="s">
        <v>171</v>
      </c>
    </row>
    <row r="8" spans="1:25" x14ac:dyDescent="0.3">
      <c r="B8" t="s">
        <v>172</v>
      </c>
      <c r="F8" s="5" t="s">
        <v>173</v>
      </c>
      <c r="G8" s="5" t="s">
        <v>173</v>
      </c>
      <c r="H8" s="5" t="s">
        <v>173</v>
      </c>
      <c r="I8" s="5" t="s">
        <v>173</v>
      </c>
      <c r="J8" s="5" t="s">
        <v>174</v>
      </c>
      <c r="K8" s="5" t="s">
        <v>174</v>
      </c>
      <c r="L8" s="5" t="s">
        <v>174</v>
      </c>
      <c r="M8" s="5" t="s">
        <v>174</v>
      </c>
      <c r="N8" s="5" t="s">
        <v>174</v>
      </c>
      <c r="O8" s="5" t="s">
        <v>174</v>
      </c>
      <c r="P8" s="5" t="s">
        <v>174</v>
      </c>
      <c r="Q8" s="5" t="s">
        <v>174</v>
      </c>
      <c r="R8" s="5" t="s">
        <v>174</v>
      </c>
      <c r="S8" s="5" t="s">
        <v>174</v>
      </c>
      <c r="T8" s="5" t="s">
        <v>174</v>
      </c>
      <c r="U8" s="5" t="s">
        <v>174</v>
      </c>
      <c r="V8" s="5" t="s">
        <v>174</v>
      </c>
      <c r="W8" s="5" t="s">
        <v>174</v>
      </c>
      <c r="X8" s="5" t="s">
        <v>174</v>
      </c>
      <c r="Y8" s="5" t="s">
        <v>174</v>
      </c>
    </row>
    <row r="9" spans="1:25" x14ac:dyDescent="0.3">
      <c r="F9" s="5" t="s">
        <v>175</v>
      </c>
      <c r="G9" s="5" t="s">
        <v>175</v>
      </c>
      <c r="H9" s="5" t="s">
        <v>175</v>
      </c>
      <c r="I9" s="5" t="s">
        <v>175</v>
      </c>
      <c r="J9" s="5" t="s">
        <v>176</v>
      </c>
      <c r="K9" s="5" t="s">
        <v>176</v>
      </c>
      <c r="L9" s="5" t="s">
        <v>176</v>
      </c>
      <c r="M9" s="5" t="s">
        <v>176</v>
      </c>
      <c r="N9" s="5" t="s">
        <v>176</v>
      </c>
      <c r="O9" s="5" t="s">
        <v>176</v>
      </c>
      <c r="P9" s="5" t="s">
        <v>176</v>
      </c>
      <c r="Q9" s="5" t="s">
        <v>176</v>
      </c>
      <c r="R9" s="5" t="s">
        <v>176</v>
      </c>
      <c r="S9" s="5" t="s">
        <v>176</v>
      </c>
      <c r="T9" s="5" t="s">
        <v>176</v>
      </c>
      <c r="U9" s="5" t="s">
        <v>176</v>
      </c>
      <c r="V9" s="5" t="s">
        <v>176</v>
      </c>
      <c r="W9" s="5" t="s">
        <v>176</v>
      </c>
      <c r="X9" s="5" t="s">
        <v>176</v>
      </c>
      <c r="Y9" s="5" t="s">
        <v>176</v>
      </c>
    </row>
    <row r="10" spans="1:25" x14ac:dyDescent="0.3">
      <c r="B10" s="1" t="s">
        <v>66</v>
      </c>
      <c r="C10" s="1" t="s">
        <v>177</v>
      </c>
      <c r="D10" s="1" t="s">
        <v>178</v>
      </c>
      <c r="F10" s="5" t="s">
        <v>174</v>
      </c>
      <c r="G10" s="5" t="s">
        <v>174</v>
      </c>
      <c r="H10" s="5" t="s">
        <v>174</v>
      </c>
      <c r="I10" s="5" t="s">
        <v>174</v>
      </c>
      <c r="J10" s="5" t="s">
        <v>175</v>
      </c>
      <c r="K10" s="5" t="s">
        <v>175</v>
      </c>
      <c r="L10" s="5" t="s">
        <v>175</v>
      </c>
      <c r="M10" s="5" t="s">
        <v>175</v>
      </c>
      <c r="N10" s="5" t="s">
        <v>175</v>
      </c>
      <c r="O10" s="5" t="s">
        <v>175</v>
      </c>
      <c r="P10" s="5" t="s">
        <v>175</v>
      </c>
      <c r="Q10" s="5" t="s">
        <v>175</v>
      </c>
      <c r="R10" s="5" t="s">
        <v>175</v>
      </c>
      <c r="S10" s="5" t="s">
        <v>175</v>
      </c>
      <c r="T10" s="5" t="s">
        <v>175</v>
      </c>
      <c r="U10" s="5" t="s">
        <v>175</v>
      </c>
      <c r="V10" s="5" t="s">
        <v>175</v>
      </c>
      <c r="W10" s="5" t="s">
        <v>175</v>
      </c>
      <c r="X10" s="5" t="s">
        <v>175</v>
      </c>
      <c r="Y10" s="5" t="s">
        <v>175</v>
      </c>
    </row>
    <row r="11" spans="1:25" x14ac:dyDescent="0.3">
      <c r="B11" t="s">
        <v>179</v>
      </c>
      <c r="C11" t="s">
        <v>180</v>
      </c>
      <c r="D11" t="s">
        <v>181</v>
      </c>
      <c r="F11" s="5" t="s">
        <v>182</v>
      </c>
      <c r="G11" s="5" t="s">
        <v>182</v>
      </c>
      <c r="H11" s="5" t="s">
        <v>182</v>
      </c>
      <c r="I11" s="5" t="s">
        <v>182</v>
      </c>
      <c r="J11" s="5" t="s">
        <v>183</v>
      </c>
      <c r="K11" s="5" t="s">
        <v>183</v>
      </c>
      <c r="L11" s="5" t="s">
        <v>183</v>
      </c>
      <c r="M11" s="5" t="s">
        <v>183</v>
      </c>
      <c r="N11" s="5" t="s">
        <v>183</v>
      </c>
      <c r="O11" s="5" t="s">
        <v>183</v>
      </c>
      <c r="P11" s="5" t="s">
        <v>183</v>
      </c>
      <c r="Q11" s="5" t="s">
        <v>183</v>
      </c>
      <c r="R11" s="5" t="s">
        <v>183</v>
      </c>
      <c r="S11" s="5" t="s">
        <v>183</v>
      </c>
      <c r="T11" s="5" t="s">
        <v>183</v>
      </c>
      <c r="U11" s="5" t="s">
        <v>183</v>
      </c>
      <c r="V11" s="5" t="s">
        <v>183</v>
      </c>
      <c r="W11" s="5" t="s">
        <v>183</v>
      </c>
      <c r="X11" s="5" t="s">
        <v>183</v>
      </c>
      <c r="Y11" s="5" t="s">
        <v>183</v>
      </c>
    </row>
    <row r="12" spans="1:25" x14ac:dyDescent="0.3">
      <c r="B12" t="s">
        <v>184</v>
      </c>
      <c r="C12" t="s">
        <v>185</v>
      </c>
      <c r="D12" t="s">
        <v>186</v>
      </c>
      <c r="F12" s="5" t="s">
        <v>187</v>
      </c>
      <c r="G12" s="5" t="s">
        <v>187</v>
      </c>
      <c r="H12" s="5" t="s">
        <v>187</v>
      </c>
      <c r="I12" s="5" t="s">
        <v>187</v>
      </c>
      <c r="J12" s="5" t="s">
        <v>188</v>
      </c>
      <c r="K12" s="5" t="s">
        <v>188</v>
      </c>
      <c r="L12" s="5" t="s">
        <v>188</v>
      </c>
      <c r="M12" s="5" t="s">
        <v>188</v>
      </c>
      <c r="N12" s="5" t="s">
        <v>188</v>
      </c>
      <c r="O12" s="5" t="s">
        <v>188</v>
      </c>
      <c r="P12" s="5" t="s">
        <v>188</v>
      </c>
      <c r="Q12" s="5" t="s">
        <v>188</v>
      </c>
      <c r="R12" s="5" t="s">
        <v>188</v>
      </c>
      <c r="S12" s="5" t="s">
        <v>188</v>
      </c>
      <c r="T12" s="5" t="s">
        <v>188</v>
      </c>
      <c r="U12" s="5" t="s">
        <v>188</v>
      </c>
      <c r="V12" s="5" t="s">
        <v>188</v>
      </c>
      <c r="W12" s="5" t="s">
        <v>188</v>
      </c>
      <c r="X12" s="5" t="s">
        <v>188</v>
      </c>
      <c r="Y12" s="5" t="s">
        <v>188</v>
      </c>
    </row>
    <row r="13" spans="1:25" x14ac:dyDescent="0.3">
      <c r="B13" t="s">
        <v>189</v>
      </c>
      <c r="C13" t="s">
        <v>190</v>
      </c>
      <c r="D13" t="s">
        <v>191</v>
      </c>
      <c r="F13" s="5" t="s">
        <v>192</v>
      </c>
      <c r="G13" s="5" t="s">
        <v>192</v>
      </c>
      <c r="H13" s="5" t="s">
        <v>192</v>
      </c>
      <c r="I13" s="5" t="s">
        <v>192</v>
      </c>
      <c r="J13" s="5" t="s">
        <v>193</v>
      </c>
      <c r="K13" s="5" t="s">
        <v>193</v>
      </c>
      <c r="L13" s="5" t="s">
        <v>193</v>
      </c>
      <c r="M13" s="5" t="s">
        <v>193</v>
      </c>
      <c r="N13" s="5" t="s">
        <v>193</v>
      </c>
      <c r="O13" s="5" t="s">
        <v>193</v>
      </c>
      <c r="P13" s="5" t="s">
        <v>193</v>
      </c>
      <c r="Q13" s="5" t="s">
        <v>193</v>
      </c>
      <c r="R13" s="5" t="s">
        <v>193</v>
      </c>
      <c r="S13" s="5" t="s">
        <v>193</v>
      </c>
      <c r="T13" s="5" t="s">
        <v>193</v>
      </c>
      <c r="U13" s="5" t="s">
        <v>193</v>
      </c>
      <c r="V13" s="5" t="s">
        <v>193</v>
      </c>
      <c r="W13" s="5" t="s">
        <v>193</v>
      </c>
      <c r="X13" s="5" t="s">
        <v>193</v>
      </c>
      <c r="Y13" s="5" t="s">
        <v>193</v>
      </c>
    </row>
    <row r="14" spans="1:25" x14ac:dyDescent="0.3">
      <c r="B14" t="s">
        <v>194</v>
      </c>
      <c r="C14" t="s">
        <v>195</v>
      </c>
      <c r="D14" t="s">
        <v>196</v>
      </c>
      <c r="F14" s="5" t="s">
        <v>197</v>
      </c>
      <c r="G14" s="5" t="s">
        <v>197</v>
      </c>
      <c r="H14" s="5" t="s">
        <v>197</v>
      </c>
      <c r="I14" s="5" t="s">
        <v>197</v>
      </c>
      <c r="J14" s="5" t="s">
        <v>198</v>
      </c>
      <c r="K14" s="5" t="s">
        <v>198</v>
      </c>
      <c r="L14" s="5" t="s">
        <v>198</v>
      </c>
      <c r="M14" s="5" t="s">
        <v>198</v>
      </c>
      <c r="N14" s="5" t="s">
        <v>198</v>
      </c>
      <c r="O14" s="5" t="s">
        <v>198</v>
      </c>
      <c r="P14" s="5" t="s">
        <v>198</v>
      </c>
      <c r="Q14" s="5" t="s">
        <v>198</v>
      </c>
      <c r="R14" s="5" t="s">
        <v>198</v>
      </c>
      <c r="S14" s="5" t="s">
        <v>198</v>
      </c>
      <c r="T14" s="5" t="s">
        <v>198</v>
      </c>
      <c r="U14" s="5" t="s">
        <v>198</v>
      </c>
      <c r="V14" s="5" t="s">
        <v>198</v>
      </c>
      <c r="W14" s="5" t="s">
        <v>198</v>
      </c>
      <c r="X14" s="5" t="s">
        <v>198</v>
      </c>
      <c r="Y14" s="5" t="s">
        <v>198</v>
      </c>
    </row>
    <row r="15" spans="1:25" x14ac:dyDescent="0.3">
      <c r="B15" t="s">
        <v>199</v>
      </c>
      <c r="C15" t="s">
        <v>200</v>
      </c>
      <c r="D15" t="s">
        <v>201</v>
      </c>
      <c r="F15" s="8" t="s">
        <v>202</v>
      </c>
      <c r="G15" s="8" t="s">
        <v>202</v>
      </c>
      <c r="H15" s="8" t="s">
        <v>202</v>
      </c>
      <c r="I15" s="8" t="s">
        <v>202</v>
      </c>
      <c r="J15" s="8" t="s">
        <v>203</v>
      </c>
      <c r="K15" s="8" t="s">
        <v>203</v>
      </c>
      <c r="L15" s="8" t="s">
        <v>203</v>
      </c>
      <c r="M15" s="8" t="s">
        <v>203</v>
      </c>
      <c r="N15" s="8" t="s">
        <v>203</v>
      </c>
      <c r="O15" s="8" t="s">
        <v>203</v>
      </c>
      <c r="P15" s="8" t="s">
        <v>203</v>
      </c>
      <c r="Q15" s="8" t="s">
        <v>203</v>
      </c>
      <c r="R15" s="8" t="s">
        <v>203</v>
      </c>
      <c r="S15" s="8" t="s">
        <v>203</v>
      </c>
      <c r="T15" s="8" t="s">
        <v>203</v>
      </c>
      <c r="U15" s="8" t="s">
        <v>203</v>
      </c>
      <c r="V15" s="8" t="s">
        <v>203</v>
      </c>
      <c r="W15" s="8" t="s">
        <v>203</v>
      </c>
      <c r="X15" s="8" t="s">
        <v>203</v>
      </c>
      <c r="Y15" s="8" t="s">
        <v>203</v>
      </c>
    </row>
    <row r="16" spans="1:25" x14ac:dyDescent="0.3">
      <c r="B16" t="s">
        <v>204</v>
      </c>
      <c r="C16" t="s">
        <v>205</v>
      </c>
      <c r="D16" t="s">
        <v>206</v>
      </c>
      <c r="F16" s="8" t="s">
        <v>207</v>
      </c>
      <c r="G16" s="8" t="s">
        <v>207</v>
      </c>
      <c r="H16" s="8" t="s">
        <v>207</v>
      </c>
      <c r="I16" s="8" t="s">
        <v>207</v>
      </c>
      <c r="J16" s="8" t="s">
        <v>208</v>
      </c>
      <c r="K16" s="8" t="s">
        <v>208</v>
      </c>
      <c r="L16" s="8" t="s">
        <v>208</v>
      </c>
      <c r="M16" s="8" t="s">
        <v>208</v>
      </c>
      <c r="N16" s="8" t="s">
        <v>208</v>
      </c>
      <c r="O16" s="8" t="s">
        <v>208</v>
      </c>
      <c r="P16" s="8" t="s">
        <v>208</v>
      </c>
      <c r="Q16" s="8" t="s">
        <v>208</v>
      </c>
      <c r="R16" s="8" t="s">
        <v>208</v>
      </c>
      <c r="S16" s="8" t="s">
        <v>208</v>
      </c>
      <c r="T16" s="8" t="s">
        <v>208</v>
      </c>
      <c r="U16" s="8" t="s">
        <v>208</v>
      </c>
      <c r="V16" s="8" t="s">
        <v>208</v>
      </c>
      <c r="W16" s="8" t="s">
        <v>208</v>
      </c>
      <c r="X16" s="8" t="s">
        <v>208</v>
      </c>
      <c r="Y16" s="8" t="s">
        <v>208</v>
      </c>
    </row>
    <row r="17" spans="2:25" x14ac:dyDescent="0.3">
      <c r="B17" s="169" t="s">
        <v>209</v>
      </c>
      <c r="C17" s="169" t="s">
        <v>210</v>
      </c>
      <c r="D17" s="169" t="s">
        <v>211</v>
      </c>
      <c r="F17" s="8" t="s">
        <v>212</v>
      </c>
      <c r="G17" s="8" t="s">
        <v>212</v>
      </c>
      <c r="H17" s="8" t="s">
        <v>212</v>
      </c>
      <c r="I17" s="8" t="s">
        <v>212</v>
      </c>
      <c r="J17" s="8" t="s">
        <v>213</v>
      </c>
      <c r="K17" s="8" t="s">
        <v>213</v>
      </c>
      <c r="L17" s="8" t="s">
        <v>213</v>
      </c>
      <c r="M17" s="8" t="s">
        <v>213</v>
      </c>
      <c r="N17" s="8" t="s">
        <v>213</v>
      </c>
      <c r="O17" s="8" t="s">
        <v>213</v>
      </c>
      <c r="P17" s="8" t="s">
        <v>213</v>
      </c>
      <c r="Q17" s="8" t="s">
        <v>213</v>
      </c>
      <c r="R17" s="8" t="s">
        <v>213</v>
      </c>
      <c r="S17" s="8" t="s">
        <v>213</v>
      </c>
      <c r="T17" s="8" t="s">
        <v>213</v>
      </c>
      <c r="U17" s="8" t="s">
        <v>213</v>
      </c>
      <c r="V17" s="8" t="s">
        <v>213</v>
      </c>
      <c r="W17" s="8" t="s">
        <v>213</v>
      </c>
      <c r="X17" s="8" t="s">
        <v>213</v>
      </c>
      <c r="Y17" s="8" t="s">
        <v>213</v>
      </c>
    </row>
    <row r="18" spans="2:25" x14ac:dyDescent="0.3">
      <c r="B18" t="s">
        <v>214</v>
      </c>
      <c r="C18" t="s">
        <v>215</v>
      </c>
      <c r="D18" t="s">
        <v>216</v>
      </c>
      <c r="F18" s="5" t="s">
        <v>217</v>
      </c>
      <c r="G18" s="5" t="s">
        <v>217</v>
      </c>
      <c r="H18" s="5" t="s">
        <v>217</v>
      </c>
      <c r="I18" s="5" t="s">
        <v>217</v>
      </c>
      <c r="J18" s="8" t="s">
        <v>218</v>
      </c>
      <c r="K18" s="8" t="s">
        <v>218</v>
      </c>
      <c r="L18" s="8" t="s">
        <v>218</v>
      </c>
      <c r="M18" s="8" t="s">
        <v>218</v>
      </c>
      <c r="N18" s="8" t="s">
        <v>218</v>
      </c>
      <c r="O18" s="8" t="s">
        <v>218</v>
      </c>
      <c r="P18" s="8" t="s">
        <v>218</v>
      </c>
      <c r="Q18" s="8" t="s">
        <v>218</v>
      </c>
      <c r="R18" s="8" t="s">
        <v>218</v>
      </c>
      <c r="S18" s="8" t="s">
        <v>218</v>
      </c>
      <c r="T18" s="8" t="s">
        <v>218</v>
      </c>
      <c r="U18" s="8" t="s">
        <v>218</v>
      </c>
      <c r="V18" s="8" t="s">
        <v>218</v>
      </c>
      <c r="W18" s="8" t="s">
        <v>218</v>
      </c>
      <c r="X18" s="8" t="s">
        <v>218</v>
      </c>
      <c r="Y18" s="8" t="s">
        <v>218</v>
      </c>
    </row>
    <row r="19" spans="2:25" x14ac:dyDescent="0.3">
      <c r="B19" s="169" t="s">
        <v>219</v>
      </c>
      <c r="C19" s="169" t="s">
        <v>220</v>
      </c>
      <c r="D19" s="169" t="s">
        <v>221</v>
      </c>
      <c r="F19" s="5" t="s">
        <v>222</v>
      </c>
      <c r="G19" s="5" t="s">
        <v>222</v>
      </c>
      <c r="H19" s="5" t="s">
        <v>222</v>
      </c>
      <c r="I19" s="5" t="s">
        <v>222</v>
      </c>
      <c r="J19" s="8" t="s">
        <v>223</v>
      </c>
      <c r="K19" s="8" t="s">
        <v>223</v>
      </c>
      <c r="L19" s="8" t="s">
        <v>223</v>
      </c>
      <c r="M19" s="8" t="s">
        <v>223</v>
      </c>
      <c r="N19" s="8" t="s">
        <v>223</v>
      </c>
      <c r="O19" s="8" t="s">
        <v>223</v>
      </c>
      <c r="P19" s="8" t="s">
        <v>223</v>
      </c>
      <c r="Q19" s="8" t="s">
        <v>223</v>
      </c>
      <c r="R19" s="8" t="s">
        <v>223</v>
      </c>
      <c r="S19" s="8" t="s">
        <v>223</v>
      </c>
      <c r="T19" s="8" t="s">
        <v>223</v>
      </c>
      <c r="U19" s="8" t="s">
        <v>223</v>
      </c>
      <c r="V19" s="8" t="s">
        <v>223</v>
      </c>
      <c r="W19" s="8" t="s">
        <v>223</v>
      </c>
      <c r="X19" s="8" t="s">
        <v>223</v>
      </c>
      <c r="Y19" s="8" t="s">
        <v>223</v>
      </c>
    </row>
    <row r="20" spans="2:25" x14ac:dyDescent="0.3">
      <c r="F20" s="5" t="s">
        <v>224</v>
      </c>
      <c r="G20" s="5" t="s">
        <v>224</v>
      </c>
      <c r="H20" s="5" t="s">
        <v>224</v>
      </c>
      <c r="I20" s="5" t="s">
        <v>224</v>
      </c>
      <c r="J20" s="8" t="s">
        <v>225</v>
      </c>
      <c r="K20" s="8" t="s">
        <v>225</v>
      </c>
      <c r="L20" s="8" t="s">
        <v>225</v>
      </c>
      <c r="M20" s="8" t="s">
        <v>225</v>
      </c>
      <c r="N20" s="8" t="s">
        <v>225</v>
      </c>
      <c r="O20" s="8" t="s">
        <v>225</v>
      </c>
      <c r="P20" s="8" t="s">
        <v>225</v>
      </c>
      <c r="Q20" s="8" t="s">
        <v>225</v>
      </c>
      <c r="R20" s="8" t="s">
        <v>225</v>
      </c>
      <c r="S20" s="8" t="s">
        <v>225</v>
      </c>
      <c r="T20" s="8" t="s">
        <v>225</v>
      </c>
      <c r="U20" s="8" t="s">
        <v>225</v>
      </c>
      <c r="V20" s="8" t="s">
        <v>225</v>
      </c>
      <c r="W20" s="8" t="s">
        <v>225</v>
      </c>
      <c r="X20" s="8" t="s">
        <v>225</v>
      </c>
      <c r="Y20" s="8" t="s">
        <v>225</v>
      </c>
    </row>
    <row r="21" spans="2:25" x14ac:dyDescent="0.3">
      <c r="B21" s="1" t="s">
        <v>67</v>
      </c>
      <c r="C21" s="1" t="s">
        <v>226</v>
      </c>
      <c r="D21" s="1" t="s">
        <v>227</v>
      </c>
      <c r="F21" s="5" t="s">
        <v>228</v>
      </c>
      <c r="G21" s="5" t="s">
        <v>228</v>
      </c>
      <c r="H21" s="5" t="s">
        <v>228</v>
      </c>
      <c r="I21" s="5" t="s">
        <v>228</v>
      </c>
      <c r="J21" s="8" t="s">
        <v>229</v>
      </c>
      <c r="K21" s="8" t="s">
        <v>229</v>
      </c>
      <c r="L21" s="8" t="s">
        <v>229</v>
      </c>
      <c r="M21" s="8" t="s">
        <v>229</v>
      </c>
      <c r="N21" s="8" t="s">
        <v>229</v>
      </c>
      <c r="O21" s="8" t="s">
        <v>229</v>
      </c>
      <c r="P21" s="8" t="s">
        <v>229</v>
      </c>
      <c r="Q21" s="8" t="s">
        <v>229</v>
      </c>
      <c r="R21" s="8" t="s">
        <v>229</v>
      </c>
      <c r="S21" s="8" t="s">
        <v>229</v>
      </c>
      <c r="T21" s="8" t="s">
        <v>229</v>
      </c>
      <c r="U21" s="8" t="s">
        <v>229</v>
      </c>
      <c r="V21" s="8" t="s">
        <v>229</v>
      </c>
      <c r="W21" s="8" t="s">
        <v>229</v>
      </c>
      <c r="X21" s="8" t="s">
        <v>229</v>
      </c>
      <c r="Y21" s="8" t="s">
        <v>229</v>
      </c>
    </row>
    <row r="22" spans="2:25" x14ac:dyDescent="0.3">
      <c r="B22" t="s">
        <v>230</v>
      </c>
      <c r="C22" t="s">
        <v>231</v>
      </c>
      <c r="D22" t="s">
        <v>232</v>
      </c>
      <c r="F22" s="5" t="s">
        <v>176</v>
      </c>
      <c r="G22" s="5" t="s">
        <v>176</v>
      </c>
      <c r="H22" s="5" t="s">
        <v>176</v>
      </c>
      <c r="I22" s="5" t="s">
        <v>176</v>
      </c>
      <c r="J22" s="8"/>
      <c r="K22" s="8"/>
      <c r="L22" s="8"/>
      <c r="M22" s="8"/>
      <c r="N22" s="8"/>
      <c r="O22" s="8"/>
      <c r="P22" s="8"/>
      <c r="Q22" s="8"/>
      <c r="R22" s="8"/>
      <c r="S22" s="8"/>
      <c r="T22" s="8"/>
      <c r="U22" s="8"/>
      <c r="V22" s="8"/>
      <c r="W22" s="8"/>
      <c r="X22" s="8"/>
      <c r="Y22" s="8"/>
    </row>
    <row r="23" spans="2:25" x14ac:dyDescent="0.3">
      <c r="B23" t="s">
        <v>233</v>
      </c>
      <c r="C23" t="s">
        <v>234</v>
      </c>
      <c r="D23" t="s">
        <v>235</v>
      </c>
      <c r="F23" s="5" t="s">
        <v>236</v>
      </c>
      <c r="G23" s="5" t="s">
        <v>236</v>
      </c>
      <c r="H23" s="5" t="s">
        <v>236</v>
      </c>
      <c r="I23" s="5" t="s">
        <v>236</v>
      </c>
      <c r="J23" s="8"/>
      <c r="K23" s="8"/>
      <c r="L23" s="8"/>
      <c r="M23" s="8"/>
      <c r="N23" s="8"/>
      <c r="O23" s="8"/>
      <c r="P23" s="8"/>
      <c r="Q23" s="8"/>
      <c r="R23" s="8"/>
      <c r="S23" s="8"/>
      <c r="T23" s="8"/>
      <c r="U23" s="8"/>
      <c r="V23" s="8"/>
      <c r="W23" s="8"/>
      <c r="X23" s="8"/>
      <c r="Y23" s="8"/>
    </row>
    <row r="24" spans="2:25" x14ac:dyDescent="0.3">
      <c r="B24" t="s">
        <v>237</v>
      </c>
      <c r="C24" t="s">
        <v>238</v>
      </c>
      <c r="D24" t="s">
        <v>239</v>
      </c>
      <c r="F24" s="5" t="s">
        <v>240</v>
      </c>
      <c r="G24" s="5" t="s">
        <v>240</v>
      </c>
      <c r="H24" s="5" t="s">
        <v>240</v>
      </c>
      <c r="I24" s="5" t="s">
        <v>240</v>
      </c>
      <c r="J24" s="8"/>
      <c r="K24" s="8"/>
      <c r="L24" s="8"/>
      <c r="M24" s="8"/>
      <c r="N24" s="8"/>
      <c r="O24" s="8"/>
      <c r="P24" s="8"/>
      <c r="Q24" s="8"/>
      <c r="R24" s="8"/>
      <c r="S24" s="8"/>
      <c r="T24" s="8"/>
      <c r="U24" s="8"/>
      <c r="V24" s="8"/>
      <c r="W24" s="8"/>
      <c r="X24" s="8"/>
      <c r="Y24" s="8"/>
    </row>
    <row r="25" spans="2:25" x14ac:dyDescent="0.3">
      <c r="B25" t="s">
        <v>241</v>
      </c>
      <c r="C25" t="s">
        <v>242</v>
      </c>
      <c r="D25" t="s">
        <v>243</v>
      </c>
      <c r="F25" s="5" t="s">
        <v>244</v>
      </c>
      <c r="G25" s="5" t="s">
        <v>244</v>
      </c>
      <c r="H25" s="5" t="s">
        <v>244</v>
      </c>
      <c r="I25" s="5" t="s">
        <v>244</v>
      </c>
      <c r="J25" s="8"/>
      <c r="K25" s="8"/>
      <c r="L25" s="8"/>
      <c r="M25" s="8"/>
      <c r="N25" s="8"/>
      <c r="O25" s="8"/>
      <c r="P25" s="8"/>
      <c r="Q25" s="8"/>
      <c r="R25" s="8"/>
      <c r="S25" s="8"/>
      <c r="T25" s="8"/>
      <c r="U25" s="8"/>
      <c r="V25" s="8"/>
      <c r="W25" s="8"/>
      <c r="X25" s="8"/>
      <c r="Y25" s="8"/>
    </row>
    <row r="26" spans="2:25" x14ac:dyDescent="0.3">
      <c r="B26" t="s">
        <v>245</v>
      </c>
      <c r="C26" t="s">
        <v>246</v>
      </c>
      <c r="D26" t="s">
        <v>247</v>
      </c>
      <c r="F26" s="5" t="s">
        <v>248</v>
      </c>
      <c r="G26" s="5" t="s">
        <v>248</v>
      </c>
      <c r="H26" s="5" t="s">
        <v>248</v>
      </c>
      <c r="I26" s="5" t="s">
        <v>248</v>
      </c>
      <c r="J26" s="8"/>
      <c r="K26" s="8"/>
      <c r="L26" s="8"/>
      <c r="M26" s="8"/>
      <c r="N26" s="8"/>
      <c r="O26" s="8"/>
      <c r="P26" s="8"/>
      <c r="Q26" s="8"/>
      <c r="R26" s="8"/>
      <c r="S26" s="8"/>
      <c r="T26" s="8"/>
      <c r="U26" s="8"/>
      <c r="V26" s="8"/>
      <c r="W26" s="8"/>
      <c r="X26" s="8"/>
      <c r="Y26" s="8"/>
    </row>
    <row r="27" spans="2:25" x14ac:dyDescent="0.3">
      <c r="B27" t="s">
        <v>249</v>
      </c>
      <c r="C27" t="s">
        <v>250</v>
      </c>
      <c r="D27" t="s">
        <v>251</v>
      </c>
      <c r="F27" s="5" t="s">
        <v>252</v>
      </c>
      <c r="G27" s="5" t="s">
        <v>252</v>
      </c>
      <c r="H27" s="5" t="s">
        <v>252</v>
      </c>
      <c r="I27" s="5" t="s">
        <v>252</v>
      </c>
      <c r="J27" s="8"/>
      <c r="K27" s="8"/>
      <c r="L27" s="8"/>
      <c r="M27" s="8"/>
      <c r="N27" s="8"/>
      <c r="O27" s="8"/>
      <c r="P27" s="8"/>
      <c r="Q27" s="8"/>
      <c r="R27" s="8"/>
      <c r="S27" s="8"/>
      <c r="T27" s="8"/>
      <c r="U27" s="8"/>
      <c r="V27" s="8"/>
      <c r="W27" s="8"/>
      <c r="X27" s="8"/>
      <c r="Y27" s="8"/>
    </row>
    <row r="28" spans="2:25" x14ac:dyDescent="0.3">
      <c r="B28" t="s">
        <v>253</v>
      </c>
      <c r="C28" t="s">
        <v>253</v>
      </c>
      <c r="D28" t="s">
        <v>254</v>
      </c>
      <c r="F28" s="5" t="s">
        <v>255</v>
      </c>
      <c r="G28" s="5" t="s">
        <v>255</v>
      </c>
      <c r="H28" s="5" t="s">
        <v>255</v>
      </c>
      <c r="I28" s="5" t="s">
        <v>255</v>
      </c>
      <c r="J28" s="8"/>
      <c r="K28" s="8"/>
      <c r="L28" s="8"/>
      <c r="M28" s="8"/>
      <c r="N28" s="8"/>
      <c r="O28" s="8"/>
      <c r="P28" s="8"/>
      <c r="Q28" s="8"/>
      <c r="R28" s="8"/>
      <c r="S28" s="8"/>
      <c r="T28" s="8"/>
      <c r="U28" s="8"/>
      <c r="V28" s="8"/>
      <c r="W28" s="8"/>
      <c r="X28" s="8"/>
      <c r="Y28" s="8"/>
    </row>
    <row r="29" spans="2:25" x14ac:dyDescent="0.3">
      <c r="B29" t="s">
        <v>256</v>
      </c>
      <c r="C29" t="s">
        <v>257</v>
      </c>
      <c r="D29" t="s">
        <v>258</v>
      </c>
      <c r="F29" s="5" t="s">
        <v>259</v>
      </c>
      <c r="G29" s="5" t="s">
        <v>259</v>
      </c>
      <c r="H29" s="5" t="s">
        <v>259</v>
      </c>
      <c r="I29" s="5" t="s">
        <v>259</v>
      </c>
      <c r="J29" s="8"/>
      <c r="K29" s="8"/>
      <c r="L29" s="8"/>
      <c r="M29" s="8"/>
      <c r="N29" s="8"/>
      <c r="O29" s="8"/>
      <c r="P29" s="8"/>
      <c r="Q29" s="8"/>
      <c r="R29" s="8"/>
      <c r="S29" s="8"/>
      <c r="T29" s="8"/>
      <c r="U29" s="8"/>
      <c r="V29" s="8"/>
      <c r="W29" s="8"/>
      <c r="X29" s="8"/>
      <c r="Y29" s="8"/>
    </row>
    <row r="30" spans="2:25" x14ac:dyDescent="0.3">
      <c r="B30" t="s">
        <v>260</v>
      </c>
      <c r="C30" t="s">
        <v>261</v>
      </c>
      <c r="D30" t="s">
        <v>262</v>
      </c>
      <c r="F30" s="5" t="s">
        <v>263</v>
      </c>
      <c r="G30" s="5" t="s">
        <v>263</v>
      </c>
      <c r="H30" s="5" t="s">
        <v>263</v>
      </c>
      <c r="I30" s="5" t="s">
        <v>263</v>
      </c>
      <c r="J30" s="8"/>
      <c r="K30" s="8"/>
      <c r="L30" s="8"/>
      <c r="M30" s="8"/>
      <c r="N30" s="8"/>
      <c r="O30" s="8"/>
      <c r="P30" s="8"/>
      <c r="Q30" s="8"/>
      <c r="R30" s="8"/>
      <c r="S30" s="8"/>
      <c r="T30" s="8"/>
      <c r="U30" s="8"/>
      <c r="V30" s="8"/>
      <c r="W30" s="8"/>
      <c r="X30" s="8"/>
      <c r="Y30" s="8"/>
    </row>
    <row r="31" spans="2:25" x14ac:dyDescent="0.3">
      <c r="B31" t="s">
        <v>264</v>
      </c>
      <c r="C31" t="s">
        <v>265</v>
      </c>
      <c r="D31" t="s">
        <v>266</v>
      </c>
      <c r="F31" s="5" t="s">
        <v>267</v>
      </c>
      <c r="G31" s="5" t="s">
        <v>267</v>
      </c>
      <c r="H31" s="5" t="s">
        <v>267</v>
      </c>
      <c r="I31" s="5" t="s">
        <v>267</v>
      </c>
      <c r="J31" s="8"/>
      <c r="K31" s="8"/>
      <c r="L31" s="8"/>
      <c r="M31" s="8"/>
      <c r="N31" s="8"/>
      <c r="O31" s="8"/>
      <c r="P31" s="8"/>
      <c r="Q31" s="8"/>
      <c r="R31" s="8"/>
      <c r="S31" s="8"/>
      <c r="T31" s="8"/>
      <c r="U31" s="8"/>
      <c r="V31" s="8"/>
      <c r="W31" s="8"/>
      <c r="X31" s="8"/>
      <c r="Y31" s="8"/>
    </row>
    <row r="32" spans="2:25" x14ac:dyDescent="0.3">
      <c r="B32" t="s">
        <v>268</v>
      </c>
      <c r="C32" t="s">
        <v>269</v>
      </c>
      <c r="D32" t="s">
        <v>270</v>
      </c>
      <c r="F32" s="5" t="s">
        <v>271</v>
      </c>
      <c r="G32" s="5" t="s">
        <v>271</v>
      </c>
      <c r="H32" s="5" t="s">
        <v>271</v>
      </c>
      <c r="I32" s="5" t="s">
        <v>271</v>
      </c>
      <c r="J32" s="8"/>
      <c r="K32" s="8"/>
      <c r="L32" s="8"/>
      <c r="M32" s="8"/>
      <c r="N32" s="8"/>
      <c r="O32" s="8"/>
      <c r="P32" s="8"/>
      <c r="Q32" s="8"/>
      <c r="R32" s="8"/>
      <c r="S32" s="8"/>
      <c r="T32" s="8"/>
      <c r="U32" s="8"/>
      <c r="V32" s="8"/>
      <c r="W32" s="8"/>
      <c r="X32" s="8"/>
      <c r="Y32" s="8"/>
    </row>
    <row r="33" spans="2:99" x14ac:dyDescent="0.3">
      <c r="B33" t="s">
        <v>272</v>
      </c>
      <c r="C33" t="s">
        <v>273</v>
      </c>
      <c r="D33" t="s">
        <v>274</v>
      </c>
      <c r="F33" s="5" t="s">
        <v>275</v>
      </c>
      <c r="G33" s="5" t="s">
        <v>275</v>
      </c>
      <c r="H33" s="5" t="s">
        <v>275</v>
      </c>
      <c r="I33" s="5" t="s">
        <v>275</v>
      </c>
      <c r="J33" s="8"/>
      <c r="K33" s="8"/>
      <c r="L33" s="8"/>
      <c r="M33" s="8"/>
      <c r="N33" s="8"/>
      <c r="O33" s="8"/>
      <c r="P33" s="8"/>
      <c r="Q33" s="8"/>
      <c r="R33" s="8"/>
      <c r="S33" s="8"/>
      <c r="T33" s="8"/>
      <c r="U33" s="8"/>
      <c r="V33" s="8"/>
      <c r="W33" s="8"/>
      <c r="X33" s="8"/>
      <c r="Y33" s="8"/>
    </row>
    <row r="34" spans="2:99" x14ac:dyDescent="0.3">
      <c r="B34" t="s">
        <v>276</v>
      </c>
      <c r="C34" t="s">
        <v>277</v>
      </c>
      <c r="D34" t="s">
        <v>278</v>
      </c>
      <c r="F34" s="5" t="s">
        <v>279</v>
      </c>
      <c r="G34" s="5" t="s">
        <v>279</v>
      </c>
      <c r="H34" s="5" t="s">
        <v>279</v>
      </c>
      <c r="I34" s="5" t="s">
        <v>279</v>
      </c>
      <c r="J34" s="8"/>
      <c r="K34" s="8"/>
      <c r="L34" s="8"/>
      <c r="M34" s="8"/>
      <c r="N34" s="8"/>
      <c r="O34" s="8"/>
      <c r="P34" s="8"/>
      <c r="Q34" s="8"/>
      <c r="R34" s="8"/>
      <c r="S34" s="8"/>
      <c r="T34" s="8"/>
      <c r="U34" s="8"/>
      <c r="V34" s="8"/>
      <c r="W34" s="8"/>
      <c r="X34" s="8"/>
      <c r="Y34" s="8"/>
    </row>
    <row r="35" spans="2:99" x14ac:dyDescent="0.3">
      <c r="B35" t="s">
        <v>280</v>
      </c>
      <c r="C35" t="s">
        <v>281</v>
      </c>
      <c r="D35" t="s">
        <v>282</v>
      </c>
      <c r="F35" s="5" t="s">
        <v>283</v>
      </c>
      <c r="G35" s="5" t="s">
        <v>283</v>
      </c>
      <c r="H35" s="5" t="s">
        <v>283</v>
      </c>
      <c r="I35" s="5" t="s">
        <v>283</v>
      </c>
      <c r="J35" s="8"/>
      <c r="K35" s="8"/>
      <c r="L35" s="8"/>
      <c r="M35" s="8"/>
      <c r="N35" s="8"/>
      <c r="O35" s="8"/>
      <c r="P35" s="8"/>
      <c r="Q35" s="8"/>
      <c r="R35" s="8"/>
      <c r="S35" s="8"/>
      <c r="T35" s="8"/>
      <c r="U35" s="8"/>
      <c r="V35" s="8"/>
      <c r="W35" s="8"/>
      <c r="X35" s="8"/>
      <c r="Y35" s="8"/>
    </row>
    <row r="36" spans="2:99" x14ac:dyDescent="0.3">
      <c r="B36" t="s">
        <v>284</v>
      </c>
      <c r="C36" t="s">
        <v>285</v>
      </c>
      <c r="D36" t="s">
        <v>286</v>
      </c>
      <c r="F36" s="5" t="s">
        <v>287</v>
      </c>
      <c r="G36" s="5" t="s">
        <v>287</v>
      </c>
      <c r="H36" s="5" t="s">
        <v>287</v>
      </c>
      <c r="I36" s="5" t="s">
        <v>287</v>
      </c>
      <c r="J36" s="8"/>
      <c r="K36" s="8"/>
      <c r="L36" s="8"/>
      <c r="M36" s="8"/>
      <c r="N36" s="8"/>
      <c r="O36" s="8"/>
      <c r="P36" s="8"/>
      <c r="Q36" s="8"/>
      <c r="R36" s="8"/>
      <c r="S36" s="8"/>
      <c r="T36" s="8"/>
      <c r="U36" s="8"/>
      <c r="V36" s="8"/>
      <c r="W36" s="8"/>
      <c r="X36" s="8"/>
      <c r="Y36" s="8"/>
    </row>
    <row r="37" spans="2:99" x14ac:dyDescent="0.3">
      <c r="B37" t="s">
        <v>288</v>
      </c>
      <c r="C37" t="s">
        <v>289</v>
      </c>
      <c r="D37" t="s">
        <v>290</v>
      </c>
      <c r="F37" s="5" t="s">
        <v>291</v>
      </c>
      <c r="G37" s="5" t="s">
        <v>291</v>
      </c>
      <c r="H37" s="5" t="s">
        <v>291</v>
      </c>
      <c r="I37" s="5" t="s">
        <v>291</v>
      </c>
      <c r="J37" s="8"/>
      <c r="K37" s="8"/>
      <c r="L37" s="8"/>
      <c r="M37" s="8"/>
      <c r="N37" s="8"/>
      <c r="O37" s="8"/>
      <c r="P37" s="8"/>
      <c r="Q37" s="8"/>
      <c r="R37" s="8"/>
      <c r="S37" s="8"/>
      <c r="T37" s="8"/>
      <c r="U37" s="8"/>
      <c r="V37" s="8"/>
      <c r="W37" s="8"/>
      <c r="X37" s="8"/>
      <c r="Y37" s="8"/>
    </row>
    <row r="38" spans="2:99" x14ac:dyDescent="0.3">
      <c r="B38" t="s">
        <v>292</v>
      </c>
      <c r="C38" t="s">
        <v>293</v>
      </c>
      <c r="D38" t="s">
        <v>294</v>
      </c>
    </row>
    <row r="39" spans="2:99" x14ac:dyDescent="0.3">
      <c r="B39" t="s">
        <v>295</v>
      </c>
      <c r="C39" t="s">
        <v>296</v>
      </c>
      <c r="D39" t="s">
        <v>297</v>
      </c>
    </row>
    <row r="40" spans="2:99" x14ac:dyDescent="0.3">
      <c r="B40" t="s">
        <v>298</v>
      </c>
      <c r="C40" t="s">
        <v>299</v>
      </c>
      <c r="D40" t="s">
        <v>300</v>
      </c>
    </row>
    <row r="41" spans="2:99" x14ac:dyDescent="0.3">
      <c r="B41" t="s">
        <v>301</v>
      </c>
      <c r="C41" t="s">
        <v>302</v>
      </c>
      <c r="D41" t="s">
        <v>303</v>
      </c>
    </row>
    <row r="42" spans="2:99" ht="21" x14ac:dyDescent="0.4">
      <c r="B42" s="169" t="s">
        <v>304</v>
      </c>
      <c r="C42" s="169" t="s">
        <v>305</v>
      </c>
      <c r="D42" s="169" t="s">
        <v>306</v>
      </c>
      <c r="F42" s="297" t="s">
        <v>307</v>
      </c>
      <c r="G42" s="297"/>
      <c r="H42" s="297"/>
      <c r="I42" s="297"/>
    </row>
    <row r="43" spans="2:99" x14ac:dyDescent="0.3">
      <c r="F43" s="26" t="str">
        <f>$C45</f>
        <v>OutdoorPoleArmMountedAreaandRoadwayLuminaires</v>
      </c>
      <c r="G43" s="27" t="str">
        <f>$C46</f>
        <v>OutdoorPoleArmMountedDecorativeLuminaires</v>
      </c>
      <c r="H43" s="26" t="str">
        <f>$C47</f>
        <v>OutdoorZeroUplightWallMountedAreaLuminaire</v>
      </c>
      <c r="I43" s="27" t="str">
        <f>$C48</f>
        <v>OutdoorUplightEmittingWallMountedAreaLuminaire</v>
      </c>
      <c r="J43" s="26" t="str">
        <f>C49</f>
        <v>Bollards</v>
      </c>
      <c r="K43" s="27" t="str">
        <f>C50</f>
        <v>ParkingGarageLuminaires</v>
      </c>
      <c r="L43" s="26" t="str">
        <f>C51</f>
        <v>FuelPumpCanopyLuminaires</v>
      </c>
      <c r="M43" s="27" t="e">
        <f>#REF!</f>
        <v>#REF!</v>
      </c>
      <c r="N43" s="26" t="str">
        <f>C52</f>
        <v>ArchitecturalFloodandSpotLuminaires</v>
      </c>
      <c r="O43" s="27" t="str">
        <f>C53</f>
        <v>StairwellandPassagewayLuminaires</v>
      </c>
      <c r="P43" s="26" t="str">
        <f>C59</f>
        <v>WallWashLuminaires</v>
      </c>
      <c r="Q43" s="27" t="str">
        <f>C60</f>
        <v>TrackorMonoPointDirectionalLuminaires</v>
      </c>
      <c r="R43" s="26" t="str">
        <f>C61</f>
        <v>VerticalRefrigeratedCaseLuminaires</v>
      </c>
      <c r="S43" s="27" t="str">
        <f>C62</f>
        <v>HorizontalRefrigeratedCaseLuminaires</v>
      </c>
      <c r="T43" s="26" t="str">
        <f>C63</f>
        <v>DisplayCaseLuminaires</v>
      </c>
      <c r="U43" s="27" t="str">
        <f>C64</f>
        <v>A2x2LuminairesforAmbientLightingofInteriorCommercialSpaces</v>
      </c>
      <c r="V43" s="26" t="str">
        <f>C65</f>
        <v>A1x4LuminairesforAmbientLightingofInteriorCommercialSpaces</v>
      </c>
      <c r="W43" s="27" t="str">
        <f>C66</f>
        <v>A2x4LuminairesforAmbientLightingofInteriorCommercialSpaces</v>
      </c>
      <c r="X43" s="26" t="str">
        <f>C67</f>
        <v>DirectLinearAmbientLuminaires</v>
      </c>
      <c r="Y43" s="27" t="str">
        <f>C68</f>
        <v>LinearAmbientLuminaireswIndirectcomponent</v>
      </c>
      <c r="Z43" s="26" t="str">
        <f>C69</f>
        <v>HighBayLuminairesforCommercialandIndustrialBuildings</v>
      </c>
      <c r="AA43" s="27" t="str">
        <f>C70</f>
        <v>LowBayLuminairesforCommercialandIndustrialBuildings</v>
      </c>
      <c r="AB43" s="26" t="str">
        <f>C71</f>
        <v>HighBayAisleLuminaires</v>
      </c>
      <c r="AC43" s="27" t="str">
        <f>C75</f>
        <v>RetrofitKitsforOutdoorPoleArmMountedAreaandRoadwayLuminaires</v>
      </c>
      <c r="AD43" s="26" t="str">
        <f>C76</f>
        <v>RetrofitKitsforOutdoorPoleArmMountedDecorativeLuminaires</v>
      </c>
      <c r="AE43" s="27" t="str">
        <f>C77</f>
        <v>RetrofitKitsforLargeOutdoorPoleArmMountedAreaandRoadwayLuminaires</v>
      </c>
      <c r="AF43" s="26" t="str">
        <f>C78</f>
        <v>RetrofitKitsforOutdoorZeroUplightWallMountedAreaLuminaires</v>
      </c>
      <c r="AG43" s="27" t="str">
        <f>C79</f>
        <v>RetrofitKitsforParkingGarageLuminaires</v>
      </c>
      <c r="AH43" s="26" t="str">
        <f>C80</f>
        <v>RetrofitKitsforFuelPumpCanopyLuminaires</v>
      </c>
      <c r="AI43" s="27" t="str">
        <f>C81</f>
        <v>ReplacementLampsforOutdoorPoleArmMountedAreaandRoadwayLuminairesTypeB</v>
      </c>
      <c r="AJ43" s="26" t="str">
        <f>C82</f>
        <v>ReplacementLampsforOutdoorPoleArmMountedAreaandRoadwayLuminairesTypeC</v>
      </c>
      <c r="AK43" s="27" t="str">
        <f>C83</f>
        <v>ReplacementLampsforOutdoorPoleArmMountedDecorativeLuminairesTypeB</v>
      </c>
      <c r="AL43" s="26" t="str">
        <f>C84</f>
        <v>ReplacementLampsforOutdoorPoleArmMountedDecorativeLuminairesTypeC</v>
      </c>
      <c r="AM43" s="27" t="str">
        <f>C85</f>
        <v>ReplacementLampsforOutdoorZeroUplightWallMountedAreaLuminairesULTypeB</v>
      </c>
      <c r="AN43" s="26" t="str">
        <f>C86</f>
        <v>ReplacementLampsforOutdoorZeroUplightWallMountedAreaLuminairesULTypeC</v>
      </c>
      <c r="AO43" s="27" t="str">
        <f>C87</f>
        <v>ReplacementLampsforParkingGarageLuminairesTypeB</v>
      </c>
      <c r="AP43" s="26" t="str">
        <f>C88</f>
        <v>ReplacementLampsforParkingGarageLuminairesTypeC</v>
      </c>
      <c r="AQ43" s="27" t="str">
        <f>C89</f>
        <v>ReplacementLampsforFuelPumpCanopyLuminairesTypeB</v>
      </c>
      <c r="AR43" s="26" t="str">
        <f>C90</f>
        <v>ReplacementLampsforFuelPumpCanopyLuminairesTypeC</v>
      </c>
      <c r="AS43" s="27" t="str">
        <f>C91</f>
        <v>LinearRetrofitKitsfor2x2Luminaires</v>
      </c>
      <c r="AT43" s="26" t="str">
        <f>C92</f>
        <v>IntegratedRetrofitKitsfor2x2Luminaires</v>
      </c>
      <c r="AU43" s="27" t="str">
        <f>C93</f>
        <v>LinearRetrofitKitsfor1x4Luminaires</v>
      </c>
      <c r="AV43" s="26" t="str">
        <f>C94</f>
        <v>IntegratedRetrofitKitsfor1x4Luminaires</v>
      </c>
      <c r="AW43" s="27" t="str">
        <f>C95</f>
        <v>LinearRetrofitKitsfor2x4Luminaires</v>
      </c>
      <c r="AX43" s="26" t="str">
        <f>C96</f>
        <v>IntegratedRetrofitKitsfor2x4Luminaires</v>
      </c>
      <c r="AY43" s="27" t="str">
        <f>C97</f>
        <v>RetrofitKitsforDirectLinearAmbientLuminaires</v>
      </c>
      <c r="AZ43" s="26" t="str">
        <f>C98</f>
        <v>RetrofitKitsforHighBayLuminairesforCommercialandIndustrialBuildings</v>
      </c>
      <c r="BA43" s="27" t="str">
        <f>C99</f>
        <v>RetrofitKitsforLowBayLuminairesforCommercialandIndustrialBuildings</v>
      </c>
      <c r="BB43" s="26" t="str">
        <f>C100</f>
        <v>ReplacementLampsforHighBayLuminairesTypeB</v>
      </c>
      <c r="BC43" s="27" t="str">
        <f>C101</f>
        <v>ReplacementLampsforHighBayLuminairesTypeC</v>
      </c>
      <c r="BD43" s="26" t="str">
        <f>C102</f>
        <v>ReplacementLampsforLowBayLuminairesTypeB</v>
      </c>
      <c r="BE43" s="27" t="str">
        <f>C103</f>
        <v>ReplacementLampsforLowBayLuminairesTypeC</v>
      </c>
      <c r="BF43" s="26" t="str">
        <f>C104</f>
        <v>ReplacementLampsPlugandPlayULTypeA</v>
      </c>
      <c r="BG43" s="27" t="str">
        <f>C105</f>
        <v>InternalDriverLineVoltageULTypeBLamps</v>
      </c>
      <c r="BH43" s="26" t="str">
        <f>C106</f>
        <v>A1lampExternalDriverULTypeCLamps</v>
      </c>
      <c r="BI43" s="27" t="str">
        <f>C107</f>
        <v>A2lampExternalDriverULTypeCLamps</v>
      </c>
      <c r="BJ43" s="27" t="str">
        <f>C108</f>
        <v>A3lampExternalDriverULTypeCLamps</v>
      </c>
      <c r="BK43" s="26" t="str">
        <f>C109</f>
        <v>A4lampExternalDriverULTypeCLamps</v>
      </c>
      <c r="BL43" s="27" t="str">
        <f>C110</f>
        <v>A6lampExternalDriverULTypeCLamps</v>
      </c>
      <c r="BM43" s="26" t="str">
        <f>C111</f>
        <v>DualModeInternalDriverULTypeAandTypeB</v>
      </c>
      <c r="BN43" s="27" t="str">
        <f>C113</f>
        <v>Specialty1x1LuminairesforAmbientLightingofInteriorCommercialSpaces</v>
      </c>
      <c r="BO43" s="26" t="str">
        <f>C114</f>
        <v>Specialty1x2LuminairesforAmbientLightingofInteriorCommercialSpaces</v>
      </c>
      <c r="BP43" s="27" t="str">
        <f>C115</f>
        <v>SpecialtyCanopyLighting</v>
      </c>
      <c r="BQ43" s="26" t="str">
        <f>C117</f>
        <v>SpecialtyDirectLinearAmbientLuminairesWiderthan12inches</v>
      </c>
      <c r="BR43" s="27" t="str">
        <f>C118</f>
        <v>SpecialtyDirectionalFuelPumpCanopyLuminaires</v>
      </c>
      <c r="BS43" s="26" t="str">
        <f>B116</f>
        <v>Specialty: Direct/Indirect Wall-Wash</v>
      </c>
      <c r="BT43" s="26" t="str">
        <f>C119</f>
        <v>SpecialtyDoubleWallWash</v>
      </c>
      <c r="BU43" s="26" t="s">
        <v>308</v>
      </c>
      <c r="BV43" s="26" t="s">
        <v>309</v>
      </c>
      <c r="BW43" s="26" t="s">
        <v>310</v>
      </c>
      <c r="BX43" s="27" t="str">
        <f>C123</f>
        <v>SpecialtyHazardousAreaLighting</v>
      </c>
      <c r="BY43" s="27" t="str">
        <f>C124</f>
        <v>SpecialtyHazardousDirectLinearAmbientLuminaires</v>
      </c>
      <c r="BZ43" s="26" t="str">
        <f>C125</f>
        <v>SpecialtyHazardousEnvironmentHighBay</v>
      </c>
      <c r="CA43" s="27" t="str">
        <f>C126</f>
        <v>SpecialtyHazardousEnvironmentLowBay</v>
      </c>
      <c r="CB43" s="26" t="str">
        <f>C127</f>
        <v>SpecialtyHazardousFloodandSpotLuminaires</v>
      </c>
      <c r="CC43" s="27" t="str">
        <f>C128</f>
        <v>SpecialtyHazardousOutdoorPoleArmMountedAreaandRoadwayLuminaires</v>
      </c>
      <c r="CD43" s="26" t="str">
        <f>C129</f>
        <v>SpecialtyHazardousWallMountedLuminaire</v>
      </c>
      <c r="CE43" s="26" t="str">
        <f>C130</f>
        <v>SpecialtyHighBayIndirectComponent</v>
      </c>
      <c r="CF43" s="27" t="str">
        <f>C131</f>
        <v>SpecialtyIndirectFuelPumpCanopy</v>
      </c>
      <c r="CG43" s="27" t="s">
        <v>311</v>
      </c>
      <c r="CH43" s="26" t="str">
        <f>C132</f>
        <v>SpecialtyIndirectHighBay</v>
      </c>
      <c r="CI43" s="27" t="str">
        <f>C134</f>
        <v>SpecialtyIndoorFlood</v>
      </c>
      <c r="CJ43" s="27" t="str">
        <f>C135</f>
        <v>SpecialtyLowBayIndirectComponent</v>
      </c>
      <c r="CK43" s="26" t="str">
        <f>C136</f>
        <v>SpecialtyMetricTroffer</v>
      </c>
      <c r="CL43" s="27" t="str">
        <f>C137</f>
        <v>SpecialtyNatatoriumLighting</v>
      </c>
      <c r="CM43" s="27" t="str">
        <f>C138</f>
        <v>SpecialtySoffitLighting</v>
      </c>
      <c r="CN43" s="26" t="str">
        <f>C139</f>
        <v>SpecialtySpecialtyDimensionTroffers</v>
      </c>
      <c r="CO43" s="27" t="str">
        <f>C140</f>
        <v>SpecialtySpecialtyFlood</v>
      </c>
      <c r="CP43" s="26" t="str">
        <f>C141</f>
        <v>SpecialtySportsFlood</v>
      </c>
      <c r="CQ43" s="27" t="str">
        <f>C142</f>
        <v>SpecialtyTransportation</v>
      </c>
      <c r="CR43" s="26" t="str">
        <f>C143</f>
        <v>SpecialtyTunnelLighting</v>
      </c>
      <c r="CS43" s="27" t="str">
        <f>C144</f>
        <v>SpecialtyWallGrazingSlicing</v>
      </c>
      <c r="CT43" s="26" t="str">
        <f>C145</f>
        <v>SpecialtyOther</v>
      </c>
      <c r="CU43" s="26" t="s">
        <v>69</v>
      </c>
    </row>
    <row r="44" spans="2:99" x14ac:dyDescent="0.3">
      <c r="B44" s="1" t="s">
        <v>312</v>
      </c>
      <c r="C44" s="1" t="s">
        <v>313</v>
      </c>
      <c r="D44" s="1" t="s">
        <v>314</v>
      </c>
      <c r="E44" s="1" t="s">
        <v>315</v>
      </c>
      <c r="F44" s="8" t="s">
        <v>316</v>
      </c>
      <c r="G44" s="8" t="s">
        <v>316</v>
      </c>
      <c r="H44" s="8" t="s">
        <v>316</v>
      </c>
      <c r="I44" s="8" t="s">
        <v>316</v>
      </c>
      <c r="J44" s="8" t="s">
        <v>316</v>
      </c>
      <c r="K44" s="8" t="s">
        <v>316</v>
      </c>
      <c r="L44" s="8" t="s">
        <v>316</v>
      </c>
      <c r="M44" s="8" t="s">
        <v>316</v>
      </c>
      <c r="N44" s="8" t="s">
        <v>316</v>
      </c>
      <c r="O44" s="8" t="s">
        <v>316</v>
      </c>
      <c r="P44" s="8" t="s">
        <v>316</v>
      </c>
      <c r="Q44" s="8" t="s">
        <v>316</v>
      </c>
      <c r="R44" s="8" t="s">
        <v>316</v>
      </c>
      <c r="S44" s="8" t="s">
        <v>316</v>
      </c>
      <c r="T44" s="8" t="s">
        <v>316</v>
      </c>
      <c r="U44" s="8" t="s">
        <v>316</v>
      </c>
      <c r="V44" s="8" t="s">
        <v>316</v>
      </c>
      <c r="W44" s="8" t="s">
        <v>316</v>
      </c>
      <c r="X44" s="8" t="s">
        <v>316</v>
      </c>
      <c r="Y44" s="8" t="s">
        <v>316</v>
      </c>
      <c r="Z44" s="8" t="s">
        <v>316</v>
      </c>
      <c r="AA44" s="8" t="s">
        <v>316</v>
      </c>
      <c r="AB44" s="8" t="s">
        <v>316</v>
      </c>
      <c r="AC44" s="8" t="s">
        <v>316</v>
      </c>
      <c r="AD44" s="8" t="s">
        <v>316</v>
      </c>
      <c r="AE44" s="8" t="s">
        <v>316</v>
      </c>
      <c r="AF44" s="8" t="s">
        <v>316</v>
      </c>
      <c r="AG44" s="8" t="s">
        <v>316</v>
      </c>
      <c r="AH44" s="8" t="s">
        <v>316</v>
      </c>
      <c r="AI44" s="8" t="s">
        <v>316</v>
      </c>
      <c r="AJ44" s="8" t="s">
        <v>316</v>
      </c>
      <c r="AK44" s="8" t="s">
        <v>316</v>
      </c>
      <c r="AL44" s="8" t="s">
        <v>316</v>
      </c>
      <c r="AM44" s="8" t="s">
        <v>316</v>
      </c>
      <c r="AN44" s="8" t="s">
        <v>316</v>
      </c>
      <c r="AO44" s="8" t="s">
        <v>316</v>
      </c>
      <c r="AP44" s="8" t="s">
        <v>316</v>
      </c>
      <c r="AQ44" s="8" t="s">
        <v>316</v>
      </c>
      <c r="AR44" s="8" t="s">
        <v>316</v>
      </c>
      <c r="AS44" s="8" t="s">
        <v>316</v>
      </c>
      <c r="AT44" s="8" t="s">
        <v>316</v>
      </c>
      <c r="AU44" s="8" t="s">
        <v>316</v>
      </c>
      <c r="AV44" s="8" t="s">
        <v>316</v>
      </c>
      <c r="AW44" s="8" t="s">
        <v>316</v>
      </c>
      <c r="AX44" s="8" t="s">
        <v>316</v>
      </c>
      <c r="AY44" s="8" t="s">
        <v>316</v>
      </c>
      <c r="AZ44" s="8" t="s">
        <v>316</v>
      </c>
      <c r="BA44" s="8" t="s">
        <v>316</v>
      </c>
      <c r="BB44" s="8" t="s">
        <v>316</v>
      </c>
      <c r="BC44" s="8" t="s">
        <v>316</v>
      </c>
      <c r="BD44" s="8" t="s">
        <v>316</v>
      </c>
      <c r="BE44" s="8" t="s">
        <v>316</v>
      </c>
      <c r="BF44" s="8" t="s">
        <v>316</v>
      </c>
      <c r="BG44" s="8" t="s">
        <v>316</v>
      </c>
      <c r="BH44" s="8" t="s">
        <v>316</v>
      </c>
      <c r="BI44" s="8" t="s">
        <v>316</v>
      </c>
      <c r="BJ44" s="8" t="s">
        <v>316</v>
      </c>
      <c r="BK44" s="8" t="s">
        <v>316</v>
      </c>
      <c r="BL44" s="8" t="s">
        <v>316</v>
      </c>
      <c r="BM44" s="8" t="s">
        <v>316</v>
      </c>
      <c r="BN44" s="8" t="s">
        <v>316</v>
      </c>
      <c r="BO44" s="8" t="s">
        <v>316</v>
      </c>
      <c r="BP44" s="8" t="s">
        <v>316</v>
      </c>
      <c r="BQ44" s="8" t="s">
        <v>316</v>
      </c>
      <c r="BR44" s="8" t="s">
        <v>316</v>
      </c>
      <c r="BS44" s="8" t="s">
        <v>316</v>
      </c>
      <c r="BT44" s="8" t="s">
        <v>316</v>
      </c>
      <c r="BU44" s="8" t="s">
        <v>316</v>
      </c>
      <c r="BV44" s="8" t="s">
        <v>316</v>
      </c>
      <c r="BW44" s="8" t="s">
        <v>316</v>
      </c>
      <c r="BX44" s="8" t="s">
        <v>316</v>
      </c>
      <c r="BY44" s="8" t="s">
        <v>316</v>
      </c>
      <c r="BZ44" s="8" t="s">
        <v>316</v>
      </c>
      <c r="CA44" s="8" t="s">
        <v>316</v>
      </c>
      <c r="CB44" s="8" t="s">
        <v>316</v>
      </c>
      <c r="CC44" s="8" t="s">
        <v>316</v>
      </c>
      <c r="CD44" s="8" t="s">
        <v>316</v>
      </c>
      <c r="CE44" s="8" t="s">
        <v>316</v>
      </c>
      <c r="CF44" s="8" t="s">
        <v>316</v>
      </c>
      <c r="CG44" s="8" t="s">
        <v>316</v>
      </c>
      <c r="CH44" s="8" t="s">
        <v>316</v>
      </c>
      <c r="CI44" s="8" t="s">
        <v>316</v>
      </c>
      <c r="CJ44" s="8" t="s">
        <v>316</v>
      </c>
      <c r="CK44" s="8" t="s">
        <v>316</v>
      </c>
      <c r="CL44" s="8" t="s">
        <v>316</v>
      </c>
      <c r="CM44" s="8" t="s">
        <v>316</v>
      </c>
      <c r="CN44" s="8" t="s">
        <v>316</v>
      </c>
      <c r="CO44" s="8" t="s">
        <v>316</v>
      </c>
      <c r="CP44" s="8" t="s">
        <v>316</v>
      </c>
      <c r="CQ44" s="8" t="s">
        <v>316</v>
      </c>
      <c r="CR44" s="8" t="s">
        <v>316</v>
      </c>
      <c r="CS44" s="8" t="s">
        <v>316</v>
      </c>
      <c r="CT44" s="8" t="s">
        <v>316</v>
      </c>
      <c r="CU44" s="8" t="s">
        <v>316</v>
      </c>
    </row>
    <row r="45" spans="2:99" x14ac:dyDescent="0.3">
      <c r="B45" t="s">
        <v>317</v>
      </c>
      <c r="C45" t="s">
        <v>318</v>
      </c>
      <c r="D45" t="s">
        <v>319</v>
      </c>
      <c r="E45" t="s">
        <v>320</v>
      </c>
      <c r="F45" s="8" t="s">
        <v>321</v>
      </c>
      <c r="G45" s="8" t="s">
        <v>321</v>
      </c>
      <c r="H45" s="8" t="s">
        <v>321</v>
      </c>
      <c r="I45" s="8" t="s">
        <v>321</v>
      </c>
      <c r="J45" s="8" t="s">
        <v>321</v>
      </c>
      <c r="K45" s="8" t="s">
        <v>321</v>
      </c>
      <c r="L45" s="8" t="s">
        <v>321</v>
      </c>
      <c r="M45" s="8" t="s">
        <v>321</v>
      </c>
      <c r="N45" s="8" t="s">
        <v>321</v>
      </c>
      <c r="O45" s="8" t="s">
        <v>321</v>
      </c>
      <c r="P45" s="8" t="s">
        <v>321</v>
      </c>
      <c r="Q45" s="8" t="s">
        <v>321</v>
      </c>
      <c r="R45" s="8" t="s">
        <v>321</v>
      </c>
      <c r="S45" s="8" t="s">
        <v>321</v>
      </c>
      <c r="T45" s="8" t="s">
        <v>321</v>
      </c>
      <c r="U45" s="8" t="s">
        <v>321</v>
      </c>
      <c r="V45" s="8" t="s">
        <v>321</v>
      </c>
      <c r="W45" s="8" t="s">
        <v>321</v>
      </c>
      <c r="X45" s="8" t="s">
        <v>321</v>
      </c>
      <c r="Y45" s="8" t="s">
        <v>321</v>
      </c>
      <c r="Z45" s="8" t="s">
        <v>321</v>
      </c>
      <c r="AA45" s="8" t="s">
        <v>321</v>
      </c>
      <c r="AB45" s="8" t="s">
        <v>321</v>
      </c>
      <c r="AC45" s="8" t="s">
        <v>321</v>
      </c>
      <c r="AD45" s="8" t="s">
        <v>321</v>
      </c>
      <c r="AE45" s="8" t="s">
        <v>321</v>
      </c>
      <c r="AF45" s="8" t="s">
        <v>321</v>
      </c>
      <c r="AG45" s="8" t="s">
        <v>321</v>
      </c>
      <c r="AH45" s="8" t="s">
        <v>321</v>
      </c>
      <c r="AI45" s="8" t="s">
        <v>322</v>
      </c>
      <c r="AJ45" s="8" t="s">
        <v>322</v>
      </c>
      <c r="AK45" s="8" t="s">
        <v>322</v>
      </c>
      <c r="AL45" s="8" t="s">
        <v>322</v>
      </c>
      <c r="AM45" s="8" t="s">
        <v>322</v>
      </c>
      <c r="AN45" s="8" t="s">
        <v>322</v>
      </c>
      <c r="AO45" s="8" t="s">
        <v>322</v>
      </c>
      <c r="AP45" s="8" t="s">
        <v>322</v>
      </c>
      <c r="AQ45" s="8" t="s">
        <v>322</v>
      </c>
      <c r="AR45" s="8" t="s">
        <v>322</v>
      </c>
      <c r="AS45" s="8" t="s">
        <v>321</v>
      </c>
      <c r="AT45" s="8" t="s">
        <v>321</v>
      </c>
      <c r="AU45" s="8" t="s">
        <v>321</v>
      </c>
      <c r="AV45" s="8" t="s">
        <v>321</v>
      </c>
      <c r="AW45" s="8" t="s">
        <v>321</v>
      </c>
      <c r="AX45" s="8" t="s">
        <v>321</v>
      </c>
      <c r="AY45" s="8" t="s">
        <v>321</v>
      </c>
      <c r="AZ45" s="8" t="s">
        <v>321</v>
      </c>
      <c r="BA45" s="8" t="s">
        <v>321</v>
      </c>
      <c r="BB45" s="8" t="s">
        <v>322</v>
      </c>
      <c r="BC45" s="8" t="s">
        <v>322</v>
      </c>
      <c r="BD45" s="8" t="s">
        <v>322</v>
      </c>
      <c r="BE45" s="8" t="s">
        <v>322</v>
      </c>
      <c r="BF45" s="8" t="s">
        <v>322</v>
      </c>
      <c r="BG45" s="8" t="s">
        <v>322</v>
      </c>
      <c r="BH45" s="8" t="s">
        <v>322</v>
      </c>
      <c r="BI45" s="8" t="s">
        <v>322</v>
      </c>
      <c r="BJ45" s="8" t="s">
        <v>322</v>
      </c>
      <c r="BK45" s="8" t="s">
        <v>322</v>
      </c>
      <c r="BL45" s="8" t="s">
        <v>322</v>
      </c>
      <c r="BM45" s="8" t="s">
        <v>322</v>
      </c>
      <c r="BN45" s="8" t="s">
        <v>321</v>
      </c>
      <c r="BO45" s="8" t="s">
        <v>321</v>
      </c>
      <c r="BP45" s="8" t="s">
        <v>321</v>
      </c>
      <c r="BQ45" s="8" t="s">
        <v>321</v>
      </c>
      <c r="BR45" s="8" t="s">
        <v>321</v>
      </c>
      <c r="BS45" s="8" t="s">
        <v>321</v>
      </c>
      <c r="BT45" s="8" t="s">
        <v>321</v>
      </c>
      <c r="BU45" s="8" t="s">
        <v>321</v>
      </c>
      <c r="BV45" s="8" t="s">
        <v>321</v>
      </c>
      <c r="BW45" s="8" t="s">
        <v>321</v>
      </c>
      <c r="BX45" s="8" t="s">
        <v>321</v>
      </c>
      <c r="BY45" s="8" t="s">
        <v>321</v>
      </c>
      <c r="BZ45" s="8" t="s">
        <v>321</v>
      </c>
      <c r="CA45" s="8" t="s">
        <v>321</v>
      </c>
      <c r="CB45" s="8" t="s">
        <v>321</v>
      </c>
      <c r="CC45" s="8" t="s">
        <v>321</v>
      </c>
      <c r="CD45" s="8" t="s">
        <v>321</v>
      </c>
      <c r="CE45" s="8" t="s">
        <v>321</v>
      </c>
      <c r="CF45" s="8" t="s">
        <v>321</v>
      </c>
      <c r="CG45" s="8" t="s">
        <v>321</v>
      </c>
      <c r="CH45" s="8" t="s">
        <v>321</v>
      </c>
      <c r="CI45" s="8" t="s">
        <v>321</v>
      </c>
      <c r="CJ45" s="8" t="s">
        <v>321</v>
      </c>
      <c r="CK45" s="8" t="s">
        <v>321</v>
      </c>
      <c r="CL45" s="8" t="s">
        <v>321</v>
      </c>
      <c r="CM45" s="8" t="s">
        <v>321</v>
      </c>
      <c r="CN45" s="8" t="s">
        <v>321</v>
      </c>
      <c r="CO45" s="8" t="s">
        <v>321</v>
      </c>
      <c r="CP45" s="8" t="s">
        <v>321</v>
      </c>
      <c r="CQ45" s="8" t="s">
        <v>321</v>
      </c>
      <c r="CR45" s="8" t="s">
        <v>321</v>
      </c>
      <c r="CS45" s="8" t="s">
        <v>321</v>
      </c>
      <c r="CT45" s="8" t="s">
        <v>321</v>
      </c>
      <c r="CU45" s="8" t="s">
        <v>321</v>
      </c>
    </row>
    <row r="46" spans="2:99" x14ac:dyDescent="0.3">
      <c r="B46" t="s">
        <v>323</v>
      </c>
      <c r="C46" t="s">
        <v>324</v>
      </c>
      <c r="D46" t="s">
        <v>319</v>
      </c>
      <c r="E46" t="s">
        <v>325</v>
      </c>
      <c r="F46" s="8" t="s">
        <v>326</v>
      </c>
      <c r="G46" s="8" t="s">
        <v>326</v>
      </c>
      <c r="H46" s="8" t="s">
        <v>326</v>
      </c>
      <c r="I46" s="8" t="s">
        <v>326</v>
      </c>
      <c r="J46" s="8" t="s">
        <v>326</v>
      </c>
      <c r="K46" s="8" t="s">
        <v>326</v>
      </c>
      <c r="L46" s="8" t="s">
        <v>326</v>
      </c>
      <c r="M46" s="8" t="s">
        <v>326</v>
      </c>
      <c r="N46" s="8" t="s">
        <v>326</v>
      </c>
      <c r="O46" s="8" t="s">
        <v>326</v>
      </c>
      <c r="P46" s="8" t="s">
        <v>326</v>
      </c>
      <c r="Q46" s="8" t="s">
        <v>326</v>
      </c>
      <c r="R46" s="8" t="s">
        <v>326</v>
      </c>
      <c r="S46" s="8" t="s">
        <v>326</v>
      </c>
      <c r="T46" s="8" t="s">
        <v>326</v>
      </c>
      <c r="U46" s="8" t="s">
        <v>326</v>
      </c>
      <c r="V46" s="8" t="s">
        <v>326</v>
      </c>
      <c r="W46" s="8" t="s">
        <v>326</v>
      </c>
      <c r="X46" s="8" t="s">
        <v>326</v>
      </c>
      <c r="Y46" s="8" t="s">
        <v>326</v>
      </c>
      <c r="Z46" s="8" t="s">
        <v>326</v>
      </c>
      <c r="AA46" s="8" t="s">
        <v>326</v>
      </c>
      <c r="AB46" s="8" t="s">
        <v>326</v>
      </c>
      <c r="AC46" s="8" t="s">
        <v>326</v>
      </c>
      <c r="AD46" s="8" t="s">
        <v>326</v>
      </c>
      <c r="AE46" s="8" t="s">
        <v>326</v>
      </c>
      <c r="AF46" s="8" t="s">
        <v>326</v>
      </c>
      <c r="AG46" s="8" t="s">
        <v>326</v>
      </c>
      <c r="AH46" s="8" t="s">
        <v>326</v>
      </c>
      <c r="AI46" s="8" t="s">
        <v>326</v>
      </c>
      <c r="AJ46" s="8" t="s">
        <v>326</v>
      </c>
      <c r="AK46" s="8" t="s">
        <v>326</v>
      </c>
      <c r="AL46" s="8" t="s">
        <v>326</v>
      </c>
      <c r="AM46" s="8" t="s">
        <v>326</v>
      </c>
      <c r="AN46" s="8" t="s">
        <v>326</v>
      </c>
      <c r="AO46" s="8" t="s">
        <v>326</v>
      </c>
      <c r="AP46" s="8" t="s">
        <v>326</v>
      </c>
      <c r="AQ46" s="8" t="s">
        <v>326</v>
      </c>
      <c r="AR46" s="8" t="s">
        <v>326</v>
      </c>
      <c r="AS46" s="8" t="s">
        <v>326</v>
      </c>
      <c r="AT46" s="8" t="s">
        <v>326</v>
      </c>
      <c r="AU46" s="8" t="s">
        <v>326</v>
      </c>
      <c r="AV46" s="8" t="s">
        <v>326</v>
      </c>
      <c r="AW46" s="8" t="s">
        <v>326</v>
      </c>
      <c r="AX46" s="8" t="s">
        <v>326</v>
      </c>
      <c r="AY46" s="8" t="s">
        <v>326</v>
      </c>
      <c r="AZ46" s="8" t="s">
        <v>326</v>
      </c>
      <c r="BA46" s="8" t="s">
        <v>326</v>
      </c>
      <c r="BB46" s="8" t="s">
        <v>326</v>
      </c>
      <c r="BC46" s="8" t="s">
        <v>326</v>
      </c>
      <c r="BD46" s="8" t="s">
        <v>326</v>
      </c>
      <c r="BE46" s="8" t="s">
        <v>326</v>
      </c>
      <c r="BF46" s="8" t="s">
        <v>326</v>
      </c>
      <c r="BG46" s="8" t="s">
        <v>326</v>
      </c>
      <c r="BH46" s="8" t="s">
        <v>326</v>
      </c>
      <c r="BI46" s="8" t="s">
        <v>326</v>
      </c>
      <c r="BJ46" s="8" t="s">
        <v>326</v>
      </c>
      <c r="BK46" s="8" t="s">
        <v>326</v>
      </c>
      <c r="BL46" s="8" t="s">
        <v>326</v>
      </c>
      <c r="BM46" s="8" t="s">
        <v>326</v>
      </c>
      <c r="BN46" s="8" t="s">
        <v>326</v>
      </c>
      <c r="BO46" s="8" t="s">
        <v>326</v>
      </c>
      <c r="BP46" s="8" t="s">
        <v>326</v>
      </c>
      <c r="BQ46" s="8" t="s">
        <v>326</v>
      </c>
      <c r="BR46" s="8" t="s">
        <v>326</v>
      </c>
      <c r="BS46" s="8" t="s">
        <v>326</v>
      </c>
      <c r="BT46" s="8" t="s">
        <v>326</v>
      </c>
      <c r="BU46" s="8" t="s">
        <v>326</v>
      </c>
      <c r="BV46" s="8" t="s">
        <v>326</v>
      </c>
      <c r="BW46" s="8" t="s">
        <v>326</v>
      </c>
      <c r="BX46" s="8" t="s">
        <v>326</v>
      </c>
      <c r="BY46" s="8" t="s">
        <v>326</v>
      </c>
      <c r="BZ46" s="8" t="s">
        <v>326</v>
      </c>
      <c r="CA46" s="8" t="s">
        <v>326</v>
      </c>
      <c r="CB46" s="8" t="s">
        <v>326</v>
      </c>
      <c r="CC46" s="8" t="s">
        <v>326</v>
      </c>
      <c r="CD46" s="8" t="s">
        <v>326</v>
      </c>
      <c r="CE46" s="8" t="s">
        <v>326</v>
      </c>
      <c r="CF46" s="8" t="s">
        <v>326</v>
      </c>
      <c r="CG46" s="8" t="s">
        <v>326</v>
      </c>
      <c r="CH46" s="8" t="s">
        <v>326</v>
      </c>
      <c r="CI46" s="8" t="s">
        <v>326</v>
      </c>
      <c r="CJ46" s="8" t="s">
        <v>326</v>
      </c>
      <c r="CK46" s="8" t="s">
        <v>326</v>
      </c>
      <c r="CL46" s="8" t="s">
        <v>326</v>
      </c>
      <c r="CM46" s="8" t="s">
        <v>326</v>
      </c>
      <c r="CN46" s="8" t="s">
        <v>326</v>
      </c>
      <c r="CO46" s="8" t="s">
        <v>326</v>
      </c>
      <c r="CP46" s="8" t="s">
        <v>326</v>
      </c>
      <c r="CQ46" s="8" t="s">
        <v>326</v>
      </c>
      <c r="CR46" s="8" t="s">
        <v>326</v>
      </c>
      <c r="CS46" s="8" t="s">
        <v>326</v>
      </c>
      <c r="CT46" s="8" t="s">
        <v>326</v>
      </c>
      <c r="CU46" s="8" t="s">
        <v>326</v>
      </c>
    </row>
    <row r="47" spans="2:99" x14ac:dyDescent="0.3">
      <c r="B47" s="169" t="s">
        <v>327</v>
      </c>
      <c r="C47" s="169" t="s">
        <v>328</v>
      </c>
      <c r="D47" t="s">
        <v>319</v>
      </c>
      <c r="E47" t="s">
        <v>329</v>
      </c>
      <c r="F47" s="8" t="s">
        <v>330</v>
      </c>
      <c r="G47" s="8" t="s">
        <v>330</v>
      </c>
      <c r="H47" s="8" t="s">
        <v>330</v>
      </c>
      <c r="I47" s="8" t="s">
        <v>330</v>
      </c>
      <c r="J47" s="8" t="s">
        <v>330</v>
      </c>
      <c r="K47" s="8" t="s">
        <v>330</v>
      </c>
      <c r="L47" s="8" t="s">
        <v>330</v>
      </c>
      <c r="M47" s="8" t="s">
        <v>330</v>
      </c>
      <c r="N47" s="8" t="s">
        <v>330</v>
      </c>
      <c r="O47" s="8" t="s">
        <v>330</v>
      </c>
      <c r="P47" s="8" t="s">
        <v>330</v>
      </c>
      <c r="Q47" s="8" t="s">
        <v>330</v>
      </c>
      <c r="R47" s="8" t="s">
        <v>330</v>
      </c>
      <c r="S47" s="8" t="s">
        <v>330</v>
      </c>
      <c r="T47" s="8" t="s">
        <v>330</v>
      </c>
      <c r="U47" s="8" t="s">
        <v>330</v>
      </c>
      <c r="V47" s="8" t="s">
        <v>330</v>
      </c>
      <c r="W47" s="8" t="s">
        <v>330</v>
      </c>
      <c r="X47" s="8" t="s">
        <v>330</v>
      </c>
      <c r="Y47" s="8" t="s">
        <v>330</v>
      </c>
      <c r="Z47" s="8" t="s">
        <v>330</v>
      </c>
      <c r="AA47" s="8" t="s">
        <v>330</v>
      </c>
      <c r="AB47" s="8" t="s">
        <v>330</v>
      </c>
      <c r="AC47" s="8" t="s">
        <v>330</v>
      </c>
      <c r="AD47" s="8" t="s">
        <v>330</v>
      </c>
      <c r="AE47" s="8" t="s">
        <v>330</v>
      </c>
      <c r="AF47" s="8" t="s">
        <v>330</v>
      </c>
      <c r="AG47" s="8" t="s">
        <v>330</v>
      </c>
      <c r="AH47" s="8" t="s">
        <v>330</v>
      </c>
      <c r="AI47" s="8" t="s">
        <v>330</v>
      </c>
      <c r="AJ47" s="8" t="s">
        <v>330</v>
      </c>
      <c r="AK47" s="8" t="s">
        <v>330</v>
      </c>
      <c r="AL47" s="8" t="s">
        <v>330</v>
      </c>
      <c r="AM47" s="8" t="s">
        <v>330</v>
      </c>
      <c r="AN47" s="8" t="s">
        <v>330</v>
      </c>
      <c r="AO47" s="8" t="s">
        <v>330</v>
      </c>
      <c r="AP47" s="8" t="s">
        <v>330</v>
      </c>
      <c r="AQ47" s="8" t="s">
        <v>330</v>
      </c>
      <c r="AR47" s="8" t="s">
        <v>330</v>
      </c>
      <c r="AS47" s="8" t="s">
        <v>330</v>
      </c>
      <c r="AT47" s="8" t="s">
        <v>330</v>
      </c>
      <c r="AU47" s="8" t="s">
        <v>330</v>
      </c>
      <c r="AV47" s="8" t="s">
        <v>330</v>
      </c>
      <c r="AW47" s="8" t="s">
        <v>330</v>
      </c>
      <c r="AX47" s="8" t="s">
        <v>330</v>
      </c>
      <c r="AY47" s="8" t="s">
        <v>330</v>
      </c>
      <c r="AZ47" s="8" t="s">
        <v>330</v>
      </c>
      <c r="BA47" s="8" t="s">
        <v>330</v>
      </c>
      <c r="BB47" s="8" t="s">
        <v>330</v>
      </c>
      <c r="BC47" s="8" t="s">
        <v>330</v>
      </c>
      <c r="BD47" s="8" t="s">
        <v>330</v>
      </c>
      <c r="BE47" s="8" t="s">
        <v>330</v>
      </c>
      <c r="BF47" s="8" t="s">
        <v>330</v>
      </c>
      <c r="BG47" s="8" t="s">
        <v>330</v>
      </c>
      <c r="BH47" s="8" t="s">
        <v>330</v>
      </c>
      <c r="BI47" s="8" t="s">
        <v>330</v>
      </c>
      <c r="BJ47" s="8" t="s">
        <v>330</v>
      </c>
      <c r="BK47" s="8" t="s">
        <v>330</v>
      </c>
      <c r="BL47" s="8" t="s">
        <v>330</v>
      </c>
      <c r="BM47" s="8" t="s">
        <v>330</v>
      </c>
      <c r="BN47" s="8" t="s">
        <v>330</v>
      </c>
      <c r="BO47" s="8" t="s">
        <v>330</v>
      </c>
      <c r="BP47" s="8" t="s">
        <v>330</v>
      </c>
      <c r="BQ47" s="8" t="s">
        <v>330</v>
      </c>
      <c r="BR47" s="8" t="s">
        <v>330</v>
      </c>
      <c r="BS47" s="8" t="s">
        <v>330</v>
      </c>
      <c r="BT47" s="8" t="s">
        <v>330</v>
      </c>
      <c r="BU47" s="8" t="s">
        <v>330</v>
      </c>
      <c r="BV47" s="8" t="s">
        <v>330</v>
      </c>
      <c r="BW47" s="8" t="s">
        <v>330</v>
      </c>
      <c r="BX47" s="8" t="s">
        <v>330</v>
      </c>
      <c r="BY47" s="8" t="s">
        <v>330</v>
      </c>
      <c r="BZ47" s="8" t="s">
        <v>330</v>
      </c>
      <c r="CA47" s="8" t="s">
        <v>330</v>
      </c>
      <c r="CB47" s="8" t="s">
        <v>330</v>
      </c>
      <c r="CC47" s="8" t="s">
        <v>330</v>
      </c>
      <c r="CD47" s="8" t="s">
        <v>330</v>
      </c>
      <c r="CE47" s="8" t="s">
        <v>330</v>
      </c>
      <c r="CF47" s="8" t="s">
        <v>330</v>
      </c>
      <c r="CG47" s="8" t="s">
        <v>330</v>
      </c>
      <c r="CH47" s="8" t="s">
        <v>330</v>
      </c>
      <c r="CI47" s="8" t="s">
        <v>330</v>
      </c>
      <c r="CJ47" s="8" t="s">
        <v>330</v>
      </c>
      <c r="CK47" s="8" t="s">
        <v>330</v>
      </c>
      <c r="CL47" s="8" t="s">
        <v>330</v>
      </c>
      <c r="CM47" s="8" t="s">
        <v>330</v>
      </c>
      <c r="CN47" s="8" t="s">
        <v>330</v>
      </c>
      <c r="CO47" s="8" t="s">
        <v>330</v>
      </c>
      <c r="CP47" s="8" t="s">
        <v>330</v>
      </c>
      <c r="CQ47" s="8" t="s">
        <v>330</v>
      </c>
      <c r="CR47" s="8" t="s">
        <v>330</v>
      </c>
      <c r="CS47" s="8" t="s">
        <v>330</v>
      </c>
      <c r="CT47" s="8" t="s">
        <v>330</v>
      </c>
      <c r="CU47" s="8" t="s">
        <v>330</v>
      </c>
    </row>
    <row r="48" spans="2:99" x14ac:dyDescent="0.3">
      <c r="B48" s="169" t="s">
        <v>331</v>
      </c>
      <c r="C48" s="169" t="s">
        <v>332</v>
      </c>
      <c r="F48" s="8" t="s">
        <v>333</v>
      </c>
      <c r="G48" s="8" t="s">
        <v>333</v>
      </c>
      <c r="H48" s="8" t="s">
        <v>333</v>
      </c>
      <c r="I48" s="8" t="s">
        <v>333</v>
      </c>
      <c r="J48" s="8" t="s">
        <v>333</v>
      </c>
      <c r="K48" s="8" t="s">
        <v>333</v>
      </c>
      <c r="L48" s="8" t="s">
        <v>333</v>
      </c>
      <c r="M48" s="8" t="s">
        <v>333</v>
      </c>
      <c r="N48" s="8" t="s">
        <v>333</v>
      </c>
      <c r="O48" s="8" t="s">
        <v>333</v>
      </c>
      <c r="P48" s="8" t="s">
        <v>333</v>
      </c>
      <c r="Q48" s="8" t="s">
        <v>333</v>
      </c>
      <c r="R48" s="8" t="s">
        <v>333</v>
      </c>
      <c r="S48" s="8" t="s">
        <v>333</v>
      </c>
      <c r="T48" s="8" t="s">
        <v>333</v>
      </c>
      <c r="U48" s="8" t="s">
        <v>333</v>
      </c>
      <c r="V48" s="8" t="s">
        <v>333</v>
      </c>
      <c r="W48" s="8" t="s">
        <v>333</v>
      </c>
      <c r="X48" s="8" t="s">
        <v>333</v>
      </c>
      <c r="Y48" s="8" t="s">
        <v>333</v>
      </c>
      <c r="Z48" s="8" t="s">
        <v>333</v>
      </c>
      <c r="AA48" s="8" t="s">
        <v>333</v>
      </c>
      <c r="AB48" s="8" t="s">
        <v>333</v>
      </c>
      <c r="AC48" s="8" t="s">
        <v>333</v>
      </c>
      <c r="AD48" s="8" t="s">
        <v>333</v>
      </c>
      <c r="AE48" s="8" t="s">
        <v>333</v>
      </c>
      <c r="AF48" s="8" t="s">
        <v>333</v>
      </c>
      <c r="AG48" s="8" t="s">
        <v>333</v>
      </c>
      <c r="AH48" s="8" t="s">
        <v>333</v>
      </c>
      <c r="AI48" s="8" t="s">
        <v>321</v>
      </c>
      <c r="AJ48" s="8" t="s">
        <v>321</v>
      </c>
      <c r="AK48" s="8" t="s">
        <v>321</v>
      </c>
      <c r="AL48" s="8" t="s">
        <v>321</v>
      </c>
      <c r="AM48" s="8" t="s">
        <v>321</v>
      </c>
      <c r="AN48" s="8" t="s">
        <v>321</v>
      </c>
      <c r="AO48" s="8" t="s">
        <v>321</v>
      </c>
      <c r="AP48" s="8" t="s">
        <v>321</v>
      </c>
      <c r="AQ48" s="8" t="s">
        <v>321</v>
      </c>
      <c r="AR48" s="8" t="s">
        <v>321</v>
      </c>
      <c r="AS48" s="8" t="s">
        <v>333</v>
      </c>
      <c r="AT48" s="8" t="s">
        <v>333</v>
      </c>
      <c r="AU48" s="8" t="s">
        <v>333</v>
      </c>
      <c r="AV48" s="8" t="s">
        <v>333</v>
      </c>
      <c r="AW48" s="8" t="s">
        <v>333</v>
      </c>
      <c r="AX48" s="8" t="s">
        <v>333</v>
      </c>
      <c r="AY48" s="8" t="s">
        <v>333</v>
      </c>
      <c r="AZ48" s="8" t="s">
        <v>333</v>
      </c>
      <c r="BA48" s="8" t="s">
        <v>333</v>
      </c>
      <c r="BB48" s="8" t="s">
        <v>321</v>
      </c>
      <c r="BC48" s="8" t="s">
        <v>321</v>
      </c>
      <c r="BD48" s="8" t="s">
        <v>321</v>
      </c>
      <c r="BE48" s="8" t="s">
        <v>321</v>
      </c>
      <c r="BF48" s="8" t="s">
        <v>321</v>
      </c>
      <c r="BG48" s="8" t="s">
        <v>321</v>
      </c>
      <c r="BH48" s="8" t="s">
        <v>321</v>
      </c>
      <c r="BI48" s="8" t="s">
        <v>321</v>
      </c>
      <c r="BJ48" s="8" t="s">
        <v>321</v>
      </c>
      <c r="BK48" s="8" t="s">
        <v>321</v>
      </c>
      <c r="BL48" s="8" t="s">
        <v>321</v>
      </c>
      <c r="BM48" s="8" t="s">
        <v>321</v>
      </c>
      <c r="BN48" s="8" t="s">
        <v>333</v>
      </c>
      <c r="BO48" s="8" t="s">
        <v>333</v>
      </c>
      <c r="BP48" s="8" t="s">
        <v>333</v>
      </c>
      <c r="BQ48" s="8" t="s">
        <v>333</v>
      </c>
      <c r="BR48" s="8" t="s">
        <v>333</v>
      </c>
      <c r="BS48" s="8" t="s">
        <v>333</v>
      </c>
      <c r="BT48" s="8" t="s">
        <v>333</v>
      </c>
      <c r="BU48" s="8" t="s">
        <v>333</v>
      </c>
      <c r="BV48" s="8" t="s">
        <v>333</v>
      </c>
      <c r="BW48" s="8" t="s">
        <v>333</v>
      </c>
      <c r="BX48" s="8" t="s">
        <v>333</v>
      </c>
      <c r="BY48" s="8" t="s">
        <v>333</v>
      </c>
      <c r="BZ48" s="8" t="s">
        <v>333</v>
      </c>
      <c r="CA48" s="8" t="s">
        <v>333</v>
      </c>
      <c r="CB48" s="8" t="s">
        <v>333</v>
      </c>
      <c r="CC48" s="8" t="s">
        <v>333</v>
      </c>
      <c r="CD48" s="8" t="s">
        <v>333</v>
      </c>
      <c r="CE48" s="8" t="s">
        <v>333</v>
      </c>
      <c r="CF48" s="8" t="s">
        <v>333</v>
      </c>
      <c r="CG48" s="8" t="s">
        <v>333</v>
      </c>
      <c r="CH48" s="8" t="s">
        <v>333</v>
      </c>
      <c r="CI48" s="8" t="s">
        <v>333</v>
      </c>
      <c r="CJ48" s="8" t="s">
        <v>333</v>
      </c>
      <c r="CK48" s="8" t="s">
        <v>333</v>
      </c>
      <c r="CL48" s="8" t="s">
        <v>333</v>
      </c>
      <c r="CM48" s="8" t="s">
        <v>333</v>
      </c>
      <c r="CN48" s="8" t="s">
        <v>333</v>
      </c>
      <c r="CO48" s="8" t="s">
        <v>333</v>
      </c>
      <c r="CP48" s="8" t="s">
        <v>333</v>
      </c>
      <c r="CQ48" s="8" t="s">
        <v>333</v>
      </c>
      <c r="CR48" s="8" t="s">
        <v>333</v>
      </c>
      <c r="CS48" s="8" t="s">
        <v>333</v>
      </c>
      <c r="CT48" s="8" t="s">
        <v>333</v>
      </c>
      <c r="CU48" s="8" t="s">
        <v>334</v>
      </c>
    </row>
    <row r="49" spans="2:99" x14ac:dyDescent="0.3">
      <c r="B49" t="s">
        <v>335</v>
      </c>
      <c r="C49" t="s">
        <v>335</v>
      </c>
      <c r="D49" t="s">
        <v>319</v>
      </c>
      <c r="E49" t="s">
        <v>336</v>
      </c>
      <c r="F49" s="8" t="s">
        <v>337</v>
      </c>
      <c r="G49" s="8" t="s">
        <v>337</v>
      </c>
      <c r="H49" s="8" t="s">
        <v>337</v>
      </c>
      <c r="I49" s="8" t="s">
        <v>337</v>
      </c>
      <c r="J49" s="8" t="s">
        <v>337</v>
      </c>
      <c r="K49" s="8" t="s">
        <v>337</v>
      </c>
      <c r="L49" s="8" t="s">
        <v>337</v>
      </c>
      <c r="M49" s="8" t="s">
        <v>337</v>
      </c>
      <c r="N49" s="8" t="s">
        <v>337</v>
      </c>
      <c r="O49" s="8" t="s">
        <v>337</v>
      </c>
      <c r="P49" s="8" t="s">
        <v>337</v>
      </c>
      <c r="Q49" s="8" t="s">
        <v>337</v>
      </c>
      <c r="R49" s="8" t="s">
        <v>337</v>
      </c>
      <c r="S49" s="8" t="s">
        <v>337</v>
      </c>
      <c r="T49" s="8" t="s">
        <v>337</v>
      </c>
      <c r="U49" s="8" t="s">
        <v>337</v>
      </c>
      <c r="V49" s="8" t="s">
        <v>337</v>
      </c>
      <c r="W49" s="8" t="s">
        <v>337</v>
      </c>
      <c r="X49" s="8" t="s">
        <v>337</v>
      </c>
      <c r="Y49" s="8" t="s">
        <v>337</v>
      </c>
      <c r="Z49" s="8" t="s">
        <v>337</v>
      </c>
      <c r="AA49" s="8" t="s">
        <v>337</v>
      </c>
      <c r="AB49" s="8" t="s">
        <v>337</v>
      </c>
      <c r="AC49" s="8" t="s">
        <v>337</v>
      </c>
      <c r="AD49" s="8" t="s">
        <v>337</v>
      </c>
      <c r="AE49" s="8" t="s">
        <v>337</v>
      </c>
      <c r="AF49" s="8" t="s">
        <v>337</v>
      </c>
      <c r="AG49" s="8" t="s">
        <v>337</v>
      </c>
      <c r="AH49" s="8" t="s">
        <v>337</v>
      </c>
      <c r="AI49" s="8" t="s">
        <v>338</v>
      </c>
      <c r="AJ49" s="8" t="s">
        <v>338</v>
      </c>
      <c r="AK49" s="8" t="s">
        <v>338</v>
      </c>
      <c r="AL49" s="8" t="s">
        <v>338</v>
      </c>
      <c r="AM49" s="8" t="s">
        <v>338</v>
      </c>
      <c r="AN49" s="8" t="s">
        <v>338</v>
      </c>
      <c r="AO49" s="8" t="s">
        <v>338</v>
      </c>
      <c r="AP49" s="8" t="s">
        <v>338</v>
      </c>
      <c r="AQ49" s="8" t="s">
        <v>338</v>
      </c>
      <c r="AR49" s="8" t="s">
        <v>338</v>
      </c>
      <c r="AS49" s="8" t="s">
        <v>337</v>
      </c>
      <c r="AT49" s="8" t="s">
        <v>337</v>
      </c>
      <c r="AU49" s="8" t="s">
        <v>337</v>
      </c>
      <c r="AV49" s="8" t="s">
        <v>337</v>
      </c>
      <c r="AW49" s="8" t="s">
        <v>337</v>
      </c>
      <c r="AX49" s="8" t="s">
        <v>337</v>
      </c>
      <c r="AY49" s="8" t="s">
        <v>337</v>
      </c>
      <c r="AZ49" s="8" t="s">
        <v>337</v>
      </c>
      <c r="BA49" s="8" t="s">
        <v>337</v>
      </c>
      <c r="BB49" s="8" t="s">
        <v>338</v>
      </c>
      <c r="BC49" s="8" t="s">
        <v>338</v>
      </c>
      <c r="BD49" s="8" t="s">
        <v>338</v>
      </c>
      <c r="BE49" s="8" t="s">
        <v>338</v>
      </c>
      <c r="BF49" s="8" t="s">
        <v>338</v>
      </c>
      <c r="BG49" s="8" t="s">
        <v>338</v>
      </c>
      <c r="BH49" s="8" t="s">
        <v>338</v>
      </c>
      <c r="BI49" s="8" t="s">
        <v>338</v>
      </c>
      <c r="BJ49" s="8" t="s">
        <v>338</v>
      </c>
      <c r="BK49" s="8" t="s">
        <v>338</v>
      </c>
      <c r="BL49" s="8" t="s">
        <v>338</v>
      </c>
      <c r="BM49" s="8" t="s">
        <v>338</v>
      </c>
      <c r="BN49" s="8" t="s">
        <v>337</v>
      </c>
      <c r="BO49" s="8" t="s">
        <v>337</v>
      </c>
      <c r="BP49" s="8" t="s">
        <v>337</v>
      </c>
      <c r="BQ49" s="8" t="s">
        <v>337</v>
      </c>
      <c r="BR49" s="8" t="s">
        <v>337</v>
      </c>
      <c r="BS49" s="8" t="s">
        <v>337</v>
      </c>
      <c r="BT49" s="8" t="s">
        <v>337</v>
      </c>
      <c r="BU49" s="8" t="s">
        <v>337</v>
      </c>
      <c r="BV49" s="8" t="s">
        <v>337</v>
      </c>
      <c r="BW49" s="8" t="s">
        <v>337</v>
      </c>
      <c r="BX49" s="8" t="s">
        <v>337</v>
      </c>
      <c r="BY49" s="8" t="s">
        <v>337</v>
      </c>
      <c r="BZ49" s="8" t="s">
        <v>337</v>
      </c>
      <c r="CA49" s="8" t="s">
        <v>337</v>
      </c>
      <c r="CB49" s="8" t="s">
        <v>337</v>
      </c>
      <c r="CC49" s="8" t="s">
        <v>337</v>
      </c>
      <c r="CD49" s="8" t="s">
        <v>337</v>
      </c>
      <c r="CE49" s="8" t="s">
        <v>337</v>
      </c>
      <c r="CF49" s="8" t="s">
        <v>337</v>
      </c>
      <c r="CG49" s="8" t="s">
        <v>337</v>
      </c>
      <c r="CH49" s="8" t="s">
        <v>337</v>
      </c>
      <c r="CI49" s="8" t="s">
        <v>337</v>
      </c>
      <c r="CJ49" s="8" t="s">
        <v>337</v>
      </c>
      <c r="CK49" s="8" t="s">
        <v>337</v>
      </c>
      <c r="CL49" s="8" t="s">
        <v>337</v>
      </c>
      <c r="CM49" s="8" t="s">
        <v>337</v>
      </c>
      <c r="CN49" s="8" t="s">
        <v>337</v>
      </c>
      <c r="CO49" s="8" t="s">
        <v>337</v>
      </c>
      <c r="CP49" s="8" t="s">
        <v>337</v>
      </c>
      <c r="CQ49" s="8" t="s">
        <v>337</v>
      </c>
      <c r="CR49" s="8" t="s">
        <v>337</v>
      </c>
      <c r="CS49" s="8" t="s">
        <v>337</v>
      </c>
      <c r="CT49" s="8" t="s">
        <v>337</v>
      </c>
      <c r="CU49" s="8" t="s">
        <v>339</v>
      </c>
    </row>
    <row r="50" spans="2:99" x14ac:dyDescent="0.3">
      <c r="B50" t="s">
        <v>340</v>
      </c>
      <c r="C50" t="s">
        <v>341</v>
      </c>
      <c r="F50" s="8" t="s">
        <v>342</v>
      </c>
      <c r="G50" s="8" t="s">
        <v>342</v>
      </c>
      <c r="H50" s="8" t="s">
        <v>342</v>
      </c>
      <c r="I50" s="8" t="s">
        <v>342</v>
      </c>
      <c r="J50" s="8" t="s">
        <v>342</v>
      </c>
      <c r="K50" s="8" t="s">
        <v>342</v>
      </c>
      <c r="L50" s="8" t="s">
        <v>342</v>
      </c>
      <c r="M50" s="8" t="s">
        <v>342</v>
      </c>
      <c r="N50" s="8" t="s">
        <v>342</v>
      </c>
      <c r="O50" s="8" t="s">
        <v>342</v>
      </c>
      <c r="P50" s="8" t="s">
        <v>342</v>
      </c>
      <c r="Q50" s="8" t="s">
        <v>342</v>
      </c>
      <c r="R50" s="8" t="s">
        <v>342</v>
      </c>
      <c r="S50" s="8" t="s">
        <v>342</v>
      </c>
      <c r="T50" s="8" t="s">
        <v>342</v>
      </c>
      <c r="U50" s="8" t="s">
        <v>342</v>
      </c>
      <c r="V50" s="8" t="s">
        <v>342</v>
      </c>
      <c r="W50" s="8" t="s">
        <v>342</v>
      </c>
      <c r="X50" s="8" t="s">
        <v>342</v>
      </c>
      <c r="Y50" s="8" t="s">
        <v>342</v>
      </c>
      <c r="Z50" s="8" t="s">
        <v>342</v>
      </c>
      <c r="AA50" s="8" t="s">
        <v>342</v>
      </c>
      <c r="AB50" s="8" t="s">
        <v>342</v>
      </c>
      <c r="AC50" s="8" t="s">
        <v>342</v>
      </c>
      <c r="AD50" s="8" t="s">
        <v>342</v>
      </c>
      <c r="AE50" s="8" t="s">
        <v>342</v>
      </c>
      <c r="AF50" s="8" t="s">
        <v>342</v>
      </c>
      <c r="AG50" s="8" t="s">
        <v>342</v>
      </c>
      <c r="AH50" s="8" t="s">
        <v>342</v>
      </c>
      <c r="AI50" s="8" t="s">
        <v>343</v>
      </c>
      <c r="AJ50" s="8" t="s">
        <v>343</v>
      </c>
      <c r="AK50" s="8" t="s">
        <v>343</v>
      </c>
      <c r="AL50" s="8" t="s">
        <v>343</v>
      </c>
      <c r="AM50" s="8" t="s">
        <v>343</v>
      </c>
      <c r="AN50" s="8" t="s">
        <v>343</v>
      </c>
      <c r="AO50" s="8" t="s">
        <v>343</v>
      </c>
      <c r="AP50" s="8" t="s">
        <v>343</v>
      </c>
      <c r="AQ50" s="8" t="s">
        <v>343</v>
      </c>
      <c r="AR50" s="8" t="s">
        <v>343</v>
      </c>
      <c r="AS50" s="8" t="s">
        <v>342</v>
      </c>
      <c r="AT50" s="8" t="s">
        <v>342</v>
      </c>
      <c r="AU50" s="8" t="s">
        <v>342</v>
      </c>
      <c r="AV50" s="8" t="s">
        <v>342</v>
      </c>
      <c r="AW50" s="8" t="s">
        <v>342</v>
      </c>
      <c r="AX50" s="8" t="s">
        <v>342</v>
      </c>
      <c r="AY50" s="8" t="s">
        <v>342</v>
      </c>
      <c r="AZ50" s="8" t="s">
        <v>342</v>
      </c>
      <c r="BA50" s="8" t="s">
        <v>342</v>
      </c>
      <c r="BB50" s="8" t="s">
        <v>343</v>
      </c>
      <c r="BC50" s="8" t="s">
        <v>343</v>
      </c>
      <c r="BD50" s="8" t="s">
        <v>343</v>
      </c>
      <c r="BE50" s="8" t="s">
        <v>343</v>
      </c>
      <c r="BF50" s="8" t="s">
        <v>343</v>
      </c>
      <c r="BG50" s="8" t="s">
        <v>343</v>
      </c>
      <c r="BH50" s="8" t="s">
        <v>343</v>
      </c>
      <c r="BI50" s="8" t="s">
        <v>343</v>
      </c>
      <c r="BJ50" s="8" t="s">
        <v>343</v>
      </c>
      <c r="BK50" s="8" t="s">
        <v>343</v>
      </c>
      <c r="BL50" s="8" t="s">
        <v>343</v>
      </c>
      <c r="BM50" s="8" t="s">
        <v>343</v>
      </c>
      <c r="BN50" s="8" t="s">
        <v>342</v>
      </c>
      <c r="BO50" s="8" t="s">
        <v>342</v>
      </c>
      <c r="BP50" s="8" t="s">
        <v>342</v>
      </c>
      <c r="BQ50" s="8" t="s">
        <v>342</v>
      </c>
      <c r="BR50" s="8" t="s">
        <v>342</v>
      </c>
      <c r="BS50" s="8" t="s">
        <v>342</v>
      </c>
      <c r="BT50" s="8" t="s">
        <v>342</v>
      </c>
      <c r="BU50" s="8" t="s">
        <v>342</v>
      </c>
      <c r="BV50" s="8" t="s">
        <v>342</v>
      </c>
      <c r="BW50" s="8" t="s">
        <v>342</v>
      </c>
      <c r="BX50" s="8" t="s">
        <v>342</v>
      </c>
      <c r="BY50" s="8" t="s">
        <v>342</v>
      </c>
      <c r="BZ50" s="8" t="s">
        <v>342</v>
      </c>
      <c r="CA50" s="8" t="s">
        <v>342</v>
      </c>
      <c r="CB50" s="8" t="s">
        <v>342</v>
      </c>
      <c r="CC50" s="8" t="s">
        <v>342</v>
      </c>
      <c r="CD50" s="8" t="s">
        <v>342</v>
      </c>
      <c r="CE50" s="8" t="s">
        <v>342</v>
      </c>
      <c r="CF50" s="8" t="s">
        <v>342</v>
      </c>
      <c r="CG50" s="8" t="s">
        <v>342</v>
      </c>
      <c r="CH50" s="8" t="s">
        <v>342</v>
      </c>
      <c r="CI50" s="8" t="s">
        <v>342</v>
      </c>
      <c r="CJ50" s="8" t="s">
        <v>342</v>
      </c>
      <c r="CK50" s="8" t="s">
        <v>342</v>
      </c>
      <c r="CL50" s="8" t="s">
        <v>342</v>
      </c>
      <c r="CM50" s="8" t="s">
        <v>342</v>
      </c>
      <c r="CN50" s="8" t="s">
        <v>342</v>
      </c>
      <c r="CO50" s="8" t="s">
        <v>342</v>
      </c>
      <c r="CP50" s="8" t="s">
        <v>342</v>
      </c>
      <c r="CQ50" s="8" t="s">
        <v>342</v>
      </c>
      <c r="CR50" s="8" t="s">
        <v>342</v>
      </c>
      <c r="CS50" s="8" t="s">
        <v>342</v>
      </c>
      <c r="CT50" s="8" t="s">
        <v>342</v>
      </c>
      <c r="CU50" s="8" t="s">
        <v>344</v>
      </c>
    </row>
    <row r="51" spans="2:99" x14ac:dyDescent="0.3">
      <c r="B51" t="s">
        <v>345</v>
      </c>
      <c r="C51" t="s">
        <v>346</v>
      </c>
      <c r="D51" t="s">
        <v>319</v>
      </c>
      <c r="E51" t="s">
        <v>347</v>
      </c>
      <c r="F51" s="8" t="s">
        <v>348</v>
      </c>
      <c r="G51" s="8" t="s">
        <v>348</v>
      </c>
      <c r="H51" s="8" t="s">
        <v>348</v>
      </c>
      <c r="I51" s="8" t="s">
        <v>348</v>
      </c>
      <c r="J51" s="8" t="s">
        <v>348</v>
      </c>
      <c r="K51" s="8" t="s">
        <v>348</v>
      </c>
      <c r="L51" s="8" t="s">
        <v>348</v>
      </c>
      <c r="M51" s="8" t="s">
        <v>348</v>
      </c>
      <c r="N51" s="8" t="s">
        <v>348</v>
      </c>
      <c r="O51" s="8" t="s">
        <v>348</v>
      </c>
      <c r="P51" s="8" t="s">
        <v>348</v>
      </c>
      <c r="Q51" s="8" t="s">
        <v>348</v>
      </c>
      <c r="R51" s="8" t="s">
        <v>348</v>
      </c>
      <c r="S51" s="8" t="s">
        <v>348</v>
      </c>
      <c r="T51" s="8" t="s">
        <v>348</v>
      </c>
      <c r="U51" s="8" t="s">
        <v>348</v>
      </c>
      <c r="V51" s="8" t="s">
        <v>348</v>
      </c>
      <c r="W51" s="8" t="s">
        <v>348</v>
      </c>
      <c r="X51" s="8" t="s">
        <v>348</v>
      </c>
      <c r="Y51" s="8" t="s">
        <v>348</v>
      </c>
      <c r="Z51" s="8" t="s">
        <v>348</v>
      </c>
      <c r="AA51" s="8" t="s">
        <v>348</v>
      </c>
      <c r="AB51" s="8" t="s">
        <v>348</v>
      </c>
      <c r="AC51" s="8" t="s">
        <v>348</v>
      </c>
      <c r="AD51" s="8" t="s">
        <v>348</v>
      </c>
      <c r="AE51" s="8" t="s">
        <v>348</v>
      </c>
      <c r="AF51" s="8" t="s">
        <v>348</v>
      </c>
      <c r="AG51" s="8" t="s">
        <v>348</v>
      </c>
      <c r="AH51" s="8" t="s">
        <v>348</v>
      </c>
      <c r="AI51" s="8" t="s">
        <v>342</v>
      </c>
      <c r="AJ51" s="8" t="s">
        <v>342</v>
      </c>
      <c r="AK51" s="8" t="s">
        <v>342</v>
      </c>
      <c r="AL51" s="8" t="s">
        <v>342</v>
      </c>
      <c r="AM51" s="8" t="s">
        <v>342</v>
      </c>
      <c r="AN51" s="8" t="s">
        <v>342</v>
      </c>
      <c r="AO51" s="8" t="s">
        <v>342</v>
      </c>
      <c r="AP51" s="8" t="s">
        <v>342</v>
      </c>
      <c r="AQ51" s="8" t="s">
        <v>342</v>
      </c>
      <c r="AR51" s="8" t="s">
        <v>342</v>
      </c>
      <c r="AS51" s="8" t="s">
        <v>348</v>
      </c>
      <c r="AT51" s="8" t="s">
        <v>348</v>
      </c>
      <c r="AU51" s="8" t="s">
        <v>348</v>
      </c>
      <c r="AV51" s="8" t="s">
        <v>348</v>
      </c>
      <c r="AW51" s="8" t="s">
        <v>348</v>
      </c>
      <c r="AX51" s="8" t="s">
        <v>348</v>
      </c>
      <c r="AY51" s="8" t="s">
        <v>348</v>
      </c>
      <c r="AZ51" s="8" t="s">
        <v>348</v>
      </c>
      <c r="BA51" s="8" t="s">
        <v>348</v>
      </c>
      <c r="BB51" s="8" t="s">
        <v>342</v>
      </c>
      <c r="BC51" s="8" t="s">
        <v>342</v>
      </c>
      <c r="BD51" s="8" t="s">
        <v>342</v>
      </c>
      <c r="BE51" s="8" t="s">
        <v>342</v>
      </c>
      <c r="BF51" s="8" t="s">
        <v>342</v>
      </c>
      <c r="BG51" s="8" t="s">
        <v>342</v>
      </c>
      <c r="BH51" s="8" t="s">
        <v>342</v>
      </c>
      <c r="BI51" s="8" t="s">
        <v>342</v>
      </c>
      <c r="BJ51" s="8" t="s">
        <v>342</v>
      </c>
      <c r="BK51" s="8" t="s">
        <v>342</v>
      </c>
      <c r="BL51" s="8" t="s">
        <v>342</v>
      </c>
      <c r="BM51" s="8" t="s">
        <v>342</v>
      </c>
      <c r="BN51" s="8" t="s">
        <v>348</v>
      </c>
      <c r="BO51" s="8" t="s">
        <v>348</v>
      </c>
      <c r="BP51" s="8" t="s">
        <v>348</v>
      </c>
      <c r="BQ51" s="8" t="s">
        <v>348</v>
      </c>
      <c r="BR51" s="8" t="s">
        <v>348</v>
      </c>
      <c r="BS51" s="8" t="s">
        <v>348</v>
      </c>
      <c r="BT51" s="8" t="s">
        <v>348</v>
      </c>
      <c r="BU51" s="8" t="s">
        <v>348</v>
      </c>
      <c r="BV51" s="8" t="s">
        <v>348</v>
      </c>
      <c r="BW51" s="8" t="s">
        <v>348</v>
      </c>
      <c r="BX51" s="8" t="s">
        <v>348</v>
      </c>
      <c r="BY51" s="8" t="s">
        <v>348</v>
      </c>
      <c r="BZ51" s="8" t="s">
        <v>348</v>
      </c>
      <c r="CA51" s="8" t="s">
        <v>348</v>
      </c>
      <c r="CB51" s="8" t="s">
        <v>348</v>
      </c>
      <c r="CC51" s="8" t="s">
        <v>348</v>
      </c>
      <c r="CD51" s="8" t="s">
        <v>348</v>
      </c>
      <c r="CE51" s="8" t="s">
        <v>348</v>
      </c>
      <c r="CF51" s="8" t="s">
        <v>348</v>
      </c>
      <c r="CG51" s="8" t="s">
        <v>348</v>
      </c>
      <c r="CH51" s="8" t="s">
        <v>348</v>
      </c>
      <c r="CI51" s="8" t="s">
        <v>348</v>
      </c>
      <c r="CJ51" s="8" t="s">
        <v>348</v>
      </c>
      <c r="CK51" s="8" t="s">
        <v>348</v>
      </c>
      <c r="CL51" s="8" t="s">
        <v>348</v>
      </c>
      <c r="CM51" s="8" t="s">
        <v>348</v>
      </c>
      <c r="CN51" s="8" t="s">
        <v>348</v>
      </c>
      <c r="CO51" s="8" t="s">
        <v>348</v>
      </c>
      <c r="CP51" s="8" t="s">
        <v>348</v>
      </c>
      <c r="CQ51" s="8" t="s">
        <v>348</v>
      </c>
      <c r="CR51" s="8" t="s">
        <v>348</v>
      </c>
      <c r="CS51" s="8" t="s">
        <v>348</v>
      </c>
      <c r="CT51" s="8" t="s">
        <v>348</v>
      </c>
      <c r="CU51" s="8" t="s">
        <v>333</v>
      </c>
    </row>
    <row r="52" spans="2:99" x14ac:dyDescent="0.3">
      <c r="B52" t="s">
        <v>349</v>
      </c>
      <c r="C52" t="s">
        <v>350</v>
      </c>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8" t="s">
        <v>351</v>
      </c>
      <c r="AJ52" s="8" t="s">
        <v>351</v>
      </c>
      <c r="AK52" s="8" t="s">
        <v>351</v>
      </c>
      <c r="AL52" s="8" t="s">
        <v>351</v>
      </c>
      <c r="AM52" s="8" t="s">
        <v>351</v>
      </c>
      <c r="AN52" s="8" t="s">
        <v>351</v>
      </c>
      <c r="AO52" s="8" t="s">
        <v>351</v>
      </c>
      <c r="AP52" s="8" t="s">
        <v>351</v>
      </c>
      <c r="AQ52" s="8" t="s">
        <v>351</v>
      </c>
      <c r="AR52" s="8" t="s">
        <v>351</v>
      </c>
      <c r="AS52" s="6"/>
      <c r="AT52" s="6"/>
      <c r="AU52" s="6"/>
      <c r="AV52" s="6"/>
      <c r="AW52" s="6"/>
      <c r="AX52" s="6"/>
      <c r="AY52" s="6"/>
      <c r="AZ52" s="6"/>
      <c r="BA52" s="6"/>
      <c r="BB52" s="8" t="s">
        <v>351</v>
      </c>
      <c r="BC52" s="8" t="s">
        <v>351</v>
      </c>
      <c r="BD52" s="8" t="s">
        <v>351</v>
      </c>
      <c r="BE52" s="8" t="s">
        <v>351</v>
      </c>
      <c r="BF52" s="8" t="s">
        <v>351</v>
      </c>
      <c r="BG52" s="8" t="s">
        <v>351</v>
      </c>
      <c r="BH52" s="8" t="s">
        <v>351</v>
      </c>
      <c r="BI52" s="8" t="s">
        <v>351</v>
      </c>
      <c r="BJ52" s="8" t="s">
        <v>351</v>
      </c>
      <c r="BK52" s="8" t="s">
        <v>351</v>
      </c>
      <c r="BL52" s="8" t="s">
        <v>351</v>
      </c>
      <c r="BM52" s="8" t="s">
        <v>351</v>
      </c>
      <c r="BN52" s="8"/>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8" t="s">
        <v>337</v>
      </c>
    </row>
    <row r="53" spans="2:99" x14ac:dyDescent="0.3">
      <c r="B53" t="s">
        <v>352</v>
      </c>
      <c r="C53" t="s">
        <v>353</v>
      </c>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8" t="s">
        <v>333</v>
      </c>
      <c r="AJ53" s="8" t="s">
        <v>333</v>
      </c>
      <c r="AK53" s="8" t="s">
        <v>333</v>
      </c>
      <c r="AL53" s="8" t="s">
        <v>333</v>
      </c>
      <c r="AM53" s="8" t="s">
        <v>333</v>
      </c>
      <c r="AN53" s="8" t="s">
        <v>333</v>
      </c>
      <c r="AO53" s="8" t="s">
        <v>333</v>
      </c>
      <c r="AP53" s="8" t="s">
        <v>333</v>
      </c>
      <c r="AQ53" s="8" t="s">
        <v>333</v>
      </c>
      <c r="AR53" s="8" t="s">
        <v>333</v>
      </c>
      <c r="AS53" s="6"/>
      <c r="AT53" s="6"/>
      <c r="AU53" s="6"/>
      <c r="AV53" s="6"/>
      <c r="AW53" s="6"/>
      <c r="AX53" s="6"/>
      <c r="AY53" s="6"/>
      <c r="AZ53" s="6"/>
      <c r="BA53" s="6"/>
      <c r="BB53" s="8" t="s">
        <v>333</v>
      </c>
      <c r="BC53" s="8" t="s">
        <v>333</v>
      </c>
      <c r="BD53" s="8" t="s">
        <v>333</v>
      </c>
      <c r="BE53" s="8" t="s">
        <v>333</v>
      </c>
      <c r="BF53" s="8" t="s">
        <v>333</v>
      </c>
      <c r="BG53" s="8" t="s">
        <v>333</v>
      </c>
      <c r="BH53" s="8" t="s">
        <v>333</v>
      </c>
      <c r="BI53" s="8" t="s">
        <v>333</v>
      </c>
      <c r="BJ53" s="8" t="s">
        <v>333</v>
      </c>
      <c r="BK53" s="8" t="s">
        <v>333</v>
      </c>
      <c r="BL53" s="8" t="s">
        <v>333</v>
      </c>
      <c r="BM53" s="8" t="s">
        <v>333</v>
      </c>
      <c r="BN53" s="8"/>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8" t="s">
        <v>342</v>
      </c>
    </row>
    <row r="54" spans="2:99" x14ac:dyDescent="0.3">
      <c r="B54" s="169" t="s">
        <v>354</v>
      </c>
      <c r="C54" s="169" t="s">
        <v>355</v>
      </c>
      <c r="D54" s="169" t="s">
        <v>319</v>
      </c>
      <c r="E54" s="169" t="s">
        <v>356</v>
      </c>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8" t="s">
        <v>337</v>
      </c>
      <c r="AJ54" s="8" t="s">
        <v>337</v>
      </c>
      <c r="AK54" s="8" t="s">
        <v>337</v>
      </c>
      <c r="AL54" s="8" t="s">
        <v>337</v>
      </c>
      <c r="AM54" s="8" t="s">
        <v>337</v>
      </c>
      <c r="AN54" s="8" t="s">
        <v>337</v>
      </c>
      <c r="AO54" s="8" t="s">
        <v>337</v>
      </c>
      <c r="AP54" s="8" t="s">
        <v>337</v>
      </c>
      <c r="AQ54" s="8" t="s">
        <v>337</v>
      </c>
      <c r="AR54" s="8" t="s">
        <v>337</v>
      </c>
      <c r="AS54" s="6"/>
      <c r="AT54" s="6"/>
      <c r="AU54" s="6"/>
      <c r="AV54" s="6"/>
      <c r="AW54" s="6"/>
      <c r="AX54" s="6"/>
      <c r="AY54" s="6"/>
      <c r="AZ54" s="6"/>
      <c r="BA54" s="6"/>
      <c r="BB54" s="8" t="s">
        <v>337</v>
      </c>
      <c r="BC54" s="8" t="s">
        <v>337</v>
      </c>
      <c r="BD54" s="8" t="s">
        <v>337</v>
      </c>
      <c r="BE54" s="8" t="s">
        <v>337</v>
      </c>
      <c r="BF54" s="8" t="s">
        <v>337</v>
      </c>
      <c r="BG54" s="8" t="s">
        <v>337</v>
      </c>
      <c r="BH54" s="8" t="s">
        <v>337</v>
      </c>
      <c r="BI54" s="8" t="s">
        <v>337</v>
      </c>
      <c r="BJ54" s="8" t="s">
        <v>337</v>
      </c>
      <c r="BK54" s="8" t="s">
        <v>337</v>
      </c>
      <c r="BL54" s="8" t="s">
        <v>337</v>
      </c>
      <c r="BM54" s="8" t="s">
        <v>337</v>
      </c>
      <c r="BN54" s="8"/>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8" t="s">
        <v>348</v>
      </c>
    </row>
    <row r="55" spans="2:99" x14ac:dyDescent="0.3">
      <c r="B55" s="169" t="s">
        <v>357</v>
      </c>
      <c r="C55" s="169" t="s">
        <v>358</v>
      </c>
      <c r="D55" s="169" t="s">
        <v>319</v>
      </c>
      <c r="E55" s="169" t="s">
        <v>359</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348</v>
      </c>
      <c r="AJ55" s="8" t="s">
        <v>348</v>
      </c>
      <c r="AK55" s="8" t="s">
        <v>348</v>
      </c>
      <c r="AL55" s="8" t="s">
        <v>348</v>
      </c>
      <c r="AM55" s="8" t="s">
        <v>348</v>
      </c>
      <c r="AN55" s="8" t="s">
        <v>348</v>
      </c>
      <c r="AO55" s="8" t="s">
        <v>348</v>
      </c>
      <c r="AP55" s="8" t="s">
        <v>348</v>
      </c>
      <c r="AQ55" s="8" t="s">
        <v>348</v>
      </c>
      <c r="AR55" s="8" t="s">
        <v>348</v>
      </c>
      <c r="AS55" s="9"/>
      <c r="AT55" s="9"/>
      <c r="AU55" s="9"/>
      <c r="AV55" s="9"/>
      <c r="AW55" s="9"/>
      <c r="AX55" s="9"/>
      <c r="AY55" s="9"/>
      <c r="AZ55" s="9"/>
      <c r="BA55" s="9"/>
      <c r="BB55" s="8" t="s">
        <v>348</v>
      </c>
      <c r="BC55" s="8" t="s">
        <v>348</v>
      </c>
      <c r="BD55" s="8" t="s">
        <v>348</v>
      </c>
      <c r="BE55" s="8" t="s">
        <v>348</v>
      </c>
      <c r="BF55" s="8" t="s">
        <v>348</v>
      </c>
      <c r="BG55" s="8" t="s">
        <v>348</v>
      </c>
      <c r="BH55" s="8" t="s">
        <v>348</v>
      </c>
      <c r="BI55" s="8" t="s">
        <v>348</v>
      </c>
      <c r="BJ55" s="8" t="s">
        <v>348</v>
      </c>
      <c r="BK55" s="8" t="s">
        <v>348</v>
      </c>
      <c r="BL55" s="8" t="s">
        <v>348</v>
      </c>
      <c r="BM55" s="8" t="s">
        <v>348</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row>
    <row r="56" spans="2:99" x14ac:dyDescent="0.3">
      <c r="B56" s="169" t="s">
        <v>360</v>
      </c>
      <c r="C56" s="169" t="s">
        <v>361</v>
      </c>
      <c r="D56" s="169" t="s">
        <v>319</v>
      </c>
      <c r="E56" s="169" t="s">
        <v>361</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362</v>
      </c>
      <c r="AJ56" s="8" t="s">
        <v>362</v>
      </c>
      <c r="AK56" s="8" t="s">
        <v>362</v>
      </c>
      <c r="AL56" s="8" t="s">
        <v>362</v>
      </c>
      <c r="AM56" s="8" t="s">
        <v>362</v>
      </c>
      <c r="AN56" s="8" t="s">
        <v>362</v>
      </c>
      <c r="AO56" s="8" t="s">
        <v>362</v>
      </c>
      <c r="AP56" s="8" t="s">
        <v>362</v>
      </c>
      <c r="AQ56" s="8" t="s">
        <v>362</v>
      </c>
      <c r="AR56" s="8" t="s">
        <v>362</v>
      </c>
      <c r="AS56" s="9"/>
      <c r="AT56" s="9"/>
      <c r="AU56" s="9"/>
      <c r="AV56" s="9"/>
      <c r="AW56" s="9"/>
      <c r="AX56" s="9"/>
      <c r="AY56" s="9"/>
      <c r="AZ56" s="9"/>
      <c r="BA56" s="9"/>
      <c r="BB56" s="8" t="s">
        <v>362</v>
      </c>
      <c r="BC56" s="8" t="s">
        <v>362</v>
      </c>
      <c r="BD56" s="8" t="s">
        <v>362</v>
      </c>
      <c r="BE56" s="8" t="s">
        <v>362</v>
      </c>
      <c r="BF56" s="8" t="s">
        <v>362</v>
      </c>
      <c r="BG56" s="8" t="s">
        <v>362</v>
      </c>
      <c r="BH56" s="8" t="s">
        <v>362</v>
      </c>
      <c r="BI56" s="8" t="s">
        <v>362</v>
      </c>
      <c r="BJ56" s="8" t="s">
        <v>362</v>
      </c>
      <c r="BK56" s="8" t="s">
        <v>362</v>
      </c>
      <c r="BL56" s="8" t="s">
        <v>362</v>
      </c>
      <c r="BM56" s="8" t="s">
        <v>362</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row>
    <row r="57" spans="2:99" x14ac:dyDescent="0.3">
      <c r="B57" s="171" t="s">
        <v>363</v>
      </c>
      <c r="C57" s="171" t="s">
        <v>364</v>
      </c>
      <c r="D57" s="169" t="s">
        <v>319</v>
      </c>
      <c r="E57" s="171" t="s">
        <v>364</v>
      </c>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8" t="s">
        <v>365</v>
      </c>
      <c r="AJ57" s="8" t="s">
        <v>365</v>
      </c>
      <c r="AK57" s="8" t="s">
        <v>365</v>
      </c>
      <c r="AL57" s="8" t="s">
        <v>365</v>
      </c>
      <c r="AM57" s="8" t="s">
        <v>365</v>
      </c>
      <c r="AN57" s="8" t="s">
        <v>365</v>
      </c>
      <c r="AO57" s="8" t="s">
        <v>365</v>
      </c>
      <c r="AP57" s="8" t="s">
        <v>365</v>
      </c>
      <c r="AQ57" s="8" t="s">
        <v>365</v>
      </c>
      <c r="AR57" s="8" t="s">
        <v>365</v>
      </c>
      <c r="AS57" s="9"/>
      <c r="AT57" s="9"/>
      <c r="AU57" s="9"/>
      <c r="AV57" s="9"/>
      <c r="AW57" s="9"/>
      <c r="AX57" s="9"/>
      <c r="AY57" s="9"/>
      <c r="AZ57" s="9"/>
      <c r="BA57" s="9"/>
      <c r="BB57" s="8" t="s">
        <v>365</v>
      </c>
      <c r="BC57" s="8" t="s">
        <v>365</v>
      </c>
      <c r="BD57" s="8" t="s">
        <v>365</v>
      </c>
      <c r="BE57" s="8" t="s">
        <v>365</v>
      </c>
      <c r="BF57" s="8" t="s">
        <v>365</v>
      </c>
      <c r="BG57" s="8" t="s">
        <v>365</v>
      </c>
      <c r="BH57" s="8" t="s">
        <v>365</v>
      </c>
      <c r="BI57" s="8" t="s">
        <v>365</v>
      </c>
      <c r="BJ57" s="8" t="s">
        <v>365</v>
      </c>
      <c r="BK57" s="8" t="s">
        <v>365</v>
      </c>
      <c r="BL57" s="8" t="s">
        <v>365</v>
      </c>
      <c r="BM57" s="8" t="s">
        <v>365</v>
      </c>
      <c r="BN57" s="8"/>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row>
    <row r="58" spans="2:99" x14ac:dyDescent="0.3">
      <c r="B58" s="171" t="s">
        <v>366</v>
      </c>
      <c r="C58" s="171" t="s">
        <v>367</v>
      </c>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8" t="s">
        <v>368</v>
      </c>
      <c r="AJ58" s="8" t="s">
        <v>368</v>
      </c>
      <c r="AK58" s="8" t="s">
        <v>368</v>
      </c>
      <c r="AL58" s="8" t="s">
        <v>368</v>
      </c>
      <c r="AM58" s="8" t="s">
        <v>368</v>
      </c>
      <c r="AN58" s="8" t="s">
        <v>368</v>
      </c>
      <c r="AO58" s="8" t="s">
        <v>368</v>
      </c>
      <c r="AP58" s="8" t="s">
        <v>368</v>
      </c>
      <c r="AQ58" s="8" t="s">
        <v>368</v>
      </c>
      <c r="AR58" s="8" t="s">
        <v>368</v>
      </c>
      <c r="AS58" s="9"/>
      <c r="AT58" s="9"/>
      <c r="AU58" s="9"/>
      <c r="AV58" s="9"/>
      <c r="AW58" s="9"/>
      <c r="AX58" s="9"/>
      <c r="AY58" s="9"/>
      <c r="AZ58" s="9"/>
      <c r="BA58" s="9"/>
      <c r="BB58" s="8" t="s">
        <v>368</v>
      </c>
      <c r="BC58" s="8" t="s">
        <v>368</v>
      </c>
      <c r="BD58" s="8" t="s">
        <v>368</v>
      </c>
      <c r="BE58" s="8" t="s">
        <v>368</v>
      </c>
      <c r="BF58" s="8" t="s">
        <v>368</v>
      </c>
      <c r="BG58" s="8" t="s">
        <v>368</v>
      </c>
      <c r="BH58" s="8" t="s">
        <v>368</v>
      </c>
      <c r="BI58" s="8" t="s">
        <v>368</v>
      </c>
      <c r="BJ58" s="8" t="s">
        <v>368</v>
      </c>
      <c r="BK58" s="8" t="s">
        <v>368</v>
      </c>
      <c r="BL58" s="8" t="s">
        <v>368</v>
      </c>
      <c r="BM58" s="8" t="s">
        <v>368</v>
      </c>
      <c r="BN58" s="8"/>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row>
    <row r="59" spans="2:99" x14ac:dyDescent="0.3">
      <c r="B59" t="s">
        <v>369</v>
      </c>
      <c r="C59" t="s">
        <v>370</v>
      </c>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8" t="s">
        <v>371</v>
      </c>
      <c r="AJ59" s="8" t="s">
        <v>371</v>
      </c>
      <c r="AK59" s="8" t="s">
        <v>371</v>
      </c>
      <c r="AL59" s="8" t="s">
        <v>371</v>
      </c>
      <c r="AM59" s="8" t="s">
        <v>371</v>
      </c>
      <c r="AN59" s="8" t="s">
        <v>371</v>
      </c>
      <c r="AO59" s="8" t="s">
        <v>371</v>
      </c>
      <c r="AP59" s="8" t="s">
        <v>371</v>
      </c>
      <c r="AQ59" s="8" t="s">
        <v>371</v>
      </c>
      <c r="AR59" s="8" t="s">
        <v>371</v>
      </c>
      <c r="AS59" s="9"/>
      <c r="AT59" s="9"/>
      <c r="AU59" s="9"/>
      <c r="AV59" s="9"/>
      <c r="AW59" s="9"/>
      <c r="AX59" s="9"/>
      <c r="AY59" s="9"/>
      <c r="AZ59" s="9"/>
      <c r="BA59" s="9"/>
      <c r="BB59" s="8" t="s">
        <v>371</v>
      </c>
      <c r="BC59" s="8" t="s">
        <v>371</v>
      </c>
      <c r="BD59" s="8" t="s">
        <v>371</v>
      </c>
      <c r="BE59" s="8" t="s">
        <v>371</v>
      </c>
      <c r="BF59" s="8" t="s">
        <v>371</v>
      </c>
      <c r="BG59" s="8" t="s">
        <v>371</v>
      </c>
      <c r="BH59" s="8" t="s">
        <v>371</v>
      </c>
      <c r="BI59" s="8" t="s">
        <v>371</v>
      </c>
      <c r="BJ59" s="8" t="s">
        <v>371</v>
      </c>
      <c r="BK59" s="8" t="s">
        <v>371</v>
      </c>
      <c r="BL59" s="8" t="s">
        <v>371</v>
      </c>
      <c r="BM59" s="8" t="s">
        <v>371</v>
      </c>
      <c r="BN59" s="8"/>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row>
    <row r="60" spans="2:99" x14ac:dyDescent="0.3">
      <c r="B60" t="s">
        <v>372</v>
      </c>
      <c r="C60" t="s">
        <v>373</v>
      </c>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8"/>
      <c r="AJ60" s="8"/>
      <c r="AK60" s="8"/>
      <c r="AL60" s="8"/>
      <c r="AM60" s="8"/>
      <c r="AN60" s="8"/>
      <c r="AO60" s="8"/>
      <c r="AP60" s="8"/>
      <c r="AQ60" s="8"/>
      <c r="AR60" s="8"/>
      <c r="AS60" s="9"/>
      <c r="AT60" s="9"/>
      <c r="AU60" s="9"/>
      <c r="AV60" s="9"/>
      <c r="AW60" s="9"/>
      <c r="AX60" s="9"/>
      <c r="AY60" s="9"/>
      <c r="AZ60" s="9"/>
      <c r="BA60" s="9"/>
      <c r="BB60" s="8"/>
      <c r="BC60" s="8"/>
      <c r="BD60" s="8"/>
      <c r="BE60" s="8"/>
      <c r="BF60" s="8"/>
      <c r="BG60" s="8"/>
      <c r="BH60" s="8"/>
      <c r="BI60" s="8"/>
      <c r="BJ60" s="8"/>
      <c r="BK60" s="8"/>
      <c r="BL60" s="8"/>
      <c r="BM60" s="8"/>
      <c r="BN60" s="8"/>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row>
    <row r="61" spans="2:99" x14ac:dyDescent="0.3">
      <c r="B61" t="s">
        <v>374</v>
      </c>
      <c r="C61" t="s">
        <v>375</v>
      </c>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8"/>
      <c r="AJ61" s="8"/>
      <c r="AK61" s="8"/>
      <c r="AL61" s="8"/>
      <c r="AM61" s="8"/>
      <c r="AN61" s="8"/>
      <c r="AO61" s="8"/>
      <c r="AP61" s="8"/>
      <c r="AQ61" s="8"/>
      <c r="AR61" s="8"/>
      <c r="AS61" s="9"/>
      <c r="AT61" s="9"/>
      <c r="AU61" s="9"/>
      <c r="AV61" s="9"/>
      <c r="AW61" s="9"/>
      <c r="AX61" s="9"/>
      <c r="AY61" s="9"/>
      <c r="AZ61" s="9"/>
      <c r="BA61" s="9"/>
      <c r="BB61" s="8"/>
      <c r="BC61" s="8"/>
      <c r="BD61" s="8"/>
      <c r="BE61" s="8"/>
      <c r="BF61" s="8"/>
      <c r="BG61" s="8"/>
      <c r="BH61" s="8"/>
      <c r="BI61" s="8"/>
      <c r="BJ61" s="8"/>
      <c r="BK61" s="8"/>
      <c r="BL61" s="8"/>
      <c r="BM61" s="8"/>
      <c r="BN61" s="8"/>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row>
    <row r="62" spans="2:99" x14ac:dyDescent="0.3">
      <c r="B62" t="s">
        <v>376</v>
      </c>
      <c r="C62" t="s">
        <v>377</v>
      </c>
    </row>
    <row r="63" spans="2:99" x14ac:dyDescent="0.3">
      <c r="B63" t="s">
        <v>378</v>
      </c>
      <c r="C63" t="s">
        <v>379</v>
      </c>
    </row>
    <row r="64" spans="2:99" ht="21" x14ac:dyDescent="0.4">
      <c r="B64" t="s">
        <v>380</v>
      </c>
      <c r="C64" t="s">
        <v>381</v>
      </c>
      <c r="F64" s="297" t="s">
        <v>382</v>
      </c>
      <c r="G64" s="297"/>
      <c r="H64" s="297"/>
      <c r="I64" s="297"/>
    </row>
    <row r="65" spans="2:46" x14ac:dyDescent="0.3">
      <c r="B65" t="s">
        <v>383</v>
      </c>
      <c r="C65" t="s">
        <v>384</v>
      </c>
      <c r="F65" s="25" t="s">
        <v>385</v>
      </c>
      <c r="G65" s="25" t="s">
        <v>386</v>
      </c>
      <c r="H65" s="25" t="s">
        <v>387</v>
      </c>
      <c r="I65" s="25" t="s">
        <v>388</v>
      </c>
      <c r="J65" s="25" t="s">
        <v>389</v>
      </c>
      <c r="K65" s="25" t="s">
        <v>390</v>
      </c>
      <c r="L65" s="25" t="s">
        <v>391</v>
      </c>
      <c r="M65" s="25" t="s">
        <v>392</v>
      </c>
      <c r="N65" s="25" t="s">
        <v>393</v>
      </c>
      <c r="O65" s="25" t="s">
        <v>394</v>
      </c>
      <c r="P65" s="25" t="s">
        <v>395</v>
      </c>
      <c r="Q65" s="25" t="s">
        <v>396</v>
      </c>
      <c r="R65" s="25" t="s">
        <v>397</v>
      </c>
      <c r="S65" s="25" t="s">
        <v>398</v>
      </c>
      <c r="T65" s="25" t="s">
        <v>399</v>
      </c>
      <c r="U65" s="25" t="s">
        <v>400</v>
      </c>
      <c r="V65" s="25" t="s">
        <v>401</v>
      </c>
      <c r="W65" s="25" t="s">
        <v>402</v>
      </c>
      <c r="X65" s="25" t="s">
        <v>403</v>
      </c>
      <c r="Y65" s="25" t="s">
        <v>404</v>
      </c>
      <c r="Z65" s="25" t="s">
        <v>405</v>
      </c>
      <c r="AA65" s="25" t="s">
        <v>406</v>
      </c>
      <c r="AB65" s="25" t="s">
        <v>407</v>
      </c>
      <c r="AC65" s="25" t="s">
        <v>408</v>
      </c>
      <c r="AD65" s="25" t="s">
        <v>409</v>
      </c>
      <c r="AE65" s="25" t="s">
        <v>410</v>
      </c>
      <c r="AF65" s="25" t="s">
        <v>411</v>
      </c>
      <c r="AG65" s="25" t="s">
        <v>412</v>
      </c>
      <c r="AH65" s="25" t="s">
        <v>413</v>
      </c>
      <c r="AI65" s="26" t="s">
        <v>414</v>
      </c>
      <c r="AJ65" s="27" t="s">
        <v>415</v>
      </c>
      <c r="AK65" s="26" t="s">
        <v>416</v>
      </c>
      <c r="AL65" s="27" t="s">
        <v>417</v>
      </c>
      <c r="AM65" s="26" t="s">
        <v>418</v>
      </c>
      <c r="AN65" s="170" t="s">
        <v>419</v>
      </c>
      <c r="AO65" s="170" t="s">
        <v>420</v>
      </c>
      <c r="AP65" s="170" t="s">
        <v>421</v>
      </c>
      <c r="AQ65" s="170" t="s">
        <v>422</v>
      </c>
      <c r="AR65" s="170" t="s">
        <v>423</v>
      </c>
      <c r="AS65" s="170" t="s">
        <v>424</v>
      </c>
      <c r="AT65" s="27" t="s">
        <v>425</v>
      </c>
    </row>
    <row r="66" spans="2:46" x14ac:dyDescent="0.3">
      <c r="B66" t="s">
        <v>426</v>
      </c>
      <c r="C66" t="s">
        <v>427</v>
      </c>
      <c r="F66" s="8" t="s">
        <v>317</v>
      </c>
      <c r="G66" s="8" t="s">
        <v>428</v>
      </c>
      <c r="H66" s="8" t="s">
        <v>429</v>
      </c>
      <c r="I66" s="6" t="s">
        <v>317</v>
      </c>
      <c r="J66" s="6" t="s">
        <v>428</v>
      </c>
      <c r="K66" s="6" t="s">
        <v>429</v>
      </c>
      <c r="L66" s="6" t="s">
        <v>317</v>
      </c>
      <c r="M66" s="6" t="s">
        <v>428</v>
      </c>
      <c r="N66" s="6" t="s">
        <v>429</v>
      </c>
      <c r="O66" s="6" t="s">
        <v>317</v>
      </c>
      <c r="P66" s="6" t="s">
        <v>428</v>
      </c>
      <c r="Q66" s="6" t="s">
        <v>429</v>
      </c>
      <c r="R66" s="8" t="s">
        <v>369</v>
      </c>
      <c r="S66" s="6" t="s">
        <v>374</v>
      </c>
      <c r="T66" s="7" t="s">
        <v>380</v>
      </c>
      <c r="U66" s="7" t="s">
        <v>430</v>
      </c>
      <c r="V66" s="8" t="s">
        <v>431</v>
      </c>
      <c r="W66" s="8" t="s">
        <v>432</v>
      </c>
      <c r="X66" s="8" t="s">
        <v>433</v>
      </c>
      <c r="Y66" s="8" t="s">
        <v>434</v>
      </c>
      <c r="Z66" s="8" t="s">
        <v>435</v>
      </c>
      <c r="AA66" s="8" t="s">
        <v>436</v>
      </c>
      <c r="AB66" s="8" t="s">
        <v>437</v>
      </c>
      <c r="AC66" s="8" t="s">
        <v>438</v>
      </c>
      <c r="AD66" s="8" t="s">
        <v>439</v>
      </c>
      <c r="AE66" s="8" t="s">
        <v>439</v>
      </c>
      <c r="AF66" s="8" t="s">
        <v>439</v>
      </c>
      <c r="AG66" s="8" t="s">
        <v>439</v>
      </c>
      <c r="AH66" s="8" t="s">
        <v>439</v>
      </c>
      <c r="AI66" s="8" t="s">
        <v>439</v>
      </c>
      <c r="AJ66" s="8" t="s">
        <v>439</v>
      </c>
      <c r="AK66" s="8" t="s">
        <v>439</v>
      </c>
      <c r="AL66" s="8" t="s">
        <v>439</v>
      </c>
      <c r="AM66" s="8" t="s">
        <v>439</v>
      </c>
      <c r="AN66" s="170" t="s">
        <v>317</v>
      </c>
      <c r="AO66" s="173" t="s">
        <v>317</v>
      </c>
      <c r="AP66" s="173" t="s">
        <v>317</v>
      </c>
      <c r="AQ66" s="173" t="s">
        <v>317</v>
      </c>
      <c r="AR66" s="170" t="s">
        <v>440</v>
      </c>
      <c r="AS66" s="170" t="s">
        <v>440</v>
      </c>
      <c r="AT66" s="8" t="s">
        <v>317</v>
      </c>
    </row>
    <row r="67" spans="2:46" x14ac:dyDescent="0.3">
      <c r="B67" t="s">
        <v>431</v>
      </c>
      <c r="C67" t="s">
        <v>441</v>
      </c>
      <c r="F67" s="8" t="s">
        <v>323</v>
      </c>
      <c r="G67" s="8" t="s">
        <v>442</v>
      </c>
      <c r="H67" s="8" t="s">
        <v>443</v>
      </c>
      <c r="I67" s="7" t="s">
        <v>323</v>
      </c>
      <c r="J67" s="7" t="s">
        <v>442</v>
      </c>
      <c r="K67" s="7" t="s">
        <v>443</v>
      </c>
      <c r="L67" s="7" t="s">
        <v>323</v>
      </c>
      <c r="M67" s="7" t="s">
        <v>442</v>
      </c>
      <c r="N67" s="7" t="s">
        <v>443</v>
      </c>
      <c r="O67" s="7" t="s">
        <v>323</v>
      </c>
      <c r="P67" s="7" t="s">
        <v>442</v>
      </c>
      <c r="Q67" s="7" t="s">
        <v>443</v>
      </c>
      <c r="R67" s="8" t="s">
        <v>372</v>
      </c>
      <c r="S67" s="7" t="s">
        <v>376</v>
      </c>
      <c r="T67" s="6" t="s">
        <v>383</v>
      </c>
      <c r="U67" s="6" t="s">
        <v>444</v>
      </c>
      <c r="V67" s="8" t="s">
        <v>445</v>
      </c>
      <c r="W67" s="8"/>
      <c r="X67" s="8" t="s">
        <v>446</v>
      </c>
      <c r="Y67" s="8"/>
      <c r="Z67" s="8" t="s">
        <v>447</v>
      </c>
      <c r="AA67" s="8" t="s">
        <v>448</v>
      </c>
      <c r="AB67" s="8"/>
      <c r="AC67" s="8" t="s">
        <v>449</v>
      </c>
      <c r="AD67" s="8" t="s">
        <v>450</v>
      </c>
      <c r="AE67" s="8" t="s">
        <v>450</v>
      </c>
      <c r="AF67" s="8" t="s">
        <v>450</v>
      </c>
      <c r="AG67" s="8" t="s">
        <v>450</v>
      </c>
      <c r="AH67" s="8" t="s">
        <v>450</v>
      </c>
      <c r="AI67" s="8" t="s">
        <v>450</v>
      </c>
      <c r="AJ67" s="8" t="s">
        <v>450</v>
      </c>
      <c r="AK67" s="8"/>
      <c r="AL67" s="8"/>
      <c r="AM67" s="8" t="s">
        <v>450</v>
      </c>
      <c r="AN67" s="170" t="s">
        <v>323</v>
      </c>
      <c r="AO67" s="174" t="s">
        <v>323</v>
      </c>
      <c r="AP67" s="174" t="s">
        <v>323</v>
      </c>
      <c r="AQ67" s="174" t="s">
        <v>323</v>
      </c>
      <c r="AR67" s="8"/>
      <c r="AS67" s="8"/>
      <c r="AT67" s="8" t="s">
        <v>323</v>
      </c>
    </row>
    <row r="68" spans="2:46" x14ac:dyDescent="0.3">
      <c r="B68" t="s">
        <v>445</v>
      </c>
      <c r="C68" t="s">
        <v>451</v>
      </c>
      <c r="F68" s="170" t="s">
        <v>327</v>
      </c>
      <c r="G68" s="8" t="s">
        <v>452</v>
      </c>
      <c r="H68" s="8" t="s">
        <v>453</v>
      </c>
      <c r="I68" s="170" t="s">
        <v>327</v>
      </c>
      <c r="J68" s="6" t="s">
        <v>452</v>
      </c>
      <c r="K68" s="6" t="s">
        <v>453</v>
      </c>
      <c r="L68" s="170" t="s">
        <v>327</v>
      </c>
      <c r="M68" s="6" t="s">
        <v>452</v>
      </c>
      <c r="N68" s="6" t="s">
        <v>453</v>
      </c>
      <c r="O68" s="170" t="s">
        <v>327</v>
      </c>
      <c r="P68" s="6" t="s">
        <v>452</v>
      </c>
      <c r="Q68" s="6" t="s">
        <v>453</v>
      </c>
      <c r="R68" s="8" t="s">
        <v>454</v>
      </c>
      <c r="S68" s="6" t="s">
        <v>378</v>
      </c>
      <c r="T68" s="7" t="s">
        <v>426</v>
      </c>
      <c r="U68" s="7" t="s">
        <v>455</v>
      </c>
      <c r="V68" s="8" t="s">
        <v>456</v>
      </c>
      <c r="W68" s="8"/>
      <c r="X68" s="170" t="s">
        <v>457</v>
      </c>
      <c r="Y68" s="8"/>
      <c r="Z68" s="8"/>
      <c r="AA68" s="8" t="s">
        <v>458</v>
      </c>
      <c r="AB68" s="8"/>
      <c r="AC68" s="8"/>
      <c r="AD68" s="7" t="s">
        <v>459</v>
      </c>
      <c r="AE68" s="7" t="s">
        <v>459</v>
      </c>
      <c r="AF68" s="7" t="s">
        <v>459</v>
      </c>
      <c r="AG68" s="7" t="s">
        <v>459</v>
      </c>
      <c r="AH68" s="7" t="s">
        <v>459</v>
      </c>
      <c r="AI68" s="7" t="s">
        <v>459</v>
      </c>
      <c r="AJ68" s="7" t="s">
        <v>459</v>
      </c>
      <c r="AK68" s="8"/>
      <c r="AL68" s="8"/>
      <c r="AM68" s="7" t="s">
        <v>459</v>
      </c>
      <c r="AN68" s="170" t="s">
        <v>327</v>
      </c>
      <c r="AO68" s="170" t="s">
        <v>327</v>
      </c>
      <c r="AP68" s="170" t="s">
        <v>327</v>
      </c>
      <c r="AQ68" s="170" t="s">
        <v>327</v>
      </c>
      <c r="AR68" s="8"/>
      <c r="AS68" s="8"/>
      <c r="AT68" s="170" t="s">
        <v>327</v>
      </c>
    </row>
    <row r="69" spans="2:46" x14ac:dyDescent="0.3">
      <c r="B69" t="s">
        <v>433</v>
      </c>
      <c r="C69" t="s">
        <v>460</v>
      </c>
      <c r="F69" s="170" t="s">
        <v>331</v>
      </c>
      <c r="G69" s="170" t="s">
        <v>461</v>
      </c>
      <c r="H69" s="8" t="s">
        <v>462</v>
      </c>
      <c r="I69" s="170" t="s">
        <v>331</v>
      </c>
      <c r="J69" s="170" t="s">
        <v>461</v>
      </c>
      <c r="K69" s="8" t="s">
        <v>462</v>
      </c>
      <c r="L69" s="170" t="s">
        <v>331</v>
      </c>
      <c r="M69" s="170" t="s">
        <v>461</v>
      </c>
      <c r="N69" s="8" t="s">
        <v>462</v>
      </c>
      <c r="O69" s="170" t="s">
        <v>331</v>
      </c>
      <c r="P69" s="170" t="s">
        <v>461</v>
      </c>
      <c r="Q69" s="8" t="s">
        <v>462</v>
      </c>
      <c r="R69" s="8" t="s">
        <v>463</v>
      </c>
      <c r="S69" s="8" t="s">
        <v>464</v>
      </c>
      <c r="T69" s="8" t="s">
        <v>465</v>
      </c>
      <c r="U69" s="7" t="s">
        <v>466</v>
      </c>
      <c r="V69" s="8" t="s">
        <v>467</v>
      </c>
      <c r="W69" s="8"/>
      <c r="X69" s="170" t="s">
        <v>468</v>
      </c>
      <c r="Y69" s="8"/>
      <c r="Z69" s="8"/>
      <c r="AA69" s="8" t="s">
        <v>469</v>
      </c>
      <c r="AB69" s="8"/>
      <c r="AC69" s="8"/>
      <c r="AD69" s="8" t="s">
        <v>470</v>
      </c>
      <c r="AE69" s="8" t="s">
        <v>470</v>
      </c>
      <c r="AF69" s="8" t="s">
        <v>470</v>
      </c>
      <c r="AG69" s="8" t="s">
        <v>470</v>
      </c>
      <c r="AH69" s="8" t="s">
        <v>470</v>
      </c>
      <c r="AI69" s="8" t="s">
        <v>470</v>
      </c>
      <c r="AJ69" s="8" t="s">
        <v>470</v>
      </c>
      <c r="AK69" s="8"/>
      <c r="AL69" s="8"/>
      <c r="AM69" s="8" t="s">
        <v>470</v>
      </c>
      <c r="AN69" s="170" t="s">
        <v>331</v>
      </c>
      <c r="AO69" s="170" t="s">
        <v>331</v>
      </c>
      <c r="AP69" s="170" t="s">
        <v>331</v>
      </c>
      <c r="AQ69" s="170" t="s">
        <v>331</v>
      </c>
      <c r="AR69" s="8"/>
      <c r="AS69" s="8"/>
      <c r="AT69" s="8" t="s">
        <v>335</v>
      </c>
    </row>
    <row r="70" spans="2:46" x14ac:dyDescent="0.3">
      <c r="B70" t="s">
        <v>436</v>
      </c>
      <c r="C70" t="s">
        <v>471</v>
      </c>
      <c r="F70" s="8" t="s">
        <v>335</v>
      </c>
      <c r="G70" s="8" t="s">
        <v>472</v>
      </c>
      <c r="H70" s="170" t="s">
        <v>473</v>
      </c>
      <c r="I70" s="8" t="s">
        <v>335</v>
      </c>
      <c r="J70" s="8" t="s">
        <v>472</v>
      </c>
      <c r="K70" s="170" t="s">
        <v>473</v>
      </c>
      <c r="L70" s="8" t="s">
        <v>335</v>
      </c>
      <c r="M70" s="8" t="s">
        <v>472</v>
      </c>
      <c r="N70" s="170" t="s">
        <v>473</v>
      </c>
      <c r="O70" s="8" t="s">
        <v>335</v>
      </c>
      <c r="P70" s="8" t="s">
        <v>472</v>
      </c>
      <c r="Q70" s="170" t="s">
        <v>473</v>
      </c>
      <c r="R70" s="8" t="s">
        <v>474</v>
      </c>
      <c r="S70" s="8"/>
      <c r="T70" s="8" t="s">
        <v>475</v>
      </c>
      <c r="U70" s="6" t="s">
        <v>476</v>
      </c>
      <c r="V70" s="8" t="s">
        <v>464</v>
      </c>
      <c r="W70" s="8"/>
      <c r="X70" s="8" t="s">
        <v>477</v>
      </c>
      <c r="Y70" s="8"/>
      <c r="Z70" s="8"/>
      <c r="AA70" s="8" t="s">
        <v>478</v>
      </c>
      <c r="AB70" s="8"/>
      <c r="AC70" s="8"/>
      <c r="AD70" s="8" t="s">
        <v>479</v>
      </c>
      <c r="AE70" s="8" t="s">
        <v>479</v>
      </c>
      <c r="AF70" s="8" t="s">
        <v>479</v>
      </c>
      <c r="AG70" s="8" t="s">
        <v>479</v>
      </c>
      <c r="AH70" s="8" t="s">
        <v>479</v>
      </c>
      <c r="AI70" s="8" t="s">
        <v>480</v>
      </c>
      <c r="AJ70" s="8" t="s">
        <v>480</v>
      </c>
      <c r="AK70" s="8"/>
      <c r="AL70" s="8"/>
      <c r="AM70" s="8" t="s">
        <v>479</v>
      </c>
      <c r="AN70" s="170" t="s">
        <v>335</v>
      </c>
      <c r="AO70" s="170" t="s">
        <v>335</v>
      </c>
      <c r="AP70" s="170" t="s">
        <v>335</v>
      </c>
      <c r="AQ70" s="170" t="s">
        <v>335</v>
      </c>
      <c r="AR70" s="8"/>
      <c r="AS70" s="8"/>
      <c r="AT70" s="8" t="s">
        <v>345</v>
      </c>
    </row>
    <row r="71" spans="2:46" x14ac:dyDescent="0.3">
      <c r="B71" t="s">
        <v>446</v>
      </c>
      <c r="C71" t="s">
        <v>481</v>
      </c>
      <c r="F71" s="8" t="s">
        <v>340</v>
      </c>
      <c r="G71" s="8" t="s">
        <v>482</v>
      </c>
      <c r="H71" s="170" t="s">
        <v>483</v>
      </c>
      <c r="I71" s="8" t="s">
        <v>340</v>
      </c>
      <c r="J71" s="8" t="s">
        <v>482</v>
      </c>
      <c r="K71" s="170" t="s">
        <v>483</v>
      </c>
      <c r="L71" s="8" t="s">
        <v>340</v>
      </c>
      <c r="M71" s="8" t="s">
        <v>482</v>
      </c>
      <c r="N71" s="170" t="s">
        <v>483</v>
      </c>
      <c r="O71" s="8" t="s">
        <v>340</v>
      </c>
      <c r="P71" s="8" t="s">
        <v>482</v>
      </c>
      <c r="Q71" s="170" t="s">
        <v>483</v>
      </c>
      <c r="R71" s="8" t="s">
        <v>464</v>
      </c>
      <c r="S71" s="8"/>
      <c r="T71" s="8" t="s">
        <v>484</v>
      </c>
      <c r="U71" s="7" t="s">
        <v>485</v>
      </c>
      <c r="V71" s="8"/>
      <c r="W71" s="8"/>
      <c r="X71" s="8" t="s">
        <v>469</v>
      </c>
      <c r="Y71" s="8"/>
      <c r="Z71" s="8"/>
      <c r="AA71" s="8" t="s">
        <v>464</v>
      </c>
      <c r="AB71" s="8"/>
      <c r="AC71" s="8"/>
      <c r="AD71" s="8" t="s">
        <v>486</v>
      </c>
      <c r="AE71" s="8" t="s">
        <v>486</v>
      </c>
      <c r="AF71" s="8" t="s">
        <v>486</v>
      </c>
      <c r="AG71" s="8" t="s">
        <v>486</v>
      </c>
      <c r="AH71" s="8" t="s">
        <v>480</v>
      </c>
      <c r="AI71" s="8"/>
      <c r="AJ71" s="8"/>
      <c r="AK71" s="8"/>
      <c r="AL71" s="8"/>
      <c r="AM71" s="8" t="s">
        <v>480</v>
      </c>
      <c r="AN71" s="170" t="s">
        <v>340</v>
      </c>
      <c r="AO71" s="170" t="s">
        <v>340</v>
      </c>
      <c r="AP71" s="170" t="s">
        <v>340</v>
      </c>
      <c r="AQ71" s="170" t="s">
        <v>340</v>
      </c>
      <c r="AR71" s="8"/>
      <c r="AS71" s="8"/>
      <c r="AT71" s="6" t="s">
        <v>428</v>
      </c>
    </row>
    <row r="72" spans="2:46" x14ac:dyDescent="0.3">
      <c r="B72" s="169" t="s">
        <v>457</v>
      </c>
      <c r="C72" s="169" t="s">
        <v>487</v>
      </c>
      <c r="F72" s="8" t="s">
        <v>345</v>
      </c>
      <c r="G72" s="8"/>
      <c r="H72" s="8" t="s">
        <v>488</v>
      </c>
      <c r="I72" s="170" t="s">
        <v>363</v>
      </c>
      <c r="J72" s="8"/>
      <c r="K72" s="8" t="s">
        <v>488</v>
      </c>
      <c r="L72" s="170" t="s">
        <v>363</v>
      </c>
      <c r="M72" s="8"/>
      <c r="N72" s="8" t="s">
        <v>488</v>
      </c>
      <c r="O72" s="170" t="s">
        <v>363</v>
      </c>
      <c r="P72" s="8"/>
      <c r="Q72" s="8" t="s">
        <v>488</v>
      </c>
      <c r="R72" s="8"/>
      <c r="S72" s="8"/>
      <c r="T72" s="8" t="s">
        <v>489</v>
      </c>
      <c r="U72" s="7"/>
      <c r="V72" s="8"/>
      <c r="W72" s="8"/>
      <c r="X72" s="8" t="s">
        <v>464</v>
      </c>
      <c r="Y72" s="8"/>
      <c r="Z72" s="8"/>
      <c r="AA72" s="8"/>
      <c r="AB72" s="8"/>
      <c r="AC72" s="8"/>
      <c r="AD72" s="8" t="s">
        <v>480</v>
      </c>
      <c r="AE72" s="8" t="s">
        <v>480</v>
      </c>
      <c r="AF72" s="8" t="s">
        <v>490</v>
      </c>
      <c r="AG72" s="8" t="s">
        <v>480</v>
      </c>
      <c r="AH72" s="8"/>
      <c r="AI72" s="8"/>
      <c r="AJ72" s="8"/>
      <c r="AK72" s="8"/>
      <c r="AL72" s="8"/>
      <c r="AM72" s="8"/>
      <c r="AN72" s="170" t="s">
        <v>345</v>
      </c>
      <c r="AO72" s="170" t="s">
        <v>363</v>
      </c>
      <c r="AP72" s="170" t="s">
        <v>363</v>
      </c>
      <c r="AQ72" s="170" t="s">
        <v>363</v>
      </c>
      <c r="AR72" s="8"/>
      <c r="AS72" s="8"/>
      <c r="AT72" s="7" t="s">
        <v>442</v>
      </c>
    </row>
    <row r="73" spans="2:46" x14ac:dyDescent="0.3">
      <c r="B73" s="171" t="s">
        <v>468</v>
      </c>
      <c r="C73" s="171" t="s">
        <v>491</v>
      </c>
      <c r="F73" s="8" t="s">
        <v>349</v>
      </c>
      <c r="G73" s="8"/>
      <c r="H73" s="8" t="s">
        <v>492</v>
      </c>
      <c r="I73" s="172" t="s">
        <v>366</v>
      </c>
      <c r="J73" s="8"/>
      <c r="K73" s="8" t="s">
        <v>492</v>
      </c>
      <c r="L73" s="172" t="s">
        <v>366</v>
      </c>
      <c r="M73" s="8"/>
      <c r="N73" s="8" t="s">
        <v>492</v>
      </c>
      <c r="O73" s="172" t="s">
        <v>366</v>
      </c>
      <c r="P73" s="8"/>
      <c r="Q73" s="8" t="s">
        <v>492</v>
      </c>
      <c r="R73" s="8"/>
      <c r="S73" s="8"/>
      <c r="T73" s="8" t="s">
        <v>493</v>
      </c>
      <c r="U73" s="7"/>
      <c r="V73" s="8"/>
      <c r="W73" s="8"/>
      <c r="X73" s="8"/>
      <c r="Y73" s="8"/>
      <c r="Z73" s="8"/>
      <c r="AA73" s="8"/>
      <c r="AB73" s="8"/>
      <c r="AC73" s="8"/>
      <c r="AD73" s="8"/>
      <c r="AE73" s="8"/>
      <c r="AF73" s="8" t="s">
        <v>480</v>
      </c>
      <c r="AG73" s="8"/>
      <c r="AH73" s="8"/>
      <c r="AI73" s="8"/>
      <c r="AJ73" s="8"/>
      <c r="AK73" s="8"/>
      <c r="AL73" s="8"/>
      <c r="AM73" s="8"/>
      <c r="AN73" s="170" t="s">
        <v>349</v>
      </c>
      <c r="AO73" s="172" t="s">
        <v>366</v>
      </c>
      <c r="AP73" s="172" t="s">
        <v>366</v>
      </c>
      <c r="AQ73" s="172" t="s">
        <v>366</v>
      </c>
      <c r="AR73" s="8"/>
      <c r="AS73" s="8"/>
      <c r="AT73" s="6" t="s">
        <v>452</v>
      </c>
    </row>
    <row r="74" spans="2:46" x14ac:dyDescent="0.3">
      <c r="B74" s="171" t="s">
        <v>448</v>
      </c>
      <c r="C74" s="171" t="s">
        <v>494</v>
      </c>
      <c r="F74" s="8" t="s">
        <v>352</v>
      </c>
      <c r="G74" s="8"/>
      <c r="H74" s="8" t="s">
        <v>495</v>
      </c>
      <c r="I74" s="8" t="s">
        <v>345</v>
      </c>
      <c r="J74" s="8"/>
      <c r="K74" s="8" t="s">
        <v>495</v>
      </c>
      <c r="L74" s="8" t="s">
        <v>345</v>
      </c>
      <c r="M74" s="8"/>
      <c r="N74" s="8" t="s">
        <v>495</v>
      </c>
      <c r="O74" s="8" t="s">
        <v>345</v>
      </c>
      <c r="P74" s="8"/>
      <c r="Q74" s="8" t="s">
        <v>495</v>
      </c>
      <c r="R74" s="8"/>
      <c r="S74" s="8"/>
      <c r="T74" s="8" t="s">
        <v>496</v>
      </c>
      <c r="U74" s="7"/>
      <c r="V74" s="8"/>
      <c r="W74" s="8"/>
      <c r="X74" s="8"/>
      <c r="Y74" s="8"/>
      <c r="Z74" s="8"/>
      <c r="AA74" s="8"/>
      <c r="AB74" s="8"/>
      <c r="AC74" s="8"/>
      <c r="AD74" s="8"/>
      <c r="AE74" s="8"/>
      <c r="AF74" s="8"/>
      <c r="AG74" s="8"/>
      <c r="AH74" s="8"/>
      <c r="AI74" s="8"/>
      <c r="AJ74" s="8"/>
      <c r="AK74" s="8"/>
      <c r="AL74" s="8"/>
      <c r="AM74" s="8"/>
      <c r="AN74" s="170" t="s">
        <v>352</v>
      </c>
      <c r="AO74" s="170" t="s">
        <v>345</v>
      </c>
      <c r="AP74" s="170" t="s">
        <v>345</v>
      </c>
      <c r="AQ74" s="170" t="s">
        <v>345</v>
      </c>
      <c r="AR74" s="8"/>
      <c r="AS74" s="8"/>
      <c r="AT74" s="170" t="s">
        <v>461</v>
      </c>
    </row>
    <row r="75" spans="2:46" x14ac:dyDescent="0.3">
      <c r="B75" t="s">
        <v>428</v>
      </c>
      <c r="C75" t="s">
        <v>497</v>
      </c>
      <c r="F75" s="172" t="s">
        <v>363</v>
      </c>
      <c r="G75" s="8"/>
      <c r="H75" s="8" t="s">
        <v>498</v>
      </c>
      <c r="I75" s="8" t="s">
        <v>349</v>
      </c>
      <c r="J75" s="8"/>
      <c r="K75" s="8" t="s">
        <v>498</v>
      </c>
      <c r="L75" s="8" t="s">
        <v>349</v>
      </c>
      <c r="M75" s="8"/>
      <c r="N75" s="8" t="s">
        <v>498</v>
      </c>
      <c r="O75" s="8" t="s">
        <v>349</v>
      </c>
      <c r="P75" s="8"/>
      <c r="Q75" s="8" t="s">
        <v>498</v>
      </c>
      <c r="R75" s="8"/>
      <c r="S75" s="8"/>
      <c r="T75" s="8" t="s">
        <v>499</v>
      </c>
      <c r="U75" s="6"/>
      <c r="V75" s="8"/>
      <c r="W75" s="8"/>
      <c r="X75" s="8"/>
      <c r="Y75" s="8"/>
      <c r="Z75" s="8"/>
      <c r="AA75" s="8"/>
      <c r="AB75" s="8"/>
      <c r="AC75" s="8"/>
      <c r="AD75" s="8"/>
      <c r="AE75" s="8"/>
      <c r="AF75" s="8"/>
      <c r="AG75" s="8"/>
      <c r="AH75" s="8"/>
      <c r="AI75" s="8"/>
      <c r="AJ75" s="8"/>
      <c r="AK75" s="8"/>
      <c r="AL75" s="8"/>
      <c r="AM75" s="8"/>
      <c r="AN75" s="170" t="s">
        <v>363</v>
      </c>
      <c r="AO75" s="170" t="s">
        <v>349</v>
      </c>
      <c r="AP75" s="170" t="s">
        <v>349</v>
      </c>
      <c r="AQ75" s="170" t="s">
        <v>349</v>
      </c>
      <c r="AR75" s="8"/>
      <c r="AS75" s="8"/>
      <c r="AT75" s="8" t="s">
        <v>482</v>
      </c>
    </row>
    <row r="76" spans="2:46" x14ac:dyDescent="0.3">
      <c r="B76" t="s">
        <v>442</v>
      </c>
      <c r="C76" t="s">
        <v>500</v>
      </c>
      <c r="F76" s="172" t="s">
        <v>366</v>
      </c>
      <c r="G76" s="8"/>
      <c r="H76" s="8"/>
      <c r="I76" s="8" t="s">
        <v>352</v>
      </c>
      <c r="J76" s="8"/>
      <c r="K76" s="8"/>
      <c r="L76" s="8" t="s">
        <v>352</v>
      </c>
      <c r="M76" s="8"/>
      <c r="N76" s="8"/>
      <c r="O76" s="8" t="s">
        <v>352</v>
      </c>
      <c r="P76" s="8"/>
      <c r="Q76" s="8"/>
      <c r="R76" s="8"/>
      <c r="S76" s="8"/>
      <c r="T76" s="8" t="s">
        <v>464</v>
      </c>
      <c r="U76" s="7"/>
      <c r="V76" s="8"/>
      <c r="W76" s="8"/>
      <c r="X76" s="8"/>
      <c r="Y76" s="8"/>
      <c r="Z76" s="8"/>
      <c r="AA76" s="8"/>
      <c r="AB76" s="8"/>
      <c r="AC76" s="8"/>
      <c r="AD76" s="8"/>
      <c r="AE76" s="8"/>
      <c r="AF76" s="8"/>
      <c r="AG76" s="8"/>
      <c r="AH76" s="8"/>
      <c r="AI76" s="8"/>
      <c r="AJ76" s="8"/>
      <c r="AK76" s="8"/>
      <c r="AL76" s="8"/>
      <c r="AM76" s="8"/>
      <c r="AN76" s="172" t="s">
        <v>366</v>
      </c>
      <c r="AO76" s="170" t="s">
        <v>352</v>
      </c>
      <c r="AP76" s="170" t="s">
        <v>352</v>
      </c>
      <c r="AQ76" s="170" t="s">
        <v>352</v>
      </c>
      <c r="AR76" s="8"/>
      <c r="AS76" s="8"/>
      <c r="AT76" s="170" t="s">
        <v>440</v>
      </c>
    </row>
    <row r="77" spans="2:46" x14ac:dyDescent="0.3">
      <c r="B77" t="s">
        <v>452</v>
      </c>
      <c r="C77" t="s">
        <v>501</v>
      </c>
      <c r="F77" s="170" t="s">
        <v>354</v>
      </c>
      <c r="G77" s="8"/>
      <c r="H77" s="8"/>
      <c r="I77" s="170" t="s">
        <v>354</v>
      </c>
      <c r="J77" s="8"/>
      <c r="K77" s="8"/>
      <c r="L77" s="8" t="s">
        <v>502</v>
      </c>
      <c r="M77" s="8"/>
      <c r="N77" s="8"/>
      <c r="O77" s="8" t="s">
        <v>502</v>
      </c>
      <c r="P77" s="8"/>
      <c r="Q77" s="8"/>
      <c r="R77" s="8"/>
      <c r="S77" s="8"/>
      <c r="T77" s="8"/>
      <c r="U77" s="6"/>
      <c r="V77" s="8"/>
      <c r="W77" s="8"/>
      <c r="X77" s="8"/>
      <c r="Y77" s="8"/>
      <c r="Z77" s="8"/>
      <c r="AA77" s="8"/>
      <c r="AB77" s="8"/>
      <c r="AC77" s="8"/>
      <c r="AD77" s="8"/>
      <c r="AE77" s="8"/>
      <c r="AF77" s="8"/>
      <c r="AG77" s="8"/>
      <c r="AH77" s="8"/>
      <c r="AI77" s="8"/>
      <c r="AJ77" s="8"/>
      <c r="AK77" s="8"/>
      <c r="AL77" s="8"/>
      <c r="AM77" s="8"/>
      <c r="AN77" s="170" t="s">
        <v>354</v>
      </c>
      <c r="AO77" s="170" t="s">
        <v>354</v>
      </c>
      <c r="AP77" s="170" t="s">
        <v>502</v>
      </c>
      <c r="AQ77" s="170" t="s">
        <v>502</v>
      </c>
      <c r="AR77" s="8"/>
      <c r="AS77" s="8"/>
      <c r="AT77" s="170" t="s">
        <v>354</v>
      </c>
    </row>
    <row r="78" spans="2:46" x14ac:dyDescent="0.3">
      <c r="B78" s="169" t="s">
        <v>461</v>
      </c>
      <c r="C78" s="169" t="s">
        <v>503</v>
      </c>
      <c r="F78" s="170" t="s">
        <v>357</v>
      </c>
      <c r="G78" s="8"/>
      <c r="H78" s="8"/>
      <c r="I78" s="8" t="s">
        <v>502</v>
      </c>
      <c r="J78" s="8"/>
      <c r="K78" s="8"/>
      <c r="L78" s="8" t="s">
        <v>504</v>
      </c>
      <c r="M78" s="8"/>
      <c r="N78" s="8"/>
      <c r="O78" s="8" t="s">
        <v>504</v>
      </c>
      <c r="P78" s="8"/>
      <c r="Q78" s="8"/>
      <c r="R78" s="8"/>
      <c r="S78" s="8"/>
      <c r="T78" s="8"/>
      <c r="U78" s="8"/>
      <c r="V78" s="8"/>
      <c r="W78" s="8"/>
      <c r="X78" s="8"/>
      <c r="Y78" s="8"/>
      <c r="Z78" s="8"/>
      <c r="AA78" s="8"/>
      <c r="AB78" s="8"/>
      <c r="AC78" s="8"/>
      <c r="AD78" s="8"/>
      <c r="AE78" s="8"/>
      <c r="AF78" s="8"/>
      <c r="AG78" s="8"/>
      <c r="AH78" s="8"/>
      <c r="AI78" s="8"/>
      <c r="AJ78" s="8"/>
      <c r="AK78" s="8"/>
      <c r="AL78" s="8"/>
      <c r="AM78" s="8"/>
      <c r="AN78" s="170" t="s">
        <v>357</v>
      </c>
      <c r="AO78" s="170" t="s">
        <v>502</v>
      </c>
      <c r="AP78" s="170" t="s">
        <v>504</v>
      </c>
      <c r="AQ78" s="170" t="s">
        <v>504</v>
      </c>
      <c r="AR78" s="8"/>
      <c r="AS78" s="8"/>
      <c r="AT78" s="170" t="s">
        <v>357</v>
      </c>
    </row>
    <row r="79" spans="2:46" x14ac:dyDescent="0.3">
      <c r="B79" t="s">
        <v>472</v>
      </c>
      <c r="C79" t="s">
        <v>505</v>
      </c>
      <c r="F79" s="170" t="s">
        <v>360</v>
      </c>
      <c r="G79" s="8"/>
      <c r="H79" s="8"/>
      <c r="I79" s="8" t="s">
        <v>504</v>
      </c>
      <c r="J79" s="8"/>
      <c r="K79" s="8"/>
      <c r="L79" s="8" t="s">
        <v>506</v>
      </c>
      <c r="M79" s="8"/>
      <c r="N79" s="8"/>
      <c r="O79" s="8" t="s">
        <v>506</v>
      </c>
      <c r="P79" s="8"/>
      <c r="Q79" s="8"/>
      <c r="R79" s="8"/>
      <c r="S79" s="8"/>
      <c r="T79" s="8"/>
      <c r="U79" s="8"/>
      <c r="V79" s="8"/>
      <c r="W79" s="8"/>
      <c r="X79" s="8"/>
      <c r="Y79" s="8"/>
      <c r="Z79" s="8"/>
      <c r="AA79" s="8"/>
      <c r="AB79" s="8"/>
      <c r="AC79" s="8"/>
      <c r="AD79" s="8"/>
      <c r="AE79" s="8"/>
      <c r="AF79" s="8"/>
      <c r="AG79" s="8"/>
      <c r="AH79" s="8"/>
      <c r="AI79" s="8"/>
      <c r="AJ79" s="8"/>
      <c r="AK79" s="8"/>
      <c r="AL79" s="8"/>
      <c r="AM79" s="8"/>
      <c r="AN79" s="170" t="s">
        <v>360</v>
      </c>
      <c r="AO79" s="170" t="s">
        <v>504</v>
      </c>
      <c r="AP79" s="170" t="s">
        <v>506</v>
      </c>
      <c r="AQ79" s="170" t="s">
        <v>506</v>
      </c>
      <c r="AR79" s="8"/>
      <c r="AS79" s="8"/>
      <c r="AT79" s="170" t="s">
        <v>360</v>
      </c>
    </row>
    <row r="80" spans="2:46" x14ac:dyDescent="0.3">
      <c r="B80" t="s">
        <v>482</v>
      </c>
      <c r="C80" t="s">
        <v>507</v>
      </c>
      <c r="F80" s="8" t="s">
        <v>502</v>
      </c>
      <c r="G80" s="8"/>
      <c r="H80" s="8"/>
      <c r="I80" s="8" t="s">
        <v>506</v>
      </c>
      <c r="J80" s="8"/>
      <c r="K80" s="8"/>
      <c r="L80" s="8" t="s">
        <v>508</v>
      </c>
      <c r="M80" s="8"/>
      <c r="N80" s="8"/>
      <c r="O80" s="8" t="s">
        <v>508</v>
      </c>
      <c r="P80" s="8"/>
      <c r="Q80" s="8"/>
      <c r="R80" s="8"/>
      <c r="S80" s="8"/>
      <c r="T80" s="8"/>
      <c r="U80" s="8"/>
      <c r="V80" s="8"/>
      <c r="W80" s="8"/>
      <c r="X80" s="8"/>
      <c r="Y80" s="8"/>
      <c r="Z80" s="8"/>
      <c r="AA80" s="8"/>
      <c r="AB80" s="8"/>
      <c r="AC80" s="8"/>
      <c r="AD80" s="8"/>
      <c r="AE80" s="8"/>
      <c r="AF80" s="8"/>
      <c r="AG80" s="8"/>
      <c r="AH80" s="8"/>
      <c r="AI80" s="8"/>
      <c r="AJ80" s="8"/>
      <c r="AK80" s="8"/>
      <c r="AL80" s="8"/>
      <c r="AM80" s="8"/>
      <c r="AN80" s="170" t="s">
        <v>502</v>
      </c>
      <c r="AO80" s="170" t="s">
        <v>506</v>
      </c>
      <c r="AP80" s="170" t="s">
        <v>508</v>
      </c>
      <c r="AQ80" s="170" t="s">
        <v>508</v>
      </c>
      <c r="AR80" s="8"/>
      <c r="AS80" s="8"/>
      <c r="AT80" s="172" t="s">
        <v>363</v>
      </c>
    </row>
    <row r="81" spans="2:46" x14ac:dyDescent="0.3">
      <c r="B81" t="s">
        <v>429</v>
      </c>
      <c r="C81" t="s">
        <v>509</v>
      </c>
      <c r="F81" s="8" t="s">
        <v>504</v>
      </c>
      <c r="G81" s="8"/>
      <c r="H81" s="8"/>
      <c r="I81" s="8" t="s">
        <v>508</v>
      </c>
      <c r="J81" s="8"/>
      <c r="K81" s="8"/>
      <c r="L81" s="8" t="s">
        <v>510</v>
      </c>
      <c r="M81" s="8"/>
      <c r="N81" s="8"/>
      <c r="O81" s="8" t="s">
        <v>510</v>
      </c>
      <c r="P81" s="8"/>
      <c r="Q81" s="8"/>
      <c r="R81" s="8"/>
      <c r="S81" s="8"/>
      <c r="T81" s="8"/>
      <c r="U81" s="8"/>
      <c r="V81" s="8"/>
      <c r="W81" s="8"/>
      <c r="X81" s="8"/>
      <c r="Y81" s="8"/>
      <c r="Z81" s="8"/>
      <c r="AA81" s="8"/>
      <c r="AB81" s="8"/>
      <c r="AC81" s="8"/>
      <c r="AD81" s="8"/>
      <c r="AE81" s="8"/>
      <c r="AF81" s="8"/>
      <c r="AG81" s="8"/>
      <c r="AH81" s="8"/>
      <c r="AI81" s="8"/>
      <c r="AJ81" s="8"/>
      <c r="AK81" s="8"/>
      <c r="AL81" s="8"/>
      <c r="AM81" s="8"/>
      <c r="AN81" s="170" t="s">
        <v>504</v>
      </c>
      <c r="AO81" s="170" t="s">
        <v>508</v>
      </c>
      <c r="AP81" s="170" t="s">
        <v>510</v>
      </c>
      <c r="AQ81" s="170" t="s">
        <v>510</v>
      </c>
      <c r="AR81" s="8"/>
      <c r="AS81" s="8"/>
      <c r="AT81" s="8" t="s">
        <v>508</v>
      </c>
    </row>
    <row r="82" spans="2:46" x14ac:dyDescent="0.3">
      <c r="B82" t="s">
        <v>443</v>
      </c>
      <c r="C82" t="s">
        <v>511</v>
      </c>
      <c r="F82" s="8" t="s">
        <v>506</v>
      </c>
      <c r="G82" s="8"/>
      <c r="H82" s="8"/>
      <c r="I82" s="8" t="s">
        <v>510</v>
      </c>
      <c r="J82" s="8"/>
      <c r="K82" s="8"/>
      <c r="L82" s="8" t="s">
        <v>512</v>
      </c>
      <c r="M82" s="8"/>
      <c r="N82" s="8"/>
      <c r="O82" s="8" t="s">
        <v>512</v>
      </c>
      <c r="P82" s="8"/>
      <c r="Q82" s="8"/>
      <c r="R82" s="8"/>
      <c r="S82" s="8"/>
      <c r="T82" s="8"/>
      <c r="U82" s="8"/>
      <c r="V82" s="8"/>
      <c r="W82" s="8"/>
      <c r="X82" s="8"/>
      <c r="Y82" s="8"/>
      <c r="Z82" s="8"/>
      <c r="AA82" s="8"/>
      <c r="AB82" s="8"/>
      <c r="AC82" s="8"/>
      <c r="AD82" s="8"/>
      <c r="AE82" s="8"/>
      <c r="AF82" s="8"/>
      <c r="AG82" s="8"/>
      <c r="AH82" s="8"/>
      <c r="AI82" s="8"/>
      <c r="AJ82" s="8"/>
      <c r="AK82" s="8"/>
      <c r="AL82" s="8"/>
      <c r="AM82" s="8"/>
      <c r="AN82" s="170" t="s">
        <v>506</v>
      </c>
      <c r="AO82" s="170" t="s">
        <v>510</v>
      </c>
      <c r="AP82" s="170" t="s">
        <v>512</v>
      </c>
      <c r="AQ82" s="170" t="s">
        <v>512</v>
      </c>
      <c r="AR82" s="8"/>
      <c r="AS82" s="8"/>
      <c r="AT82" s="8" t="s">
        <v>510</v>
      </c>
    </row>
    <row r="83" spans="2:46" x14ac:dyDescent="0.3">
      <c r="B83" t="s">
        <v>453</v>
      </c>
      <c r="C83" t="s">
        <v>513</v>
      </c>
      <c r="F83" s="8" t="s">
        <v>508</v>
      </c>
      <c r="G83" s="8"/>
      <c r="H83" s="8"/>
      <c r="I83" s="8" t="s">
        <v>512</v>
      </c>
      <c r="J83" s="8"/>
      <c r="K83" s="8"/>
      <c r="L83" s="8" t="s">
        <v>514</v>
      </c>
      <c r="M83" s="8"/>
      <c r="N83" s="8"/>
      <c r="O83" s="8" t="s">
        <v>514</v>
      </c>
      <c r="P83" s="8"/>
      <c r="Q83" s="8"/>
      <c r="R83" s="8"/>
      <c r="S83" s="8"/>
      <c r="T83" s="8"/>
      <c r="U83" s="8"/>
      <c r="V83" s="8"/>
      <c r="W83" s="8"/>
      <c r="X83" s="8"/>
      <c r="Y83" s="8"/>
      <c r="Z83" s="8"/>
      <c r="AA83" s="8"/>
      <c r="AB83" s="8"/>
      <c r="AC83" s="8"/>
      <c r="AD83" s="8"/>
      <c r="AE83" s="8"/>
      <c r="AF83" s="8"/>
      <c r="AG83" s="8"/>
      <c r="AH83" s="8"/>
      <c r="AI83" s="8"/>
      <c r="AJ83" s="8"/>
      <c r="AK83" s="8"/>
      <c r="AL83" s="8"/>
      <c r="AM83" s="8"/>
      <c r="AN83" s="170" t="s">
        <v>508</v>
      </c>
      <c r="AO83" s="170" t="s">
        <v>512</v>
      </c>
      <c r="AP83" s="170" t="s">
        <v>514</v>
      </c>
      <c r="AQ83" s="170" t="s">
        <v>514</v>
      </c>
      <c r="AR83" s="8"/>
      <c r="AS83" s="8"/>
      <c r="AT83" s="8" t="s">
        <v>502</v>
      </c>
    </row>
    <row r="84" spans="2:46" x14ac:dyDescent="0.3">
      <c r="B84" t="s">
        <v>462</v>
      </c>
      <c r="C84" t="s">
        <v>515</v>
      </c>
      <c r="F84" s="8" t="s">
        <v>510</v>
      </c>
      <c r="G84" s="8"/>
      <c r="H84" s="8"/>
      <c r="I84" s="8" t="s">
        <v>514</v>
      </c>
      <c r="J84" s="8"/>
      <c r="K84" s="8"/>
      <c r="L84" s="8" t="s">
        <v>516</v>
      </c>
      <c r="M84" s="8"/>
      <c r="N84" s="8"/>
      <c r="O84" s="8" t="s">
        <v>516</v>
      </c>
      <c r="P84" s="8"/>
      <c r="Q84" s="8"/>
      <c r="R84" s="8"/>
      <c r="S84" s="8"/>
      <c r="T84" s="8"/>
      <c r="U84" s="8"/>
      <c r="V84" s="8"/>
      <c r="W84" s="8"/>
      <c r="X84" s="8"/>
      <c r="Y84" s="8"/>
      <c r="Z84" s="8"/>
      <c r="AA84" s="8"/>
      <c r="AB84" s="8"/>
      <c r="AC84" s="8"/>
      <c r="AD84" s="8"/>
      <c r="AE84" s="8"/>
      <c r="AF84" s="8"/>
      <c r="AG84" s="8"/>
      <c r="AH84" s="8"/>
      <c r="AI84" s="8"/>
      <c r="AJ84" s="8"/>
      <c r="AK84" s="8"/>
      <c r="AL84" s="8"/>
      <c r="AM84" s="8"/>
      <c r="AN84" s="170" t="s">
        <v>510</v>
      </c>
      <c r="AO84" s="170" t="s">
        <v>514</v>
      </c>
      <c r="AP84" s="170" t="s">
        <v>516</v>
      </c>
      <c r="AQ84" s="170" t="s">
        <v>516</v>
      </c>
      <c r="AR84" s="8"/>
      <c r="AS84" s="8"/>
      <c r="AT84" s="8" t="s">
        <v>504</v>
      </c>
    </row>
    <row r="85" spans="2:46" x14ac:dyDescent="0.3">
      <c r="B85" s="169" t="s">
        <v>473</v>
      </c>
      <c r="C85" s="169" t="s">
        <v>517</v>
      </c>
      <c r="F85" s="8" t="s">
        <v>512</v>
      </c>
      <c r="G85" s="8"/>
      <c r="H85" s="8"/>
      <c r="I85" s="8" t="s">
        <v>516</v>
      </c>
      <c r="J85" s="8"/>
      <c r="K85" s="8"/>
      <c r="L85" s="8" t="s">
        <v>518</v>
      </c>
      <c r="M85" s="8"/>
      <c r="N85" s="8"/>
      <c r="O85" s="8" t="s">
        <v>518</v>
      </c>
      <c r="P85" s="8"/>
      <c r="Q85" s="8"/>
      <c r="R85" s="8"/>
      <c r="S85" s="8"/>
      <c r="T85" s="8"/>
      <c r="U85" s="8"/>
      <c r="V85" s="8"/>
      <c r="W85" s="8"/>
      <c r="X85" s="8"/>
      <c r="Y85" s="8"/>
      <c r="Z85" s="8"/>
      <c r="AA85" s="8"/>
      <c r="AB85" s="8"/>
      <c r="AC85" s="8"/>
      <c r="AD85" s="8"/>
      <c r="AE85" s="8"/>
      <c r="AF85" s="8"/>
      <c r="AG85" s="8"/>
      <c r="AH85" s="8"/>
      <c r="AI85" s="8"/>
      <c r="AJ85" s="8"/>
      <c r="AK85" s="8"/>
      <c r="AL85" s="8"/>
      <c r="AM85" s="8"/>
      <c r="AN85" s="170" t="s">
        <v>512</v>
      </c>
      <c r="AO85" s="170" t="s">
        <v>516</v>
      </c>
      <c r="AP85" s="170" t="s">
        <v>518</v>
      </c>
      <c r="AQ85" s="170" t="s">
        <v>518</v>
      </c>
      <c r="AR85" s="8"/>
      <c r="AS85" s="8"/>
      <c r="AT85" s="8" t="s">
        <v>518</v>
      </c>
    </row>
    <row r="86" spans="2:46" x14ac:dyDescent="0.3">
      <c r="B86" s="169" t="s">
        <v>483</v>
      </c>
      <c r="C86" s="169" t="s">
        <v>519</v>
      </c>
      <c r="F86" s="8" t="s">
        <v>514</v>
      </c>
      <c r="G86" s="8"/>
      <c r="H86" s="8"/>
      <c r="I86" s="8" t="s">
        <v>518</v>
      </c>
      <c r="J86" s="8"/>
      <c r="K86" s="8"/>
      <c r="L86" s="8" t="s">
        <v>520</v>
      </c>
      <c r="M86" s="8"/>
      <c r="N86" s="8"/>
      <c r="O86" s="8" t="s">
        <v>520</v>
      </c>
      <c r="P86" s="8"/>
      <c r="Q86" s="8"/>
      <c r="R86" s="8"/>
      <c r="S86" s="8"/>
      <c r="T86" s="8"/>
      <c r="U86" s="8"/>
      <c r="V86" s="8"/>
      <c r="W86" s="8"/>
      <c r="X86" s="8"/>
      <c r="Y86" s="8"/>
      <c r="Z86" s="8"/>
      <c r="AA86" s="8"/>
      <c r="AB86" s="8"/>
      <c r="AC86" s="8"/>
      <c r="AD86" s="8"/>
      <c r="AE86" s="8"/>
      <c r="AF86" s="8"/>
      <c r="AG86" s="8"/>
      <c r="AH86" s="8"/>
      <c r="AI86" s="8"/>
      <c r="AJ86" s="8"/>
      <c r="AK86" s="8"/>
      <c r="AL86" s="8"/>
      <c r="AM86" s="8"/>
      <c r="AN86" s="170" t="s">
        <v>514</v>
      </c>
      <c r="AO86" s="170" t="s">
        <v>518</v>
      </c>
      <c r="AP86" s="170" t="s">
        <v>520</v>
      </c>
      <c r="AQ86" s="170" t="s">
        <v>520</v>
      </c>
      <c r="AR86" s="8"/>
      <c r="AS86" s="8"/>
      <c r="AT86" s="8"/>
    </row>
    <row r="87" spans="2:46" x14ac:dyDescent="0.3">
      <c r="B87" t="s">
        <v>488</v>
      </c>
      <c r="C87" t="s">
        <v>521</v>
      </c>
      <c r="F87" s="8" t="s">
        <v>516</v>
      </c>
      <c r="G87" s="8"/>
      <c r="H87" s="8"/>
      <c r="I87" s="8" t="s">
        <v>520</v>
      </c>
      <c r="J87" s="8"/>
      <c r="K87" s="8"/>
      <c r="L87" s="8" t="s">
        <v>522</v>
      </c>
      <c r="M87" s="8"/>
      <c r="N87" s="8"/>
      <c r="O87" s="8" t="s">
        <v>522</v>
      </c>
      <c r="P87" s="8"/>
      <c r="Q87" s="8"/>
      <c r="R87" s="8"/>
      <c r="S87" s="8"/>
      <c r="T87" s="8"/>
      <c r="U87" s="8"/>
      <c r="V87" s="8"/>
      <c r="W87" s="8"/>
      <c r="X87" s="8"/>
      <c r="Y87" s="8"/>
      <c r="Z87" s="8"/>
      <c r="AA87" s="8"/>
      <c r="AB87" s="8"/>
      <c r="AC87" s="8"/>
      <c r="AD87" s="8"/>
      <c r="AE87" s="8"/>
      <c r="AF87" s="8"/>
      <c r="AG87" s="8"/>
      <c r="AH87" s="8"/>
      <c r="AI87" s="8"/>
      <c r="AJ87" s="8"/>
      <c r="AK87" s="8"/>
      <c r="AL87" s="8"/>
      <c r="AM87" s="8"/>
      <c r="AN87" s="170" t="s">
        <v>516</v>
      </c>
      <c r="AO87" s="170" t="s">
        <v>520</v>
      </c>
      <c r="AP87" s="170" t="s">
        <v>522</v>
      </c>
      <c r="AQ87" s="170" t="s">
        <v>522</v>
      </c>
      <c r="AR87" s="8"/>
      <c r="AS87" s="8"/>
      <c r="AT87" s="8"/>
    </row>
    <row r="88" spans="2:46" x14ac:dyDescent="0.3">
      <c r="B88" t="s">
        <v>492</v>
      </c>
      <c r="C88" t="s">
        <v>523</v>
      </c>
      <c r="F88" s="8" t="s">
        <v>518</v>
      </c>
      <c r="G88" s="8"/>
      <c r="H88" s="8"/>
      <c r="I88" s="8" t="s">
        <v>522</v>
      </c>
      <c r="J88" s="8"/>
      <c r="K88" s="8"/>
      <c r="L88" s="8" t="s">
        <v>464</v>
      </c>
      <c r="M88" s="8"/>
      <c r="N88" s="8"/>
      <c r="O88" s="8" t="s">
        <v>464</v>
      </c>
      <c r="P88" s="8"/>
      <c r="Q88" s="8"/>
      <c r="R88" s="8"/>
      <c r="S88" s="8"/>
      <c r="T88" s="8"/>
      <c r="U88" s="8"/>
      <c r="V88" s="8"/>
      <c r="W88" s="8"/>
      <c r="X88" s="8"/>
      <c r="Y88" s="8"/>
      <c r="Z88" s="8"/>
      <c r="AA88" s="8"/>
      <c r="AB88" s="8"/>
      <c r="AC88" s="8"/>
      <c r="AD88" s="8"/>
      <c r="AE88" s="8"/>
      <c r="AF88" s="8"/>
      <c r="AG88" s="8"/>
      <c r="AH88" s="8"/>
      <c r="AI88" s="8"/>
      <c r="AJ88" s="8"/>
      <c r="AK88" s="8"/>
      <c r="AL88" s="8"/>
      <c r="AM88" s="8"/>
      <c r="AN88" s="170" t="s">
        <v>518</v>
      </c>
      <c r="AO88" s="170" t="s">
        <v>522</v>
      </c>
      <c r="AP88" s="170" t="s">
        <v>464</v>
      </c>
      <c r="AQ88" s="170" t="s">
        <v>464</v>
      </c>
      <c r="AR88" s="8"/>
      <c r="AS88" s="8"/>
      <c r="AT88" s="8"/>
    </row>
    <row r="89" spans="2:46" x14ac:dyDescent="0.3">
      <c r="B89" t="s">
        <v>495</v>
      </c>
      <c r="C89" t="s">
        <v>524</v>
      </c>
      <c r="F89" s="8" t="s">
        <v>520</v>
      </c>
      <c r="G89" s="8"/>
      <c r="H89" s="8"/>
      <c r="I89" s="8" t="s">
        <v>464</v>
      </c>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170" t="s">
        <v>520</v>
      </c>
      <c r="AO89" s="170" t="s">
        <v>464</v>
      </c>
      <c r="AP89" s="170"/>
      <c r="AQ89" s="170"/>
      <c r="AR89" s="8"/>
      <c r="AS89" s="8"/>
      <c r="AT89" s="8"/>
    </row>
    <row r="90" spans="2:46" x14ac:dyDescent="0.3">
      <c r="B90" t="s">
        <v>498</v>
      </c>
      <c r="C90" t="s">
        <v>525</v>
      </c>
      <c r="F90" s="8" t="s">
        <v>522</v>
      </c>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170" t="s">
        <v>522</v>
      </c>
      <c r="AO90" s="170"/>
      <c r="AP90" s="170"/>
      <c r="AQ90" s="170"/>
      <c r="AR90" s="8"/>
      <c r="AS90" s="8"/>
      <c r="AT90" s="8"/>
    </row>
    <row r="91" spans="2:46" x14ac:dyDescent="0.3">
      <c r="B91" t="s">
        <v>430</v>
      </c>
      <c r="C91" t="s">
        <v>526</v>
      </c>
      <c r="F91" s="8" t="s">
        <v>464</v>
      </c>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170" t="s">
        <v>464</v>
      </c>
      <c r="AO91" s="8"/>
      <c r="AP91" s="8"/>
      <c r="AQ91" s="8"/>
      <c r="AR91" s="8"/>
      <c r="AS91" s="8"/>
      <c r="AT91" s="8"/>
    </row>
    <row r="92" spans="2:46" x14ac:dyDescent="0.3">
      <c r="B92" t="s">
        <v>444</v>
      </c>
      <c r="C92" t="s">
        <v>527</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170"/>
      <c r="AO92" s="8"/>
      <c r="AP92" s="8"/>
      <c r="AQ92" s="8"/>
      <c r="AR92" s="8"/>
      <c r="AS92" s="8"/>
      <c r="AT92" s="8"/>
    </row>
    <row r="93" spans="2:46" x14ac:dyDescent="0.3">
      <c r="B93" t="s">
        <v>455</v>
      </c>
      <c r="C93" t="s">
        <v>528</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170"/>
      <c r="AO93" s="8"/>
      <c r="AP93" s="8"/>
      <c r="AQ93" s="8"/>
      <c r="AR93" s="8"/>
      <c r="AS93" s="8"/>
      <c r="AT93" s="8"/>
    </row>
    <row r="94" spans="2:46" x14ac:dyDescent="0.3">
      <c r="B94" t="s">
        <v>466</v>
      </c>
      <c r="C94" t="s">
        <v>529</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row>
    <row r="95" spans="2:46" x14ac:dyDescent="0.3">
      <c r="B95" t="s">
        <v>476</v>
      </c>
      <c r="C95" t="s">
        <v>530</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row>
    <row r="96" spans="2:46" x14ac:dyDescent="0.3">
      <c r="B96" t="s">
        <v>485</v>
      </c>
      <c r="C96" t="s">
        <v>531</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row>
    <row r="97" spans="2:46" x14ac:dyDescent="0.3">
      <c r="B97" t="s">
        <v>432</v>
      </c>
      <c r="C97" t="s">
        <v>532</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row>
    <row r="98" spans="2:46" x14ac:dyDescent="0.3">
      <c r="B98" t="s">
        <v>434</v>
      </c>
      <c r="C98" t="s">
        <v>533</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row>
    <row r="99" spans="2:46" x14ac:dyDescent="0.3">
      <c r="B99" t="s">
        <v>437</v>
      </c>
      <c r="C99" t="s">
        <v>534</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row>
    <row r="100" spans="2:46" x14ac:dyDescent="0.3">
      <c r="B100" t="s">
        <v>435</v>
      </c>
      <c r="C100" t="s">
        <v>535</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row>
    <row r="101" spans="2:46" x14ac:dyDescent="0.3">
      <c r="B101" t="s">
        <v>447</v>
      </c>
      <c r="C101" t="s">
        <v>536</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row>
    <row r="102" spans="2:46" x14ac:dyDescent="0.3">
      <c r="B102" t="s">
        <v>438</v>
      </c>
      <c r="C102" t="s">
        <v>537</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row>
    <row r="103" spans="2:46" x14ac:dyDescent="0.3">
      <c r="B103" t="s">
        <v>449</v>
      </c>
      <c r="C103" t="s">
        <v>538</v>
      </c>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row>
    <row r="104" spans="2:46" x14ac:dyDescent="0.3">
      <c r="B104" t="s">
        <v>439</v>
      </c>
      <c r="C104" t="s">
        <v>539</v>
      </c>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row>
    <row r="105" spans="2:46" x14ac:dyDescent="0.3">
      <c r="B105" t="s">
        <v>450</v>
      </c>
      <c r="C105" t="s">
        <v>540</v>
      </c>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row>
    <row r="106" spans="2:46" x14ac:dyDescent="0.3">
      <c r="B106" t="s">
        <v>459</v>
      </c>
      <c r="C106" t="s">
        <v>541</v>
      </c>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row>
    <row r="107" spans="2:46" x14ac:dyDescent="0.3">
      <c r="B107" t="s">
        <v>470</v>
      </c>
      <c r="C107" t="s">
        <v>542</v>
      </c>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row>
    <row r="108" spans="2:46" x14ac:dyDescent="0.3">
      <c r="B108" t="s">
        <v>479</v>
      </c>
      <c r="C108" t="s">
        <v>543</v>
      </c>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row>
    <row r="109" spans="2:46" x14ac:dyDescent="0.3">
      <c r="B109" t="s">
        <v>486</v>
      </c>
      <c r="C109" t="s">
        <v>544</v>
      </c>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row>
    <row r="110" spans="2:46" x14ac:dyDescent="0.3">
      <c r="B110" t="s">
        <v>490</v>
      </c>
      <c r="C110" t="s">
        <v>545</v>
      </c>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row>
    <row r="111" spans="2:46" x14ac:dyDescent="0.3">
      <c r="B111" t="s">
        <v>480</v>
      </c>
      <c r="C111" t="s">
        <v>546</v>
      </c>
    </row>
    <row r="112" spans="2:46" x14ac:dyDescent="0.3">
      <c r="B112" s="169" t="s">
        <v>440</v>
      </c>
      <c r="C112" s="169" t="s">
        <v>547</v>
      </c>
    </row>
    <row r="113" spans="2:20" x14ac:dyDescent="0.3">
      <c r="B113" t="s">
        <v>465</v>
      </c>
      <c r="C113" t="s">
        <v>548</v>
      </c>
    </row>
    <row r="114" spans="2:20" ht="21" x14ac:dyDescent="0.4">
      <c r="B114" t="s">
        <v>475</v>
      </c>
      <c r="C114" t="s">
        <v>549</v>
      </c>
      <c r="F114" s="297" t="s">
        <v>550</v>
      </c>
      <c r="G114" s="297"/>
      <c r="H114" s="297"/>
      <c r="I114" s="297"/>
    </row>
    <row r="115" spans="2:20" x14ac:dyDescent="0.3">
      <c r="B115" t="s">
        <v>502</v>
      </c>
      <c r="C115" t="s">
        <v>551</v>
      </c>
      <c r="D115" t="s">
        <v>319</v>
      </c>
      <c r="E115" t="s">
        <v>552</v>
      </c>
      <c r="F115" s="23" t="str">
        <f>D11</f>
        <v>OutdoorLuminaires_Cat</v>
      </c>
      <c r="G115" s="23" t="str">
        <f>D12</f>
        <v>IndoorLuminaires_Cat</v>
      </c>
      <c r="H115" s="23" t="str">
        <f>D13</f>
        <v>OutdoorRetrofitKit_Cat</v>
      </c>
      <c r="I115" s="23" t="str">
        <f>D14</f>
        <v>IndoorRetrofitKit_Cat</v>
      </c>
      <c r="J115" s="23" t="str">
        <f>D15</f>
        <v>LinearReplacementLamp_Cat</v>
      </c>
      <c r="K115" s="23" t="str">
        <f>D16</f>
        <v>MogulE39ScrewBaseReplacementsforHIDLamps_Cat</v>
      </c>
      <c r="L115" s="170" t="str">
        <f>D19</f>
        <v>SolarPoweredOutdoorLuminaires_Cat</v>
      </c>
      <c r="M115" s="170" t="str">
        <f>D17</f>
        <v>MediumScrewBaseE26E27ReplacementforHIDLamps_Cat</v>
      </c>
      <c r="N115" s="23" t="str">
        <f>D18</f>
        <v>FourPinBaseReplacementLampsForCFLs_Cat</v>
      </c>
      <c r="O115" s="23" t="s">
        <v>553</v>
      </c>
    </row>
    <row r="116" spans="2:20" x14ac:dyDescent="0.3">
      <c r="B116" t="s">
        <v>454</v>
      </c>
      <c r="C116" t="s">
        <v>554</v>
      </c>
      <c r="F116" s="8" t="s">
        <v>230</v>
      </c>
      <c r="G116" s="8" t="s">
        <v>249</v>
      </c>
      <c r="H116" s="8" t="s">
        <v>230</v>
      </c>
      <c r="I116" s="8" t="s">
        <v>260</v>
      </c>
      <c r="J116" s="8" t="s">
        <v>272</v>
      </c>
      <c r="K116" s="8" t="s">
        <v>230</v>
      </c>
      <c r="L116" s="170" t="s">
        <v>230</v>
      </c>
      <c r="M116" s="170" t="s">
        <v>304</v>
      </c>
      <c r="N116" s="19" t="s">
        <v>301</v>
      </c>
      <c r="O116" s="19" t="s">
        <v>555</v>
      </c>
    </row>
    <row r="117" spans="2:20" x14ac:dyDescent="0.3">
      <c r="B117" t="s">
        <v>456</v>
      </c>
      <c r="C117" t="s">
        <v>556</v>
      </c>
      <c r="F117" s="8" t="s">
        <v>233</v>
      </c>
      <c r="G117" s="8" t="s">
        <v>260</v>
      </c>
      <c r="H117" s="8" t="s">
        <v>233</v>
      </c>
      <c r="I117" s="8" t="s">
        <v>256</v>
      </c>
      <c r="J117" s="8" t="s">
        <v>276</v>
      </c>
      <c r="K117" s="8" t="s">
        <v>233</v>
      </c>
      <c r="L117" s="170" t="s">
        <v>233</v>
      </c>
      <c r="M117" s="8"/>
      <c r="N117" s="19" t="s">
        <v>298</v>
      </c>
      <c r="O117" s="19"/>
    </row>
    <row r="118" spans="2:20" x14ac:dyDescent="0.3">
      <c r="B118" t="s">
        <v>504</v>
      </c>
      <c r="C118" t="s">
        <v>557</v>
      </c>
      <c r="D118" t="s">
        <v>319</v>
      </c>
      <c r="E118" t="s">
        <v>558</v>
      </c>
      <c r="F118" s="8" t="s">
        <v>237</v>
      </c>
      <c r="G118" s="8" t="s">
        <v>245</v>
      </c>
      <c r="H118" s="8" t="s">
        <v>237</v>
      </c>
      <c r="I118" s="8" t="s">
        <v>264</v>
      </c>
      <c r="J118" s="8" t="s">
        <v>292</v>
      </c>
      <c r="K118" s="8" t="s">
        <v>237</v>
      </c>
      <c r="L118" s="170" t="s">
        <v>237</v>
      </c>
      <c r="M118" s="8"/>
      <c r="N118" s="19" t="s">
        <v>295</v>
      </c>
      <c r="O118" s="8"/>
    </row>
    <row r="119" spans="2:20" x14ac:dyDescent="0.3">
      <c r="B119" t="s">
        <v>463</v>
      </c>
      <c r="C119" t="s">
        <v>559</v>
      </c>
      <c r="F119" s="8" t="s">
        <v>241</v>
      </c>
      <c r="G119" s="8" t="s">
        <v>256</v>
      </c>
      <c r="H119" s="8" t="s">
        <v>241</v>
      </c>
      <c r="I119" s="8" t="s">
        <v>253</v>
      </c>
      <c r="J119" s="8" t="s">
        <v>268</v>
      </c>
      <c r="K119" s="8" t="s">
        <v>241</v>
      </c>
      <c r="L119" s="170" t="s">
        <v>241</v>
      </c>
      <c r="M119" s="8"/>
      <c r="N119" s="8"/>
      <c r="O119" s="8"/>
    </row>
    <row r="120" spans="2:20" x14ac:dyDescent="0.3">
      <c r="B120" t="s">
        <v>484</v>
      </c>
      <c r="C120" t="s">
        <v>308</v>
      </c>
      <c r="F120" s="8"/>
      <c r="G120" s="8" t="s">
        <v>264</v>
      </c>
      <c r="H120" s="8"/>
      <c r="I120" s="8"/>
      <c r="J120" s="8" t="s">
        <v>288</v>
      </c>
      <c r="K120" s="8" t="s">
        <v>260</v>
      </c>
      <c r="L120" s="8"/>
      <c r="M120" s="8"/>
      <c r="N120" s="8"/>
      <c r="O120" s="19"/>
    </row>
    <row r="121" spans="2:20" x14ac:dyDescent="0.3">
      <c r="B121" t="s">
        <v>489</v>
      </c>
      <c r="C121" t="s">
        <v>309</v>
      </c>
      <c r="F121" s="8"/>
      <c r="G121" s="8" t="s">
        <v>253</v>
      </c>
      <c r="H121" s="8"/>
      <c r="I121" s="8"/>
      <c r="J121" s="8" t="s">
        <v>280</v>
      </c>
      <c r="K121" s="8" t="s">
        <v>264</v>
      </c>
      <c r="L121" s="8"/>
      <c r="M121" s="8"/>
      <c r="N121" s="8"/>
      <c r="O121" s="19"/>
    </row>
    <row r="122" spans="2:20" x14ac:dyDescent="0.3">
      <c r="B122" t="s">
        <v>493</v>
      </c>
      <c r="C122" t="s">
        <v>310</v>
      </c>
      <c r="F122" s="8"/>
      <c r="G122" s="8"/>
      <c r="H122" s="8"/>
      <c r="I122" s="8"/>
      <c r="J122" s="8" t="s">
        <v>284</v>
      </c>
      <c r="K122" s="170" t="s">
        <v>304</v>
      </c>
      <c r="L122" s="8"/>
      <c r="M122" s="8"/>
      <c r="N122" s="8"/>
      <c r="O122" s="8"/>
    </row>
    <row r="123" spans="2:20" x14ac:dyDescent="0.3">
      <c r="B123" t="s">
        <v>560</v>
      </c>
      <c r="C123" t="s">
        <v>561</v>
      </c>
      <c r="D123" t="s">
        <v>319</v>
      </c>
      <c r="E123" t="s">
        <v>562</v>
      </c>
    </row>
    <row r="124" spans="2:20" x14ac:dyDescent="0.3">
      <c r="B124" t="s">
        <v>467</v>
      </c>
      <c r="C124" t="s">
        <v>563</v>
      </c>
    </row>
    <row r="125" spans="2:20" ht="21" x14ac:dyDescent="0.4">
      <c r="B125" t="s">
        <v>564</v>
      </c>
      <c r="C125" t="s">
        <v>565</v>
      </c>
      <c r="F125" s="297" t="s">
        <v>566</v>
      </c>
      <c r="G125" s="297"/>
      <c r="H125" s="297"/>
      <c r="I125" s="297"/>
    </row>
    <row r="126" spans="2:20" x14ac:dyDescent="0.3">
      <c r="B126" t="s">
        <v>567</v>
      </c>
      <c r="C126" t="s">
        <v>568</v>
      </c>
      <c r="F126" s="23" t="s">
        <v>320</v>
      </c>
      <c r="G126" s="23" t="s">
        <v>325</v>
      </c>
      <c r="H126" s="23" t="s">
        <v>329</v>
      </c>
      <c r="I126" s="23" t="s">
        <v>336</v>
      </c>
      <c r="J126" s="23" t="s">
        <v>347</v>
      </c>
      <c r="K126" s="170" t="s">
        <v>356</v>
      </c>
      <c r="L126" s="170" t="s">
        <v>359</v>
      </c>
      <c r="M126" s="170" t="s">
        <v>361</v>
      </c>
      <c r="N126" s="170" t="s">
        <v>364</v>
      </c>
      <c r="O126" s="23" t="s">
        <v>562</v>
      </c>
      <c r="P126" s="23" t="s">
        <v>569</v>
      </c>
      <c r="Q126" s="23" t="s">
        <v>570</v>
      </c>
      <c r="R126" s="23" t="s">
        <v>552</v>
      </c>
      <c r="S126" s="23" t="s">
        <v>558</v>
      </c>
      <c r="T126" s="23" t="s">
        <v>571</v>
      </c>
    </row>
    <row r="127" spans="2:20" x14ac:dyDescent="0.3">
      <c r="B127" t="s">
        <v>506</v>
      </c>
      <c r="C127" t="s">
        <v>572</v>
      </c>
      <c r="F127" s="8">
        <v>0</v>
      </c>
      <c r="G127" s="8">
        <v>0</v>
      </c>
      <c r="H127" s="8">
        <v>0</v>
      </c>
      <c r="I127" s="8">
        <v>0</v>
      </c>
      <c r="J127" s="8">
        <v>0</v>
      </c>
      <c r="K127" s="8">
        <v>0</v>
      </c>
      <c r="L127" s="8">
        <v>0</v>
      </c>
      <c r="M127" s="8">
        <v>0</v>
      </c>
      <c r="N127" s="8">
        <v>0</v>
      </c>
      <c r="O127" s="8">
        <v>0</v>
      </c>
      <c r="P127" s="8">
        <v>0</v>
      </c>
      <c r="Q127" s="8">
        <v>0</v>
      </c>
      <c r="R127" s="8">
        <v>0</v>
      </c>
      <c r="S127" s="8">
        <v>0</v>
      </c>
      <c r="T127" s="8">
        <v>0</v>
      </c>
    </row>
    <row r="128" spans="2:20" x14ac:dyDescent="0.3">
      <c r="B128" t="s">
        <v>508</v>
      </c>
      <c r="C128" t="s">
        <v>573</v>
      </c>
      <c r="D128" t="s">
        <v>319</v>
      </c>
      <c r="E128" t="s">
        <v>569</v>
      </c>
      <c r="F128" s="8">
        <v>1</v>
      </c>
      <c r="G128" s="8">
        <v>1</v>
      </c>
      <c r="H128" s="8">
        <v>1</v>
      </c>
      <c r="I128" s="8">
        <v>1</v>
      </c>
      <c r="J128" s="8">
        <v>1</v>
      </c>
      <c r="K128" s="8"/>
      <c r="L128" s="8"/>
      <c r="M128" s="8"/>
      <c r="N128" s="8">
        <v>1</v>
      </c>
      <c r="O128" s="8">
        <v>1</v>
      </c>
      <c r="P128" s="8">
        <v>1</v>
      </c>
      <c r="Q128" s="8">
        <v>1</v>
      </c>
      <c r="R128" s="8">
        <v>1</v>
      </c>
      <c r="S128" s="8">
        <v>1</v>
      </c>
      <c r="T128" s="8">
        <v>1</v>
      </c>
    </row>
    <row r="129" spans="2:20" x14ac:dyDescent="0.3">
      <c r="B129" t="s">
        <v>510</v>
      </c>
      <c r="C129" t="s">
        <v>574</v>
      </c>
      <c r="D129" t="s">
        <v>319</v>
      </c>
      <c r="E129" t="s">
        <v>570</v>
      </c>
      <c r="F129" s="8"/>
      <c r="G129" s="8">
        <v>2</v>
      </c>
      <c r="H129" s="8"/>
      <c r="I129" s="8"/>
      <c r="J129" s="8">
        <v>2</v>
      </c>
      <c r="K129" s="8"/>
      <c r="L129" s="8"/>
      <c r="M129" s="8"/>
      <c r="N129" s="8"/>
      <c r="O129" s="8"/>
      <c r="P129" s="8"/>
      <c r="Q129" s="8"/>
      <c r="R129" s="8">
        <v>2</v>
      </c>
      <c r="S129" s="8">
        <v>2</v>
      </c>
      <c r="T129" s="8">
        <v>2</v>
      </c>
    </row>
    <row r="130" spans="2:20" x14ac:dyDescent="0.3">
      <c r="B130" t="s">
        <v>477</v>
      </c>
      <c r="C130" t="s">
        <v>575</v>
      </c>
    </row>
    <row r="131" spans="2:20" x14ac:dyDescent="0.3">
      <c r="B131" t="s">
        <v>512</v>
      </c>
      <c r="C131" t="s">
        <v>576</v>
      </c>
    </row>
    <row r="132" spans="2:20" x14ac:dyDescent="0.3">
      <c r="B132" t="s">
        <v>577</v>
      </c>
      <c r="C132" t="s">
        <v>578</v>
      </c>
    </row>
    <row r="133" spans="2:20" x14ac:dyDescent="0.3">
      <c r="B133" t="s">
        <v>458</v>
      </c>
      <c r="C133" t="s">
        <v>311</v>
      </c>
    </row>
    <row r="134" spans="2:20" x14ac:dyDescent="0.3">
      <c r="B134" t="s">
        <v>469</v>
      </c>
      <c r="C134" t="s">
        <v>579</v>
      </c>
    </row>
    <row r="135" spans="2:20" x14ac:dyDescent="0.3">
      <c r="B135" t="s">
        <v>478</v>
      </c>
      <c r="C135" t="s">
        <v>580</v>
      </c>
    </row>
    <row r="136" spans="2:20" x14ac:dyDescent="0.3">
      <c r="B136" t="s">
        <v>499</v>
      </c>
      <c r="C136" t="s">
        <v>581</v>
      </c>
    </row>
    <row r="137" spans="2:20" x14ac:dyDescent="0.3">
      <c r="B137" t="s">
        <v>514</v>
      </c>
      <c r="C137" t="s">
        <v>582</v>
      </c>
    </row>
    <row r="138" spans="2:20" x14ac:dyDescent="0.3">
      <c r="B138" t="s">
        <v>516</v>
      </c>
      <c r="C138" t="s">
        <v>583</v>
      </c>
    </row>
    <row r="139" spans="2:20" x14ac:dyDescent="0.3">
      <c r="B139" t="s">
        <v>496</v>
      </c>
      <c r="C139" t="s">
        <v>584</v>
      </c>
    </row>
    <row r="140" spans="2:20" x14ac:dyDescent="0.3">
      <c r="B140" t="s">
        <v>474</v>
      </c>
      <c r="C140" t="s">
        <v>585</v>
      </c>
    </row>
    <row r="141" spans="2:20" x14ac:dyDescent="0.3">
      <c r="B141" t="s">
        <v>586</v>
      </c>
      <c r="C141" t="s">
        <v>587</v>
      </c>
    </row>
    <row r="142" spans="2:20" x14ac:dyDescent="0.3">
      <c r="B142" t="s">
        <v>518</v>
      </c>
      <c r="C142" t="s">
        <v>588</v>
      </c>
      <c r="D142" t="s">
        <v>319</v>
      </c>
      <c r="E142" t="s">
        <v>571</v>
      </c>
    </row>
    <row r="143" spans="2:20" x14ac:dyDescent="0.3">
      <c r="B143" t="s">
        <v>520</v>
      </c>
      <c r="C143" t="s">
        <v>589</v>
      </c>
    </row>
    <row r="144" spans="2:20" x14ac:dyDescent="0.3">
      <c r="B144" t="s">
        <v>522</v>
      </c>
      <c r="C144" t="s">
        <v>590</v>
      </c>
    </row>
    <row r="145" spans="2:5" x14ac:dyDescent="0.3">
      <c r="B145" t="s">
        <v>464</v>
      </c>
      <c r="C145" t="s">
        <v>591</v>
      </c>
      <c r="D145" t="s">
        <v>319</v>
      </c>
      <c r="E145" t="s">
        <v>571</v>
      </c>
    </row>
    <row r="147" spans="2:5" x14ac:dyDescent="0.3">
      <c r="B147" s="1" t="s">
        <v>592</v>
      </c>
    </row>
    <row r="148" spans="2:5" x14ac:dyDescent="0.3">
      <c r="B148" t="s">
        <v>593</v>
      </c>
    </row>
    <row r="149" spans="2:5" x14ac:dyDescent="0.3">
      <c r="B149" t="s">
        <v>594</v>
      </c>
    </row>
    <row r="151" spans="2:5" x14ac:dyDescent="0.3">
      <c r="B151" s="1" t="s">
        <v>77</v>
      </c>
    </row>
    <row r="152" spans="2:5" x14ac:dyDescent="0.3">
      <c r="B152" s="175">
        <v>1800</v>
      </c>
    </row>
    <row r="153" spans="2:5" x14ac:dyDescent="0.3">
      <c r="B153" s="175">
        <v>1900</v>
      </c>
    </row>
    <row r="154" spans="2:5" x14ac:dyDescent="0.3">
      <c r="B154" s="175">
        <v>2000</v>
      </c>
    </row>
    <row r="155" spans="2:5" x14ac:dyDescent="0.3">
      <c r="B155" s="175">
        <v>2100</v>
      </c>
    </row>
    <row r="156" spans="2:5" x14ac:dyDescent="0.3">
      <c r="B156" s="2">
        <v>2200</v>
      </c>
    </row>
    <row r="157" spans="2:5" x14ac:dyDescent="0.3">
      <c r="B157" s="2">
        <v>2300</v>
      </c>
    </row>
    <row r="158" spans="2:5" x14ac:dyDescent="0.3">
      <c r="B158" s="2">
        <v>2400</v>
      </c>
    </row>
    <row r="159" spans="2:5" x14ac:dyDescent="0.3">
      <c r="B159" s="2">
        <v>2500</v>
      </c>
    </row>
    <row r="160" spans="2:5" x14ac:dyDescent="0.3">
      <c r="B160" s="2">
        <v>2600</v>
      </c>
    </row>
    <row r="161" spans="2:4" x14ac:dyDescent="0.3">
      <c r="B161" s="2">
        <v>2700</v>
      </c>
    </row>
    <row r="162" spans="2:4" x14ac:dyDescent="0.3">
      <c r="B162" s="2">
        <v>2800</v>
      </c>
    </row>
    <row r="163" spans="2:4" x14ac:dyDescent="0.3">
      <c r="B163" s="2">
        <v>2900</v>
      </c>
    </row>
    <row r="164" spans="2:4" x14ac:dyDescent="0.3">
      <c r="B164" s="2">
        <v>3000</v>
      </c>
    </row>
    <row r="165" spans="2:4" x14ac:dyDescent="0.3">
      <c r="B165" s="2">
        <v>3100</v>
      </c>
    </row>
    <row r="166" spans="2:4" x14ac:dyDescent="0.3">
      <c r="B166" s="2">
        <v>3200</v>
      </c>
    </row>
    <row r="167" spans="2:4" x14ac:dyDescent="0.3">
      <c r="B167" s="2">
        <v>3300</v>
      </c>
    </row>
    <row r="168" spans="2:4" x14ac:dyDescent="0.3">
      <c r="B168" s="2">
        <v>3400</v>
      </c>
    </row>
    <row r="169" spans="2:4" x14ac:dyDescent="0.3">
      <c r="B169" s="2">
        <v>3500</v>
      </c>
    </row>
    <row r="170" spans="2:4" x14ac:dyDescent="0.3">
      <c r="B170" s="2">
        <v>3600</v>
      </c>
    </row>
    <row r="171" spans="2:4" x14ac:dyDescent="0.3">
      <c r="B171" s="2">
        <v>3700</v>
      </c>
    </row>
    <row r="172" spans="2:4" x14ac:dyDescent="0.3">
      <c r="B172" s="2">
        <v>3800</v>
      </c>
    </row>
    <row r="173" spans="2:4" x14ac:dyDescent="0.3">
      <c r="B173" s="2">
        <v>3900</v>
      </c>
    </row>
    <row r="174" spans="2:4" x14ac:dyDescent="0.3">
      <c r="B174" s="2">
        <v>4000</v>
      </c>
    </row>
    <row r="175" spans="2:4" x14ac:dyDescent="0.3">
      <c r="B175" s="2">
        <v>4100</v>
      </c>
    </row>
    <row r="176" spans="2:4" x14ac:dyDescent="0.3">
      <c r="B176" s="2">
        <v>4200</v>
      </c>
      <c r="C176" s="13"/>
      <c r="D176" s="13"/>
    </row>
    <row r="177" spans="2:2" x14ac:dyDescent="0.3">
      <c r="B177" s="2">
        <v>4300</v>
      </c>
    </row>
    <row r="178" spans="2:2" x14ac:dyDescent="0.3">
      <c r="B178" s="2">
        <v>4400</v>
      </c>
    </row>
    <row r="179" spans="2:2" x14ac:dyDescent="0.3">
      <c r="B179" s="2">
        <v>4500</v>
      </c>
    </row>
    <row r="180" spans="2:2" x14ac:dyDescent="0.3">
      <c r="B180" s="2">
        <v>4600</v>
      </c>
    </row>
    <row r="181" spans="2:2" x14ac:dyDescent="0.3">
      <c r="B181" s="2">
        <v>4700</v>
      </c>
    </row>
    <row r="182" spans="2:2" x14ac:dyDescent="0.3">
      <c r="B182" s="2">
        <v>4800</v>
      </c>
    </row>
    <row r="183" spans="2:2" x14ac:dyDescent="0.3">
      <c r="B183" s="2">
        <v>4900</v>
      </c>
    </row>
    <row r="184" spans="2:2" x14ac:dyDescent="0.3">
      <c r="B184" s="2">
        <v>5000</v>
      </c>
    </row>
    <row r="185" spans="2:2" x14ac:dyDescent="0.3">
      <c r="B185" s="2">
        <v>5100</v>
      </c>
    </row>
    <row r="186" spans="2:2" x14ac:dyDescent="0.3">
      <c r="B186" s="2">
        <v>5200</v>
      </c>
    </row>
    <row r="187" spans="2:2" x14ac:dyDescent="0.3">
      <c r="B187" s="2">
        <v>5300</v>
      </c>
    </row>
    <row r="188" spans="2:2" x14ac:dyDescent="0.3">
      <c r="B188" s="2">
        <v>5400</v>
      </c>
    </row>
    <row r="189" spans="2:2" x14ac:dyDescent="0.3">
      <c r="B189" s="2">
        <v>5500</v>
      </c>
    </row>
    <row r="190" spans="2:2" x14ac:dyDescent="0.3">
      <c r="B190" s="2">
        <v>5600</v>
      </c>
    </row>
    <row r="191" spans="2:2" x14ac:dyDescent="0.3">
      <c r="B191" s="2">
        <v>5700</v>
      </c>
    </row>
    <row r="192" spans="2:2" x14ac:dyDescent="0.3">
      <c r="B192" s="2">
        <v>5800</v>
      </c>
    </row>
    <row r="193" spans="2:2" x14ac:dyDescent="0.3">
      <c r="B193" s="2">
        <v>5900</v>
      </c>
    </row>
    <row r="194" spans="2:2" x14ac:dyDescent="0.3">
      <c r="B194" s="2">
        <v>6000</v>
      </c>
    </row>
    <row r="195" spans="2:2" x14ac:dyDescent="0.3">
      <c r="B195" s="2">
        <v>6100</v>
      </c>
    </row>
    <row r="196" spans="2:2" x14ac:dyDescent="0.3">
      <c r="B196" s="2">
        <v>6200</v>
      </c>
    </row>
    <row r="197" spans="2:2" x14ac:dyDescent="0.3">
      <c r="B197" s="2">
        <v>6300</v>
      </c>
    </row>
    <row r="198" spans="2:2" x14ac:dyDescent="0.3">
      <c r="B198" s="2">
        <v>6400</v>
      </c>
    </row>
    <row r="199" spans="2:2" x14ac:dyDescent="0.3">
      <c r="B199" s="2">
        <v>6500</v>
      </c>
    </row>
    <row r="201" spans="2:2" x14ac:dyDescent="0.3">
      <c r="B201" s="1" t="s">
        <v>595</v>
      </c>
    </row>
    <row r="202" spans="2:2" x14ac:dyDescent="0.3">
      <c r="B202" s="2">
        <v>1</v>
      </c>
    </row>
    <row r="203" spans="2:2" x14ac:dyDescent="0.3">
      <c r="B203" s="2">
        <v>2</v>
      </c>
    </row>
    <row r="204" spans="2:2" x14ac:dyDescent="0.3">
      <c r="B204" s="2">
        <v>3</v>
      </c>
    </row>
    <row r="205" spans="2:2" x14ac:dyDescent="0.3">
      <c r="B205" s="2">
        <v>4</v>
      </c>
    </row>
    <row r="206" spans="2:2" x14ac:dyDescent="0.3">
      <c r="B206" s="2">
        <v>5</v>
      </c>
    </row>
    <row r="207" spans="2:2" x14ac:dyDescent="0.3">
      <c r="B207" s="2">
        <v>6</v>
      </c>
    </row>
    <row r="208" spans="2:2" x14ac:dyDescent="0.3">
      <c r="B208" s="2">
        <v>7</v>
      </c>
    </row>
    <row r="209" spans="2:2" x14ac:dyDescent="0.3">
      <c r="B209" s="2"/>
    </row>
    <row r="210" spans="2:2" x14ac:dyDescent="0.3">
      <c r="B210" s="1" t="s">
        <v>78</v>
      </c>
    </row>
    <row r="211" spans="2:2" x14ac:dyDescent="0.3">
      <c r="B211" t="s">
        <v>596</v>
      </c>
    </row>
    <row r="212" spans="2:2" x14ac:dyDescent="0.3">
      <c r="B212" t="s">
        <v>597</v>
      </c>
    </row>
    <row r="213" spans="2:2" x14ac:dyDescent="0.3">
      <c r="B213" t="s">
        <v>598</v>
      </c>
    </row>
    <row r="214" spans="2:2" x14ac:dyDescent="0.3">
      <c r="B214" t="s">
        <v>599</v>
      </c>
    </row>
    <row r="215" spans="2:2" x14ac:dyDescent="0.3">
      <c r="B215" t="s">
        <v>600</v>
      </c>
    </row>
    <row r="216" spans="2:2" x14ac:dyDescent="0.3">
      <c r="B216" t="s">
        <v>601</v>
      </c>
    </row>
    <row r="218" spans="2:2" x14ac:dyDescent="0.3">
      <c r="B218" s="1" t="s">
        <v>602</v>
      </c>
    </row>
    <row r="219" spans="2:2" x14ac:dyDescent="0.3">
      <c r="B219" s="2">
        <v>0</v>
      </c>
    </row>
    <row r="220" spans="2:2" x14ac:dyDescent="0.3">
      <c r="B220" s="2">
        <v>1</v>
      </c>
    </row>
    <row r="221" spans="2:2" x14ac:dyDescent="0.3">
      <c r="B221" s="2">
        <v>2</v>
      </c>
    </row>
    <row r="222" spans="2:2" x14ac:dyDescent="0.3">
      <c r="B222" s="2">
        <v>3</v>
      </c>
    </row>
    <row r="223" spans="2:2" x14ac:dyDescent="0.3">
      <c r="B223" s="2">
        <v>4</v>
      </c>
    </row>
    <row r="224" spans="2:2" x14ac:dyDescent="0.3">
      <c r="B224" s="2">
        <v>5</v>
      </c>
    </row>
    <row r="225" spans="2:2" x14ac:dyDescent="0.3">
      <c r="B225" s="2"/>
    </row>
    <row r="226" spans="2:2" x14ac:dyDescent="0.3">
      <c r="B226" s="1" t="s">
        <v>603</v>
      </c>
    </row>
    <row r="227" spans="2:2" x14ac:dyDescent="0.3">
      <c r="B227" t="s">
        <v>168</v>
      </c>
    </row>
    <row r="228" spans="2:2" x14ac:dyDescent="0.3">
      <c r="B228" t="s">
        <v>171</v>
      </c>
    </row>
    <row r="229" spans="2:2" x14ac:dyDescent="0.3">
      <c r="B229" t="s">
        <v>174</v>
      </c>
    </row>
    <row r="230" spans="2:2" x14ac:dyDescent="0.3">
      <c r="B230" t="s">
        <v>176</v>
      </c>
    </row>
    <row r="231" spans="2:2" x14ac:dyDescent="0.3">
      <c r="B231" t="s">
        <v>175</v>
      </c>
    </row>
    <row r="232" spans="2:2" x14ac:dyDescent="0.3">
      <c r="B232" t="s">
        <v>183</v>
      </c>
    </row>
    <row r="233" spans="2:2" x14ac:dyDescent="0.3">
      <c r="B233" t="s">
        <v>188</v>
      </c>
    </row>
    <row r="234" spans="2:2" x14ac:dyDescent="0.3">
      <c r="B234" t="s">
        <v>193</v>
      </c>
    </row>
    <row r="235" spans="2:2" x14ac:dyDescent="0.3">
      <c r="B235" t="s">
        <v>198</v>
      </c>
    </row>
    <row r="236" spans="2:2" x14ac:dyDescent="0.3">
      <c r="B236" t="s">
        <v>203</v>
      </c>
    </row>
    <row r="237" spans="2:2" x14ac:dyDescent="0.3">
      <c r="B237" t="s">
        <v>208</v>
      </c>
    </row>
    <row r="238" spans="2:2" x14ac:dyDescent="0.3">
      <c r="B238" t="s">
        <v>213</v>
      </c>
    </row>
    <row r="239" spans="2:2" x14ac:dyDescent="0.3">
      <c r="B239" t="s">
        <v>218</v>
      </c>
    </row>
    <row r="240" spans="2:2" x14ac:dyDescent="0.3">
      <c r="B240" t="s">
        <v>223</v>
      </c>
    </row>
    <row r="241" spans="2:2" x14ac:dyDescent="0.3">
      <c r="B241" t="s">
        <v>225</v>
      </c>
    </row>
    <row r="242" spans="2:2" x14ac:dyDescent="0.3">
      <c r="B242" t="s">
        <v>229</v>
      </c>
    </row>
    <row r="243" spans="2:2" x14ac:dyDescent="0.3">
      <c r="B243" t="s">
        <v>170</v>
      </c>
    </row>
    <row r="244" spans="2:2" x14ac:dyDescent="0.3">
      <c r="B244" t="s">
        <v>173</v>
      </c>
    </row>
    <row r="245" spans="2:2" x14ac:dyDescent="0.3">
      <c r="B245" t="s">
        <v>182</v>
      </c>
    </row>
    <row r="246" spans="2:2" x14ac:dyDescent="0.3">
      <c r="B246" t="s">
        <v>187</v>
      </c>
    </row>
    <row r="247" spans="2:2" x14ac:dyDescent="0.3">
      <c r="B247" t="s">
        <v>192</v>
      </c>
    </row>
    <row r="248" spans="2:2" x14ac:dyDescent="0.3">
      <c r="B248" t="s">
        <v>197</v>
      </c>
    </row>
    <row r="249" spans="2:2" x14ac:dyDescent="0.3">
      <c r="B249" t="s">
        <v>202</v>
      </c>
    </row>
    <row r="250" spans="2:2" x14ac:dyDescent="0.3">
      <c r="B250" t="s">
        <v>207</v>
      </c>
    </row>
    <row r="251" spans="2:2" x14ac:dyDescent="0.3">
      <c r="B251" t="s">
        <v>212</v>
      </c>
    </row>
    <row r="252" spans="2:2" x14ac:dyDescent="0.3">
      <c r="B252" t="s">
        <v>217</v>
      </c>
    </row>
    <row r="253" spans="2:2" x14ac:dyDescent="0.3">
      <c r="B253" t="s">
        <v>222</v>
      </c>
    </row>
    <row r="254" spans="2:2" x14ac:dyDescent="0.3">
      <c r="B254" t="s">
        <v>224</v>
      </c>
    </row>
    <row r="255" spans="2:2" x14ac:dyDescent="0.3">
      <c r="B255" t="s">
        <v>228</v>
      </c>
    </row>
    <row r="256" spans="2:2" x14ac:dyDescent="0.3">
      <c r="B256" t="s">
        <v>236</v>
      </c>
    </row>
    <row r="257" spans="2:2" x14ac:dyDescent="0.3">
      <c r="B257" t="s">
        <v>240</v>
      </c>
    </row>
    <row r="258" spans="2:2" x14ac:dyDescent="0.3">
      <c r="B258" t="s">
        <v>244</v>
      </c>
    </row>
    <row r="259" spans="2:2" x14ac:dyDescent="0.3">
      <c r="B259" t="s">
        <v>252</v>
      </c>
    </row>
    <row r="260" spans="2:2" x14ac:dyDescent="0.3">
      <c r="B260" t="s">
        <v>255</v>
      </c>
    </row>
    <row r="261" spans="2:2" x14ac:dyDescent="0.3">
      <c r="B261" t="s">
        <v>259</v>
      </c>
    </row>
    <row r="262" spans="2:2" x14ac:dyDescent="0.3">
      <c r="B262" t="s">
        <v>263</v>
      </c>
    </row>
    <row r="263" spans="2:2" x14ac:dyDescent="0.3">
      <c r="B263" t="s">
        <v>267</v>
      </c>
    </row>
    <row r="264" spans="2:2" x14ac:dyDescent="0.3">
      <c r="B264" t="s">
        <v>271</v>
      </c>
    </row>
    <row r="265" spans="2:2" x14ac:dyDescent="0.3">
      <c r="B265" t="s">
        <v>275</v>
      </c>
    </row>
    <row r="266" spans="2:2" x14ac:dyDescent="0.3">
      <c r="B266" t="s">
        <v>279</v>
      </c>
    </row>
    <row r="267" spans="2:2" x14ac:dyDescent="0.3">
      <c r="B267" t="s">
        <v>283</v>
      </c>
    </row>
    <row r="268" spans="2:2" x14ac:dyDescent="0.3">
      <c r="B268" t="s">
        <v>287</v>
      </c>
    </row>
    <row r="269" spans="2:2" x14ac:dyDescent="0.3">
      <c r="B269" t="s">
        <v>291</v>
      </c>
    </row>
    <row r="271" spans="2:2" x14ac:dyDescent="0.3">
      <c r="B271" s="1" t="s">
        <v>604</v>
      </c>
    </row>
    <row r="272" spans="2:2" x14ac:dyDescent="0.3">
      <c r="B272" t="s">
        <v>316</v>
      </c>
    </row>
    <row r="273" spans="2:2" x14ac:dyDescent="0.3">
      <c r="B273" t="s">
        <v>321</v>
      </c>
    </row>
    <row r="274" spans="2:2" x14ac:dyDescent="0.3">
      <c r="B274" t="s">
        <v>326</v>
      </c>
    </row>
    <row r="275" spans="2:2" x14ac:dyDescent="0.3">
      <c r="B275" t="s">
        <v>330</v>
      </c>
    </row>
    <row r="276" spans="2:2" x14ac:dyDescent="0.3">
      <c r="B276" t="s">
        <v>333</v>
      </c>
    </row>
    <row r="277" spans="2:2" x14ac:dyDescent="0.3">
      <c r="B277" t="s">
        <v>337</v>
      </c>
    </row>
    <row r="278" spans="2:2" x14ac:dyDescent="0.3">
      <c r="B278" t="s">
        <v>342</v>
      </c>
    </row>
    <row r="279" spans="2:2" x14ac:dyDescent="0.3">
      <c r="B279" t="s">
        <v>348</v>
      </c>
    </row>
    <row r="280" spans="2:2" x14ac:dyDescent="0.3">
      <c r="B280" t="s">
        <v>322</v>
      </c>
    </row>
    <row r="281" spans="2:2" x14ac:dyDescent="0.3">
      <c r="B281" t="s">
        <v>338</v>
      </c>
    </row>
    <row r="282" spans="2:2" x14ac:dyDescent="0.3">
      <c r="B282" t="s">
        <v>343</v>
      </c>
    </row>
    <row r="283" spans="2:2" x14ac:dyDescent="0.3">
      <c r="B283" t="s">
        <v>351</v>
      </c>
    </row>
    <row r="284" spans="2:2" x14ac:dyDescent="0.3">
      <c r="B284" t="s">
        <v>362</v>
      </c>
    </row>
    <row r="285" spans="2:2" x14ac:dyDescent="0.3">
      <c r="B285" t="s">
        <v>365</v>
      </c>
    </row>
    <row r="286" spans="2:2" x14ac:dyDescent="0.3">
      <c r="B286" t="s">
        <v>368</v>
      </c>
    </row>
    <row r="287" spans="2:2" x14ac:dyDescent="0.3">
      <c r="B287" t="s">
        <v>371</v>
      </c>
    </row>
    <row r="289" spans="2:2" x14ac:dyDescent="0.3">
      <c r="B289" s="1" t="s">
        <v>605</v>
      </c>
    </row>
    <row r="290" spans="2:2" x14ac:dyDescent="0.3">
      <c r="B290" t="s">
        <v>606</v>
      </c>
    </row>
    <row r="291" spans="2:2" x14ac:dyDescent="0.3">
      <c r="B291" t="s">
        <v>607</v>
      </c>
    </row>
    <row r="292" spans="2:2" x14ac:dyDescent="0.3">
      <c r="B292" t="s">
        <v>608</v>
      </c>
    </row>
    <row r="293" spans="2:2" x14ac:dyDescent="0.3">
      <c r="B293" t="s">
        <v>609</v>
      </c>
    </row>
    <row r="295" spans="2:2" x14ac:dyDescent="0.3">
      <c r="B295" s="1" t="s">
        <v>610</v>
      </c>
    </row>
    <row r="296" spans="2:2" x14ac:dyDescent="0.3">
      <c r="B296" t="s">
        <v>611</v>
      </c>
    </row>
    <row r="297" spans="2:2" x14ac:dyDescent="0.3">
      <c r="B297" t="s">
        <v>612</v>
      </c>
    </row>
    <row r="298" spans="2:2" x14ac:dyDescent="0.3">
      <c r="B298" t="s">
        <v>613</v>
      </c>
    </row>
    <row r="299" spans="2:2" x14ac:dyDescent="0.3">
      <c r="B299" t="s">
        <v>614</v>
      </c>
    </row>
    <row r="300" spans="2:2" x14ac:dyDescent="0.3">
      <c r="B300" t="s">
        <v>615</v>
      </c>
    </row>
    <row r="301" spans="2:2" x14ac:dyDescent="0.3">
      <c r="B301" t="s">
        <v>616</v>
      </c>
    </row>
    <row r="302" spans="2:2" x14ac:dyDescent="0.3">
      <c r="B302" t="s">
        <v>617</v>
      </c>
    </row>
    <row r="303" spans="2:2" x14ac:dyDescent="0.3">
      <c r="B303" t="s">
        <v>618</v>
      </c>
    </row>
    <row r="304" spans="2:2" x14ac:dyDescent="0.3">
      <c r="B304" t="s">
        <v>619</v>
      </c>
    </row>
    <row r="305" spans="2:2" x14ac:dyDescent="0.3">
      <c r="B305" t="s">
        <v>620</v>
      </c>
    </row>
    <row r="306" spans="2:2" x14ac:dyDescent="0.3">
      <c r="B306" t="s">
        <v>621</v>
      </c>
    </row>
    <row r="307" spans="2:2" x14ac:dyDescent="0.3">
      <c r="B307" t="s">
        <v>622</v>
      </c>
    </row>
    <row r="308" spans="2:2" x14ac:dyDescent="0.3">
      <c r="B308" t="s">
        <v>623</v>
      </c>
    </row>
    <row r="309" spans="2:2" x14ac:dyDescent="0.3">
      <c r="B309" t="s">
        <v>624</v>
      </c>
    </row>
    <row r="310" spans="2:2" x14ac:dyDescent="0.3">
      <c r="B310" t="s">
        <v>625</v>
      </c>
    </row>
    <row r="311" spans="2:2" x14ac:dyDescent="0.3">
      <c r="B311" t="s">
        <v>626</v>
      </c>
    </row>
    <row r="313" spans="2:2" x14ac:dyDescent="0.3">
      <c r="B313" s="1" t="s">
        <v>627</v>
      </c>
    </row>
    <row r="314" spans="2:2" x14ac:dyDescent="0.3">
      <c r="B314" t="s">
        <v>628</v>
      </c>
    </row>
    <row r="315" spans="2:2" x14ac:dyDescent="0.3">
      <c r="B315" t="s">
        <v>629</v>
      </c>
    </row>
    <row r="316" spans="2:2" x14ac:dyDescent="0.3">
      <c r="B316" t="s">
        <v>630</v>
      </c>
    </row>
    <row r="317" spans="2:2" x14ac:dyDescent="0.3">
      <c r="B317" t="s">
        <v>631</v>
      </c>
    </row>
    <row r="318" spans="2:2" x14ac:dyDescent="0.3">
      <c r="B318" t="s">
        <v>632</v>
      </c>
    </row>
    <row r="319" spans="2:2" x14ac:dyDescent="0.3">
      <c r="B319" t="s">
        <v>633</v>
      </c>
    </row>
    <row r="320" spans="2:2" x14ac:dyDescent="0.3">
      <c r="B320" t="s">
        <v>634</v>
      </c>
    </row>
    <row r="321" spans="2:2" x14ac:dyDescent="0.3">
      <c r="B321" t="s">
        <v>635</v>
      </c>
    </row>
    <row r="323" spans="2:2" x14ac:dyDescent="0.3">
      <c r="B323" s="1" t="s">
        <v>636</v>
      </c>
    </row>
    <row r="324" spans="2:2" x14ac:dyDescent="0.3">
      <c r="B324" t="s">
        <v>637</v>
      </c>
    </row>
    <row r="325" spans="2:2" x14ac:dyDescent="0.3">
      <c r="B325" t="s">
        <v>638</v>
      </c>
    </row>
    <row r="327" spans="2:2" x14ac:dyDescent="0.3">
      <c r="B327" s="1" t="s">
        <v>94</v>
      </c>
    </row>
    <row r="328" spans="2:2" x14ac:dyDescent="0.3">
      <c r="B328" t="s">
        <v>639</v>
      </c>
    </row>
    <row r="329" spans="2:2" x14ac:dyDescent="0.3">
      <c r="B329" t="s">
        <v>640</v>
      </c>
    </row>
    <row r="330" spans="2:2" x14ac:dyDescent="0.3">
      <c r="B330" t="s">
        <v>641</v>
      </c>
    </row>
    <row r="332" spans="2:2" x14ac:dyDescent="0.3">
      <c r="B332" s="1" t="s">
        <v>137</v>
      </c>
    </row>
    <row r="333" spans="2:2" x14ac:dyDescent="0.3">
      <c r="B333" t="s">
        <v>642</v>
      </c>
    </row>
    <row r="334" spans="2:2" x14ac:dyDescent="0.3">
      <c r="B334" t="s">
        <v>643</v>
      </c>
    </row>
    <row r="335" spans="2:2" x14ac:dyDescent="0.3">
      <c r="B335" t="s">
        <v>644</v>
      </c>
    </row>
    <row r="336" spans="2:2" x14ac:dyDescent="0.3">
      <c r="B336" t="s">
        <v>645</v>
      </c>
    </row>
    <row r="338" spans="2:2" x14ac:dyDescent="0.3">
      <c r="B338" s="1" t="s">
        <v>646</v>
      </c>
    </row>
    <row r="339" spans="2:2" x14ac:dyDescent="0.3">
      <c r="B339" t="s">
        <v>647</v>
      </c>
    </row>
    <row r="340" spans="2:2" x14ac:dyDescent="0.3">
      <c r="B340" t="s">
        <v>648</v>
      </c>
    </row>
    <row r="341" spans="2:2" x14ac:dyDescent="0.3">
      <c r="B341" t="s">
        <v>649</v>
      </c>
    </row>
    <row r="342" spans="2:2" x14ac:dyDescent="0.3">
      <c r="B342" t="s">
        <v>650</v>
      </c>
    </row>
    <row r="343" spans="2:2" x14ac:dyDescent="0.3">
      <c r="B343" t="s">
        <v>651</v>
      </c>
    </row>
    <row r="344" spans="2:2" x14ac:dyDescent="0.3">
      <c r="B344" t="s">
        <v>652</v>
      </c>
    </row>
    <row r="345" spans="2:2" x14ac:dyDescent="0.3">
      <c r="B345" t="s">
        <v>653</v>
      </c>
    </row>
    <row r="347" spans="2:2" x14ac:dyDescent="0.3">
      <c r="B347" s="1" t="s">
        <v>654</v>
      </c>
    </row>
    <row r="348" spans="2:2" x14ac:dyDescent="0.3">
      <c r="B348" t="s">
        <v>655</v>
      </c>
    </row>
    <row r="350" spans="2:2" x14ac:dyDescent="0.3">
      <c r="B350" s="1" t="s">
        <v>638</v>
      </c>
    </row>
    <row r="351" spans="2:2" x14ac:dyDescent="0.3">
      <c r="B351" t="s">
        <v>638</v>
      </c>
    </row>
    <row r="353" spans="2:8" x14ac:dyDescent="0.3">
      <c r="B353" s="23" t="s">
        <v>656</v>
      </c>
      <c r="C353" s="170" t="s">
        <v>657</v>
      </c>
      <c r="D353" s="170" t="s">
        <v>658</v>
      </c>
      <c r="E353" s="170" t="s">
        <v>659</v>
      </c>
      <c r="F353" s="170" t="s">
        <v>660</v>
      </c>
      <c r="G353" s="170" t="s">
        <v>661</v>
      </c>
      <c r="H353" s="170" t="s">
        <v>662</v>
      </c>
    </row>
    <row r="354" spans="2:8" x14ac:dyDescent="0.3">
      <c r="B354" s="177">
        <v>1800</v>
      </c>
      <c r="C354" s="176">
        <v>1800</v>
      </c>
      <c r="D354" s="176">
        <v>1800</v>
      </c>
      <c r="E354" s="176">
        <v>2200</v>
      </c>
      <c r="F354" s="176">
        <v>2200</v>
      </c>
      <c r="G354" s="176">
        <v>2200</v>
      </c>
      <c r="H354" s="176">
        <v>2200</v>
      </c>
    </row>
    <row r="355" spans="2:8" x14ac:dyDescent="0.3">
      <c r="B355" s="177">
        <v>1900</v>
      </c>
      <c r="C355" s="176">
        <v>1900</v>
      </c>
      <c r="D355" s="176">
        <v>1900</v>
      </c>
      <c r="E355" s="176">
        <v>2300</v>
      </c>
      <c r="F355" s="176">
        <v>2300</v>
      </c>
      <c r="G355" s="176">
        <v>2300</v>
      </c>
      <c r="H355" s="176">
        <v>2300</v>
      </c>
    </row>
    <row r="356" spans="2:8" x14ac:dyDescent="0.3">
      <c r="B356" s="178">
        <v>2000</v>
      </c>
      <c r="C356" s="176">
        <v>2000</v>
      </c>
      <c r="D356" s="176">
        <v>2000</v>
      </c>
      <c r="E356" s="176">
        <v>2400</v>
      </c>
      <c r="F356" s="176">
        <v>2400</v>
      </c>
      <c r="G356" s="176">
        <v>2400</v>
      </c>
      <c r="H356" s="176">
        <v>2400</v>
      </c>
    </row>
    <row r="357" spans="2:8" x14ac:dyDescent="0.3">
      <c r="B357" s="177">
        <v>2100</v>
      </c>
      <c r="C357" s="176">
        <v>2100</v>
      </c>
      <c r="D357" s="176">
        <v>2100</v>
      </c>
      <c r="E357" s="176">
        <v>2500</v>
      </c>
      <c r="F357" s="176">
        <v>2500</v>
      </c>
      <c r="G357" s="176">
        <v>2500</v>
      </c>
      <c r="H357" s="176">
        <v>2500</v>
      </c>
    </row>
    <row r="358" spans="2:8" x14ac:dyDescent="0.3">
      <c r="B358" s="178">
        <v>2200</v>
      </c>
      <c r="C358" s="176">
        <v>2200</v>
      </c>
      <c r="D358" s="176">
        <v>2200</v>
      </c>
      <c r="E358" s="176">
        <v>2600</v>
      </c>
      <c r="F358" s="176">
        <v>2600</v>
      </c>
      <c r="G358" s="176">
        <v>2600</v>
      </c>
      <c r="H358" s="176">
        <v>2600</v>
      </c>
    </row>
    <row r="359" spans="2:8" x14ac:dyDescent="0.3">
      <c r="B359" s="178">
        <v>2300</v>
      </c>
      <c r="C359" s="176">
        <v>2300</v>
      </c>
      <c r="D359" s="176">
        <v>2300</v>
      </c>
      <c r="E359" s="176">
        <v>2700</v>
      </c>
      <c r="F359" s="176">
        <v>2700</v>
      </c>
      <c r="G359" s="176">
        <v>2700</v>
      </c>
      <c r="H359" s="176">
        <v>2700</v>
      </c>
    </row>
    <row r="360" spans="2:8" x14ac:dyDescent="0.3">
      <c r="B360" s="178">
        <v>2400</v>
      </c>
      <c r="C360" s="176">
        <v>2400</v>
      </c>
      <c r="D360" s="176">
        <v>2400</v>
      </c>
      <c r="E360" s="176">
        <v>2800</v>
      </c>
      <c r="F360" s="176">
        <v>2800</v>
      </c>
      <c r="G360" s="176">
        <v>2800</v>
      </c>
      <c r="H360" s="176">
        <v>2800</v>
      </c>
    </row>
    <row r="361" spans="2:8" x14ac:dyDescent="0.3">
      <c r="B361" s="178">
        <v>2500</v>
      </c>
      <c r="C361" s="176">
        <v>2500</v>
      </c>
      <c r="D361" s="176">
        <v>2500</v>
      </c>
      <c r="E361" s="176">
        <v>2900</v>
      </c>
      <c r="F361" s="176">
        <v>2900</v>
      </c>
      <c r="G361" s="176">
        <v>2900</v>
      </c>
      <c r="H361" s="176">
        <v>2900</v>
      </c>
    </row>
    <row r="362" spans="2:8" x14ac:dyDescent="0.3">
      <c r="B362" s="178">
        <v>2600</v>
      </c>
      <c r="C362" s="176">
        <v>2600</v>
      </c>
      <c r="D362" s="176">
        <v>2600</v>
      </c>
      <c r="E362" s="176">
        <v>3000</v>
      </c>
      <c r="F362" s="176">
        <v>3000</v>
      </c>
      <c r="G362" s="176">
        <v>3000</v>
      </c>
      <c r="H362" s="176">
        <v>3000</v>
      </c>
    </row>
    <row r="363" spans="2:8" x14ac:dyDescent="0.3">
      <c r="B363" s="178">
        <v>2700</v>
      </c>
      <c r="C363" s="176">
        <v>2700</v>
      </c>
      <c r="D363" s="176">
        <v>2700</v>
      </c>
      <c r="E363" s="176">
        <v>3100</v>
      </c>
      <c r="F363" s="176">
        <v>3100</v>
      </c>
      <c r="G363" s="176">
        <v>3100</v>
      </c>
    </row>
    <row r="364" spans="2:8" x14ac:dyDescent="0.3">
      <c r="B364" s="178">
        <v>2800</v>
      </c>
      <c r="C364" s="176">
        <v>2800</v>
      </c>
      <c r="D364" s="176">
        <v>2800</v>
      </c>
      <c r="E364" s="176">
        <v>3200</v>
      </c>
      <c r="F364" s="176">
        <v>3200</v>
      </c>
      <c r="G364" s="176">
        <v>3200</v>
      </c>
    </row>
    <row r="365" spans="2:8" x14ac:dyDescent="0.3">
      <c r="B365" s="178">
        <v>2900</v>
      </c>
      <c r="C365" s="176">
        <v>2900</v>
      </c>
      <c r="D365" s="176">
        <v>2900</v>
      </c>
      <c r="E365" s="176">
        <v>3300</v>
      </c>
      <c r="F365" s="176">
        <v>3300</v>
      </c>
      <c r="G365" s="176">
        <v>3300</v>
      </c>
    </row>
    <row r="366" spans="2:8" x14ac:dyDescent="0.3">
      <c r="B366" s="178">
        <v>3000</v>
      </c>
      <c r="C366" s="176">
        <v>3000</v>
      </c>
      <c r="D366" s="176">
        <v>3000</v>
      </c>
      <c r="E366" s="176">
        <v>3400</v>
      </c>
      <c r="F366" s="176">
        <v>3400</v>
      </c>
      <c r="G366" s="176">
        <v>3400</v>
      </c>
    </row>
    <row r="367" spans="2:8" x14ac:dyDescent="0.3">
      <c r="B367" s="8"/>
      <c r="C367" s="176">
        <v>3100</v>
      </c>
      <c r="D367" s="176">
        <v>3100</v>
      </c>
      <c r="E367" s="176">
        <v>3500</v>
      </c>
      <c r="F367" s="176">
        <v>3500</v>
      </c>
      <c r="G367" s="176">
        <v>3500</v>
      </c>
    </row>
    <row r="368" spans="2:8" x14ac:dyDescent="0.3">
      <c r="B368" s="8"/>
      <c r="C368" s="176">
        <v>3200</v>
      </c>
      <c r="D368" s="176">
        <v>3200</v>
      </c>
      <c r="E368" s="176">
        <v>3600</v>
      </c>
      <c r="F368" s="176">
        <v>3600</v>
      </c>
      <c r="G368" s="176">
        <v>3600</v>
      </c>
    </row>
    <row r="369" spans="2:7" x14ac:dyDescent="0.3">
      <c r="B369" s="8"/>
      <c r="C369" s="176">
        <v>3300</v>
      </c>
      <c r="D369" s="176">
        <v>3300</v>
      </c>
      <c r="E369" s="176">
        <v>3700</v>
      </c>
      <c r="F369" s="176">
        <v>3700</v>
      </c>
      <c r="G369" s="176">
        <v>3700</v>
      </c>
    </row>
    <row r="370" spans="2:7" x14ac:dyDescent="0.3">
      <c r="B370" s="8"/>
      <c r="C370" s="176">
        <v>3400</v>
      </c>
      <c r="D370" s="176">
        <v>3400</v>
      </c>
      <c r="E370" s="176">
        <v>3800</v>
      </c>
      <c r="F370" s="176">
        <v>3800</v>
      </c>
      <c r="G370" s="176">
        <v>3800</v>
      </c>
    </row>
    <row r="371" spans="2:7" x14ac:dyDescent="0.3">
      <c r="B371" s="8"/>
      <c r="C371" s="176">
        <v>3500</v>
      </c>
      <c r="D371" s="176">
        <v>3500</v>
      </c>
      <c r="E371" s="176">
        <v>3900</v>
      </c>
      <c r="F371" s="176">
        <v>3900</v>
      </c>
      <c r="G371" s="176">
        <v>3900</v>
      </c>
    </row>
    <row r="372" spans="2:7" x14ac:dyDescent="0.3">
      <c r="B372" s="8"/>
      <c r="C372" s="176">
        <v>3600</v>
      </c>
      <c r="D372" s="176">
        <v>3600</v>
      </c>
      <c r="E372" s="176">
        <v>4000</v>
      </c>
      <c r="F372" s="176">
        <v>4000</v>
      </c>
      <c r="G372" s="176">
        <v>4000</v>
      </c>
    </row>
    <row r="373" spans="2:7" x14ac:dyDescent="0.3">
      <c r="B373" s="8"/>
      <c r="C373" s="176">
        <v>3700</v>
      </c>
      <c r="D373" s="176">
        <v>3700</v>
      </c>
      <c r="E373" s="176">
        <v>4100</v>
      </c>
      <c r="F373" s="176">
        <v>4100</v>
      </c>
      <c r="G373" s="176">
        <v>4100</v>
      </c>
    </row>
    <row r="374" spans="2:7" x14ac:dyDescent="0.3">
      <c r="B374" s="8"/>
      <c r="C374" s="176">
        <v>3800</v>
      </c>
      <c r="D374" s="176">
        <v>3800</v>
      </c>
      <c r="E374" s="176">
        <v>4200</v>
      </c>
      <c r="F374" s="176">
        <v>4200</v>
      </c>
      <c r="G374" s="176">
        <v>4200</v>
      </c>
    </row>
    <row r="375" spans="2:7" x14ac:dyDescent="0.3">
      <c r="B375" s="8"/>
      <c r="C375" s="176">
        <v>3900</v>
      </c>
      <c r="D375" s="176">
        <v>3900</v>
      </c>
      <c r="E375" s="176">
        <v>4300</v>
      </c>
      <c r="F375" s="176">
        <v>4300</v>
      </c>
      <c r="G375" s="176">
        <v>4300</v>
      </c>
    </row>
    <row r="376" spans="2:7" x14ac:dyDescent="0.3">
      <c r="B376" s="8"/>
      <c r="C376" s="176">
        <v>4000</v>
      </c>
      <c r="D376" s="176">
        <v>4000</v>
      </c>
      <c r="E376" s="176">
        <v>4400</v>
      </c>
      <c r="F376" s="176">
        <v>4400</v>
      </c>
      <c r="G376" s="176">
        <v>4400</v>
      </c>
    </row>
    <row r="377" spans="2:7" x14ac:dyDescent="0.3">
      <c r="B377" s="8"/>
      <c r="C377" s="176">
        <v>4100</v>
      </c>
      <c r="D377" s="176">
        <v>4100</v>
      </c>
      <c r="E377" s="176">
        <v>4500</v>
      </c>
      <c r="F377" s="176">
        <v>4500</v>
      </c>
      <c r="G377" s="176">
        <v>4500</v>
      </c>
    </row>
    <row r="378" spans="2:7" x14ac:dyDescent="0.3">
      <c r="B378" s="8"/>
      <c r="C378" s="176">
        <v>4200</v>
      </c>
      <c r="D378" s="176">
        <v>4200</v>
      </c>
      <c r="E378" s="176">
        <v>4600</v>
      </c>
      <c r="F378" s="176">
        <v>4600</v>
      </c>
      <c r="G378" s="176">
        <v>4600</v>
      </c>
    </row>
    <row r="379" spans="2:7" x14ac:dyDescent="0.3">
      <c r="B379" s="8"/>
      <c r="C379" s="176">
        <v>4300</v>
      </c>
      <c r="D379" s="176">
        <v>4300</v>
      </c>
      <c r="E379" s="176">
        <v>4700</v>
      </c>
      <c r="F379" s="176">
        <v>4700</v>
      </c>
      <c r="G379" s="176">
        <v>4700</v>
      </c>
    </row>
    <row r="380" spans="2:7" x14ac:dyDescent="0.3">
      <c r="B380" s="8"/>
      <c r="C380" s="176">
        <v>4400</v>
      </c>
      <c r="D380" s="176">
        <v>4400</v>
      </c>
      <c r="E380" s="176">
        <v>4800</v>
      </c>
      <c r="F380" s="176">
        <v>4800</v>
      </c>
      <c r="G380" s="176">
        <v>4800</v>
      </c>
    </row>
    <row r="381" spans="2:7" x14ac:dyDescent="0.3">
      <c r="B381" s="8"/>
      <c r="C381" s="176">
        <v>4500</v>
      </c>
      <c r="D381" s="176">
        <v>4500</v>
      </c>
      <c r="E381" s="176">
        <v>4900</v>
      </c>
      <c r="F381" s="176">
        <v>4900</v>
      </c>
      <c r="G381" s="176">
        <v>4900</v>
      </c>
    </row>
    <row r="382" spans="2:7" x14ac:dyDescent="0.3">
      <c r="B382" s="8"/>
      <c r="C382" s="176">
        <v>4600</v>
      </c>
      <c r="D382" s="176">
        <v>4600</v>
      </c>
      <c r="E382" s="176">
        <v>5000</v>
      </c>
      <c r="F382" s="176">
        <v>5000</v>
      </c>
      <c r="G382" s="176">
        <v>5000</v>
      </c>
    </row>
    <row r="383" spans="2:7" x14ac:dyDescent="0.3">
      <c r="B383" s="8"/>
      <c r="C383" s="176">
        <v>4700</v>
      </c>
      <c r="D383" s="176">
        <v>4700</v>
      </c>
      <c r="E383" s="176">
        <v>5100</v>
      </c>
      <c r="G383" s="176">
        <v>5100</v>
      </c>
    </row>
    <row r="384" spans="2:7" x14ac:dyDescent="0.3">
      <c r="B384" s="8"/>
      <c r="C384" s="176">
        <v>4800</v>
      </c>
      <c r="D384" s="176">
        <v>4800</v>
      </c>
      <c r="E384" s="176">
        <v>5200</v>
      </c>
      <c r="G384" s="176">
        <v>5200</v>
      </c>
    </row>
    <row r="385" spans="2:7" x14ac:dyDescent="0.3">
      <c r="B385" s="8"/>
      <c r="C385" s="176">
        <v>4900</v>
      </c>
      <c r="D385" s="176">
        <v>4900</v>
      </c>
      <c r="E385" s="176">
        <v>5300</v>
      </c>
      <c r="F385" s="8"/>
      <c r="G385" s="176">
        <v>5300</v>
      </c>
    </row>
    <row r="386" spans="2:7" x14ac:dyDescent="0.3">
      <c r="B386" s="8"/>
      <c r="C386" s="176">
        <v>5000</v>
      </c>
      <c r="D386" s="176">
        <v>5000</v>
      </c>
      <c r="E386" s="176">
        <v>5400</v>
      </c>
      <c r="F386" s="8"/>
      <c r="G386" s="176">
        <v>5400</v>
      </c>
    </row>
    <row r="387" spans="2:7" x14ac:dyDescent="0.3">
      <c r="B387" s="8"/>
      <c r="C387" s="8"/>
      <c r="D387" s="176">
        <v>5100</v>
      </c>
      <c r="E387" s="176">
        <v>5500</v>
      </c>
      <c r="F387" s="8"/>
      <c r="G387" s="176">
        <v>5500</v>
      </c>
    </row>
    <row r="388" spans="2:7" x14ac:dyDescent="0.3">
      <c r="B388" s="8"/>
      <c r="C388" s="8"/>
      <c r="D388" s="176">
        <v>5200</v>
      </c>
      <c r="E388" s="176">
        <v>5600</v>
      </c>
      <c r="F388" s="8"/>
      <c r="G388" s="176">
        <v>5600</v>
      </c>
    </row>
    <row r="389" spans="2:7" x14ac:dyDescent="0.3">
      <c r="B389" s="8"/>
      <c r="C389" s="8"/>
      <c r="D389" s="176">
        <v>5300</v>
      </c>
      <c r="E389" s="176">
        <v>5700</v>
      </c>
      <c r="F389" s="8"/>
      <c r="G389" s="176">
        <v>5700</v>
      </c>
    </row>
    <row r="390" spans="2:7" x14ac:dyDescent="0.3">
      <c r="B390" s="8"/>
      <c r="C390" s="8"/>
      <c r="D390" s="176">
        <v>5400</v>
      </c>
      <c r="E390" s="176">
        <v>5800</v>
      </c>
      <c r="F390" s="8"/>
      <c r="G390" s="8"/>
    </row>
    <row r="391" spans="2:7" x14ac:dyDescent="0.3">
      <c r="B391" s="8"/>
      <c r="C391" s="8"/>
      <c r="D391" s="176">
        <v>5500</v>
      </c>
      <c r="E391" s="176">
        <v>5900</v>
      </c>
      <c r="F391" s="8"/>
      <c r="G391" s="8"/>
    </row>
    <row r="392" spans="2:7" x14ac:dyDescent="0.3">
      <c r="B392" s="8"/>
      <c r="C392" s="8"/>
      <c r="D392" s="176">
        <v>5600</v>
      </c>
      <c r="E392" s="176">
        <v>6000</v>
      </c>
      <c r="F392" s="8"/>
      <c r="G392" s="8"/>
    </row>
    <row r="393" spans="2:7" x14ac:dyDescent="0.3">
      <c r="B393" s="8"/>
      <c r="C393" s="8"/>
      <c r="D393" s="176">
        <v>5700</v>
      </c>
      <c r="E393" s="176">
        <v>6100</v>
      </c>
      <c r="F393" s="8"/>
      <c r="G393" s="8"/>
    </row>
    <row r="394" spans="2:7" x14ac:dyDescent="0.3">
      <c r="B394" s="8"/>
      <c r="C394" s="8"/>
      <c r="D394" s="8"/>
      <c r="E394" s="176">
        <v>6200</v>
      </c>
      <c r="F394" s="8"/>
      <c r="G394" s="8"/>
    </row>
    <row r="395" spans="2:7" x14ac:dyDescent="0.3">
      <c r="B395" s="8"/>
      <c r="C395" s="8"/>
      <c r="D395" s="8"/>
      <c r="E395" s="176">
        <v>6300</v>
      </c>
      <c r="F395" s="8"/>
      <c r="G395" s="8"/>
    </row>
    <row r="396" spans="2:7" x14ac:dyDescent="0.3">
      <c r="B396" s="8"/>
      <c r="C396" s="8"/>
      <c r="D396" s="8"/>
      <c r="E396" s="176">
        <v>6400</v>
      </c>
      <c r="F396" s="8"/>
      <c r="G396" s="8"/>
    </row>
    <row r="397" spans="2:7" x14ac:dyDescent="0.3">
      <c r="B397" s="8"/>
      <c r="C397" s="8"/>
      <c r="D397" s="8"/>
      <c r="E397" s="176">
        <v>6500</v>
      </c>
      <c r="F397" s="8"/>
      <c r="G397" s="8"/>
    </row>
    <row r="401" spans="2:7" x14ac:dyDescent="0.3">
      <c r="B401" s="1" t="s">
        <v>663</v>
      </c>
      <c r="C401" s="1" t="s">
        <v>664</v>
      </c>
      <c r="D401" s="1" t="s">
        <v>665</v>
      </c>
      <c r="E401" s="1" t="s">
        <v>666</v>
      </c>
      <c r="F401" s="1" t="s">
        <v>159</v>
      </c>
      <c r="G401" s="1" t="s">
        <v>160</v>
      </c>
    </row>
    <row r="402" spans="2:7" x14ac:dyDescent="0.3">
      <c r="B402" t="s">
        <v>667</v>
      </c>
      <c r="C402" t="s">
        <v>668</v>
      </c>
      <c r="D402" t="s">
        <v>669</v>
      </c>
      <c r="E402" t="s">
        <v>669</v>
      </c>
      <c r="F402" t="s">
        <v>669</v>
      </c>
      <c r="G402" t="s">
        <v>669</v>
      </c>
    </row>
    <row r="403" spans="2:7" x14ac:dyDescent="0.3">
      <c r="B403" t="s">
        <v>670</v>
      </c>
      <c r="C403" t="s">
        <v>671</v>
      </c>
      <c r="D403" t="s">
        <v>672</v>
      </c>
      <c r="E403" t="s">
        <v>673</v>
      </c>
      <c r="F403" t="s">
        <v>674</v>
      </c>
      <c r="G403" t="s">
        <v>675</v>
      </c>
    </row>
    <row r="404" spans="2:7" x14ac:dyDescent="0.3">
      <c r="B404" t="s">
        <v>676</v>
      </c>
      <c r="C404" t="s">
        <v>677</v>
      </c>
      <c r="D404" t="s">
        <v>678</v>
      </c>
      <c r="E404" t="s">
        <v>679</v>
      </c>
      <c r="F404" t="s">
        <v>680</v>
      </c>
      <c r="G404" t="s">
        <v>681</v>
      </c>
    </row>
    <row r="405" spans="2:7" x14ac:dyDescent="0.3">
      <c r="B405" t="s">
        <v>682</v>
      </c>
      <c r="D405" t="s">
        <v>683</v>
      </c>
      <c r="E405" t="s">
        <v>684</v>
      </c>
      <c r="F405" t="s">
        <v>685</v>
      </c>
      <c r="G405" t="s">
        <v>686</v>
      </c>
    </row>
    <row r="406" spans="2:7" x14ac:dyDescent="0.3">
      <c r="B406" t="s">
        <v>683</v>
      </c>
      <c r="D406" t="s">
        <v>682</v>
      </c>
      <c r="E406" t="s">
        <v>649</v>
      </c>
      <c r="F406" t="s">
        <v>687</v>
      </c>
      <c r="G406" t="s">
        <v>688</v>
      </c>
    </row>
    <row r="407" spans="2:7" x14ac:dyDescent="0.3">
      <c r="B407" t="s">
        <v>689</v>
      </c>
      <c r="D407" t="s">
        <v>690</v>
      </c>
      <c r="E407" t="s">
        <v>691</v>
      </c>
      <c r="F407" t="s">
        <v>692</v>
      </c>
      <c r="G407" t="s">
        <v>693</v>
      </c>
    </row>
    <row r="408" spans="2:7" x14ac:dyDescent="0.3">
      <c r="B408" t="s">
        <v>694</v>
      </c>
      <c r="D408" t="s">
        <v>695</v>
      </c>
      <c r="E408" t="s">
        <v>696</v>
      </c>
      <c r="F408" t="s">
        <v>697</v>
      </c>
      <c r="G408" t="s">
        <v>698</v>
      </c>
    </row>
    <row r="409" spans="2:7" x14ac:dyDescent="0.3">
      <c r="B409" t="s">
        <v>699</v>
      </c>
      <c r="D409" t="s">
        <v>700</v>
      </c>
      <c r="E409" t="s">
        <v>701</v>
      </c>
      <c r="F409" t="s">
        <v>702</v>
      </c>
      <c r="G409" t="s">
        <v>703</v>
      </c>
    </row>
    <row r="410" spans="2:7" x14ac:dyDescent="0.3">
      <c r="B410" t="s">
        <v>704</v>
      </c>
      <c r="D410" t="s">
        <v>694</v>
      </c>
      <c r="E410" t="s">
        <v>705</v>
      </c>
      <c r="F410" t="s">
        <v>706</v>
      </c>
      <c r="G410" t="s">
        <v>707</v>
      </c>
    </row>
    <row r="411" spans="2:7" x14ac:dyDescent="0.3">
      <c r="B411" t="s">
        <v>708</v>
      </c>
      <c r="D411" t="s">
        <v>709</v>
      </c>
      <c r="E411" t="s">
        <v>710</v>
      </c>
      <c r="F411" t="s">
        <v>711</v>
      </c>
      <c r="G411" t="s">
        <v>712</v>
      </c>
    </row>
    <row r="412" spans="2:7" x14ac:dyDescent="0.3">
      <c r="B412" t="s">
        <v>713</v>
      </c>
      <c r="D412" t="s">
        <v>714</v>
      </c>
      <c r="F412" t="s">
        <v>715</v>
      </c>
      <c r="G412" t="s">
        <v>710</v>
      </c>
    </row>
    <row r="413" spans="2:7" x14ac:dyDescent="0.3">
      <c r="B413" t="s">
        <v>716</v>
      </c>
      <c r="D413" t="s">
        <v>717</v>
      </c>
    </row>
    <row r="414" spans="2:7" x14ac:dyDescent="0.3">
      <c r="B414" t="s">
        <v>718</v>
      </c>
      <c r="D414" t="s">
        <v>670</v>
      </c>
    </row>
    <row r="415" spans="2:7" x14ac:dyDescent="0.3">
      <c r="B415" t="s">
        <v>719</v>
      </c>
      <c r="D415" t="s">
        <v>708</v>
      </c>
    </row>
    <row r="416" spans="2:7" x14ac:dyDescent="0.3">
      <c r="B416" t="s">
        <v>720</v>
      </c>
      <c r="D416" t="s">
        <v>704</v>
      </c>
    </row>
    <row r="417" spans="2:8" x14ac:dyDescent="0.3">
      <c r="B417" t="s">
        <v>721</v>
      </c>
      <c r="D417" t="s">
        <v>722</v>
      </c>
    </row>
    <row r="418" spans="2:8" x14ac:dyDescent="0.3">
      <c r="B418" t="s">
        <v>723</v>
      </c>
      <c r="D418" t="s">
        <v>713</v>
      </c>
    </row>
    <row r="419" spans="2:8" x14ac:dyDescent="0.3">
      <c r="B419" t="s">
        <v>724</v>
      </c>
      <c r="D419" t="s">
        <v>716</v>
      </c>
    </row>
    <row r="420" spans="2:8" x14ac:dyDescent="0.3">
      <c r="D420" t="s">
        <v>725</v>
      </c>
    </row>
    <row r="421" spans="2:8" x14ac:dyDescent="0.3">
      <c r="D421" t="s">
        <v>726</v>
      </c>
    </row>
    <row r="422" spans="2:8" x14ac:dyDescent="0.3">
      <c r="D422" t="s">
        <v>727</v>
      </c>
    </row>
    <row r="423" spans="2:8" x14ac:dyDescent="0.3">
      <c r="D423" t="s">
        <v>728</v>
      </c>
    </row>
    <row r="424" spans="2:8" x14ac:dyDescent="0.3">
      <c r="D424" t="s">
        <v>721</v>
      </c>
    </row>
    <row r="425" spans="2:8" x14ac:dyDescent="0.3">
      <c r="D425" t="s">
        <v>723</v>
      </c>
    </row>
    <row r="426" spans="2:8" x14ac:dyDescent="0.3">
      <c r="D426" t="s">
        <v>724</v>
      </c>
    </row>
    <row r="428" spans="2:8" x14ac:dyDescent="0.3">
      <c r="B428" s="1" t="s">
        <v>142</v>
      </c>
      <c r="C428" s="1" t="s">
        <v>143</v>
      </c>
      <c r="D428" s="1" t="s">
        <v>147</v>
      </c>
      <c r="E428" s="113"/>
      <c r="F428" s="113"/>
      <c r="G428" s="113"/>
      <c r="H428" s="113"/>
    </row>
    <row r="429" spans="2:8" x14ac:dyDescent="0.3">
      <c r="B429" s="114" t="s">
        <v>729</v>
      </c>
      <c r="C429" s="114" t="s">
        <v>730</v>
      </c>
      <c r="D429" s="115" t="s">
        <v>731</v>
      </c>
    </row>
    <row r="430" spans="2:8" x14ac:dyDescent="0.3">
      <c r="B430" t="s">
        <v>732</v>
      </c>
      <c r="C430" t="s">
        <v>733</v>
      </c>
      <c r="D430" s="115" t="s">
        <v>734</v>
      </c>
    </row>
    <row r="431" spans="2:8" x14ac:dyDescent="0.3">
      <c r="B431" s="115" t="s">
        <v>735</v>
      </c>
      <c r="D431" s="115" t="s">
        <v>736</v>
      </c>
    </row>
    <row r="432" spans="2:8" x14ac:dyDescent="0.3">
      <c r="D432" s="115" t="s">
        <v>737</v>
      </c>
    </row>
    <row r="433" spans="2:6" x14ac:dyDescent="0.3">
      <c r="D433" s="115" t="s">
        <v>738</v>
      </c>
    </row>
    <row r="435" spans="2:6" x14ac:dyDescent="0.3">
      <c r="B435" s="1" t="s">
        <v>59</v>
      </c>
      <c r="C435" s="1" t="s">
        <v>60</v>
      </c>
      <c r="D435" s="1" t="s">
        <v>61</v>
      </c>
      <c r="E435" s="1" t="s">
        <v>62</v>
      </c>
      <c r="F435" t="s">
        <v>63</v>
      </c>
    </row>
    <row r="436" spans="2:6" x14ac:dyDescent="0.3">
      <c r="B436" s="169" t="s">
        <v>739</v>
      </c>
      <c r="C436" t="s">
        <v>740</v>
      </c>
      <c r="D436" s="115" t="s">
        <v>741</v>
      </c>
      <c r="E436" t="s">
        <v>742</v>
      </c>
      <c r="F436" t="s">
        <v>743</v>
      </c>
    </row>
    <row r="437" spans="2:6" x14ac:dyDescent="0.3">
      <c r="B437" t="s">
        <v>744</v>
      </c>
      <c r="C437" t="s">
        <v>745</v>
      </c>
      <c r="D437" s="115" t="s">
        <v>746</v>
      </c>
      <c r="E437" t="s">
        <v>747</v>
      </c>
      <c r="F437" t="s">
        <v>748</v>
      </c>
    </row>
    <row r="438" spans="2:6" x14ac:dyDescent="0.3">
      <c r="B438" t="s">
        <v>749</v>
      </c>
      <c r="C438" t="s">
        <v>750</v>
      </c>
      <c r="D438" s="115" t="s">
        <v>751</v>
      </c>
      <c r="E438" t="s">
        <v>752</v>
      </c>
    </row>
    <row r="439" spans="2:6" x14ac:dyDescent="0.3">
      <c r="E439" t="s">
        <v>753</v>
      </c>
    </row>
    <row r="440" spans="2:6" x14ac:dyDescent="0.3">
      <c r="B440" s="1" t="s">
        <v>754</v>
      </c>
    </row>
    <row r="441" spans="2:6" x14ac:dyDescent="0.3">
      <c r="B441" s="240" t="s">
        <v>103</v>
      </c>
    </row>
    <row r="442" spans="2:6" x14ac:dyDescent="0.3">
      <c r="B442" t="s">
        <v>755</v>
      </c>
    </row>
    <row r="443" spans="2:6" x14ac:dyDescent="0.3">
      <c r="B443" t="s">
        <v>756</v>
      </c>
    </row>
    <row r="444" spans="2:6" x14ac:dyDescent="0.3">
      <c r="B444" t="s">
        <v>757</v>
      </c>
    </row>
    <row r="445" spans="2:6" x14ac:dyDescent="0.3">
      <c r="B445" t="s">
        <v>758</v>
      </c>
    </row>
    <row r="446" spans="2:6" x14ac:dyDescent="0.3">
      <c r="B446" t="s">
        <v>759</v>
      </c>
    </row>
    <row r="447" spans="2:6" x14ac:dyDescent="0.3">
      <c r="B447" t="s">
        <v>710</v>
      </c>
    </row>
    <row r="449" spans="2:2" x14ac:dyDescent="0.3">
      <c r="B449" s="1" t="s">
        <v>757</v>
      </c>
    </row>
    <row r="450" spans="2:2" x14ac:dyDescent="0.3">
      <c r="B450" t="s">
        <v>760</v>
      </c>
    </row>
    <row r="451" spans="2:2" x14ac:dyDescent="0.3">
      <c r="B451" t="s">
        <v>761</v>
      </c>
    </row>
    <row r="452" spans="2:2" x14ac:dyDescent="0.3">
      <c r="B452" t="s">
        <v>762</v>
      </c>
    </row>
    <row r="453" spans="2:2" x14ac:dyDescent="0.3">
      <c r="B453" t="s">
        <v>763</v>
      </c>
    </row>
    <row r="454" spans="2:2" x14ac:dyDescent="0.3">
      <c r="B454" t="s">
        <v>764</v>
      </c>
    </row>
    <row r="455" spans="2:2" x14ac:dyDescent="0.3">
      <c r="B455" t="s">
        <v>765</v>
      </c>
    </row>
    <row r="456" spans="2:2" x14ac:dyDescent="0.3">
      <c r="B456" t="s">
        <v>766</v>
      </c>
    </row>
    <row r="457" spans="2:2" x14ac:dyDescent="0.3">
      <c r="B457" s="1" t="s">
        <v>756</v>
      </c>
    </row>
    <row r="458" spans="2:2" x14ac:dyDescent="0.3">
      <c r="B458" t="s">
        <v>767</v>
      </c>
    </row>
    <row r="459" spans="2:2" x14ac:dyDescent="0.3">
      <c r="B459" t="s">
        <v>768</v>
      </c>
    </row>
    <row r="460" spans="2:2" x14ac:dyDescent="0.3">
      <c r="B460" t="s">
        <v>769</v>
      </c>
    </row>
    <row r="461" spans="2:2" x14ac:dyDescent="0.3">
      <c r="B461" t="s">
        <v>770</v>
      </c>
    </row>
    <row r="462" spans="2:2" x14ac:dyDescent="0.3">
      <c r="B462" t="s">
        <v>771</v>
      </c>
    </row>
    <row r="464" spans="2:2" x14ac:dyDescent="0.3">
      <c r="B464" s="1" t="s">
        <v>772</v>
      </c>
    </row>
    <row r="465" spans="2:2" x14ac:dyDescent="0.3">
      <c r="B465" t="s">
        <v>429</v>
      </c>
    </row>
    <row r="466" spans="2:2" x14ac:dyDescent="0.3">
      <c r="B466" t="s">
        <v>443</v>
      </c>
    </row>
    <row r="467" spans="2:2" x14ac:dyDescent="0.3">
      <c r="B467" t="s">
        <v>453</v>
      </c>
    </row>
    <row r="468" spans="2:2" x14ac:dyDescent="0.3">
      <c r="B468" t="s">
        <v>462</v>
      </c>
    </row>
    <row r="469" spans="2:2" x14ac:dyDescent="0.3">
      <c r="B469" t="s">
        <v>473</v>
      </c>
    </row>
    <row r="470" spans="2:2" x14ac:dyDescent="0.3">
      <c r="B470" t="s">
        <v>483</v>
      </c>
    </row>
    <row r="471" spans="2:2" x14ac:dyDescent="0.3">
      <c r="B471" t="s">
        <v>488</v>
      </c>
    </row>
    <row r="472" spans="2:2" x14ac:dyDescent="0.3">
      <c r="B472" t="s">
        <v>492</v>
      </c>
    </row>
    <row r="473" spans="2:2" x14ac:dyDescent="0.3">
      <c r="B473" t="s">
        <v>495</v>
      </c>
    </row>
    <row r="474" spans="2:2" x14ac:dyDescent="0.3">
      <c r="B474" t="s">
        <v>498</v>
      </c>
    </row>
    <row r="475" spans="2:2" x14ac:dyDescent="0.3">
      <c r="B475" t="s">
        <v>435</v>
      </c>
    </row>
    <row r="476" spans="2:2" x14ac:dyDescent="0.3">
      <c r="B476" t="s">
        <v>447</v>
      </c>
    </row>
    <row r="477" spans="2:2" x14ac:dyDescent="0.3">
      <c r="B477" t="s">
        <v>438</v>
      </c>
    </row>
    <row r="478" spans="2:2" x14ac:dyDescent="0.3">
      <c r="B478" t="s">
        <v>449</v>
      </c>
    </row>
    <row r="479" spans="2:2" x14ac:dyDescent="0.3">
      <c r="B479" t="s">
        <v>773</v>
      </c>
    </row>
    <row r="480" spans="2:2" x14ac:dyDescent="0.3">
      <c r="B480" t="s">
        <v>774</v>
      </c>
    </row>
    <row r="481" spans="2:2" x14ac:dyDescent="0.3">
      <c r="B481" t="s">
        <v>450</v>
      </c>
    </row>
    <row r="482" spans="2:2" x14ac:dyDescent="0.3">
      <c r="B482" t="s">
        <v>459</v>
      </c>
    </row>
    <row r="483" spans="2:2" x14ac:dyDescent="0.3">
      <c r="B483" t="s">
        <v>470</v>
      </c>
    </row>
    <row r="484" spans="2:2" x14ac:dyDescent="0.3">
      <c r="B484" t="s">
        <v>479</v>
      </c>
    </row>
    <row r="485" spans="2:2" x14ac:dyDescent="0.3">
      <c r="B485" t="s">
        <v>486</v>
      </c>
    </row>
    <row r="486" spans="2:2" x14ac:dyDescent="0.3">
      <c r="B486" t="s">
        <v>480</v>
      </c>
    </row>
    <row r="487" spans="2:2" x14ac:dyDescent="0.3">
      <c r="B487" t="s">
        <v>490</v>
      </c>
    </row>
    <row r="488" spans="2:2" x14ac:dyDescent="0.3">
      <c r="B488" t="s">
        <v>430</v>
      </c>
    </row>
    <row r="489" spans="2:2" x14ac:dyDescent="0.3">
      <c r="B489" t="s">
        <v>455</v>
      </c>
    </row>
    <row r="490" spans="2:2" x14ac:dyDescent="0.3">
      <c r="B490" t="s">
        <v>476</v>
      </c>
    </row>
    <row r="491" spans="2:2" x14ac:dyDescent="0.3">
      <c r="B491" t="s">
        <v>465</v>
      </c>
    </row>
    <row r="492" spans="2:2" x14ac:dyDescent="0.3">
      <c r="B492" t="s">
        <v>475</v>
      </c>
    </row>
    <row r="493" spans="2:2" x14ac:dyDescent="0.3">
      <c r="B493" t="s">
        <v>502</v>
      </c>
    </row>
    <row r="494" spans="2:2" x14ac:dyDescent="0.3">
      <c r="B494" t="s">
        <v>454</v>
      </c>
    </row>
    <row r="495" spans="2:2" x14ac:dyDescent="0.3">
      <c r="B495" t="s">
        <v>456</v>
      </c>
    </row>
    <row r="496" spans="2:2" x14ac:dyDescent="0.3">
      <c r="B496" t="s">
        <v>504</v>
      </c>
    </row>
    <row r="497" spans="2:2" x14ac:dyDescent="0.3">
      <c r="B497" t="s">
        <v>463</v>
      </c>
    </row>
    <row r="498" spans="2:2" x14ac:dyDescent="0.3">
      <c r="B498" t="s">
        <v>484</v>
      </c>
    </row>
    <row r="499" spans="2:2" x14ac:dyDescent="0.3">
      <c r="B499" t="s">
        <v>489</v>
      </c>
    </row>
    <row r="500" spans="2:2" x14ac:dyDescent="0.3">
      <c r="B500" t="s">
        <v>493</v>
      </c>
    </row>
    <row r="501" spans="2:2" x14ac:dyDescent="0.3">
      <c r="B501" t="s">
        <v>560</v>
      </c>
    </row>
    <row r="502" spans="2:2" x14ac:dyDescent="0.3">
      <c r="B502" t="s">
        <v>467</v>
      </c>
    </row>
    <row r="503" spans="2:2" x14ac:dyDescent="0.3">
      <c r="B503" t="s">
        <v>564</v>
      </c>
    </row>
    <row r="504" spans="2:2" x14ac:dyDescent="0.3">
      <c r="B504" t="s">
        <v>567</v>
      </c>
    </row>
    <row r="505" spans="2:2" x14ac:dyDescent="0.3">
      <c r="B505" t="s">
        <v>506</v>
      </c>
    </row>
    <row r="506" spans="2:2" x14ac:dyDescent="0.3">
      <c r="B506" t="s">
        <v>508</v>
      </c>
    </row>
    <row r="507" spans="2:2" x14ac:dyDescent="0.3">
      <c r="B507" t="s">
        <v>510</v>
      </c>
    </row>
    <row r="508" spans="2:2" x14ac:dyDescent="0.3">
      <c r="B508" t="s">
        <v>477</v>
      </c>
    </row>
    <row r="509" spans="2:2" x14ac:dyDescent="0.3">
      <c r="B509" t="s">
        <v>512</v>
      </c>
    </row>
    <row r="510" spans="2:2" x14ac:dyDescent="0.3">
      <c r="B510" t="s">
        <v>577</v>
      </c>
    </row>
    <row r="511" spans="2:2" x14ac:dyDescent="0.3">
      <c r="B511" t="s">
        <v>458</v>
      </c>
    </row>
    <row r="512" spans="2:2" x14ac:dyDescent="0.3">
      <c r="B512" t="s">
        <v>469</v>
      </c>
    </row>
    <row r="513" spans="2:2" x14ac:dyDescent="0.3">
      <c r="B513" t="s">
        <v>478</v>
      </c>
    </row>
    <row r="514" spans="2:2" x14ac:dyDescent="0.3">
      <c r="B514" t="s">
        <v>499</v>
      </c>
    </row>
    <row r="515" spans="2:2" x14ac:dyDescent="0.3">
      <c r="B515" t="s">
        <v>514</v>
      </c>
    </row>
    <row r="516" spans="2:2" x14ac:dyDescent="0.3">
      <c r="B516" t="s">
        <v>516</v>
      </c>
    </row>
    <row r="517" spans="2:2" x14ac:dyDescent="0.3">
      <c r="B517" t="s">
        <v>496</v>
      </c>
    </row>
    <row r="518" spans="2:2" x14ac:dyDescent="0.3">
      <c r="B518" t="s">
        <v>474</v>
      </c>
    </row>
    <row r="519" spans="2:2" x14ac:dyDescent="0.3">
      <c r="B519" t="s">
        <v>586</v>
      </c>
    </row>
    <row r="520" spans="2:2" x14ac:dyDescent="0.3">
      <c r="B520" t="s">
        <v>518</v>
      </c>
    </row>
    <row r="521" spans="2:2" x14ac:dyDescent="0.3">
      <c r="B521" t="s">
        <v>520</v>
      </c>
    </row>
    <row r="522" spans="2:2" x14ac:dyDescent="0.3">
      <c r="B522" t="s">
        <v>522</v>
      </c>
    </row>
    <row r="523" spans="2:2" x14ac:dyDescent="0.3">
      <c r="B523" t="s">
        <v>464</v>
      </c>
    </row>
    <row r="525" spans="2:2" x14ac:dyDescent="0.3">
      <c r="B525" s="239" t="s">
        <v>775</v>
      </c>
    </row>
    <row r="526" spans="2:2" x14ac:dyDescent="0.3">
      <c r="B526">
        <v>1</v>
      </c>
    </row>
    <row r="527" spans="2:2" x14ac:dyDescent="0.3">
      <c r="B527">
        <v>2</v>
      </c>
    </row>
    <row r="528" spans="2:2" x14ac:dyDescent="0.3">
      <c r="B528" t="s">
        <v>776</v>
      </c>
    </row>
    <row r="529" spans="2:2" x14ac:dyDescent="0.3">
      <c r="B529" t="s">
        <v>777</v>
      </c>
    </row>
    <row r="530" spans="2:2" x14ac:dyDescent="0.3">
      <c r="B530" t="s">
        <v>778</v>
      </c>
    </row>
    <row r="531" spans="2:2" x14ac:dyDescent="0.3">
      <c r="B531" t="s">
        <v>779</v>
      </c>
    </row>
    <row r="532" spans="2:2" x14ac:dyDescent="0.3">
      <c r="B532">
        <v>5</v>
      </c>
    </row>
    <row r="533" spans="2:2" x14ac:dyDescent="0.3">
      <c r="B533">
        <v>6</v>
      </c>
    </row>
  </sheetData>
  <customSheetViews>
    <customSheetView guid="{F092BC4C-24E2-4F37-8B15-63CD85F12429}">
      <selection activeCell="A3" sqref="A3"/>
      <pageMargins left="0" right="0" top="0" bottom="0" header="0" footer="0"/>
    </customSheetView>
    <customSheetView guid="{B3932255-588A-4E85-91CF-65C36B1A0722}" topLeftCell="A9">
      <selection activeCell="A18" sqref="A18"/>
      <pageMargins left="0" right="0" top="0" bottom="0" header="0" footer="0"/>
    </customSheetView>
  </customSheetViews>
  <mergeCells count="7">
    <mergeCell ref="F125:I125"/>
    <mergeCell ref="F114:I114"/>
    <mergeCell ref="A1:B2"/>
    <mergeCell ref="B4:C4"/>
    <mergeCell ref="F4:I4"/>
    <mergeCell ref="F42:I42"/>
    <mergeCell ref="F64:I64"/>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85" id="{7AC34C25-FA32-405C-BA9C-099936A8D48C}">
            <xm:f>ISNUMBER(MATCH('Reported Performance Table'!#REF!,$B$104:$B$111,0))</xm:f>
            <x14:dxf/>
          </x14:cfRule>
          <xm:sqref>R130:R133</xm:sqref>
        </x14:conditionalFormatting>
        <x14:conditionalFormatting xmlns:xm="http://schemas.microsoft.com/office/excel/2006/main">
          <x14:cfRule type="expression" priority="189" id="{7AC34C25-FA32-405C-BA9C-099936A8D48C}">
            <xm:f>ISNUMBER(MATCH('Reported Performance Table'!H10,$B$104:$B$111,0))</xm:f>
            <x14:dxf/>
          </x14:cfRule>
          <xm:sqref>Y125:Y136</xm:sqref>
        </x14:conditionalFormatting>
        <x14:conditionalFormatting xmlns:xm="http://schemas.microsoft.com/office/excel/2006/main">
          <x14:cfRule type="expression" priority="186" id="{7AC34C25-FA32-405C-BA9C-099936A8D48C}">
            <xm:f>ISNUMBER(MATCH('Reported Performance Table'!H40,$B$104:$B$111,0))</xm:f>
            <x14:dxf/>
          </x14:cfRule>
          <xm:sqref>Y163:Y199</xm:sqref>
        </x14:conditionalFormatting>
        <x14:conditionalFormatting xmlns:xm="http://schemas.microsoft.com/office/excel/2006/main">
          <x14:cfRule type="expression" priority="188" id="{7AC34C25-FA32-405C-BA9C-099936A8D48C}">
            <xm:f>ISNUMBER(MATCH('Reported Performance Table'!H22,$B$104:$B$111,0))</xm:f>
            <x14:dxf/>
          </x14:cfRule>
          <xm:sqref>Z136:Z146</xm:sqref>
        </x14:conditionalFormatting>
        <x14:conditionalFormatting xmlns:xm="http://schemas.microsoft.com/office/excel/2006/main">
          <x14:cfRule type="expression" priority="191" id="{7AC34C25-FA32-405C-BA9C-099936A8D48C}">
            <xm:f>ISNUMBER(MATCH('Reported Performance Table'!H32,$B$104:$B$111,0))</xm:f>
            <x14:dxf/>
          </x14:cfRule>
          <xm:sqref>Z147:Z153</xm:sqref>
        </x14:conditionalFormatting>
        <x14:conditionalFormatting xmlns:xm="http://schemas.microsoft.com/office/excel/2006/main">
          <x14:cfRule type="expression" priority="216" id="{7AC34C25-FA32-405C-BA9C-099936A8D48C}">
            <xm:f>ISNUMBER(MATCH('Reported Performance Table'!H38,$B$104:$B$111,0))</xm:f>
            <x14:dxf/>
          </x14:cfRule>
          <xm:sqref>Z154:Z155</xm:sqref>
        </x14:conditionalFormatting>
        <x14:conditionalFormatting xmlns:xm="http://schemas.microsoft.com/office/excel/2006/main">
          <x14:cfRule type="expression" priority="212" id="{7AC34C25-FA32-405C-BA9C-099936A8D48C}">
            <xm:f>ISNUMBER(MATCH('Reported Performance Table'!H38,$B$104:$B$111,0))</xm:f>
            <x14:dxf/>
          </x14:cfRule>
          <xm:sqref>Z156</xm:sqref>
        </x14:conditionalFormatting>
        <x14:conditionalFormatting xmlns:xm="http://schemas.microsoft.com/office/excel/2006/main">
          <x14:cfRule type="expression" priority="208" id="{7AC34C25-FA32-405C-BA9C-099936A8D48C}">
            <xm:f>ISNUMBER(MATCH('Reported Performance Table'!H37,$B$104:$B$111,0))</xm:f>
            <x14:dxf/>
          </x14:cfRule>
          <xm:sqref>Z157</xm:sqref>
        </x14:conditionalFormatting>
        <x14:conditionalFormatting xmlns:xm="http://schemas.microsoft.com/office/excel/2006/main">
          <x14:cfRule type="expression" priority="204" id="{7AC34C25-FA32-405C-BA9C-099936A8D48C}">
            <xm:f>ISNUMBER(MATCH('Reported Performance Table'!H37,$B$104:$B$111,0))</xm:f>
            <x14:dxf/>
          </x14:cfRule>
          <xm:sqref>Z158</xm:sqref>
        </x14:conditionalFormatting>
        <x14:conditionalFormatting xmlns:xm="http://schemas.microsoft.com/office/excel/2006/main">
          <x14:cfRule type="expression" priority="200" id="{7AC34C25-FA32-405C-BA9C-099936A8D48C}">
            <xm:f>ISNUMBER(MATCH('Reported Performance Table'!H37,$B$104:$B$111,0))</xm:f>
            <x14:dxf/>
          </x14:cfRule>
          <xm:sqref>Z159:Z161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L2000"/>
  <sheetViews>
    <sheetView topLeftCell="E1" zoomScale="126" workbookViewId="0">
      <selection activeCell="B526" sqref="B526"/>
    </sheetView>
  </sheetViews>
  <sheetFormatPr defaultRowHeight="14.4" x14ac:dyDescent="0.3"/>
  <cols>
    <col min="1" max="1" width="22.6640625" bestFit="1" customWidth="1"/>
    <col min="2" max="2" width="42.33203125" bestFit="1" customWidth="1"/>
    <col min="4" max="4" width="28.5546875" style="21" customWidth="1"/>
    <col min="5" max="5" width="46.33203125" customWidth="1"/>
    <col min="6" max="6" width="33.6640625" customWidth="1"/>
    <col min="7" max="7" width="61" style="3" customWidth="1"/>
    <col min="8" max="8" width="36.33203125" bestFit="1" customWidth="1"/>
    <col min="10" max="10" width="13.6640625" bestFit="1" customWidth="1"/>
    <col min="11" max="11" width="29.88671875" bestFit="1" customWidth="1"/>
    <col min="12" max="12" width="30.33203125" bestFit="1" customWidth="1"/>
  </cols>
  <sheetData>
    <row r="1" spans="1:12" x14ac:dyDescent="0.3">
      <c r="A1" s="96" t="s">
        <v>780</v>
      </c>
      <c r="B1" s="48"/>
      <c r="D1" s="97" t="s">
        <v>781</v>
      </c>
      <c r="G1" s="94"/>
    </row>
    <row r="2" spans="1:12" x14ac:dyDescent="0.3">
      <c r="A2" s="49"/>
      <c r="B2" s="50" t="str">
        <f>IF(NOT(COUNTIF('Internal Data'!B3:B1993,"*?")+COUNT(B3:B1993)),"","Please fill out all required columns in row "&amp;_xlfn.CONCAT('Internal Data'!B3:B1993))</f>
        <v/>
      </c>
      <c r="G2" s="94"/>
    </row>
    <row r="3" spans="1:12" x14ac:dyDescent="0.3">
      <c r="A3" s="49">
        <v>10</v>
      </c>
      <c r="B3" s="50"/>
      <c r="D3" s="89"/>
      <c r="E3" s="90"/>
      <c r="F3" s="90"/>
      <c r="G3" s="95"/>
    </row>
    <row r="4" spans="1:12" x14ac:dyDescent="0.3">
      <c r="A4" s="49">
        <v>11</v>
      </c>
      <c r="B4" s="50"/>
      <c r="D4" s="89"/>
      <c r="E4" s="90"/>
      <c r="F4" s="90"/>
      <c r="G4" s="95"/>
    </row>
    <row r="5" spans="1:12" x14ac:dyDescent="0.3">
      <c r="A5" s="49">
        <v>12</v>
      </c>
      <c r="B5" s="50"/>
      <c r="G5" s="94"/>
    </row>
    <row r="6" spans="1:12" x14ac:dyDescent="0.3">
      <c r="A6" s="49">
        <v>13</v>
      </c>
      <c r="B6" s="50"/>
      <c r="G6" s="94"/>
    </row>
    <row r="7" spans="1:12" x14ac:dyDescent="0.3">
      <c r="A7" s="49">
        <v>14</v>
      </c>
      <c r="B7" s="50"/>
      <c r="G7" s="94"/>
    </row>
    <row r="8" spans="1:12" x14ac:dyDescent="0.3">
      <c r="A8" s="49">
        <v>15</v>
      </c>
      <c r="B8" s="50"/>
      <c r="G8" s="94"/>
    </row>
    <row r="9" spans="1:12" x14ac:dyDescent="0.3">
      <c r="A9" s="49">
        <v>16</v>
      </c>
      <c r="B9" s="50"/>
      <c r="D9" s="98" t="s">
        <v>782</v>
      </c>
      <c r="E9" s="99" t="s">
        <v>783</v>
      </c>
      <c r="F9" s="99" t="s">
        <v>784</v>
      </c>
      <c r="G9" s="100"/>
      <c r="H9" s="51" t="s">
        <v>785</v>
      </c>
      <c r="I9" s="101" t="s">
        <v>314</v>
      </c>
      <c r="J9" s="101" t="s">
        <v>786</v>
      </c>
      <c r="K9" s="101" t="s">
        <v>787</v>
      </c>
      <c r="L9" s="101" t="s">
        <v>154</v>
      </c>
    </row>
    <row r="10" spans="1:12" x14ac:dyDescent="0.3">
      <c r="A10" s="49">
        <v>17</v>
      </c>
      <c r="B10" s="50"/>
      <c r="D10" s="21" t="e">
        <f>VLOOKUP('Reported Performance Table'!C10,'Master List'!$B$22:$C$41,2,FALSE)</f>
        <v>#N/A</v>
      </c>
      <c r="E10" t="e">
        <f>VLOOKUP('Reported Performance Table'!D10,'Master List'!$B$45:$C$143,2,FALSE)</f>
        <v>#N/A</v>
      </c>
      <c r="F10" t="e">
        <f>VLOOKUP('Reported Performance Table'!C10,'Master List'!$B$22:$D$42,3,FALSE)</f>
        <v>#N/A</v>
      </c>
      <c r="G10" s="94" t="e">
        <f>VLOOKUP('Reported Performance Table'!B10,'Master List'!$B$11:$D$19,3,FALSE)</f>
        <v>#N/A</v>
      </c>
      <c r="H10" t="e">
        <f>CONCATENATE(F10,G10)</f>
        <v>#N/A</v>
      </c>
      <c r="I10" t="e">
        <f>IF(VLOOKUP('Reported Performance Table'!D10,'Master List'!$B$45:$D$143,3,FALSE)="","No",VLOOKUP('Reported Performance Table'!D10,'Master List'!$B$45:$D$143,3,FALSE))</f>
        <v>#N/A</v>
      </c>
      <c r="J10" s="169" t="str">
        <f>IF('Reported Performance Table'!D10="","",
  IF('Reported Performance Table'!E10="Yes",
   IF('Reported Performance Table'!F10="Premium","Premium_LUNA_CCT","LUNA_CCT"),
   IF('Reported Performance Table'!B10="Outdoor Luminaires",
    IF(OR('Reported Performance Table'!D10="Fuel Pump Canopy Luminaires",'Reported Performance Table'!D10="Sports Lighting"),
     IF('Reported Performance Table'!F10="Premium","Premium_Sports_and_Fuel_Pump_CCT", "Sports_and_Fuel_Pump_CCT"),
     IF('Reported Performance Table'!F10="Premium","Premium_Outdoor_CCT","Outdoor_CCT")),
    IF('Reported Performance Table'!F10="Premium","Premium_CCT","Reported_CCT"))))</f>
        <v/>
      </c>
      <c r="K10" t="str">
        <f>IF('Reported Performance Table'!D10="","",IF(J10="LUNA_CCT",VLOOKUP('Reported Performance Table'!D10,'Master List'!$B$45:$E$143,4,FALSE),"Reported_BUG"))</f>
        <v/>
      </c>
      <c r="L10" t="str">
        <f>IF('Reported Performance Table'!D10="","",IF(AND('Reported Performance Table'!$E10="Yes",OR('Reported Performance Table'!$D10='Master List'!$B$45,'Reported Performance Table'!$D10='Master List'!$B$46,'Reported Performance Table'!$D10='Master List'!$B$47,'Reported Performance Table'!$D10='Master List'!$B$49,'Reported Performance Table'!$D10='Master List'!$B$51,'Reported Performance Table'!$D10='Master List'!$B$115,'Reported Performance Table'!$D10='Master List'!$B$118,'Reported Performance Table'!$D10='Master List'!$B$142)),"LUNA_Dimming","Dimming_Capability_and_Range"))</f>
        <v/>
      </c>
    </row>
    <row r="11" spans="1:12" x14ac:dyDescent="0.3">
      <c r="A11" s="49">
        <v>18</v>
      </c>
      <c r="B11" s="50"/>
      <c r="D11" s="21" t="e">
        <f>VLOOKUP('Reported Performance Table'!C11,'Master List'!$B$22:$C$41,2,FALSE)</f>
        <v>#N/A</v>
      </c>
      <c r="E11" t="e">
        <f>VLOOKUP('Reported Performance Table'!D11,'Master List'!$B$45:$C$143,2,FALSE)</f>
        <v>#N/A</v>
      </c>
      <c r="F11" t="e">
        <f>VLOOKUP('Reported Performance Table'!C11,'Master List'!$B$22:$D$42,3,FALSE)</f>
        <v>#N/A</v>
      </c>
      <c r="G11" s="94" t="e">
        <f>VLOOKUP('Reported Performance Table'!B11,'Master List'!$B$11:$D$19,3,FALSE)</f>
        <v>#N/A</v>
      </c>
      <c r="H11" t="e">
        <f t="shared" ref="H11:H74" si="0">CONCATENATE(F11,G11)</f>
        <v>#N/A</v>
      </c>
      <c r="I11" t="e">
        <f>IF(VLOOKUP('Reported Performance Table'!D11,'Master List'!$B$45:$D$143,3,FALSE)="","No",VLOOKUP('Reported Performance Table'!D11,'Master List'!$B$45:$D$143,3,FALSE))</f>
        <v>#N/A</v>
      </c>
      <c r="J11" s="169" t="str">
        <f>IF('Reported Performance Table'!D11="","",
  IF('Reported Performance Table'!E11="Yes",
   IF('Reported Performance Table'!F11="Premium","Premium_LUNA_CCT","LUNA_CCT"),
   IF('Reported Performance Table'!B11="Outdoor Luminaires",
    IF(OR('Reported Performance Table'!D11="Fuel Pump Canopy Luminaires",'Reported Performance Table'!D11="Sports Lighting"),
     IF('Reported Performance Table'!F11="Premium","Premium_Sports_and_Fuel_Pump_CCT", "Sports_and_Fuel_Pump_CCT"),
     IF('Reported Performance Table'!F11="Premium","Premium_Outdoor_CCT","Outdoor_CCT")),
    IF('Reported Performance Table'!F11="Premium","Premium_CCT","Reported_CCT"))))</f>
        <v/>
      </c>
      <c r="K11" t="str">
        <f>IF('Reported Performance Table'!D11="","",IF(J11="LUNA_CCT",VLOOKUP('Reported Performance Table'!D11,'Master List'!$B$45:$E$143,4,FALSE),"Reported_BUG"))</f>
        <v/>
      </c>
      <c r="L11" t="str">
        <f>IF('Reported Performance Table'!D11="","",IF(AND('Reported Performance Table'!$E11="Yes",OR('Reported Performance Table'!$D11='Master List'!$B$45,'Reported Performance Table'!$D11='Master List'!$B$46,'Reported Performance Table'!$D11='Master List'!$B$47,'Reported Performance Table'!$D11='Master List'!$B$49,'Reported Performance Table'!$D11='Master List'!$B$51,'Reported Performance Table'!$D11='Master List'!$B$115,'Reported Performance Table'!$D11='Master List'!$B$118,'Reported Performance Table'!$D11='Master List'!$B$142)),"LUNA_Dimming","Dimming_Capability_and_Range"))</f>
        <v/>
      </c>
    </row>
    <row r="12" spans="1:12" x14ac:dyDescent="0.3">
      <c r="A12" s="49">
        <v>19</v>
      </c>
      <c r="B12" s="50"/>
      <c r="D12" s="21" t="e">
        <f>VLOOKUP('Reported Performance Table'!C12,'Master List'!$B$22:$C$41,2,FALSE)</f>
        <v>#N/A</v>
      </c>
      <c r="E12" t="e">
        <f>VLOOKUP('Reported Performance Table'!D12,'Master List'!$B$45:$C$143,2,FALSE)</f>
        <v>#N/A</v>
      </c>
      <c r="F12" t="e">
        <f>VLOOKUP('Reported Performance Table'!C12,'Master List'!$B$22:$D$42,3,FALSE)</f>
        <v>#N/A</v>
      </c>
      <c r="G12" s="94" t="e">
        <f>VLOOKUP('Reported Performance Table'!B12,'Master List'!$B$11:$D$19,3,FALSE)</f>
        <v>#N/A</v>
      </c>
      <c r="H12" t="e">
        <f t="shared" si="0"/>
        <v>#N/A</v>
      </c>
      <c r="I12" t="e">
        <f>IF(VLOOKUP('Reported Performance Table'!D12,'Master List'!$B$45:$D$143,3,FALSE)="","No",VLOOKUP('Reported Performance Table'!D12,'Master List'!$B$45:$D$143,3,FALSE))</f>
        <v>#N/A</v>
      </c>
      <c r="J12" s="169" t="str">
        <f>IF('Reported Performance Table'!D12="","",
  IF('Reported Performance Table'!E12="Yes",
   IF('Reported Performance Table'!F12="Premium","Premium_LUNA_CCT","LUNA_CCT"),
   IF('Reported Performance Table'!B12="Outdoor Luminaires",
    IF(OR('Reported Performance Table'!D12="Fuel Pump Canopy Luminaires",'Reported Performance Table'!D12="Sports Lighting"),
     IF('Reported Performance Table'!F12="Premium","Premium_Sports_and_Fuel_Pump_CCT", "Sports_and_Fuel_Pump_CCT"),
     IF('Reported Performance Table'!F12="Premium","Premium_Outdoor_CCT","Outdoor_CCT")),
    IF('Reported Performance Table'!F12="Premium","Premium_CCT","Reported_CCT"))))</f>
        <v/>
      </c>
      <c r="K12" t="str">
        <f>IF('Reported Performance Table'!D12="","",IF(J12="LUNA_CCT",VLOOKUP('Reported Performance Table'!D12,'Master List'!$B$45:$E$143,4,FALSE),"Reported_BUG"))</f>
        <v/>
      </c>
      <c r="L12" t="str">
        <f>IF('Reported Performance Table'!D12="","",IF(AND('Reported Performance Table'!$E12="Yes",OR('Reported Performance Table'!$D12='Master List'!$B$45,'Reported Performance Table'!$D12='Master List'!$B$46,'Reported Performance Table'!$D12='Master List'!$B$47,'Reported Performance Table'!$D12='Master List'!$B$49,'Reported Performance Table'!$D12='Master List'!$B$51,'Reported Performance Table'!$D12='Master List'!$B$115,'Reported Performance Table'!$D12='Master List'!$B$118,'Reported Performance Table'!$D12='Master List'!$B$142)),"LUNA_Dimming","Dimming_Capability_and_Range"))</f>
        <v/>
      </c>
    </row>
    <row r="13" spans="1:12" x14ac:dyDescent="0.3">
      <c r="A13" s="49">
        <v>20</v>
      </c>
      <c r="B13" s="50"/>
      <c r="D13" s="21" t="e">
        <f>VLOOKUP('Reported Performance Table'!C13,'Master List'!$B$22:$C$41,2,FALSE)</f>
        <v>#N/A</v>
      </c>
      <c r="E13" t="e">
        <f>VLOOKUP('Reported Performance Table'!D13,'Master List'!$B$45:$C$143,2,FALSE)</f>
        <v>#N/A</v>
      </c>
      <c r="F13" t="e">
        <f>VLOOKUP('Reported Performance Table'!C13,'Master List'!$B$22:$D$42,3,FALSE)</f>
        <v>#N/A</v>
      </c>
      <c r="G13" s="94" t="e">
        <f>VLOOKUP('Reported Performance Table'!B13,'Master List'!$B$11:$D$19,3,FALSE)</f>
        <v>#N/A</v>
      </c>
      <c r="H13" t="e">
        <f t="shared" si="0"/>
        <v>#N/A</v>
      </c>
      <c r="I13" t="e">
        <f>IF(VLOOKUP('Reported Performance Table'!D13,'Master List'!$B$45:$D$143,3,FALSE)="","No",VLOOKUP('Reported Performance Table'!D13,'Master List'!$B$45:$D$143,3,FALSE))</f>
        <v>#N/A</v>
      </c>
      <c r="J13" s="169" t="str">
        <f>IF('Reported Performance Table'!D13="","",
  IF('Reported Performance Table'!E13="Yes",
   IF('Reported Performance Table'!F13="Premium","Premium_LUNA_CCT","LUNA_CCT"),
   IF('Reported Performance Table'!B13="Outdoor Luminaires",
    IF(OR('Reported Performance Table'!D13="Fuel Pump Canopy Luminaires",'Reported Performance Table'!D13="Sports Lighting"),
     IF('Reported Performance Table'!F13="Premium","Premium_Sports_and_Fuel_Pump_CCT", "Sports_and_Fuel_Pump_CCT"),
     IF('Reported Performance Table'!F13="Premium","Premium_Outdoor_CCT","Outdoor_CCT")),
    IF('Reported Performance Table'!F13="Premium","Premium_CCT","Reported_CCT"))))</f>
        <v/>
      </c>
      <c r="K13" t="str">
        <f>IF('Reported Performance Table'!D13="","",IF(J13="LUNA_CCT",VLOOKUP('Reported Performance Table'!D13,'Master List'!$B$45:$E$143,4,FALSE),"Reported_BUG"))</f>
        <v/>
      </c>
      <c r="L13" t="str">
        <f>IF('Reported Performance Table'!D13="","",IF(AND('Reported Performance Table'!$E13="Yes",OR('Reported Performance Table'!$D13='Master List'!$B$45,'Reported Performance Table'!$D13='Master List'!$B$46,'Reported Performance Table'!$D13='Master List'!$B$47,'Reported Performance Table'!$D13='Master List'!$B$49,'Reported Performance Table'!$D13='Master List'!$B$51,'Reported Performance Table'!$D13='Master List'!$B$115,'Reported Performance Table'!$D13='Master List'!$B$118,'Reported Performance Table'!$D13='Master List'!$B$142)),"LUNA_Dimming","Dimming_Capability_and_Range"))</f>
        <v/>
      </c>
    </row>
    <row r="14" spans="1:12" x14ac:dyDescent="0.3">
      <c r="A14" s="49">
        <v>21</v>
      </c>
      <c r="B14" s="50"/>
      <c r="D14" s="21" t="e">
        <f>VLOOKUP('Reported Performance Table'!C14,'Master List'!$B$22:$C$41,2,FALSE)</f>
        <v>#N/A</v>
      </c>
      <c r="E14" t="e">
        <f>VLOOKUP('Reported Performance Table'!D14,'Master List'!$B$45:$C$143,2,FALSE)</f>
        <v>#N/A</v>
      </c>
      <c r="F14" t="e">
        <f>VLOOKUP('Reported Performance Table'!C14,'Master List'!$B$22:$D$42,3,FALSE)</f>
        <v>#N/A</v>
      </c>
      <c r="G14" s="94" t="e">
        <f>VLOOKUP('Reported Performance Table'!B14,'Master List'!$B$11:$D$19,3,FALSE)</f>
        <v>#N/A</v>
      </c>
      <c r="H14" t="e">
        <f t="shared" si="0"/>
        <v>#N/A</v>
      </c>
      <c r="I14" t="e">
        <f>IF(VLOOKUP('Reported Performance Table'!D14,'Master List'!$B$45:$D$143,3,FALSE)="","No",VLOOKUP('Reported Performance Table'!D14,'Master List'!$B$45:$D$143,3,FALSE))</f>
        <v>#N/A</v>
      </c>
      <c r="J14" s="169" t="str">
        <f>IF('Reported Performance Table'!D14="","",
  IF('Reported Performance Table'!E14="Yes",
   IF('Reported Performance Table'!F14="Premium","Premium_LUNA_CCT","LUNA_CCT"),
   IF('Reported Performance Table'!B14="Outdoor Luminaires",
    IF(OR('Reported Performance Table'!D14="Fuel Pump Canopy Luminaires",'Reported Performance Table'!D14="Sports Lighting"),
     IF('Reported Performance Table'!F14="Premium","Premium_Sports_and_Fuel_Pump_CCT", "Sports_and_Fuel_Pump_CCT"),
     IF('Reported Performance Table'!F14="Premium","Premium_Outdoor_CCT","Outdoor_CCT")),
    IF('Reported Performance Table'!F14="Premium","Premium_CCT","Reported_CCT"))))</f>
        <v/>
      </c>
      <c r="K14" t="str">
        <f>IF('Reported Performance Table'!D14="","",IF(J14="LUNA_CCT",VLOOKUP('Reported Performance Table'!D14,'Master List'!$B$45:$E$143,4,FALSE),"Reported_BUG"))</f>
        <v/>
      </c>
      <c r="L14" t="str">
        <f>IF('Reported Performance Table'!D14="","",IF(AND('Reported Performance Table'!$E14="Yes",OR('Reported Performance Table'!$D14='Master List'!$B$45,'Reported Performance Table'!$D14='Master List'!$B$46,'Reported Performance Table'!$D14='Master List'!$B$47,'Reported Performance Table'!$D14='Master List'!$B$49,'Reported Performance Table'!$D14='Master List'!$B$51,'Reported Performance Table'!$D14='Master List'!$B$115,'Reported Performance Table'!$D14='Master List'!$B$118,'Reported Performance Table'!$D14='Master List'!$B$142)),"LUNA_Dimming","Dimming_Capability_and_Range"))</f>
        <v/>
      </c>
    </row>
    <row r="15" spans="1:12" x14ac:dyDescent="0.3">
      <c r="A15" s="49">
        <v>22</v>
      </c>
      <c r="B15" s="50"/>
      <c r="D15" s="21" t="e">
        <f>VLOOKUP('Reported Performance Table'!C15,'Master List'!$B$22:$C$41,2,FALSE)</f>
        <v>#N/A</v>
      </c>
      <c r="E15" t="e">
        <f>VLOOKUP('Reported Performance Table'!D15,'Master List'!$B$45:$C$143,2,FALSE)</f>
        <v>#N/A</v>
      </c>
      <c r="F15" t="e">
        <f>VLOOKUP('Reported Performance Table'!C15,'Master List'!$B$22:$D$42,3,FALSE)</f>
        <v>#N/A</v>
      </c>
      <c r="G15" s="94" t="e">
        <f>VLOOKUP('Reported Performance Table'!B15,'Master List'!$B$11:$D$19,3,FALSE)</f>
        <v>#N/A</v>
      </c>
      <c r="H15" t="e">
        <f t="shared" si="0"/>
        <v>#N/A</v>
      </c>
      <c r="I15" t="e">
        <f>IF(VLOOKUP('Reported Performance Table'!D15,'Master List'!$B$45:$D$143,3,FALSE)="","No",VLOOKUP('Reported Performance Table'!D15,'Master List'!$B$45:$D$143,3,FALSE))</f>
        <v>#N/A</v>
      </c>
      <c r="J15" s="169" t="str">
        <f>IF('Reported Performance Table'!D15="","",
  IF('Reported Performance Table'!E15="Yes",
   IF('Reported Performance Table'!F15="Premium","Premium_LUNA_CCT","LUNA_CCT"),
   IF('Reported Performance Table'!B15="Outdoor Luminaires",
    IF(OR('Reported Performance Table'!D15="Fuel Pump Canopy Luminaires",'Reported Performance Table'!D15="Sports Lighting"),
     IF('Reported Performance Table'!F15="Premium","Premium_Sports_and_Fuel_Pump_CCT", "Sports_and_Fuel_Pump_CCT"),
     IF('Reported Performance Table'!F15="Premium","Premium_Outdoor_CCT","Outdoor_CCT")),
    IF('Reported Performance Table'!F15="Premium","Premium_CCT","Reported_CCT"))))</f>
        <v/>
      </c>
      <c r="K15" t="str">
        <f>IF('Reported Performance Table'!D15="","",IF(J15="LUNA_CCT",VLOOKUP('Reported Performance Table'!D15,'Master List'!$B$45:$E$143,4,FALSE),"Reported_BUG"))</f>
        <v/>
      </c>
      <c r="L15" t="str">
        <f>IF('Reported Performance Table'!D15="","",IF(AND('Reported Performance Table'!$E15="Yes",OR('Reported Performance Table'!$D15='Master List'!$B$45,'Reported Performance Table'!$D15='Master List'!$B$46,'Reported Performance Table'!$D15='Master List'!$B$47,'Reported Performance Table'!$D15='Master List'!$B$49,'Reported Performance Table'!$D15='Master List'!$B$51,'Reported Performance Table'!$D15='Master List'!$B$115,'Reported Performance Table'!$D15='Master List'!$B$118,'Reported Performance Table'!$D15='Master List'!$B$142)),"LUNA_Dimming","Dimming_Capability_and_Range"))</f>
        <v/>
      </c>
    </row>
    <row r="16" spans="1:12" x14ac:dyDescent="0.3">
      <c r="A16" s="49">
        <v>23</v>
      </c>
      <c r="B16" s="50"/>
      <c r="D16" s="21" t="e">
        <f>VLOOKUP('Reported Performance Table'!C16,'Master List'!$B$22:$C$41,2,FALSE)</f>
        <v>#N/A</v>
      </c>
      <c r="E16" t="e">
        <f>VLOOKUP('Reported Performance Table'!D16,'Master List'!$B$45:$C$143,2,FALSE)</f>
        <v>#N/A</v>
      </c>
      <c r="F16" t="e">
        <f>VLOOKUP('Reported Performance Table'!C16,'Master List'!$B$22:$D$42,3,FALSE)</f>
        <v>#N/A</v>
      </c>
      <c r="G16" s="94" t="e">
        <f>VLOOKUP('Reported Performance Table'!B16,'Master List'!$B$11:$D$19,3,FALSE)</f>
        <v>#N/A</v>
      </c>
      <c r="H16" t="e">
        <f t="shared" si="0"/>
        <v>#N/A</v>
      </c>
      <c r="I16" t="e">
        <f>IF(VLOOKUP('Reported Performance Table'!D16,'Master List'!$B$45:$D$143,3,FALSE)="","No",VLOOKUP('Reported Performance Table'!D16,'Master List'!$B$45:$D$143,3,FALSE))</f>
        <v>#N/A</v>
      </c>
      <c r="J16" s="169" t="str">
        <f>IF('Reported Performance Table'!D16="","",
  IF('Reported Performance Table'!E16="Yes",
   IF('Reported Performance Table'!F16="Premium","Premium_LUNA_CCT","LUNA_CCT"),
   IF('Reported Performance Table'!B16="Outdoor Luminaires",
    IF(OR('Reported Performance Table'!D16="Fuel Pump Canopy Luminaires",'Reported Performance Table'!D16="Sports Lighting"),
     IF('Reported Performance Table'!F16="Premium","Premium_Sports_and_Fuel_Pump_CCT", "Sports_and_Fuel_Pump_CCT"),
     IF('Reported Performance Table'!F16="Premium","Premium_Outdoor_CCT","Outdoor_CCT")),
    IF('Reported Performance Table'!F16="Premium","Premium_CCT","Reported_CCT"))))</f>
        <v/>
      </c>
      <c r="K16" t="str">
        <f>IF('Reported Performance Table'!D16="","",IF(J16="LUNA_CCT",VLOOKUP('Reported Performance Table'!D16,'Master List'!$B$45:$E$143,4,FALSE),"Reported_BUG"))</f>
        <v/>
      </c>
      <c r="L16" t="str">
        <f>IF('Reported Performance Table'!D16="","",IF(AND('Reported Performance Table'!$E16="Yes",OR('Reported Performance Table'!$D16='Master List'!$B$45,'Reported Performance Table'!$D16='Master List'!$B$46,'Reported Performance Table'!$D16='Master List'!$B$47,'Reported Performance Table'!$D16='Master List'!$B$49,'Reported Performance Table'!$D16='Master List'!$B$51,'Reported Performance Table'!$D16='Master List'!$B$115,'Reported Performance Table'!$D16='Master List'!$B$118,'Reported Performance Table'!$D16='Master List'!$B$142)),"LUNA_Dimming","Dimming_Capability_and_Range"))</f>
        <v/>
      </c>
    </row>
    <row r="17" spans="1:12" x14ac:dyDescent="0.3">
      <c r="A17" s="49">
        <v>24</v>
      </c>
      <c r="B17" s="50"/>
      <c r="D17" s="21" t="e">
        <f>VLOOKUP('Reported Performance Table'!C17,'Master List'!$B$22:$C$41,2,FALSE)</f>
        <v>#N/A</v>
      </c>
      <c r="E17" t="e">
        <f>VLOOKUP('Reported Performance Table'!D17,'Master List'!$B$45:$C$143,2,FALSE)</f>
        <v>#N/A</v>
      </c>
      <c r="F17" t="e">
        <f>VLOOKUP('Reported Performance Table'!C17,'Master List'!$B$22:$D$42,3,FALSE)</f>
        <v>#N/A</v>
      </c>
      <c r="G17" s="94" t="e">
        <f>VLOOKUP('Reported Performance Table'!B17,'Master List'!$B$11:$D$19,3,FALSE)</f>
        <v>#N/A</v>
      </c>
      <c r="H17" t="e">
        <f t="shared" si="0"/>
        <v>#N/A</v>
      </c>
      <c r="I17" t="e">
        <f>IF(VLOOKUP('Reported Performance Table'!D17,'Master List'!$B$45:$D$143,3,FALSE)="","No",VLOOKUP('Reported Performance Table'!D17,'Master List'!$B$45:$D$143,3,FALSE))</f>
        <v>#N/A</v>
      </c>
      <c r="J17" s="169" t="str">
        <f>IF('Reported Performance Table'!D17="","",
  IF('Reported Performance Table'!E17="Yes",
   IF('Reported Performance Table'!F17="Premium","Premium_LUNA_CCT","LUNA_CCT"),
   IF('Reported Performance Table'!B17="Outdoor Luminaires",
    IF(OR('Reported Performance Table'!D17="Fuel Pump Canopy Luminaires",'Reported Performance Table'!D17="Sports Lighting"),
     IF('Reported Performance Table'!F17="Premium","Premium_Sports_and_Fuel_Pump_CCT", "Sports_and_Fuel_Pump_CCT"),
     IF('Reported Performance Table'!F17="Premium","Premium_Outdoor_CCT","Outdoor_CCT")),
    IF('Reported Performance Table'!F17="Premium","Premium_CCT","Reported_CCT"))))</f>
        <v/>
      </c>
      <c r="K17" t="str">
        <f>IF('Reported Performance Table'!D17="","",IF(J17="LUNA_CCT",VLOOKUP('Reported Performance Table'!D17,'Master List'!$B$45:$E$143,4,FALSE),"Reported_BUG"))</f>
        <v/>
      </c>
      <c r="L17" t="str">
        <f>IF('Reported Performance Table'!D17="","",IF(AND('Reported Performance Table'!$E17="Yes",OR('Reported Performance Table'!$D17='Master List'!$B$45,'Reported Performance Table'!$D17='Master List'!$B$46,'Reported Performance Table'!$D17='Master List'!$B$47,'Reported Performance Table'!$D17='Master List'!$B$49,'Reported Performance Table'!$D17='Master List'!$B$51,'Reported Performance Table'!$D17='Master List'!$B$115,'Reported Performance Table'!$D17='Master List'!$B$118,'Reported Performance Table'!$D17='Master List'!$B$142)),"LUNA_Dimming","Dimming_Capability_and_Range"))</f>
        <v/>
      </c>
    </row>
    <row r="18" spans="1:12" x14ac:dyDescent="0.3">
      <c r="A18" s="49">
        <v>25</v>
      </c>
      <c r="B18" s="50"/>
      <c r="D18" s="21" t="e">
        <f>VLOOKUP('Reported Performance Table'!C18,'Master List'!$B$22:$C$41,2,FALSE)</f>
        <v>#N/A</v>
      </c>
      <c r="E18" t="e">
        <f>VLOOKUP('Reported Performance Table'!D18,'Master List'!$B$45:$C$143,2,FALSE)</f>
        <v>#N/A</v>
      </c>
      <c r="F18" t="e">
        <f>VLOOKUP('Reported Performance Table'!C18,'Master List'!$B$22:$D$42,3,FALSE)</f>
        <v>#N/A</v>
      </c>
      <c r="G18" s="94" t="e">
        <f>VLOOKUP('Reported Performance Table'!B18,'Master List'!$B$11:$D$19,3,FALSE)</f>
        <v>#N/A</v>
      </c>
      <c r="H18" t="e">
        <f t="shared" si="0"/>
        <v>#N/A</v>
      </c>
      <c r="I18" t="e">
        <f>IF(VLOOKUP('Reported Performance Table'!D18,'Master List'!$B$45:$D$143,3,FALSE)="","No",VLOOKUP('Reported Performance Table'!D18,'Master List'!$B$45:$D$143,3,FALSE))</f>
        <v>#N/A</v>
      </c>
      <c r="J18" s="169" t="str">
        <f>IF('Reported Performance Table'!D18="","",
  IF('Reported Performance Table'!E18="Yes",
   IF('Reported Performance Table'!F18="Premium","Premium_LUNA_CCT","LUNA_CCT"),
   IF('Reported Performance Table'!B18="Outdoor Luminaires",
    IF(OR('Reported Performance Table'!D18="Fuel Pump Canopy Luminaires",'Reported Performance Table'!D18="Sports Lighting"),
     IF('Reported Performance Table'!F18="Premium","Premium_Sports_and_Fuel_Pump_CCT", "Sports_and_Fuel_Pump_CCT"),
     IF('Reported Performance Table'!F18="Premium","Premium_Outdoor_CCT","Outdoor_CCT")),
    IF('Reported Performance Table'!F18="Premium","Premium_CCT","Reported_CCT"))))</f>
        <v/>
      </c>
      <c r="K18" t="str">
        <f>IF('Reported Performance Table'!D18="","",IF(J18="LUNA_CCT",VLOOKUP('Reported Performance Table'!D18,'Master List'!$B$45:$E$143,4,FALSE),"Reported_BUG"))</f>
        <v/>
      </c>
      <c r="L18" t="str">
        <f>IF('Reported Performance Table'!D18="","",IF(AND('Reported Performance Table'!$E18="Yes",OR('Reported Performance Table'!$D18='Master List'!$B$45,'Reported Performance Table'!$D18='Master List'!$B$46,'Reported Performance Table'!$D18='Master List'!$B$47,'Reported Performance Table'!$D18='Master List'!$B$49,'Reported Performance Table'!$D18='Master List'!$B$51,'Reported Performance Table'!$D18='Master List'!$B$115,'Reported Performance Table'!$D18='Master List'!$B$118,'Reported Performance Table'!$D18='Master List'!$B$142)),"LUNA_Dimming","Dimming_Capability_and_Range"))</f>
        <v/>
      </c>
    </row>
    <row r="19" spans="1:12" x14ac:dyDescent="0.3">
      <c r="A19" s="49">
        <v>26</v>
      </c>
      <c r="B19" s="50"/>
      <c r="D19" s="21" t="e">
        <f>VLOOKUP('Reported Performance Table'!C19,'Master List'!$B$22:$C$41,2,FALSE)</f>
        <v>#N/A</v>
      </c>
      <c r="E19" t="e">
        <f>VLOOKUP('Reported Performance Table'!D19,'Master List'!$B$45:$C$143,2,FALSE)</f>
        <v>#N/A</v>
      </c>
      <c r="F19" t="e">
        <f>VLOOKUP('Reported Performance Table'!C19,'Master List'!$B$22:$D$42,3,FALSE)</f>
        <v>#N/A</v>
      </c>
      <c r="G19" s="94" t="e">
        <f>VLOOKUP('Reported Performance Table'!B19,'Master List'!$B$11:$D$19,3,FALSE)</f>
        <v>#N/A</v>
      </c>
      <c r="H19" t="e">
        <f t="shared" si="0"/>
        <v>#N/A</v>
      </c>
      <c r="I19" t="e">
        <f>IF(VLOOKUP('Reported Performance Table'!D19,'Master List'!$B$45:$D$143,3,FALSE)="","No",VLOOKUP('Reported Performance Table'!D19,'Master List'!$B$45:$D$143,3,FALSE))</f>
        <v>#N/A</v>
      </c>
      <c r="J19" s="169" t="str">
        <f>IF('Reported Performance Table'!D19="","",
  IF('Reported Performance Table'!E19="Yes",
   IF('Reported Performance Table'!F19="Premium","Premium_LUNA_CCT","LUNA_CCT"),
   IF('Reported Performance Table'!B19="Outdoor Luminaires",
    IF(OR('Reported Performance Table'!D19="Fuel Pump Canopy Luminaires",'Reported Performance Table'!D19="Sports Lighting"),
     IF('Reported Performance Table'!F19="Premium","Premium_Sports_and_Fuel_Pump_CCT", "Sports_and_Fuel_Pump_CCT"),
     IF('Reported Performance Table'!F19="Premium","Premium_Outdoor_CCT","Outdoor_CCT")),
    IF('Reported Performance Table'!F19="Premium","Premium_CCT","Reported_CCT"))))</f>
        <v/>
      </c>
      <c r="K19" t="str">
        <f>IF('Reported Performance Table'!D19="","",IF(J19="LUNA_CCT",VLOOKUP('Reported Performance Table'!D19,'Master List'!$B$45:$E$143,4,FALSE),"Reported_BUG"))</f>
        <v/>
      </c>
      <c r="L19" t="str">
        <f>IF('Reported Performance Table'!D19="","",IF(AND('Reported Performance Table'!$E19="Yes",OR('Reported Performance Table'!$D19='Master List'!$B$45,'Reported Performance Table'!$D19='Master List'!$B$46,'Reported Performance Table'!$D19='Master List'!$B$47,'Reported Performance Table'!$D19='Master List'!$B$49,'Reported Performance Table'!$D19='Master List'!$B$51,'Reported Performance Table'!$D19='Master List'!$B$115,'Reported Performance Table'!$D19='Master List'!$B$118,'Reported Performance Table'!$D19='Master List'!$B$142)),"LUNA_Dimming","Dimming_Capability_and_Range"))</f>
        <v/>
      </c>
    </row>
    <row r="20" spans="1:12" x14ac:dyDescent="0.3">
      <c r="A20" s="49">
        <v>27</v>
      </c>
      <c r="B20" s="50"/>
      <c r="D20" s="21" t="e">
        <f>VLOOKUP('Reported Performance Table'!C20,'Master List'!$B$22:$C$41,2,FALSE)</f>
        <v>#N/A</v>
      </c>
      <c r="E20" t="e">
        <f>VLOOKUP('Reported Performance Table'!D20,'Master List'!$B$45:$C$143,2,FALSE)</f>
        <v>#N/A</v>
      </c>
      <c r="F20" t="e">
        <f>VLOOKUP('Reported Performance Table'!C20,'Master List'!$B$22:$D$42,3,FALSE)</f>
        <v>#N/A</v>
      </c>
      <c r="G20" s="94" t="e">
        <f>VLOOKUP('Reported Performance Table'!B20,'Master List'!$B$11:$D$19,3,FALSE)</f>
        <v>#N/A</v>
      </c>
      <c r="H20" t="e">
        <f t="shared" si="0"/>
        <v>#N/A</v>
      </c>
      <c r="I20" t="e">
        <f>IF(VLOOKUP('Reported Performance Table'!D20,'Master List'!$B$45:$D$143,3,FALSE)="","No",VLOOKUP('Reported Performance Table'!D20,'Master List'!$B$45:$D$143,3,FALSE))</f>
        <v>#N/A</v>
      </c>
      <c r="J20" s="169" t="str">
        <f>IF('Reported Performance Table'!D20="","",
  IF('Reported Performance Table'!E20="Yes",
   IF('Reported Performance Table'!F20="Premium","Premium_LUNA_CCT","LUNA_CCT"),
   IF('Reported Performance Table'!B20="Outdoor Luminaires",
    IF(OR('Reported Performance Table'!D20="Fuel Pump Canopy Luminaires",'Reported Performance Table'!D20="Sports Lighting"),
     IF('Reported Performance Table'!F20="Premium","Premium_Sports_and_Fuel_Pump_CCT", "Sports_and_Fuel_Pump_CCT"),
     IF('Reported Performance Table'!F20="Premium","Premium_Outdoor_CCT","Outdoor_CCT")),
    IF('Reported Performance Table'!F20="Premium","Premium_CCT","Reported_CCT"))))</f>
        <v/>
      </c>
      <c r="K20" t="str">
        <f>IF('Reported Performance Table'!D20="","",IF(J20="LUNA_CCT",VLOOKUP('Reported Performance Table'!D20,'Master List'!$B$45:$E$143,4,FALSE),"Reported_BUG"))</f>
        <v/>
      </c>
      <c r="L20" t="str">
        <f>IF('Reported Performance Table'!D20="","",IF(AND('Reported Performance Table'!$E20="Yes",OR('Reported Performance Table'!$D20='Master List'!$B$45,'Reported Performance Table'!$D20='Master List'!$B$46,'Reported Performance Table'!$D20='Master List'!$B$47,'Reported Performance Table'!$D20='Master List'!$B$49,'Reported Performance Table'!$D20='Master List'!$B$51,'Reported Performance Table'!$D20='Master List'!$B$115,'Reported Performance Table'!$D20='Master List'!$B$118,'Reported Performance Table'!$D20='Master List'!$B$142)),"LUNA_Dimming","Dimming_Capability_and_Range"))</f>
        <v/>
      </c>
    </row>
    <row r="21" spans="1:12" x14ac:dyDescent="0.3">
      <c r="A21" s="49">
        <v>28</v>
      </c>
      <c r="B21" s="50"/>
      <c r="D21" s="21" t="e">
        <f>VLOOKUP('Reported Performance Table'!C21,'Master List'!$B$22:$C$41,2,FALSE)</f>
        <v>#N/A</v>
      </c>
      <c r="E21" t="e">
        <f>VLOOKUP('Reported Performance Table'!D21,'Master List'!$B$45:$C$143,2,FALSE)</f>
        <v>#N/A</v>
      </c>
      <c r="F21" t="e">
        <f>VLOOKUP('Reported Performance Table'!C21,'Master List'!$B$22:$D$42,3,FALSE)</f>
        <v>#N/A</v>
      </c>
      <c r="G21" s="94" t="e">
        <f>VLOOKUP('Reported Performance Table'!B21,'Master List'!$B$11:$D$19,3,FALSE)</f>
        <v>#N/A</v>
      </c>
      <c r="H21" t="e">
        <f t="shared" si="0"/>
        <v>#N/A</v>
      </c>
      <c r="I21" t="e">
        <f>IF(VLOOKUP('Reported Performance Table'!D21,'Master List'!$B$45:$D$143,3,FALSE)="","No",VLOOKUP('Reported Performance Table'!D21,'Master List'!$B$45:$D$143,3,FALSE))</f>
        <v>#N/A</v>
      </c>
      <c r="J21" s="169" t="str">
        <f>IF('Reported Performance Table'!D21="","",
  IF('Reported Performance Table'!E21="Yes",
   IF('Reported Performance Table'!F21="Premium","Premium_LUNA_CCT","LUNA_CCT"),
   IF('Reported Performance Table'!B21="Outdoor Luminaires",
    IF(OR('Reported Performance Table'!D21="Fuel Pump Canopy Luminaires",'Reported Performance Table'!D21="Sports Lighting"),
     IF('Reported Performance Table'!F21="Premium","Premium_Sports_and_Fuel_Pump_CCT", "Sports_and_Fuel_Pump_CCT"),
     IF('Reported Performance Table'!F21="Premium","Premium_Outdoor_CCT","Outdoor_CCT")),
    IF('Reported Performance Table'!F21="Premium","Premium_CCT","Reported_CCT"))))</f>
        <v/>
      </c>
      <c r="K21" t="str">
        <f>IF('Reported Performance Table'!D21="","",IF(J21="LUNA_CCT",VLOOKUP('Reported Performance Table'!D21,'Master List'!$B$45:$E$143,4,FALSE),"Reported_BUG"))</f>
        <v/>
      </c>
      <c r="L21" t="str">
        <f>IF('Reported Performance Table'!D21="","",IF(AND('Reported Performance Table'!$E21="Yes",OR('Reported Performance Table'!$D21='Master List'!$B$45,'Reported Performance Table'!$D21='Master List'!$B$46,'Reported Performance Table'!$D21='Master List'!$B$47,'Reported Performance Table'!$D21='Master List'!$B$49,'Reported Performance Table'!$D21='Master List'!$B$51,'Reported Performance Table'!$D21='Master List'!$B$115,'Reported Performance Table'!$D21='Master List'!$B$118,'Reported Performance Table'!$D21='Master List'!$B$142)),"LUNA_Dimming","Dimming_Capability_and_Range"))</f>
        <v/>
      </c>
    </row>
    <row r="22" spans="1:12" x14ac:dyDescent="0.3">
      <c r="A22" s="49">
        <v>29</v>
      </c>
      <c r="B22" s="50"/>
      <c r="D22" s="21" t="e">
        <f>VLOOKUP('Reported Performance Table'!C22,'Master List'!$B$22:$C$41,2,FALSE)</f>
        <v>#N/A</v>
      </c>
      <c r="E22" t="e">
        <f>VLOOKUP('Reported Performance Table'!D22,'Master List'!$B$45:$C$143,2,FALSE)</f>
        <v>#N/A</v>
      </c>
      <c r="F22" t="e">
        <f>VLOOKUP('Reported Performance Table'!C22,'Master List'!$B$22:$D$42,3,FALSE)</f>
        <v>#N/A</v>
      </c>
      <c r="G22" s="94" t="e">
        <f>VLOOKUP('Reported Performance Table'!B22,'Master List'!$B$11:$D$19,3,FALSE)</f>
        <v>#N/A</v>
      </c>
      <c r="H22" t="e">
        <f t="shared" si="0"/>
        <v>#N/A</v>
      </c>
      <c r="I22" t="e">
        <f>IF(VLOOKUP('Reported Performance Table'!D22,'Master List'!$B$45:$D$143,3,FALSE)="","No",VLOOKUP('Reported Performance Table'!D22,'Master List'!$B$45:$D$143,3,FALSE))</f>
        <v>#N/A</v>
      </c>
      <c r="J22" s="169" t="str">
        <f>IF('Reported Performance Table'!D22="","",
  IF('Reported Performance Table'!E22="Yes",
   IF('Reported Performance Table'!F22="Premium","Premium_LUNA_CCT","LUNA_CCT"),
   IF('Reported Performance Table'!B22="Outdoor Luminaires",
    IF(OR('Reported Performance Table'!D22="Fuel Pump Canopy Luminaires",'Reported Performance Table'!D22="Sports Lighting"),
     IF('Reported Performance Table'!F22="Premium","Premium_Sports_and_Fuel_Pump_CCT", "Sports_and_Fuel_Pump_CCT"),
     IF('Reported Performance Table'!F22="Premium","Premium_Outdoor_CCT","Outdoor_CCT")),
    IF('Reported Performance Table'!F22="Premium","Premium_CCT","Reported_CCT"))))</f>
        <v/>
      </c>
      <c r="K22" t="str">
        <f>IF('Reported Performance Table'!D22="","",IF(J22="LUNA_CCT",VLOOKUP('Reported Performance Table'!D22,'Master List'!$B$45:$E$143,4,FALSE),"Reported_BUG"))</f>
        <v/>
      </c>
      <c r="L22" t="str">
        <f>IF('Reported Performance Table'!D22="","",IF(AND('Reported Performance Table'!$E22="Yes",OR('Reported Performance Table'!$D22='Master List'!$B$45,'Reported Performance Table'!$D22='Master List'!$B$46,'Reported Performance Table'!$D22='Master List'!$B$47,'Reported Performance Table'!$D22='Master List'!$B$49,'Reported Performance Table'!$D22='Master List'!$B$51,'Reported Performance Table'!$D22='Master List'!$B$115,'Reported Performance Table'!$D22='Master List'!$B$118,'Reported Performance Table'!$D22='Master List'!$B$142)),"LUNA_Dimming","Dimming_Capability_and_Range"))</f>
        <v/>
      </c>
    </row>
    <row r="23" spans="1:12" x14ac:dyDescent="0.3">
      <c r="A23" s="49">
        <v>30</v>
      </c>
      <c r="B23" s="50"/>
      <c r="D23" s="21" t="e">
        <f>VLOOKUP('Reported Performance Table'!C23,'Master List'!$B$22:$C$41,2,FALSE)</f>
        <v>#N/A</v>
      </c>
      <c r="E23" t="e">
        <f>VLOOKUP('Reported Performance Table'!D23,'Master List'!$B$45:$C$143,2,FALSE)</f>
        <v>#N/A</v>
      </c>
      <c r="F23" t="e">
        <f>VLOOKUP('Reported Performance Table'!C23,'Master List'!$B$22:$D$42,3,FALSE)</f>
        <v>#N/A</v>
      </c>
      <c r="G23" s="94" t="e">
        <f>VLOOKUP('Reported Performance Table'!B23,'Master List'!$B$11:$D$19,3,FALSE)</f>
        <v>#N/A</v>
      </c>
      <c r="H23" t="e">
        <f t="shared" si="0"/>
        <v>#N/A</v>
      </c>
      <c r="I23" t="e">
        <f>IF(VLOOKUP('Reported Performance Table'!D23,'Master List'!$B$45:$D$143,3,FALSE)="","No",VLOOKUP('Reported Performance Table'!D23,'Master List'!$B$45:$D$143,3,FALSE))</f>
        <v>#N/A</v>
      </c>
      <c r="J23" s="169" t="str">
        <f>IF('Reported Performance Table'!D23="","",
  IF('Reported Performance Table'!E23="Yes",
   IF('Reported Performance Table'!F23="Premium","Premium_LUNA_CCT","LUNA_CCT"),
   IF('Reported Performance Table'!B23="Outdoor Luminaires",
    IF(OR('Reported Performance Table'!D23="Fuel Pump Canopy Luminaires",'Reported Performance Table'!D23="Sports Lighting"),
     IF('Reported Performance Table'!F23="Premium","Premium_Sports_and_Fuel_Pump_CCT", "Sports_and_Fuel_Pump_CCT"),
     IF('Reported Performance Table'!F23="Premium","Premium_Outdoor_CCT","Outdoor_CCT")),
    IF('Reported Performance Table'!F23="Premium","Premium_CCT","Reported_CCT"))))</f>
        <v/>
      </c>
      <c r="K23" t="str">
        <f>IF('Reported Performance Table'!D23="","",IF(J23="LUNA_CCT",VLOOKUP('Reported Performance Table'!D23,'Master List'!$B$45:$E$143,4,FALSE),"Reported_BUG"))</f>
        <v/>
      </c>
      <c r="L23" t="str">
        <f>IF('Reported Performance Table'!D23="","",IF(AND('Reported Performance Table'!$E23="Yes",OR('Reported Performance Table'!$D23='Master List'!$B$45,'Reported Performance Table'!$D23='Master List'!$B$46,'Reported Performance Table'!$D23='Master List'!$B$47,'Reported Performance Table'!$D23='Master List'!$B$49,'Reported Performance Table'!$D23='Master List'!$B$51,'Reported Performance Table'!$D23='Master List'!$B$115,'Reported Performance Table'!$D23='Master List'!$B$118,'Reported Performance Table'!$D23='Master List'!$B$142)),"LUNA_Dimming","Dimming_Capability_and_Range"))</f>
        <v/>
      </c>
    </row>
    <row r="24" spans="1:12" x14ac:dyDescent="0.3">
      <c r="A24" s="49">
        <v>31</v>
      </c>
      <c r="B24" s="50"/>
      <c r="D24" s="21" t="e">
        <f>VLOOKUP('Reported Performance Table'!C24,'Master List'!$B$22:$C$41,2,FALSE)</f>
        <v>#N/A</v>
      </c>
      <c r="E24" t="e">
        <f>VLOOKUP('Reported Performance Table'!D24,'Master List'!$B$45:$C$143,2,FALSE)</f>
        <v>#N/A</v>
      </c>
      <c r="F24" t="e">
        <f>VLOOKUP('Reported Performance Table'!C24,'Master List'!$B$22:$D$42,3,FALSE)</f>
        <v>#N/A</v>
      </c>
      <c r="G24" s="94" t="e">
        <f>VLOOKUP('Reported Performance Table'!B24,'Master List'!$B$11:$D$19,3,FALSE)</f>
        <v>#N/A</v>
      </c>
      <c r="H24" t="e">
        <f t="shared" si="0"/>
        <v>#N/A</v>
      </c>
      <c r="I24" t="e">
        <f>IF(VLOOKUP('Reported Performance Table'!D24,'Master List'!$B$45:$D$143,3,FALSE)="","No",VLOOKUP('Reported Performance Table'!D24,'Master List'!$B$45:$D$143,3,FALSE))</f>
        <v>#N/A</v>
      </c>
      <c r="J24" s="169" t="str">
        <f>IF('Reported Performance Table'!D24="","",
  IF('Reported Performance Table'!E24="Yes",
   IF('Reported Performance Table'!F24="Premium","Premium_LUNA_CCT","LUNA_CCT"),
   IF('Reported Performance Table'!B24="Outdoor Luminaires",
    IF(OR('Reported Performance Table'!D24="Fuel Pump Canopy Luminaires",'Reported Performance Table'!D24="Sports Lighting"),
     IF('Reported Performance Table'!F24="Premium","Premium_Sports_and_Fuel_Pump_CCT", "Sports_and_Fuel_Pump_CCT"),
     IF('Reported Performance Table'!F24="Premium","Premium_Outdoor_CCT","Outdoor_CCT")),
    IF('Reported Performance Table'!F24="Premium","Premium_CCT","Reported_CCT"))))</f>
        <v/>
      </c>
      <c r="K24" t="str">
        <f>IF('Reported Performance Table'!D24="","",IF(J24="LUNA_CCT",VLOOKUP('Reported Performance Table'!D24,'Master List'!$B$45:$E$143,4,FALSE),"Reported_BUG"))</f>
        <v/>
      </c>
      <c r="L24" t="str">
        <f>IF('Reported Performance Table'!D24="","",IF(AND('Reported Performance Table'!$E24="Yes",OR('Reported Performance Table'!$D24='Master List'!$B$45,'Reported Performance Table'!$D24='Master List'!$B$46,'Reported Performance Table'!$D24='Master List'!$B$47,'Reported Performance Table'!$D24='Master List'!$B$49,'Reported Performance Table'!$D24='Master List'!$B$51,'Reported Performance Table'!$D24='Master List'!$B$115,'Reported Performance Table'!$D24='Master List'!$B$118,'Reported Performance Table'!$D24='Master List'!$B$142)),"LUNA_Dimming","Dimming_Capability_and_Range"))</f>
        <v/>
      </c>
    </row>
    <row r="25" spans="1:12" x14ac:dyDescent="0.3">
      <c r="A25" s="49">
        <v>32</v>
      </c>
      <c r="B25" s="50"/>
      <c r="D25" s="21" t="e">
        <f>VLOOKUP('Reported Performance Table'!C25,'Master List'!$B$22:$C$41,2,FALSE)</f>
        <v>#N/A</v>
      </c>
      <c r="E25" t="e">
        <f>VLOOKUP('Reported Performance Table'!D25,'Master List'!$B$45:$C$143,2,FALSE)</f>
        <v>#N/A</v>
      </c>
      <c r="F25" t="e">
        <f>VLOOKUP('Reported Performance Table'!C25,'Master List'!$B$22:$D$42,3,FALSE)</f>
        <v>#N/A</v>
      </c>
      <c r="G25" s="94" t="e">
        <f>VLOOKUP('Reported Performance Table'!B25,'Master List'!$B$11:$D$19,3,FALSE)</f>
        <v>#N/A</v>
      </c>
      <c r="H25" t="e">
        <f t="shared" si="0"/>
        <v>#N/A</v>
      </c>
      <c r="I25" t="e">
        <f>IF(VLOOKUP('Reported Performance Table'!D25,'Master List'!$B$45:$D$143,3,FALSE)="","No",VLOOKUP('Reported Performance Table'!D25,'Master List'!$B$45:$D$143,3,FALSE))</f>
        <v>#N/A</v>
      </c>
      <c r="J25" s="169" t="str">
        <f>IF('Reported Performance Table'!D25="","",
  IF('Reported Performance Table'!E25="Yes",
   IF('Reported Performance Table'!F25="Premium","Premium_LUNA_CCT","LUNA_CCT"),
   IF('Reported Performance Table'!B25="Outdoor Luminaires",
    IF(OR('Reported Performance Table'!D25="Fuel Pump Canopy Luminaires",'Reported Performance Table'!D25="Sports Lighting"),
     IF('Reported Performance Table'!F25="Premium","Premium_Sports_and_Fuel_Pump_CCT", "Sports_and_Fuel_Pump_CCT"),
     IF('Reported Performance Table'!F25="Premium","Premium_Outdoor_CCT","Outdoor_CCT")),
    IF('Reported Performance Table'!F25="Premium","Premium_CCT","Reported_CCT"))))</f>
        <v/>
      </c>
      <c r="K25" t="str">
        <f>IF('Reported Performance Table'!D25="","",IF(J25="LUNA_CCT",VLOOKUP('Reported Performance Table'!D25,'Master List'!$B$45:$E$143,4,FALSE),"Reported_BUG"))</f>
        <v/>
      </c>
      <c r="L25" t="str">
        <f>IF('Reported Performance Table'!D25="","",IF(AND('Reported Performance Table'!$E25="Yes",OR('Reported Performance Table'!$D25='Master List'!$B$45,'Reported Performance Table'!$D25='Master List'!$B$46,'Reported Performance Table'!$D25='Master List'!$B$47,'Reported Performance Table'!$D25='Master List'!$B$49,'Reported Performance Table'!$D25='Master List'!$B$51,'Reported Performance Table'!$D25='Master List'!$B$115,'Reported Performance Table'!$D25='Master List'!$B$118,'Reported Performance Table'!$D25='Master List'!$B$142)),"LUNA_Dimming","Dimming_Capability_and_Range"))</f>
        <v/>
      </c>
    </row>
    <row r="26" spans="1:12" x14ac:dyDescent="0.3">
      <c r="A26" s="49">
        <v>33</v>
      </c>
      <c r="B26" s="50"/>
      <c r="D26" s="21" t="e">
        <f>VLOOKUP('Reported Performance Table'!C26,'Master List'!$B$22:$C$41,2,FALSE)</f>
        <v>#N/A</v>
      </c>
      <c r="E26" t="e">
        <f>VLOOKUP('Reported Performance Table'!D26,'Master List'!$B$45:$C$143,2,FALSE)</f>
        <v>#N/A</v>
      </c>
      <c r="F26" t="e">
        <f>VLOOKUP('Reported Performance Table'!C26,'Master List'!$B$22:$D$42,3,FALSE)</f>
        <v>#N/A</v>
      </c>
      <c r="G26" s="94" t="e">
        <f>VLOOKUP('Reported Performance Table'!B26,'Master List'!$B$11:$D$19,3,FALSE)</f>
        <v>#N/A</v>
      </c>
      <c r="H26" t="e">
        <f t="shared" si="0"/>
        <v>#N/A</v>
      </c>
      <c r="I26" t="e">
        <f>IF(VLOOKUP('Reported Performance Table'!D26,'Master List'!$B$45:$D$143,3,FALSE)="","No",VLOOKUP('Reported Performance Table'!D26,'Master List'!$B$45:$D$143,3,FALSE))</f>
        <v>#N/A</v>
      </c>
      <c r="J26" s="169" t="str">
        <f>IF('Reported Performance Table'!D26="","",
  IF('Reported Performance Table'!E26="Yes",
   IF('Reported Performance Table'!F26="Premium","Premium_LUNA_CCT","LUNA_CCT"),
   IF('Reported Performance Table'!B26="Outdoor Luminaires",
    IF(OR('Reported Performance Table'!D26="Fuel Pump Canopy Luminaires",'Reported Performance Table'!D26="Sports Lighting"),
     IF('Reported Performance Table'!F26="Premium","Premium_Sports_and_Fuel_Pump_CCT", "Sports_and_Fuel_Pump_CCT"),
     IF('Reported Performance Table'!F26="Premium","Premium_Outdoor_CCT","Outdoor_CCT")),
    IF('Reported Performance Table'!F26="Premium","Premium_CCT","Reported_CCT"))))</f>
        <v/>
      </c>
      <c r="K26" t="str">
        <f>IF('Reported Performance Table'!D26="","",IF(J26="LUNA_CCT",VLOOKUP('Reported Performance Table'!D26,'Master List'!$B$45:$E$143,4,FALSE),"Reported_BUG"))</f>
        <v/>
      </c>
      <c r="L26" t="str">
        <f>IF('Reported Performance Table'!D26="","",IF(AND('Reported Performance Table'!$E26="Yes",OR('Reported Performance Table'!$D26='Master List'!$B$45,'Reported Performance Table'!$D26='Master List'!$B$46,'Reported Performance Table'!$D26='Master List'!$B$47,'Reported Performance Table'!$D26='Master List'!$B$49,'Reported Performance Table'!$D26='Master List'!$B$51,'Reported Performance Table'!$D26='Master List'!$B$115,'Reported Performance Table'!$D26='Master List'!$B$118,'Reported Performance Table'!$D26='Master List'!$B$142)),"LUNA_Dimming","Dimming_Capability_and_Range"))</f>
        <v/>
      </c>
    </row>
    <row r="27" spans="1:12" x14ac:dyDescent="0.3">
      <c r="A27" s="49">
        <v>34</v>
      </c>
      <c r="B27" s="50"/>
      <c r="D27" s="21" t="e">
        <f>VLOOKUP('Reported Performance Table'!C27,'Master List'!$B$22:$C$41,2,FALSE)</f>
        <v>#N/A</v>
      </c>
      <c r="E27" t="e">
        <f>VLOOKUP('Reported Performance Table'!D27,'Master List'!$B$45:$C$143,2,FALSE)</f>
        <v>#N/A</v>
      </c>
      <c r="F27" t="e">
        <f>VLOOKUP('Reported Performance Table'!C27,'Master List'!$B$22:$D$42,3,FALSE)</f>
        <v>#N/A</v>
      </c>
      <c r="G27" s="94" t="e">
        <f>VLOOKUP('Reported Performance Table'!B27,'Master List'!$B$11:$D$19,3,FALSE)</f>
        <v>#N/A</v>
      </c>
      <c r="H27" t="e">
        <f t="shared" si="0"/>
        <v>#N/A</v>
      </c>
      <c r="I27" t="e">
        <f>IF(VLOOKUP('Reported Performance Table'!D27,'Master List'!$B$45:$D$143,3,FALSE)="","No",VLOOKUP('Reported Performance Table'!D27,'Master List'!$B$45:$D$143,3,FALSE))</f>
        <v>#N/A</v>
      </c>
      <c r="J27" s="169" t="str">
        <f>IF('Reported Performance Table'!D27="","",
  IF('Reported Performance Table'!E27="Yes",
   IF('Reported Performance Table'!F27="Premium","Premium_LUNA_CCT","LUNA_CCT"),
   IF('Reported Performance Table'!B27="Outdoor Luminaires",
    IF(OR('Reported Performance Table'!D27="Fuel Pump Canopy Luminaires",'Reported Performance Table'!D27="Sports Lighting"),
     IF('Reported Performance Table'!F27="Premium","Premium_Sports_and_Fuel_Pump_CCT", "Sports_and_Fuel_Pump_CCT"),
     IF('Reported Performance Table'!F27="Premium","Premium_Outdoor_CCT","Outdoor_CCT")),
    IF('Reported Performance Table'!F27="Premium","Premium_CCT","Reported_CCT"))))</f>
        <v/>
      </c>
      <c r="K27" t="str">
        <f>IF('Reported Performance Table'!D27="","",IF(J27="LUNA_CCT",VLOOKUP('Reported Performance Table'!D27,'Master List'!$B$45:$E$143,4,FALSE),"Reported_BUG"))</f>
        <v/>
      </c>
      <c r="L27" t="str">
        <f>IF('Reported Performance Table'!D27="","",IF(AND('Reported Performance Table'!$E27="Yes",OR('Reported Performance Table'!$D27='Master List'!$B$45,'Reported Performance Table'!$D27='Master List'!$B$46,'Reported Performance Table'!$D27='Master List'!$B$47,'Reported Performance Table'!$D27='Master List'!$B$49,'Reported Performance Table'!$D27='Master List'!$B$51,'Reported Performance Table'!$D27='Master List'!$B$115,'Reported Performance Table'!$D27='Master List'!$B$118,'Reported Performance Table'!$D27='Master List'!$B$142)),"LUNA_Dimming","Dimming_Capability_and_Range"))</f>
        <v/>
      </c>
    </row>
    <row r="28" spans="1:12" x14ac:dyDescent="0.3">
      <c r="A28" s="49">
        <v>35</v>
      </c>
      <c r="B28" s="50"/>
      <c r="D28" s="21" t="e">
        <f>VLOOKUP('Reported Performance Table'!C28,'Master List'!$B$22:$C$41,2,FALSE)</f>
        <v>#N/A</v>
      </c>
      <c r="E28" t="e">
        <f>VLOOKUP('Reported Performance Table'!D28,'Master List'!$B$45:$C$143,2,FALSE)</f>
        <v>#N/A</v>
      </c>
      <c r="F28" t="e">
        <f>VLOOKUP('Reported Performance Table'!C28,'Master List'!$B$22:$D$42,3,FALSE)</f>
        <v>#N/A</v>
      </c>
      <c r="G28" s="94" t="e">
        <f>VLOOKUP('Reported Performance Table'!B28,'Master List'!$B$11:$D$19,3,FALSE)</f>
        <v>#N/A</v>
      </c>
      <c r="H28" t="e">
        <f t="shared" si="0"/>
        <v>#N/A</v>
      </c>
      <c r="I28" t="e">
        <f>IF(VLOOKUP('Reported Performance Table'!D28,'Master List'!$B$45:$D$143,3,FALSE)="","No",VLOOKUP('Reported Performance Table'!D28,'Master List'!$B$45:$D$143,3,FALSE))</f>
        <v>#N/A</v>
      </c>
      <c r="J28" s="169" t="str">
        <f>IF('Reported Performance Table'!D28="","",
  IF('Reported Performance Table'!E28="Yes",
   IF('Reported Performance Table'!F28="Premium","Premium_LUNA_CCT","LUNA_CCT"),
   IF('Reported Performance Table'!B28="Outdoor Luminaires",
    IF(OR('Reported Performance Table'!D28="Fuel Pump Canopy Luminaires",'Reported Performance Table'!D28="Sports Lighting"),
     IF('Reported Performance Table'!F28="Premium","Premium_Sports_and_Fuel_Pump_CCT", "Sports_and_Fuel_Pump_CCT"),
     IF('Reported Performance Table'!F28="Premium","Premium_Outdoor_CCT","Outdoor_CCT")),
    IF('Reported Performance Table'!F28="Premium","Premium_CCT","Reported_CCT"))))</f>
        <v/>
      </c>
      <c r="K28" t="str">
        <f>IF('Reported Performance Table'!D28="","",IF(J28="LUNA_CCT",VLOOKUP('Reported Performance Table'!D28,'Master List'!$B$45:$E$143,4,FALSE),"Reported_BUG"))</f>
        <v/>
      </c>
      <c r="L28" t="str">
        <f>IF('Reported Performance Table'!D28="","",IF(AND('Reported Performance Table'!$E28="Yes",OR('Reported Performance Table'!$D28='Master List'!$B$45,'Reported Performance Table'!$D28='Master List'!$B$46,'Reported Performance Table'!$D28='Master List'!$B$47,'Reported Performance Table'!$D28='Master List'!$B$49,'Reported Performance Table'!$D28='Master List'!$B$51,'Reported Performance Table'!$D28='Master List'!$B$115,'Reported Performance Table'!$D28='Master List'!$B$118,'Reported Performance Table'!$D28='Master List'!$B$142)),"LUNA_Dimming","Dimming_Capability_and_Range"))</f>
        <v/>
      </c>
    </row>
    <row r="29" spans="1:12" x14ac:dyDescent="0.3">
      <c r="A29" s="49">
        <v>36</v>
      </c>
      <c r="B29" s="50"/>
      <c r="D29" s="21" t="e">
        <f>VLOOKUP('Reported Performance Table'!C29,'Master List'!$B$22:$C$41,2,FALSE)</f>
        <v>#N/A</v>
      </c>
      <c r="E29" t="e">
        <f>VLOOKUP('Reported Performance Table'!D29,'Master List'!$B$45:$C$143,2,FALSE)</f>
        <v>#N/A</v>
      </c>
      <c r="F29" t="e">
        <f>VLOOKUP('Reported Performance Table'!C29,'Master List'!$B$22:$D$42,3,FALSE)</f>
        <v>#N/A</v>
      </c>
      <c r="G29" s="94" t="e">
        <f>VLOOKUP('Reported Performance Table'!B29,'Master List'!$B$11:$D$19,3,FALSE)</f>
        <v>#N/A</v>
      </c>
      <c r="H29" t="e">
        <f t="shared" si="0"/>
        <v>#N/A</v>
      </c>
      <c r="I29" t="e">
        <f>IF(VLOOKUP('Reported Performance Table'!D29,'Master List'!$B$45:$D$143,3,FALSE)="","No",VLOOKUP('Reported Performance Table'!D29,'Master List'!$B$45:$D$143,3,FALSE))</f>
        <v>#N/A</v>
      </c>
      <c r="J29" s="169" t="str">
        <f>IF('Reported Performance Table'!D29="","",
  IF('Reported Performance Table'!E29="Yes",
   IF('Reported Performance Table'!F29="Premium","Premium_LUNA_CCT","LUNA_CCT"),
   IF('Reported Performance Table'!B29="Outdoor Luminaires",
    IF(OR('Reported Performance Table'!D29="Fuel Pump Canopy Luminaires",'Reported Performance Table'!D29="Sports Lighting"),
     IF('Reported Performance Table'!F29="Premium","Premium_Sports_and_Fuel_Pump_CCT", "Sports_and_Fuel_Pump_CCT"),
     IF('Reported Performance Table'!F29="Premium","Premium_Outdoor_CCT","Outdoor_CCT")),
    IF('Reported Performance Table'!F29="Premium","Premium_CCT","Reported_CCT"))))</f>
        <v/>
      </c>
      <c r="K29" t="str">
        <f>IF('Reported Performance Table'!D29="","",IF(J29="LUNA_CCT",VLOOKUP('Reported Performance Table'!D29,'Master List'!$B$45:$E$143,4,FALSE),"Reported_BUG"))</f>
        <v/>
      </c>
      <c r="L29" t="str">
        <f>IF('Reported Performance Table'!D29="","",IF(AND('Reported Performance Table'!$E29="Yes",OR('Reported Performance Table'!$D29='Master List'!$B$45,'Reported Performance Table'!$D29='Master List'!$B$46,'Reported Performance Table'!$D29='Master List'!$B$47,'Reported Performance Table'!$D29='Master List'!$B$49,'Reported Performance Table'!$D29='Master List'!$B$51,'Reported Performance Table'!$D29='Master List'!$B$115,'Reported Performance Table'!$D29='Master List'!$B$118,'Reported Performance Table'!$D29='Master List'!$B$142)),"LUNA_Dimming","Dimming_Capability_and_Range"))</f>
        <v/>
      </c>
    </row>
    <row r="30" spans="1:12" x14ac:dyDescent="0.3">
      <c r="A30" s="49">
        <v>37</v>
      </c>
      <c r="B30" s="50"/>
      <c r="D30" s="21" t="e">
        <f>VLOOKUP('Reported Performance Table'!C30,'Master List'!$B$22:$C$41,2,FALSE)</f>
        <v>#N/A</v>
      </c>
      <c r="E30" t="e">
        <f>VLOOKUP('Reported Performance Table'!D30,'Master List'!$B$45:$C$143,2,FALSE)</f>
        <v>#N/A</v>
      </c>
      <c r="F30" t="e">
        <f>VLOOKUP('Reported Performance Table'!C30,'Master List'!$B$22:$D$42,3,FALSE)</f>
        <v>#N/A</v>
      </c>
      <c r="G30" s="94" t="e">
        <f>VLOOKUP('Reported Performance Table'!B30,'Master List'!$B$11:$D$19,3,FALSE)</f>
        <v>#N/A</v>
      </c>
      <c r="H30" t="e">
        <f t="shared" si="0"/>
        <v>#N/A</v>
      </c>
      <c r="I30" t="e">
        <f>IF(VLOOKUP('Reported Performance Table'!D30,'Master List'!$B$45:$D$143,3,FALSE)="","No",VLOOKUP('Reported Performance Table'!D30,'Master List'!$B$45:$D$143,3,FALSE))</f>
        <v>#N/A</v>
      </c>
      <c r="J30" s="169" t="str">
        <f>IF('Reported Performance Table'!D30="","",
  IF('Reported Performance Table'!E30="Yes",
   IF('Reported Performance Table'!F30="Premium","Premium_LUNA_CCT","LUNA_CCT"),
   IF('Reported Performance Table'!B30="Outdoor Luminaires",
    IF(OR('Reported Performance Table'!D30="Fuel Pump Canopy Luminaires",'Reported Performance Table'!D30="Sports Lighting"),
     IF('Reported Performance Table'!F30="Premium","Premium_Sports_and_Fuel_Pump_CCT", "Sports_and_Fuel_Pump_CCT"),
     IF('Reported Performance Table'!F30="Premium","Premium_Outdoor_CCT","Outdoor_CCT")),
    IF('Reported Performance Table'!F30="Premium","Premium_CCT","Reported_CCT"))))</f>
        <v/>
      </c>
      <c r="K30" t="str">
        <f>IF('Reported Performance Table'!D30="","",IF(J30="LUNA_CCT",VLOOKUP('Reported Performance Table'!D30,'Master List'!$B$45:$E$143,4,FALSE),"Reported_BUG"))</f>
        <v/>
      </c>
      <c r="L30" t="str">
        <f>IF('Reported Performance Table'!D30="","",IF(AND('Reported Performance Table'!$E30="Yes",OR('Reported Performance Table'!$D30='Master List'!$B$45,'Reported Performance Table'!$D30='Master List'!$B$46,'Reported Performance Table'!$D30='Master List'!$B$47,'Reported Performance Table'!$D30='Master List'!$B$49,'Reported Performance Table'!$D30='Master List'!$B$51,'Reported Performance Table'!$D30='Master List'!$B$115,'Reported Performance Table'!$D30='Master List'!$B$118,'Reported Performance Table'!$D30='Master List'!$B$142)),"LUNA_Dimming","Dimming_Capability_and_Range"))</f>
        <v/>
      </c>
    </row>
    <row r="31" spans="1:12" x14ac:dyDescent="0.3">
      <c r="A31" s="49">
        <v>38</v>
      </c>
      <c r="B31" s="50"/>
      <c r="D31" s="21" t="e">
        <f>VLOOKUP('Reported Performance Table'!C31,'Master List'!$B$22:$C$41,2,FALSE)</f>
        <v>#N/A</v>
      </c>
      <c r="E31" t="e">
        <f>VLOOKUP('Reported Performance Table'!D31,'Master List'!$B$45:$C$143,2,FALSE)</f>
        <v>#N/A</v>
      </c>
      <c r="F31" t="e">
        <f>VLOOKUP('Reported Performance Table'!C31,'Master List'!$B$22:$D$42,3,FALSE)</f>
        <v>#N/A</v>
      </c>
      <c r="G31" s="94" t="e">
        <f>VLOOKUP('Reported Performance Table'!B31,'Master List'!$B$11:$D$19,3,FALSE)</f>
        <v>#N/A</v>
      </c>
      <c r="H31" t="e">
        <f t="shared" si="0"/>
        <v>#N/A</v>
      </c>
      <c r="I31" t="e">
        <f>IF(VLOOKUP('Reported Performance Table'!D31,'Master List'!$B$45:$D$143,3,FALSE)="","No",VLOOKUP('Reported Performance Table'!D31,'Master List'!$B$45:$D$143,3,FALSE))</f>
        <v>#N/A</v>
      </c>
      <c r="J31" s="169" t="str">
        <f>IF('Reported Performance Table'!D31="","",
  IF('Reported Performance Table'!E31="Yes",
   IF('Reported Performance Table'!F31="Premium","Premium_LUNA_CCT","LUNA_CCT"),
   IF('Reported Performance Table'!B31="Outdoor Luminaires",
    IF(OR('Reported Performance Table'!D31="Fuel Pump Canopy Luminaires",'Reported Performance Table'!D31="Sports Lighting"),
     IF('Reported Performance Table'!F31="Premium","Premium_Sports_and_Fuel_Pump_CCT", "Sports_and_Fuel_Pump_CCT"),
     IF('Reported Performance Table'!F31="Premium","Premium_Outdoor_CCT","Outdoor_CCT")),
    IF('Reported Performance Table'!F31="Premium","Premium_CCT","Reported_CCT"))))</f>
        <v/>
      </c>
      <c r="K31" t="str">
        <f>IF('Reported Performance Table'!D31="","",IF(J31="LUNA_CCT",VLOOKUP('Reported Performance Table'!D31,'Master List'!$B$45:$E$143,4,FALSE),"Reported_BUG"))</f>
        <v/>
      </c>
      <c r="L31" t="str">
        <f>IF('Reported Performance Table'!D31="","",IF(AND('Reported Performance Table'!$E31="Yes",OR('Reported Performance Table'!$D31='Master List'!$B$45,'Reported Performance Table'!$D31='Master List'!$B$46,'Reported Performance Table'!$D31='Master List'!$B$47,'Reported Performance Table'!$D31='Master List'!$B$49,'Reported Performance Table'!$D31='Master List'!$B$51,'Reported Performance Table'!$D31='Master List'!$B$115,'Reported Performance Table'!$D31='Master List'!$B$118,'Reported Performance Table'!$D31='Master List'!$B$142)),"LUNA_Dimming","Dimming_Capability_and_Range"))</f>
        <v/>
      </c>
    </row>
    <row r="32" spans="1:12" x14ac:dyDescent="0.3">
      <c r="A32" s="49">
        <v>39</v>
      </c>
      <c r="B32" s="50"/>
      <c r="D32" s="21" t="e">
        <f>VLOOKUP('Reported Performance Table'!C32,'Master List'!$B$22:$C$41,2,FALSE)</f>
        <v>#N/A</v>
      </c>
      <c r="E32" t="e">
        <f>VLOOKUP('Reported Performance Table'!D32,'Master List'!$B$45:$C$143,2,FALSE)</f>
        <v>#N/A</v>
      </c>
      <c r="F32" t="e">
        <f>VLOOKUP('Reported Performance Table'!C32,'Master List'!$B$22:$D$42,3,FALSE)</f>
        <v>#N/A</v>
      </c>
      <c r="G32" s="94" t="e">
        <f>VLOOKUP('Reported Performance Table'!B32,'Master List'!$B$11:$D$19,3,FALSE)</f>
        <v>#N/A</v>
      </c>
      <c r="H32" t="e">
        <f t="shared" si="0"/>
        <v>#N/A</v>
      </c>
      <c r="I32" t="e">
        <f>IF(VLOOKUP('Reported Performance Table'!D32,'Master List'!$B$45:$D$143,3,FALSE)="","No",VLOOKUP('Reported Performance Table'!D32,'Master List'!$B$45:$D$143,3,FALSE))</f>
        <v>#N/A</v>
      </c>
      <c r="J32" s="169" t="str">
        <f>IF('Reported Performance Table'!D32="","",
  IF('Reported Performance Table'!E32="Yes",
   IF('Reported Performance Table'!F32="Premium","Premium_LUNA_CCT","LUNA_CCT"),
   IF('Reported Performance Table'!B32="Outdoor Luminaires",
    IF(OR('Reported Performance Table'!D32="Fuel Pump Canopy Luminaires",'Reported Performance Table'!D32="Sports Lighting"),
     IF('Reported Performance Table'!F32="Premium","Premium_Sports_and_Fuel_Pump_CCT", "Sports_and_Fuel_Pump_CCT"),
     IF('Reported Performance Table'!F32="Premium","Premium_Outdoor_CCT","Outdoor_CCT")),
    IF('Reported Performance Table'!F32="Premium","Premium_CCT","Reported_CCT"))))</f>
        <v/>
      </c>
      <c r="K32" t="str">
        <f>IF('Reported Performance Table'!D32="","",IF(J32="LUNA_CCT",VLOOKUP('Reported Performance Table'!D32,'Master List'!$B$45:$E$143,4,FALSE),"Reported_BUG"))</f>
        <v/>
      </c>
      <c r="L32" t="str">
        <f>IF('Reported Performance Table'!D32="","",IF(AND('Reported Performance Table'!$E32="Yes",OR('Reported Performance Table'!$D32='Master List'!$B$45,'Reported Performance Table'!$D32='Master List'!$B$46,'Reported Performance Table'!$D32='Master List'!$B$47,'Reported Performance Table'!$D32='Master List'!$B$49,'Reported Performance Table'!$D32='Master List'!$B$51,'Reported Performance Table'!$D32='Master List'!$B$115,'Reported Performance Table'!$D32='Master List'!$B$118,'Reported Performance Table'!$D32='Master List'!$B$142)),"LUNA_Dimming","Dimming_Capability_and_Range"))</f>
        <v/>
      </c>
    </row>
    <row r="33" spans="1:12" x14ac:dyDescent="0.3">
      <c r="A33" s="49">
        <v>40</v>
      </c>
      <c r="B33" s="50"/>
      <c r="D33" s="21" t="e">
        <f>VLOOKUP('Reported Performance Table'!C33,'Master List'!$B$22:$C$41,2,FALSE)</f>
        <v>#N/A</v>
      </c>
      <c r="E33" t="e">
        <f>VLOOKUP('Reported Performance Table'!D33,'Master List'!$B$45:$C$143,2,FALSE)</f>
        <v>#N/A</v>
      </c>
      <c r="F33" t="e">
        <f>VLOOKUP('Reported Performance Table'!C33,'Master List'!$B$22:$D$42,3,FALSE)</f>
        <v>#N/A</v>
      </c>
      <c r="G33" s="94" t="e">
        <f>VLOOKUP('Reported Performance Table'!B33,'Master List'!$B$11:$D$19,3,FALSE)</f>
        <v>#N/A</v>
      </c>
      <c r="H33" t="e">
        <f t="shared" si="0"/>
        <v>#N/A</v>
      </c>
      <c r="I33" t="e">
        <f>IF(VLOOKUP('Reported Performance Table'!D33,'Master List'!$B$45:$D$143,3,FALSE)="","No",VLOOKUP('Reported Performance Table'!D33,'Master List'!$B$45:$D$143,3,FALSE))</f>
        <v>#N/A</v>
      </c>
      <c r="J33" s="169" t="str">
        <f>IF('Reported Performance Table'!D33="","",
  IF('Reported Performance Table'!E33="Yes",
   IF('Reported Performance Table'!F33="Premium","Premium_LUNA_CCT","LUNA_CCT"),
   IF('Reported Performance Table'!B33="Outdoor Luminaires",
    IF(OR('Reported Performance Table'!D33="Fuel Pump Canopy Luminaires",'Reported Performance Table'!D33="Sports Lighting"),
     IF('Reported Performance Table'!F33="Premium","Premium_Sports_and_Fuel_Pump_CCT", "Sports_and_Fuel_Pump_CCT"),
     IF('Reported Performance Table'!F33="Premium","Premium_Outdoor_CCT","Outdoor_CCT")),
    IF('Reported Performance Table'!F33="Premium","Premium_CCT","Reported_CCT"))))</f>
        <v/>
      </c>
      <c r="K33" t="str">
        <f>IF('Reported Performance Table'!D33="","",IF(J33="LUNA_CCT",VLOOKUP('Reported Performance Table'!D33,'Master List'!$B$45:$E$143,4,FALSE),"Reported_BUG"))</f>
        <v/>
      </c>
      <c r="L33" t="str">
        <f>IF('Reported Performance Table'!D33="","",IF(AND('Reported Performance Table'!$E33="Yes",OR('Reported Performance Table'!$D33='Master List'!$B$45,'Reported Performance Table'!$D33='Master List'!$B$46,'Reported Performance Table'!$D33='Master List'!$B$47,'Reported Performance Table'!$D33='Master List'!$B$49,'Reported Performance Table'!$D33='Master List'!$B$51,'Reported Performance Table'!$D33='Master List'!$B$115,'Reported Performance Table'!$D33='Master List'!$B$118,'Reported Performance Table'!$D33='Master List'!$B$142)),"LUNA_Dimming","Dimming_Capability_and_Range"))</f>
        <v/>
      </c>
    </row>
    <row r="34" spans="1:12" x14ac:dyDescent="0.3">
      <c r="A34" s="49">
        <v>41</v>
      </c>
      <c r="B34" s="50"/>
      <c r="D34" s="21" t="e">
        <f>VLOOKUP('Reported Performance Table'!C34,'Master List'!$B$22:$C$41,2,FALSE)</f>
        <v>#N/A</v>
      </c>
      <c r="E34" t="e">
        <f>VLOOKUP('Reported Performance Table'!D34,'Master List'!$B$45:$C$143,2,FALSE)</f>
        <v>#N/A</v>
      </c>
      <c r="F34" t="e">
        <f>VLOOKUP('Reported Performance Table'!C34,'Master List'!$B$22:$D$42,3,FALSE)</f>
        <v>#N/A</v>
      </c>
      <c r="G34" s="94" t="e">
        <f>VLOOKUP('Reported Performance Table'!B34,'Master List'!$B$11:$D$19,3,FALSE)</f>
        <v>#N/A</v>
      </c>
      <c r="H34" t="e">
        <f t="shared" si="0"/>
        <v>#N/A</v>
      </c>
      <c r="I34" t="e">
        <f>IF(VLOOKUP('Reported Performance Table'!D34,'Master List'!$B$45:$D$143,3,FALSE)="","No",VLOOKUP('Reported Performance Table'!D34,'Master List'!$B$45:$D$143,3,FALSE))</f>
        <v>#N/A</v>
      </c>
      <c r="J34" s="169" t="str">
        <f>IF('Reported Performance Table'!D34="","",
  IF('Reported Performance Table'!E34="Yes",
   IF('Reported Performance Table'!F34="Premium","Premium_LUNA_CCT","LUNA_CCT"),
   IF('Reported Performance Table'!B34="Outdoor Luminaires",
    IF(OR('Reported Performance Table'!D34="Fuel Pump Canopy Luminaires",'Reported Performance Table'!D34="Sports Lighting"),
     IF('Reported Performance Table'!F34="Premium","Premium_Sports_and_Fuel_Pump_CCT", "Sports_and_Fuel_Pump_CCT"),
     IF('Reported Performance Table'!F34="Premium","Premium_Outdoor_CCT","Outdoor_CCT")),
    IF('Reported Performance Table'!F34="Premium","Premium_CCT","Reported_CCT"))))</f>
        <v/>
      </c>
      <c r="K34" t="str">
        <f>IF('Reported Performance Table'!D34="","",IF(J34="LUNA_CCT",VLOOKUP('Reported Performance Table'!D34,'Master List'!$B$45:$E$143,4,FALSE),"Reported_BUG"))</f>
        <v/>
      </c>
      <c r="L34" t="str">
        <f>IF('Reported Performance Table'!D34="","",IF(AND('Reported Performance Table'!$E34="Yes",OR('Reported Performance Table'!$D34='Master List'!$B$45,'Reported Performance Table'!$D34='Master List'!$B$46,'Reported Performance Table'!$D34='Master List'!$B$47,'Reported Performance Table'!$D34='Master List'!$B$49,'Reported Performance Table'!$D34='Master List'!$B$51,'Reported Performance Table'!$D34='Master List'!$B$115,'Reported Performance Table'!$D34='Master List'!$B$118,'Reported Performance Table'!$D34='Master List'!$B$142)),"LUNA_Dimming","Dimming_Capability_and_Range"))</f>
        <v/>
      </c>
    </row>
    <row r="35" spans="1:12" x14ac:dyDescent="0.3">
      <c r="A35" s="49">
        <v>42</v>
      </c>
      <c r="B35" s="50"/>
      <c r="D35" s="21" t="e">
        <f>VLOOKUP('Reported Performance Table'!C35,'Master List'!$B$22:$C$41,2,FALSE)</f>
        <v>#N/A</v>
      </c>
      <c r="E35" t="e">
        <f>VLOOKUP('Reported Performance Table'!D35,'Master List'!$B$45:$C$143,2,FALSE)</f>
        <v>#N/A</v>
      </c>
      <c r="F35" t="e">
        <f>VLOOKUP('Reported Performance Table'!C35,'Master List'!$B$22:$D$42,3,FALSE)</f>
        <v>#N/A</v>
      </c>
      <c r="G35" s="94" t="e">
        <f>VLOOKUP('Reported Performance Table'!B35,'Master List'!$B$11:$D$19,3,FALSE)</f>
        <v>#N/A</v>
      </c>
      <c r="H35" t="e">
        <f t="shared" si="0"/>
        <v>#N/A</v>
      </c>
      <c r="I35" t="e">
        <f>IF(VLOOKUP('Reported Performance Table'!D35,'Master List'!$B$45:$D$143,3,FALSE)="","No",VLOOKUP('Reported Performance Table'!D35,'Master List'!$B$45:$D$143,3,FALSE))</f>
        <v>#N/A</v>
      </c>
      <c r="J35" s="169" t="str">
        <f>IF('Reported Performance Table'!D35="","",
  IF('Reported Performance Table'!E35="Yes",
   IF('Reported Performance Table'!F35="Premium","Premium_LUNA_CCT","LUNA_CCT"),
   IF('Reported Performance Table'!B35="Outdoor Luminaires",
    IF(OR('Reported Performance Table'!D35="Fuel Pump Canopy Luminaires",'Reported Performance Table'!D35="Sports Lighting"),
     IF('Reported Performance Table'!F35="Premium","Premium_Sports_and_Fuel_Pump_CCT", "Sports_and_Fuel_Pump_CCT"),
     IF('Reported Performance Table'!F35="Premium","Premium_Outdoor_CCT","Outdoor_CCT")),
    IF('Reported Performance Table'!F35="Premium","Premium_CCT","Reported_CCT"))))</f>
        <v/>
      </c>
      <c r="K35" t="str">
        <f>IF('Reported Performance Table'!D35="","",IF(J35="LUNA_CCT",VLOOKUP('Reported Performance Table'!D35,'Master List'!$B$45:$E$143,4,FALSE),"Reported_BUG"))</f>
        <v/>
      </c>
      <c r="L35" t="str">
        <f>IF('Reported Performance Table'!D35="","",IF(AND('Reported Performance Table'!$E35="Yes",OR('Reported Performance Table'!$D35='Master List'!$B$45,'Reported Performance Table'!$D35='Master List'!$B$46,'Reported Performance Table'!$D35='Master List'!$B$47,'Reported Performance Table'!$D35='Master List'!$B$49,'Reported Performance Table'!$D35='Master List'!$B$51,'Reported Performance Table'!$D35='Master List'!$B$115,'Reported Performance Table'!$D35='Master List'!$B$118,'Reported Performance Table'!$D35='Master List'!$B$142)),"LUNA_Dimming","Dimming_Capability_and_Range"))</f>
        <v/>
      </c>
    </row>
    <row r="36" spans="1:12" x14ac:dyDescent="0.3">
      <c r="A36" s="49">
        <v>43</v>
      </c>
      <c r="B36" s="50"/>
      <c r="D36" s="21" t="e">
        <f>VLOOKUP('Reported Performance Table'!C36,'Master List'!$B$22:$C$41,2,FALSE)</f>
        <v>#N/A</v>
      </c>
      <c r="E36" t="e">
        <f>VLOOKUP('Reported Performance Table'!D36,'Master List'!$B$45:$C$143,2,FALSE)</f>
        <v>#N/A</v>
      </c>
      <c r="F36" t="e">
        <f>VLOOKUP('Reported Performance Table'!C36,'Master List'!$B$22:$D$42,3,FALSE)</f>
        <v>#N/A</v>
      </c>
      <c r="G36" s="94" t="e">
        <f>VLOOKUP('Reported Performance Table'!B36,'Master List'!$B$11:$D$19,3,FALSE)</f>
        <v>#N/A</v>
      </c>
      <c r="H36" t="e">
        <f t="shared" si="0"/>
        <v>#N/A</v>
      </c>
      <c r="I36" t="e">
        <f>IF(VLOOKUP('Reported Performance Table'!D36,'Master List'!$B$45:$D$143,3,FALSE)="","No",VLOOKUP('Reported Performance Table'!D36,'Master List'!$B$45:$D$143,3,FALSE))</f>
        <v>#N/A</v>
      </c>
      <c r="J36" s="169" t="str">
        <f>IF('Reported Performance Table'!D36="","",
  IF('Reported Performance Table'!E36="Yes",
   IF('Reported Performance Table'!F36="Premium","Premium_LUNA_CCT","LUNA_CCT"),
   IF('Reported Performance Table'!B36="Outdoor Luminaires",
    IF(OR('Reported Performance Table'!D36="Fuel Pump Canopy Luminaires",'Reported Performance Table'!D36="Sports Lighting"),
     IF('Reported Performance Table'!F36="Premium","Premium_Sports_and_Fuel_Pump_CCT", "Sports_and_Fuel_Pump_CCT"),
     IF('Reported Performance Table'!F36="Premium","Premium_Outdoor_CCT","Outdoor_CCT")),
    IF('Reported Performance Table'!F36="Premium","Premium_CCT","Reported_CCT"))))</f>
        <v/>
      </c>
      <c r="K36" t="str">
        <f>IF('Reported Performance Table'!D36="","",IF(J36="LUNA_CCT",VLOOKUP('Reported Performance Table'!D36,'Master List'!$B$45:$E$143,4,FALSE),"Reported_BUG"))</f>
        <v/>
      </c>
      <c r="L36" t="str">
        <f>IF('Reported Performance Table'!D36="","",IF(AND('Reported Performance Table'!$E36="Yes",OR('Reported Performance Table'!$D36='Master List'!$B$45,'Reported Performance Table'!$D36='Master List'!$B$46,'Reported Performance Table'!$D36='Master List'!$B$47,'Reported Performance Table'!$D36='Master List'!$B$49,'Reported Performance Table'!$D36='Master List'!$B$51,'Reported Performance Table'!$D36='Master List'!$B$115,'Reported Performance Table'!$D36='Master List'!$B$118,'Reported Performance Table'!$D36='Master List'!$B$142)),"LUNA_Dimming","Dimming_Capability_and_Range"))</f>
        <v/>
      </c>
    </row>
    <row r="37" spans="1:12" x14ac:dyDescent="0.3">
      <c r="A37" s="49">
        <v>44</v>
      </c>
      <c r="B37" s="50"/>
      <c r="D37" s="21" t="e">
        <f>VLOOKUP('Reported Performance Table'!C37,'Master List'!$B$22:$C$41,2,FALSE)</f>
        <v>#N/A</v>
      </c>
      <c r="E37" t="e">
        <f>VLOOKUP('Reported Performance Table'!D37,'Master List'!$B$45:$C$143,2,FALSE)</f>
        <v>#N/A</v>
      </c>
      <c r="F37" t="e">
        <f>VLOOKUP('Reported Performance Table'!C37,'Master List'!$B$22:$D$42,3,FALSE)</f>
        <v>#N/A</v>
      </c>
      <c r="G37" s="94" t="e">
        <f>VLOOKUP('Reported Performance Table'!B37,'Master List'!$B$11:$D$19,3,FALSE)</f>
        <v>#N/A</v>
      </c>
      <c r="H37" t="e">
        <f t="shared" si="0"/>
        <v>#N/A</v>
      </c>
      <c r="I37" t="e">
        <f>IF(VLOOKUP('Reported Performance Table'!D37,'Master List'!$B$45:$D$143,3,FALSE)="","No",VLOOKUP('Reported Performance Table'!D37,'Master List'!$B$45:$D$143,3,FALSE))</f>
        <v>#N/A</v>
      </c>
      <c r="J37" s="169" t="str">
        <f>IF('Reported Performance Table'!D37="","",
  IF('Reported Performance Table'!E37="Yes",
   IF('Reported Performance Table'!F37="Premium","Premium_LUNA_CCT","LUNA_CCT"),
   IF('Reported Performance Table'!B37="Outdoor Luminaires",
    IF(OR('Reported Performance Table'!D37="Fuel Pump Canopy Luminaires",'Reported Performance Table'!D37="Sports Lighting"),
     IF('Reported Performance Table'!F37="Premium","Premium_Sports_and_Fuel_Pump_CCT", "Sports_and_Fuel_Pump_CCT"),
     IF('Reported Performance Table'!F37="Premium","Premium_Outdoor_CCT","Outdoor_CCT")),
    IF('Reported Performance Table'!F37="Premium","Premium_CCT","Reported_CCT"))))</f>
        <v/>
      </c>
      <c r="K37" t="str">
        <f>IF('Reported Performance Table'!D37="","",IF(J37="LUNA_CCT",VLOOKUP('Reported Performance Table'!D37,'Master List'!$B$45:$E$143,4,FALSE),"Reported_BUG"))</f>
        <v/>
      </c>
      <c r="L37" t="str">
        <f>IF('Reported Performance Table'!D37="","",IF(AND('Reported Performance Table'!$E37="Yes",OR('Reported Performance Table'!$D37='Master List'!$B$45,'Reported Performance Table'!$D37='Master List'!$B$46,'Reported Performance Table'!$D37='Master List'!$B$47,'Reported Performance Table'!$D37='Master List'!$B$49,'Reported Performance Table'!$D37='Master List'!$B$51,'Reported Performance Table'!$D37='Master List'!$B$115,'Reported Performance Table'!$D37='Master List'!$B$118,'Reported Performance Table'!$D37='Master List'!$B$142)),"LUNA_Dimming","Dimming_Capability_and_Range"))</f>
        <v/>
      </c>
    </row>
    <row r="38" spans="1:12" x14ac:dyDescent="0.3">
      <c r="A38" s="49">
        <v>45</v>
      </c>
      <c r="B38" s="50"/>
      <c r="D38" s="21" t="e">
        <f>VLOOKUP('Reported Performance Table'!C38,'Master List'!$B$22:$C$41,2,FALSE)</f>
        <v>#N/A</v>
      </c>
      <c r="E38" t="e">
        <f>VLOOKUP('Reported Performance Table'!D38,'Master List'!$B$45:$C$143,2,FALSE)</f>
        <v>#N/A</v>
      </c>
      <c r="F38" t="e">
        <f>VLOOKUP('Reported Performance Table'!C38,'Master List'!$B$22:$D$42,3,FALSE)</f>
        <v>#N/A</v>
      </c>
      <c r="G38" s="94" t="e">
        <f>VLOOKUP('Reported Performance Table'!B38,'Master List'!$B$11:$D$19,3,FALSE)</f>
        <v>#N/A</v>
      </c>
      <c r="H38" t="e">
        <f t="shared" si="0"/>
        <v>#N/A</v>
      </c>
      <c r="I38" t="e">
        <f>IF(VLOOKUP('Reported Performance Table'!D38,'Master List'!$B$45:$D$143,3,FALSE)="","No",VLOOKUP('Reported Performance Table'!D38,'Master List'!$B$45:$D$143,3,FALSE))</f>
        <v>#N/A</v>
      </c>
      <c r="J38" s="169" t="str">
        <f>IF('Reported Performance Table'!D38="","",
  IF('Reported Performance Table'!E38="Yes",
   IF('Reported Performance Table'!F38="Premium","Premium_LUNA_CCT","LUNA_CCT"),
   IF('Reported Performance Table'!B38="Outdoor Luminaires",
    IF(OR('Reported Performance Table'!D38="Fuel Pump Canopy Luminaires",'Reported Performance Table'!D38="Sports Lighting"),
     IF('Reported Performance Table'!F38="Premium","Premium_Sports_and_Fuel_Pump_CCT", "Sports_and_Fuel_Pump_CCT"),
     IF('Reported Performance Table'!F38="Premium","Premium_Outdoor_CCT","Outdoor_CCT")),
    IF('Reported Performance Table'!F38="Premium","Premium_CCT","Reported_CCT"))))</f>
        <v/>
      </c>
      <c r="K38" t="str">
        <f>IF('Reported Performance Table'!D38="","",IF(J38="LUNA_CCT",VLOOKUP('Reported Performance Table'!D38,'Master List'!$B$45:$E$143,4,FALSE),"Reported_BUG"))</f>
        <v/>
      </c>
      <c r="L38" t="str">
        <f>IF('Reported Performance Table'!D38="","",IF(AND('Reported Performance Table'!$E38="Yes",OR('Reported Performance Table'!$D38='Master List'!$B$45,'Reported Performance Table'!$D38='Master List'!$B$46,'Reported Performance Table'!$D38='Master List'!$B$47,'Reported Performance Table'!$D38='Master List'!$B$49,'Reported Performance Table'!$D38='Master List'!$B$51,'Reported Performance Table'!$D38='Master List'!$B$115,'Reported Performance Table'!$D38='Master List'!$B$118,'Reported Performance Table'!$D38='Master List'!$B$142)),"LUNA_Dimming","Dimming_Capability_and_Range"))</f>
        <v/>
      </c>
    </row>
    <row r="39" spans="1:12" x14ac:dyDescent="0.3">
      <c r="A39" s="49">
        <v>46</v>
      </c>
      <c r="B39" s="50"/>
      <c r="D39" s="21" t="e">
        <f>VLOOKUP('Reported Performance Table'!C39,'Master List'!$B$22:$C$41,2,FALSE)</f>
        <v>#N/A</v>
      </c>
      <c r="E39" t="e">
        <f>VLOOKUP('Reported Performance Table'!D39,'Master List'!$B$45:$C$143,2,FALSE)</f>
        <v>#N/A</v>
      </c>
      <c r="F39" t="e">
        <f>VLOOKUP('Reported Performance Table'!C39,'Master List'!$B$22:$D$42,3,FALSE)</f>
        <v>#N/A</v>
      </c>
      <c r="G39" s="94" t="e">
        <f>VLOOKUP('Reported Performance Table'!B39,'Master List'!$B$11:$D$19,3,FALSE)</f>
        <v>#N/A</v>
      </c>
      <c r="H39" t="e">
        <f t="shared" si="0"/>
        <v>#N/A</v>
      </c>
      <c r="I39" t="e">
        <f>IF(VLOOKUP('Reported Performance Table'!D39,'Master List'!$B$45:$D$143,3,FALSE)="","No",VLOOKUP('Reported Performance Table'!D39,'Master List'!$B$45:$D$143,3,FALSE))</f>
        <v>#N/A</v>
      </c>
      <c r="J39" s="169" t="str">
        <f>IF('Reported Performance Table'!D39="","",
  IF('Reported Performance Table'!E39="Yes",
   IF('Reported Performance Table'!F39="Premium","Premium_LUNA_CCT","LUNA_CCT"),
   IF('Reported Performance Table'!B39="Outdoor Luminaires",
    IF(OR('Reported Performance Table'!D39="Fuel Pump Canopy Luminaires",'Reported Performance Table'!D39="Sports Lighting"),
     IF('Reported Performance Table'!F39="Premium","Premium_Sports_and_Fuel_Pump_CCT", "Sports_and_Fuel_Pump_CCT"),
     IF('Reported Performance Table'!F39="Premium","Premium_Outdoor_CCT","Outdoor_CCT")),
    IF('Reported Performance Table'!F39="Premium","Premium_CCT","Reported_CCT"))))</f>
        <v/>
      </c>
      <c r="K39" t="str">
        <f>IF('Reported Performance Table'!D39="","",IF(J39="LUNA_CCT",VLOOKUP('Reported Performance Table'!D39,'Master List'!$B$45:$E$143,4,FALSE),"Reported_BUG"))</f>
        <v/>
      </c>
      <c r="L39" t="str">
        <f>IF('Reported Performance Table'!D39="","",IF(AND('Reported Performance Table'!$E39="Yes",OR('Reported Performance Table'!$D39='Master List'!$B$45,'Reported Performance Table'!$D39='Master List'!$B$46,'Reported Performance Table'!$D39='Master List'!$B$47,'Reported Performance Table'!$D39='Master List'!$B$49,'Reported Performance Table'!$D39='Master List'!$B$51,'Reported Performance Table'!$D39='Master List'!$B$115,'Reported Performance Table'!$D39='Master List'!$B$118,'Reported Performance Table'!$D39='Master List'!$B$142)),"LUNA_Dimming","Dimming_Capability_and_Range"))</f>
        <v/>
      </c>
    </row>
    <row r="40" spans="1:12" x14ac:dyDescent="0.3">
      <c r="A40" s="49">
        <v>47</v>
      </c>
      <c r="B40" s="50"/>
      <c r="D40" s="21" t="e">
        <f>VLOOKUP('Reported Performance Table'!C40,'Master List'!$B$22:$C$41,2,FALSE)</f>
        <v>#N/A</v>
      </c>
      <c r="E40" t="e">
        <f>VLOOKUP('Reported Performance Table'!D40,'Master List'!$B$45:$C$143,2,FALSE)</f>
        <v>#N/A</v>
      </c>
      <c r="F40" t="e">
        <f>VLOOKUP('Reported Performance Table'!C40,'Master List'!$B$22:$D$42,3,FALSE)</f>
        <v>#N/A</v>
      </c>
      <c r="G40" s="94" t="e">
        <f>VLOOKUP('Reported Performance Table'!B40,'Master List'!$B$11:$D$19,3,FALSE)</f>
        <v>#N/A</v>
      </c>
      <c r="H40" t="e">
        <f t="shared" si="0"/>
        <v>#N/A</v>
      </c>
      <c r="I40" t="e">
        <f>IF(VLOOKUP('Reported Performance Table'!D40,'Master List'!$B$45:$D$143,3,FALSE)="","No",VLOOKUP('Reported Performance Table'!D40,'Master List'!$B$45:$D$143,3,FALSE))</f>
        <v>#N/A</v>
      </c>
      <c r="J40" s="169" t="str">
        <f>IF('Reported Performance Table'!D40="","",
  IF('Reported Performance Table'!E40="Yes",
   IF('Reported Performance Table'!F40="Premium","Premium_LUNA_CCT","LUNA_CCT"),
   IF('Reported Performance Table'!B40="Outdoor Luminaires",
    IF(OR('Reported Performance Table'!D40="Fuel Pump Canopy Luminaires",'Reported Performance Table'!D40="Sports Lighting"),
     IF('Reported Performance Table'!F40="Premium","Premium_Sports_and_Fuel_Pump_CCT", "Sports_and_Fuel_Pump_CCT"),
     IF('Reported Performance Table'!F40="Premium","Premium_Outdoor_CCT","Outdoor_CCT")),
    IF('Reported Performance Table'!F40="Premium","Premium_CCT","Reported_CCT"))))</f>
        <v/>
      </c>
      <c r="K40" t="str">
        <f>IF('Reported Performance Table'!D40="","",IF(J40="LUNA_CCT",VLOOKUP('Reported Performance Table'!D40,'Master List'!$B$45:$E$143,4,FALSE),"Reported_BUG"))</f>
        <v/>
      </c>
      <c r="L40" t="str">
        <f>IF('Reported Performance Table'!D40="","",IF(AND('Reported Performance Table'!$E40="Yes",OR('Reported Performance Table'!$D40='Master List'!$B$45,'Reported Performance Table'!$D40='Master List'!$B$46,'Reported Performance Table'!$D40='Master List'!$B$47,'Reported Performance Table'!$D40='Master List'!$B$49,'Reported Performance Table'!$D40='Master List'!$B$51,'Reported Performance Table'!$D40='Master List'!$B$115,'Reported Performance Table'!$D40='Master List'!$B$118,'Reported Performance Table'!$D40='Master List'!$B$142)),"LUNA_Dimming","Dimming_Capability_and_Range"))</f>
        <v/>
      </c>
    </row>
    <row r="41" spans="1:12" x14ac:dyDescent="0.3">
      <c r="A41" s="49">
        <v>48</v>
      </c>
      <c r="B41" s="50"/>
      <c r="D41" s="21" t="e">
        <f>VLOOKUP('Reported Performance Table'!C41,'Master List'!$B$22:$C$41,2,FALSE)</f>
        <v>#N/A</v>
      </c>
      <c r="E41" t="e">
        <f>VLOOKUP('Reported Performance Table'!D41,'Master List'!$B$45:$C$143,2,FALSE)</f>
        <v>#N/A</v>
      </c>
      <c r="F41" t="e">
        <f>VLOOKUP('Reported Performance Table'!C41,'Master List'!$B$22:$D$42,3,FALSE)</f>
        <v>#N/A</v>
      </c>
      <c r="G41" s="94" t="e">
        <f>VLOOKUP('Reported Performance Table'!B41,'Master List'!$B$11:$D$19,3,FALSE)</f>
        <v>#N/A</v>
      </c>
      <c r="H41" t="e">
        <f t="shared" si="0"/>
        <v>#N/A</v>
      </c>
      <c r="I41" t="e">
        <f>IF(VLOOKUP('Reported Performance Table'!D41,'Master List'!$B$45:$D$143,3,FALSE)="","No",VLOOKUP('Reported Performance Table'!D41,'Master List'!$B$45:$D$143,3,FALSE))</f>
        <v>#N/A</v>
      </c>
      <c r="J41" s="169" t="str">
        <f>IF('Reported Performance Table'!D41="","",
  IF('Reported Performance Table'!E41="Yes",
   IF('Reported Performance Table'!F41="Premium","Premium_LUNA_CCT","LUNA_CCT"),
   IF('Reported Performance Table'!B41="Outdoor Luminaires",
    IF(OR('Reported Performance Table'!D41="Fuel Pump Canopy Luminaires",'Reported Performance Table'!D41="Sports Lighting"),
     IF('Reported Performance Table'!F41="Premium","Premium_Sports_and_Fuel_Pump_CCT", "Sports_and_Fuel_Pump_CCT"),
     IF('Reported Performance Table'!F41="Premium","Premium_Outdoor_CCT","Outdoor_CCT")),
    IF('Reported Performance Table'!F41="Premium","Premium_CCT","Reported_CCT"))))</f>
        <v/>
      </c>
      <c r="K41" t="str">
        <f>IF('Reported Performance Table'!D41="","",IF(J41="LUNA_CCT",VLOOKUP('Reported Performance Table'!D41,'Master List'!$B$45:$E$143,4,FALSE),"Reported_BUG"))</f>
        <v/>
      </c>
      <c r="L41" t="str">
        <f>IF('Reported Performance Table'!D41="","",IF(AND('Reported Performance Table'!$E41="Yes",OR('Reported Performance Table'!$D41='Master List'!$B$45,'Reported Performance Table'!$D41='Master List'!$B$46,'Reported Performance Table'!$D41='Master List'!$B$47,'Reported Performance Table'!$D41='Master List'!$B$49,'Reported Performance Table'!$D41='Master List'!$B$51,'Reported Performance Table'!$D41='Master List'!$B$115,'Reported Performance Table'!$D41='Master List'!$B$118,'Reported Performance Table'!$D41='Master List'!$B$142)),"LUNA_Dimming","Dimming_Capability_and_Range"))</f>
        <v/>
      </c>
    </row>
    <row r="42" spans="1:12" x14ac:dyDescent="0.3">
      <c r="A42" s="49">
        <v>49</v>
      </c>
      <c r="B42" s="50"/>
      <c r="D42" s="21" t="e">
        <f>VLOOKUP('Reported Performance Table'!C42,'Master List'!$B$22:$C$41,2,FALSE)</f>
        <v>#N/A</v>
      </c>
      <c r="E42" t="e">
        <f>VLOOKUP('Reported Performance Table'!D42,'Master List'!$B$45:$C$143,2,FALSE)</f>
        <v>#N/A</v>
      </c>
      <c r="F42" t="e">
        <f>VLOOKUP('Reported Performance Table'!C42,'Master List'!$B$22:$D$42,3,FALSE)</f>
        <v>#N/A</v>
      </c>
      <c r="G42" s="94" t="e">
        <f>VLOOKUP('Reported Performance Table'!B42,'Master List'!$B$11:$D$19,3,FALSE)</f>
        <v>#N/A</v>
      </c>
      <c r="H42" t="e">
        <f t="shared" si="0"/>
        <v>#N/A</v>
      </c>
      <c r="I42" t="e">
        <f>IF(VLOOKUP('Reported Performance Table'!D42,'Master List'!$B$45:$D$143,3,FALSE)="","No",VLOOKUP('Reported Performance Table'!D42,'Master List'!$B$45:$D$143,3,FALSE))</f>
        <v>#N/A</v>
      </c>
      <c r="J42" s="169" t="str">
        <f>IF('Reported Performance Table'!D42="","",
  IF('Reported Performance Table'!E42="Yes",
   IF('Reported Performance Table'!F42="Premium","Premium_LUNA_CCT","LUNA_CCT"),
   IF('Reported Performance Table'!B42="Outdoor Luminaires",
    IF(OR('Reported Performance Table'!D42="Fuel Pump Canopy Luminaires",'Reported Performance Table'!D42="Sports Lighting"),
     IF('Reported Performance Table'!F42="Premium","Premium_Sports_and_Fuel_Pump_CCT", "Sports_and_Fuel_Pump_CCT"),
     IF('Reported Performance Table'!F42="Premium","Premium_Outdoor_CCT","Outdoor_CCT")),
    IF('Reported Performance Table'!F42="Premium","Premium_CCT","Reported_CCT"))))</f>
        <v/>
      </c>
      <c r="K42" t="str">
        <f>IF('Reported Performance Table'!D42="","",IF(J42="LUNA_CCT",VLOOKUP('Reported Performance Table'!D42,'Master List'!$B$45:$E$143,4,FALSE),"Reported_BUG"))</f>
        <v/>
      </c>
      <c r="L42" t="str">
        <f>IF('Reported Performance Table'!D42="","",IF(AND('Reported Performance Table'!$E42="Yes",OR('Reported Performance Table'!$D42='Master List'!$B$45,'Reported Performance Table'!$D42='Master List'!$B$46,'Reported Performance Table'!$D42='Master List'!$B$47,'Reported Performance Table'!$D42='Master List'!$B$49,'Reported Performance Table'!$D42='Master List'!$B$51,'Reported Performance Table'!$D42='Master List'!$B$115,'Reported Performance Table'!$D42='Master List'!$B$118,'Reported Performance Table'!$D42='Master List'!$B$142)),"LUNA_Dimming","Dimming_Capability_and_Range"))</f>
        <v/>
      </c>
    </row>
    <row r="43" spans="1:12" x14ac:dyDescent="0.3">
      <c r="A43" s="49">
        <v>50</v>
      </c>
      <c r="B43" s="50"/>
      <c r="D43" s="21" t="e">
        <f>VLOOKUP('Reported Performance Table'!C43,'Master List'!$B$22:$C$41,2,FALSE)</f>
        <v>#N/A</v>
      </c>
      <c r="E43" t="e">
        <f>VLOOKUP('Reported Performance Table'!D43,'Master List'!$B$45:$C$143,2,FALSE)</f>
        <v>#N/A</v>
      </c>
      <c r="F43" t="e">
        <f>VLOOKUP('Reported Performance Table'!C43,'Master List'!$B$22:$D$42,3,FALSE)</f>
        <v>#N/A</v>
      </c>
      <c r="G43" s="94" t="e">
        <f>VLOOKUP('Reported Performance Table'!B43,'Master List'!$B$11:$D$19,3,FALSE)</f>
        <v>#N/A</v>
      </c>
      <c r="H43" t="e">
        <f t="shared" si="0"/>
        <v>#N/A</v>
      </c>
      <c r="I43" t="e">
        <f>IF(VLOOKUP('Reported Performance Table'!D43,'Master List'!$B$45:$D$143,3,FALSE)="","No",VLOOKUP('Reported Performance Table'!D43,'Master List'!$B$45:$D$143,3,FALSE))</f>
        <v>#N/A</v>
      </c>
      <c r="J43" s="169" t="str">
        <f>IF('Reported Performance Table'!D43="","",
  IF('Reported Performance Table'!E43="Yes",
   IF('Reported Performance Table'!F43="Premium","Premium_LUNA_CCT","LUNA_CCT"),
   IF('Reported Performance Table'!B43="Outdoor Luminaires",
    IF(OR('Reported Performance Table'!D43="Fuel Pump Canopy Luminaires",'Reported Performance Table'!D43="Sports Lighting"),
     IF('Reported Performance Table'!F43="Premium","Premium_Sports_and_Fuel_Pump_CCT", "Sports_and_Fuel_Pump_CCT"),
     IF('Reported Performance Table'!F43="Premium","Premium_Outdoor_CCT","Outdoor_CCT")),
    IF('Reported Performance Table'!F43="Premium","Premium_CCT","Reported_CCT"))))</f>
        <v/>
      </c>
      <c r="K43" t="str">
        <f>IF('Reported Performance Table'!D43="","",IF(J43="LUNA_CCT",VLOOKUP('Reported Performance Table'!D43,'Master List'!$B$45:$E$143,4,FALSE),"Reported_BUG"))</f>
        <v/>
      </c>
      <c r="L43" t="str">
        <f>IF('Reported Performance Table'!D43="","",IF(AND('Reported Performance Table'!$E43="Yes",OR('Reported Performance Table'!$D43='Master List'!$B$45,'Reported Performance Table'!$D43='Master List'!$B$46,'Reported Performance Table'!$D43='Master List'!$B$47,'Reported Performance Table'!$D43='Master List'!$B$49,'Reported Performance Table'!$D43='Master List'!$B$51,'Reported Performance Table'!$D43='Master List'!$B$115,'Reported Performance Table'!$D43='Master List'!$B$118,'Reported Performance Table'!$D43='Master List'!$B$142)),"LUNA_Dimming","Dimming_Capability_and_Range"))</f>
        <v/>
      </c>
    </row>
    <row r="44" spans="1:12" x14ac:dyDescent="0.3">
      <c r="A44" s="49">
        <v>51</v>
      </c>
      <c r="B44" s="50"/>
      <c r="D44" s="21" t="e">
        <f>VLOOKUP('Reported Performance Table'!C44,'Master List'!$B$22:$C$41,2,FALSE)</f>
        <v>#N/A</v>
      </c>
      <c r="E44" t="e">
        <f>VLOOKUP('Reported Performance Table'!D44,'Master List'!$B$45:$C$143,2,FALSE)</f>
        <v>#N/A</v>
      </c>
      <c r="F44" t="e">
        <f>VLOOKUP('Reported Performance Table'!C44,'Master List'!$B$22:$D$42,3,FALSE)</f>
        <v>#N/A</v>
      </c>
      <c r="G44" s="94" t="e">
        <f>VLOOKUP('Reported Performance Table'!B44,'Master List'!$B$11:$D$19,3,FALSE)</f>
        <v>#N/A</v>
      </c>
      <c r="H44" t="e">
        <f t="shared" si="0"/>
        <v>#N/A</v>
      </c>
      <c r="I44" t="e">
        <f>IF(VLOOKUP('Reported Performance Table'!D44,'Master List'!$B$45:$D$143,3,FALSE)="","No",VLOOKUP('Reported Performance Table'!D44,'Master List'!$B$45:$D$143,3,FALSE))</f>
        <v>#N/A</v>
      </c>
      <c r="J44" s="169" t="str">
        <f>IF('Reported Performance Table'!D44="","",
  IF('Reported Performance Table'!E44="Yes",
   IF('Reported Performance Table'!F44="Premium","Premium_LUNA_CCT","LUNA_CCT"),
   IF('Reported Performance Table'!B44="Outdoor Luminaires",
    IF(OR('Reported Performance Table'!D44="Fuel Pump Canopy Luminaires",'Reported Performance Table'!D44="Sports Lighting"),
     IF('Reported Performance Table'!F44="Premium","Premium_Sports_and_Fuel_Pump_CCT", "Sports_and_Fuel_Pump_CCT"),
     IF('Reported Performance Table'!F44="Premium","Premium_Outdoor_CCT","Outdoor_CCT")),
    IF('Reported Performance Table'!F44="Premium","Premium_CCT","Reported_CCT"))))</f>
        <v/>
      </c>
      <c r="K44" t="str">
        <f>IF('Reported Performance Table'!D44="","",IF(J44="LUNA_CCT",VLOOKUP('Reported Performance Table'!D44,'Master List'!$B$45:$E$143,4,FALSE),"Reported_BUG"))</f>
        <v/>
      </c>
      <c r="L44" t="str">
        <f>IF('Reported Performance Table'!D44="","",IF(AND('Reported Performance Table'!$E44="Yes",OR('Reported Performance Table'!$D44='Master List'!$B$45,'Reported Performance Table'!$D44='Master List'!$B$46,'Reported Performance Table'!$D44='Master List'!$B$47,'Reported Performance Table'!$D44='Master List'!$B$49,'Reported Performance Table'!$D44='Master List'!$B$51,'Reported Performance Table'!$D44='Master List'!$B$115,'Reported Performance Table'!$D44='Master List'!$B$118,'Reported Performance Table'!$D44='Master List'!$B$142)),"LUNA_Dimming","Dimming_Capability_and_Range"))</f>
        <v/>
      </c>
    </row>
    <row r="45" spans="1:12" x14ac:dyDescent="0.3">
      <c r="A45" s="49">
        <v>52</v>
      </c>
      <c r="B45" s="50"/>
      <c r="D45" s="21" t="e">
        <f>VLOOKUP('Reported Performance Table'!C45,'Master List'!$B$22:$C$41,2,FALSE)</f>
        <v>#N/A</v>
      </c>
      <c r="E45" t="e">
        <f>VLOOKUP('Reported Performance Table'!D45,'Master List'!$B$45:$C$143,2,FALSE)</f>
        <v>#N/A</v>
      </c>
      <c r="F45" t="e">
        <f>VLOOKUP('Reported Performance Table'!C45,'Master List'!$B$22:$D$42,3,FALSE)</f>
        <v>#N/A</v>
      </c>
      <c r="G45" s="94" t="e">
        <f>VLOOKUP('Reported Performance Table'!B45,'Master List'!$B$11:$D$19,3,FALSE)</f>
        <v>#N/A</v>
      </c>
      <c r="H45" t="e">
        <f t="shared" si="0"/>
        <v>#N/A</v>
      </c>
      <c r="I45" t="e">
        <f>IF(VLOOKUP('Reported Performance Table'!D45,'Master List'!$B$45:$D$143,3,FALSE)="","No",VLOOKUP('Reported Performance Table'!D45,'Master List'!$B$45:$D$143,3,FALSE))</f>
        <v>#N/A</v>
      </c>
      <c r="J45" s="169" t="str">
        <f>IF('Reported Performance Table'!D45="","",
  IF('Reported Performance Table'!E45="Yes",
   IF('Reported Performance Table'!F45="Premium","Premium_LUNA_CCT","LUNA_CCT"),
   IF('Reported Performance Table'!B45="Outdoor Luminaires",
    IF(OR('Reported Performance Table'!D45="Fuel Pump Canopy Luminaires",'Reported Performance Table'!D45="Sports Lighting"),
     IF('Reported Performance Table'!F45="Premium","Premium_Sports_and_Fuel_Pump_CCT", "Sports_and_Fuel_Pump_CCT"),
     IF('Reported Performance Table'!F45="Premium","Premium_Outdoor_CCT","Outdoor_CCT")),
    IF('Reported Performance Table'!F45="Premium","Premium_CCT","Reported_CCT"))))</f>
        <v/>
      </c>
      <c r="K45" t="str">
        <f>IF('Reported Performance Table'!D45="","",IF(J45="LUNA_CCT",VLOOKUP('Reported Performance Table'!D45,'Master List'!$B$45:$E$143,4,FALSE),"Reported_BUG"))</f>
        <v/>
      </c>
      <c r="L45" t="str">
        <f>IF('Reported Performance Table'!D45="","",IF(AND('Reported Performance Table'!$E45="Yes",OR('Reported Performance Table'!$D45='Master List'!$B$45,'Reported Performance Table'!$D45='Master List'!$B$46,'Reported Performance Table'!$D45='Master List'!$B$47,'Reported Performance Table'!$D45='Master List'!$B$49,'Reported Performance Table'!$D45='Master List'!$B$51,'Reported Performance Table'!$D45='Master List'!$B$115,'Reported Performance Table'!$D45='Master List'!$B$118,'Reported Performance Table'!$D45='Master List'!$B$142)),"LUNA_Dimming","Dimming_Capability_and_Range"))</f>
        <v/>
      </c>
    </row>
    <row r="46" spans="1:12" x14ac:dyDescent="0.3">
      <c r="A46" s="49">
        <v>53</v>
      </c>
      <c r="B46" s="50"/>
      <c r="D46" s="21" t="e">
        <f>VLOOKUP('Reported Performance Table'!C46,'Master List'!$B$22:$C$41,2,FALSE)</f>
        <v>#N/A</v>
      </c>
      <c r="E46" t="e">
        <f>VLOOKUP('Reported Performance Table'!D46,'Master List'!$B$45:$C$143,2,FALSE)</f>
        <v>#N/A</v>
      </c>
      <c r="F46" t="e">
        <f>VLOOKUP('Reported Performance Table'!C46,'Master List'!$B$22:$D$42,3,FALSE)</f>
        <v>#N/A</v>
      </c>
      <c r="G46" s="94" t="e">
        <f>VLOOKUP('Reported Performance Table'!B46,'Master List'!$B$11:$D$19,3,FALSE)</f>
        <v>#N/A</v>
      </c>
      <c r="H46" t="e">
        <f t="shared" si="0"/>
        <v>#N/A</v>
      </c>
      <c r="I46" t="e">
        <f>IF(VLOOKUP('Reported Performance Table'!D46,'Master List'!$B$45:$D$143,3,FALSE)="","No",VLOOKUP('Reported Performance Table'!D46,'Master List'!$B$45:$D$143,3,FALSE))</f>
        <v>#N/A</v>
      </c>
      <c r="J46" s="169" t="str">
        <f>IF('Reported Performance Table'!D46="","",
  IF('Reported Performance Table'!E46="Yes",
   IF('Reported Performance Table'!F46="Premium","Premium_LUNA_CCT","LUNA_CCT"),
   IF('Reported Performance Table'!B46="Outdoor Luminaires",
    IF(OR('Reported Performance Table'!D46="Fuel Pump Canopy Luminaires",'Reported Performance Table'!D46="Sports Lighting"),
     IF('Reported Performance Table'!F46="Premium","Premium_Sports_and_Fuel_Pump_CCT", "Sports_and_Fuel_Pump_CCT"),
     IF('Reported Performance Table'!F46="Premium","Premium_Outdoor_CCT","Outdoor_CCT")),
    IF('Reported Performance Table'!F46="Premium","Premium_CCT","Reported_CCT"))))</f>
        <v/>
      </c>
      <c r="K46" t="str">
        <f>IF('Reported Performance Table'!D46="","",IF(J46="LUNA_CCT",VLOOKUP('Reported Performance Table'!D46,'Master List'!$B$45:$E$143,4,FALSE),"Reported_BUG"))</f>
        <v/>
      </c>
      <c r="L46" t="str">
        <f>IF('Reported Performance Table'!D46="","",IF(AND('Reported Performance Table'!$E46="Yes",OR('Reported Performance Table'!$D46='Master List'!$B$45,'Reported Performance Table'!$D46='Master List'!$B$46,'Reported Performance Table'!$D46='Master List'!$B$47,'Reported Performance Table'!$D46='Master List'!$B$49,'Reported Performance Table'!$D46='Master List'!$B$51,'Reported Performance Table'!$D46='Master List'!$B$115,'Reported Performance Table'!$D46='Master List'!$B$118,'Reported Performance Table'!$D46='Master List'!$B$142)),"LUNA_Dimming","Dimming_Capability_and_Range"))</f>
        <v/>
      </c>
    </row>
    <row r="47" spans="1:12" x14ac:dyDescent="0.3">
      <c r="A47" s="49">
        <v>54</v>
      </c>
      <c r="B47" s="50"/>
      <c r="D47" s="21" t="e">
        <f>VLOOKUP('Reported Performance Table'!C47,'Master List'!$B$22:$C$41,2,FALSE)</f>
        <v>#N/A</v>
      </c>
      <c r="E47" t="e">
        <f>VLOOKUP('Reported Performance Table'!D47,'Master List'!$B$45:$C$143,2,FALSE)</f>
        <v>#N/A</v>
      </c>
      <c r="F47" t="e">
        <f>VLOOKUP('Reported Performance Table'!C47,'Master List'!$B$22:$D$42,3,FALSE)</f>
        <v>#N/A</v>
      </c>
      <c r="G47" s="94" t="e">
        <f>VLOOKUP('Reported Performance Table'!B47,'Master List'!$B$11:$D$19,3,FALSE)</f>
        <v>#N/A</v>
      </c>
      <c r="H47" t="e">
        <f t="shared" si="0"/>
        <v>#N/A</v>
      </c>
      <c r="I47" t="e">
        <f>IF(VLOOKUP('Reported Performance Table'!D47,'Master List'!$B$45:$D$143,3,FALSE)="","No",VLOOKUP('Reported Performance Table'!D47,'Master List'!$B$45:$D$143,3,FALSE))</f>
        <v>#N/A</v>
      </c>
      <c r="J47" s="169" t="str">
        <f>IF('Reported Performance Table'!D47="","",
  IF('Reported Performance Table'!E47="Yes",
   IF('Reported Performance Table'!F47="Premium","Premium_LUNA_CCT","LUNA_CCT"),
   IF('Reported Performance Table'!B47="Outdoor Luminaires",
    IF(OR('Reported Performance Table'!D47="Fuel Pump Canopy Luminaires",'Reported Performance Table'!D47="Sports Lighting"),
     IF('Reported Performance Table'!F47="Premium","Premium_Sports_and_Fuel_Pump_CCT", "Sports_and_Fuel_Pump_CCT"),
     IF('Reported Performance Table'!F47="Premium","Premium_Outdoor_CCT","Outdoor_CCT")),
    IF('Reported Performance Table'!F47="Premium","Premium_CCT","Reported_CCT"))))</f>
        <v/>
      </c>
      <c r="K47" t="str">
        <f>IF('Reported Performance Table'!D47="","",IF(J47="LUNA_CCT",VLOOKUP('Reported Performance Table'!D47,'Master List'!$B$45:$E$143,4,FALSE),"Reported_BUG"))</f>
        <v/>
      </c>
      <c r="L47" t="str">
        <f>IF('Reported Performance Table'!D47="","",IF(AND('Reported Performance Table'!$E47="Yes",OR('Reported Performance Table'!$D47='Master List'!$B$45,'Reported Performance Table'!$D47='Master List'!$B$46,'Reported Performance Table'!$D47='Master List'!$B$47,'Reported Performance Table'!$D47='Master List'!$B$49,'Reported Performance Table'!$D47='Master List'!$B$51,'Reported Performance Table'!$D47='Master List'!$B$115,'Reported Performance Table'!$D47='Master List'!$B$118,'Reported Performance Table'!$D47='Master List'!$B$142)),"LUNA_Dimming","Dimming_Capability_and_Range"))</f>
        <v/>
      </c>
    </row>
    <row r="48" spans="1:12" x14ac:dyDescent="0.3">
      <c r="A48" s="49">
        <v>55</v>
      </c>
      <c r="B48" s="50"/>
      <c r="D48" s="21" t="e">
        <f>VLOOKUP('Reported Performance Table'!C48,'Master List'!$B$22:$C$41,2,FALSE)</f>
        <v>#N/A</v>
      </c>
      <c r="E48" t="e">
        <f>VLOOKUP('Reported Performance Table'!D48,'Master List'!$B$45:$C$143,2,FALSE)</f>
        <v>#N/A</v>
      </c>
      <c r="F48" t="e">
        <f>VLOOKUP('Reported Performance Table'!C48,'Master List'!$B$22:$D$42,3,FALSE)</f>
        <v>#N/A</v>
      </c>
      <c r="G48" s="94" t="e">
        <f>VLOOKUP('Reported Performance Table'!B48,'Master List'!$B$11:$D$19,3,FALSE)</f>
        <v>#N/A</v>
      </c>
      <c r="H48" t="e">
        <f t="shared" si="0"/>
        <v>#N/A</v>
      </c>
      <c r="I48" t="e">
        <f>IF(VLOOKUP('Reported Performance Table'!D48,'Master List'!$B$45:$D$143,3,FALSE)="","No",VLOOKUP('Reported Performance Table'!D48,'Master List'!$B$45:$D$143,3,FALSE))</f>
        <v>#N/A</v>
      </c>
      <c r="J48" s="169" t="str">
        <f>IF('Reported Performance Table'!D48="","",
  IF('Reported Performance Table'!E48="Yes",
   IF('Reported Performance Table'!F48="Premium","Premium_LUNA_CCT","LUNA_CCT"),
   IF('Reported Performance Table'!B48="Outdoor Luminaires",
    IF(OR('Reported Performance Table'!D48="Fuel Pump Canopy Luminaires",'Reported Performance Table'!D48="Sports Lighting"),
     IF('Reported Performance Table'!F48="Premium","Premium_Sports_and_Fuel_Pump_CCT", "Sports_and_Fuel_Pump_CCT"),
     IF('Reported Performance Table'!F48="Premium","Premium_Outdoor_CCT","Outdoor_CCT")),
    IF('Reported Performance Table'!F48="Premium","Premium_CCT","Reported_CCT"))))</f>
        <v/>
      </c>
      <c r="K48" t="str">
        <f>IF('Reported Performance Table'!D48="","",IF(J48="LUNA_CCT",VLOOKUP('Reported Performance Table'!D48,'Master List'!$B$45:$E$143,4,FALSE),"Reported_BUG"))</f>
        <v/>
      </c>
      <c r="L48" t="str">
        <f>IF('Reported Performance Table'!D48="","",IF(AND('Reported Performance Table'!$E48="Yes",OR('Reported Performance Table'!$D48='Master List'!$B$45,'Reported Performance Table'!$D48='Master List'!$B$46,'Reported Performance Table'!$D48='Master List'!$B$47,'Reported Performance Table'!$D48='Master List'!$B$49,'Reported Performance Table'!$D48='Master List'!$B$51,'Reported Performance Table'!$D48='Master List'!$B$115,'Reported Performance Table'!$D48='Master List'!$B$118,'Reported Performance Table'!$D48='Master List'!$B$142)),"LUNA_Dimming","Dimming_Capability_and_Range"))</f>
        <v/>
      </c>
    </row>
    <row r="49" spans="1:12" x14ac:dyDescent="0.3">
      <c r="A49" s="49">
        <v>56</v>
      </c>
      <c r="B49" s="50"/>
      <c r="D49" s="21" t="e">
        <f>VLOOKUP('Reported Performance Table'!C49,'Master List'!$B$22:$C$41,2,FALSE)</f>
        <v>#N/A</v>
      </c>
      <c r="E49" t="e">
        <f>VLOOKUP('Reported Performance Table'!D49,'Master List'!$B$45:$C$143,2,FALSE)</f>
        <v>#N/A</v>
      </c>
      <c r="F49" t="e">
        <f>VLOOKUP('Reported Performance Table'!C49,'Master List'!$B$22:$D$42,3,FALSE)</f>
        <v>#N/A</v>
      </c>
      <c r="G49" s="94" t="e">
        <f>VLOOKUP('Reported Performance Table'!B49,'Master List'!$B$11:$D$19,3,FALSE)</f>
        <v>#N/A</v>
      </c>
      <c r="H49" t="e">
        <f t="shared" si="0"/>
        <v>#N/A</v>
      </c>
      <c r="I49" t="e">
        <f>IF(VLOOKUP('Reported Performance Table'!D49,'Master List'!$B$45:$D$143,3,FALSE)="","No",VLOOKUP('Reported Performance Table'!D49,'Master List'!$B$45:$D$143,3,FALSE))</f>
        <v>#N/A</v>
      </c>
      <c r="J49" s="169" t="str">
        <f>IF('Reported Performance Table'!D49="","",
  IF('Reported Performance Table'!E49="Yes",
   IF('Reported Performance Table'!F49="Premium","Premium_LUNA_CCT","LUNA_CCT"),
   IF('Reported Performance Table'!B49="Outdoor Luminaires",
    IF(OR('Reported Performance Table'!D49="Fuel Pump Canopy Luminaires",'Reported Performance Table'!D49="Sports Lighting"),
     IF('Reported Performance Table'!F49="Premium","Premium_Sports_and_Fuel_Pump_CCT", "Sports_and_Fuel_Pump_CCT"),
     IF('Reported Performance Table'!F49="Premium","Premium_Outdoor_CCT","Outdoor_CCT")),
    IF('Reported Performance Table'!F49="Premium","Premium_CCT","Reported_CCT"))))</f>
        <v/>
      </c>
      <c r="K49" t="str">
        <f>IF('Reported Performance Table'!D49="","",IF(J49="LUNA_CCT",VLOOKUP('Reported Performance Table'!D49,'Master List'!$B$45:$E$143,4,FALSE),"Reported_BUG"))</f>
        <v/>
      </c>
      <c r="L49" t="str">
        <f>IF('Reported Performance Table'!D49="","",IF(AND('Reported Performance Table'!$E49="Yes",OR('Reported Performance Table'!$D49='Master List'!$B$45,'Reported Performance Table'!$D49='Master List'!$B$46,'Reported Performance Table'!$D49='Master List'!$B$47,'Reported Performance Table'!$D49='Master List'!$B$49,'Reported Performance Table'!$D49='Master List'!$B$51,'Reported Performance Table'!$D49='Master List'!$B$115,'Reported Performance Table'!$D49='Master List'!$B$118,'Reported Performance Table'!$D49='Master List'!$B$142)),"LUNA_Dimming","Dimming_Capability_and_Range"))</f>
        <v/>
      </c>
    </row>
    <row r="50" spans="1:12" x14ac:dyDescent="0.3">
      <c r="A50" s="49">
        <v>57</v>
      </c>
      <c r="B50" s="50"/>
      <c r="D50" s="21" t="e">
        <f>VLOOKUP('Reported Performance Table'!C50,'Master List'!$B$22:$C$41,2,FALSE)</f>
        <v>#N/A</v>
      </c>
      <c r="E50" t="e">
        <f>VLOOKUP('Reported Performance Table'!D50,'Master List'!$B$45:$C$143,2,FALSE)</f>
        <v>#N/A</v>
      </c>
      <c r="F50" t="e">
        <f>VLOOKUP('Reported Performance Table'!C50,'Master List'!$B$22:$D$42,3,FALSE)</f>
        <v>#N/A</v>
      </c>
      <c r="G50" s="94" t="e">
        <f>VLOOKUP('Reported Performance Table'!B50,'Master List'!$B$11:$D$19,3,FALSE)</f>
        <v>#N/A</v>
      </c>
      <c r="H50" t="e">
        <f t="shared" si="0"/>
        <v>#N/A</v>
      </c>
      <c r="I50" t="e">
        <f>IF(VLOOKUP('Reported Performance Table'!D50,'Master List'!$B$45:$D$143,3,FALSE)="","No",VLOOKUP('Reported Performance Table'!D50,'Master List'!$B$45:$D$143,3,FALSE))</f>
        <v>#N/A</v>
      </c>
      <c r="J50" s="169" t="str">
        <f>IF('Reported Performance Table'!D50="","",
  IF('Reported Performance Table'!E50="Yes",
   IF('Reported Performance Table'!F50="Premium","Premium_LUNA_CCT","LUNA_CCT"),
   IF('Reported Performance Table'!B50="Outdoor Luminaires",
    IF(OR('Reported Performance Table'!D50="Fuel Pump Canopy Luminaires",'Reported Performance Table'!D50="Sports Lighting"),
     IF('Reported Performance Table'!F50="Premium","Premium_Sports_and_Fuel_Pump_CCT", "Sports_and_Fuel_Pump_CCT"),
     IF('Reported Performance Table'!F50="Premium","Premium_Outdoor_CCT","Outdoor_CCT")),
    IF('Reported Performance Table'!F50="Premium","Premium_CCT","Reported_CCT"))))</f>
        <v/>
      </c>
      <c r="K50" t="str">
        <f>IF('Reported Performance Table'!D50="","",IF(J50="LUNA_CCT",VLOOKUP('Reported Performance Table'!D50,'Master List'!$B$45:$E$143,4,FALSE),"Reported_BUG"))</f>
        <v/>
      </c>
      <c r="L50" t="str">
        <f>IF('Reported Performance Table'!D50="","",IF(AND('Reported Performance Table'!$E50="Yes",OR('Reported Performance Table'!$D50='Master List'!$B$45,'Reported Performance Table'!$D50='Master List'!$B$46,'Reported Performance Table'!$D50='Master List'!$B$47,'Reported Performance Table'!$D50='Master List'!$B$49,'Reported Performance Table'!$D50='Master List'!$B$51,'Reported Performance Table'!$D50='Master List'!$B$115,'Reported Performance Table'!$D50='Master List'!$B$118,'Reported Performance Table'!$D50='Master List'!$B$142)),"LUNA_Dimming","Dimming_Capability_and_Range"))</f>
        <v/>
      </c>
    </row>
    <row r="51" spans="1:12" x14ac:dyDescent="0.3">
      <c r="A51" s="49">
        <v>58</v>
      </c>
      <c r="B51" s="50"/>
      <c r="D51" s="21" t="e">
        <f>VLOOKUP('Reported Performance Table'!C51,'Master List'!$B$22:$C$41,2,FALSE)</f>
        <v>#N/A</v>
      </c>
      <c r="E51" t="e">
        <f>VLOOKUP('Reported Performance Table'!D51,'Master List'!$B$45:$C$143,2,FALSE)</f>
        <v>#N/A</v>
      </c>
      <c r="F51" t="e">
        <f>VLOOKUP('Reported Performance Table'!C51,'Master List'!$B$22:$D$42,3,FALSE)</f>
        <v>#N/A</v>
      </c>
      <c r="G51" s="94" t="e">
        <f>VLOOKUP('Reported Performance Table'!B51,'Master List'!$B$11:$D$19,3,FALSE)</f>
        <v>#N/A</v>
      </c>
      <c r="H51" t="e">
        <f t="shared" si="0"/>
        <v>#N/A</v>
      </c>
      <c r="I51" t="e">
        <f>IF(VLOOKUP('Reported Performance Table'!D51,'Master List'!$B$45:$D$143,3,FALSE)="","No",VLOOKUP('Reported Performance Table'!D51,'Master List'!$B$45:$D$143,3,FALSE))</f>
        <v>#N/A</v>
      </c>
      <c r="J51" s="169" t="str">
        <f>IF('Reported Performance Table'!D51="","",
  IF('Reported Performance Table'!E51="Yes",
   IF('Reported Performance Table'!F51="Premium","Premium_LUNA_CCT","LUNA_CCT"),
   IF('Reported Performance Table'!B51="Outdoor Luminaires",
    IF(OR('Reported Performance Table'!D51="Fuel Pump Canopy Luminaires",'Reported Performance Table'!D51="Sports Lighting"),
     IF('Reported Performance Table'!F51="Premium","Premium_Sports_and_Fuel_Pump_CCT", "Sports_and_Fuel_Pump_CCT"),
     IF('Reported Performance Table'!F51="Premium","Premium_Outdoor_CCT","Outdoor_CCT")),
    IF('Reported Performance Table'!F51="Premium","Premium_CCT","Reported_CCT"))))</f>
        <v/>
      </c>
      <c r="K51" t="str">
        <f>IF('Reported Performance Table'!D51="","",IF(J51="LUNA_CCT",VLOOKUP('Reported Performance Table'!D51,'Master List'!$B$45:$E$143,4,FALSE),"Reported_BUG"))</f>
        <v/>
      </c>
      <c r="L51" t="str">
        <f>IF('Reported Performance Table'!D51="","",IF(AND('Reported Performance Table'!$E51="Yes",OR('Reported Performance Table'!$D51='Master List'!$B$45,'Reported Performance Table'!$D51='Master List'!$B$46,'Reported Performance Table'!$D51='Master List'!$B$47,'Reported Performance Table'!$D51='Master List'!$B$49,'Reported Performance Table'!$D51='Master List'!$B$51,'Reported Performance Table'!$D51='Master List'!$B$115,'Reported Performance Table'!$D51='Master List'!$B$118,'Reported Performance Table'!$D51='Master List'!$B$142)),"LUNA_Dimming","Dimming_Capability_and_Range"))</f>
        <v/>
      </c>
    </row>
    <row r="52" spans="1:12" x14ac:dyDescent="0.3">
      <c r="A52" s="49">
        <v>59</v>
      </c>
      <c r="B52" s="50"/>
      <c r="D52" s="21" t="e">
        <f>VLOOKUP('Reported Performance Table'!C52,'Master List'!$B$22:$C$41,2,FALSE)</f>
        <v>#N/A</v>
      </c>
      <c r="E52" t="e">
        <f>VLOOKUP('Reported Performance Table'!D52,'Master List'!$B$45:$C$143,2,FALSE)</f>
        <v>#N/A</v>
      </c>
      <c r="F52" t="e">
        <f>VLOOKUP('Reported Performance Table'!C52,'Master List'!$B$22:$D$42,3,FALSE)</f>
        <v>#N/A</v>
      </c>
      <c r="G52" s="94" t="e">
        <f>VLOOKUP('Reported Performance Table'!B52,'Master List'!$B$11:$D$19,3,FALSE)</f>
        <v>#N/A</v>
      </c>
      <c r="H52" t="e">
        <f t="shared" si="0"/>
        <v>#N/A</v>
      </c>
      <c r="I52" t="e">
        <f>IF(VLOOKUP('Reported Performance Table'!D52,'Master List'!$B$45:$D$143,3,FALSE)="","No",VLOOKUP('Reported Performance Table'!D52,'Master List'!$B$45:$D$143,3,FALSE))</f>
        <v>#N/A</v>
      </c>
      <c r="J52" s="169" t="str">
        <f>IF('Reported Performance Table'!D52="","",
  IF('Reported Performance Table'!E52="Yes",
   IF('Reported Performance Table'!F52="Premium","Premium_LUNA_CCT","LUNA_CCT"),
   IF('Reported Performance Table'!B52="Outdoor Luminaires",
    IF(OR('Reported Performance Table'!D52="Fuel Pump Canopy Luminaires",'Reported Performance Table'!D52="Sports Lighting"),
     IF('Reported Performance Table'!F52="Premium","Premium_Sports_and_Fuel_Pump_CCT", "Sports_and_Fuel_Pump_CCT"),
     IF('Reported Performance Table'!F52="Premium","Premium_Outdoor_CCT","Outdoor_CCT")),
    IF('Reported Performance Table'!F52="Premium","Premium_CCT","Reported_CCT"))))</f>
        <v/>
      </c>
      <c r="K52" t="str">
        <f>IF('Reported Performance Table'!D52="","",IF(J52="LUNA_CCT",VLOOKUP('Reported Performance Table'!D52,'Master List'!$B$45:$E$143,4,FALSE),"Reported_BUG"))</f>
        <v/>
      </c>
      <c r="L52" t="str">
        <f>IF('Reported Performance Table'!D52="","",IF(AND('Reported Performance Table'!$E52="Yes",OR('Reported Performance Table'!$D52='Master List'!$B$45,'Reported Performance Table'!$D52='Master List'!$B$46,'Reported Performance Table'!$D52='Master List'!$B$47,'Reported Performance Table'!$D52='Master List'!$B$49,'Reported Performance Table'!$D52='Master List'!$B$51,'Reported Performance Table'!$D52='Master List'!$B$115,'Reported Performance Table'!$D52='Master List'!$B$118,'Reported Performance Table'!$D52='Master List'!$B$142)),"LUNA_Dimming","Dimming_Capability_and_Range"))</f>
        <v/>
      </c>
    </row>
    <row r="53" spans="1:12" x14ac:dyDescent="0.3">
      <c r="A53" s="49">
        <v>60</v>
      </c>
      <c r="B53" s="50"/>
      <c r="D53" s="21" t="e">
        <f>VLOOKUP('Reported Performance Table'!C53,'Master List'!$B$22:$C$41,2,FALSE)</f>
        <v>#N/A</v>
      </c>
      <c r="E53" t="e">
        <f>VLOOKUP('Reported Performance Table'!D53,'Master List'!$B$45:$C$143,2,FALSE)</f>
        <v>#N/A</v>
      </c>
      <c r="F53" t="e">
        <f>VLOOKUP('Reported Performance Table'!C53,'Master List'!$B$22:$D$42,3,FALSE)</f>
        <v>#N/A</v>
      </c>
      <c r="G53" s="94" t="e">
        <f>VLOOKUP('Reported Performance Table'!B53,'Master List'!$B$11:$D$19,3,FALSE)</f>
        <v>#N/A</v>
      </c>
      <c r="H53" t="e">
        <f t="shared" si="0"/>
        <v>#N/A</v>
      </c>
      <c r="I53" t="e">
        <f>IF(VLOOKUP('Reported Performance Table'!D53,'Master List'!$B$45:$D$143,3,FALSE)="","No",VLOOKUP('Reported Performance Table'!D53,'Master List'!$B$45:$D$143,3,FALSE))</f>
        <v>#N/A</v>
      </c>
      <c r="J53" s="169" t="str">
        <f>IF('Reported Performance Table'!D53="","",
  IF('Reported Performance Table'!E53="Yes",
   IF('Reported Performance Table'!F53="Premium","Premium_LUNA_CCT","LUNA_CCT"),
   IF('Reported Performance Table'!B53="Outdoor Luminaires",
    IF(OR('Reported Performance Table'!D53="Fuel Pump Canopy Luminaires",'Reported Performance Table'!D53="Sports Lighting"),
     IF('Reported Performance Table'!F53="Premium","Premium_Sports_and_Fuel_Pump_CCT", "Sports_and_Fuel_Pump_CCT"),
     IF('Reported Performance Table'!F53="Premium","Premium_Outdoor_CCT","Outdoor_CCT")),
    IF('Reported Performance Table'!F53="Premium","Premium_CCT","Reported_CCT"))))</f>
        <v/>
      </c>
      <c r="K53" t="str">
        <f>IF('Reported Performance Table'!D53="","",IF(J53="LUNA_CCT",VLOOKUP('Reported Performance Table'!D53,'Master List'!$B$45:$E$143,4,FALSE),"Reported_BUG"))</f>
        <v/>
      </c>
      <c r="L53" t="str">
        <f>IF('Reported Performance Table'!D53="","",IF(AND('Reported Performance Table'!$E53="Yes",OR('Reported Performance Table'!$D53='Master List'!$B$45,'Reported Performance Table'!$D53='Master List'!$B$46,'Reported Performance Table'!$D53='Master List'!$B$47,'Reported Performance Table'!$D53='Master List'!$B$49,'Reported Performance Table'!$D53='Master List'!$B$51,'Reported Performance Table'!$D53='Master List'!$B$115,'Reported Performance Table'!$D53='Master List'!$B$118,'Reported Performance Table'!$D53='Master List'!$B$142)),"LUNA_Dimming","Dimming_Capability_and_Range"))</f>
        <v/>
      </c>
    </row>
    <row r="54" spans="1:12" x14ac:dyDescent="0.3">
      <c r="A54" s="49">
        <v>61</v>
      </c>
      <c r="B54" s="50"/>
      <c r="D54" s="21" t="e">
        <f>VLOOKUP('Reported Performance Table'!C54,'Master List'!$B$22:$C$41,2,FALSE)</f>
        <v>#N/A</v>
      </c>
      <c r="E54" t="e">
        <f>VLOOKUP('Reported Performance Table'!D54,'Master List'!$B$45:$C$143,2,FALSE)</f>
        <v>#N/A</v>
      </c>
      <c r="F54" t="e">
        <f>VLOOKUP('Reported Performance Table'!C54,'Master List'!$B$22:$D$42,3,FALSE)</f>
        <v>#N/A</v>
      </c>
      <c r="G54" s="94" t="e">
        <f>VLOOKUP('Reported Performance Table'!B54,'Master List'!$B$11:$D$19,3,FALSE)</f>
        <v>#N/A</v>
      </c>
      <c r="H54" t="e">
        <f t="shared" si="0"/>
        <v>#N/A</v>
      </c>
      <c r="I54" t="e">
        <f>IF(VLOOKUP('Reported Performance Table'!D54,'Master List'!$B$45:$D$143,3,FALSE)="","No",VLOOKUP('Reported Performance Table'!D54,'Master List'!$B$45:$D$143,3,FALSE))</f>
        <v>#N/A</v>
      </c>
      <c r="J54" s="169" t="str">
        <f>IF('Reported Performance Table'!D54="","",
  IF('Reported Performance Table'!E54="Yes",
   IF('Reported Performance Table'!F54="Premium","Premium_LUNA_CCT","LUNA_CCT"),
   IF('Reported Performance Table'!B54="Outdoor Luminaires",
    IF(OR('Reported Performance Table'!D54="Fuel Pump Canopy Luminaires",'Reported Performance Table'!D54="Sports Lighting"),
     IF('Reported Performance Table'!F54="Premium","Premium_Sports_and_Fuel_Pump_CCT", "Sports_and_Fuel_Pump_CCT"),
     IF('Reported Performance Table'!F54="Premium","Premium_Outdoor_CCT","Outdoor_CCT")),
    IF('Reported Performance Table'!F54="Premium","Premium_CCT","Reported_CCT"))))</f>
        <v/>
      </c>
      <c r="K54" t="str">
        <f>IF('Reported Performance Table'!D54="","",IF(J54="LUNA_CCT",VLOOKUP('Reported Performance Table'!D54,'Master List'!$B$45:$E$143,4,FALSE),"Reported_BUG"))</f>
        <v/>
      </c>
      <c r="L54" t="str">
        <f>IF('Reported Performance Table'!D54="","",IF(AND('Reported Performance Table'!$E54="Yes",OR('Reported Performance Table'!$D54='Master List'!$B$45,'Reported Performance Table'!$D54='Master List'!$B$46,'Reported Performance Table'!$D54='Master List'!$B$47,'Reported Performance Table'!$D54='Master List'!$B$49,'Reported Performance Table'!$D54='Master List'!$B$51,'Reported Performance Table'!$D54='Master List'!$B$115,'Reported Performance Table'!$D54='Master List'!$B$118,'Reported Performance Table'!$D54='Master List'!$B$142)),"LUNA_Dimming","Dimming_Capability_and_Range"))</f>
        <v/>
      </c>
    </row>
    <row r="55" spans="1:12" x14ac:dyDescent="0.3">
      <c r="A55" s="49">
        <v>62</v>
      </c>
      <c r="B55" s="50"/>
      <c r="D55" s="21" t="e">
        <f>VLOOKUP('Reported Performance Table'!C55,'Master List'!$B$22:$C$41,2,FALSE)</f>
        <v>#N/A</v>
      </c>
      <c r="E55" t="e">
        <f>VLOOKUP('Reported Performance Table'!D55,'Master List'!$B$45:$C$143,2,FALSE)</f>
        <v>#N/A</v>
      </c>
      <c r="F55" t="e">
        <f>VLOOKUP('Reported Performance Table'!C55,'Master List'!$B$22:$D$42,3,FALSE)</f>
        <v>#N/A</v>
      </c>
      <c r="G55" s="94" t="e">
        <f>VLOOKUP('Reported Performance Table'!B55,'Master List'!$B$11:$D$19,3,FALSE)</f>
        <v>#N/A</v>
      </c>
      <c r="H55" t="e">
        <f t="shared" si="0"/>
        <v>#N/A</v>
      </c>
      <c r="I55" t="e">
        <f>IF(VLOOKUP('Reported Performance Table'!D55,'Master List'!$B$45:$D$143,3,FALSE)="","No",VLOOKUP('Reported Performance Table'!D55,'Master List'!$B$45:$D$143,3,FALSE))</f>
        <v>#N/A</v>
      </c>
      <c r="J55" s="169" t="str">
        <f>IF('Reported Performance Table'!D55="","",
  IF('Reported Performance Table'!E55="Yes",
   IF('Reported Performance Table'!F55="Premium","Premium_LUNA_CCT","LUNA_CCT"),
   IF('Reported Performance Table'!B55="Outdoor Luminaires",
    IF(OR('Reported Performance Table'!D55="Fuel Pump Canopy Luminaires",'Reported Performance Table'!D55="Sports Lighting"),
     IF('Reported Performance Table'!F55="Premium","Premium_Sports_and_Fuel_Pump_CCT", "Sports_and_Fuel_Pump_CCT"),
     IF('Reported Performance Table'!F55="Premium","Premium_Outdoor_CCT","Outdoor_CCT")),
    IF('Reported Performance Table'!F55="Premium","Premium_CCT","Reported_CCT"))))</f>
        <v/>
      </c>
      <c r="K55" t="str">
        <f>IF('Reported Performance Table'!D55="","",IF(J55="LUNA_CCT",VLOOKUP('Reported Performance Table'!D55,'Master List'!$B$45:$E$143,4,FALSE),"Reported_BUG"))</f>
        <v/>
      </c>
      <c r="L55" t="str">
        <f>IF('Reported Performance Table'!D55="","",IF(AND('Reported Performance Table'!$E55="Yes",OR('Reported Performance Table'!$D55='Master List'!$B$45,'Reported Performance Table'!$D55='Master List'!$B$46,'Reported Performance Table'!$D55='Master List'!$B$47,'Reported Performance Table'!$D55='Master List'!$B$49,'Reported Performance Table'!$D55='Master List'!$B$51,'Reported Performance Table'!$D55='Master List'!$B$115,'Reported Performance Table'!$D55='Master List'!$B$118,'Reported Performance Table'!$D55='Master List'!$B$142)),"LUNA_Dimming","Dimming_Capability_and_Range"))</f>
        <v/>
      </c>
    </row>
    <row r="56" spans="1:12" x14ac:dyDescent="0.3">
      <c r="A56" s="49">
        <v>63</v>
      </c>
      <c r="B56" s="50"/>
      <c r="D56" s="21" t="e">
        <f>VLOOKUP('Reported Performance Table'!C56,'Master List'!$B$22:$C$41,2,FALSE)</f>
        <v>#N/A</v>
      </c>
      <c r="E56" t="e">
        <f>VLOOKUP('Reported Performance Table'!D56,'Master List'!$B$45:$C$143,2,FALSE)</f>
        <v>#N/A</v>
      </c>
      <c r="F56" t="e">
        <f>VLOOKUP('Reported Performance Table'!C56,'Master List'!$B$22:$D$42,3,FALSE)</f>
        <v>#N/A</v>
      </c>
      <c r="G56" s="94" t="e">
        <f>VLOOKUP('Reported Performance Table'!B56,'Master List'!$B$11:$D$19,3,FALSE)</f>
        <v>#N/A</v>
      </c>
      <c r="H56" t="e">
        <f t="shared" si="0"/>
        <v>#N/A</v>
      </c>
      <c r="I56" t="e">
        <f>IF(VLOOKUP('Reported Performance Table'!D56,'Master List'!$B$45:$D$143,3,FALSE)="","No",VLOOKUP('Reported Performance Table'!D56,'Master List'!$B$45:$D$143,3,FALSE))</f>
        <v>#N/A</v>
      </c>
      <c r="J56" s="169" t="str">
        <f>IF('Reported Performance Table'!D56="","",
  IF('Reported Performance Table'!E56="Yes",
   IF('Reported Performance Table'!F56="Premium","Premium_LUNA_CCT","LUNA_CCT"),
   IF('Reported Performance Table'!B56="Outdoor Luminaires",
    IF(OR('Reported Performance Table'!D56="Fuel Pump Canopy Luminaires",'Reported Performance Table'!D56="Sports Lighting"),
     IF('Reported Performance Table'!F56="Premium","Premium_Sports_and_Fuel_Pump_CCT", "Sports_and_Fuel_Pump_CCT"),
     IF('Reported Performance Table'!F56="Premium","Premium_Outdoor_CCT","Outdoor_CCT")),
    IF('Reported Performance Table'!F56="Premium","Premium_CCT","Reported_CCT"))))</f>
        <v/>
      </c>
      <c r="K56" t="str">
        <f>IF('Reported Performance Table'!D56="","",IF(J56="LUNA_CCT",VLOOKUP('Reported Performance Table'!D56,'Master List'!$B$45:$E$143,4,FALSE),"Reported_BUG"))</f>
        <v/>
      </c>
      <c r="L56" t="str">
        <f>IF('Reported Performance Table'!D56="","",IF(AND('Reported Performance Table'!$E56="Yes",OR('Reported Performance Table'!$D56='Master List'!$B$45,'Reported Performance Table'!$D56='Master List'!$B$46,'Reported Performance Table'!$D56='Master List'!$B$47,'Reported Performance Table'!$D56='Master List'!$B$49,'Reported Performance Table'!$D56='Master List'!$B$51,'Reported Performance Table'!$D56='Master List'!$B$115,'Reported Performance Table'!$D56='Master List'!$B$118,'Reported Performance Table'!$D56='Master List'!$B$142)),"LUNA_Dimming","Dimming_Capability_and_Range"))</f>
        <v/>
      </c>
    </row>
    <row r="57" spans="1:12" x14ac:dyDescent="0.3">
      <c r="A57" s="49">
        <v>64</v>
      </c>
      <c r="B57" s="50"/>
      <c r="D57" s="21" t="e">
        <f>VLOOKUP('Reported Performance Table'!C57,'Master List'!$B$22:$C$41,2,FALSE)</f>
        <v>#N/A</v>
      </c>
      <c r="E57" t="e">
        <f>VLOOKUP('Reported Performance Table'!D57,'Master List'!$B$45:$C$143,2,FALSE)</f>
        <v>#N/A</v>
      </c>
      <c r="F57" t="e">
        <f>VLOOKUP('Reported Performance Table'!C57,'Master List'!$B$22:$D$42,3,FALSE)</f>
        <v>#N/A</v>
      </c>
      <c r="G57" s="94" t="e">
        <f>VLOOKUP('Reported Performance Table'!B57,'Master List'!$B$11:$D$19,3,FALSE)</f>
        <v>#N/A</v>
      </c>
      <c r="H57" t="e">
        <f t="shared" si="0"/>
        <v>#N/A</v>
      </c>
      <c r="I57" t="e">
        <f>IF(VLOOKUP('Reported Performance Table'!D57,'Master List'!$B$45:$D$143,3,FALSE)="","No",VLOOKUP('Reported Performance Table'!D57,'Master List'!$B$45:$D$143,3,FALSE))</f>
        <v>#N/A</v>
      </c>
      <c r="J57" s="169" t="str">
        <f>IF('Reported Performance Table'!D57="","",
  IF('Reported Performance Table'!E57="Yes",
   IF('Reported Performance Table'!F57="Premium","Premium_LUNA_CCT","LUNA_CCT"),
   IF('Reported Performance Table'!B57="Outdoor Luminaires",
    IF(OR('Reported Performance Table'!D57="Fuel Pump Canopy Luminaires",'Reported Performance Table'!D57="Sports Lighting"),
     IF('Reported Performance Table'!F57="Premium","Premium_Sports_and_Fuel_Pump_CCT", "Sports_and_Fuel_Pump_CCT"),
     IF('Reported Performance Table'!F57="Premium","Premium_Outdoor_CCT","Outdoor_CCT")),
    IF('Reported Performance Table'!F57="Premium","Premium_CCT","Reported_CCT"))))</f>
        <v/>
      </c>
      <c r="K57" t="str">
        <f>IF('Reported Performance Table'!D57="","",IF(J57="LUNA_CCT",VLOOKUP('Reported Performance Table'!D57,'Master List'!$B$45:$E$143,4,FALSE),"Reported_BUG"))</f>
        <v/>
      </c>
      <c r="L57" t="str">
        <f>IF('Reported Performance Table'!D57="","",IF(AND('Reported Performance Table'!$E57="Yes",OR('Reported Performance Table'!$D57='Master List'!$B$45,'Reported Performance Table'!$D57='Master List'!$B$46,'Reported Performance Table'!$D57='Master List'!$B$47,'Reported Performance Table'!$D57='Master List'!$B$49,'Reported Performance Table'!$D57='Master List'!$B$51,'Reported Performance Table'!$D57='Master List'!$B$115,'Reported Performance Table'!$D57='Master List'!$B$118,'Reported Performance Table'!$D57='Master List'!$B$142)),"LUNA_Dimming","Dimming_Capability_and_Range"))</f>
        <v/>
      </c>
    </row>
    <row r="58" spans="1:12" x14ac:dyDescent="0.3">
      <c r="A58" s="49">
        <v>65</v>
      </c>
      <c r="B58" s="50"/>
      <c r="D58" s="21" t="e">
        <f>VLOOKUP('Reported Performance Table'!C58,'Master List'!$B$22:$C$41,2,FALSE)</f>
        <v>#N/A</v>
      </c>
      <c r="E58" t="e">
        <f>VLOOKUP('Reported Performance Table'!D58,'Master List'!$B$45:$C$143,2,FALSE)</f>
        <v>#N/A</v>
      </c>
      <c r="F58" t="e">
        <f>VLOOKUP('Reported Performance Table'!C58,'Master List'!$B$22:$D$42,3,FALSE)</f>
        <v>#N/A</v>
      </c>
      <c r="G58" s="94" t="e">
        <f>VLOOKUP('Reported Performance Table'!B58,'Master List'!$B$11:$D$19,3,FALSE)</f>
        <v>#N/A</v>
      </c>
      <c r="H58" t="e">
        <f t="shared" si="0"/>
        <v>#N/A</v>
      </c>
      <c r="I58" t="e">
        <f>IF(VLOOKUP('Reported Performance Table'!D58,'Master List'!$B$45:$D$143,3,FALSE)="","No",VLOOKUP('Reported Performance Table'!D58,'Master List'!$B$45:$D$143,3,FALSE))</f>
        <v>#N/A</v>
      </c>
      <c r="J58" s="169" t="str">
        <f>IF('Reported Performance Table'!D58="","",
  IF('Reported Performance Table'!E58="Yes",
   IF('Reported Performance Table'!F58="Premium","Premium_LUNA_CCT","LUNA_CCT"),
   IF('Reported Performance Table'!B58="Outdoor Luminaires",
    IF(OR('Reported Performance Table'!D58="Fuel Pump Canopy Luminaires",'Reported Performance Table'!D58="Sports Lighting"),
     IF('Reported Performance Table'!F58="Premium","Premium_Sports_and_Fuel_Pump_CCT", "Sports_and_Fuel_Pump_CCT"),
     IF('Reported Performance Table'!F58="Premium","Premium_Outdoor_CCT","Outdoor_CCT")),
    IF('Reported Performance Table'!F58="Premium","Premium_CCT","Reported_CCT"))))</f>
        <v/>
      </c>
      <c r="K58" t="str">
        <f>IF('Reported Performance Table'!D58="","",IF(J58="LUNA_CCT",VLOOKUP('Reported Performance Table'!D58,'Master List'!$B$45:$E$143,4,FALSE),"Reported_BUG"))</f>
        <v/>
      </c>
      <c r="L58" t="str">
        <f>IF('Reported Performance Table'!D58="","",IF(AND('Reported Performance Table'!$E58="Yes",OR('Reported Performance Table'!$D58='Master List'!$B$45,'Reported Performance Table'!$D58='Master List'!$B$46,'Reported Performance Table'!$D58='Master List'!$B$47,'Reported Performance Table'!$D58='Master List'!$B$49,'Reported Performance Table'!$D58='Master List'!$B$51,'Reported Performance Table'!$D58='Master List'!$B$115,'Reported Performance Table'!$D58='Master List'!$B$118,'Reported Performance Table'!$D58='Master List'!$B$142)),"LUNA_Dimming","Dimming_Capability_and_Range"))</f>
        <v/>
      </c>
    </row>
    <row r="59" spans="1:12" x14ac:dyDescent="0.3">
      <c r="A59" s="49">
        <v>66</v>
      </c>
      <c r="B59" s="50"/>
      <c r="D59" s="21" t="e">
        <f>VLOOKUP('Reported Performance Table'!C59,'Master List'!$B$22:$C$41,2,FALSE)</f>
        <v>#N/A</v>
      </c>
      <c r="E59" t="e">
        <f>VLOOKUP('Reported Performance Table'!D59,'Master List'!$B$45:$C$143,2,FALSE)</f>
        <v>#N/A</v>
      </c>
      <c r="F59" t="e">
        <f>VLOOKUP('Reported Performance Table'!C59,'Master List'!$B$22:$D$42,3,FALSE)</f>
        <v>#N/A</v>
      </c>
      <c r="G59" s="94" t="e">
        <f>VLOOKUP('Reported Performance Table'!B59,'Master List'!$B$11:$D$19,3,FALSE)</f>
        <v>#N/A</v>
      </c>
      <c r="H59" t="e">
        <f t="shared" si="0"/>
        <v>#N/A</v>
      </c>
      <c r="I59" t="e">
        <f>IF(VLOOKUP('Reported Performance Table'!D59,'Master List'!$B$45:$D$143,3,FALSE)="","No",VLOOKUP('Reported Performance Table'!D59,'Master List'!$B$45:$D$143,3,FALSE))</f>
        <v>#N/A</v>
      </c>
      <c r="J59" s="169" t="str">
        <f>IF('Reported Performance Table'!D59="","",
  IF('Reported Performance Table'!E59="Yes",
   IF('Reported Performance Table'!F59="Premium","Premium_LUNA_CCT","LUNA_CCT"),
   IF('Reported Performance Table'!B59="Outdoor Luminaires",
    IF(OR('Reported Performance Table'!D59="Fuel Pump Canopy Luminaires",'Reported Performance Table'!D59="Sports Lighting"),
     IF('Reported Performance Table'!F59="Premium","Premium_Sports_and_Fuel_Pump_CCT", "Sports_and_Fuel_Pump_CCT"),
     IF('Reported Performance Table'!F59="Premium","Premium_Outdoor_CCT","Outdoor_CCT")),
    IF('Reported Performance Table'!F59="Premium","Premium_CCT","Reported_CCT"))))</f>
        <v/>
      </c>
      <c r="K59" t="str">
        <f>IF('Reported Performance Table'!D59="","",IF(J59="LUNA_CCT",VLOOKUP('Reported Performance Table'!D59,'Master List'!$B$45:$E$143,4,FALSE),"Reported_BUG"))</f>
        <v/>
      </c>
      <c r="L59" t="str">
        <f>IF('Reported Performance Table'!D59="","",IF(AND('Reported Performance Table'!$E59="Yes",OR('Reported Performance Table'!$D59='Master List'!$B$45,'Reported Performance Table'!$D59='Master List'!$B$46,'Reported Performance Table'!$D59='Master List'!$B$47,'Reported Performance Table'!$D59='Master List'!$B$49,'Reported Performance Table'!$D59='Master List'!$B$51,'Reported Performance Table'!$D59='Master List'!$B$115,'Reported Performance Table'!$D59='Master List'!$B$118,'Reported Performance Table'!$D59='Master List'!$B$142)),"LUNA_Dimming","Dimming_Capability_and_Range"))</f>
        <v/>
      </c>
    </row>
    <row r="60" spans="1:12" x14ac:dyDescent="0.3">
      <c r="A60" s="49">
        <v>67</v>
      </c>
      <c r="B60" s="50"/>
      <c r="D60" s="21" t="e">
        <f>VLOOKUP('Reported Performance Table'!C60,'Master List'!$B$22:$C$41,2,FALSE)</f>
        <v>#N/A</v>
      </c>
      <c r="E60" t="e">
        <f>VLOOKUP('Reported Performance Table'!D60,'Master List'!$B$45:$C$143,2,FALSE)</f>
        <v>#N/A</v>
      </c>
      <c r="F60" t="e">
        <f>VLOOKUP('Reported Performance Table'!C60,'Master List'!$B$22:$D$42,3,FALSE)</f>
        <v>#N/A</v>
      </c>
      <c r="G60" s="94" t="e">
        <f>VLOOKUP('Reported Performance Table'!B60,'Master List'!$B$11:$D$19,3,FALSE)</f>
        <v>#N/A</v>
      </c>
      <c r="H60" t="e">
        <f t="shared" si="0"/>
        <v>#N/A</v>
      </c>
      <c r="I60" t="e">
        <f>IF(VLOOKUP('Reported Performance Table'!D60,'Master List'!$B$45:$D$143,3,FALSE)="","No",VLOOKUP('Reported Performance Table'!D60,'Master List'!$B$45:$D$143,3,FALSE))</f>
        <v>#N/A</v>
      </c>
      <c r="J60" s="169" t="str">
        <f>IF('Reported Performance Table'!D60="","",
  IF('Reported Performance Table'!E60="Yes",
   IF('Reported Performance Table'!F60="Premium","Premium_LUNA_CCT","LUNA_CCT"),
   IF('Reported Performance Table'!B60="Outdoor Luminaires",
    IF(OR('Reported Performance Table'!D60="Fuel Pump Canopy Luminaires",'Reported Performance Table'!D60="Sports Lighting"),
     IF('Reported Performance Table'!F60="Premium","Premium_Sports_and_Fuel_Pump_CCT", "Sports_and_Fuel_Pump_CCT"),
     IF('Reported Performance Table'!F60="Premium","Premium_Outdoor_CCT","Outdoor_CCT")),
    IF('Reported Performance Table'!F60="Premium","Premium_CCT","Reported_CCT"))))</f>
        <v/>
      </c>
      <c r="K60" t="str">
        <f>IF('Reported Performance Table'!D60="","",IF(J60="LUNA_CCT",VLOOKUP('Reported Performance Table'!D60,'Master List'!$B$45:$E$143,4,FALSE),"Reported_BUG"))</f>
        <v/>
      </c>
      <c r="L60" t="str">
        <f>IF('Reported Performance Table'!D60="","",IF(AND('Reported Performance Table'!$E60="Yes",OR('Reported Performance Table'!$D60='Master List'!$B$45,'Reported Performance Table'!$D60='Master List'!$B$46,'Reported Performance Table'!$D60='Master List'!$B$47,'Reported Performance Table'!$D60='Master List'!$B$49,'Reported Performance Table'!$D60='Master List'!$B$51,'Reported Performance Table'!$D60='Master List'!$B$115,'Reported Performance Table'!$D60='Master List'!$B$118,'Reported Performance Table'!$D60='Master List'!$B$142)),"LUNA_Dimming","Dimming_Capability_and_Range"))</f>
        <v/>
      </c>
    </row>
    <row r="61" spans="1:12" x14ac:dyDescent="0.3">
      <c r="A61" s="49">
        <v>68</v>
      </c>
      <c r="B61" s="50"/>
      <c r="D61" s="21" t="e">
        <f>VLOOKUP('Reported Performance Table'!C61,'Master List'!$B$22:$C$41,2,FALSE)</f>
        <v>#N/A</v>
      </c>
      <c r="E61" t="e">
        <f>VLOOKUP('Reported Performance Table'!D61,'Master List'!$B$45:$C$143,2,FALSE)</f>
        <v>#N/A</v>
      </c>
      <c r="F61" t="e">
        <f>VLOOKUP('Reported Performance Table'!C61,'Master List'!$B$22:$D$42,3,FALSE)</f>
        <v>#N/A</v>
      </c>
      <c r="G61" s="94" t="e">
        <f>VLOOKUP('Reported Performance Table'!B61,'Master List'!$B$11:$D$19,3,FALSE)</f>
        <v>#N/A</v>
      </c>
      <c r="H61" t="e">
        <f t="shared" si="0"/>
        <v>#N/A</v>
      </c>
      <c r="I61" t="e">
        <f>IF(VLOOKUP('Reported Performance Table'!D61,'Master List'!$B$45:$D$143,3,FALSE)="","No",VLOOKUP('Reported Performance Table'!D61,'Master List'!$B$45:$D$143,3,FALSE))</f>
        <v>#N/A</v>
      </c>
      <c r="J61" s="169" t="str">
        <f>IF('Reported Performance Table'!D61="","",
  IF('Reported Performance Table'!E61="Yes",
   IF('Reported Performance Table'!F61="Premium","Premium_LUNA_CCT","LUNA_CCT"),
   IF('Reported Performance Table'!B61="Outdoor Luminaires",
    IF(OR('Reported Performance Table'!D61="Fuel Pump Canopy Luminaires",'Reported Performance Table'!D61="Sports Lighting"),
     IF('Reported Performance Table'!F61="Premium","Premium_Sports_and_Fuel_Pump_CCT", "Sports_and_Fuel_Pump_CCT"),
     IF('Reported Performance Table'!F61="Premium","Premium_Outdoor_CCT","Outdoor_CCT")),
    IF('Reported Performance Table'!F61="Premium","Premium_CCT","Reported_CCT"))))</f>
        <v/>
      </c>
      <c r="K61" t="str">
        <f>IF('Reported Performance Table'!D61="","",IF(J61="LUNA_CCT",VLOOKUP('Reported Performance Table'!D61,'Master List'!$B$45:$E$143,4,FALSE),"Reported_BUG"))</f>
        <v/>
      </c>
      <c r="L61" t="str">
        <f>IF('Reported Performance Table'!D61="","",IF(AND('Reported Performance Table'!$E61="Yes",OR('Reported Performance Table'!$D61='Master List'!$B$45,'Reported Performance Table'!$D61='Master List'!$B$46,'Reported Performance Table'!$D61='Master List'!$B$47,'Reported Performance Table'!$D61='Master List'!$B$49,'Reported Performance Table'!$D61='Master List'!$B$51,'Reported Performance Table'!$D61='Master List'!$B$115,'Reported Performance Table'!$D61='Master List'!$B$118,'Reported Performance Table'!$D61='Master List'!$B$142)),"LUNA_Dimming","Dimming_Capability_and_Range"))</f>
        <v/>
      </c>
    </row>
    <row r="62" spans="1:12" x14ac:dyDescent="0.3">
      <c r="A62" s="49">
        <v>69</v>
      </c>
      <c r="B62" s="50"/>
      <c r="D62" s="21" t="e">
        <f>VLOOKUP('Reported Performance Table'!C62,'Master List'!$B$22:$C$41,2,FALSE)</f>
        <v>#N/A</v>
      </c>
      <c r="E62" t="e">
        <f>VLOOKUP('Reported Performance Table'!D62,'Master List'!$B$45:$C$143,2,FALSE)</f>
        <v>#N/A</v>
      </c>
      <c r="F62" t="e">
        <f>VLOOKUP('Reported Performance Table'!C62,'Master List'!$B$22:$D$42,3,FALSE)</f>
        <v>#N/A</v>
      </c>
      <c r="G62" s="94" t="e">
        <f>VLOOKUP('Reported Performance Table'!B62,'Master List'!$B$11:$D$19,3,FALSE)</f>
        <v>#N/A</v>
      </c>
      <c r="H62" t="e">
        <f t="shared" si="0"/>
        <v>#N/A</v>
      </c>
      <c r="I62" t="e">
        <f>IF(VLOOKUP('Reported Performance Table'!D62,'Master List'!$B$45:$D$143,3,FALSE)="","No",VLOOKUP('Reported Performance Table'!D62,'Master List'!$B$45:$D$143,3,FALSE))</f>
        <v>#N/A</v>
      </c>
      <c r="J62" s="169" t="str">
        <f>IF('Reported Performance Table'!D62="","",
  IF('Reported Performance Table'!E62="Yes",
   IF('Reported Performance Table'!F62="Premium","Premium_LUNA_CCT","LUNA_CCT"),
   IF('Reported Performance Table'!B62="Outdoor Luminaires",
    IF(OR('Reported Performance Table'!D62="Fuel Pump Canopy Luminaires",'Reported Performance Table'!D62="Sports Lighting"),
     IF('Reported Performance Table'!F62="Premium","Premium_Sports_and_Fuel_Pump_CCT", "Sports_and_Fuel_Pump_CCT"),
     IF('Reported Performance Table'!F62="Premium","Premium_Outdoor_CCT","Outdoor_CCT")),
    IF('Reported Performance Table'!F62="Premium","Premium_CCT","Reported_CCT"))))</f>
        <v/>
      </c>
      <c r="K62" t="str">
        <f>IF('Reported Performance Table'!D62="","",IF(J62="LUNA_CCT",VLOOKUP('Reported Performance Table'!D62,'Master List'!$B$45:$E$143,4,FALSE),"Reported_BUG"))</f>
        <v/>
      </c>
      <c r="L62" t="str">
        <f>IF('Reported Performance Table'!D62="","",IF(AND('Reported Performance Table'!$E62="Yes",OR('Reported Performance Table'!$D62='Master List'!$B$45,'Reported Performance Table'!$D62='Master List'!$B$46,'Reported Performance Table'!$D62='Master List'!$B$47,'Reported Performance Table'!$D62='Master List'!$B$49,'Reported Performance Table'!$D62='Master List'!$B$51,'Reported Performance Table'!$D62='Master List'!$B$115,'Reported Performance Table'!$D62='Master List'!$B$118,'Reported Performance Table'!$D62='Master List'!$B$142)),"LUNA_Dimming","Dimming_Capability_and_Range"))</f>
        <v/>
      </c>
    </row>
    <row r="63" spans="1:12" x14ac:dyDescent="0.3">
      <c r="A63" s="49">
        <v>70</v>
      </c>
      <c r="B63" s="50"/>
      <c r="D63" s="21" t="e">
        <f>VLOOKUP('Reported Performance Table'!C63,'Master List'!$B$22:$C$41,2,FALSE)</f>
        <v>#N/A</v>
      </c>
      <c r="E63" t="e">
        <f>VLOOKUP('Reported Performance Table'!D63,'Master List'!$B$45:$C$143,2,FALSE)</f>
        <v>#N/A</v>
      </c>
      <c r="F63" t="e">
        <f>VLOOKUP('Reported Performance Table'!C63,'Master List'!$B$22:$D$42,3,FALSE)</f>
        <v>#N/A</v>
      </c>
      <c r="G63" s="94" t="e">
        <f>VLOOKUP('Reported Performance Table'!B63,'Master List'!$B$11:$D$19,3,FALSE)</f>
        <v>#N/A</v>
      </c>
      <c r="H63" t="e">
        <f t="shared" si="0"/>
        <v>#N/A</v>
      </c>
      <c r="I63" t="e">
        <f>IF(VLOOKUP('Reported Performance Table'!D63,'Master List'!$B$45:$D$143,3,FALSE)="","No",VLOOKUP('Reported Performance Table'!D63,'Master List'!$B$45:$D$143,3,FALSE))</f>
        <v>#N/A</v>
      </c>
      <c r="J63" s="169" t="str">
        <f>IF('Reported Performance Table'!D63="","",
  IF('Reported Performance Table'!E63="Yes",
   IF('Reported Performance Table'!F63="Premium","Premium_LUNA_CCT","LUNA_CCT"),
   IF('Reported Performance Table'!B63="Outdoor Luminaires",
    IF(OR('Reported Performance Table'!D63="Fuel Pump Canopy Luminaires",'Reported Performance Table'!D63="Sports Lighting"),
     IF('Reported Performance Table'!F63="Premium","Premium_Sports_and_Fuel_Pump_CCT", "Sports_and_Fuel_Pump_CCT"),
     IF('Reported Performance Table'!F63="Premium","Premium_Outdoor_CCT","Outdoor_CCT")),
    IF('Reported Performance Table'!F63="Premium","Premium_CCT","Reported_CCT"))))</f>
        <v/>
      </c>
      <c r="K63" t="str">
        <f>IF('Reported Performance Table'!D63="","",IF(J63="LUNA_CCT",VLOOKUP('Reported Performance Table'!D63,'Master List'!$B$45:$E$143,4,FALSE),"Reported_BUG"))</f>
        <v/>
      </c>
      <c r="L63" t="str">
        <f>IF('Reported Performance Table'!D63="","",IF(AND('Reported Performance Table'!$E63="Yes",OR('Reported Performance Table'!$D63='Master List'!$B$45,'Reported Performance Table'!$D63='Master List'!$B$46,'Reported Performance Table'!$D63='Master List'!$B$47,'Reported Performance Table'!$D63='Master List'!$B$49,'Reported Performance Table'!$D63='Master List'!$B$51,'Reported Performance Table'!$D63='Master List'!$B$115,'Reported Performance Table'!$D63='Master List'!$B$118,'Reported Performance Table'!$D63='Master List'!$B$142)),"LUNA_Dimming","Dimming_Capability_and_Range"))</f>
        <v/>
      </c>
    </row>
    <row r="64" spans="1:12" x14ac:dyDescent="0.3">
      <c r="A64" s="49">
        <v>71</v>
      </c>
      <c r="B64" s="50"/>
      <c r="D64" s="21" t="e">
        <f>VLOOKUP('Reported Performance Table'!C64,'Master List'!$B$22:$C$41,2,FALSE)</f>
        <v>#N/A</v>
      </c>
      <c r="E64" t="e">
        <f>VLOOKUP('Reported Performance Table'!D64,'Master List'!$B$45:$C$143,2,FALSE)</f>
        <v>#N/A</v>
      </c>
      <c r="F64" t="e">
        <f>VLOOKUP('Reported Performance Table'!C64,'Master List'!$B$22:$D$42,3,FALSE)</f>
        <v>#N/A</v>
      </c>
      <c r="G64" s="94" t="e">
        <f>VLOOKUP('Reported Performance Table'!B64,'Master List'!$B$11:$D$19,3,FALSE)</f>
        <v>#N/A</v>
      </c>
      <c r="H64" t="e">
        <f t="shared" si="0"/>
        <v>#N/A</v>
      </c>
      <c r="I64" t="e">
        <f>IF(VLOOKUP('Reported Performance Table'!D64,'Master List'!$B$45:$D$143,3,FALSE)="","No",VLOOKUP('Reported Performance Table'!D64,'Master List'!$B$45:$D$143,3,FALSE))</f>
        <v>#N/A</v>
      </c>
      <c r="J64" s="169" t="str">
        <f>IF('Reported Performance Table'!D64="","",
  IF('Reported Performance Table'!E64="Yes",
   IF('Reported Performance Table'!F64="Premium","Premium_LUNA_CCT","LUNA_CCT"),
   IF('Reported Performance Table'!B64="Outdoor Luminaires",
    IF(OR('Reported Performance Table'!D64="Fuel Pump Canopy Luminaires",'Reported Performance Table'!D64="Sports Lighting"),
     IF('Reported Performance Table'!F64="Premium","Premium_Sports_and_Fuel_Pump_CCT", "Sports_and_Fuel_Pump_CCT"),
     IF('Reported Performance Table'!F64="Premium","Premium_Outdoor_CCT","Outdoor_CCT")),
    IF('Reported Performance Table'!F64="Premium","Premium_CCT","Reported_CCT"))))</f>
        <v/>
      </c>
      <c r="K64" t="str">
        <f>IF('Reported Performance Table'!D64="","",IF(J64="LUNA_CCT",VLOOKUP('Reported Performance Table'!D64,'Master List'!$B$45:$E$143,4,FALSE),"Reported_BUG"))</f>
        <v/>
      </c>
      <c r="L64" t="str">
        <f>IF('Reported Performance Table'!D64="","",IF(AND('Reported Performance Table'!$E64="Yes",OR('Reported Performance Table'!$D64='Master List'!$B$45,'Reported Performance Table'!$D64='Master List'!$B$46,'Reported Performance Table'!$D64='Master List'!$B$47,'Reported Performance Table'!$D64='Master List'!$B$49,'Reported Performance Table'!$D64='Master List'!$B$51,'Reported Performance Table'!$D64='Master List'!$B$115,'Reported Performance Table'!$D64='Master List'!$B$118,'Reported Performance Table'!$D64='Master List'!$B$142)),"LUNA_Dimming","Dimming_Capability_and_Range"))</f>
        <v/>
      </c>
    </row>
    <row r="65" spans="1:12" x14ac:dyDescent="0.3">
      <c r="A65" s="49">
        <v>72</v>
      </c>
      <c r="B65" s="50"/>
      <c r="D65" s="21" t="e">
        <f>VLOOKUP('Reported Performance Table'!C65,'Master List'!$B$22:$C$41,2,FALSE)</f>
        <v>#N/A</v>
      </c>
      <c r="E65" t="e">
        <f>VLOOKUP('Reported Performance Table'!D65,'Master List'!$B$45:$C$143,2,FALSE)</f>
        <v>#N/A</v>
      </c>
      <c r="F65" t="e">
        <f>VLOOKUP('Reported Performance Table'!C65,'Master List'!$B$22:$D$42,3,FALSE)</f>
        <v>#N/A</v>
      </c>
      <c r="G65" s="94" t="e">
        <f>VLOOKUP('Reported Performance Table'!B65,'Master List'!$B$11:$D$19,3,FALSE)</f>
        <v>#N/A</v>
      </c>
      <c r="H65" t="e">
        <f t="shared" si="0"/>
        <v>#N/A</v>
      </c>
      <c r="I65" t="e">
        <f>IF(VLOOKUP('Reported Performance Table'!D65,'Master List'!$B$45:$D$143,3,FALSE)="","No",VLOOKUP('Reported Performance Table'!D65,'Master List'!$B$45:$D$143,3,FALSE))</f>
        <v>#N/A</v>
      </c>
      <c r="J65" s="169" t="str">
        <f>IF('Reported Performance Table'!D65="","",
  IF('Reported Performance Table'!E65="Yes",
   IF('Reported Performance Table'!F65="Premium","Premium_LUNA_CCT","LUNA_CCT"),
   IF('Reported Performance Table'!B65="Outdoor Luminaires",
    IF(OR('Reported Performance Table'!D65="Fuel Pump Canopy Luminaires",'Reported Performance Table'!D65="Sports Lighting"),
     IF('Reported Performance Table'!F65="Premium","Premium_Sports_and_Fuel_Pump_CCT", "Sports_and_Fuel_Pump_CCT"),
     IF('Reported Performance Table'!F65="Premium","Premium_Outdoor_CCT","Outdoor_CCT")),
    IF('Reported Performance Table'!F65="Premium","Premium_CCT","Reported_CCT"))))</f>
        <v/>
      </c>
      <c r="K65" t="str">
        <f>IF('Reported Performance Table'!D65="","",IF(J65="LUNA_CCT",VLOOKUP('Reported Performance Table'!D65,'Master List'!$B$45:$E$143,4,FALSE),"Reported_BUG"))</f>
        <v/>
      </c>
      <c r="L65" t="str">
        <f>IF('Reported Performance Table'!D65="","",IF(AND('Reported Performance Table'!$E65="Yes",OR('Reported Performance Table'!$D65='Master List'!$B$45,'Reported Performance Table'!$D65='Master List'!$B$46,'Reported Performance Table'!$D65='Master List'!$B$47,'Reported Performance Table'!$D65='Master List'!$B$49,'Reported Performance Table'!$D65='Master List'!$B$51,'Reported Performance Table'!$D65='Master List'!$B$115,'Reported Performance Table'!$D65='Master List'!$B$118,'Reported Performance Table'!$D65='Master List'!$B$142)),"LUNA_Dimming","Dimming_Capability_and_Range"))</f>
        <v/>
      </c>
    </row>
    <row r="66" spans="1:12" x14ac:dyDescent="0.3">
      <c r="A66" s="49">
        <v>73</v>
      </c>
      <c r="B66" s="50"/>
      <c r="D66" s="21" t="e">
        <f>VLOOKUP('Reported Performance Table'!C66,'Master List'!$B$22:$C$41,2,FALSE)</f>
        <v>#N/A</v>
      </c>
      <c r="E66" t="e">
        <f>VLOOKUP('Reported Performance Table'!D66,'Master List'!$B$45:$C$143,2,FALSE)</f>
        <v>#N/A</v>
      </c>
      <c r="F66" t="e">
        <f>VLOOKUP('Reported Performance Table'!C66,'Master List'!$B$22:$D$42,3,FALSE)</f>
        <v>#N/A</v>
      </c>
      <c r="G66" s="94" t="e">
        <f>VLOOKUP('Reported Performance Table'!B66,'Master List'!$B$11:$D$19,3,FALSE)</f>
        <v>#N/A</v>
      </c>
      <c r="H66" t="e">
        <f t="shared" si="0"/>
        <v>#N/A</v>
      </c>
      <c r="I66" t="e">
        <f>IF(VLOOKUP('Reported Performance Table'!D66,'Master List'!$B$45:$D$143,3,FALSE)="","No",VLOOKUP('Reported Performance Table'!D66,'Master List'!$B$45:$D$143,3,FALSE))</f>
        <v>#N/A</v>
      </c>
      <c r="J66" s="169" t="str">
        <f>IF('Reported Performance Table'!D66="","",
  IF('Reported Performance Table'!E66="Yes",
   IF('Reported Performance Table'!F66="Premium","Premium_LUNA_CCT","LUNA_CCT"),
   IF('Reported Performance Table'!B66="Outdoor Luminaires",
    IF(OR('Reported Performance Table'!D66="Fuel Pump Canopy Luminaires",'Reported Performance Table'!D66="Sports Lighting"),
     IF('Reported Performance Table'!F66="Premium","Premium_Sports_and_Fuel_Pump_CCT", "Sports_and_Fuel_Pump_CCT"),
     IF('Reported Performance Table'!F66="Premium","Premium_Outdoor_CCT","Outdoor_CCT")),
    IF('Reported Performance Table'!F66="Premium","Premium_CCT","Reported_CCT"))))</f>
        <v/>
      </c>
      <c r="K66" t="str">
        <f>IF('Reported Performance Table'!D66="","",IF(J66="LUNA_CCT",VLOOKUP('Reported Performance Table'!D66,'Master List'!$B$45:$E$143,4,FALSE),"Reported_BUG"))</f>
        <v/>
      </c>
      <c r="L66" t="str">
        <f>IF('Reported Performance Table'!D66="","",IF(AND('Reported Performance Table'!$E66="Yes",OR('Reported Performance Table'!$D66='Master List'!$B$45,'Reported Performance Table'!$D66='Master List'!$B$46,'Reported Performance Table'!$D66='Master List'!$B$47,'Reported Performance Table'!$D66='Master List'!$B$49,'Reported Performance Table'!$D66='Master List'!$B$51,'Reported Performance Table'!$D66='Master List'!$B$115,'Reported Performance Table'!$D66='Master List'!$B$118,'Reported Performance Table'!$D66='Master List'!$B$142)),"LUNA_Dimming","Dimming_Capability_and_Range"))</f>
        <v/>
      </c>
    </row>
    <row r="67" spans="1:12" x14ac:dyDescent="0.3">
      <c r="A67" s="49">
        <v>74</v>
      </c>
      <c r="B67" s="50"/>
      <c r="D67" s="21" t="e">
        <f>VLOOKUP('Reported Performance Table'!C67,'Master List'!$B$22:$C$41,2,FALSE)</f>
        <v>#N/A</v>
      </c>
      <c r="E67" t="e">
        <f>VLOOKUP('Reported Performance Table'!D67,'Master List'!$B$45:$C$143,2,FALSE)</f>
        <v>#N/A</v>
      </c>
      <c r="F67" t="e">
        <f>VLOOKUP('Reported Performance Table'!C67,'Master List'!$B$22:$D$42,3,FALSE)</f>
        <v>#N/A</v>
      </c>
      <c r="G67" s="94" t="e">
        <f>VLOOKUP('Reported Performance Table'!B67,'Master List'!$B$11:$D$19,3,FALSE)</f>
        <v>#N/A</v>
      </c>
      <c r="H67" t="e">
        <f t="shared" si="0"/>
        <v>#N/A</v>
      </c>
      <c r="I67" t="e">
        <f>IF(VLOOKUP('Reported Performance Table'!D67,'Master List'!$B$45:$D$143,3,FALSE)="","No",VLOOKUP('Reported Performance Table'!D67,'Master List'!$B$45:$D$143,3,FALSE))</f>
        <v>#N/A</v>
      </c>
      <c r="J67" s="169" t="str">
        <f>IF('Reported Performance Table'!D67="","",
  IF('Reported Performance Table'!E67="Yes",
   IF('Reported Performance Table'!F67="Premium","Premium_LUNA_CCT","LUNA_CCT"),
   IF('Reported Performance Table'!B67="Outdoor Luminaires",
    IF(OR('Reported Performance Table'!D67="Fuel Pump Canopy Luminaires",'Reported Performance Table'!D67="Sports Lighting"),
     IF('Reported Performance Table'!F67="Premium","Premium_Sports_and_Fuel_Pump_CCT", "Sports_and_Fuel_Pump_CCT"),
     IF('Reported Performance Table'!F67="Premium","Premium_Outdoor_CCT","Outdoor_CCT")),
    IF('Reported Performance Table'!F67="Premium","Premium_CCT","Reported_CCT"))))</f>
        <v/>
      </c>
      <c r="K67" t="str">
        <f>IF('Reported Performance Table'!D67="","",IF(J67="LUNA_CCT",VLOOKUP('Reported Performance Table'!D67,'Master List'!$B$45:$E$143,4,FALSE),"Reported_BUG"))</f>
        <v/>
      </c>
      <c r="L67" t="str">
        <f>IF('Reported Performance Table'!D67="","",IF(AND('Reported Performance Table'!$E67="Yes",OR('Reported Performance Table'!$D67='Master List'!$B$45,'Reported Performance Table'!$D67='Master List'!$B$46,'Reported Performance Table'!$D67='Master List'!$B$47,'Reported Performance Table'!$D67='Master List'!$B$49,'Reported Performance Table'!$D67='Master List'!$B$51,'Reported Performance Table'!$D67='Master List'!$B$115,'Reported Performance Table'!$D67='Master List'!$B$118,'Reported Performance Table'!$D67='Master List'!$B$142)),"LUNA_Dimming","Dimming_Capability_and_Range"))</f>
        <v/>
      </c>
    </row>
    <row r="68" spans="1:12" x14ac:dyDescent="0.3">
      <c r="A68" s="49">
        <v>75</v>
      </c>
      <c r="B68" s="50"/>
      <c r="D68" s="21" t="e">
        <f>VLOOKUP('Reported Performance Table'!C68,'Master List'!$B$22:$C$41,2,FALSE)</f>
        <v>#N/A</v>
      </c>
      <c r="E68" t="e">
        <f>VLOOKUP('Reported Performance Table'!D68,'Master List'!$B$45:$C$143,2,FALSE)</f>
        <v>#N/A</v>
      </c>
      <c r="F68" t="e">
        <f>VLOOKUP('Reported Performance Table'!C68,'Master List'!$B$22:$D$42,3,FALSE)</f>
        <v>#N/A</v>
      </c>
      <c r="G68" s="94" t="e">
        <f>VLOOKUP('Reported Performance Table'!B68,'Master List'!$B$11:$D$19,3,FALSE)</f>
        <v>#N/A</v>
      </c>
      <c r="H68" t="e">
        <f t="shared" si="0"/>
        <v>#N/A</v>
      </c>
      <c r="I68" t="e">
        <f>IF(VLOOKUP('Reported Performance Table'!D68,'Master List'!$B$45:$D$143,3,FALSE)="","No",VLOOKUP('Reported Performance Table'!D68,'Master List'!$B$45:$D$143,3,FALSE))</f>
        <v>#N/A</v>
      </c>
      <c r="J68" s="169" t="str">
        <f>IF('Reported Performance Table'!D68="","",
  IF('Reported Performance Table'!E68="Yes",
   IF('Reported Performance Table'!F68="Premium","Premium_LUNA_CCT","LUNA_CCT"),
   IF('Reported Performance Table'!B68="Outdoor Luminaires",
    IF(OR('Reported Performance Table'!D68="Fuel Pump Canopy Luminaires",'Reported Performance Table'!D68="Sports Lighting"),
     IF('Reported Performance Table'!F68="Premium","Premium_Sports_and_Fuel_Pump_CCT", "Sports_and_Fuel_Pump_CCT"),
     IF('Reported Performance Table'!F68="Premium","Premium_Outdoor_CCT","Outdoor_CCT")),
    IF('Reported Performance Table'!F68="Premium","Premium_CCT","Reported_CCT"))))</f>
        <v/>
      </c>
      <c r="K68" t="str">
        <f>IF('Reported Performance Table'!D68="","",IF(J68="LUNA_CCT",VLOOKUP('Reported Performance Table'!D68,'Master List'!$B$45:$E$143,4,FALSE),"Reported_BUG"))</f>
        <v/>
      </c>
      <c r="L68" t="str">
        <f>IF('Reported Performance Table'!D68="","",IF(AND('Reported Performance Table'!$E68="Yes",OR('Reported Performance Table'!$D68='Master List'!$B$45,'Reported Performance Table'!$D68='Master List'!$B$46,'Reported Performance Table'!$D68='Master List'!$B$47,'Reported Performance Table'!$D68='Master List'!$B$49,'Reported Performance Table'!$D68='Master List'!$B$51,'Reported Performance Table'!$D68='Master List'!$B$115,'Reported Performance Table'!$D68='Master List'!$B$118,'Reported Performance Table'!$D68='Master List'!$B$142)),"LUNA_Dimming","Dimming_Capability_and_Range"))</f>
        <v/>
      </c>
    </row>
    <row r="69" spans="1:12" x14ac:dyDescent="0.3">
      <c r="A69" s="49">
        <v>76</v>
      </c>
      <c r="B69" s="50"/>
      <c r="D69" s="21" t="e">
        <f>VLOOKUP('Reported Performance Table'!C69,'Master List'!$B$22:$C$41,2,FALSE)</f>
        <v>#N/A</v>
      </c>
      <c r="E69" t="e">
        <f>VLOOKUP('Reported Performance Table'!D69,'Master List'!$B$45:$C$143,2,FALSE)</f>
        <v>#N/A</v>
      </c>
      <c r="F69" t="e">
        <f>VLOOKUP('Reported Performance Table'!C69,'Master List'!$B$22:$D$42,3,FALSE)</f>
        <v>#N/A</v>
      </c>
      <c r="G69" s="94" t="e">
        <f>VLOOKUP('Reported Performance Table'!B69,'Master List'!$B$11:$D$19,3,FALSE)</f>
        <v>#N/A</v>
      </c>
      <c r="H69" t="e">
        <f t="shared" si="0"/>
        <v>#N/A</v>
      </c>
      <c r="I69" t="e">
        <f>IF(VLOOKUP('Reported Performance Table'!D69,'Master List'!$B$45:$D$143,3,FALSE)="","No",VLOOKUP('Reported Performance Table'!D69,'Master List'!$B$45:$D$143,3,FALSE))</f>
        <v>#N/A</v>
      </c>
      <c r="J69" s="169" t="str">
        <f>IF('Reported Performance Table'!D69="","",
  IF('Reported Performance Table'!E69="Yes",
   IF('Reported Performance Table'!F69="Premium","Premium_LUNA_CCT","LUNA_CCT"),
   IF('Reported Performance Table'!B69="Outdoor Luminaires",
    IF(OR('Reported Performance Table'!D69="Fuel Pump Canopy Luminaires",'Reported Performance Table'!D69="Sports Lighting"),
     IF('Reported Performance Table'!F69="Premium","Premium_Sports_and_Fuel_Pump_CCT", "Sports_and_Fuel_Pump_CCT"),
     IF('Reported Performance Table'!F69="Premium","Premium_Outdoor_CCT","Outdoor_CCT")),
    IF('Reported Performance Table'!F69="Premium","Premium_CCT","Reported_CCT"))))</f>
        <v/>
      </c>
      <c r="K69" t="str">
        <f>IF('Reported Performance Table'!D69="","",IF(J69="LUNA_CCT",VLOOKUP('Reported Performance Table'!D69,'Master List'!$B$45:$E$143,4,FALSE),"Reported_BUG"))</f>
        <v/>
      </c>
      <c r="L69" t="str">
        <f>IF('Reported Performance Table'!D69="","",IF(AND('Reported Performance Table'!$E69="Yes",OR('Reported Performance Table'!$D69='Master List'!$B$45,'Reported Performance Table'!$D69='Master List'!$B$46,'Reported Performance Table'!$D69='Master List'!$B$47,'Reported Performance Table'!$D69='Master List'!$B$49,'Reported Performance Table'!$D69='Master List'!$B$51,'Reported Performance Table'!$D69='Master List'!$B$115,'Reported Performance Table'!$D69='Master List'!$B$118,'Reported Performance Table'!$D69='Master List'!$B$142)),"LUNA_Dimming","Dimming_Capability_and_Range"))</f>
        <v/>
      </c>
    </row>
    <row r="70" spans="1:12" x14ac:dyDescent="0.3">
      <c r="A70" s="49">
        <v>77</v>
      </c>
      <c r="B70" s="50"/>
      <c r="D70" s="21" t="e">
        <f>VLOOKUP('Reported Performance Table'!C70,'Master List'!$B$22:$C$41,2,FALSE)</f>
        <v>#N/A</v>
      </c>
      <c r="E70" t="e">
        <f>VLOOKUP('Reported Performance Table'!D70,'Master List'!$B$45:$C$143,2,FALSE)</f>
        <v>#N/A</v>
      </c>
      <c r="F70" t="e">
        <f>VLOOKUP('Reported Performance Table'!C70,'Master List'!$B$22:$D$42,3,FALSE)</f>
        <v>#N/A</v>
      </c>
      <c r="G70" s="94" t="e">
        <f>VLOOKUP('Reported Performance Table'!B70,'Master List'!$B$11:$D$19,3,FALSE)</f>
        <v>#N/A</v>
      </c>
      <c r="H70" t="e">
        <f t="shared" si="0"/>
        <v>#N/A</v>
      </c>
      <c r="I70" t="e">
        <f>IF(VLOOKUP('Reported Performance Table'!D70,'Master List'!$B$45:$D$143,3,FALSE)="","No",VLOOKUP('Reported Performance Table'!D70,'Master List'!$B$45:$D$143,3,FALSE))</f>
        <v>#N/A</v>
      </c>
      <c r="J70" s="169" t="str">
        <f>IF('Reported Performance Table'!D70="","",
  IF('Reported Performance Table'!E70="Yes",
   IF('Reported Performance Table'!F70="Premium","Premium_LUNA_CCT","LUNA_CCT"),
   IF('Reported Performance Table'!B70="Outdoor Luminaires",
    IF(OR('Reported Performance Table'!D70="Fuel Pump Canopy Luminaires",'Reported Performance Table'!D70="Sports Lighting"),
     IF('Reported Performance Table'!F70="Premium","Premium_Sports_and_Fuel_Pump_CCT", "Sports_and_Fuel_Pump_CCT"),
     IF('Reported Performance Table'!F70="Premium","Premium_Outdoor_CCT","Outdoor_CCT")),
    IF('Reported Performance Table'!F70="Premium","Premium_CCT","Reported_CCT"))))</f>
        <v/>
      </c>
      <c r="K70" t="str">
        <f>IF('Reported Performance Table'!D70="","",IF(J70="LUNA_CCT",VLOOKUP('Reported Performance Table'!D70,'Master List'!$B$45:$E$143,4,FALSE),"Reported_BUG"))</f>
        <v/>
      </c>
      <c r="L70" t="str">
        <f>IF('Reported Performance Table'!D70="","",IF(AND('Reported Performance Table'!$E70="Yes",OR('Reported Performance Table'!$D70='Master List'!$B$45,'Reported Performance Table'!$D70='Master List'!$B$46,'Reported Performance Table'!$D70='Master List'!$B$47,'Reported Performance Table'!$D70='Master List'!$B$49,'Reported Performance Table'!$D70='Master List'!$B$51,'Reported Performance Table'!$D70='Master List'!$B$115,'Reported Performance Table'!$D70='Master List'!$B$118,'Reported Performance Table'!$D70='Master List'!$B$142)),"LUNA_Dimming","Dimming_Capability_and_Range"))</f>
        <v/>
      </c>
    </row>
    <row r="71" spans="1:12" x14ac:dyDescent="0.3">
      <c r="A71" s="49">
        <v>78</v>
      </c>
      <c r="B71" s="50"/>
      <c r="D71" s="21" t="e">
        <f>VLOOKUP('Reported Performance Table'!C71,'Master List'!$B$22:$C$41,2,FALSE)</f>
        <v>#N/A</v>
      </c>
      <c r="E71" t="e">
        <f>VLOOKUP('Reported Performance Table'!D71,'Master List'!$B$45:$C$143,2,FALSE)</f>
        <v>#N/A</v>
      </c>
      <c r="F71" t="e">
        <f>VLOOKUP('Reported Performance Table'!C71,'Master List'!$B$22:$D$42,3,FALSE)</f>
        <v>#N/A</v>
      </c>
      <c r="G71" s="94" t="e">
        <f>VLOOKUP('Reported Performance Table'!B71,'Master List'!$B$11:$D$19,3,FALSE)</f>
        <v>#N/A</v>
      </c>
      <c r="H71" t="e">
        <f t="shared" si="0"/>
        <v>#N/A</v>
      </c>
      <c r="I71" t="e">
        <f>IF(VLOOKUP('Reported Performance Table'!D71,'Master List'!$B$45:$D$143,3,FALSE)="","No",VLOOKUP('Reported Performance Table'!D71,'Master List'!$B$45:$D$143,3,FALSE))</f>
        <v>#N/A</v>
      </c>
      <c r="J71" s="169" t="str">
        <f>IF('Reported Performance Table'!D71="","",
  IF('Reported Performance Table'!E71="Yes",
   IF('Reported Performance Table'!F71="Premium","Premium_LUNA_CCT","LUNA_CCT"),
   IF('Reported Performance Table'!B71="Outdoor Luminaires",
    IF(OR('Reported Performance Table'!D71="Fuel Pump Canopy Luminaires",'Reported Performance Table'!D71="Sports Lighting"),
     IF('Reported Performance Table'!F71="Premium","Premium_Sports_and_Fuel_Pump_CCT", "Sports_and_Fuel_Pump_CCT"),
     IF('Reported Performance Table'!F71="Premium","Premium_Outdoor_CCT","Outdoor_CCT")),
    IF('Reported Performance Table'!F71="Premium","Premium_CCT","Reported_CCT"))))</f>
        <v/>
      </c>
      <c r="K71" t="str">
        <f>IF('Reported Performance Table'!D71="","",IF(J71="LUNA_CCT",VLOOKUP('Reported Performance Table'!D71,'Master List'!$B$45:$E$143,4,FALSE),"Reported_BUG"))</f>
        <v/>
      </c>
      <c r="L71" t="str">
        <f>IF('Reported Performance Table'!D71="","",IF(AND('Reported Performance Table'!$E71="Yes",OR('Reported Performance Table'!$D71='Master List'!$B$45,'Reported Performance Table'!$D71='Master List'!$B$46,'Reported Performance Table'!$D71='Master List'!$B$47,'Reported Performance Table'!$D71='Master List'!$B$49,'Reported Performance Table'!$D71='Master List'!$B$51,'Reported Performance Table'!$D71='Master List'!$B$115,'Reported Performance Table'!$D71='Master List'!$B$118,'Reported Performance Table'!$D71='Master List'!$B$142)),"LUNA_Dimming","Dimming_Capability_and_Range"))</f>
        <v/>
      </c>
    </row>
    <row r="72" spans="1:12" x14ac:dyDescent="0.3">
      <c r="A72" s="49">
        <v>79</v>
      </c>
      <c r="B72" s="50"/>
      <c r="D72" s="21" t="e">
        <f>VLOOKUP('Reported Performance Table'!C72,'Master List'!$B$22:$C$41,2,FALSE)</f>
        <v>#N/A</v>
      </c>
      <c r="E72" t="e">
        <f>VLOOKUP('Reported Performance Table'!D72,'Master List'!$B$45:$C$143,2,FALSE)</f>
        <v>#N/A</v>
      </c>
      <c r="F72" t="e">
        <f>VLOOKUP('Reported Performance Table'!C72,'Master List'!$B$22:$D$42,3,FALSE)</f>
        <v>#N/A</v>
      </c>
      <c r="G72" s="94" t="e">
        <f>VLOOKUP('Reported Performance Table'!B72,'Master List'!$B$11:$D$19,3,FALSE)</f>
        <v>#N/A</v>
      </c>
      <c r="H72" t="e">
        <f t="shared" si="0"/>
        <v>#N/A</v>
      </c>
      <c r="I72" t="e">
        <f>IF(VLOOKUP('Reported Performance Table'!D72,'Master List'!$B$45:$D$143,3,FALSE)="","No",VLOOKUP('Reported Performance Table'!D72,'Master List'!$B$45:$D$143,3,FALSE))</f>
        <v>#N/A</v>
      </c>
      <c r="J72" s="169" t="str">
        <f>IF('Reported Performance Table'!D72="","",
  IF('Reported Performance Table'!E72="Yes",
   IF('Reported Performance Table'!F72="Premium","Premium_LUNA_CCT","LUNA_CCT"),
   IF('Reported Performance Table'!B72="Outdoor Luminaires",
    IF(OR('Reported Performance Table'!D72="Fuel Pump Canopy Luminaires",'Reported Performance Table'!D72="Sports Lighting"),
     IF('Reported Performance Table'!F72="Premium","Premium_Sports_and_Fuel_Pump_CCT", "Sports_and_Fuel_Pump_CCT"),
     IF('Reported Performance Table'!F72="Premium","Premium_Outdoor_CCT","Outdoor_CCT")),
    IF('Reported Performance Table'!F72="Premium","Premium_CCT","Reported_CCT"))))</f>
        <v/>
      </c>
      <c r="K72" t="str">
        <f>IF('Reported Performance Table'!D72="","",IF(J72="LUNA_CCT",VLOOKUP('Reported Performance Table'!D72,'Master List'!$B$45:$E$143,4,FALSE),"Reported_BUG"))</f>
        <v/>
      </c>
      <c r="L72" t="str">
        <f>IF('Reported Performance Table'!D72="","",IF(AND('Reported Performance Table'!$E72="Yes",OR('Reported Performance Table'!$D72='Master List'!$B$45,'Reported Performance Table'!$D72='Master List'!$B$46,'Reported Performance Table'!$D72='Master List'!$B$47,'Reported Performance Table'!$D72='Master List'!$B$49,'Reported Performance Table'!$D72='Master List'!$B$51,'Reported Performance Table'!$D72='Master List'!$B$115,'Reported Performance Table'!$D72='Master List'!$B$118,'Reported Performance Table'!$D72='Master List'!$B$142)),"LUNA_Dimming","Dimming_Capability_and_Range"))</f>
        <v/>
      </c>
    </row>
    <row r="73" spans="1:12" x14ac:dyDescent="0.3">
      <c r="A73" s="49">
        <v>80</v>
      </c>
      <c r="B73" s="50"/>
      <c r="D73" s="21" t="e">
        <f>VLOOKUP('Reported Performance Table'!C73,'Master List'!$B$22:$C$41,2,FALSE)</f>
        <v>#N/A</v>
      </c>
      <c r="E73" t="e">
        <f>VLOOKUP('Reported Performance Table'!D73,'Master List'!$B$45:$C$143,2,FALSE)</f>
        <v>#N/A</v>
      </c>
      <c r="F73" t="e">
        <f>VLOOKUP('Reported Performance Table'!C73,'Master List'!$B$22:$D$42,3,FALSE)</f>
        <v>#N/A</v>
      </c>
      <c r="G73" s="94" t="e">
        <f>VLOOKUP('Reported Performance Table'!B73,'Master List'!$B$11:$D$19,3,FALSE)</f>
        <v>#N/A</v>
      </c>
      <c r="H73" t="e">
        <f t="shared" si="0"/>
        <v>#N/A</v>
      </c>
      <c r="I73" t="e">
        <f>IF(VLOOKUP('Reported Performance Table'!D73,'Master List'!$B$45:$D$143,3,FALSE)="","No",VLOOKUP('Reported Performance Table'!D73,'Master List'!$B$45:$D$143,3,FALSE))</f>
        <v>#N/A</v>
      </c>
      <c r="J73" s="169" t="str">
        <f>IF('Reported Performance Table'!D73="","",
  IF('Reported Performance Table'!E73="Yes",
   IF('Reported Performance Table'!F73="Premium","Premium_LUNA_CCT","LUNA_CCT"),
   IF('Reported Performance Table'!B73="Outdoor Luminaires",
    IF(OR('Reported Performance Table'!D73="Fuel Pump Canopy Luminaires",'Reported Performance Table'!D73="Sports Lighting"),
     IF('Reported Performance Table'!F73="Premium","Premium_Sports_and_Fuel_Pump_CCT", "Sports_and_Fuel_Pump_CCT"),
     IF('Reported Performance Table'!F73="Premium","Premium_Outdoor_CCT","Outdoor_CCT")),
    IF('Reported Performance Table'!F73="Premium","Premium_CCT","Reported_CCT"))))</f>
        <v/>
      </c>
      <c r="K73" t="str">
        <f>IF('Reported Performance Table'!D73="","",IF(J73="LUNA_CCT",VLOOKUP('Reported Performance Table'!D73,'Master List'!$B$45:$E$143,4,FALSE),"Reported_BUG"))</f>
        <v/>
      </c>
      <c r="L73" t="str">
        <f>IF('Reported Performance Table'!D73="","",IF(AND('Reported Performance Table'!$E73="Yes",OR('Reported Performance Table'!$D73='Master List'!$B$45,'Reported Performance Table'!$D73='Master List'!$B$46,'Reported Performance Table'!$D73='Master List'!$B$47,'Reported Performance Table'!$D73='Master List'!$B$49,'Reported Performance Table'!$D73='Master List'!$B$51,'Reported Performance Table'!$D73='Master List'!$B$115,'Reported Performance Table'!$D73='Master List'!$B$118,'Reported Performance Table'!$D73='Master List'!$B$142)),"LUNA_Dimming","Dimming_Capability_and_Range"))</f>
        <v/>
      </c>
    </row>
    <row r="74" spans="1:12" x14ac:dyDescent="0.3">
      <c r="A74" s="49">
        <v>81</v>
      </c>
      <c r="B74" s="50"/>
      <c r="D74" s="21" t="e">
        <f>VLOOKUP('Reported Performance Table'!C74,'Master List'!$B$22:$C$41,2,FALSE)</f>
        <v>#N/A</v>
      </c>
      <c r="E74" t="e">
        <f>VLOOKUP('Reported Performance Table'!D74,'Master List'!$B$45:$C$143,2,FALSE)</f>
        <v>#N/A</v>
      </c>
      <c r="F74" t="e">
        <f>VLOOKUP('Reported Performance Table'!C74,'Master List'!$B$22:$D$42,3,FALSE)</f>
        <v>#N/A</v>
      </c>
      <c r="G74" s="94" t="e">
        <f>VLOOKUP('Reported Performance Table'!B74,'Master List'!$B$11:$D$19,3,FALSE)</f>
        <v>#N/A</v>
      </c>
      <c r="H74" t="e">
        <f t="shared" si="0"/>
        <v>#N/A</v>
      </c>
      <c r="I74" t="e">
        <f>IF(VLOOKUP('Reported Performance Table'!D74,'Master List'!$B$45:$D$143,3,FALSE)="","No",VLOOKUP('Reported Performance Table'!D74,'Master List'!$B$45:$D$143,3,FALSE))</f>
        <v>#N/A</v>
      </c>
      <c r="J74" s="169" t="str">
        <f>IF('Reported Performance Table'!D74="","",
  IF('Reported Performance Table'!E74="Yes",
   IF('Reported Performance Table'!F74="Premium","Premium_LUNA_CCT","LUNA_CCT"),
   IF('Reported Performance Table'!B74="Outdoor Luminaires",
    IF(OR('Reported Performance Table'!D74="Fuel Pump Canopy Luminaires",'Reported Performance Table'!D74="Sports Lighting"),
     IF('Reported Performance Table'!F74="Premium","Premium_Sports_and_Fuel_Pump_CCT", "Sports_and_Fuel_Pump_CCT"),
     IF('Reported Performance Table'!F74="Premium","Premium_Outdoor_CCT","Outdoor_CCT")),
    IF('Reported Performance Table'!F74="Premium","Premium_CCT","Reported_CCT"))))</f>
        <v/>
      </c>
      <c r="K74" t="str">
        <f>IF('Reported Performance Table'!D74="","",IF(J74="LUNA_CCT",VLOOKUP('Reported Performance Table'!D74,'Master List'!$B$45:$E$143,4,FALSE),"Reported_BUG"))</f>
        <v/>
      </c>
      <c r="L74" t="str">
        <f>IF('Reported Performance Table'!D74="","",IF(AND('Reported Performance Table'!$E74="Yes",OR('Reported Performance Table'!$D74='Master List'!$B$45,'Reported Performance Table'!$D74='Master List'!$B$46,'Reported Performance Table'!$D74='Master List'!$B$47,'Reported Performance Table'!$D74='Master List'!$B$49,'Reported Performance Table'!$D74='Master List'!$B$51,'Reported Performance Table'!$D74='Master List'!$B$115,'Reported Performance Table'!$D74='Master List'!$B$118,'Reported Performance Table'!$D74='Master List'!$B$142)),"LUNA_Dimming","Dimming_Capability_and_Range"))</f>
        <v/>
      </c>
    </row>
    <row r="75" spans="1:12" x14ac:dyDescent="0.3">
      <c r="A75" s="49">
        <v>82</v>
      </c>
      <c r="B75" s="50"/>
      <c r="D75" s="21" t="e">
        <f>VLOOKUP('Reported Performance Table'!C75,'Master List'!$B$22:$C$41,2,FALSE)</f>
        <v>#N/A</v>
      </c>
      <c r="E75" t="e">
        <f>VLOOKUP('Reported Performance Table'!D75,'Master List'!$B$45:$C$143,2,FALSE)</f>
        <v>#N/A</v>
      </c>
      <c r="F75" t="e">
        <f>VLOOKUP('Reported Performance Table'!C75,'Master List'!$B$22:$D$42,3,FALSE)</f>
        <v>#N/A</v>
      </c>
      <c r="G75" s="94" t="e">
        <f>VLOOKUP('Reported Performance Table'!B75,'Master List'!$B$11:$D$19,3,FALSE)</f>
        <v>#N/A</v>
      </c>
      <c r="H75" t="e">
        <f t="shared" ref="H75:H138" si="1">CONCATENATE(F75,G75)</f>
        <v>#N/A</v>
      </c>
      <c r="I75" t="e">
        <f>IF(VLOOKUP('Reported Performance Table'!D75,'Master List'!$B$45:$D$143,3,FALSE)="","No",VLOOKUP('Reported Performance Table'!D75,'Master List'!$B$45:$D$143,3,FALSE))</f>
        <v>#N/A</v>
      </c>
      <c r="J75" s="169" t="str">
        <f>IF('Reported Performance Table'!D75="","",
  IF('Reported Performance Table'!E75="Yes",
   IF('Reported Performance Table'!F75="Premium","Premium_LUNA_CCT","LUNA_CCT"),
   IF('Reported Performance Table'!B75="Outdoor Luminaires",
    IF(OR('Reported Performance Table'!D75="Fuel Pump Canopy Luminaires",'Reported Performance Table'!D75="Sports Lighting"),
     IF('Reported Performance Table'!F75="Premium","Premium_Sports_and_Fuel_Pump_CCT", "Sports_and_Fuel_Pump_CCT"),
     IF('Reported Performance Table'!F75="Premium","Premium_Outdoor_CCT","Outdoor_CCT")),
    IF('Reported Performance Table'!F75="Premium","Premium_CCT","Reported_CCT"))))</f>
        <v/>
      </c>
      <c r="K75" t="str">
        <f>IF('Reported Performance Table'!D75="","",IF(J75="LUNA_CCT",VLOOKUP('Reported Performance Table'!D75,'Master List'!$B$45:$E$143,4,FALSE),"Reported_BUG"))</f>
        <v/>
      </c>
      <c r="L75" t="str">
        <f>IF('Reported Performance Table'!D75="","",IF(AND('Reported Performance Table'!$E75="Yes",OR('Reported Performance Table'!$D75='Master List'!$B$45,'Reported Performance Table'!$D75='Master List'!$B$46,'Reported Performance Table'!$D75='Master List'!$B$47,'Reported Performance Table'!$D75='Master List'!$B$49,'Reported Performance Table'!$D75='Master List'!$B$51,'Reported Performance Table'!$D75='Master List'!$B$115,'Reported Performance Table'!$D75='Master List'!$B$118,'Reported Performance Table'!$D75='Master List'!$B$142)),"LUNA_Dimming","Dimming_Capability_and_Range"))</f>
        <v/>
      </c>
    </row>
    <row r="76" spans="1:12" x14ac:dyDescent="0.3">
      <c r="A76" s="49">
        <v>83</v>
      </c>
      <c r="B76" s="50"/>
      <c r="D76" s="21" t="e">
        <f>VLOOKUP('Reported Performance Table'!C76,'Master List'!$B$22:$C$41,2,FALSE)</f>
        <v>#N/A</v>
      </c>
      <c r="E76" t="e">
        <f>VLOOKUP('Reported Performance Table'!D76,'Master List'!$B$45:$C$143,2,FALSE)</f>
        <v>#N/A</v>
      </c>
      <c r="F76" t="e">
        <f>VLOOKUP('Reported Performance Table'!C76,'Master List'!$B$22:$D$42,3,FALSE)</f>
        <v>#N/A</v>
      </c>
      <c r="G76" s="94" t="e">
        <f>VLOOKUP('Reported Performance Table'!B76,'Master List'!$B$11:$D$19,3,FALSE)</f>
        <v>#N/A</v>
      </c>
      <c r="H76" t="e">
        <f t="shared" si="1"/>
        <v>#N/A</v>
      </c>
      <c r="I76" t="e">
        <f>IF(VLOOKUP('Reported Performance Table'!D76,'Master List'!$B$45:$D$143,3,FALSE)="","No",VLOOKUP('Reported Performance Table'!D76,'Master List'!$B$45:$D$143,3,FALSE))</f>
        <v>#N/A</v>
      </c>
      <c r="J76" s="169" t="str">
        <f>IF('Reported Performance Table'!D76="","",
  IF('Reported Performance Table'!E76="Yes",
   IF('Reported Performance Table'!F76="Premium","Premium_LUNA_CCT","LUNA_CCT"),
   IF('Reported Performance Table'!B76="Outdoor Luminaires",
    IF(OR('Reported Performance Table'!D76="Fuel Pump Canopy Luminaires",'Reported Performance Table'!D76="Sports Lighting"),
     IF('Reported Performance Table'!F76="Premium","Premium_Sports_and_Fuel_Pump_CCT", "Sports_and_Fuel_Pump_CCT"),
     IF('Reported Performance Table'!F76="Premium","Premium_Outdoor_CCT","Outdoor_CCT")),
    IF('Reported Performance Table'!F76="Premium","Premium_CCT","Reported_CCT"))))</f>
        <v/>
      </c>
      <c r="K76" t="str">
        <f>IF('Reported Performance Table'!D76="","",IF(J76="LUNA_CCT",VLOOKUP('Reported Performance Table'!D76,'Master List'!$B$45:$E$143,4,FALSE),"Reported_BUG"))</f>
        <v/>
      </c>
      <c r="L76" t="str">
        <f>IF('Reported Performance Table'!D76="","",IF(AND('Reported Performance Table'!$E76="Yes",OR('Reported Performance Table'!$D76='Master List'!$B$45,'Reported Performance Table'!$D76='Master List'!$B$46,'Reported Performance Table'!$D76='Master List'!$B$47,'Reported Performance Table'!$D76='Master List'!$B$49,'Reported Performance Table'!$D76='Master List'!$B$51,'Reported Performance Table'!$D76='Master List'!$B$115,'Reported Performance Table'!$D76='Master List'!$B$118,'Reported Performance Table'!$D76='Master List'!$B$142)),"LUNA_Dimming","Dimming_Capability_and_Range"))</f>
        <v/>
      </c>
    </row>
    <row r="77" spans="1:12" x14ac:dyDescent="0.3">
      <c r="A77" s="49">
        <v>84</v>
      </c>
      <c r="B77" s="50"/>
      <c r="D77" s="21" t="e">
        <f>VLOOKUP('Reported Performance Table'!C77,'Master List'!$B$22:$C$41,2,FALSE)</f>
        <v>#N/A</v>
      </c>
      <c r="E77" t="e">
        <f>VLOOKUP('Reported Performance Table'!D77,'Master List'!$B$45:$C$143,2,FALSE)</f>
        <v>#N/A</v>
      </c>
      <c r="F77" t="e">
        <f>VLOOKUP('Reported Performance Table'!C77,'Master List'!$B$22:$D$42,3,FALSE)</f>
        <v>#N/A</v>
      </c>
      <c r="G77" s="94" t="e">
        <f>VLOOKUP('Reported Performance Table'!B77,'Master List'!$B$11:$D$19,3,FALSE)</f>
        <v>#N/A</v>
      </c>
      <c r="H77" t="e">
        <f t="shared" si="1"/>
        <v>#N/A</v>
      </c>
      <c r="I77" t="e">
        <f>IF(VLOOKUP('Reported Performance Table'!D77,'Master List'!$B$45:$D$143,3,FALSE)="","No",VLOOKUP('Reported Performance Table'!D77,'Master List'!$B$45:$D$143,3,FALSE))</f>
        <v>#N/A</v>
      </c>
      <c r="J77" s="169" t="str">
        <f>IF('Reported Performance Table'!D77="","",
  IF('Reported Performance Table'!E77="Yes",
   IF('Reported Performance Table'!F77="Premium","Premium_LUNA_CCT","LUNA_CCT"),
   IF('Reported Performance Table'!B77="Outdoor Luminaires",
    IF(OR('Reported Performance Table'!D77="Fuel Pump Canopy Luminaires",'Reported Performance Table'!D77="Sports Lighting"),
     IF('Reported Performance Table'!F77="Premium","Premium_Sports_and_Fuel_Pump_CCT", "Sports_and_Fuel_Pump_CCT"),
     IF('Reported Performance Table'!F77="Premium","Premium_Outdoor_CCT","Outdoor_CCT")),
    IF('Reported Performance Table'!F77="Premium","Premium_CCT","Reported_CCT"))))</f>
        <v/>
      </c>
      <c r="K77" t="str">
        <f>IF('Reported Performance Table'!D77="","",IF(J77="LUNA_CCT",VLOOKUP('Reported Performance Table'!D77,'Master List'!$B$45:$E$143,4,FALSE),"Reported_BUG"))</f>
        <v/>
      </c>
      <c r="L77" t="str">
        <f>IF('Reported Performance Table'!D77="","",IF(AND('Reported Performance Table'!$E77="Yes",OR('Reported Performance Table'!$D77='Master List'!$B$45,'Reported Performance Table'!$D77='Master List'!$B$46,'Reported Performance Table'!$D77='Master List'!$B$47,'Reported Performance Table'!$D77='Master List'!$B$49,'Reported Performance Table'!$D77='Master List'!$B$51,'Reported Performance Table'!$D77='Master List'!$B$115,'Reported Performance Table'!$D77='Master List'!$B$118,'Reported Performance Table'!$D77='Master List'!$B$142)),"LUNA_Dimming","Dimming_Capability_and_Range"))</f>
        <v/>
      </c>
    </row>
    <row r="78" spans="1:12" x14ac:dyDescent="0.3">
      <c r="A78" s="49">
        <v>85</v>
      </c>
      <c r="B78" s="50"/>
      <c r="D78" s="21" t="e">
        <f>VLOOKUP('Reported Performance Table'!C78,'Master List'!$B$22:$C$41,2,FALSE)</f>
        <v>#N/A</v>
      </c>
      <c r="E78" t="e">
        <f>VLOOKUP('Reported Performance Table'!D78,'Master List'!$B$45:$C$143,2,FALSE)</f>
        <v>#N/A</v>
      </c>
      <c r="F78" t="e">
        <f>VLOOKUP('Reported Performance Table'!C78,'Master List'!$B$22:$D$42,3,FALSE)</f>
        <v>#N/A</v>
      </c>
      <c r="G78" s="94" t="e">
        <f>VLOOKUP('Reported Performance Table'!B78,'Master List'!$B$11:$D$19,3,FALSE)</f>
        <v>#N/A</v>
      </c>
      <c r="H78" t="e">
        <f t="shared" si="1"/>
        <v>#N/A</v>
      </c>
      <c r="I78" t="e">
        <f>IF(VLOOKUP('Reported Performance Table'!D78,'Master List'!$B$45:$D$143,3,FALSE)="","No",VLOOKUP('Reported Performance Table'!D78,'Master List'!$B$45:$D$143,3,FALSE))</f>
        <v>#N/A</v>
      </c>
      <c r="J78" s="169" t="str">
        <f>IF('Reported Performance Table'!D78="","",
  IF('Reported Performance Table'!E78="Yes",
   IF('Reported Performance Table'!F78="Premium","Premium_LUNA_CCT","LUNA_CCT"),
   IF('Reported Performance Table'!B78="Outdoor Luminaires",
    IF(OR('Reported Performance Table'!D78="Fuel Pump Canopy Luminaires",'Reported Performance Table'!D78="Sports Lighting"),
     IF('Reported Performance Table'!F78="Premium","Premium_Sports_and_Fuel_Pump_CCT", "Sports_and_Fuel_Pump_CCT"),
     IF('Reported Performance Table'!F78="Premium","Premium_Outdoor_CCT","Outdoor_CCT")),
    IF('Reported Performance Table'!F78="Premium","Premium_CCT","Reported_CCT"))))</f>
        <v/>
      </c>
      <c r="K78" t="str">
        <f>IF('Reported Performance Table'!D78="","",IF(J78="LUNA_CCT",VLOOKUP('Reported Performance Table'!D78,'Master List'!$B$45:$E$143,4,FALSE),"Reported_BUG"))</f>
        <v/>
      </c>
      <c r="L78" t="str">
        <f>IF('Reported Performance Table'!D78="","",IF(AND('Reported Performance Table'!$E78="Yes",OR('Reported Performance Table'!$D78='Master List'!$B$45,'Reported Performance Table'!$D78='Master List'!$B$46,'Reported Performance Table'!$D78='Master List'!$B$47,'Reported Performance Table'!$D78='Master List'!$B$49,'Reported Performance Table'!$D78='Master List'!$B$51,'Reported Performance Table'!$D78='Master List'!$B$115,'Reported Performance Table'!$D78='Master List'!$B$118,'Reported Performance Table'!$D78='Master List'!$B$142)),"LUNA_Dimming","Dimming_Capability_and_Range"))</f>
        <v/>
      </c>
    </row>
    <row r="79" spans="1:12" x14ac:dyDescent="0.3">
      <c r="A79" s="49">
        <v>86</v>
      </c>
      <c r="B79" s="50"/>
      <c r="D79" s="21" t="e">
        <f>VLOOKUP('Reported Performance Table'!C79,'Master List'!$B$22:$C$41,2,FALSE)</f>
        <v>#N/A</v>
      </c>
      <c r="E79" t="e">
        <f>VLOOKUP('Reported Performance Table'!D79,'Master List'!$B$45:$C$143,2,FALSE)</f>
        <v>#N/A</v>
      </c>
      <c r="F79" t="e">
        <f>VLOOKUP('Reported Performance Table'!C79,'Master List'!$B$22:$D$42,3,FALSE)</f>
        <v>#N/A</v>
      </c>
      <c r="G79" s="94" t="e">
        <f>VLOOKUP('Reported Performance Table'!B79,'Master List'!$B$11:$D$19,3,FALSE)</f>
        <v>#N/A</v>
      </c>
      <c r="H79" t="e">
        <f t="shared" si="1"/>
        <v>#N/A</v>
      </c>
      <c r="I79" t="e">
        <f>IF(VLOOKUP('Reported Performance Table'!D79,'Master List'!$B$45:$D$143,3,FALSE)="","No",VLOOKUP('Reported Performance Table'!D79,'Master List'!$B$45:$D$143,3,FALSE))</f>
        <v>#N/A</v>
      </c>
      <c r="J79" s="169" t="str">
        <f>IF('Reported Performance Table'!D79="","",
  IF('Reported Performance Table'!E79="Yes",
   IF('Reported Performance Table'!F79="Premium","Premium_LUNA_CCT","LUNA_CCT"),
   IF('Reported Performance Table'!B79="Outdoor Luminaires",
    IF(OR('Reported Performance Table'!D79="Fuel Pump Canopy Luminaires",'Reported Performance Table'!D79="Sports Lighting"),
     IF('Reported Performance Table'!F79="Premium","Premium_Sports_and_Fuel_Pump_CCT", "Sports_and_Fuel_Pump_CCT"),
     IF('Reported Performance Table'!F79="Premium","Premium_Outdoor_CCT","Outdoor_CCT")),
    IF('Reported Performance Table'!F79="Premium","Premium_CCT","Reported_CCT"))))</f>
        <v/>
      </c>
      <c r="K79" t="str">
        <f>IF('Reported Performance Table'!D79="","",IF(J79="LUNA_CCT",VLOOKUP('Reported Performance Table'!D79,'Master List'!$B$45:$E$143,4,FALSE),"Reported_BUG"))</f>
        <v/>
      </c>
      <c r="L79" t="str">
        <f>IF('Reported Performance Table'!D79="","",IF(AND('Reported Performance Table'!$E79="Yes",OR('Reported Performance Table'!$D79='Master List'!$B$45,'Reported Performance Table'!$D79='Master List'!$B$46,'Reported Performance Table'!$D79='Master List'!$B$47,'Reported Performance Table'!$D79='Master List'!$B$49,'Reported Performance Table'!$D79='Master List'!$B$51,'Reported Performance Table'!$D79='Master List'!$B$115,'Reported Performance Table'!$D79='Master List'!$B$118,'Reported Performance Table'!$D79='Master List'!$B$142)),"LUNA_Dimming","Dimming_Capability_and_Range"))</f>
        <v/>
      </c>
    </row>
    <row r="80" spans="1:12" x14ac:dyDescent="0.3">
      <c r="A80" s="49">
        <v>87</v>
      </c>
      <c r="B80" s="50"/>
      <c r="D80" s="21" t="e">
        <f>VLOOKUP('Reported Performance Table'!C80,'Master List'!$B$22:$C$41,2,FALSE)</f>
        <v>#N/A</v>
      </c>
      <c r="E80" t="e">
        <f>VLOOKUP('Reported Performance Table'!D80,'Master List'!$B$45:$C$143,2,FALSE)</f>
        <v>#N/A</v>
      </c>
      <c r="F80" t="e">
        <f>VLOOKUP('Reported Performance Table'!C80,'Master List'!$B$22:$D$42,3,FALSE)</f>
        <v>#N/A</v>
      </c>
      <c r="G80" s="94" t="e">
        <f>VLOOKUP('Reported Performance Table'!B80,'Master List'!$B$11:$D$19,3,FALSE)</f>
        <v>#N/A</v>
      </c>
      <c r="H80" t="e">
        <f t="shared" si="1"/>
        <v>#N/A</v>
      </c>
      <c r="I80" t="e">
        <f>IF(VLOOKUP('Reported Performance Table'!D80,'Master List'!$B$45:$D$143,3,FALSE)="","No",VLOOKUP('Reported Performance Table'!D80,'Master List'!$B$45:$D$143,3,FALSE))</f>
        <v>#N/A</v>
      </c>
      <c r="J80" s="169" t="str">
        <f>IF('Reported Performance Table'!D80="","",
  IF('Reported Performance Table'!E80="Yes",
   IF('Reported Performance Table'!F80="Premium","Premium_LUNA_CCT","LUNA_CCT"),
   IF('Reported Performance Table'!B80="Outdoor Luminaires",
    IF(OR('Reported Performance Table'!D80="Fuel Pump Canopy Luminaires",'Reported Performance Table'!D80="Sports Lighting"),
     IF('Reported Performance Table'!F80="Premium","Premium_Sports_and_Fuel_Pump_CCT", "Sports_and_Fuel_Pump_CCT"),
     IF('Reported Performance Table'!F80="Premium","Premium_Outdoor_CCT","Outdoor_CCT")),
    IF('Reported Performance Table'!F80="Premium","Premium_CCT","Reported_CCT"))))</f>
        <v/>
      </c>
      <c r="K80" t="str">
        <f>IF('Reported Performance Table'!D80="","",IF(J80="LUNA_CCT",VLOOKUP('Reported Performance Table'!D80,'Master List'!$B$45:$E$143,4,FALSE),"Reported_BUG"))</f>
        <v/>
      </c>
      <c r="L80" t="str">
        <f>IF('Reported Performance Table'!D80="","",IF(AND('Reported Performance Table'!$E80="Yes",OR('Reported Performance Table'!$D80='Master List'!$B$45,'Reported Performance Table'!$D80='Master List'!$B$46,'Reported Performance Table'!$D80='Master List'!$B$47,'Reported Performance Table'!$D80='Master List'!$B$49,'Reported Performance Table'!$D80='Master List'!$B$51,'Reported Performance Table'!$D80='Master List'!$B$115,'Reported Performance Table'!$D80='Master List'!$B$118,'Reported Performance Table'!$D80='Master List'!$B$142)),"LUNA_Dimming","Dimming_Capability_and_Range"))</f>
        <v/>
      </c>
    </row>
    <row r="81" spans="1:12" x14ac:dyDescent="0.3">
      <c r="A81" s="49">
        <v>88</v>
      </c>
      <c r="B81" s="50"/>
      <c r="D81" s="21" t="e">
        <f>VLOOKUP('Reported Performance Table'!C81,'Master List'!$B$22:$C$41,2,FALSE)</f>
        <v>#N/A</v>
      </c>
      <c r="E81" t="e">
        <f>VLOOKUP('Reported Performance Table'!D81,'Master List'!$B$45:$C$143,2,FALSE)</f>
        <v>#N/A</v>
      </c>
      <c r="F81" t="e">
        <f>VLOOKUP('Reported Performance Table'!C81,'Master List'!$B$22:$D$42,3,FALSE)</f>
        <v>#N/A</v>
      </c>
      <c r="G81" s="94" t="e">
        <f>VLOOKUP('Reported Performance Table'!B81,'Master List'!$B$11:$D$19,3,FALSE)</f>
        <v>#N/A</v>
      </c>
      <c r="H81" t="e">
        <f t="shared" si="1"/>
        <v>#N/A</v>
      </c>
      <c r="I81" t="e">
        <f>IF(VLOOKUP('Reported Performance Table'!D81,'Master List'!$B$45:$D$143,3,FALSE)="","No",VLOOKUP('Reported Performance Table'!D81,'Master List'!$B$45:$D$143,3,FALSE))</f>
        <v>#N/A</v>
      </c>
      <c r="J81" s="169" t="str">
        <f>IF('Reported Performance Table'!D81="","",
  IF('Reported Performance Table'!E81="Yes",
   IF('Reported Performance Table'!F81="Premium","Premium_LUNA_CCT","LUNA_CCT"),
   IF('Reported Performance Table'!B81="Outdoor Luminaires",
    IF(OR('Reported Performance Table'!D81="Fuel Pump Canopy Luminaires",'Reported Performance Table'!D81="Sports Lighting"),
     IF('Reported Performance Table'!F81="Premium","Premium_Sports_and_Fuel_Pump_CCT", "Sports_and_Fuel_Pump_CCT"),
     IF('Reported Performance Table'!F81="Premium","Premium_Outdoor_CCT","Outdoor_CCT")),
    IF('Reported Performance Table'!F81="Premium","Premium_CCT","Reported_CCT"))))</f>
        <v/>
      </c>
      <c r="K81" t="str">
        <f>IF('Reported Performance Table'!D81="","",IF(J81="LUNA_CCT",VLOOKUP('Reported Performance Table'!D81,'Master List'!$B$45:$E$143,4,FALSE),"Reported_BUG"))</f>
        <v/>
      </c>
      <c r="L81" t="str">
        <f>IF('Reported Performance Table'!D81="","",IF(AND('Reported Performance Table'!$E81="Yes",OR('Reported Performance Table'!$D81='Master List'!$B$45,'Reported Performance Table'!$D81='Master List'!$B$46,'Reported Performance Table'!$D81='Master List'!$B$47,'Reported Performance Table'!$D81='Master List'!$B$49,'Reported Performance Table'!$D81='Master List'!$B$51,'Reported Performance Table'!$D81='Master List'!$B$115,'Reported Performance Table'!$D81='Master List'!$B$118,'Reported Performance Table'!$D81='Master List'!$B$142)),"LUNA_Dimming","Dimming_Capability_and_Range"))</f>
        <v/>
      </c>
    </row>
    <row r="82" spans="1:12" x14ac:dyDescent="0.3">
      <c r="A82" s="49">
        <v>89</v>
      </c>
      <c r="B82" s="50"/>
      <c r="D82" s="21" t="e">
        <f>VLOOKUP('Reported Performance Table'!C82,'Master List'!$B$22:$C$41,2,FALSE)</f>
        <v>#N/A</v>
      </c>
      <c r="E82" t="e">
        <f>VLOOKUP('Reported Performance Table'!D82,'Master List'!$B$45:$C$143,2,FALSE)</f>
        <v>#N/A</v>
      </c>
      <c r="F82" t="e">
        <f>VLOOKUP('Reported Performance Table'!C82,'Master List'!$B$22:$D$42,3,FALSE)</f>
        <v>#N/A</v>
      </c>
      <c r="G82" s="94" t="e">
        <f>VLOOKUP('Reported Performance Table'!B82,'Master List'!$B$11:$D$19,3,FALSE)</f>
        <v>#N/A</v>
      </c>
      <c r="H82" t="e">
        <f t="shared" si="1"/>
        <v>#N/A</v>
      </c>
      <c r="I82" t="e">
        <f>IF(VLOOKUP('Reported Performance Table'!D82,'Master List'!$B$45:$D$143,3,FALSE)="","No",VLOOKUP('Reported Performance Table'!D82,'Master List'!$B$45:$D$143,3,FALSE))</f>
        <v>#N/A</v>
      </c>
      <c r="J82" s="169" t="str">
        <f>IF('Reported Performance Table'!D82="","",
  IF('Reported Performance Table'!E82="Yes",
   IF('Reported Performance Table'!F82="Premium","Premium_LUNA_CCT","LUNA_CCT"),
   IF('Reported Performance Table'!B82="Outdoor Luminaires",
    IF(OR('Reported Performance Table'!D82="Fuel Pump Canopy Luminaires",'Reported Performance Table'!D82="Sports Lighting"),
     IF('Reported Performance Table'!F82="Premium","Premium_Sports_and_Fuel_Pump_CCT", "Sports_and_Fuel_Pump_CCT"),
     IF('Reported Performance Table'!F82="Premium","Premium_Outdoor_CCT","Outdoor_CCT")),
    IF('Reported Performance Table'!F82="Premium","Premium_CCT","Reported_CCT"))))</f>
        <v/>
      </c>
      <c r="K82" t="str">
        <f>IF('Reported Performance Table'!D82="","",IF(J82="LUNA_CCT",VLOOKUP('Reported Performance Table'!D82,'Master List'!$B$45:$E$143,4,FALSE),"Reported_BUG"))</f>
        <v/>
      </c>
      <c r="L82" t="str">
        <f>IF('Reported Performance Table'!D82="","",IF(AND('Reported Performance Table'!$E82="Yes",OR('Reported Performance Table'!$D82='Master List'!$B$45,'Reported Performance Table'!$D82='Master List'!$B$46,'Reported Performance Table'!$D82='Master List'!$B$47,'Reported Performance Table'!$D82='Master List'!$B$49,'Reported Performance Table'!$D82='Master List'!$B$51,'Reported Performance Table'!$D82='Master List'!$B$115,'Reported Performance Table'!$D82='Master List'!$B$118,'Reported Performance Table'!$D82='Master List'!$B$142)),"LUNA_Dimming","Dimming_Capability_and_Range"))</f>
        <v/>
      </c>
    </row>
    <row r="83" spans="1:12" x14ac:dyDescent="0.3">
      <c r="A83" s="49">
        <v>90</v>
      </c>
      <c r="B83" s="50"/>
      <c r="D83" s="21" t="e">
        <f>VLOOKUP('Reported Performance Table'!C83,'Master List'!$B$22:$C$41,2,FALSE)</f>
        <v>#N/A</v>
      </c>
      <c r="E83" t="e">
        <f>VLOOKUP('Reported Performance Table'!D83,'Master List'!$B$45:$C$143,2,FALSE)</f>
        <v>#N/A</v>
      </c>
      <c r="F83" t="e">
        <f>VLOOKUP('Reported Performance Table'!C83,'Master List'!$B$22:$D$42,3,FALSE)</f>
        <v>#N/A</v>
      </c>
      <c r="G83" s="94" t="e">
        <f>VLOOKUP('Reported Performance Table'!B83,'Master List'!$B$11:$D$19,3,FALSE)</f>
        <v>#N/A</v>
      </c>
      <c r="H83" t="e">
        <f t="shared" si="1"/>
        <v>#N/A</v>
      </c>
      <c r="I83" t="e">
        <f>IF(VLOOKUP('Reported Performance Table'!D83,'Master List'!$B$45:$D$143,3,FALSE)="","No",VLOOKUP('Reported Performance Table'!D83,'Master List'!$B$45:$D$143,3,FALSE))</f>
        <v>#N/A</v>
      </c>
      <c r="J83" s="169" t="str">
        <f>IF('Reported Performance Table'!D83="","",
  IF('Reported Performance Table'!E83="Yes",
   IF('Reported Performance Table'!F83="Premium","Premium_LUNA_CCT","LUNA_CCT"),
   IF('Reported Performance Table'!B83="Outdoor Luminaires",
    IF(OR('Reported Performance Table'!D83="Fuel Pump Canopy Luminaires",'Reported Performance Table'!D83="Sports Lighting"),
     IF('Reported Performance Table'!F83="Premium","Premium_Sports_and_Fuel_Pump_CCT", "Sports_and_Fuel_Pump_CCT"),
     IF('Reported Performance Table'!F83="Premium","Premium_Outdoor_CCT","Outdoor_CCT")),
    IF('Reported Performance Table'!F83="Premium","Premium_CCT","Reported_CCT"))))</f>
        <v/>
      </c>
      <c r="K83" t="str">
        <f>IF('Reported Performance Table'!D83="","",IF(J83="LUNA_CCT",VLOOKUP('Reported Performance Table'!D83,'Master List'!$B$45:$E$143,4,FALSE),"Reported_BUG"))</f>
        <v/>
      </c>
      <c r="L83" t="str">
        <f>IF('Reported Performance Table'!D83="","",IF(AND('Reported Performance Table'!$E83="Yes",OR('Reported Performance Table'!$D83='Master List'!$B$45,'Reported Performance Table'!$D83='Master List'!$B$46,'Reported Performance Table'!$D83='Master List'!$B$47,'Reported Performance Table'!$D83='Master List'!$B$49,'Reported Performance Table'!$D83='Master List'!$B$51,'Reported Performance Table'!$D83='Master List'!$B$115,'Reported Performance Table'!$D83='Master List'!$B$118,'Reported Performance Table'!$D83='Master List'!$B$142)),"LUNA_Dimming","Dimming_Capability_and_Range"))</f>
        <v/>
      </c>
    </row>
    <row r="84" spans="1:12" x14ac:dyDescent="0.3">
      <c r="A84" s="49">
        <v>91</v>
      </c>
      <c r="B84" s="50"/>
      <c r="D84" s="21" t="e">
        <f>VLOOKUP('Reported Performance Table'!C84,'Master List'!$B$22:$C$41,2,FALSE)</f>
        <v>#N/A</v>
      </c>
      <c r="E84" t="e">
        <f>VLOOKUP('Reported Performance Table'!D84,'Master List'!$B$45:$C$143,2,FALSE)</f>
        <v>#N/A</v>
      </c>
      <c r="F84" t="e">
        <f>VLOOKUP('Reported Performance Table'!C84,'Master List'!$B$22:$D$42,3,FALSE)</f>
        <v>#N/A</v>
      </c>
      <c r="G84" s="94" t="e">
        <f>VLOOKUP('Reported Performance Table'!B84,'Master List'!$B$11:$D$19,3,FALSE)</f>
        <v>#N/A</v>
      </c>
      <c r="H84" t="e">
        <f t="shared" si="1"/>
        <v>#N/A</v>
      </c>
      <c r="I84" t="e">
        <f>IF(VLOOKUP('Reported Performance Table'!D84,'Master List'!$B$45:$D$143,3,FALSE)="","No",VLOOKUP('Reported Performance Table'!D84,'Master List'!$B$45:$D$143,3,FALSE))</f>
        <v>#N/A</v>
      </c>
      <c r="J84" s="169" t="str">
        <f>IF('Reported Performance Table'!D84="","",
  IF('Reported Performance Table'!E84="Yes",
   IF('Reported Performance Table'!F84="Premium","Premium_LUNA_CCT","LUNA_CCT"),
   IF('Reported Performance Table'!B84="Outdoor Luminaires",
    IF(OR('Reported Performance Table'!D84="Fuel Pump Canopy Luminaires",'Reported Performance Table'!D84="Sports Lighting"),
     IF('Reported Performance Table'!F84="Premium","Premium_Sports_and_Fuel_Pump_CCT", "Sports_and_Fuel_Pump_CCT"),
     IF('Reported Performance Table'!F84="Premium","Premium_Outdoor_CCT","Outdoor_CCT")),
    IF('Reported Performance Table'!F84="Premium","Premium_CCT","Reported_CCT"))))</f>
        <v/>
      </c>
      <c r="K84" t="str">
        <f>IF('Reported Performance Table'!D84="","",IF(J84="LUNA_CCT",VLOOKUP('Reported Performance Table'!D84,'Master List'!$B$45:$E$143,4,FALSE),"Reported_BUG"))</f>
        <v/>
      </c>
      <c r="L84" t="str">
        <f>IF('Reported Performance Table'!D84="","",IF(AND('Reported Performance Table'!$E84="Yes",OR('Reported Performance Table'!$D84='Master List'!$B$45,'Reported Performance Table'!$D84='Master List'!$B$46,'Reported Performance Table'!$D84='Master List'!$B$47,'Reported Performance Table'!$D84='Master List'!$B$49,'Reported Performance Table'!$D84='Master List'!$B$51,'Reported Performance Table'!$D84='Master List'!$B$115,'Reported Performance Table'!$D84='Master List'!$B$118,'Reported Performance Table'!$D84='Master List'!$B$142)),"LUNA_Dimming","Dimming_Capability_and_Range"))</f>
        <v/>
      </c>
    </row>
    <row r="85" spans="1:12" x14ac:dyDescent="0.3">
      <c r="A85" s="49">
        <v>92</v>
      </c>
      <c r="B85" s="50"/>
      <c r="D85" s="21" t="e">
        <f>VLOOKUP('Reported Performance Table'!C85,'Master List'!$B$22:$C$41,2,FALSE)</f>
        <v>#N/A</v>
      </c>
      <c r="E85" t="e">
        <f>VLOOKUP('Reported Performance Table'!D85,'Master List'!$B$45:$C$143,2,FALSE)</f>
        <v>#N/A</v>
      </c>
      <c r="F85" t="e">
        <f>VLOOKUP('Reported Performance Table'!C85,'Master List'!$B$22:$D$42,3,FALSE)</f>
        <v>#N/A</v>
      </c>
      <c r="G85" s="94" t="e">
        <f>VLOOKUP('Reported Performance Table'!B85,'Master List'!$B$11:$D$19,3,FALSE)</f>
        <v>#N/A</v>
      </c>
      <c r="H85" t="e">
        <f t="shared" si="1"/>
        <v>#N/A</v>
      </c>
      <c r="I85" t="e">
        <f>IF(VLOOKUP('Reported Performance Table'!D85,'Master List'!$B$45:$D$143,3,FALSE)="","No",VLOOKUP('Reported Performance Table'!D85,'Master List'!$B$45:$D$143,3,FALSE))</f>
        <v>#N/A</v>
      </c>
      <c r="J85" s="169" t="str">
        <f>IF('Reported Performance Table'!D85="","",
  IF('Reported Performance Table'!E85="Yes",
   IF('Reported Performance Table'!F85="Premium","Premium_LUNA_CCT","LUNA_CCT"),
   IF('Reported Performance Table'!B85="Outdoor Luminaires",
    IF(OR('Reported Performance Table'!D85="Fuel Pump Canopy Luminaires",'Reported Performance Table'!D85="Sports Lighting"),
     IF('Reported Performance Table'!F85="Premium","Premium_Sports_and_Fuel_Pump_CCT", "Sports_and_Fuel_Pump_CCT"),
     IF('Reported Performance Table'!F85="Premium","Premium_Outdoor_CCT","Outdoor_CCT")),
    IF('Reported Performance Table'!F85="Premium","Premium_CCT","Reported_CCT"))))</f>
        <v/>
      </c>
      <c r="K85" t="str">
        <f>IF('Reported Performance Table'!D85="","",IF(J85="LUNA_CCT",VLOOKUP('Reported Performance Table'!D85,'Master List'!$B$45:$E$143,4,FALSE),"Reported_BUG"))</f>
        <v/>
      </c>
      <c r="L85" t="str">
        <f>IF('Reported Performance Table'!D85="","",IF(AND('Reported Performance Table'!$E85="Yes",OR('Reported Performance Table'!$D85='Master List'!$B$45,'Reported Performance Table'!$D85='Master List'!$B$46,'Reported Performance Table'!$D85='Master List'!$B$47,'Reported Performance Table'!$D85='Master List'!$B$49,'Reported Performance Table'!$D85='Master List'!$B$51,'Reported Performance Table'!$D85='Master List'!$B$115,'Reported Performance Table'!$D85='Master List'!$B$118,'Reported Performance Table'!$D85='Master List'!$B$142)),"LUNA_Dimming","Dimming_Capability_and_Range"))</f>
        <v/>
      </c>
    </row>
    <row r="86" spans="1:12" x14ac:dyDescent="0.3">
      <c r="A86" s="49">
        <v>93</v>
      </c>
      <c r="B86" s="50"/>
      <c r="D86" s="21" t="e">
        <f>VLOOKUP('Reported Performance Table'!C86,'Master List'!$B$22:$C$41,2,FALSE)</f>
        <v>#N/A</v>
      </c>
      <c r="E86" t="e">
        <f>VLOOKUP('Reported Performance Table'!D86,'Master List'!$B$45:$C$143,2,FALSE)</f>
        <v>#N/A</v>
      </c>
      <c r="F86" t="e">
        <f>VLOOKUP('Reported Performance Table'!C86,'Master List'!$B$22:$D$42,3,FALSE)</f>
        <v>#N/A</v>
      </c>
      <c r="G86" s="94" t="e">
        <f>VLOOKUP('Reported Performance Table'!B86,'Master List'!$B$11:$D$19,3,FALSE)</f>
        <v>#N/A</v>
      </c>
      <c r="H86" t="e">
        <f t="shared" si="1"/>
        <v>#N/A</v>
      </c>
      <c r="I86" t="e">
        <f>IF(VLOOKUP('Reported Performance Table'!D86,'Master List'!$B$45:$D$143,3,FALSE)="","No",VLOOKUP('Reported Performance Table'!D86,'Master List'!$B$45:$D$143,3,FALSE))</f>
        <v>#N/A</v>
      </c>
      <c r="J86" s="169" t="str">
        <f>IF('Reported Performance Table'!D86="","",
  IF('Reported Performance Table'!E86="Yes",
   IF('Reported Performance Table'!F86="Premium","Premium_LUNA_CCT","LUNA_CCT"),
   IF('Reported Performance Table'!B86="Outdoor Luminaires",
    IF(OR('Reported Performance Table'!D86="Fuel Pump Canopy Luminaires",'Reported Performance Table'!D86="Sports Lighting"),
     IF('Reported Performance Table'!F86="Premium","Premium_Sports_and_Fuel_Pump_CCT", "Sports_and_Fuel_Pump_CCT"),
     IF('Reported Performance Table'!F86="Premium","Premium_Outdoor_CCT","Outdoor_CCT")),
    IF('Reported Performance Table'!F86="Premium","Premium_CCT","Reported_CCT"))))</f>
        <v/>
      </c>
      <c r="K86" t="str">
        <f>IF('Reported Performance Table'!D86="","",IF(J86="LUNA_CCT",VLOOKUP('Reported Performance Table'!D86,'Master List'!$B$45:$E$143,4,FALSE),"Reported_BUG"))</f>
        <v/>
      </c>
      <c r="L86" t="str">
        <f>IF('Reported Performance Table'!D86="","",IF(AND('Reported Performance Table'!$E86="Yes",OR('Reported Performance Table'!$D86='Master List'!$B$45,'Reported Performance Table'!$D86='Master List'!$B$46,'Reported Performance Table'!$D86='Master List'!$B$47,'Reported Performance Table'!$D86='Master List'!$B$49,'Reported Performance Table'!$D86='Master List'!$B$51,'Reported Performance Table'!$D86='Master List'!$B$115,'Reported Performance Table'!$D86='Master List'!$B$118,'Reported Performance Table'!$D86='Master List'!$B$142)),"LUNA_Dimming","Dimming_Capability_and_Range"))</f>
        <v/>
      </c>
    </row>
    <row r="87" spans="1:12" x14ac:dyDescent="0.3">
      <c r="A87" s="49">
        <v>94</v>
      </c>
      <c r="B87" s="50"/>
      <c r="D87" s="21" t="e">
        <f>VLOOKUP('Reported Performance Table'!C87,'Master List'!$B$22:$C$41,2,FALSE)</f>
        <v>#N/A</v>
      </c>
      <c r="E87" t="e">
        <f>VLOOKUP('Reported Performance Table'!D87,'Master List'!$B$45:$C$143,2,FALSE)</f>
        <v>#N/A</v>
      </c>
      <c r="F87" t="e">
        <f>VLOOKUP('Reported Performance Table'!C87,'Master List'!$B$22:$D$42,3,FALSE)</f>
        <v>#N/A</v>
      </c>
      <c r="G87" s="94" t="e">
        <f>VLOOKUP('Reported Performance Table'!B87,'Master List'!$B$11:$D$19,3,FALSE)</f>
        <v>#N/A</v>
      </c>
      <c r="H87" t="e">
        <f t="shared" si="1"/>
        <v>#N/A</v>
      </c>
      <c r="I87" t="e">
        <f>IF(VLOOKUP('Reported Performance Table'!D87,'Master List'!$B$45:$D$143,3,FALSE)="","No",VLOOKUP('Reported Performance Table'!D87,'Master List'!$B$45:$D$143,3,FALSE))</f>
        <v>#N/A</v>
      </c>
      <c r="J87" s="169" t="str">
        <f>IF('Reported Performance Table'!D87="","",
  IF('Reported Performance Table'!E87="Yes",
   IF('Reported Performance Table'!F87="Premium","Premium_LUNA_CCT","LUNA_CCT"),
   IF('Reported Performance Table'!B87="Outdoor Luminaires",
    IF(OR('Reported Performance Table'!D87="Fuel Pump Canopy Luminaires",'Reported Performance Table'!D87="Sports Lighting"),
     IF('Reported Performance Table'!F87="Premium","Premium_Sports_and_Fuel_Pump_CCT", "Sports_and_Fuel_Pump_CCT"),
     IF('Reported Performance Table'!F87="Premium","Premium_Outdoor_CCT","Outdoor_CCT")),
    IF('Reported Performance Table'!F87="Premium","Premium_CCT","Reported_CCT"))))</f>
        <v/>
      </c>
      <c r="K87" t="str">
        <f>IF('Reported Performance Table'!D87="","",IF(J87="LUNA_CCT",VLOOKUP('Reported Performance Table'!D87,'Master List'!$B$45:$E$143,4,FALSE),"Reported_BUG"))</f>
        <v/>
      </c>
      <c r="L87" t="str">
        <f>IF('Reported Performance Table'!D87="","",IF(AND('Reported Performance Table'!$E87="Yes",OR('Reported Performance Table'!$D87='Master List'!$B$45,'Reported Performance Table'!$D87='Master List'!$B$46,'Reported Performance Table'!$D87='Master List'!$B$47,'Reported Performance Table'!$D87='Master List'!$B$49,'Reported Performance Table'!$D87='Master List'!$B$51,'Reported Performance Table'!$D87='Master List'!$B$115,'Reported Performance Table'!$D87='Master List'!$B$118,'Reported Performance Table'!$D87='Master List'!$B$142)),"LUNA_Dimming","Dimming_Capability_and_Range"))</f>
        <v/>
      </c>
    </row>
    <row r="88" spans="1:12" x14ac:dyDescent="0.3">
      <c r="A88" s="49">
        <v>95</v>
      </c>
      <c r="B88" s="50"/>
      <c r="D88" s="21" t="e">
        <f>VLOOKUP('Reported Performance Table'!C88,'Master List'!$B$22:$C$41,2,FALSE)</f>
        <v>#N/A</v>
      </c>
      <c r="E88" t="e">
        <f>VLOOKUP('Reported Performance Table'!D88,'Master List'!$B$45:$C$143,2,FALSE)</f>
        <v>#N/A</v>
      </c>
      <c r="F88" t="e">
        <f>VLOOKUP('Reported Performance Table'!C88,'Master List'!$B$22:$D$42,3,FALSE)</f>
        <v>#N/A</v>
      </c>
      <c r="G88" s="94" t="e">
        <f>VLOOKUP('Reported Performance Table'!B88,'Master List'!$B$11:$D$19,3,FALSE)</f>
        <v>#N/A</v>
      </c>
      <c r="H88" t="e">
        <f t="shared" si="1"/>
        <v>#N/A</v>
      </c>
      <c r="I88" t="e">
        <f>IF(VLOOKUP('Reported Performance Table'!D88,'Master List'!$B$45:$D$143,3,FALSE)="","No",VLOOKUP('Reported Performance Table'!D88,'Master List'!$B$45:$D$143,3,FALSE))</f>
        <v>#N/A</v>
      </c>
      <c r="J88" s="169" t="str">
        <f>IF('Reported Performance Table'!D88="","",
  IF('Reported Performance Table'!E88="Yes",
   IF('Reported Performance Table'!F88="Premium","Premium_LUNA_CCT","LUNA_CCT"),
   IF('Reported Performance Table'!B88="Outdoor Luminaires",
    IF(OR('Reported Performance Table'!D88="Fuel Pump Canopy Luminaires",'Reported Performance Table'!D88="Sports Lighting"),
     IF('Reported Performance Table'!F88="Premium","Premium_Sports_and_Fuel_Pump_CCT", "Sports_and_Fuel_Pump_CCT"),
     IF('Reported Performance Table'!F88="Premium","Premium_Outdoor_CCT","Outdoor_CCT")),
    IF('Reported Performance Table'!F88="Premium","Premium_CCT","Reported_CCT"))))</f>
        <v/>
      </c>
      <c r="K88" t="str">
        <f>IF('Reported Performance Table'!D88="","",IF(J88="LUNA_CCT",VLOOKUP('Reported Performance Table'!D88,'Master List'!$B$45:$E$143,4,FALSE),"Reported_BUG"))</f>
        <v/>
      </c>
      <c r="L88" t="str">
        <f>IF('Reported Performance Table'!D88="","",IF(AND('Reported Performance Table'!$E88="Yes",OR('Reported Performance Table'!$D88='Master List'!$B$45,'Reported Performance Table'!$D88='Master List'!$B$46,'Reported Performance Table'!$D88='Master List'!$B$47,'Reported Performance Table'!$D88='Master List'!$B$49,'Reported Performance Table'!$D88='Master List'!$B$51,'Reported Performance Table'!$D88='Master List'!$B$115,'Reported Performance Table'!$D88='Master List'!$B$118,'Reported Performance Table'!$D88='Master List'!$B$142)),"LUNA_Dimming","Dimming_Capability_and_Range"))</f>
        <v/>
      </c>
    </row>
    <row r="89" spans="1:12" x14ac:dyDescent="0.3">
      <c r="A89" s="49">
        <v>96</v>
      </c>
      <c r="B89" s="50"/>
      <c r="D89" s="21" t="e">
        <f>VLOOKUP('Reported Performance Table'!C89,'Master List'!$B$22:$C$41,2,FALSE)</f>
        <v>#N/A</v>
      </c>
      <c r="E89" t="e">
        <f>VLOOKUP('Reported Performance Table'!D89,'Master List'!$B$45:$C$143,2,FALSE)</f>
        <v>#N/A</v>
      </c>
      <c r="F89" t="e">
        <f>VLOOKUP('Reported Performance Table'!C89,'Master List'!$B$22:$D$42,3,FALSE)</f>
        <v>#N/A</v>
      </c>
      <c r="G89" s="94" t="e">
        <f>VLOOKUP('Reported Performance Table'!B89,'Master List'!$B$11:$D$19,3,FALSE)</f>
        <v>#N/A</v>
      </c>
      <c r="H89" t="e">
        <f t="shared" si="1"/>
        <v>#N/A</v>
      </c>
      <c r="I89" t="e">
        <f>IF(VLOOKUP('Reported Performance Table'!D89,'Master List'!$B$45:$D$143,3,FALSE)="","No",VLOOKUP('Reported Performance Table'!D89,'Master List'!$B$45:$D$143,3,FALSE))</f>
        <v>#N/A</v>
      </c>
      <c r="J89" s="169" t="str">
        <f>IF('Reported Performance Table'!D89="","",
  IF('Reported Performance Table'!E89="Yes",
   IF('Reported Performance Table'!F89="Premium","Premium_LUNA_CCT","LUNA_CCT"),
   IF('Reported Performance Table'!B89="Outdoor Luminaires",
    IF(OR('Reported Performance Table'!D89="Fuel Pump Canopy Luminaires",'Reported Performance Table'!D89="Sports Lighting"),
     IF('Reported Performance Table'!F89="Premium","Premium_Sports_and_Fuel_Pump_CCT", "Sports_and_Fuel_Pump_CCT"),
     IF('Reported Performance Table'!F89="Premium","Premium_Outdoor_CCT","Outdoor_CCT")),
    IF('Reported Performance Table'!F89="Premium","Premium_CCT","Reported_CCT"))))</f>
        <v/>
      </c>
      <c r="K89" t="str">
        <f>IF('Reported Performance Table'!D89="","",IF(J89="LUNA_CCT",VLOOKUP('Reported Performance Table'!D89,'Master List'!$B$45:$E$143,4,FALSE),"Reported_BUG"))</f>
        <v/>
      </c>
      <c r="L89" t="str">
        <f>IF('Reported Performance Table'!D89="","",IF(AND('Reported Performance Table'!$E89="Yes",OR('Reported Performance Table'!$D89='Master List'!$B$45,'Reported Performance Table'!$D89='Master List'!$B$46,'Reported Performance Table'!$D89='Master List'!$B$47,'Reported Performance Table'!$D89='Master List'!$B$49,'Reported Performance Table'!$D89='Master List'!$B$51,'Reported Performance Table'!$D89='Master List'!$B$115,'Reported Performance Table'!$D89='Master List'!$B$118,'Reported Performance Table'!$D89='Master List'!$B$142)),"LUNA_Dimming","Dimming_Capability_and_Range"))</f>
        <v/>
      </c>
    </row>
    <row r="90" spans="1:12" x14ac:dyDescent="0.3">
      <c r="A90" s="49">
        <v>97</v>
      </c>
      <c r="B90" s="50"/>
      <c r="D90" s="21" t="e">
        <f>VLOOKUP('Reported Performance Table'!C90,'Master List'!$B$22:$C$41,2,FALSE)</f>
        <v>#N/A</v>
      </c>
      <c r="E90" t="e">
        <f>VLOOKUP('Reported Performance Table'!D90,'Master List'!$B$45:$C$143,2,FALSE)</f>
        <v>#N/A</v>
      </c>
      <c r="F90" t="e">
        <f>VLOOKUP('Reported Performance Table'!C90,'Master List'!$B$22:$D$42,3,FALSE)</f>
        <v>#N/A</v>
      </c>
      <c r="G90" s="94" t="e">
        <f>VLOOKUP('Reported Performance Table'!B90,'Master List'!$B$11:$D$19,3,FALSE)</f>
        <v>#N/A</v>
      </c>
      <c r="H90" t="e">
        <f t="shared" si="1"/>
        <v>#N/A</v>
      </c>
      <c r="I90" t="e">
        <f>IF(VLOOKUP('Reported Performance Table'!D90,'Master List'!$B$45:$D$143,3,FALSE)="","No",VLOOKUP('Reported Performance Table'!D90,'Master List'!$B$45:$D$143,3,FALSE))</f>
        <v>#N/A</v>
      </c>
      <c r="J90" s="169" t="str">
        <f>IF('Reported Performance Table'!D90="","",
  IF('Reported Performance Table'!E90="Yes",
   IF('Reported Performance Table'!F90="Premium","Premium_LUNA_CCT","LUNA_CCT"),
   IF('Reported Performance Table'!B90="Outdoor Luminaires",
    IF(OR('Reported Performance Table'!D90="Fuel Pump Canopy Luminaires",'Reported Performance Table'!D90="Sports Lighting"),
     IF('Reported Performance Table'!F90="Premium","Premium_Sports_and_Fuel_Pump_CCT", "Sports_and_Fuel_Pump_CCT"),
     IF('Reported Performance Table'!F90="Premium","Premium_Outdoor_CCT","Outdoor_CCT")),
    IF('Reported Performance Table'!F90="Premium","Premium_CCT","Reported_CCT"))))</f>
        <v/>
      </c>
      <c r="K90" t="str">
        <f>IF('Reported Performance Table'!D90="","",IF(J90="LUNA_CCT",VLOOKUP('Reported Performance Table'!D90,'Master List'!$B$45:$E$143,4,FALSE),"Reported_BUG"))</f>
        <v/>
      </c>
      <c r="L90" t="str">
        <f>IF('Reported Performance Table'!D90="","",IF(AND('Reported Performance Table'!$E90="Yes",OR('Reported Performance Table'!$D90='Master List'!$B$45,'Reported Performance Table'!$D90='Master List'!$B$46,'Reported Performance Table'!$D90='Master List'!$B$47,'Reported Performance Table'!$D90='Master List'!$B$49,'Reported Performance Table'!$D90='Master List'!$B$51,'Reported Performance Table'!$D90='Master List'!$B$115,'Reported Performance Table'!$D90='Master List'!$B$118,'Reported Performance Table'!$D90='Master List'!$B$142)),"LUNA_Dimming","Dimming_Capability_and_Range"))</f>
        <v/>
      </c>
    </row>
    <row r="91" spans="1:12" x14ac:dyDescent="0.3">
      <c r="A91" s="49">
        <v>98</v>
      </c>
      <c r="B91" s="50"/>
      <c r="D91" s="21" t="e">
        <f>VLOOKUP('Reported Performance Table'!C91,'Master List'!$B$22:$C$41,2,FALSE)</f>
        <v>#N/A</v>
      </c>
      <c r="E91" t="e">
        <f>VLOOKUP('Reported Performance Table'!D91,'Master List'!$B$45:$C$143,2,FALSE)</f>
        <v>#N/A</v>
      </c>
      <c r="F91" t="e">
        <f>VLOOKUP('Reported Performance Table'!C91,'Master List'!$B$22:$D$42,3,FALSE)</f>
        <v>#N/A</v>
      </c>
      <c r="G91" s="94" t="e">
        <f>VLOOKUP('Reported Performance Table'!B91,'Master List'!$B$11:$D$19,3,FALSE)</f>
        <v>#N/A</v>
      </c>
      <c r="H91" t="e">
        <f t="shared" si="1"/>
        <v>#N/A</v>
      </c>
      <c r="I91" t="e">
        <f>IF(VLOOKUP('Reported Performance Table'!D91,'Master List'!$B$45:$D$143,3,FALSE)="","No",VLOOKUP('Reported Performance Table'!D91,'Master List'!$B$45:$D$143,3,FALSE))</f>
        <v>#N/A</v>
      </c>
      <c r="J91" s="169" t="str">
        <f>IF('Reported Performance Table'!D91="","",
  IF('Reported Performance Table'!E91="Yes",
   IF('Reported Performance Table'!F91="Premium","Premium_LUNA_CCT","LUNA_CCT"),
   IF('Reported Performance Table'!B91="Outdoor Luminaires",
    IF(OR('Reported Performance Table'!D91="Fuel Pump Canopy Luminaires",'Reported Performance Table'!D91="Sports Lighting"),
     IF('Reported Performance Table'!F91="Premium","Premium_Sports_and_Fuel_Pump_CCT", "Sports_and_Fuel_Pump_CCT"),
     IF('Reported Performance Table'!F91="Premium","Premium_Outdoor_CCT","Outdoor_CCT")),
    IF('Reported Performance Table'!F91="Premium","Premium_CCT","Reported_CCT"))))</f>
        <v/>
      </c>
      <c r="K91" t="str">
        <f>IF('Reported Performance Table'!D91="","",IF(J91="LUNA_CCT",VLOOKUP('Reported Performance Table'!D91,'Master List'!$B$45:$E$143,4,FALSE),"Reported_BUG"))</f>
        <v/>
      </c>
      <c r="L91" t="str">
        <f>IF('Reported Performance Table'!D91="","",IF(AND('Reported Performance Table'!$E91="Yes",OR('Reported Performance Table'!$D91='Master List'!$B$45,'Reported Performance Table'!$D91='Master List'!$B$46,'Reported Performance Table'!$D91='Master List'!$B$47,'Reported Performance Table'!$D91='Master List'!$B$49,'Reported Performance Table'!$D91='Master List'!$B$51,'Reported Performance Table'!$D91='Master List'!$B$115,'Reported Performance Table'!$D91='Master List'!$B$118,'Reported Performance Table'!$D91='Master List'!$B$142)),"LUNA_Dimming","Dimming_Capability_and_Range"))</f>
        <v/>
      </c>
    </row>
    <row r="92" spans="1:12" x14ac:dyDescent="0.3">
      <c r="A92" s="49">
        <v>99</v>
      </c>
      <c r="B92" s="50"/>
      <c r="D92" s="21" t="e">
        <f>VLOOKUP('Reported Performance Table'!C92,'Master List'!$B$22:$C$41,2,FALSE)</f>
        <v>#N/A</v>
      </c>
      <c r="E92" t="e">
        <f>VLOOKUP('Reported Performance Table'!D92,'Master List'!$B$45:$C$143,2,FALSE)</f>
        <v>#N/A</v>
      </c>
      <c r="F92" t="e">
        <f>VLOOKUP('Reported Performance Table'!C92,'Master List'!$B$22:$D$42,3,FALSE)</f>
        <v>#N/A</v>
      </c>
      <c r="G92" s="94" t="e">
        <f>VLOOKUP('Reported Performance Table'!B92,'Master List'!$B$11:$D$19,3,FALSE)</f>
        <v>#N/A</v>
      </c>
      <c r="H92" t="e">
        <f t="shared" si="1"/>
        <v>#N/A</v>
      </c>
      <c r="I92" t="e">
        <f>IF(VLOOKUP('Reported Performance Table'!D92,'Master List'!$B$45:$D$143,3,FALSE)="","No",VLOOKUP('Reported Performance Table'!D92,'Master List'!$B$45:$D$143,3,FALSE))</f>
        <v>#N/A</v>
      </c>
      <c r="J92" s="169" t="str">
        <f>IF('Reported Performance Table'!D92="","",
  IF('Reported Performance Table'!E92="Yes",
   IF('Reported Performance Table'!F92="Premium","Premium_LUNA_CCT","LUNA_CCT"),
   IF('Reported Performance Table'!B92="Outdoor Luminaires",
    IF(OR('Reported Performance Table'!D92="Fuel Pump Canopy Luminaires",'Reported Performance Table'!D92="Sports Lighting"),
     IF('Reported Performance Table'!F92="Premium","Premium_Sports_and_Fuel_Pump_CCT", "Sports_and_Fuel_Pump_CCT"),
     IF('Reported Performance Table'!F92="Premium","Premium_Outdoor_CCT","Outdoor_CCT")),
    IF('Reported Performance Table'!F92="Premium","Premium_CCT","Reported_CCT"))))</f>
        <v/>
      </c>
      <c r="K92" t="str">
        <f>IF('Reported Performance Table'!D92="","",IF(J92="LUNA_CCT",VLOOKUP('Reported Performance Table'!D92,'Master List'!$B$45:$E$143,4,FALSE),"Reported_BUG"))</f>
        <v/>
      </c>
      <c r="L92" t="str">
        <f>IF('Reported Performance Table'!D92="","",IF(AND('Reported Performance Table'!$E92="Yes",OR('Reported Performance Table'!$D92='Master List'!$B$45,'Reported Performance Table'!$D92='Master List'!$B$46,'Reported Performance Table'!$D92='Master List'!$B$47,'Reported Performance Table'!$D92='Master List'!$B$49,'Reported Performance Table'!$D92='Master List'!$B$51,'Reported Performance Table'!$D92='Master List'!$B$115,'Reported Performance Table'!$D92='Master List'!$B$118,'Reported Performance Table'!$D92='Master List'!$B$142)),"LUNA_Dimming","Dimming_Capability_and_Range"))</f>
        <v/>
      </c>
    </row>
    <row r="93" spans="1:12" x14ac:dyDescent="0.3">
      <c r="A93" s="49">
        <v>100</v>
      </c>
      <c r="B93" s="50"/>
      <c r="D93" s="21" t="e">
        <f>VLOOKUP('Reported Performance Table'!C93,'Master List'!$B$22:$C$41,2,FALSE)</f>
        <v>#N/A</v>
      </c>
      <c r="E93" t="e">
        <f>VLOOKUP('Reported Performance Table'!D93,'Master List'!$B$45:$C$143,2,FALSE)</f>
        <v>#N/A</v>
      </c>
      <c r="F93" t="e">
        <f>VLOOKUP('Reported Performance Table'!C93,'Master List'!$B$22:$D$42,3,FALSE)</f>
        <v>#N/A</v>
      </c>
      <c r="G93" s="94" t="e">
        <f>VLOOKUP('Reported Performance Table'!B93,'Master List'!$B$11:$D$19,3,FALSE)</f>
        <v>#N/A</v>
      </c>
      <c r="H93" t="e">
        <f t="shared" si="1"/>
        <v>#N/A</v>
      </c>
      <c r="I93" t="e">
        <f>IF(VLOOKUP('Reported Performance Table'!D93,'Master List'!$B$45:$D$143,3,FALSE)="","No",VLOOKUP('Reported Performance Table'!D93,'Master List'!$B$45:$D$143,3,FALSE))</f>
        <v>#N/A</v>
      </c>
      <c r="J93" s="169" t="str">
        <f>IF('Reported Performance Table'!D93="","",
  IF('Reported Performance Table'!E93="Yes",
   IF('Reported Performance Table'!F93="Premium","Premium_LUNA_CCT","LUNA_CCT"),
   IF('Reported Performance Table'!B93="Outdoor Luminaires",
    IF(OR('Reported Performance Table'!D93="Fuel Pump Canopy Luminaires",'Reported Performance Table'!D93="Sports Lighting"),
     IF('Reported Performance Table'!F93="Premium","Premium_Sports_and_Fuel_Pump_CCT", "Sports_and_Fuel_Pump_CCT"),
     IF('Reported Performance Table'!F93="Premium","Premium_Outdoor_CCT","Outdoor_CCT")),
    IF('Reported Performance Table'!F93="Premium","Premium_CCT","Reported_CCT"))))</f>
        <v/>
      </c>
      <c r="K93" t="str">
        <f>IF('Reported Performance Table'!D93="","",IF(J93="LUNA_CCT",VLOOKUP('Reported Performance Table'!D93,'Master List'!$B$45:$E$143,4,FALSE),"Reported_BUG"))</f>
        <v/>
      </c>
      <c r="L93" t="str">
        <f>IF('Reported Performance Table'!D93="","",IF(AND('Reported Performance Table'!$E93="Yes",OR('Reported Performance Table'!$D93='Master List'!$B$45,'Reported Performance Table'!$D93='Master List'!$B$46,'Reported Performance Table'!$D93='Master List'!$B$47,'Reported Performance Table'!$D93='Master List'!$B$49,'Reported Performance Table'!$D93='Master List'!$B$51,'Reported Performance Table'!$D93='Master List'!$B$115,'Reported Performance Table'!$D93='Master List'!$B$118,'Reported Performance Table'!$D93='Master List'!$B$142)),"LUNA_Dimming","Dimming_Capability_and_Range"))</f>
        <v/>
      </c>
    </row>
    <row r="94" spans="1:12" x14ac:dyDescent="0.3">
      <c r="A94" s="49">
        <v>101</v>
      </c>
      <c r="B94" s="50"/>
      <c r="D94" s="21" t="e">
        <f>VLOOKUP('Reported Performance Table'!C94,'Master List'!$B$22:$C$41,2,FALSE)</f>
        <v>#N/A</v>
      </c>
      <c r="E94" t="e">
        <f>VLOOKUP('Reported Performance Table'!D94,'Master List'!$B$45:$C$143,2,FALSE)</f>
        <v>#N/A</v>
      </c>
      <c r="F94" t="e">
        <f>VLOOKUP('Reported Performance Table'!C94,'Master List'!$B$22:$D$42,3,FALSE)</f>
        <v>#N/A</v>
      </c>
      <c r="G94" s="94" t="e">
        <f>VLOOKUP('Reported Performance Table'!B94,'Master List'!$B$11:$D$19,3,FALSE)</f>
        <v>#N/A</v>
      </c>
      <c r="H94" t="e">
        <f t="shared" si="1"/>
        <v>#N/A</v>
      </c>
      <c r="I94" t="e">
        <f>IF(VLOOKUP('Reported Performance Table'!D94,'Master List'!$B$45:$D$143,3,FALSE)="","No",VLOOKUP('Reported Performance Table'!D94,'Master List'!$B$45:$D$143,3,FALSE))</f>
        <v>#N/A</v>
      </c>
      <c r="J94" s="169" t="str">
        <f>IF('Reported Performance Table'!D94="","",
  IF('Reported Performance Table'!E94="Yes",
   IF('Reported Performance Table'!F94="Premium","Premium_LUNA_CCT","LUNA_CCT"),
   IF('Reported Performance Table'!B94="Outdoor Luminaires",
    IF(OR('Reported Performance Table'!D94="Fuel Pump Canopy Luminaires",'Reported Performance Table'!D94="Sports Lighting"),
     IF('Reported Performance Table'!F94="Premium","Premium_Sports_and_Fuel_Pump_CCT", "Sports_and_Fuel_Pump_CCT"),
     IF('Reported Performance Table'!F94="Premium","Premium_Outdoor_CCT","Outdoor_CCT")),
    IF('Reported Performance Table'!F94="Premium","Premium_CCT","Reported_CCT"))))</f>
        <v/>
      </c>
      <c r="K94" t="str">
        <f>IF('Reported Performance Table'!D94="","",IF(J94="LUNA_CCT",VLOOKUP('Reported Performance Table'!D94,'Master List'!$B$45:$E$143,4,FALSE),"Reported_BUG"))</f>
        <v/>
      </c>
      <c r="L94" t="str">
        <f>IF('Reported Performance Table'!D94="","",IF(AND('Reported Performance Table'!$E94="Yes",OR('Reported Performance Table'!$D94='Master List'!$B$45,'Reported Performance Table'!$D94='Master List'!$B$46,'Reported Performance Table'!$D94='Master List'!$B$47,'Reported Performance Table'!$D94='Master List'!$B$49,'Reported Performance Table'!$D94='Master List'!$B$51,'Reported Performance Table'!$D94='Master List'!$B$115,'Reported Performance Table'!$D94='Master List'!$B$118,'Reported Performance Table'!$D94='Master List'!$B$142)),"LUNA_Dimming","Dimming_Capability_and_Range"))</f>
        <v/>
      </c>
    </row>
    <row r="95" spans="1:12" x14ac:dyDescent="0.3">
      <c r="A95" s="49">
        <v>102</v>
      </c>
      <c r="B95" s="50"/>
      <c r="D95" s="21" t="e">
        <f>VLOOKUP('Reported Performance Table'!C95,'Master List'!$B$22:$C$41,2,FALSE)</f>
        <v>#N/A</v>
      </c>
      <c r="E95" t="e">
        <f>VLOOKUP('Reported Performance Table'!D95,'Master List'!$B$45:$C$143,2,FALSE)</f>
        <v>#N/A</v>
      </c>
      <c r="F95" t="e">
        <f>VLOOKUP('Reported Performance Table'!C95,'Master List'!$B$22:$D$42,3,FALSE)</f>
        <v>#N/A</v>
      </c>
      <c r="G95" s="94" t="e">
        <f>VLOOKUP('Reported Performance Table'!B95,'Master List'!$B$11:$D$19,3,FALSE)</f>
        <v>#N/A</v>
      </c>
      <c r="H95" t="e">
        <f t="shared" si="1"/>
        <v>#N/A</v>
      </c>
      <c r="I95" t="e">
        <f>IF(VLOOKUP('Reported Performance Table'!D95,'Master List'!$B$45:$D$143,3,FALSE)="","No",VLOOKUP('Reported Performance Table'!D95,'Master List'!$B$45:$D$143,3,FALSE))</f>
        <v>#N/A</v>
      </c>
      <c r="J95" s="169" t="str">
        <f>IF('Reported Performance Table'!D95="","",
  IF('Reported Performance Table'!E95="Yes",
   IF('Reported Performance Table'!F95="Premium","Premium_LUNA_CCT","LUNA_CCT"),
   IF('Reported Performance Table'!B95="Outdoor Luminaires",
    IF(OR('Reported Performance Table'!D95="Fuel Pump Canopy Luminaires",'Reported Performance Table'!D95="Sports Lighting"),
     IF('Reported Performance Table'!F95="Premium","Premium_Sports_and_Fuel_Pump_CCT", "Sports_and_Fuel_Pump_CCT"),
     IF('Reported Performance Table'!F95="Premium","Premium_Outdoor_CCT","Outdoor_CCT")),
    IF('Reported Performance Table'!F95="Premium","Premium_CCT","Reported_CCT"))))</f>
        <v/>
      </c>
      <c r="K95" t="str">
        <f>IF('Reported Performance Table'!D95="","",IF(J95="LUNA_CCT",VLOOKUP('Reported Performance Table'!D95,'Master List'!$B$45:$E$143,4,FALSE),"Reported_BUG"))</f>
        <v/>
      </c>
      <c r="L95" t="str">
        <f>IF('Reported Performance Table'!D95="","",IF(AND('Reported Performance Table'!$E95="Yes",OR('Reported Performance Table'!$D95='Master List'!$B$45,'Reported Performance Table'!$D95='Master List'!$B$46,'Reported Performance Table'!$D95='Master List'!$B$47,'Reported Performance Table'!$D95='Master List'!$B$49,'Reported Performance Table'!$D95='Master List'!$B$51,'Reported Performance Table'!$D95='Master List'!$B$115,'Reported Performance Table'!$D95='Master List'!$B$118,'Reported Performance Table'!$D95='Master List'!$B$142)),"LUNA_Dimming","Dimming_Capability_and_Range"))</f>
        <v/>
      </c>
    </row>
    <row r="96" spans="1:12" x14ac:dyDescent="0.3">
      <c r="A96" s="49">
        <v>103</v>
      </c>
      <c r="B96" s="50"/>
      <c r="D96" s="21" t="e">
        <f>VLOOKUP('Reported Performance Table'!C96,'Master List'!$B$22:$C$41,2,FALSE)</f>
        <v>#N/A</v>
      </c>
      <c r="E96" t="e">
        <f>VLOOKUP('Reported Performance Table'!D96,'Master List'!$B$45:$C$143,2,FALSE)</f>
        <v>#N/A</v>
      </c>
      <c r="F96" t="e">
        <f>VLOOKUP('Reported Performance Table'!C96,'Master List'!$B$22:$D$42,3,FALSE)</f>
        <v>#N/A</v>
      </c>
      <c r="G96" s="94" t="e">
        <f>VLOOKUP('Reported Performance Table'!B96,'Master List'!$B$11:$D$19,3,FALSE)</f>
        <v>#N/A</v>
      </c>
      <c r="H96" t="e">
        <f t="shared" si="1"/>
        <v>#N/A</v>
      </c>
      <c r="I96" t="e">
        <f>IF(VLOOKUP('Reported Performance Table'!D96,'Master List'!$B$45:$D$143,3,FALSE)="","No",VLOOKUP('Reported Performance Table'!D96,'Master List'!$B$45:$D$143,3,FALSE))</f>
        <v>#N/A</v>
      </c>
      <c r="J96" s="169" t="str">
        <f>IF('Reported Performance Table'!D96="","",
  IF('Reported Performance Table'!E96="Yes",
   IF('Reported Performance Table'!F96="Premium","Premium_LUNA_CCT","LUNA_CCT"),
   IF('Reported Performance Table'!B96="Outdoor Luminaires",
    IF(OR('Reported Performance Table'!D96="Fuel Pump Canopy Luminaires",'Reported Performance Table'!D96="Sports Lighting"),
     IF('Reported Performance Table'!F96="Premium","Premium_Sports_and_Fuel_Pump_CCT", "Sports_and_Fuel_Pump_CCT"),
     IF('Reported Performance Table'!F96="Premium","Premium_Outdoor_CCT","Outdoor_CCT")),
    IF('Reported Performance Table'!F96="Premium","Premium_CCT","Reported_CCT"))))</f>
        <v/>
      </c>
      <c r="K96" t="str">
        <f>IF('Reported Performance Table'!D96="","",IF(J96="LUNA_CCT",VLOOKUP('Reported Performance Table'!D96,'Master List'!$B$45:$E$143,4,FALSE),"Reported_BUG"))</f>
        <v/>
      </c>
      <c r="L96" t="str">
        <f>IF('Reported Performance Table'!D96="","",IF(AND('Reported Performance Table'!$E96="Yes",OR('Reported Performance Table'!$D96='Master List'!$B$45,'Reported Performance Table'!$D96='Master List'!$B$46,'Reported Performance Table'!$D96='Master List'!$B$47,'Reported Performance Table'!$D96='Master List'!$B$49,'Reported Performance Table'!$D96='Master List'!$B$51,'Reported Performance Table'!$D96='Master List'!$B$115,'Reported Performance Table'!$D96='Master List'!$B$118,'Reported Performance Table'!$D96='Master List'!$B$142)),"LUNA_Dimming","Dimming_Capability_and_Range"))</f>
        <v/>
      </c>
    </row>
    <row r="97" spans="1:12" x14ac:dyDescent="0.3">
      <c r="A97" s="49">
        <v>104</v>
      </c>
      <c r="B97" s="50"/>
      <c r="D97" s="21" t="e">
        <f>VLOOKUP('Reported Performance Table'!C97,'Master List'!$B$22:$C$41,2,FALSE)</f>
        <v>#N/A</v>
      </c>
      <c r="E97" t="e">
        <f>VLOOKUP('Reported Performance Table'!D97,'Master List'!$B$45:$C$143,2,FALSE)</f>
        <v>#N/A</v>
      </c>
      <c r="F97" t="e">
        <f>VLOOKUP('Reported Performance Table'!C97,'Master List'!$B$22:$D$42,3,FALSE)</f>
        <v>#N/A</v>
      </c>
      <c r="G97" s="94" t="e">
        <f>VLOOKUP('Reported Performance Table'!B97,'Master List'!$B$11:$D$19,3,FALSE)</f>
        <v>#N/A</v>
      </c>
      <c r="H97" t="e">
        <f t="shared" si="1"/>
        <v>#N/A</v>
      </c>
      <c r="I97" t="e">
        <f>IF(VLOOKUP('Reported Performance Table'!D97,'Master List'!$B$45:$D$143,3,FALSE)="","No",VLOOKUP('Reported Performance Table'!D97,'Master List'!$B$45:$D$143,3,FALSE))</f>
        <v>#N/A</v>
      </c>
      <c r="J97" s="169" t="str">
        <f>IF('Reported Performance Table'!D97="","",
  IF('Reported Performance Table'!E97="Yes",
   IF('Reported Performance Table'!F97="Premium","Premium_LUNA_CCT","LUNA_CCT"),
   IF('Reported Performance Table'!B97="Outdoor Luminaires",
    IF(OR('Reported Performance Table'!D97="Fuel Pump Canopy Luminaires",'Reported Performance Table'!D97="Sports Lighting"),
     IF('Reported Performance Table'!F97="Premium","Premium_Sports_and_Fuel_Pump_CCT", "Sports_and_Fuel_Pump_CCT"),
     IF('Reported Performance Table'!F97="Premium","Premium_Outdoor_CCT","Outdoor_CCT")),
    IF('Reported Performance Table'!F97="Premium","Premium_CCT","Reported_CCT"))))</f>
        <v/>
      </c>
      <c r="K97" t="str">
        <f>IF('Reported Performance Table'!D97="","",IF(J97="LUNA_CCT",VLOOKUP('Reported Performance Table'!D97,'Master List'!$B$45:$E$143,4,FALSE),"Reported_BUG"))</f>
        <v/>
      </c>
      <c r="L97" t="str">
        <f>IF('Reported Performance Table'!D97="","",IF(AND('Reported Performance Table'!$E97="Yes",OR('Reported Performance Table'!$D97='Master List'!$B$45,'Reported Performance Table'!$D97='Master List'!$B$46,'Reported Performance Table'!$D97='Master List'!$B$47,'Reported Performance Table'!$D97='Master List'!$B$49,'Reported Performance Table'!$D97='Master List'!$B$51,'Reported Performance Table'!$D97='Master List'!$B$115,'Reported Performance Table'!$D97='Master List'!$B$118,'Reported Performance Table'!$D97='Master List'!$B$142)),"LUNA_Dimming","Dimming_Capability_and_Range"))</f>
        <v/>
      </c>
    </row>
    <row r="98" spans="1:12" x14ac:dyDescent="0.3">
      <c r="A98" s="49">
        <v>105</v>
      </c>
      <c r="B98" s="50"/>
      <c r="D98" s="21" t="e">
        <f>VLOOKUP('Reported Performance Table'!C98,'Master List'!$B$22:$C$41,2,FALSE)</f>
        <v>#N/A</v>
      </c>
      <c r="E98" t="e">
        <f>VLOOKUP('Reported Performance Table'!D98,'Master List'!$B$45:$C$143,2,FALSE)</f>
        <v>#N/A</v>
      </c>
      <c r="F98" t="e">
        <f>VLOOKUP('Reported Performance Table'!C98,'Master List'!$B$22:$D$42,3,FALSE)</f>
        <v>#N/A</v>
      </c>
      <c r="G98" s="94" t="e">
        <f>VLOOKUP('Reported Performance Table'!B98,'Master List'!$B$11:$D$19,3,FALSE)</f>
        <v>#N/A</v>
      </c>
      <c r="H98" t="e">
        <f t="shared" si="1"/>
        <v>#N/A</v>
      </c>
      <c r="I98" t="e">
        <f>IF(VLOOKUP('Reported Performance Table'!D98,'Master List'!$B$45:$D$143,3,FALSE)="","No",VLOOKUP('Reported Performance Table'!D98,'Master List'!$B$45:$D$143,3,FALSE))</f>
        <v>#N/A</v>
      </c>
      <c r="J98" s="169" t="str">
        <f>IF('Reported Performance Table'!D98="","",
  IF('Reported Performance Table'!E98="Yes",
   IF('Reported Performance Table'!F98="Premium","Premium_LUNA_CCT","LUNA_CCT"),
   IF('Reported Performance Table'!B98="Outdoor Luminaires",
    IF(OR('Reported Performance Table'!D98="Fuel Pump Canopy Luminaires",'Reported Performance Table'!D98="Sports Lighting"),
     IF('Reported Performance Table'!F98="Premium","Premium_Sports_and_Fuel_Pump_CCT", "Sports_and_Fuel_Pump_CCT"),
     IF('Reported Performance Table'!F98="Premium","Premium_Outdoor_CCT","Outdoor_CCT")),
    IF('Reported Performance Table'!F98="Premium","Premium_CCT","Reported_CCT"))))</f>
        <v/>
      </c>
      <c r="K98" t="str">
        <f>IF('Reported Performance Table'!D98="","",IF(J98="LUNA_CCT",VLOOKUP('Reported Performance Table'!D98,'Master List'!$B$45:$E$143,4,FALSE),"Reported_BUG"))</f>
        <v/>
      </c>
      <c r="L98" t="str">
        <f>IF('Reported Performance Table'!D98="","",IF(AND('Reported Performance Table'!$E98="Yes",OR('Reported Performance Table'!$D98='Master List'!$B$45,'Reported Performance Table'!$D98='Master List'!$B$46,'Reported Performance Table'!$D98='Master List'!$B$47,'Reported Performance Table'!$D98='Master List'!$B$49,'Reported Performance Table'!$D98='Master List'!$B$51,'Reported Performance Table'!$D98='Master List'!$B$115,'Reported Performance Table'!$D98='Master List'!$B$118,'Reported Performance Table'!$D98='Master List'!$B$142)),"LUNA_Dimming","Dimming_Capability_and_Range"))</f>
        <v/>
      </c>
    </row>
    <row r="99" spans="1:12" x14ac:dyDescent="0.3">
      <c r="A99" s="49">
        <v>106</v>
      </c>
      <c r="B99" s="50"/>
      <c r="D99" s="21" t="e">
        <f>VLOOKUP('Reported Performance Table'!C99,'Master List'!$B$22:$C$41,2,FALSE)</f>
        <v>#N/A</v>
      </c>
      <c r="E99" t="e">
        <f>VLOOKUP('Reported Performance Table'!D99,'Master List'!$B$45:$C$143,2,FALSE)</f>
        <v>#N/A</v>
      </c>
      <c r="F99" t="e">
        <f>VLOOKUP('Reported Performance Table'!C99,'Master List'!$B$22:$D$42,3,FALSE)</f>
        <v>#N/A</v>
      </c>
      <c r="G99" s="94" t="e">
        <f>VLOOKUP('Reported Performance Table'!B99,'Master List'!$B$11:$D$19,3,FALSE)</f>
        <v>#N/A</v>
      </c>
      <c r="H99" t="e">
        <f t="shared" si="1"/>
        <v>#N/A</v>
      </c>
      <c r="I99" t="e">
        <f>IF(VLOOKUP('Reported Performance Table'!D99,'Master List'!$B$45:$D$143,3,FALSE)="","No",VLOOKUP('Reported Performance Table'!D99,'Master List'!$B$45:$D$143,3,FALSE))</f>
        <v>#N/A</v>
      </c>
      <c r="J99" s="169" t="str">
        <f>IF('Reported Performance Table'!D99="","",
  IF('Reported Performance Table'!E99="Yes",
   IF('Reported Performance Table'!F99="Premium","Premium_LUNA_CCT","LUNA_CCT"),
   IF('Reported Performance Table'!B99="Outdoor Luminaires",
    IF(OR('Reported Performance Table'!D99="Fuel Pump Canopy Luminaires",'Reported Performance Table'!D99="Sports Lighting"),
     IF('Reported Performance Table'!F99="Premium","Premium_Sports_and_Fuel_Pump_CCT", "Sports_and_Fuel_Pump_CCT"),
     IF('Reported Performance Table'!F99="Premium","Premium_Outdoor_CCT","Outdoor_CCT")),
    IF('Reported Performance Table'!F99="Premium","Premium_CCT","Reported_CCT"))))</f>
        <v/>
      </c>
      <c r="K99" t="str">
        <f>IF('Reported Performance Table'!D99="","",IF(J99="LUNA_CCT",VLOOKUP('Reported Performance Table'!D99,'Master List'!$B$45:$E$143,4,FALSE),"Reported_BUG"))</f>
        <v/>
      </c>
      <c r="L99" t="str">
        <f>IF('Reported Performance Table'!D99="","",IF(AND('Reported Performance Table'!$E99="Yes",OR('Reported Performance Table'!$D99='Master List'!$B$45,'Reported Performance Table'!$D99='Master List'!$B$46,'Reported Performance Table'!$D99='Master List'!$B$47,'Reported Performance Table'!$D99='Master List'!$B$49,'Reported Performance Table'!$D99='Master List'!$B$51,'Reported Performance Table'!$D99='Master List'!$B$115,'Reported Performance Table'!$D99='Master List'!$B$118,'Reported Performance Table'!$D99='Master List'!$B$142)),"LUNA_Dimming","Dimming_Capability_and_Range"))</f>
        <v/>
      </c>
    </row>
    <row r="100" spans="1:12" x14ac:dyDescent="0.3">
      <c r="A100" s="49">
        <v>107</v>
      </c>
      <c r="B100" s="50"/>
      <c r="D100" s="21" t="e">
        <f>VLOOKUP('Reported Performance Table'!C100,'Master List'!$B$22:$C$41,2,FALSE)</f>
        <v>#N/A</v>
      </c>
      <c r="E100" t="e">
        <f>VLOOKUP('Reported Performance Table'!D100,'Master List'!$B$45:$C$143,2,FALSE)</f>
        <v>#N/A</v>
      </c>
      <c r="F100" t="e">
        <f>VLOOKUP('Reported Performance Table'!C100,'Master List'!$B$22:$D$42,3,FALSE)</f>
        <v>#N/A</v>
      </c>
      <c r="G100" s="94" t="e">
        <f>VLOOKUP('Reported Performance Table'!B100,'Master List'!$B$11:$D$19,3,FALSE)</f>
        <v>#N/A</v>
      </c>
      <c r="H100" t="e">
        <f t="shared" si="1"/>
        <v>#N/A</v>
      </c>
      <c r="I100" t="e">
        <f>IF(VLOOKUP('Reported Performance Table'!D100,'Master List'!$B$45:$D$143,3,FALSE)="","No",VLOOKUP('Reported Performance Table'!D100,'Master List'!$B$45:$D$143,3,FALSE))</f>
        <v>#N/A</v>
      </c>
      <c r="J100" s="169" t="str">
        <f>IF('Reported Performance Table'!D100="","",
  IF('Reported Performance Table'!E100="Yes",
   IF('Reported Performance Table'!F100="Premium","Premium_LUNA_CCT","LUNA_CCT"),
   IF('Reported Performance Table'!B100="Outdoor Luminaires",
    IF(OR('Reported Performance Table'!D100="Fuel Pump Canopy Luminaires",'Reported Performance Table'!D100="Sports Lighting"),
     IF('Reported Performance Table'!F100="Premium","Premium_Sports_and_Fuel_Pump_CCT", "Sports_and_Fuel_Pump_CCT"),
     IF('Reported Performance Table'!F100="Premium","Premium_Outdoor_CCT","Outdoor_CCT")),
    IF('Reported Performance Table'!F100="Premium","Premium_CCT","Reported_CCT"))))</f>
        <v/>
      </c>
      <c r="K100" t="str">
        <f>IF('Reported Performance Table'!D100="","",IF(J100="LUNA_CCT",VLOOKUP('Reported Performance Table'!D100,'Master List'!$B$45:$E$143,4,FALSE),"Reported_BUG"))</f>
        <v/>
      </c>
      <c r="L100" t="str">
        <f>IF('Reported Performance Table'!D100="","",IF(AND('Reported Performance Table'!$E100="Yes",OR('Reported Performance Table'!$D100='Master List'!$B$45,'Reported Performance Table'!$D100='Master List'!$B$46,'Reported Performance Table'!$D100='Master List'!$B$47,'Reported Performance Table'!$D100='Master List'!$B$49,'Reported Performance Table'!$D100='Master List'!$B$51,'Reported Performance Table'!$D100='Master List'!$B$115,'Reported Performance Table'!$D100='Master List'!$B$118,'Reported Performance Table'!$D100='Master List'!$B$142)),"LUNA_Dimming","Dimming_Capability_and_Range"))</f>
        <v/>
      </c>
    </row>
    <row r="101" spans="1:12" x14ac:dyDescent="0.3">
      <c r="A101" s="49">
        <v>108</v>
      </c>
      <c r="B101" s="50"/>
      <c r="D101" s="21" t="e">
        <f>VLOOKUP('Reported Performance Table'!C101,'Master List'!$B$22:$C$41,2,FALSE)</f>
        <v>#N/A</v>
      </c>
      <c r="E101" t="e">
        <f>VLOOKUP('Reported Performance Table'!D101,'Master List'!$B$45:$C$143,2,FALSE)</f>
        <v>#N/A</v>
      </c>
      <c r="F101" t="e">
        <f>VLOOKUP('Reported Performance Table'!C101,'Master List'!$B$22:$D$42,3,FALSE)</f>
        <v>#N/A</v>
      </c>
      <c r="G101" s="94" t="e">
        <f>VLOOKUP('Reported Performance Table'!B101,'Master List'!$B$11:$D$19,3,FALSE)</f>
        <v>#N/A</v>
      </c>
      <c r="H101" t="e">
        <f t="shared" si="1"/>
        <v>#N/A</v>
      </c>
      <c r="I101" t="e">
        <f>IF(VLOOKUP('Reported Performance Table'!D101,'Master List'!$B$45:$D$143,3,FALSE)="","No",VLOOKUP('Reported Performance Table'!D101,'Master List'!$B$45:$D$143,3,FALSE))</f>
        <v>#N/A</v>
      </c>
      <c r="J101" s="169" t="str">
        <f>IF('Reported Performance Table'!D101="","",
  IF('Reported Performance Table'!E101="Yes",
   IF('Reported Performance Table'!F101="Premium","Premium_LUNA_CCT","LUNA_CCT"),
   IF('Reported Performance Table'!B101="Outdoor Luminaires",
    IF(OR('Reported Performance Table'!D101="Fuel Pump Canopy Luminaires",'Reported Performance Table'!D101="Sports Lighting"),
     IF('Reported Performance Table'!F101="Premium","Premium_Sports_and_Fuel_Pump_CCT", "Sports_and_Fuel_Pump_CCT"),
     IF('Reported Performance Table'!F101="Premium","Premium_Outdoor_CCT","Outdoor_CCT")),
    IF('Reported Performance Table'!F101="Premium","Premium_CCT","Reported_CCT"))))</f>
        <v/>
      </c>
      <c r="K101" t="str">
        <f>IF('Reported Performance Table'!D101="","",IF(J101="LUNA_CCT",VLOOKUP('Reported Performance Table'!D101,'Master List'!$B$45:$E$143,4,FALSE),"Reported_BUG"))</f>
        <v/>
      </c>
      <c r="L101" t="str">
        <f>IF('Reported Performance Table'!D101="","",IF(AND('Reported Performance Table'!$E101="Yes",OR('Reported Performance Table'!$D101='Master List'!$B$45,'Reported Performance Table'!$D101='Master List'!$B$46,'Reported Performance Table'!$D101='Master List'!$B$47,'Reported Performance Table'!$D101='Master List'!$B$49,'Reported Performance Table'!$D101='Master List'!$B$51,'Reported Performance Table'!$D101='Master List'!$B$115,'Reported Performance Table'!$D101='Master List'!$B$118,'Reported Performance Table'!$D101='Master List'!$B$142)),"LUNA_Dimming","Dimming_Capability_and_Range"))</f>
        <v/>
      </c>
    </row>
    <row r="102" spans="1:12" x14ac:dyDescent="0.3">
      <c r="A102" s="49">
        <v>109</v>
      </c>
      <c r="B102" s="50"/>
      <c r="D102" s="21" t="e">
        <f>VLOOKUP('Reported Performance Table'!C102,'Master List'!$B$22:$C$41,2,FALSE)</f>
        <v>#N/A</v>
      </c>
      <c r="E102" t="e">
        <f>VLOOKUP('Reported Performance Table'!D102,'Master List'!$B$45:$C$143,2,FALSE)</f>
        <v>#N/A</v>
      </c>
      <c r="F102" t="e">
        <f>VLOOKUP('Reported Performance Table'!C102,'Master List'!$B$22:$D$42,3,FALSE)</f>
        <v>#N/A</v>
      </c>
      <c r="G102" s="94" t="e">
        <f>VLOOKUP('Reported Performance Table'!B102,'Master List'!$B$11:$D$19,3,FALSE)</f>
        <v>#N/A</v>
      </c>
      <c r="H102" t="e">
        <f t="shared" si="1"/>
        <v>#N/A</v>
      </c>
      <c r="I102" t="e">
        <f>IF(VLOOKUP('Reported Performance Table'!D102,'Master List'!$B$45:$D$143,3,FALSE)="","No",VLOOKUP('Reported Performance Table'!D102,'Master List'!$B$45:$D$143,3,FALSE))</f>
        <v>#N/A</v>
      </c>
      <c r="J102" s="169" t="str">
        <f>IF('Reported Performance Table'!D102="","",
  IF('Reported Performance Table'!E102="Yes",
   IF('Reported Performance Table'!F102="Premium","Premium_LUNA_CCT","LUNA_CCT"),
   IF('Reported Performance Table'!B102="Outdoor Luminaires",
    IF(OR('Reported Performance Table'!D102="Fuel Pump Canopy Luminaires",'Reported Performance Table'!D102="Sports Lighting"),
     IF('Reported Performance Table'!F102="Premium","Premium_Sports_and_Fuel_Pump_CCT", "Sports_and_Fuel_Pump_CCT"),
     IF('Reported Performance Table'!F102="Premium","Premium_Outdoor_CCT","Outdoor_CCT")),
    IF('Reported Performance Table'!F102="Premium","Premium_CCT","Reported_CCT"))))</f>
        <v/>
      </c>
      <c r="K102" t="str">
        <f>IF('Reported Performance Table'!D102="","",IF(J102="LUNA_CCT",VLOOKUP('Reported Performance Table'!D102,'Master List'!$B$45:$E$143,4,FALSE),"Reported_BUG"))</f>
        <v/>
      </c>
      <c r="L102" t="str">
        <f>IF('Reported Performance Table'!D102="","",IF(AND('Reported Performance Table'!$E102="Yes",OR('Reported Performance Table'!$D102='Master List'!$B$45,'Reported Performance Table'!$D102='Master List'!$B$46,'Reported Performance Table'!$D102='Master List'!$B$47,'Reported Performance Table'!$D102='Master List'!$B$49,'Reported Performance Table'!$D102='Master List'!$B$51,'Reported Performance Table'!$D102='Master List'!$B$115,'Reported Performance Table'!$D102='Master List'!$B$118,'Reported Performance Table'!$D102='Master List'!$B$142)),"LUNA_Dimming","Dimming_Capability_and_Range"))</f>
        <v/>
      </c>
    </row>
    <row r="103" spans="1:12" x14ac:dyDescent="0.3">
      <c r="A103" s="49">
        <v>110</v>
      </c>
      <c r="B103" s="50"/>
      <c r="D103" s="21" t="e">
        <f>VLOOKUP('Reported Performance Table'!C103,'Master List'!$B$22:$C$41,2,FALSE)</f>
        <v>#N/A</v>
      </c>
      <c r="E103" t="e">
        <f>VLOOKUP('Reported Performance Table'!D103,'Master List'!$B$45:$C$143,2,FALSE)</f>
        <v>#N/A</v>
      </c>
      <c r="F103" t="e">
        <f>VLOOKUP('Reported Performance Table'!C103,'Master List'!$B$22:$D$42,3,FALSE)</f>
        <v>#N/A</v>
      </c>
      <c r="G103" s="94" t="e">
        <f>VLOOKUP('Reported Performance Table'!B103,'Master List'!$B$11:$D$19,3,FALSE)</f>
        <v>#N/A</v>
      </c>
      <c r="H103" t="e">
        <f t="shared" si="1"/>
        <v>#N/A</v>
      </c>
      <c r="I103" t="e">
        <f>IF(VLOOKUP('Reported Performance Table'!D103,'Master List'!$B$45:$D$143,3,FALSE)="","No",VLOOKUP('Reported Performance Table'!D103,'Master List'!$B$45:$D$143,3,FALSE))</f>
        <v>#N/A</v>
      </c>
      <c r="J103" s="169" t="str">
        <f>IF('Reported Performance Table'!D103="","",
  IF('Reported Performance Table'!E103="Yes",
   IF('Reported Performance Table'!F103="Premium","Premium_LUNA_CCT","LUNA_CCT"),
   IF('Reported Performance Table'!B103="Outdoor Luminaires",
    IF(OR('Reported Performance Table'!D103="Fuel Pump Canopy Luminaires",'Reported Performance Table'!D103="Sports Lighting"),
     IF('Reported Performance Table'!F103="Premium","Premium_Sports_and_Fuel_Pump_CCT", "Sports_and_Fuel_Pump_CCT"),
     IF('Reported Performance Table'!F103="Premium","Premium_Outdoor_CCT","Outdoor_CCT")),
    IF('Reported Performance Table'!F103="Premium","Premium_CCT","Reported_CCT"))))</f>
        <v/>
      </c>
      <c r="K103" t="str">
        <f>IF('Reported Performance Table'!D103="","",IF(J103="LUNA_CCT",VLOOKUP('Reported Performance Table'!D103,'Master List'!$B$45:$E$143,4,FALSE),"Reported_BUG"))</f>
        <v/>
      </c>
      <c r="L103" t="str">
        <f>IF('Reported Performance Table'!D103="","",IF(AND('Reported Performance Table'!$E103="Yes",OR('Reported Performance Table'!$D103='Master List'!$B$45,'Reported Performance Table'!$D103='Master List'!$B$46,'Reported Performance Table'!$D103='Master List'!$B$47,'Reported Performance Table'!$D103='Master List'!$B$49,'Reported Performance Table'!$D103='Master List'!$B$51,'Reported Performance Table'!$D103='Master List'!$B$115,'Reported Performance Table'!$D103='Master List'!$B$118,'Reported Performance Table'!$D103='Master List'!$B$142)),"LUNA_Dimming","Dimming_Capability_and_Range"))</f>
        <v/>
      </c>
    </row>
    <row r="104" spans="1:12" x14ac:dyDescent="0.3">
      <c r="A104" s="49">
        <v>111</v>
      </c>
      <c r="B104" s="50"/>
      <c r="D104" s="21" t="e">
        <f>VLOOKUP('Reported Performance Table'!C104,'Master List'!$B$22:$C$41,2,FALSE)</f>
        <v>#N/A</v>
      </c>
      <c r="E104" t="e">
        <f>VLOOKUP('Reported Performance Table'!D104,'Master List'!$B$45:$C$143,2,FALSE)</f>
        <v>#N/A</v>
      </c>
      <c r="F104" t="e">
        <f>VLOOKUP('Reported Performance Table'!C104,'Master List'!$B$22:$D$42,3,FALSE)</f>
        <v>#N/A</v>
      </c>
      <c r="G104" s="94" t="e">
        <f>VLOOKUP('Reported Performance Table'!B104,'Master List'!$B$11:$D$19,3,FALSE)</f>
        <v>#N/A</v>
      </c>
      <c r="H104" t="e">
        <f t="shared" si="1"/>
        <v>#N/A</v>
      </c>
      <c r="I104" t="e">
        <f>IF(VLOOKUP('Reported Performance Table'!D104,'Master List'!$B$45:$D$143,3,FALSE)="","No",VLOOKUP('Reported Performance Table'!D104,'Master List'!$B$45:$D$143,3,FALSE))</f>
        <v>#N/A</v>
      </c>
      <c r="J104" s="169" t="str">
        <f>IF('Reported Performance Table'!D104="","",
  IF('Reported Performance Table'!E104="Yes",
   IF('Reported Performance Table'!F104="Premium","Premium_LUNA_CCT","LUNA_CCT"),
   IF('Reported Performance Table'!B104="Outdoor Luminaires",
    IF(OR('Reported Performance Table'!D104="Fuel Pump Canopy Luminaires",'Reported Performance Table'!D104="Sports Lighting"),
     IF('Reported Performance Table'!F104="Premium","Premium_Sports_and_Fuel_Pump_CCT", "Sports_and_Fuel_Pump_CCT"),
     IF('Reported Performance Table'!F104="Premium","Premium_Outdoor_CCT","Outdoor_CCT")),
    IF('Reported Performance Table'!F104="Premium","Premium_CCT","Reported_CCT"))))</f>
        <v/>
      </c>
      <c r="K104" t="str">
        <f>IF('Reported Performance Table'!D104="","",IF(J104="LUNA_CCT",VLOOKUP('Reported Performance Table'!D104,'Master List'!$B$45:$E$143,4,FALSE),"Reported_BUG"))</f>
        <v/>
      </c>
      <c r="L104" t="str">
        <f>IF('Reported Performance Table'!D104="","",IF(AND('Reported Performance Table'!$E104="Yes",OR('Reported Performance Table'!$D104='Master List'!$B$45,'Reported Performance Table'!$D104='Master List'!$B$46,'Reported Performance Table'!$D104='Master List'!$B$47,'Reported Performance Table'!$D104='Master List'!$B$49,'Reported Performance Table'!$D104='Master List'!$B$51,'Reported Performance Table'!$D104='Master List'!$B$115,'Reported Performance Table'!$D104='Master List'!$B$118,'Reported Performance Table'!$D104='Master List'!$B$142)),"LUNA_Dimming","Dimming_Capability_and_Range"))</f>
        <v/>
      </c>
    </row>
    <row r="105" spans="1:12" x14ac:dyDescent="0.3">
      <c r="A105" s="49">
        <v>112</v>
      </c>
      <c r="B105" s="50"/>
      <c r="D105" s="21" t="e">
        <f>VLOOKUP('Reported Performance Table'!C105,'Master List'!$B$22:$C$41,2,FALSE)</f>
        <v>#N/A</v>
      </c>
      <c r="E105" t="e">
        <f>VLOOKUP('Reported Performance Table'!D105,'Master List'!$B$45:$C$143,2,FALSE)</f>
        <v>#N/A</v>
      </c>
      <c r="F105" t="e">
        <f>VLOOKUP('Reported Performance Table'!C105,'Master List'!$B$22:$D$42,3,FALSE)</f>
        <v>#N/A</v>
      </c>
      <c r="G105" s="94" t="e">
        <f>VLOOKUP('Reported Performance Table'!B105,'Master List'!$B$11:$D$19,3,FALSE)</f>
        <v>#N/A</v>
      </c>
      <c r="H105" t="e">
        <f t="shared" si="1"/>
        <v>#N/A</v>
      </c>
      <c r="I105" t="e">
        <f>IF(VLOOKUP('Reported Performance Table'!D105,'Master List'!$B$45:$D$143,3,FALSE)="","No",VLOOKUP('Reported Performance Table'!D105,'Master List'!$B$45:$D$143,3,FALSE))</f>
        <v>#N/A</v>
      </c>
      <c r="J105" s="169" t="str">
        <f>IF('Reported Performance Table'!D105="","",
  IF('Reported Performance Table'!E105="Yes",
   IF('Reported Performance Table'!F105="Premium","Premium_LUNA_CCT","LUNA_CCT"),
   IF('Reported Performance Table'!B105="Outdoor Luminaires",
    IF(OR('Reported Performance Table'!D105="Fuel Pump Canopy Luminaires",'Reported Performance Table'!D105="Sports Lighting"),
     IF('Reported Performance Table'!F105="Premium","Premium_Sports_and_Fuel_Pump_CCT", "Sports_and_Fuel_Pump_CCT"),
     IF('Reported Performance Table'!F105="Premium","Premium_Outdoor_CCT","Outdoor_CCT")),
    IF('Reported Performance Table'!F105="Premium","Premium_CCT","Reported_CCT"))))</f>
        <v/>
      </c>
      <c r="K105" t="str">
        <f>IF('Reported Performance Table'!D105="","",IF(J105="LUNA_CCT",VLOOKUP('Reported Performance Table'!D105,'Master List'!$B$45:$E$143,4,FALSE),"Reported_BUG"))</f>
        <v/>
      </c>
      <c r="L105" t="str">
        <f>IF('Reported Performance Table'!D105="","",IF(AND('Reported Performance Table'!$E105="Yes",OR('Reported Performance Table'!$D105='Master List'!$B$45,'Reported Performance Table'!$D105='Master List'!$B$46,'Reported Performance Table'!$D105='Master List'!$B$47,'Reported Performance Table'!$D105='Master List'!$B$49,'Reported Performance Table'!$D105='Master List'!$B$51,'Reported Performance Table'!$D105='Master List'!$B$115,'Reported Performance Table'!$D105='Master List'!$B$118,'Reported Performance Table'!$D105='Master List'!$B$142)),"LUNA_Dimming","Dimming_Capability_and_Range"))</f>
        <v/>
      </c>
    </row>
    <row r="106" spans="1:12" x14ac:dyDescent="0.3">
      <c r="A106" s="49">
        <v>113</v>
      </c>
      <c r="B106" s="50"/>
      <c r="D106" s="21" t="e">
        <f>VLOOKUP('Reported Performance Table'!C106,'Master List'!$B$22:$C$41,2,FALSE)</f>
        <v>#N/A</v>
      </c>
      <c r="E106" t="e">
        <f>VLOOKUP('Reported Performance Table'!D106,'Master List'!$B$45:$C$143,2,FALSE)</f>
        <v>#N/A</v>
      </c>
      <c r="F106" t="e">
        <f>VLOOKUP('Reported Performance Table'!C106,'Master List'!$B$22:$D$42,3,FALSE)</f>
        <v>#N/A</v>
      </c>
      <c r="G106" s="94" t="e">
        <f>VLOOKUP('Reported Performance Table'!B106,'Master List'!$B$11:$D$19,3,FALSE)</f>
        <v>#N/A</v>
      </c>
      <c r="H106" t="e">
        <f t="shared" si="1"/>
        <v>#N/A</v>
      </c>
      <c r="I106" t="e">
        <f>IF(VLOOKUP('Reported Performance Table'!D106,'Master List'!$B$45:$D$143,3,FALSE)="","No",VLOOKUP('Reported Performance Table'!D106,'Master List'!$B$45:$D$143,3,FALSE))</f>
        <v>#N/A</v>
      </c>
      <c r="J106" s="169" t="str">
        <f>IF('Reported Performance Table'!D106="","",
  IF('Reported Performance Table'!E106="Yes",
   IF('Reported Performance Table'!F106="Premium","Premium_LUNA_CCT","LUNA_CCT"),
   IF('Reported Performance Table'!B106="Outdoor Luminaires",
    IF(OR('Reported Performance Table'!D106="Fuel Pump Canopy Luminaires",'Reported Performance Table'!D106="Sports Lighting"),
     IF('Reported Performance Table'!F106="Premium","Premium_Sports_and_Fuel_Pump_CCT", "Sports_and_Fuel_Pump_CCT"),
     IF('Reported Performance Table'!F106="Premium","Premium_Outdoor_CCT","Outdoor_CCT")),
    IF('Reported Performance Table'!F106="Premium","Premium_CCT","Reported_CCT"))))</f>
        <v/>
      </c>
      <c r="K106" t="str">
        <f>IF('Reported Performance Table'!D106="","",IF(J106="LUNA_CCT",VLOOKUP('Reported Performance Table'!D106,'Master List'!$B$45:$E$143,4,FALSE),"Reported_BUG"))</f>
        <v/>
      </c>
      <c r="L106" t="str">
        <f>IF('Reported Performance Table'!D106="","",IF(AND('Reported Performance Table'!$E106="Yes",OR('Reported Performance Table'!$D106='Master List'!$B$45,'Reported Performance Table'!$D106='Master List'!$B$46,'Reported Performance Table'!$D106='Master List'!$B$47,'Reported Performance Table'!$D106='Master List'!$B$49,'Reported Performance Table'!$D106='Master List'!$B$51,'Reported Performance Table'!$D106='Master List'!$B$115,'Reported Performance Table'!$D106='Master List'!$B$118,'Reported Performance Table'!$D106='Master List'!$B$142)),"LUNA_Dimming","Dimming_Capability_and_Range"))</f>
        <v/>
      </c>
    </row>
    <row r="107" spans="1:12" x14ac:dyDescent="0.3">
      <c r="A107" s="49">
        <v>114</v>
      </c>
      <c r="B107" s="50"/>
      <c r="D107" s="21" t="e">
        <f>VLOOKUP('Reported Performance Table'!C107,'Master List'!$B$22:$C$41,2,FALSE)</f>
        <v>#N/A</v>
      </c>
      <c r="E107" t="e">
        <f>VLOOKUP('Reported Performance Table'!D107,'Master List'!$B$45:$C$143,2,FALSE)</f>
        <v>#N/A</v>
      </c>
      <c r="F107" t="e">
        <f>VLOOKUP('Reported Performance Table'!C107,'Master List'!$B$22:$D$42,3,FALSE)</f>
        <v>#N/A</v>
      </c>
      <c r="G107" s="94" t="e">
        <f>VLOOKUP('Reported Performance Table'!B107,'Master List'!$B$11:$D$19,3,FALSE)</f>
        <v>#N/A</v>
      </c>
      <c r="H107" t="e">
        <f t="shared" si="1"/>
        <v>#N/A</v>
      </c>
      <c r="I107" t="e">
        <f>IF(VLOOKUP('Reported Performance Table'!D107,'Master List'!$B$45:$D$143,3,FALSE)="","No",VLOOKUP('Reported Performance Table'!D107,'Master List'!$B$45:$D$143,3,FALSE))</f>
        <v>#N/A</v>
      </c>
      <c r="J107" s="169" t="str">
        <f>IF('Reported Performance Table'!D107="","",
  IF('Reported Performance Table'!E107="Yes",
   IF('Reported Performance Table'!F107="Premium","Premium_LUNA_CCT","LUNA_CCT"),
   IF('Reported Performance Table'!B107="Outdoor Luminaires",
    IF(OR('Reported Performance Table'!D107="Fuel Pump Canopy Luminaires",'Reported Performance Table'!D107="Sports Lighting"),
     IF('Reported Performance Table'!F107="Premium","Premium_Sports_and_Fuel_Pump_CCT", "Sports_and_Fuel_Pump_CCT"),
     IF('Reported Performance Table'!F107="Premium","Premium_Outdoor_CCT","Outdoor_CCT")),
    IF('Reported Performance Table'!F107="Premium","Premium_CCT","Reported_CCT"))))</f>
        <v/>
      </c>
      <c r="K107" t="str">
        <f>IF('Reported Performance Table'!D107="","",IF(J107="LUNA_CCT",VLOOKUP('Reported Performance Table'!D107,'Master List'!$B$45:$E$143,4,FALSE),"Reported_BUG"))</f>
        <v/>
      </c>
      <c r="L107" t="str">
        <f>IF('Reported Performance Table'!D107="","",IF(AND('Reported Performance Table'!$E107="Yes",OR('Reported Performance Table'!$D107='Master List'!$B$45,'Reported Performance Table'!$D107='Master List'!$B$46,'Reported Performance Table'!$D107='Master List'!$B$47,'Reported Performance Table'!$D107='Master List'!$B$49,'Reported Performance Table'!$D107='Master List'!$B$51,'Reported Performance Table'!$D107='Master List'!$B$115,'Reported Performance Table'!$D107='Master List'!$B$118,'Reported Performance Table'!$D107='Master List'!$B$142)),"LUNA_Dimming","Dimming_Capability_and_Range"))</f>
        <v/>
      </c>
    </row>
    <row r="108" spans="1:12" x14ac:dyDescent="0.3">
      <c r="A108" s="49">
        <v>115</v>
      </c>
      <c r="B108" s="50"/>
      <c r="D108" s="21" t="e">
        <f>VLOOKUP('Reported Performance Table'!C108,'Master List'!$B$22:$C$41,2,FALSE)</f>
        <v>#N/A</v>
      </c>
      <c r="E108" t="e">
        <f>VLOOKUP('Reported Performance Table'!D108,'Master List'!$B$45:$C$143,2,FALSE)</f>
        <v>#N/A</v>
      </c>
      <c r="F108" t="e">
        <f>VLOOKUP('Reported Performance Table'!C108,'Master List'!$B$22:$D$42,3,FALSE)</f>
        <v>#N/A</v>
      </c>
      <c r="G108" s="94" t="e">
        <f>VLOOKUP('Reported Performance Table'!B108,'Master List'!$B$11:$D$19,3,FALSE)</f>
        <v>#N/A</v>
      </c>
      <c r="H108" t="e">
        <f t="shared" si="1"/>
        <v>#N/A</v>
      </c>
      <c r="I108" t="e">
        <f>IF(VLOOKUP('Reported Performance Table'!D108,'Master List'!$B$45:$D$143,3,FALSE)="","No",VLOOKUP('Reported Performance Table'!D108,'Master List'!$B$45:$D$143,3,FALSE))</f>
        <v>#N/A</v>
      </c>
      <c r="J108" s="169" t="str">
        <f>IF('Reported Performance Table'!D108="","",
  IF('Reported Performance Table'!E108="Yes",
   IF('Reported Performance Table'!F108="Premium","Premium_LUNA_CCT","LUNA_CCT"),
   IF('Reported Performance Table'!B108="Outdoor Luminaires",
    IF(OR('Reported Performance Table'!D108="Fuel Pump Canopy Luminaires",'Reported Performance Table'!D108="Sports Lighting"),
     IF('Reported Performance Table'!F108="Premium","Premium_Sports_and_Fuel_Pump_CCT", "Sports_and_Fuel_Pump_CCT"),
     IF('Reported Performance Table'!F108="Premium","Premium_Outdoor_CCT","Outdoor_CCT")),
    IF('Reported Performance Table'!F108="Premium","Premium_CCT","Reported_CCT"))))</f>
        <v/>
      </c>
      <c r="K108" t="str">
        <f>IF('Reported Performance Table'!D108="","",IF(J108="LUNA_CCT",VLOOKUP('Reported Performance Table'!D108,'Master List'!$B$45:$E$143,4,FALSE),"Reported_BUG"))</f>
        <v/>
      </c>
      <c r="L108" t="str">
        <f>IF('Reported Performance Table'!D108="","",IF(AND('Reported Performance Table'!$E108="Yes",OR('Reported Performance Table'!$D108='Master List'!$B$45,'Reported Performance Table'!$D108='Master List'!$B$46,'Reported Performance Table'!$D108='Master List'!$B$47,'Reported Performance Table'!$D108='Master List'!$B$49,'Reported Performance Table'!$D108='Master List'!$B$51,'Reported Performance Table'!$D108='Master List'!$B$115,'Reported Performance Table'!$D108='Master List'!$B$118,'Reported Performance Table'!$D108='Master List'!$B$142)),"LUNA_Dimming","Dimming_Capability_and_Range"))</f>
        <v/>
      </c>
    </row>
    <row r="109" spans="1:12" x14ac:dyDescent="0.3">
      <c r="A109" s="49">
        <v>116</v>
      </c>
      <c r="B109" s="50"/>
      <c r="D109" s="21" t="e">
        <f>VLOOKUP('Reported Performance Table'!C109,'Master List'!$B$22:$C$41,2,FALSE)</f>
        <v>#N/A</v>
      </c>
      <c r="E109" t="e">
        <f>VLOOKUP('Reported Performance Table'!D109,'Master List'!$B$45:$C$143,2,FALSE)</f>
        <v>#N/A</v>
      </c>
      <c r="F109" t="e">
        <f>VLOOKUP('Reported Performance Table'!C109,'Master List'!$B$22:$D$42,3,FALSE)</f>
        <v>#N/A</v>
      </c>
      <c r="G109" s="94" t="e">
        <f>VLOOKUP('Reported Performance Table'!B109,'Master List'!$B$11:$D$19,3,FALSE)</f>
        <v>#N/A</v>
      </c>
      <c r="H109" t="e">
        <f t="shared" si="1"/>
        <v>#N/A</v>
      </c>
      <c r="I109" t="e">
        <f>IF(VLOOKUP('Reported Performance Table'!D109,'Master List'!$B$45:$D$143,3,FALSE)="","No",VLOOKUP('Reported Performance Table'!D109,'Master List'!$B$45:$D$143,3,FALSE))</f>
        <v>#N/A</v>
      </c>
      <c r="J109" s="169" t="str">
        <f>IF('Reported Performance Table'!D109="","",
  IF('Reported Performance Table'!E109="Yes",
   IF('Reported Performance Table'!F109="Premium","Premium_LUNA_CCT","LUNA_CCT"),
   IF('Reported Performance Table'!B109="Outdoor Luminaires",
    IF(OR('Reported Performance Table'!D109="Fuel Pump Canopy Luminaires",'Reported Performance Table'!D109="Sports Lighting"),
     IF('Reported Performance Table'!F109="Premium","Premium_Sports_and_Fuel_Pump_CCT", "Sports_and_Fuel_Pump_CCT"),
     IF('Reported Performance Table'!F109="Premium","Premium_Outdoor_CCT","Outdoor_CCT")),
    IF('Reported Performance Table'!F109="Premium","Premium_CCT","Reported_CCT"))))</f>
        <v/>
      </c>
      <c r="K109" t="str">
        <f>IF('Reported Performance Table'!D109="","",IF(J109="LUNA_CCT",VLOOKUP('Reported Performance Table'!D109,'Master List'!$B$45:$E$143,4,FALSE),"Reported_BUG"))</f>
        <v/>
      </c>
      <c r="L109" t="str">
        <f>IF('Reported Performance Table'!D109="","",IF(AND('Reported Performance Table'!$E109="Yes",OR('Reported Performance Table'!$D109='Master List'!$B$45,'Reported Performance Table'!$D109='Master List'!$B$46,'Reported Performance Table'!$D109='Master List'!$B$47,'Reported Performance Table'!$D109='Master List'!$B$49,'Reported Performance Table'!$D109='Master List'!$B$51,'Reported Performance Table'!$D109='Master List'!$B$115,'Reported Performance Table'!$D109='Master List'!$B$118,'Reported Performance Table'!$D109='Master List'!$B$142)),"LUNA_Dimming","Dimming_Capability_and_Range"))</f>
        <v/>
      </c>
    </row>
    <row r="110" spans="1:12" x14ac:dyDescent="0.3">
      <c r="A110" s="49">
        <v>117</v>
      </c>
      <c r="B110" s="50"/>
      <c r="D110" s="21" t="e">
        <f>VLOOKUP('Reported Performance Table'!C110,'Master List'!$B$22:$C$41,2,FALSE)</f>
        <v>#N/A</v>
      </c>
      <c r="E110" t="e">
        <f>VLOOKUP('Reported Performance Table'!D110,'Master List'!$B$45:$C$143,2,FALSE)</f>
        <v>#N/A</v>
      </c>
      <c r="F110" t="e">
        <f>VLOOKUP('Reported Performance Table'!C110,'Master List'!$B$22:$D$42,3,FALSE)</f>
        <v>#N/A</v>
      </c>
      <c r="G110" s="94" t="e">
        <f>VLOOKUP('Reported Performance Table'!B110,'Master List'!$B$11:$D$19,3,FALSE)</f>
        <v>#N/A</v>
      </c>
      <c r="H110" t="e">
        <f t="shared" si="1"/>
        <v>#N/A</v>
      </c>
      <c r="I110" t="e">
        <f>IF(VLOOKUP('Reported Performance Table'!D110,'Master List'!$B$45:$D$143,3,FALSE)="","No",VLOOKUP('Reported Performance Table'!D110,'Master List'!$B$45:$D$143,3,FALSE))</f>
        <v>#N/A</v>
      </c>
      <c r="J110" s="169" t="str">
        <f>IF('Reported Performance Table'!D110="","",
  IF('Reported Performance Table'!E110="Yes",
   IF('Reported Performance Table'!F110="Premium","Premium_LUNA_CCT","LUNA_CCT"),
   IF('Reported Performance Table'!B110="Outdoor Luminaires",
    IF(OR('Reported Performance Table'!D110="Fuel Pump Canopy Luminaires",'Reported Performance Table'!D110="Sports Lighting"),
     IF('Reported Performance Table'!F110="Premium","Premium_Sports_and_Fuel_Pump_CCT", "Sports_and_Fuel_Pump_CCT"),
     IF('Reported Performance Table'!F110="Premium","Premium_Outdoor_CCT","Outdoor_CCT")),
    IF('Reported Performance Table'!F110="Premium","Premium_CCT","Reported_CCT"))))</f>
        <v/>
      </c>
      <c r="K110" t="str">
        <f>IF('Reported Performance Table'!D110="","",IF(J110="LUNA_CCT",VLOOKUP('Reported Performance Table'!D110,'Master List'!$B$45:$E$143,4,FALSE),"Reported_BUG"))</f>
        <v/>
      </c>
      <c r="L110" t="str">
        <f>IF('Reported Performance Table'!D110="","",IF(AND('Reported Performance Table'!$E110="Yes",OR('Reported Performance Table'!$D110='Master List'!$B$45,'Reported Performance Table'!$D110='Master List'!$B$46,'Reported Performance Table'!$D110='Master List'!$B$47,'Reported Performance Table'!$D110='Master List'!$B$49,'Reported Performance Table'!$D110='Master List'!$B$51,'Reported Performance Table'!$D110='Master List'!$B$115,'Reported Performance Table'!$D110='Master List'!$B$118,'Reported Performance Table'!$D110='Master List'!$B$142)),"LUNA_Dimming","Dimming_Capability_and_Range"))</f>
        <v/>
      </c>
    </row>
    <row r="111" spans="1:12" x14ac:dyDescent="0.3">
      <c r="A111" s="49">
        <v>118</v>
      </c>
      <c r="B111" s="50"/>
      <c r="D111" s="21" t="e">
        <f>VLOOKUP('Reported Performance Table'!C111,'Master List'!$B$22:$C$41,2,FALSE)</f>
        <v>#N/A</v>
      </c>
      <c r="E111" t="e">
        <f>VLOOKUP('Reported Performance Table'!D111,'Master List'!$B$45:$C$143,2,FALSE)</f>
        <v>#N/A</v>
      </c>
      <c r="F111" t="e">
        <f>VLOOKUP('Reported Performance Table'!C111,'Master List'!$B$22:$D$42,3,FALSE)</f>
        <v>#N/A</v>
      </c>
      <c r="G111" s="94" t="e">
        <f>VLOOKUP('Reported Performance Table'!B111,'Master List'!$B$11:$D$19,3,FALSE)</f>
        <v>#N/A</v>
      </c>
      <c r="H111" t="e">
        <f t="shared" si="1"/>
        <v>#N/A</v>
      </c>
      <c r="I111" t="e">
        <f>IF(VLOOKUP('Reported Performance Table'!D111,'Master List'!$B$45:$D$143,3,FALSE)="","No",VLOOKUP('Reported Performance Table'!D111,'Master List'!$B$45:$D$143,3,FALSE))</f>
        <v>#N/A</v>
      </c>
      <c r="J111" s="169" t="str">
        <f>IF('Reported Performance Table'!D111="","",
  IF('Reported Performance Table'!E111="Yes",
   IF('Reported Performance Table'!F111="Premium","Premium_LUNA_CCT","LUNA_CCT"),
   IF('Reported Performance Table'!B111="Outdoor Luminaires",
    IF(OR('Reported Performance Table'!D111="Fuel Pump Canopy Luminaires",'Reported Performance Table'!D111="Sports Lighting"),
     IF('Reported Performance Table'!F111="Premium","Premium_Sports_and_Fuel_Pump_CCT", "Sports_and_Fuel_Pump_CCT"),
     IF('Reported Performance Table'!F111="Premium","Premium_Outdoor_CCT","Outdoor_CCT")),
    IF('Reported Performance Table'!F111="Premium","Premium_CCT","Reported_CCT"))))</f>
        <v/>
      </c>
      <c r="K111" t="str">
        <f>IF('Reported Performance Table'!D111="","",IF(J111="LUNA_CCT",VLOOKUP('Reported Performance Table'!D111,'Master List'!$B$45:$E$143,4,FALSE),"Reported_BUG"))</f>
        <v/>
      </c>
      <c r="L111" t="str">
        <f>IF('Reported Performance Table'!D111="","",IF(AND('Reported Performance Table'!$E111="Yes",OR('Reported Performance Table'!$D111='Master List'!$B$45,'Reported Performance Table'!$D111='Master List'!$B$46,'Reported Performance Table'!$D111='Master List'!$B$47,'Reported Performance Table'!$D111='Master List'!$B$49,'Reported Performance Table'!$D111='Master List'!$B$51,'Reported Performance Table'!$D111='Master List'!$B$115,'Reported Performance Table'!$D111='Master List'!$B$118,'Reported Performance Table'!$D111='Master List'!$B$142)),"LUNA_Dimming","Dimming_Capability_and_Range"))</f>
        <v/>
      </c>
    </row>
    <row r="112" spans="1:12" x14ac:dyDescent="0.3">
      <c r="A112" s="49">
        <v>119</v>
      </c>
      <c r="B112" s="50"/>
      <c r="D112" s="21" t="e">
        <f>VLOOKUP('Reported Performance Table'!C112,'Master List'!$B$22:$C$41,2,FALSE)</f>
        <v>#N/A</v>
      </c>
      <c r="E112" t="e">
        <f>VLOOKUP('Reported Performance Table'!D112,'Master List'!$B$45:$C$143,2,FALSE)</f>
        <v>#N/A</v>
      </c>
      <c r="F112" t="e">
        <f>VLOOKUP('Reported Performance Table'!C112,'Master List'!$B$22:$D$42,3,FALSE)</f>
        <v>#N/A</v>
      </c>
      <c r="G112" s="94" t="e">
        <f>VLOOKUP('Reported Performance Table'!B112,'Master List'!$B$11:$D$19,3,FALSE)</f>
        <v>#N/A</v>
      </c>
      <c r="H112" t="e">
        <f t="shared" si="1"/>
        <v>#N/A</v>
      </c>
      <c r="I112" t="e">
        <f>IF(VLOOKUP('Reported Performance Table'!D112,'Master List'!$B$45:$D$143,3,FALSE)="","No",VLOOKUP('Reported Performance Table'!D112,'Master List'!$B$45:$D$143,3,FALSE))</f>
        <v>#N/A</v>
      </c>
      <c r="J112" s="169" t="str">
        <f>IF('Reported Performance Table'!D112="","",
  IF('Reported Performance Table'!E112="Yes",
   IF('Reported Performance Table'!F112="Premium","Premium_LUNA_CCT","LUNA_CCT"),
   IF('Reported Performance Table'!B112="Outdoor Luminaires",
    IF(OR('Reported Performance Table'!D112="Fuel Pump Canopy Luminaires",'Reported Performance Table'!D112="Sports Lighting"),
     IF('Reported Performance Table'!F112="Premium","Premium_Sports_and_Fuel_Pump_CCT", "Sports_and_Fuel_Pump_CCT"),
     IF('Reported Performance Table'!F112="Premium","Premium_Outdoor_CCT","Outdoor_CCT")),
    IF('Reported Performance Table'!F112="Premium","Premium_CCT","Reported_CCT"))))</f>
        <v/>
      </c>
      <c r="K112" t="str">
        <f>IF('Reported Performance Table'!D112="","",IF(J112="LUNA_CCT",VLOOKUP('Reported Performance Table'!D112,'Master List'!$B$45:$E$143,4,FALSE),"Reported_BUG"))</f>
        <v/>
      </c>
      <c r="L112" t="str">
        <f>IF('Reported Performance Table'!D112="","",IF(AND('Reported Performance Table'!$E112="Yes",OR('Reported Performance Table'!$D112='Master List'!$B$45,'Reported Performance Table'!$D112='Master List'!$B$46,'Reported Performance Table'!$D112='Master List'!$B$47,'Reported Performance Table'!$D112='Master List'!$B$49,'Reported Performance Table'!$D112='Master List'!$B$51,'Reported Performance Table'!$D112='Master List'!$B$115,'Reported Performance Table'!$D112='Master List'!$B$118,'Reported Performance Table'!$D112='Master List'!$B$142)),"LUNA_Dimming","Dimming_Capability_and_Range"))</f>
        <v/>
      </c>
    </row>
    <row r="113" spans="1:12" x14ac:dyDescent="0.3">
      <c r="A113" s="49">
        <v>120</v>
      </c>
      <c r="B113" s="50"/>
      <c r="D113" s="21" t="e">
        <f>VLOOKUP('Reported Performance Table'!C113,'Master List'!$B$22:$C$41,2,FALSE)</f>
        <v>#N/A</v>
      </c>
      <c r="E113" t="e">
        <f>VLOOKUP('Reported Performance Table'!D113,'Master List'!$B$45:$C$143,2,FALSE)</f>
        <v>#N/A</v>
      </c>
      <c r="F113" t="e">
        <f>VLOOKUP('Reported Performance Table'!C113,'Master List'!$B$22:$D$42,3,FALSE)</f>
        <v>#N/A</v>
      </c>
      <c r="G113" s="94" t="e">
        <f>VLOOKUP('Reported Performance Table'!B113,'Master List'!$B$11:$D$19,3,FALSE)</f>
        <v>#N/A</v>
      </c>
      <c r="H113" t="e">
        <f t="shared" si="1"/>
        <v>#N/A</v>
      </c>
      <c r="I113" t="e">
        <f>IF(VLOOKUP('Reported Performance Table'!D113,'Master List'!$B$45:$D$143,3,FALSE)="","No",VLOOKUP('Reported Performance Table'!D113,'Master List'!$B$45:$D$143,3,FALSE))</f>
        <v>#N/A</v>
      </c>
      <c r="J113" s="169" t="str">
        <f>IF('Reported Performance Table'!D113="","",
  IF('Reported Performance Table'!E113="Yes",
   IF('Reported Performance Table'!F113="Premium","Premium_LUNA_CCT","LUNA_CCT"),
   IF('Reported Performance Table'!B113="Outdoor Luminaires",
    IF(OR('Reported Performance Table'!D113="Fuel Pump Canopy Luminaires",'Reported Performance Table'!D113="Sports Lighting"),
     IF('Reported Performance Table'!F113="Premium","Premium_Sports_and_Fuel_Pump_CCT", "Sports_and_Fuel_Pump_CCT"),
     IF('Reported Performance Table'!F113="Premium","Premium_Outdoor_CCT","Outdoor_CCT")),
    IF('Reported Performance Table'!F113="Premium","Premium_CCT","Reported_CCT"))))</f>
        <v/>
      </c>
      <c r="K113" t="str">
        <f>IF('Reported Performance Table'!D113="","",IF(J113="LUNA_CCT",VLOOKUP('Reported Performance Table'!D113,'Master List'!$B$45:$E$143,4,FALSE),"Reported_BUG"))</f>
        <v/>
      </c>
      <c r="L113" t="str">
        <f>IF('Reported Performance Table'!D113="","",IF(AND('Reported Performance Table'!$E113="Yes",OR('Reported Performance Table'!$D113='Master List'!$B$45,'Reported Performance Table'!$D113='Master List'!$B$46,'Reported Performance Table'!$D113='Master List'!$B$47,'Reported Performance Table'!$D113='Master List'!$B$49,'Reported Performance Table'!$D113='Master List'!$B$51,'Reported Performance Table'!$D113='Master List'!$B$115,'Reported Performance Table'!$D113='Master List'!$B$118,'Reported Performance Table'!$D113='Master List'!$B$142)),"LUNA_Dimming","Dimming_Capability_and_Range"))</f>
        <v/>
      </c>
    </row>
    <row r="114" spans="1:12" x14ac:dyDescent="0.3">
      <c r="A114" s="49">
        <v>121</v>
      </c>
      <c r="B114" s="50"/>
      <c r="D114" s="21" t="e">
        <f>VLOOKUP('Reported Performance Table'!C114,'Master List'!$B$22:$C$41,2,FALSE)</f>
        <v>#N/A</v>
      </c>
      <c r="E114" t="e">
        <f>VLOOKUP('Reported Performance Table'!D114,'Master List'!$B$45:$C$143,2,FALSE)</f>
        <v>#N/A</v>
      </c>
      <c r="F114" t="e">
        <f>VLOOKUP('Reported Performance Table'!C114,'Master List'!$B$22:$D$42,3,FALSE)</f>
        <v>#N/A</v>
      </c>
      <c r="G114" s="94" t="e">
        <f>VLOOKUP('Reported Performance Table'!B114,'Master List'!$B$11:$D$19,3,FALSE)</f>
        <v>#N/A</v>
      </c>
      <c r="H114" t="e">
        <f t="shared" si="1"/>
        <v>#N/A</v>
      </c>
      <c r="I114" t="e">
        <f>IF(VLOOKUP('Reported Performance Table'!D114,'Master List'!$B$45:$D$143,3,FALSE)="","No",VLOOKUP('Reported Performance Table'!D114,'Master List'!$B$45:$D$143,3,FALSE))</f>
        <v>#N/A</v>
      </c>
      <c r="J114" s="169" t="str">
        <f>IF('Reported Performance Table'!D114="","",
  IF('Reported Performance Table'!E114="Yes",
   IF('Reported Performance Table'!F114="Premium","Premium_LUNA_CCT","LUNA_CCT"),
   IF('Reported Performance Table'!B114="Outdoor Luminaires",
    IF(OR('Reported Performance Table'!D114="Fuel Pump Canopy Luminaires",'Reported Performance Table'!D114="Sports Lighting"),
     IF('Reported Performance Table'!F114="Premium","Premium_Sports_and_Fuel_Pump_CCT", "Sports_and_Fuel_Pump_CCT"),
     IF('Reported Performance Table'!F114="Premium","Premium_Outdoor_CCT","Outdoor_CCT")),
    IF('Reported Performance Table'!F114="Premium","Premium_CCT","Reported_CCT"))))</f>
        <v/>
      </c>
      <c r="K114" t="str">
        <f>IF('Reported Performance Table'!D114="","",IF(J114="LUNA_CCT",VLOOKUP('Reported Performance Table'!D114,'Master List'!$B$45:$E$143,4,FALSE),"Reported_BUG"))</f>
        <v/>
      </c>
      <c r="L114" t="str">
        <f>IF('Reported Performance Table'!D114="","",IF(AND('Reported Performance Table'!$E114="Yes",OR('Reported Performance Table'!$D114='Master List'!$B$45,'Reported Performance Table'!$D114='Master List'!$B$46,'Reported Performance Table'!$D114='Master List'!$B$47,'Reported Performance Table'!$D114='Master List'!$B$49,'Reported Performance Table'!$D114='Master List'!$B$51,'Reported Performance Table'!$D114='Master List'!$B$115,'Reported Performance Table'!$D114='Master List'!$B$118,'Reported Performance Table'!$D114='Master List'!$B$142)),"LUNA_Dimming","Dimming_Capability_and_Range"))</f>
        <v/>
      </c>
    </row>
    <row r="115" spans="1:12" x14ac:dyDescent="0.3">
      <c r="A115" s="49">
        <v>122</v>
      </c>
      <c r="B115" s="50"/>
      <c r="D115" s="21" t="e">
        <f>VLOOKUP('Reported Performance Table'!C115,'Master List'!$B$22:$C$41,2,FALSE)</f>
        <v>#N/A</v>
      </c>
      <c r="E115" t="e">
        <f>VLOOKUP('Reported Performance Table'!D115,'Master List'!$B$45:$C$143,2,FALSE)</f>
        <v>#N/A</v>
      </c>
      <c r="F115" t="e">
        <f>VLOOKUP('Reported Performance Table'!C115,'Master List'!$B$22:$D$42,3,FALSE)</f>
        <v>#N/A</v>
      </c>
      <c r="G115" s="94" t="e">
        <f>VLOOKUP('Reported Performance Table'!B115,'Master List'!$B$11:$D$19,3,FALSE)</f>
        <v>#N/A</v>
      </c>
      <c r="H115" t="e">
        <f t="shared" si="1"/>
        <v>#N/A</v>
      </c>
      <c r="I115" t="e">
        <f>IF(VLOOKUP('Reported Performance Table'!D115,'Master List'!$B$45:$D$143,3,FALSE)="","No",VLOOKUP('Reported Performance Table'!D115,'Master List'!$B$45:$D$143,3,FALSE))</f>
        <v>#N/A</v>
      </c>
      <c r="J115" s="169" t="str">
        <f>IF('Reported Performance Table'!D115="","",
  IF('Reported Performance Table'!E115="Yes",
   IF('Reported Performance Table'!F115="Premium","Premium_LUNA_CCT","LUNA_CCT"),
   IF('Reported Performance Table'!B115="Outdoor Luminaires",
    IF(OR('Reported Performance Table'!D115="Fuel Pump Canopy Luminaires",'Reported Performance Table'!D115="Sports Lighting"),
     IF('Reported Performance Table'!F115="Premium","Premium_Sports_and_Fuel_Pump_CCT", "Sports_and_Fuel_Pump_CCT"),
     IF('Reported Performance Table'!F115="Premium","Premium_Outdoor_CCT","Outdoor_CCT")),
    IF('Reported Performance Table'!F115="Premium","Premium_CCT","Reported_CCT"))))</f>
        <v/>
      </c>
      <c r="K115" t="str">
        <f>IF('Reported Performance Table'!D115="","",IF(J115="LUNA_CCT",VLOOKUP('Reported Performance Table'!D115,'Master List'!$B$45:$E$143,4,FALSE),"Reported_BUG"))</f>
        <v/>
      </c>
      <c r="L115" t="str">
        <f>IF('Reported Performance Table'!D115="","",IF(AND('Reported Performance Table'!$E115="Yes",OR('Reported Performance Table'!$D115='Master List'!$B$45,'Reported Performance Table'!$D115='Master List'!$B$46,'Reported Performance Table'!$D115='Master List'!$B$47,'Reported Performance Table'!$D115='Master List'!$B$49,'Reported Performance Table'!$D115='Master List'!$B$51,'Reported Performance Table'!$D115='Master List'!$B$115,'Reported Performance Table'!$D115='Master List'!$B$118,'Reported Performance Table'!$D115='Master List'!$B$142)),"LUNA_Dimming","Dimming_Capability_and_Range"))</f>
        <v/>
      </c>
    </row>
    <row r="116" spans="1:12" x14ac:dyDescent="0.3">
      <c r="A116" s="49">
        <v>123</v>
      </c>
      <c r="B116" s="50"/>
      <c r="D116" s="21" t="e">
        <f>VLOOKUP('Reported Performance Table'!C116,'Master List'!$B$22:$C$41,2,FALSE)</f>
        <v>#N/A</v>
      </c>
      <c r="E116" t="e">
        <f>VLOOKUP('Reported Performance Table'!D116,'Master List'!$B$45:$C$143,2,FALSE)</f>
        <v>#N/A</v>
      </c>
      <c r="F116" t="e">
        <f>VLOOKUP('Reported Performance Table'!C116,'Master List'!$B$22:$D$42,3,FALSE)</f>
        <v>#N/A</v>
      </c>
      <c r="G116" s="94" t="e">
        <f>VLOOKUP('Reported Performance Table'!B116,'Master List'!$B$11:$D$19,3,FALSE)</f>
        <v>#N/A</v>
      </c>
      <c r="H116" t="e">
        <f t="shared" si="1"/>
        <v>#N/A</v>
      </c>
      <c r="I116" t="e">
        <f>IF(VLOOKUP('Reported Performance Table'!D116,'Master List'!$B$45:$D$143,3,FALSE)="","No",VLOOKUP('Reported Performance Table'!D116,'Master List'!$B$45:$D$143,3,FALSE))</f>
        <v>#N/A</v>
      </c>
      <c r="J116" s="169" t="str">
        <f>IF('Reported Performance Table'!D116="","",
  IF('Reported Performance Table'!E116="Yes",
   IF('Reported Performance Table'!F116="Premium","Premium_LUNA_CCT","LUNA_CCT"),
   IF('Reported Performance Table'!B116="Outdoor Luminaires",
    IF(OR('Reported Performance Table'!D116="Fuel Pump Canopy Luminaires",'Reported Performance Table'!D116="Sports Lighting"),
     IF('Reported Performance Table'!F116="Premium","Premium_Sports_and_Fuel_Pump_CCT", "Sports_and_Fuel_Pump_CCT"),
     IF('Reported Performance Table'!F116="Premium","Premium_Outdoor_CCT","Outdoor_CCT")),
    IF('Reported Performance Table'!F116="Premium","Premium_CCT","Reported_CCT"))))</f>
        <v/>
      </c>
      <c r="K116" t="str">
        <f>IF('Reported Performance Table'!D116="","",IF(J116="LUNA_CCT",VLOOKUP('Reported Performance Table'!D116,'Master List'!$B$45:$E$143,4,FALSE),"Reported_BUG"))</f>
        <v/>
      </c>
      <c r="L116" t="str">
        <f>IF('Reported Performance Table'!D116="","",IF(AND('Reported Performance Table'!$E116="Yes",OR('Reported Performance Table'!$D116='Master List'!$B$45,'Reported Performance Table'!$D116='Master List'!$B$46,'Reported Performance Table'!$D116='Master List'!$B$47,'Reported Performance Table'!$D116='Master List'!$B$49,'Reported Performance Table'!$D116='Master List'!$B$51,'Reported Performance Table'!$D116='Master List'!$B$115,'Reported Performance Table'!$D116='Master List'!$B$118,'Reported Performance Table'!$D116='Master List'!$B$142)),"LUNA_Dimming","Dimming_Capability_and_Range"))</f>
        <v/>
      </c>
    </row>
    <row r="117" spans="1:12" x14ac:dyDescent="0.3">
      <c r="A117" s="49">
        <v>124</v>
      </c>
      <c r="B117" s="50"/>
      <c r="D117" s="21" t="e">
        <f>VLOOKUP('Reported Performance Table'!C117,'Master List'!$B$22:$C$41,2,FALSE)</f>
        <v>#N/A</v>
      </c>
      <c r="E117" t="e">
        <f>VLOOKUP('Reported Performance Table'!D117,'Master List'!$B$45:$C$143,2,FALSE)</f>
        <v>#N/A</v>
      </c>
      <c r="F117" t="e">
        <f>VLOOKUP('Reported Performance Table'!C117,'Master List'!$B$22:$D$42,3,FALSE)</f>
        <v>#N/A</v>
      </c>
      <c r="G117" s="94" t="e">
        <f>VLOOKUP('Reported Performance Table'!B117,'Master List'!$B$11:$D$19,3,FALSE)</f>
        <v>#N/A</v>
      </c>
      <c r="H117" t="e">
        <f t="shared" si="1"/>
        <v>#N/A</v>
      </c>
      <c r="I117" t="e">
        <f>IF(VLOOKUP('Reported Performance Table'!D117,'Master List'!$B$45:$D$143,3,FALSE)="","No",VLOOKUP('Reported Performance Table'!D117,'Master List'!$B$45:$D$143,3,FALSE))</f>
        <v>#N/A</v>
      </c>
      <c r="J117" s="169" t="str">
        <f>IF('Reported Performance Table'!D117="","",
  IF('Reported Performance Table'!E117="Yes",
   IF('Reported Performance Table'!F117="Premium","Premium_LUNA_CCT","LUNA_CCT"),
   IF('Reported Performance Table'!B117="Outdoor Luminaires",
    IF(OR('Reported Performance Table'!D117="Fuel Pump Canopy Luminaires",'Reported Performance Table'!D117="Sports Lighting"),
     IF('Reported Performance Table'!F117="Premium","Premium_Sports_and_Fuel_Pump_CCT", "Sports_and_Fuel_Pump_CCT"),
     IF('Reported Performance Table'!F117="Premium","Premium_Outdoor_CCT","Outdoor_CCT")),
    IF('Reported Performance Table'!F117="Premium","Premium_CCT","Reported_CCT"))))</f>
        <v/>
      </c>
      <c r="K117" t="str">
        <f>IF('Reported Performance Table'!D117="","",IF(J117="LUNA_CCT",VLOOKUP('Reported Performance Table'!D117,'Master List'!$B$45:$E$143,4,FALSE),"Reported_BUG"))</f>
        <v/>
      </c>
      <c r="L117" t="str">
        <f>IF('Reported Performance Table'!D117="","",IF(AND('Reported Performance Table'!$E117="Yes",OR('Reported Performance Table'!$D117='Master List'!$B$45,'Reported Performance Table'!$D117='Master List'!$B$46,'Reported Performance Table'!$D117='Master List'!$B$47,'Reported Performance Table'!$D117='Master List'!$B$49,'Reported Performance Table'!$D117='Master List'!$B$51,'Reported Performance Table'!$D117='Master List'!$B$115,'Reported Performance Table'!$D117='Master List'!$B$118,'Reported Performance Table'!$D117='Master List'!$B$142)),"LUNA_Dimming","Dimming_Capability_and_Range"))</f>
        <v/>
      </c>
    </row>
    <row r="118" spans="1:12" x14ac:dyDescent="0.3">
      <c r="A118" s="49">
        <v>125</v>
      </c>
      <c r="B118" s="50"/>
      <c r="D118" s="21" t="e">
        <f>VLOOKUP('Reported Performance Table'!C118,'Master List'!$B$22:$C$41,2,FALSE)</f>
        <v>#N/A</v>
      </c>
      <c r="E118" t="e">
        <f>VLOOKUP('Reported Performance Table'!D118,'Master List'!$B$45:$C$143,2,FALSE)</f>
        <v>#N/A</v>
      </c>
      <c r="F118" t="e">
        <f>VLOOKUP('Reported Performance Table'!C118,'Master List'!$B$22:$D$42,3,FALSE)</f>
        <v>#N/A</v>
      </c>
      <c r="G118" s="94" t="e">
        <f>VLOOKUP('Reported Performance Table'!B118,'Master List'!$B$11:$D$19,3,FALSE)</f>
        <v>#N/A</v>
      </c>
      <c r="H118" t="e">
        <f t="shared" si="1"/>
        <v>#N/A</v>
      </c>
      <c r="I118" t="e">
        <f>IF(VLOOKUP('Reported Performance Table'!D118,'Master List'!$B$45:$D$143,3,FALSE)="","No",VLOOKUP('Reported Performance Table'!D118,'Master List'!$B$45:$D$143,3,FALSE))</f>
        <v>#N/A</v>
      </c>
      <c r="J118" s="169" t="str">
        <f>IF('Reported Performance Table'!D118="","",
  IF('Reported Performance Table'!E118="Yes",
   IF('Reported Performance Table'!F118="Premium","Premium_LUNA_CCT","LUNA_CCT"),
   IF('Reported Performance Table'!B118="Outdoor Luminaires",
    IF(OR('Reported Performance Table'!D118="Fuel Pump Canopy Luminaires",'Reported Performance Table'!D118="Sports Lighting"),
     IF('Reported Performance Table'!F118="Premium","Premium_Sports_and_Fuel_Pump_CCT", "Sports_and_Fuel_Pump_CCT"),
     IF('Reported Performance Table'!F118="Premium","Premium_Outdoor_CCT","Outdoor_CCT")),
    IF('Reported Performance Table'!F118="Premium","Premium_CCT","Reported_CCT"))))</f>
        <v/>
      </c>
      <c r="K118" t="str">
        <f>IF('Reported Performance Table'!D118="","",IF(J118="LUNA_CCT",VLOOKUP('Reported Performance Table'!D118,'Master List'!$B$45:$E$143,4,FALSE),"Reported_BUG"))</f>
        <v/>
      </c>
      <c r="L118" t="str">
        <f>IF('Reported Performance Table'!D118="","",IF(AND('Reported Performance Table'!$E118="Yes",OR('Reported Performance Table'!$D118='Master List'!$B$45,'Reported Performance Table'!$D118='Master List'!$B$46,'Reported Performance Table'!$D118='Master List'!$B$47,'Reported Performance Table'!$D118='Master List'!$B$49,'Reported Performance Table'!$D118='Master List'!$B$51,'Reported Performance Table'!$D118='Master List'!$B$115,'Reported Performance Table'!$D118='Master List'!$B$118,'Reported Performance Table'!$D118='Master List'!$B$142)),"LUNA_Dimming","Dimming_Capability_and_Range"))</f>
        <v/>
      </c>
    </row>
    <row r="119" spans="1:12" x14ac:dyDescent="0.3">
      <c r="A119" s="49">
        <v>126</v>
      </c>
      <c r="B119" s="50"/>
      <c r="D119" s="21" t="e">
        <f>VLOOKUP('Reported Performance Table'!C119,'Master List'!$B$22:$C$41,2,FALSE)</f>
        <v>#N/A</v>
      </c>
      <c r="E119" t="e">
        <f>VLOOKUP('Reported Performance Table'!D119,'Master List'!$B$45:$C$143,2,FALSE)</f>
        <v>#N/A</v>
      </c>
      <c r="F119" t="e">
        <f>VLOOKUP('Reported Performance Table'!C119,'Master List'!$B$22:$D$42,3,FALSE)</f>
        <v>#N/A</v>
      </c>
      <c r="G119" s="94" t="e">
        <f>VLOOKUP('Reported Performance Table'!B119,'Master List'!$B$11:$D$19,3,FALSE)</f>
        <v>#N/A</v>
      </c>
      <c r="H119" t="e">
        <f t="shared" si="1"/>
        <v>#N/A</v>
      </c>
      <c r="I119" t="e">
        <f>IF(VLOOKUP('Reported Performance Table'!D119,'Master List'!$B$45:$D$143,3,FALSE)="","No",VLOOKUP('Reported Performance Table'!D119,'Master List'!$B$45:$D$143,3,FALSE))</f>
        <v>#N/A</v>
      </c>
      <c r="J119" s="169" t="str">
        <f>IF('Reported Performance Table'!D119="","",
  IF('Reported Performance Table'!E119="Yes",
   IF('Reported Performance Table'!F119="Premium","Premium_LUNA_CCT","LUNA_CCT"),
   IF('Reported Performance Table'!B119="Outdoor Luminaires",
    IF(OR('Reported Performance Table'!D119="Fuel Pump Canopy Luminaires",'Reported Performance Table'!D119="Sports Lighting"),
     IF('Reported Performance Table'!F119="Premium","Premium_Sports_and_Fuel_Pump_CCT", "Sports_and_Fuel_Pump_CCT"),
     IF('Reported Performance Table'!F119="Premium","Premium_Outdoor_CCT","Outdoor_CCT")),
    IF('Reported Performance Table'!F119="Premium","Premium_CCT","Reported_CCT"))))</f>
        <v/>
      </c>
      <c r="K119" t="str">
        <f>IF('Reported Performance Table'!D119="","",IF(J119="LUNA_CCT",VLOOKUP('Reported Performance Table'!D119,'Master List'!$B$45:$E$143,4,FALSE),"Reported_BUG"))</f>
        <v/>
      </c>
      <c r="L119" t="str">
        <f>IF('Reported Performance Table'!D119="","",IF(AND('Reported Performance Table'!$E119="Yes",OR('Reported Performance Table'!$D119='Master List'!$B$45,'Reported Performance Table'!$D119='Master List'!$B$46,'Reported Performance Table'!$D119='Master List'!$B$47,'Reported Performance Table'!$D119='Master List'!$B$49,'Reported Performance Table'!$D119='Master List'!$B$51,'Reported Performance Table'!$D119='Master List'!$B$115,'Reported Performance Table'!$D119='Master List'!$B$118,'Reported Performance Table'!$D119='Master List'!$B$142)),"LUNA_Dimming","Dimming_Capability_and_Range"))</f>
        <v/>
      </c>
    </row>
    <row r="120" spans="1:12" x14ac:dyDescent="0.3">
      <c r="A120" s="49">
        <v>127</v>
      </c>
      <c r="B120" s="50"/>
      <c r="D120" s="21" t="e">
        <f>VLOOKUP('Reported Performance Table'!C120,'Master List'!$B$22:$C$41,2,FALSE)</f>
        <v>#N/A</v>
      </c>
      <c r="E120" t="e">
        <f>VLOOKUP('Reported Performance Table'!D120,'Master List'!$B$45:$C$143,2,FALSE)</f>
        <v>#N/A</v>
      </c>
      <c r="F120" t="e">
        <f>VLOOKUP('Reported Performance Table'!C120,'Master List'!$B$22:$D$42,3,FALSE)</f>
        <v>#N/A</v>
      </c>
      <c r="G120" s="94" t="e">
        <f>VLOOKUP('Reported Performance Table'!B120,'Master List'!$B$11:$D$19,3,FALSE)</f>
        <v>#N/A</v>
      </c>
      <c r="H120" t="e">
        <f t="shared" si="1"/>
        <v>#N/A</v>
      </c>
      <c r="I120" t="e">
        <f>IF(VLOOKUP('Reported Performance Table'!D120,'Master List'!$B$45:$D$143,3,FALSE)="","No",VLOOKUP('Reported Performance Table'!D120,'Master List'!$B$45:$D$143,3,FALSE))</f>
        <v>#N/A</v>
      </c>
      <c r="J120" s="169" t="str">
        <f>IF('Reported Performance Table'!D120="","",
  IF('Reported Performance Table'!E120="Yes",
   IF('Reported Performance Table'!F120="Premium","Premium_LUNA_CCT","LUNA_CCT"),
   IF('Reported Performance Table'!B120="Outdoor Luminaires",
    IF(OR('Reported Performance Table'!D120="Fuel Pump Canopy Luminaires",'Reported Performance Table'!D120="Sports Lighting"),
     IF('Reported Performance Table'!F120="Premium","Premium_Sports_and_Fuel_Pump_CCT", "Sports_and_Fuel_Pump_CCT"),
     IF('Reported Performance Table'!F120="Premium","Premium_Outdoor_CCT","Outdoor_CCT")),
    IF('Reported Performance Table'!F120="Premium","Premium_CCT","Reported_CCT"))))</f>
        <v/>
      </c>
      <c r="K120" t="str">
        <f>IF('Reported Performance Table'!D120="","",IF(J120="LUNA_CCT",VLOOKUP('Reported Performance Table'!D120,'Master List'!$B$45:$E$143,4,FALSE),"Reported_BUG"))</f>
        <v/>
      </c>
      <c r="L120" t="str">
        <f>IF('Reported Performance Table'!D120="","",IF(AND('Reported Performance Table'!$E120="Yes",OR('Reported Performance Table'!$D120='Master List'!$B$45,'Reported Performance Table'!$D120='Master List'!$B$46,'Reported Performance Table'!$D120='Master List'!$B$47,'Reported Performance Table'!$D120='Master List'!$B$49,'Reported Performance Table'!$D120='Master List'!$B$51,'Reported Performance Table'!$D120='Master List'!$B$115,'Reported Performance Table'!$D120='Master List'!$B$118,'Reported Performance Table'!$D120='Master List'!$B$142)),"LUNA_Dimming","Dimming_Capability_and_Range"))</f>
        <v/>
      </c>
    </row>
    <row r="121" spans="1:12" x14ac:dyDescent="0.3">
      <c r="A121" s="49">
        <v>128</v>
      </c>
      <c r="B121" s="50"/>
      <c r="D121" s="21" t="e">
        <f>VLOOKUP('Reported Performance Table'!C121,'Master List'!$B$22:$C$41,2,FALSE)</f>
        <v>#N/A</v>
      </c>
      <c r="E121" t="e">
        <f>VLOOKUP('Reported Performance Table'!D121,'Master List'!$B$45:$C$143,2,FALSE)</f>
        <v>#N/A</v>
      </c>
      <c r="F121" t="e">
        <f>VLOOKUP('Reported Performance Table'!C121,'Master List'!$B$22:$D$42,3,FALSE)</f>
        <v>#N/A</v>
      </c>
      <c r="G121" s="94" t="e">
        <f>VLOOKUP('Reported Performance Table'!B121,'Master List'!$B$11:$D$19,3,FALSE)</f>
        <v>#N/A</v>
      </c>
      <c r="H121" t="e">
        <f t="shared" si="1"/>
        <v>#N/A</v>
      </c>
      <c r="I121" t="e">
        <f>IF(VLOOKUP('Reported Performance Table'!D121,'Master List'!$B$45:$D$143,3,FALSE)="","No",VLOOKUP('Reported Performance Table'!D121,'Master List'!$B$45:$D$143,3,FALSE))</f>
        <v>#N/A</v>
      </c>
      <c r="J121" s="169" t="str">
        <f>IF('Reported Performance Table'!D121="","",
  IF('Reported Performance Table'!E121="Yes",
   IF('Reported Performance Table'!F121="Premium","Premium_LUNA_CCT","LUNA_CCT"),
   IF('Reported Performance Table'!B121="Outdoor Luminaires",
    IF(OR('Reported Performance Table'!D121="Fuel Pump Canopy Luminaires",'Reported Performance Table'!D121="Sports Lighting"),
     IF('Reported Performance Table'!F121="Premium","Premium_Sports_and_Fuel_Pump_CCT", "Sports_and_Fuel_Pump_CCT"),
     IF('Reported Performance Table'!F121="Premium","Premium_Outdoor_CCT","Outdoor_CCT")),
    IF('Reported Performance Table'!F121="Premium","Premium_CCT","Reported_CCT"))))</f>
        <v/>
      </c>
      <c r="K121" t="str">
        <f>IF('Reported Performance Table'!D121="","",IF(J121="LUNA_CCT",VLOOKUP('Reported Performance Table'!D121,'Master List'!$B$45:$E$143,4,FALSE),"Reported_BUG"))</f>
        <v/>
      </c>
      <c r="L121" t="str">
        <f>IF('Reported Performance Table'!D121="","",IF(AND('Reported Performance Table'!$E121="Yes",OR('Reported Performance Table'!$D121='Master List'!$B$45,'Reported Performance Table'!$D121='Master List'!$B$46,'Reported Performance Table'!$D121='Master List'!$B$47,'Reported Performance Table'!$D121='Master List'!$B$49,'Reported Performance Table'!$D121='Master List'!$B$51,'Reported Performance Table'!$D121='Master List'!$B$115,'Reported Performance Table'!$D121='Master List'!$B$118,'Reported Performance Table'!$D121='Master List'!$B$142)),"LUNA_Dimming","Dimming_Capability_and_Range"))</f>
        <v/>
      </c>
    </row>
    <row r="122" spans="1:12" x14ac:dyDescent="0.3">
      <c r="A122" s="49">
        <v>129</v>
      </c>
      <c r="B122" s="50"/>
      <c r="D122" s="21" t="e">
        <f>VLOOKUP('Reported Performance Table'!C122,'Master List'!$B$22:$C$41,2,FALSE)</f>
        <v>#N/A</v>
      </c>
      <c r="E122" t="e">
        <f>VLOOKUP('Reported Performance Table'!D122,'Master List'!$B$45:$C$143,2,FALSE)</f>
        <v>#N/A</v>
      </c>
      <c r="F122" t="e">
        <f>VLOOKUP('Reported Performance Table'!C122,'Master List'!$B$22:$D$42,3,FALSE)</f>
        <v>#N/A</v>
      </c>
      <c r="G122" s="94" t="e">
        <f>VLOOKUP('Reported Performance Table'!B122,'Master List'!$B$11:$D$19,3,FALSE)</f>
        <v>#N/A</v>
      </c>
      <c r="H122" t="e">
        <f t="shared" si="1"/>
        <v>#N/A</v>
      </c>
      <c r="I122" t="e">
        <f>IF(VLOOKUP('Reported Performance Table'!D122,'Master List'!$B$45:$D$143,3,FALSE)="","No",VLOOKUP('Reported Performance Table'!D122,'Master List'!$B$45:$D$143,3,FALSE))</f>
        <v>#N/A</v>
      </c>
      <c r="J122" s="169" t="str">
        <f>IF('Reported Performance Table'!D122="","",
  IF('Reported Performance Table'!E122="Yes",
   IF('Reported Performance Table'!F122="Premium","Premium_LUNA_CCT","LUNA_CCT"),
   IF('Reported Performance Table'!B122="Outdoor Luminaires",
    IF(OR('Reported Performance Table'!D122="Fuel Pump Canopy Luminaires",'Reported Performance Table'!D122="Sports Lighting"),
     IF('Reported Performance Table'!F122="Premium","Premium_Sports_and_Fuel_Pump_CCT", "Sports_and_Fuel_Pump_CCT"),
     IF('Reported Performance Table'!F122="Premium","Premium_Outdoor_CCT","Outdoor_CCT")),
    IF('Reported Performance Table'!F122="Premium","Premium_CCT","Reported_CCT"))))</f>
        <v/>
      </c>
      <c r="K122" t="str">
        <f>IF('Reported Performance Table'!D122="","",IF(J122="LUNA_CCT",VLOOKUP('Reported Performance Table'!D122,'Master List'!$B$45:$E$143,4,FALSE),"Reported_BUG"))</f>
        <v/>
      </c>
      <c r="L122" t="str">
        <f>IF('Reported Performance Table'!D122="","",IF(AND('Reported Performance Table'!$E122="Yes",OR('Reported Performance Table'!$D122='Master List'!$B$45,'Reported Performance Table'!$D122='Master List'!$B$46,'Reported Performance Table'!$D122='Master List'!$B$47,'Reported Performance Table'!$D122='Master List'!$B$49,'Reported Performance Table'!$D122='Master List'!$B$51,'Reported Performance Table'!$D122='Master List'!$B$115,'Reported Performance Table'!$D122='Master List'!$B$118,'Reported Performance Table'!$D122='Master List'!$B$142)),"LUNA_Dimming","Dimming_Capability_and_Range"))</f>
        <v/>
      </c>
    </row>
    <row r="123" spans="1:12" x14ac:dyDescent="0.3">
      <c r="A123" s="49">
        <v>130</v>
      </c>
      <c r="B123" s="50"/>
      <c r="D123" s="21" t="e">
        <f>VLOOKUP('Reported Performance Table'!C123,'Master List'!$B$22:$C$41,2,FALSE)</f>
        <v>#N/A</v>
      </c>
      <c r="E123" t="e">
        <f>VLOOKUP('Reported Performance Table'!D123,'Master List'!$B$45:$C$143,2,FALSE)</f>
        <v>#N/A</v>
      </c>
      <c r="F123" t="e">
        <f>VLOOKUP('Reported Performance Table'!C123,'Master List'!$B$22:$D$42,3,FALSE)</f>
        <v>#N/A</v>
      </c>
      <c r="G123" s="94" t="e">
        <f>VLOOKUP('Reported Performance Table'!B123,'Master List'!$B$11:$D$19,3,FALSE)</f>
        <v>#N/A</v>
      </c>
      <c r="H123" t="e">
        <f t="shared" si="1"/>
        <v>#N/A</v>
      </c>
      <c r="I123" t="e">
        <f>IF(VLOOKUP('Reported Performance Table'!D123,'Master List'!$B$45:$D$143,3,FALSE)="","No",VLOOKUP('Reported Performance Table'!D123,'Master List'!$B$45:$D$143,3,FALSE))</f>
        <v>#N/A</v>
      </c>
      <c r="J123" s="169" t="str">
        <f>IF('Reported Performance Table'!D123="","",
  IF('Reported Performance Table'!E123="Yes",
   IF('Reported Performance Table'!F123="Premium","Premium_LUNA_CCT","LUNA_CCT"),
   IF('Reported Performance Table'!B123="Outdoor Luminaires",
    IF(OR('Reported Performance Table'!D123="Fuel Pump Canopy Luminaires",'Reported Performance Table'!D123="Sports Lighting"),
     IF('Reported Performance Table'!F123="Premium","Premium_Sports_and_Fuel_Pump_CCT", "Sports_and_Fuel_Pump_CCT"),
     IF('Reported Performance Table'!F123="Premium","Premium_Outdoor_CCT","Outdoor_CCT")),
    IF('Reported Performance Table'!F123="Premium","Premium_CCT","Reported_CCT"))))</f>
        <v/>
      </c>
      <c r="K123" t="str">
        <f>IF('Reported Performance Table'!D123="","",IF(J123="LUNA_CCT",VLOOKUP('Reported Performance Table'!D123,'Master List'!$B$45:$E$143,4,FALSE),"Reported_BUG"))</f>
        <v/>
      </c>
      <c r="L123" t="str">
        <f>IF('Reported Performance Table'!D123="","",IF(AND('Reported Performance Table'!$E123="Yes",OR('Reported Performance Table'!$D123='Master List'!$B$45,'Reported Performance Table'!$D123='Master List'!$B$46,'Reported Performance Table'!$D123='Master List'!$B$47,'Reported Performance Table'!$D123='Master List'!$B$49,'Reported Performance Table'!$D123='Master List'!$B$51,'Reported Performance Table'!$D123='Master List'!$B$115,'Reported Performance Table'!$D123='Master List'!$B$118,'Reported Performance Table'!$D123='Master List'!$B$142)),"LUNA_Dimming","Dimming_Capability_and_Range"))</f>
        <v/>
      </c>
    </row>
    <row r="124" spans="1:12" x14ac:dyDescent="0.3">
      <c r="A124" s="49">
        <v>131</v>
      </c>
      <c r="B124" s="50"/>
      <c r="D124" s="21" t="e">
        <f>VLOOKUP('Reported Performance Table'!C124,'Master List'!$B$22:$C$41,2,FALSE)</f>
        <v>#N/A</v>
      </c>
      <c r="E124" t="e">
        <f>VLOOKUP('Reported Performance Table'!D124,'Master List'!$B$45:$C$143,2,FALSE)</f>
        <v>#N/A</v>
      </c>
      <c r="F124" t="e">
        <f>VLOOKUP('Reported Performance Table'!C124,'Master List'!$B$22:$D$42,3,FALSE)</f>
        <v>#N/A</v>
      </c>
      <c r="G124" s="94" t="e">
        <f>VLOOKUP('Reported Performance Table'!B124,'Master List'!$B$11:$D$19,3,FALSE)</f>
        <v>#N/A</v>
      </c>
      <c r="H124" t="e">
        <f t="shared" si="1"/>
        <v>#N/A</v>
      </c>
      <c r="I124" t="e">
        <f>IF(VLOOKUP('Reported Performance Table'!D124,'Master List'!$B$45:$D$143,3,FALSE)="","No",VLOOKUP('Reported Performance Table'!D124,'Master List'!$B$45:$D$143,3,FALSE))</f>
        <v>#N/A</v>
      </c>
      <c r="J124" s="169" t="str">
        <f>IF('Reported Performance Table'!D124="","",
  IF('Reported Performance Table'!E124="Yes",
   IF('Reported Performance Table'!F124="Premium","Premium_LUNA_CCT","LUNA_CCT"),
   IF('Reported Performance Table'!B124="Outdoor Luminaires",
    IF(OR('Reported Performance Table'!D124="Fuel Pump Canopy Luminaires",'Reported Performance Table'!D124="Sports Lighting"),
     IF('Reported Performance Table'!F124="Premium","Premium_Sports_and_Fuel_Pump_CCT", "Sports_and_Fuel_Pump_CCT"),
     IF('Reported Performance Table'!F124="Premium","Premium_Outdoor_CCT","Outdoor_CCT")),
    IF('Reported Performance Table'!F124="Premium","Premium_CCT","Reported_CCT"))))</f>
        <v/>
      </c>
      <c r="K124" t="str">
        <f>IF('Reported Performance Table'!D124="","",IF(J124="LUNA_CCT",VLOOKUP('Reported Performance Table'!D124,'Master List'!$B$45:$E$143,4,FALSE),"Reported_BUG"))</f>
        <v/>
      </c>
      <c r="L124" t="str">
        <f>IF('Reported Performance Table'!D124="","",IF(AND('Reported Performance Table'!$E124="Yes",OR('Reported Performance Table'!$D124='Master List'!$B$45,'Reported Performance Table'!$D124='Master List'!$B$46,'Reported Performance Table'!$D124='Master List'!$B$47,'Reported Performance Table'!$D124='Master List'!$B$49,'Reported Performance Table'!$D124='Master List'!$B$51,'Reported Performance Table'!$D124='Master List'!$B$115,'Reported Performance Table'!$D124='Master List'!$B$118,'Reported Performance Table'!$D124='Master List'!$B$142)),"LUNA_Dimming","Dimming_Capability_and_Range"))</f>
        <v/>
      </c>
    </row>
    <row r="125" spans="1:12" x14ac:dyDescent="0.3">
      <c r="A125" s="49">
        <v>132</v>
      </c>
      <c r="B125" s="50"/>
      <c r="D125" s="21" t="e">
        <f>VLOOKUP('Reported Performance Table'!C125,'Master List'!$B$22:$C$41,2,FALSE)</f>
        <v>#N/A</v>
      </c>
      <c r="E125" t="e">
        <f>VLOOKUP('Reported Performance Table'!D125,'Master List'!$B$45:$C$143,2,FALSE)</f>
        <v>#N/A</v>
      </c>
      <c r="F125" t="e">
        <f>VLOOKUP('Reported Performance Table'!C125,'Master List'!$B$22:$D$42,3,FALSE)</f>
        <v>#N/A</v>
      </c>
      <c r="G125" s="94" t="e">
        <f>VLOOKUP('Reported Performance Table'!B125,'Master List'!$B$11:$D$19,3,FALSE)</f>
        <v>#N/A</v>
      </c>
      <c r="H125" t="e">
        <f t="shared" si="1"/>
        <v>#N/A</v>
      </c>
      <c r="I125" t="e">
        <f>IF(VLOOKUP('Reported Performance Table'!D125,'Master List'!$B$45:$D$143,3,FALSE)="","No",VLOOKUP('Reported Performance Table'!D125,'Master List'!$B$45:$D$143,3,FALSE))</f>
        <v>#N/A</v>
      </c>
      <c r="J125" s="169" t="str">
        <f>IF('Reported Performance Table'!D125="","",
  IF('Reported Performance Table'!E125="Yes",
   IF('Reported Performance Table'!F125="Premium","Premium_LUNA_CCT","LUNA_CCT"),
   IF('Reported Performance Table'!B125="Outdoor Luminaires",
    IF(OR('Reported Performance Table'!D125="Fuel Pump Canopy Luminaires",'Reported Performance Table'!D125="Sports Lighting"),
     IF('Reported Performance Table'!F125="Premium","Premium_Sports_and_Fuel_Pump_CCT", "Sports_and_Fuel_Pump_CCT"),
     IF('Reported Performance Table'!F125="Premium","Premium_Outdoor_CCT","Outdoor_CCT")),
    IF('Reported Performance Table'!F125="Premium","Premium_CCT","Reported_CCT"))))</f>
        <v/>
      </c>
      <c r="K125" t="str">
        <f>IF('Reported Performance Table'!D125="","",IF(J125="LUNA_CCT",VLOOKUP('Reported Performance Table'!D125,'Master List'!$B$45:$E$143,4,FALSE),"Reported_BUG"))</f>
        <v/>
      </c>
      <c r="L125" t="str">
        <f>IF('Reported Performance Table'!D125="","",IF(AND('Reported Performance Table'!$E125="Yes",OR('Reported Performance Table'!$D125='Master List'!$B$45,'Reported Performance Table'!$D125='Master List'!$B$46,'Reported Performance Table'!$D125='Master List'!$B$47,'Reported Performance Table'!$D125='Master List'!$B$49,'Reported Performance Table'!$D125='Master List'!$B$51,'Reported Performance Table'!$D125='Master List'!$B$115,'Reported Performance Table'!$D125='Master List'!$B$118,'Reported Performance Table'!$D125='Master List'!$B$142)),"LUNA_Dimming","Dimming_Capability_and_Range"))</f>
        <v/>
      </c>
    </row>
    <row r="126" spans="1:12" x14ac:dyDescent="0.3">
      <c r="A126" s="49">
        <v>133</v>
      </c>
      <c r="B126" s="50"/>
      <c r="D126" s="21" t="e">
        <f>VLOOKUP('Reported Performance Table'!C126,'Master List'!$B$22:$C$41,2,FALSE)</f>
        <v>#N/A</v>
      </c>
      <c r="E126" t="e">
        <f>VLOOKUP('Reported Performance Table'!D126,'Master List'!$B$45:$C$143,2,FALSE)</f>
        <v>#N/A</v>
      </c>
      <c r="F126" t="e">
        <f>VLOOKUP('Reported Performance Table'!C126,'Master List'!$B$22:$D$42,3,FALSE)</f>
        <v>#N/A</v>
      </c>
      <c r="G126" s="94" t="e">
        <f>VLOOKUP('Reported Performance Table'!B126,'Master List'!$B$11:$D$19,3,FALSE)</f>
        <v>#N/A</v>
      </c>
      <c r="H126" t="e">
        <f t="shared" si="1"/>
        <v>#N/A</v>
      </c>
      <c r="I126" t="e">
        <f>IF(VLOOKUP('Reported Performance Table'!D126,'Master List'!$B$45:$D$143,3,FALSE)="","No",VLOOKUP('Reported Performance Table'!D126,'Master List'!$B$45:$D$143,3,FALSE))</f>
        <v>#N/A</v>
      </c>
      <c r="J126" s="169" t="str">
        <f>IF('Reported Performance Table'!D126="","",
  IF('Reported Performance Table'!E126="Yes",
   IF('Reported Performance Table'!F126="Premium","Premium_LUNA_CCT","LUNA_CCT"),
   IF('Reported Performance Table'!B126="Outdoor Luminaires",
    IF(OR('Reported Performance Table'!D126="Fuel Pump Canopy Luminaires",'Reported Performance Table'!D126="Sports Lighting"),
     IF('Reported Performance Table'!F126="Premium","Premium_Sports_and_Fuel_Pump_CCT", "Sports_and_Fuel_Pump_CCT"),
     IF('Reported Performance Table'!F126="Premium","Premium_Outdoor_CCT","Outdoor_CCT")),
    IF('Reported Performance Table'!F126="Premium","Premium_CCT","Reported_CCT"))))</f>
        <v/>
      </c>
      <c r="K126" t="str">
        <f>IF('Reported Performance Table'!D126="","",IF(J126="LUNA_CCT",VLOOKUP('Reported Performance Table'!D126,'Master List'!$B$45:$E$143,4,FALSE),"Reported_BUG"))</f>
        <v/>
      </c>
      <c r="L126" t="str">
        <f>IF('Reported Performance Table'!D126="","",IF(AND('Reported Performance Table'!$E126="Yes",OR('Reported Performance Table'!$D126='Master List'!$B$45,'Reported Performance Table'!$D126='Master List'!$B$46,'Reported Performance Table'!$D126='Master List'!$B$47,'Reported Performance Table'!$D126='Master List'!$B$49,'Reported Performance Table'!$D126='Master List'!$B$51,'Reported Performance Table'!$D126='Master List'!$B$115,'Reported Performance Table'!$D126='Master List'!$B$118,'Reported Performance Table'!$D126='Master List'!$B$142)),"LUNA_Dimming","Dimming_Capability_and_Range"))</f>
        <v/>
      </c>
    </row>
    <row r="127" spans="1:12" x14ac:dyDescent="0.3">
      <c r="A127" s="49">
        <v>134</v>
      </c>
      <c r="B127" s="50"/>
      <c r="D127" s="21" t="e">
        <f>VLOOKUP('Reported Performance Table'!C127,'Master List'!$B$22:$C$41,2,FALSE)</f>
        <v>#N/A</v>
      </c>
      <c r="E127" t="e">
        <f>VLOOKUP('Reported Performance Table'!D127,'Master List'!$B$45:$C$143,2,FALSE)</f>
        <v>#N/A</v>
      </c>
      <c r="F127" t="e">
        <f>VLOOKUP('Reported Performance Table'!C127,'Master List'!$B$22:$D$42,3,FALSE)</f>
        <v>#N/A</v>
      </c>
      <c r="G127" s="94" t="e">
        <f>VLOOKUP('Reported Performance Table'!B127,'Master List'!$B$11:$D$19,3,FALSE)</f>
        <v>#N/A</v>
      </c>
      <c r="H127" t="e">
        <f t="shared" si="1"/>
        <v>#N/A</v>
      </c>
      <c r="I127" t="e">
        <f>IF(VLOOKUP('Reported Performance Table'!D127,'Master List'!$B$45:$D$143,3,FALSE)="","No",VLOOKUP('Reported Performance Table'!D127,'Master List'!$B$45:$D$143,3,FALSE))</f>
        <v>#N/A</v>
      </c>
      <c r="J127" s="169" t="str">
        <f>IF('Reported Performance Table'!D127="","",
  IF('Reported Performance Table'!E127="Yes",
   IF('Reported Performance Table'!F127="Premium","Premium_LUNA_CCT","LUNA_CCT"),
   IF('Reported Performance Table'!B127="Outdoor Luminaires",
    IF(OR('Reported Performance Table'!D127="Fuel Pump Canopy Luminaires",'Reported Performance Table'!D127="Sports Lighting"),
     IF('Reported Performance Table'!F127="Premium","Premium_Sports_and_Fuel_Pump_CCT", "Sports_and_Fuel_Pump_CCT"),
     IF('Reported Performance Table'!F127="Premium","Premium_Outdoor_CCT","Outdoor_CCT")),
    IF('Reported Performance Table'!F127="Premium","Premium_CCT","Reported_CCT"))))</f>
        <v/>
      </c>
      <c r="K127" t="str">
        <f>IF('Reported Performance Table'!D127="","",IF(J127="LUNA_CCT",VLOOKUP('Reported Performance Table'!D127,'Master List'!$B$45:$E$143,4,FALSE),"Reported_BUG"))</f>
        <v/>
      </c>
      <c r="L127" t="str">
        <f>IF('Reported Performance Table'!D127="","",IF(AND('Reported Performance Table'!$E127="Yes",OR('Reported Performance Table'!$D127='Master List'!$B$45,'Reported Performance Table'!$D127='Master List'!$B$46,'Reported Performance Table'!$D127='Master List'!$B$47,'Reported Performance Table'!$D127='Master List'!$B$49,'Reported Performance Table'!$D127='Master List'!$B$51,'Reported Performance Table'!$D127='Master List'!$B$115,'Reported Performance Table'!$D127='Master List'!$B$118,'Reported Performance Table'!$D127='Master List'!$B$142)),"LUNA_Dimming","Dimming_Capability_and_Range"))</f>
        <v/>
      </c>
    </row>
    <row r="128" spans="1:12" x14ac:dyDescent="0.3">
      <c r="A128" s="49">
        <v>135</v>
      </c>
      <c r="B128" s="50"/>
      <c r="D128" s="21" t="e">
        <f>VLOOKUP('Reported Performance Table'!C128,'Master List'!$B$22:$C$41,2,FALSE)</f>
        <v>#N/A</v>
      </c>
      <c r="E128" t="e">
        <f>VLOOKUP('Reported Performance Table'!D128,'Master List'!$B$45:$C$143,2,FALSE)</f>
        <v>#N/A</v>
      </c>
      <c r="F128" t="e">
        <f>VLOOKUP('Reported Performance Table'!C128,'Master List'!$B$22:$D$42,3,FALSE)</f>
        <v>#N/A</v>
      </c>
      <c r="G128" s="94" t="e">
        <f>VLOOKUP('Reported Performance Table'!B128,'Master List'!$B$11:$D$19,3,FALSE)</f>
        <v>#N/A</v>
      </c>
      <c r="H128" t="e">
        <f t="shared" si="1"/>
        <v>#N/A</v>
      </c>
      <c r="I128" t="e">
        <f>IF(VLOOKUP('Reported Performance Table'!D128,'Master List'!$B$45:$D$143,3,FALSE)="","No",VLOOKUP('Reported Performance Table'!D128,'Master List'!$B$45:$D$143,3,FALSE))</f>
        <v>#N/A</v>
      </c>
      <c r="J128" s="169" t="str">
        <f>IF('Reported Performance Table'!D128="","",
  IF('Reported Performance Table'!E128="Yes",
   IF('Reported Performance Table'!F128="Premium","Premium_LUNA_CCT","LUNA_CCT"),
   IF('Reported Performance Table'!B128="Outdoor Luminaires",
    IF(OR('Reported Performance Table'!D128="Fuel Pump Canopy Luminaires",'Reported Performance Table'!D128="Sports Lighting"),
     IF('Reported Performance Table'!F128="Premium","Premium_Sports_and_Fuel_Pump_CCT", "Sports_and_Fuel_Pump_CCT"),
     IF('Reported Performance Table'!F128="Premium","Premium_Outdoor_CCT","Outdoor_CCT")),
    IF('Reported Performance Table'!F128="Premium","Premium_CCT","Reported_CCT"))))</f>
        <v/>
      </c>
      <c r="K128" t="str">
        <f>IF('Reported Performance Table'!D128="","",IF(J128="LUNA_CCT",VLOOKUP('Reported Performance Table'!D128,'Master List'!$B$45:$E$143,4,FALSE),"Reported_BUG"))</f>
        <v/>
      </c>
      <c r="L128" t="str">
        <f>IF('Reported Performance Table'!D128="","",IF(AND('Reported Performance Table'!$E128="Yes",OR('Reported Performance Table'!$D128='Master List'!$B$45,'Reported Performance Table'!$D128='Master List'!$B$46,'Reported Performance Table'!$D128='Master List'!$B$47,'Reported Performance Table'!$D128='Master List'!$B$49,'Reported Performance Table'!$D128='Master List'!$B$51,'Reported Performance Table'!$D128='Master List'!$B$115,'Reported Performance Table'!$D128='Master List'!$B$118,'Reported Performance Table'!$D128='Master List'!$B$142)),"LUNA_Dimming","Dimming_Capability_and_Range"))</f>
        <v/>
      </c>
    </row>
    <row r="129" spans="1:12" x14ac:dyDescent="0.3">
      <c r="A129" s="49">
        <v>136</v>
      </c>
      <c r="B129" s="50"/>
      <c r="D129" s="21" t="e">
        <f>VLOOKUP('Reported Performance Table'!C129,'Master List'!$B$22:$C$41,2,FALSE)</f>
        <v>#N/A</v>
      </c>
      <c r="E129" t="e">
        <f>VLOOKUP('Reported Performance Table'!D129,'Master List'!$B$45:$C$143,2,FALSE)</f>
        <v>#N/A</v>
      </c>
      <c r="F129" t="e">
        <f>VLOOKUP('Reported Performance Table'!C129,'Master List'!$B$22:$D$42,3,FALSE)</f>
        <v>#N/A</v>
      </c>
      <c r="G129" s="94" t="e">
        <f>VLOOKUP('Reported Performance Table'!B129,'Master List'!$B$11:$D$19,3,FALSE)</f>
        <v>#N/A</v>
      </c>
      <c r="H129" t="e">
        <f t="shared" si="1"/>
        <v>#N/A</v>
      </c>
      <c r="I129" t="e">
        <f>IF(VLOOKUP('Reported Performance Table'!D129,'Master List'!$B$45:$D$143,3,FALSE)="","No",VLOOKUP('Reported Performance Table'!D129,'Master List'!$B$45:$D$143,3,FALSE))</f>
        <v>#N/A</v>
      </c>
      <c r="J129" s="169" t="str">
        <f>IF('Reported Performance Table'!D129="","",
  IF('Reported Performance Table'!E129="Yes",
   IF('Reported Performance Table'!F129="Premium","Premium_LUNA_CCT","LUNA_CCT"),
   IF('Reported Performance Table'!B129="Outdoor Luminaires",
    IF(OR('Reported Performance Table'!D129="Fuel Pump Canopy Luminaires",'Reported Performance Table'!D129="Sports Lighting"),
     IF('Reported Performance Table'!F129="Premium","Premium_Sports_and_Fuel_Pump_CCT", "Sports_and_Fuel_Pump_CCT"),
     IF('Reported Performance Table'!F129="Premium","Premium_Outdoor_CCT","Outdoor_CCT")),
    IF('Reported Performance Table'!F129="Premium","Premium_CCT","Reported_CCT"))))</f>
        <v/>
      </c>
      <c r="K129" t="str">
        <f>IF('Reported Performance Table'!D129="","",IF(J129="LUNA_CCT",VLOOKUP('Reported Performance Table'!D129,'Master List'!$B$45:$E$143,4,FALSE),"Reported_BUG"))</f>
        <v/>
      </c>
      <c r="L129" t="str">
        <f>IF('Reported Performance Table'!D129="","",IF(AND('Reported Performance Table'!$E129="Yes",OR('Reported Performance Table'!$D129='Master List'!$B$45,'Reported Performance Table'!$D129='Master List'!$B$46,'Reported Performance Table'!$D129='Master List'!$B$47,'Reported Performance Table'!$D129='Master List'!$B$49,'Reported Performance Table'!$D129='Master List'!$B$51,'Reported Performance Table'!$D129='Master List'!$B$115,'Reported Performance Table'!$D129='Master List'!$B$118,'Reported Performance Table'!$D129='Master List'!$B$142)),"LUNA_Dimming","Dimming_Capability_and_Range"))</f>
        <v/>
      </c>
    </row>
    <row r="130" spans="1:12" x14ac:dyDescent="0.3">
      <c r="A130" s="49">
        <v>137</v>
      </c>
      <c r="B130" s="50"/>
      <c r="D130" s="21" t="e">
        <f>VLOOKUP('Reported Performance Table'!C130,'Master List'!$B$22:$C$41,2,FALSE)</f>
        <v>#N/A</v>
      </c>
      <c r="E130" t="e">
        <f>VLOOKUP('Reported Performance Table'!D130,'Master List'!$B$45:$C$143,2,FALSE)</f>
        <v>#N/A</v>
      </c>
      <c r="F130" t="e">
        <f>VLOOKUP('Reported Performance Table'!C130,'Master List'!$B$22:$D$42,3,FALSE)</f>
        <v>#N/A</v>
      </c>
      <c r="G130" s="94" t="e">
        <f>VLOOKUP('Reported Performance Table'!B130,'Master List'!$B$11:$D$19,3,FALSE)</f>
        <v>#N/A</v>
      </c>
      <c r="H130" t="e">
        <f t="shared" si="1"/>
        <v>#N/A</v>
      </c>
      <c r="I130" t="e">
        <f>IF(VLOOKUP('Reported Performance Table'!D130,'Master List'!$B$45:$D$143,3,FALSE)="","No",VLOOKUP('Reported Performance Table'!D130,'Master List'!$B$45:$D$143,3,FALSE))</f>
        <v>#N/A</v>
      </c>
      <c r="J130" s="169" t="str">
        <f>IF('Reported Performance Table'!D130="","",
  IF('Reported Performance Table'!E130="Yes",
   IF('Reported Performance Table'!F130="Premium","Premium_LUNA_CCT","LUNA_CCT"),
   IF('Reported Performance Table'!B130="Outdoor Luminaires",
    IF(OR('Reported Performance Table'!D130="Fuel Pump Canopy Luminaires",'Reported Performance Table'!D130="Sports Lighting"),
     IF('Reported Performance Table'!F130="Premium","Premium_Sports_and_Fuel_Pump_CCT", "Sports_and_Fuel_Pump_CCT"),
     IF('Reported Performance Table'!F130="Premium","Premium_Outdoor_CCT","Outdoor_CCT")),
    IF('Reported Performance Table'!F130="Premium","Premium_CCT","Reported_CCT"))))</f>
        <v/>
      </c>
      <c r="K130" t="str">
        <f>IF('Reported Performance Table'!D130="","",IF(J130="LUNA_CCT",VLOOKUP('Reported Performance Table'!D130,'Master List'!$B$45:$E$143,4,FALSE),"Reported_BUG"))</f>
        <v/>
      </c>
      <c r="L130" t="str">
        <f>IF('Reported Performance Table'!D130="","",IF(AND('Reported Performance Table'!$E130="Yes",OR('Reported Performance Table'!$D130='Master List'!$B$45,'Reported Performance Table'!$D130='Master List'!$B$46,'Reported Performance Table'!$D130='Master List'!$B$47,'Reported Performance Table'!$D130='Master List'!$B$49,'Reported Performance Table'!$D130='Master List'!$B$51,'Reported Performance Table'!$D130='Master List'!$B$115,'Reported Performance Table'!$D130='Master List'!$B$118,'Reported Performance Table'!$D130='Master List'!$B$142)),"LUNA_Dimming","Dimming_Capability_and_Range"))</f>
        <v/>
      </c>
    </row>
    <row r="131" spans="1:12" x14ac:dyDescent="0.3">
      <c r="A131" s="49">
        <v>138</v>
      </c>
      <c r="B131" s="50"/>
      <c r="D131" s="21" t="e">
        <f>VLOOKUP('Reported Performance Table'!C131,'Master List'!$B$22:$C$41,2,FALSE)</f>
        <v>#N/A</v>
      </c>
      <c r="E131" t="e">
        <f>VLOOKUP('Reported Performance Table'!D131,'Master List'!$B$45:$C$143,2,FALSE)</f>
        <v>#N/A</v>
      </c>
      <c r="F131" t="e">
        <f>VLOOKUP('Reported Performance Table'!C131,'Master List'!$B$22:$D$42,3,FALSE)</f>
        <v>#N/A</v>
      </c>
      <c r="G131" s="94" t="e">
        <f>VLOOKUP('Reported Performance Table'!B131,'Master List'!$B$11:$D$19,3,FALSE)</f>
        <v>#N/A</v>
      </c>
      <c r="H131" t="e">
        <f t="shared" si="1"/>
        <v>#N/A</v>
      </c>
      <c r="I131" t="e">
        <f>IF(VLOOKUP('Reported Performance Table'!D131,'Master List'!$B$45:$D$143,3,FALSE)="","No",VLOOKUP('Reported Performance Table'!D131,'Master List'!$B$45:$D$143,3,FALSE))</f>
        <v>#N/A</v>
      </c>
      <c r="J131" s="169" t="str">
        <f>IF('Reported Performance Table'!D131="","",
  IF('Reported Performance Table'!E131="Yes",
   IF('Reported Performance Table'!F131="Premium","Premium_LUNA_CCT","LUNA_CCT"),
   IF('Reported Performance Table'!B131="Outdoor Luminaires",
    IF(OR('Reported Performance Table'!D131="Fuel Pump Canopy Luminaires",'Reported Performance Table'!D131="Sports Lighting"),
     IF('Reported Performance Table'!F131="Premium","Premium_Sports_and_Fuel_Pump_CCT", "Sports_and_Fuel_Pump_CCT"),
     IF('Reported Performance Table'!F131="Premium","Premium_Outdoor_CCT","Outdoor_CCT")),
    IF('Reported Performance Table'!F131="Premium","Premium_CCT","Reported_CCT"))))</f>
        <v/>
      </c>
      <c r="K131" t="str">
        <f>IF('Reported Performance Table'!D131="","",IF(J131="LUNA_CCT",VLOOKUP('Reported Performance Table'!D131,'Master List'!$B$45:$E$143,4,FALSE),"Reported_BUG"))</f>
        <v/>
      </c>
      <c r="L131" t="str">
        <f>IF('Reported Performance Table'!D131="","",IF(AND('Reported Performance Table'!$E131="Yes",OR('Reported Performance Table'!$D131='Master List'!$B$45,'Reported Performance Table'!$D131='Master List'!$B$46,'Reported Performance Table'!$D131='Master List'!$B$47,'Reported Performance Table'!$D131='Master List'!$B$49,'Reported Performance Table'!$D131='Master List'!$B$51,'Reported Performance Table'!$D131='Master List'!$B$115,'Reported Performance Table'!$D131='Master List'!$B$118,'Reported Performance Table'!$D131='Master List'!$B$142)),"LUNA_Dimming","Dimming_Capability_and_Range"))</f>
        <v/>
      </c>
    </row>
    <row r="132" spans="1:12" x14ac:dyDescent="0.3">
      <c r="A132" s="49">
        <v>139</v>
      </c>
      <c r="B132" s="50"/>
      <c r="D132" s="21" t="e">
        <f>VLOOKUP('Reported Performance Table'!C132,'Master List'!$B$22:$C$41,2,FALSE)</f>
        <v>#N/A</v>
      </c>
      <c r="E132" t="e">
        <f>VLOOKUP('Reported Performance Table'!D132,'Master List'!$B$45:$C$143,2,FALSE)</f>
        <v>#N/A</v>
      </c>
      <c r="F132" t="e">
        <f>VLOOKUP('Reported Performance Table'!C132,'Master List'!$B$22:$D$42,3,FALSE)</f>
        <v>#N/A</v>
      </c>
      <c r="G132" s="94" t="e">
        <f>VLOOKUP('Reported Performance Table'!B132,'Master List'!$B$11:$D$19,3,FALSE)</f>
        <v>#N/A</v>
      </c>
      <c r="H132" t="e">
        <f t="shared" si="1"/>
        <v>#N/A</v>
      </c>
      <c r="I132" t="e">
        <f>IF(VLOOKUP('Reported Performance Table'!D132,'Master List'!$B$45:$D$143,3,FALSE)="","No",VLOOKUP('Reported Performance Table'!D132,'Master List'!$B$45:$D$143,3,FALSE))</f>
        <v>#N/A</v>
      </c>
      <c r="J132" s="169" t="str">
        <f>IF('Reported Performance Table'!D132="","",
  IF('Reported Performance Table'!E132="Yes",
   IF('Reported Performance Table'!F132="Premium","Premium_LUNA_CCT","LUNA_CCT"),
   IF('Reported Performance Table'!B132="Outdoor Luminaires",
    IF(OR('Reported Performance Table'!D132="Fuel Pump Canopy Luminaires",'Reported Performance Table'!D132="Sports Lighting"),
     IF('Reported Performance Table'!F132="Premium","Premium_Sports_and_Fuel_Pump_CCT", "Sports_and_Fuel_Pump_CCT"),
     IF('Reported Performance Table'!F132="Premium","Premium_Outdoor_CCT","Outdoor_CCT")),
    IF('Reported Performance Table'!F132="Premium","Premium_CCT","Reported_CCT"))))</f>
        <v/>
      </c>
      <c r="K132" t="str">
        <f>IF('Reported Performance Table'!D132="","",IF(J132="LUNA_CCT",VLOOKUP('Reported Performance Table'!D132,'Master List'!$B$45:$E$143,4,FALSE),"Reported_BUG"))</f>
        <v/>
      </c>
      <c r="L132" t="str">
        <f>IF('Reported Performance Table'!D132="","",IF(AND('Reported Performance Table'!$E132="Yes",OR('Reported Performance Table'!$D132='Master List'!$B$45,'Reported Performance Table'!$D132='Master List'!$B$46,'Reported Performance Table'!$D132='Master List'!$B$47,'Reported Performance Table'!$D132='Master List'!$B$49,'Reported Performance Table'!$D132='Master List'!$B$51,'Reported Performance Table'!$D132='Master List'!$B$115,'Reported Performance Table'!$D132='Master List'!$B$118,'Reported Performance Table'!$D132='Master List'!$B$142)),"LUNA_Dimming","Dimming_Capability_and_Range"))</f>
        <v/>
      </c>
    </row>
    <row r="133" spans="1:12" x14ac:dyDescent="0.3">
      <c r="A133" s="49">
        <v>140</v>
      </c>
      <c r="B133" s="50"/>
      <c r="D133" s="21" t="e">
        <f>VLOOKUP('Reported Performance Table'!C133,'Master List'!$B$22:$C$41,2,FALSE)</f>
        <v>#N/A</v>
      </c>
      <c r="E133" t="e">
        <f>VLOOKUP('Reported Performance Table'!D133,'Master List'!$B$45:$C$143,2,FALSE)</f>
        <v>#N/A</v>
      </c>
      <c r="F133" t="e">
        <f>VLOOKUP('Reported Performance Table'!C133,'Master List'!$B$22:$D$42,3,FALSE)</f>
        <v>#N/A</v>
      </c>
      <c r="G133" s="94" t="e">
        <f>VLOOKUP('Reported Performance Table'!B133,'Master List'!$B$11:$D$19,3,FALSE)</f>
        <v>#N/A</v>
      </c>
      <c r="H133" t="e">
        <f t="shared" si="1"/>
        <v>#N/A</v>
      </c>
      <c r="I133" t="e">
        <f>IF(VLOOKUP('Reported Performance Table'!D133,'Master List'!$B$45:$D$143,3,FALSE)="","No",VLOOKUP('Reported Performance Table'!D133,'Master List'!$B$45:$D$143,3,FALSE))</f>
        <v>#N/A</v>
      </c>
      <c r="J133" s="169" t="str">
        <f>IF('Reported Performance Table'!D133="","",
  IF('Reported Performance Table'!E133="Yes",
   IF('Reported Performance Table'!F133="Premium","Premium_LUNA_CCT","LUNA_CCT"),
   IF('Reported Performance Table'!B133="Outdoor Luminaires",
    IF(OR('Reported Performance Table'!D133="Fuel Pump Canopy Luminaires",'Reported Performance Table'!D133="Sports Lighting"),
     IF('Reported Performance Table'!F133="Premium","Premium_Sports_and_Fuel_Pump_CCT", "Sports_and_Fuel_Pump_CCT"),
     IF('Reported Performance Table'!F133="Premium","Premium_Outdoor_CCT","Outdoor_CCT")),
    IF('Reported Performance Table'!F133="Premium","Premium_CCT","Reported_CCT"))))</f>
        <v/>
      </c>
      <c r="K133" t="str">
        <f>IF('Reported Performance Table'!D133="","",IF(J133="LUNA_CCT",VLOOKUP('Reported Performance Table'!D133,'Master List'!$B$45:$E$143,4,FALSE),"Reported_BUG"))</f>
        <v/>
      </c>
      <c r="L133" t="str">
        <f>IF('Reported Performance Table'!D133="","",IF(AND('Reported Performance Table'!$E133="Yes",OR('Reported Performance Table'!$D133='Master List'!$B$45,'Reported Performance Table'!$D133='Master List'!$B$46,'Reported Performance Table'!$D133='Master List'!$B$47,'Reported Performance Table'!$D133='Master List'!$B$49,'Reported Performance Table'!$D133='Master List'!$B$51,'Reported Performance Table'!$D133='Master List'!$B$115,'Reported Performance Table'!$D133='Master List'!$B$118,'Reported Performance Table'!$D133='Master List'!$B$142)),"LUNA_Dimming","Dimming_Capability_and_Range"))</f>
        <v/>
      </c>
    </row>
    <row r="134" spans="1:12" x14ac:dyDescent="0.3">
      <c r="A134" s="49">
        <v>141</v>
      </c>
      <c r="B134" s="50"/>
      <c r="D134" s="21" t="e">
        <f>VLOOKUP('Reported Performance Table'!C134,'Master List'!$B$22:$C$41,2,FALSE)</f>
        <v>#N/A</v>
      </c>
      <c r="E134" t="e">
        <f>VLOOKUP('Reported Performance Table'!D134,'Master List'!$B$45:$C$143,2,FALSE)</f>
        <v>#N/A</v>
      </c>
      <c r="F134" t="e">
        <f>VLOOKUP('Reported Performance Table'!C134,'Master List'!$B$22:$D$42,3,FALSE)</f>
        <v>#N/A</v>
      </c>
      <c r="G134" s="94" t="e">
        <f>VLOOKUP('Reported Performance Table'!B134,'Master List'!$B$11:$D$19,3,FALSE)</f>
        <v>#N/A</v>
      </c>
      <c r="H134" t="e">
        <f t="shared" si="1"/>
        <v>#N/A</v>
      </c>
      <c r="I134" t="e">
        <f>IF(VLOOKUP('Reported Performance Table'!D134,'Master List'!$B$45:$D$143,3,FALSE)="","No",VLOOKUP('Reported Performance Table'!D134,'Master List'!$B$45:$D$143,3,FALSE))</f>
        <v>#N/A</v>
      </c>
      <c r="J134" s="169" t="str">
        <f>IF('Reported Performance Table'!D134="","",
  IF('Reported Performance Table'!E134="Yes",
   IF('Reported Performance Table'!F134="Premium","Premium_LUNA_CCT","LUNA_CCT"),
   IF('Reported Performance Table'!B134="Outdoor Luminaires",
    IF(OR('Reported Performance Table'!D134="Fuel Pump Canopy Luminaires",'Reported Performance Table'!D134="Sports Lighting"),
     IF('Reported Performance Table'!F134="Premium","Premium_Sports_and_Fuel_Pump_CCT", "Sports_and_Fuel_Pump_CCT"),
     IF('Reported Performance Table'!F134="Premium","Premium_Outdoor_CCT","Outdoor_CCT")),
    IF('Reported Performance Table'!F134="Premium","Premium_CCT","Reported_CCT"))))</f>
        <v/>
      </c>
      <c r="K134" t="str">
        <f>IF('Reported Performance Table'!D134="","",IF(J134="LUNA_CCT",VLOOKUP('Reported Performance Table'!D134,'Master List'!$B$45:$E$143,4,FALSE),"Reported_BUG"))</f>
        <v/>
      </c>
      <c r="L134" t="str">
        <f>IF('Reported Performance Table'!D134="","",IF(AND('Reported Performance Table'!$E134="Yes",OR('Reported Performance Table'!$D134='Master List'!$B$45,'Reported Performance Table'!$D134='Master List'!$B$46,'Reported Performance Table'!$D134='Master List'!$B$47,'Reported Performance Table'!$D134='Master List'!$B$49,'Reported Performance Table'!$D134='Master List'!$B$51,'Reported Performance Table'!$D134='Master List'!$B$115,'Reported Performance Table'!$D134='Master List'!$B$118,'Reported Performance Table'!$D134='Master List'!$B$142)),"LUNA_Dimming","Dimming_Capability_and_Range"))</f>
        <v/>
      </c>
    </row>
    <row r="135" spans="1:12" x14ac:dyDescent="0.3">
      <c r="A135" s="49">
        <v>142</v>
      </c>
      <c r="B135" s="50"/>
      <c r="D135" s="21" t="e">
        <f>VLOOKUP('Reported Performance Table'!C135,'Master List'!$B$22:$C$41,2,FALSE)</f>
        <v>#N/A</v>
      </c>
      <c r="E135" t="e">
        <f>VLOOKUP('Reported Performance Table'!D135,'Master List'!$B$45:$C$143,2,FALSE)</f>
        <v>#N/A</v>
      </c>
      <c r="F135" t="e">
        <f>VLOOKUP('Reported Performance Table'!C135,'Master List'!$B$22:$D$42,3,FALSE)</f>
        <v>#N/A</v>
      </c>
      <c r="G135" s="94" t="e">
        <f>VLOOKUP('Reported Performance Table'!B135,'Master List'!$B$11:$D$19,3,FALSE)</f>
        <v>#N/A</v>
      </c>
      <c r="H135" t="e">
        <f t="shared" si="1"/>
        <v>#N/A</v>
      </c>
      <c r="I135" t="e">
        <f>IF(VLOOKUP('Reported Performance Table'!D135,'Master List'!$B$45:$D$143,3,FALSE)="","No",VLOOKUP('Reported Performance Table'!D135,'Master List'!$B$45:$D$143,3,FALSE))</f>
        <v>#N/A</v>
      </c>
      <c r="J135" s="169" t="str">
        <f>IF('Reported Performance Table'!D135="","",
  IF('Reported Performance Table'!E135="Yes",
   IF('Reported Performance Table'!F135="Premium","Premium_LUNA_CCT","LUNA_CCT"),
   IF('Reported Performance Table'!B135="Outdoor Luminaires",
    IF(OR('Reported Performance Table'!D135="Fuel Pump Canopy Luminaires",'Reported Performance Table'!D135="Sports Lighting"),
     IF('Reported Performance Table'!F135="Premium","Premium_Sports_and_Fuel_Pump_CCT", "Sports_and_Fuel_Pump_CCT"),
     IF('Reported Performance Table'!F135="Premium","Premium_Outdoor_CCT","Outdoor_CCT")),
    IF('Reported Performance Table'!F135="Premium","Premium_CCT","Reported_CCT"))))</f>
        <v/>
      </c>
      <c r="K135" t="str">
        <f>IF('Reported Performance Table'!D135="","",IF(J135="LUNA_CCT",VLOOKUP('Reported Performance Table'!D135,'Master List'!$B$45:$E$143,4,FALSE),"Reported_BUG"))</f>
        <v/>
      </c>
      <c r="L135" t="str">
        <f>IF('Reported Performance Table'!D135="","",IF(AND('Reported Performance Table'!$E135="Yes",OR('Reported Performance Table'!$D135='Master List'!$B$45,'Reported Performance Table'!$D135='Master List'!$B$46,'Reported Performance Table'!$D135='Master List'!$B$47,'Reported Performance Table'!$D135='Master List'!$B$49,'Reported Performance Table'!$D135='Master List'!$B$51,'Reported Performance Table'!$D135='Master List'!$B$115,'Reported Performance Table'!$D135='Master List'!$B$118,'Reported Performance Table'!$D135='Master List'!$B$142)),"LUNA_Dimming","Dimming_Capability_and_Range"))</f>
        <v/>
      </c>
    </row>
    <row r="136" spans="1:12" x14ac:dyDescent="0.3">
      <c r="A136" s="49">
        <v>143</v>
      </c>
      <c r="B136" s="50"/>
      <c r="D136" s="21" t="e">
        <f>VLOOKUP('Reported Performance Table'!C136,'Master List'!$B$22:$C$41,2,FALSE)</f>
        <v>#N/A</v>
      </c>
      <c r="E136" t="e">
        <f>VLOOKUP('Reported Performance Table'!D136,'Master List'!$B$45:$C$143,2,FALSE)</f>
        <v>#N/A</v>
      </c>
      <c r="F136" t="e">
        <f>VLOOKUP('Reported Performance Table'!C136,'Master List'!$B$22:$D$42,3,FALSE)</f>
        <v>#N/A</v>
      </c>
      <c r="G136" s="94" t="e">
        <f>VLOOKUP('Reported Performance Table'!B136,'Master List'!$B$11:$D$19,3,FALSE)</f>
        <v>#N/A</v>
      </c>
      <c r="H136" t="e">
        <f t="shared" si="1"/>
        <v>#N/A</v>
      </c>
      <c r="I136" t="e">
        <f>IF(VLOOKUP('Reported Performance Table'!D136,'Master List'!$B$45:$D$143,3,FALSE)="","No",VLOOKUP('Reported Performance Table'!D136,'Master List'!$B$45:$D$143,3,FALSE))</f>
        <v>#N/A</v>
      </c>
      <c r="J136" s="169" t="str">
        <f>IF('Reported Performance Table'!D136="","",
  IF('Reported Performance Table'!E136="Yes",
   IF('Reported Performance Table'!F136="Premium","Premium_LUNA_CCT","LUNA_CCT"),
   IF('Reported Performance Table'!B136="Outdoor Luminaires",
    IF(OR('Reported Performance Table'!D136="Fuel Pump Canopy Luminaires",'Reported Performance Table'!D136="Sports Lighting"),
     IF('Reported Performance Table'!F136="Premium","Premium_Sports_and_Fuel_Pump_CCT", "Sports_and_Fuel_Pump_CCT"),
     IF('Reported Performance Table'!F136="Premium","Premium_Outdoor_CCT","Outdoor_CCT")),
    IF('Reported Performance Table'!F136="Premium","Premium_CCT","Reported_CCT"))))</f>
        <v/>
      </c>
      <c r="K136" t="str">
        <f>IF('Reported Performance Table'!D136="","",IF(J136="LUNA_CCT",VLOOKUP('Reported Performance Table'!D136,'Master List'!$B$45:$E$143,4,FALSE),"Reported_BUG"))</f>
        <v/>
      </c>
      <c r="L136" t="str">
        <f>IF('Reported Performance Table'!D136="","",IF(AND('Reported Performance Table'!$E136="Yes",OR('Reported Performance Table'!$D136='Master List'!$B$45,'Reported Performance Table'!$D136='Master List'!$B$46,'Reported Performance Table'!$D136='Master List'!$B$47,'Reported Performance Table'!$D136='Master List'!$B$49,'Reported Performance Table'!$D136='Master List'!$B$51,'Reported Performance Table'!$D136='Master List'!$B$115,'Reported Performance Table'!$D136='Master List'!$B$118,'Reported Performance Table'!$D136='Master List'!$B$142)),"LUNA_Dimming","Dimming_Capability_and_Range"))</f>
        <v/>
      </c>
    </row>
    <row r="137" spans="1:12" x14ac:dyDescent="0.3">
      <c r="A137" s="49">
        <v>144</v>
      </c>
      <c r="B137" s="50"/>
      <c r="D137" s="21" t="e">
        <f>VLOOKUP('Reported Performance Table'!C137,'Master List'!$B$22:$C$41,2,FALSE)</f>
        <v>#N/A</v>
      </c>
      <c r="E137" t="e">
        <f>VLOOKUP('Reported Performance Table'!D137,'Master List'!$B$45:$C$143,2,FALSE)</f>
        <v>#N/A</v>
      </c>
      <c r="F137" t="e">
        <f>VLOOKUP('Reported Performance Table'!C137,'Master List'!$B$22:$D$42,3,FALSE)</f>
        <v>#N/A</v>
      </c>
      <c r="G137" s="94" t="e">
        <f>VLOOKUP('Reported Performance Table'!B137,'Master List'!$B$11:$D$19,3,FALSE)</f>
        <v>#N/A</v>
      </c>
      <c r="H137" t="e">
        <f t="shared" si="1"/>
        <v>#N/A</v>
      </c>
      <c r="I137" t="e">
        <f>IF(VLOOKUP('Reported Performance Table'!D137,'Master List'!$B$45:$D$143,3,FALSE)="","No",VLOOKUP('Reported Performance Table'!D137,'Master List'!$B$45:$D$143,3,FALSE))</f>
        <v>#N/A</v>
      </c>
      <c r="J137" s="169" t="str">
        <f>IF('Reported Performance Table'!D137="","",
  IF('Reported Performance Table'!E137="Yes",
   IF('Reported Performance Table'!F137="Premium","Premium_LUNA_CCT","LUNA_CCT"),
   IF('Reported Performance Table'!B137="Outdoor Luminaires",
    IF(OR('Reported Performance Table'!D137="Fuel Pump Canopy Luminaires",'Reported Performance Table'!D137="Sports Lighting"),
     IF('Reported Performance Table'!F137="Premium","Premium_Sports_and_Fuel_Pump_CCT", "Sports_and_Fuel_Pump_CCT"),
     IF('Reported Performance Table'!F137="Premium","Premium_Outdoor_CCT","Outdoor_CCT")),
    IF('Reported Performance Table'!F137="Premium","Premium_CCT","Reported_CCT"))))</f>
        <v/>
      </c>
      <c r="K137" t="str">
        <f>IF('Reported Performance Table'!D137="","",IF(J137="LUNA_CCT",VLOOKUP('Reported Performance Table'!D137,'Master List'!$B$45:$E$143,4,FALSE),"Reported_BUG"))</f>
        <v/>
      </c>
      <c r="L137" t="str">
        <f>IF('Reported Performance Table'!D137="","",IF(AND('Reported Performance Table'!$E137="Yes",OR('Reported Performance Table'!$D137='Master List'!$B$45,'Reported Performance Table'!$D137='Master List'!$B$46,'Reported Performance Table'!$D137='Master List'!$B$47,'Reported Performance Table'!$D137='Master List'!$B$49,'Reported Performance Table'!$D137='Master List'!$B$51,'Reported Performance Table'!$D137='Master List'!$B$115,'Reported Performance Table'!$D137='Master List'!$B$118,'Reported Performance Table'!$D137='Master List'!$B$142)),"LUNA_Dimming","Dimming_Capability_and_Range"))</f>
        <v/>
      </c>
    </row>
    <row r="138" spans="1:12" x14ac:dyDescent="0.3">
      <c r="A138" s="49">
        <v>145</v>
      </c>
      <c r="B138" s="50"/>
      <c r="D138" s="21" t="e">
        <f>VLOOKUP('Reported Performance Table'!C138,'Master List'!$B$22:$C$41,2,FALSE)</f>
        <v>#N/A</v>
      </c>
      <c r="E138" t="e">
        <f>VLOOKUP('Reported Performance Table'!D138,'Master List'!$B$45:$C$143,2,FALSE)</f>
        <v>#N/A</v>
      </c>
      <c r="F138" t="e">
        <f>VLOOKUP('Reported Performance Table'!C138,'Master List'!$B$22:$D$42,3,FALSE)</f>
        <v>#N/A</v>
      </c>
      <c r="G138" s="94" t="e">
        <f>VLOOKUP('Reported Performance Table'!B138,'Master List'!$B$11:$D$19,3,FALSE)</f>
        <v>#N/A</v>
      </c>
      <c r="H138" t="e">
        <f t="shared" si="1"/>
        <v>#N/A</v>
      </c>
      <c r="I138" t="e">
        <f>IF(VLOOKUP('Reported Performance Table'!D138,'Master List'!$B$45:$D$143,3,FALSE)="","No",VLOOKUP('Reported Performance Table'!D138,'Master List'!$B$45:$D$143,3,FALSE))</f>
        <v>#N/A</v>
      </c>
      <c r="J138" s="169" t="str">
        <f>IF('Reported Performance Table'!D138="","",
  IF('Reported Performance Table'!E138="Yes",
   IF('Reported Performance Table'!F138="Premium","Premium_LUNA_CCT","LUNA_CCT"),
   IF('Reported Performance Table'!B138="Outdoor Luminaires",
    IF(OR('Reported Performance Table'!D138="Fuel Pump Canopy Luminaires",'Reported Performance Table'!D138="Sports Lighting"),
     IF('Reported Performance Table'!F138="Premium","Premium_Sports_and_Fuel_Pump_CCT", "Sports_and_Fuel_Pump_CCT"),
     IF('Reported Performance Table'!F138="Premium","Premium_Outdoor_CCT","Outdoor_CCT")),
    IF('Reported Performance Table'!F138="Premium","Premium_CCT","Reported_CCT"))))</f>
        <v/>
      </c>
      <c r="K138" t="str">
        <f>IF('Reported Performance Table'!D138="","",IF(J138="LUNA_CCT",VLOOKUP('Reported Performance Table'!D138,'Master List'!$B$45:$E$143,4,FALSE),"Reported_BUG"))</f>
        <v/>
      </c>
      <c r="L138" t="str">
        <f>IF('Reported Performance Table'!D138="","",IF(AND('Reported Performance Table'!$E138="Yes",OR('Reported Performance Table'!$D138='Master List'!$B$45,'Reported Performance Table'!$D138='Master List'!$B$46,'Reported Performance Table'!$D138='Master List'!$B$47,'Reported Performance Table'!$D138='Master List'!$B$49,'Reported Performance Table'!$D138='Master List'!$B$51,'Reported Performance Table'!$D138='Master List'!$B$115,'Reported Performance Table'!$D138='Master List'!$B$118,'Reported Performance Table'!$D138='Master List'!$B$142)),"LUNA_Dimming","Dimming_Capability_and_Range"))</f>
        <v/>
      </c>
    </row>
    <row r="139" spans="1:12" x14ac:dyDescent="0.3">
      <c r="A139" s="49">
        <v>146</v>
      </c>
      <c r="B139" s="50"/>
      <c r="D139" s="21" t="e">
        <f>VLOOKUP('Reported Performance Table'!C139,'Master List'!$B$22:$C$41,2,FALSE)</f>
        <v>#N/A</v>
      </c>
      <c r="E139" t="e">
        <f>VLOOKUP('Reported Performance Table'!D139,'Master List'!$B$45:$C$143,2,FALSE)</f>
        <v>#N/A</v>
      </c>
      <c r="F139" t="e">
        <f>VLOOKUP('Reported Performance Table'!C139,'Master List'!$B$22:$D$42,3,FALSE)</f>
        <v>#N/A</v>
      </c>
      <c r="G139" s="94" t="e">
        <f>VLOOKUP('Reported Performance Table'!B139,'Master List'!$B$11:$D$19,3,FALSE)</f>
        <v>#N/A</v>
      </c>
      <c r="H139" t="e">
        <f t="shared" ref="H139:H202" si="2">CONCATENATE(F139,G139)</f>
        <v>#N/A</v>
      </c>
      <c r="I139" t="e">
        <f>IF(VLOOKUP('Reported Performance Table'!D139,'Master List'!$B$45:$D$143,3,FALSE)="","No",VLOOKUP('Reported Performance Table'!D139,'Master List'!$B$45:$D$143,3,FALSE))</f>
        <v>#N/A</v>
      </c>
      <c r="J139" s="169" t="str">
        <f>IF('Reported Performance Table'!D139="","",
  IF('Reported Performance Table'!E139="Yes",
   IF('Reported Performance Table'!F139="Premium","Premium_LUNA_CCT","LUNA_CCT"),
   IF('Reported Performance Table'!B139="Outdoor Luminaires",
    IF(OR('Reported Performance Table'!D139="Fuel Pump Canopy Luminaires",'Reported Performance Table'!D139="Sports Lighting"),
     IF('Reported Performance Table'!F139="Premium","Premium_Sports_and_Fuel_Pump_CCT", "Sports_and_Fuel_Pump_CCT"),
     IF('Reported Performance Table'!F139="Premium","Premium_Outdoor_CCT","Outdoor_CCT")),
    IF('Reported Performance Table'!F139="Premium","Premium_CCT","Reported_CCT"))))</f>
        <v/>
      </c>
      <c r="K139" t="str">
        <f>IF('Reported Performance Table'!D139="","",IF(J139="LUNA_CCT",VLOOKUP('Reported Performance Table'!D139,'Master List'!$B$45:$E$143,4,FALSE),"Reported_BUG"))</f>
        <v/>
      </c>
      <c r="L139" t="str">
        <f>IF('Reported Performance Table'!D139="","",IF(AND('Reported Performance Table'!$E139="Yes",OR('Reported Performance Table'!$D139='Master List'!$B$45,'Reported Performance Table'!$D139='Master List'!$B$46,'Reported Performance Table'!$D139='Master List'!$B$47,'Reported Performance Table'!$D139='Master List'!$B$49,'Reported Performance Table'!$D139='Master List'!$B$51,'Reported Performance Table'!$D139='Master List'!$B$115,'Reported Performance Table'!$D139='Master List'!$B$118,'Reported Performance Table'!$D139='Master List'!$B$142)),"LUNA_Dimming","Dimming_Capability_and_Range"))</f>
        <v/>
      </c>
    </row>
    <row r="140" spans="1:12" x14ac:dyDescent="0.3">
      <c r="A140" s="49">
        <v>147</v>
      </c>
      <c r="B140" s="50"/>
      <c r="D140" s="21" t="e">
        <f>VLOOKUP('Reported Performance Table'!C140,'Master List'!$B$22:$C$41,2,FALSE)</f>
        <v>#N/A</v>
      </c>
      <c r="E140" t="e">
        <f>VLOOKUP('Reported Performance Table'!D140,'Master List'!$B$45:$C$143,2,FALSE)</f>
        <v>#N/A</v>
      </c>
      <c r="F140" t="e">
        <f>VLOOKUP('Reported Performance Table'!C140,'Master List'!$B$22:$D$42,3,FALSE)</f>
        <v>#N/A</v>
      </c>
      <c r="G140" s="94" t="e">
        <f>VLOOKUP('Reported Performance Table'!B140,'Master List'!$B$11:$D$19,3,FALSE)</f>
        <v>#N/A</v>
      </c>
      <c r="H140" t="e">
        <f t="shared" si="2"/>
        <v>#N/A</v>
      </c>
      <c r="I140" t="e">
        <f>IF(VLOOKUP('Reported Performance Table'!D140,'Master List'!$B$45:$D$143,3,FALSE)="","No",VLOOKUP('Reported Performance Table'!D140,'Master List'!$B$45:$D$143,3,FALSE))</f>
        <v>#N/A</v>
      </c>
      <c r="J140" s="169" t="str">
        <f>IF('Reported Performance Table'!D140="","",
  IF('Reported Performance Table'!E140="Yes",
   IF('Reported Performance Table'!F140="Premium","Premium_LUNA_CCT","LUNA_CCT"),
   IF('Reported Performance Table'!B140="Outdoor Luminaires",
    IF(OR('Reported Performance Table'!D140="Fuel Pump Canopy Luminaires",'Reported Performance Table'!D140="Sports Lighting"),
     IF('Reported Performance Table'!F140="Premium","Premium_Sports_and_Fuel_Pump_CCT", "Sports_and_Fuel_Pump_CCT"),
     IF('Reported Performance Table'!F140="Premium","Premium_Outdoor_CCT","Outdoor_CCT")),
    IF('Reported Performance Table'!F140="Premium","Premium_CCT","Reported_CCT"))))</f>
        <v/>
      </c>
      <c r="K140" t="str">
        <f>IF('Reported Performance Table'!D140="","",IF(J140="LUNA_CCT",VLOOKUP('Reported Performance Table'!D140,'Master List'!$B$45:$E$143,4,FALSE),"Reported_BUG"))</f>
        <v/>
      </c>
      <c r="L140" t="str">
        <f>IF('Reported Performance Table'!D140="","",IF(AND('Reported Performance Table'!$E140="Yes",OR('Reported Performance Table'!$D140='Master List'!$B$45,'Reported Performance Table'!$D140='Master List'!$B$46,'Reported Performance Table'!$D140='Master List'!$B$47,'Reported Performance Table'!$D140='Master List'!$B$49,'Reported Performance Table'!$D140='Master List'!$B$51,'Reported Performance Table'!$D140='Master List'!$B$115,'Reported Performance Table'!$D140='Master List'!$B$118,'Reported Performance Table'!$D140='Master List'!$B$142)),"LUNA_Dimming","Dimming_Capability_and_Range"))</f>
        <v/>
      </c>
    </row>
    <row r="141" spans="1:12" x14ac:dyDescent="0.3">
      <c r="A141" s="49">
        <v>148</v>
      </c>
      <c r="B141" s="50"/>
      <c r="D141" s="21" t="e">
        <f>VLOOKUP('Reported Performance Table'!C141,'Master List'!$B$22:$C$41,2,FALSE)</f>
        <v>#N/A</v>
      </c>
      <c r="E141" t="e">
        <f>VLOOKUP('Reported Performance Table'!D141,'Master List'!$B$45:$C$143,2,FALSE)</f>
        <v>#N/A</v>
      </c>
      <c r="F141" t="e">
        <f>VLOOKUP('Reported Performance Table'!C141,'Master List'!$B$22:$D$42,3,FALSE)</f>
        <v>#N/A</v>
      </c>
      <c r="G141" s="94" t="e">
        <f>VLOOKUP('Reported Performance Table'!B141,'Master List'!$B$11:$D$19,3,FALSE)</f>
        <v>#N/A</v>
      </c>
      <c r="H141" t="e">
        <f t="shared" si="2"/>
        <v>#N/A</v>
      </c>
      <c r="I141" t="e">
        <f>IF(VLOOKUP('Reported Performance Table'!D141,'Master List'!$B$45:$D$143,3,FALSE)="","No",VLOOKUP('Reported Performance Table'!D141,'Master List'!$B$45:$D$143,3,FALSE))</f>
        <v>#N/A</v>
      </c>
      <c r="J141" s="169" t="str">
        <f>IF('Reported Performance Table'!D141="","",
  IF('Reported Performance Table'!E141="Yes",
   IF('Reported Performance Table'!F141="Premium","Premium_LUNA_CCT","LUNA_CCT"),
   IF('Reported Performance Table'!B141="Outdoor Luminaires",
    IF(OR('Reported Performance Table'!D141="Fuel Pump Canopy Luminaires",'Reported Performance Table'!D141="Sports Lighting"),
     IF('Reported Performance Table'!F141="Premium","Premium_Sports_and_Fuel_Pump_CCT", "Sports_and_Fuel_Pump_CCT"),
     IF('Reported Performance Table'!F141="Premium","Premium_Outdoor_CCT","Outdoor_CCT")),
    IF('Reported Performance Table'!F141="Premium","Premium_CCT","Reported_CCT"))))</f>
        <v/>
      </c>
      <c r="K141" t="str">
        <f>IF('Reported Performance Table'!D141="","",IF(J141="LUNA_CCT",VLOOKUP('Reported Performance Table'!D141,'Master List'!$B$45:$E$143,4,FALSE),"Reported_BUG"))</f>
        <v/>
      </c>
      <c r="L141" t="str">
        <f>IF('Reported Performance Table'!D141="","",IF(AND('Reported Performance Table'!$E141="Yes",OR('Reported Performance Table'!$D141='Master List'!$B$45,'Reported Performance Table'!$D141='Master List'!$B$46,'Reported Performance Table'!$D141='Master List'!$B$47,'Reported Performance Table'!$D141='Master List'!$B$49,'Reported Performance Table'!$D141='Master List'!$B$51,'Reported Performance Table'!$D141='Master List'!$B$115,'Reported Performance Table'!$D141='Master List'!$B$118,'Reported Performance Table'!$D141='Master List'!$B$142)),"LUNA_Dimming","Dimming_Capability_and_Range"))</f>
        <v/>
      </c>
    </row>
    <row r="142" spans="1:12" x14ac:dyDescent="0.3">
      <c r="A142" s="49">
        <v>149</v>
      </c>
      <c r="B142" s="50"/>
      <c r="D142" s="21" t="e">
        <f>VLOOKUP('Reported Performance Table'!C142,'Master List'!$B$22:$C$41,2,FALSE)</f>
        <v>#N/A</v>
      </c>
      <c r="E142" t="e">
        <f>VLOOKUP('Reported Performance Table'!D142,'Master List'!$B$45:$C$143,2,FALSE)</f>
        <v>#N/A</v>
      </c>
      <c r="F142" t="e">
        <f>VLOOKUP('Reported Performance Table'!C142,'Master List'!$B$22:$D$42,3,FALSE)</f>
        <v>#N/A</v>
      </c>
      <c r="G142" s="94" t="e">
        <f>VLOOKUP('Reported Performance Table'!B142,'Master List'!$B$11:$D$19,3,FALSE)</f>
        <v>#N/A</v>
      </c>
      <c r="H142" t="e">
        <f t="shared" si="2"/>
        <v>#N/A</v>
      </c>
      <c r="I142" t="e">
        <f>IF(VLOOKUP('Reported Performance Table'!D142,'Master List'!$B$45:$D$143,3,FALSE)="","No",VLOOKUP('Reported Performance Table'!D142,'Master List'!$B$45:$D$143,3,FALSE))</f>
        <v>#N/A</v>
      </c>
      <c r="J142" s="169" t="str">
        <f>IF('Reported Performance Table'!D142="","",
  IF('Reported Performance Table'!E142="Yes",
   IF('Reported Performance Table'!F142="Premium","Premium_LUNA_CCT","LUNA_CCT"),
   IF('Reported Performance Table'!B142="Outdoor Luminaires",
    IF(OR('Reported Performance Table'!D142="Fuel Pump Canopy Luminaires",'Reported Performance Table'!D142="Sports Lighting"),
     IF('Reported Performance Table'!F142="Premium","Premium_Sports_and_Fuel_Pump_CCT", "Sports_and_Fuel_Pump_CCT"),
     IF('Reported Performance Table'!F142="Premium","Premium_Outdoor_CCT","Outdoor_CCT")),
    IF('Reported Performance Table'!F142="Premium","Premium_CCT","Reported_CCT"))))</f>
        <v/>
      </c>
      <c r="K142" t="str">
        <f>IF('Reported Performance Table'!D142="","",IF(J142="LUNA_CCT",VLOOKUP('Reported Performance Table'!D142,'Master List'!$B$45:$E$143,4,FALSE),"Reported_BUG"))</f>
        <v/>
      </c>
      <c r="L142" t="str">
        <f>IF('Reported Performance Table'!D142="","",IF(AND('Reported Performance Table'!$E142="Yes",OR('Reported Performance Table'!$D142='Master List'!$B$45,'Reported Performance Table'!$D142='Master List'!$B$46,'Reported Performance Table'!$D142='Master List'!$B$47,'Reported Performance Table'!$D142='Master List'!$B$49,'Reported Performance Table'!$D142='Master List'!$B$51,'Reported Performance Table'!$D142='Master List'!$B$115,'Reported Performance Table'!$D142='Master List'!$B$118,'Reported Performance Table'!$D142='Master List'!$B$142)),"LUNA_Dimming","Dimming_Capability_and_Range"))</f>
        <v/>
      </c>
    </row>
    <row r="143" spans="1:12" x14ac:dyDescent="0.3">
      <c r="A143" s="49">
        <v>150</v>
      </c>
      <c r="B143" s="50"/>
      <c r="D143" s="21" t="e">
        <f>VLOOKUP('Reported Performance Table'!C143,'Master List'!$B$22:$C$41,2,FALSE)</f>
        <v>#N/A</v>
      </c>
      <c r="E143" t="e">
        <f>VLOOKUP('Reported Performance Table'!D143,'Master List'!$B$45:$C$143,2,FALSE)</f>
        <v>#N/A</v>
      </c>
      <c r="F143" t="e">
        <f>VLOOKUP('Reported Performance Table'!C143,'Master List'!$B$22:$D$42,3,FALSE)</f>
        <v>#N/A</v>
      </c>
      <c r="G143" s="94" t="e">
        <f>VLOOKUP('Reported Performance Table'!B143,'Master List'!$B$11:$D$19,3,FALSE)</f>
        <v>#N/A</v>
      </c>
      <c r="H143" t="e">
        <f t="shared" si="2"/>
        <v>#N/A</v>
      </c>
      <c r="I143" t="e">
        <f>IF(VLOOKUP('Reported Performance Table'!D143,'Master List'!$B$45:$D$143,3,FALSE)="","No",VLOOKUP('Reported Performance Table'!D143,'Master List'!$B$45:$D$143,3,FALSE))</f>
        <v>#N/A</v>
      </c>
      <c r="J143" s="169" t="str">
        <f>IF('Reported Performance Table'!D143="","",
  IF('Reported Performance Table'!E143="Yes",
   IF('Reported Performance Table'!F143="Premium","Premium_LUNA_CCT","LUNA_CCT"),
   IF('Reported Performance Table'!B143="Outdoor Luminaires",
    IF(OR('Reported Performance Table'!D143="Fuel Pump Canopy Luminaires",'Reported Performance Table'!D143="Sports Lighting"),
     IF('Reported Performance Table'!F143="Premium","Premium_Sports_and_Fuel_Pump_CCT", "Sports_and_Fuel_Pump_CCT"),
     IF('Reported Performance Table'!F143="Premium","Premium_Outdoor_CCT","Outdoor_CCT")),
    IF('Reported Performance Table'!F143="Premium","Premium_CCT","Reported_CCT"))))</f>
        <v/>
      </c>
      <c r="K143" t="str">
        <f>IF('Reported Performance Table'!D143="","",IF(J143="LUNA_CCT",VLOOKUP('Reported Performance Table'!D143,'Master List'!$B$45:$E$143,4,FALSE),"Reported_BUG"))</f>
        <v/>
      </c>
      <c r="L143" t="str">
        <f>IF('Reported Performance Table'!D143="","",IF(AND('Reported Performance Table'!$E143="Yes",OR('Reported Performance Table'!$D143='Master List'!$B$45,'Reported Performance Table'!$D143='Master List'!$B$46,'Reported Performance Table'!$D143='Master List'!$B$47,'Reported Performance Table'!$D143='Master List'!$B$49,'Reported Performance Table'!$D143='Master List'!$B$51,'Reported Performance Table'!$D143='Master List'!$B$115,'Reported Performance Table'!$D143='Master List'!$B$118,'Reported Performance Table'!$D143='Master List'!$B$142)),"LUNA_Dimming","Dimming_Capability_and_Range"))</f>
        <v/>
      </c>
    </row>
    <row r="144" spans="1:12" x14ac:dyDescent="0.3">
      <c r="A144" s="49">
        <v>151</v>
      </c>
      <c r="B144" s="50"/>
      <c r="D144" s="21" t="e">
        <f>VLOOKUP('Reported Performance Table'!C144,'Master List'!$B$22:$C$41,2,FALSE)</f>
        <v>#N/A</v>
      </c>
      <c r="E144" t="e">
        <f>VLOOKUP('Reported Performance Table'!D144,'Master List'!$B$45:$C$143,2,FALSE)</f>
        <v>#N/A</v>
      </c>
      <c r="F144" t="e">
        <f>VLOOKUP('Reported Performance Table'!C144,'Master List'!$B$22:$D$42,3,FALSE)</f>
        <v>#N/A</v>
      </c>
      <c r="G144" s="94" t="e">
        <f>VLOOKUP('Reported Performance Table'!B144,'Master List'!$B$11:$D$19,3,FALSE)</f>
        <v>#N/A</v>
      </c>
      <c r="H144" t="e">
        <f t="shared" si="2"/>
        <v>#N/A</v>
      </c>
      <c r="I144" t="e">
        <f>IF(VLOOKUP('Reported Performance Table'!D144,'Master List'!$B$45:$D$143,3,FALSE)="","No",VLOOKUP('Reported Performance Table'!D144,'Master List'!$B$45:$D$143,3,FALSE))</f>
        <v>#N/A</v>
      </c>
      <c r="J144" s="169" t="str">
        <f>IF('Reported Performance Table'!D144="","",
  IF('Reported Performance Table'!E144="Yes",
   IF('Reported Performance Table'!F144="Premium","Premium_LUNA_CCT","LUNA_CCT"),
   IF('Reported Performance Table'!B144="Outdoor Luminaires",
    IF(OR('Reported Performance Table'!D144="Fuel Pump Canopy Luminaires",'Reported Performance Table'!D144="Sports Lighting"),
     IF('Reported Performance Table'!F144="Premium","Premium_Sports_and_Fuel_Pump_CCT", "Sports_and_Fuel_Pump_CCT"),
     IF('Reported Performance Table'!F144="Premium","Premium_Outdoor_CCT","Outdoor_CCT")),
    IF('Reported Performance Table'!F144="Premium","Premium_CCT","Reported_CCT"))))</f>
        <v/>
      </c>
      <c r="K144" t="str">
        <f>IF('Reported Performance Table'!D144="","",IF(J144="LUNA_CCT",VLOOKUP('Reported Performance Table'!D144,'Master List'!$B$45:$E$143,4,FALSE),"Reported_BUG"))</f>
        <v/>
      </c>
      <c r="L144" t="str">
        <f>IF('Reported Performance Table'!D144="","",IF(AND('Reported Performance Table'!$E144="Yes",OR('Reported Performance Table'!$D144='Master List'!$B$45,'Reported Performance Table'!$D144='Master List'!$B$46,'Reported Performance Table'!$D144='Master List'!$B$47,'Reported Performance Table'!$D144='Master List'!$B$49,'Reported Performance Table'!$D144='Master List'!$B$51,'Reported Performance Table'!$D144='Master List'!$B$115,'Reported Performance Table'!$D144='Master List'!$B$118,'Reported Performance Table'!$D144='Master List'!$B$142)),"LUNA_Dimming","Dimming_Capability_and_Range"))</f>
        <v/>
      </c>
    </row>
    <row r="145" spans="1:12" x14ac:dyDescent="0.3">
      <c r="A145" s="49">
        <v>152</v>
      </c>
      <c r="B145" s="50"/>
      <c r="D145" s="21" t="e">
        <f>VLOOKUP('Reported Performance Table'!C145,'Master List'!$B$22:$C$41,2,FALSE)</f>
        <v>#N/A</v>
      </c>
      <c r="E145" t="e">
        <f>VLOOKUP('Reported Performance Table'!D145,'Master List'!$B$45:$C$143,2,FALSE)</f>
        <v>#N/A</v>
      </c>
      <c r="F145" t="e">
        <f>VLOOKUP('Reported Performance Table'!C145,'Master List'!$B$22:$D$42,3,FALSE)</f>
        <v>#N/A</v>
      </c>
      <c r="G145" s="94" t="e">
        <f>VLOOKUP('Reported Performance Table'!B145,'Master List'!$B$11:$D$19,3,FALSE)</f>
        <v>#N/A</v>
      </c>
      <c r="H145" t="e">
        <f t="shared" si="2"/>
        <v>#N/A</v>
      </c>
      <c r="I145" t="e">
        <f>IF(VLOOKUP('Reported Performance Table'!D145,'Master List'!$B$45:$D$143,3,FALSE)="","No",VLOOKUP('Reported Performance Table'!D145,'Master List'!$B$45:$D$143,3,FALSE))</f>
        <v>#N/A</v>
      </c>
      <c r="J145" s="169" t="str">
        <f>IF('Reported Performance Table'!D145="","",
  IF('Reported Performance Table'!E145="Yes",
   IF('Reported Performance Table'!F145="Premium","Premium_LUNA_CCT","LUNA_CCT"),
   IF('Reported Performance Table'!B145="Outdoor Luminaires",
    IF(OR('Reported Performance Table'!D145="Fuel Pump Canopy Luminaires",'Reported Performance Table'!D145="Sports Lighting"),
     IF('Reported Performance Table'!F145="Premium","Premium_Sports_and_Fuel_Pump_CCT", "Sports_and_Fuel_Pump_CCT"),
     IF('Reported Performance Table'!F145="Premium","Premium_Outdoor_CCT","Outdoor_CCT")),
    IF('Reported Performance Table'!F145="Premium","Premium_CCT","Reported_CCT"))))</f>
        <v/>
      </c>
      <c r="K145" t="str">
        <f>IF('Reported Performance Table'!D145="","",IF(J145="LUNA_CCT",VLOOKUP('Reported Performance Table'!D145,'Master List'!$B$45:$E$143,4,FALSE),"Reported_BUG"))</f>
        <v/>
      </c>
      <c r="L145" t="str">
        <f>IF('Reported Performance Table'!D145="","",IF(AND('Reported Performance Table'!$E145="Yes",OR('Reported Performance Table'!$D145='Master List'!$B$45,'Reported Performance Table'!$D145='Master List'!$B$46,'Reported Performance Table'!$D145='Master List'!$B$47,'Reported Performance Table'!$D145='Master List'!$B$49,'Reported Performance Table'!$D145='Master List'!$B$51,'Reported Performance Table'!$D145='Master List'!$B$115,'Reported Performance Table'!$D145='Master List'!$B$118,'Reported Performance Table'!$D145='Master List'!$B$142)),"LUNA_Dimming","Dimming_Capability_and_Range"))</f>
        <v/>
      </c>
    </row>
    <row r="146" spans="1:12" x14ac:dyDescent="0.3">
      <c r="A146" s="49">
        <v>153</v>
      </c>
      <c r="B146" s="50"/>
      <c r="D146" s="21" t="e">
        <f>VLOOKUP('Reported Performance Table'!C146,'Master List'!$B$22:$C$41,2,FALSE)</f>
        <v>#N/A</v>
      </c>
      <c r="E146" t="e">
        <f>VLOOKUP('Reported Performance Table'!D146,'Master List'!$B$45:$C$143,2,FALSE)</f>
        <v>#N/A</v>
      </c>
      <c r="F146" t="e">
        <f>VLOOKUP('Reported Performance Table'!C146,'Master List'!$B$22:$D$42,3,FALSE)</f>
        <v>#N/A</v>
      </c>
      <c r="G146" s="94" t="e">
        <f>VLOOKUP('Reported Performance Table'!B146,'Master List'!$B$11:$D$19,3,FALSE)</f>
        <v>#N/A</v>
      </c>
      <c r="H146" t="e">
        <f t="shared" si="2"/>
        <v>#N/A</v>
      </c>
      <c r="I146" t="e">
        <f>IF(VLOOKUP('Reported Performance Table'!D146,'Master List'!$B$45:$D$143,3,FALSE)="","No",VLOOKUP('Reported Performance Table'!D146,'Master List'!$B$45:$D$143,3,FALSE))</f>
        <v>#N/A</v>
      </c>
      <c r="J146" s="169" t="str">
        <f>IF('Reported Performance Table'!D146="","",
  IF('Reported Performance Table'!E146="Yes",
   IF('Reported Performance Table'!F146="Premium","Premium_LUNA_CCT","LUNA_CCT"),
   IF('Reported Performance Table'!B146="Outdoor Luminaires",
    IF(OR('Reported Performance Table'!D146="Fuel Pump Canopy Luminaires",'Reported Performance Table'!D146="Sports Lighting"),
     IF('Reported Performance Table'!F146="Premium","Premium_Sports_and_Fuel_Pump_CCT", "Sports_and_Fuel_Pump_CCT"),
     IF('Reported Performance Table'!F146="Premium","Premium_Outdoor_CCT","Outdoor_CCT")),
    IF('Reported Performance Table'!F146="Premium","Premium_CCT","Reported_CCT"))))</f>
        <v/>
      </c>
      <c r="K146" t="str">
        <f>IF('Reported Performance Table'!D146="","",IF(J146="LUNA_CCT",VLOOKUP('Reported Performance Table'!D146,'Master List'!$B$45:$E$143,4,FALSE),"Reported_BUG"))</f>
        <v/>
      </c>
      <c r="L146" t="str">
        <f>IF('Reported Performance Table'!D146="","",IF(AND('Reported Performance Table'!$E146="Yes",OR('Reported Performance Table'!$D146='Master List'!$B$45,'Reported Performance Table'!$D146='Master List'!$B$46,'Reported Performance Table'!$D146='Master List'!$B$47,'Reported Performance Table'!$D146='Master List'!$B$49,'Reported Performance Table'!$D146='Master List'!$B$51,'Reported Performance Table'!$D146='Master List'!$B$115,'Reported Performance Table'!$D146='Master List'!$B$118,'Reported Performance Table'!$D146='Master List'!$B$142)),"LUNA_Dimming","Dimming_Capability_and_Range"))</f>
        <v/>
      </c>
    </row>
    <row r="147" spans="1:12" x14ac:dyDescent="0.3">
      <c r="A147" s="49">
        <v>154</v>
      </c>
      <c r="B147" s="50"/>
      <c r="D147" s="21" t="e">
        <f>VLOOKUP('Reported Performance Table'!C147,'Master List'!$B$22:$C$41,2,FALSE)</f>
        <v>#N/A</v>
      </c>
      <c r="E147" t="e">
        <f>VLOOKUP('Reported Performance Table'!D147,'Master List'!$B$45:$C$143,2,FALSE)</f>
        <v>#N/A</v>
      </c>
      <c r="F147" t="e">
        <f>VLOOKUP('Reported Performance Table'!C147,'Master List'!$B$22:$D$42,3,FALSE)</f>
        <v>#N/A</v>
      </c>
      <c r="G147" s="94" t="e">
        <f>VLOOKUP('Reported Performance Table'!B147,'Master List'!$B$11:$D$19,3,FALSE)</f>
        <v>#N/A</v>
      </c>
      <c r="H147" t="e">
        <f t="shared" si="2"/>
        <v>#N/A</v>
      </c>
      <c r="I147" t="e">
        <f>IF(VLOOKUP('Reported Performance Table'!D147,'Master List'!$B$45:$D$143,3,FALSE)="","No",VLOOKUP('Reported Performance Table'!D147,'Master List'!$B$45:$D$143,3,FALSE))</f>
        <v>#N/A</v>
      </c>
      <c r="J147" s="169" t="str">
        <f>IF('Reported Performance Table'!D147="","",
  IF('Reported Performance Table'!E147="Yes",
   IF('Reported Performance Table'!F147="Premium","Premium_LUNA_CCT","LUNA_CCT"),
   IF('Reported Performance Table'!B147="Outdoor Luminaires",
    IF(OR('Reported Performance Table'!D147="Fuel Pump Canopy Luminaires",'Reported Performance Table'!D147="Sports Lighting"),
     IF('Reported Performance Table'!F147="Premium","Premium_Sports_and_Fuel_Pump_CCT", "Sports_and_Fuel_Pump_CCT"),
     IF('Reported Performance Table'!F147="Premium","Premium_Outdoor_CCT","Outdoor_CCT")),
    IF('Reported Performance Table'!F147="Premium","Premium_CCT","Reported_CCT"))))</f>
        <v/>
      </c>
      <c r="K147" t="str">
        <f>IF('Reported Performance Table'!D147="","",IF(J147="LUNA_CCT",VLOOKUP('Reported Performance Table'!D147,'Master List'!$B$45:$E$143,4,FALSE),"Reported_BUG"))</f>
        <v/>
      </c>
      <c r="L147" t="str">
        <f>IF('Reported Performance Table'!D147="","",IF(AND('Reported Performance Table'!$E147="Yes",OR('Reported Performance Table'!$D147='Master List'!$B$45,'Reported Performance Table'!$D147='Master List'!$B$46,'Reported Performance Table'!$D147='Master List'!$B$47,'Reported Performance Table'!$D147='Master List'!$B$49,'Reported Performance Table'!$D147='Master List'!$B$51,'Reported Performance Table'!$D147='Master List'!$B$115,'Reported Performance Table'!$D147='Master List'!$B$118,'Reported Performance Table'!$D147='Master List'!$B$142)),"LUNA_Dimming","Dimming_Capability_and_Range"))</f>
        <v/>
      </c>
    </row>
    <row r="148" spans="1:12" x14ac:dyDescent="0.3">
      <c r="A148" s="49">
        <v>155</v>
      </c>
      <c r="B148" s="50"/>
      <c r="D148" s="21" t="e">
        <f>VLOOKUP('Reported Performance Table'!C148,'Master List'!$B$22:$C$41,2,FALSE)</f>
        <v>#N/A</v>
      </c>
      <c r="E148" t="e">
        <f>VLOOKUP('Reported Performance Table'!D148,'Master List'!$B$45:$C$143,2,FALSE)</f>
        <v>#N/A</v>
      </c>
      <c r="F148" t="e">
        <f>VLOOKUP('Reported Performance Table'!C148,'Master List'!$B$22:$D$42,3,FALSE)</f>
        <v>#N/A</v>
      </c>
      <c r="G148" s="94" t="e">
        <f>VLOOKUP('Reported Performance Table'!B148,'Master List'!$B$11:$D$19,3,FALSE)</f>
        <v>#N/A</v>
      </c>
      <c r="H148" t="e">
        <f t="shared" si="2"/>
        <v>#N/A</v>
      </c>
      <c r="I148" t="e">
        <f>IF(VLOOKUP('Reported Performance Table'!D148,'Master List'!$B$45:$D$143,3,FALSE)="","No",VLOOKUP('Reported Performance Table'!D148,'Master List'!$B$45:$D$143,3,FALSE))</f>
        <v>#N/A</v>
      </c>
      <c r="J148" s="169" t="str">
        <f>IF('Reported Performance Table'!D148="","",
  IF('Reported Performance Table'!E148="Yes",
   IF('Reported Performance Table'!F148="Premium","Premium_LUNA_CCT","LUNA_CCT"),
   IF('Reported Performance Table'!B148="Outdoor Luminaires",
    IF(OR('Reported Performance Table'!D148="Fuel Pump Canopy Luminaires",'Reported Performance Table'!D148="Sports Lighting"),
     IF('Reported Performance Table'!F148="Premium","Premium_Sports_and_Fuel_Pump_CCT", "Sports_and_Fuel_Pump_CCT"),
     IF('Reported Performance Table'!F148="Premium","Premium_Outdoor_CCT","Outdoor_CCT")),
    IF('Reported Performance Table'!F148="Premium","Premium_CCT","Reported_CCT"))))</f>
        <v/>
      </c>
      <c r="K148" t="str">
        <f>IF('Reported Performance Table'!D148="","",IF(J148="LUNA_CCT",VLOOKUP('Reported Performance Table'!D148,'Master List'!$B$45:$E$143,4,FALSE),"Reported_BUG"))</f>
        <v/>
      </c>
      <c r="L148" t="str">
        <f>IF('Reported Performance Table'!D148="","",IF(AND('Reported Performance Table'!$E148="Yes",OR('Reported Performance Table'!$D148='Master List'!$B$45,'Reported Performance Table'!$D148='Master List'!$B$46,'Reported Performance Table'!$D148='Master List'!$B$47,'Reported Performance Table'!$D148='Master List'!$B$49,'Reported Performance Table'!$D148='Master List'!$B$51,'Reported Performance Table'!$D148='Master List'!$B$115,'Reported Performance Table'!$D148='Master List'!$B$118,'Reported Performance Table'!$D148='Master List'!$B$142)),"LUNA_Dimming","Dimming_Capability_and_Range"))</f>
        <v/>
      </c>
    </row>
    <row r="149" spans="1:12" x14ac:dyDescent="0.3">
      <c r="A149" s="49">
        <v>156</v>
      </c>
      <c r="B149" s="50"/>
      <c r="D149" s="21" t="e">
        <f>VLOOKUP('Reported Performance Table'!C149,'Master List'!$B$22:$C$41,2,FALSE)</f>
        <v>#N/A</v>
      </c>
      <c r="E149" t="e">
        <f>VLOOKUP('Reported Performance Table'!D149,'Master List'!$B$45:$C$143,2,FALSE)</f>
        <v>#N/A</v>
      </c>
      <c r="F149" t="e">
        <f>VLOOKUP('Reported Performance Table'!C149,'Master List'!$B$22:$D$42,3,FALSE)</f>
        <v>#N/A</v>
      </c>
      <c r="G149" s="94" t="e">
        <f>VLOOKUP('Reported Performance Table'!B149,'Master List'!$B$11:$D$19,3,FALSE)</f>
        <v>#N/A</v>
      </c>
      <c r="H149" t="e">
        <f t="shared" si="2"/>
        <v>#N/A</v>
      </c>
      <c r="I149" t="e">
        <f>IF(VLOOKUP('Reported Performance Table'!D149,'Master List'!$B$45:$D$143,3,FALSE)="","No",VLOOKUP('Reported Performance Table'!D149,'Master List'!$B$45:$D$143,3,FALSE))</f>
        <v>#N/A</v>
      </c>
      <c r="J149" s="169" t="str">
        <f>IF('Reported Performance Table'!D149="","",
  IF('Reported Performance Table'!E149="Yes",
   IF('Reported Performance Table'!F149="Premium","Premium_LUNA_CCT","LUNA_CCT"),
   IF('Reported Performance Table'!B149="Outdoor Luminaires",
    IF(OR('Reported Performance Table'!D149="Fuel Pump Canopy Luminaires",'Reported Performance Table'!D149="Sports Lighting"),
     IF('Reported Performance Table'!F149="Premium","Premium_Sports_and_Fuel_Pump_CCT", "Sports_and_Fuel_Pump_CCT"),
     IF('Reported Performance Table'!F149="Premium","Premium_Outdoor_CCT","Outdoor_CCT")),
    IF('Reported Performance Table'!F149="Premium","Premium_CCT","Reported_CCT"))))</f>
        <v/>
      </c>
      <c r="K149" t="str">
        <f>IF('Reported Performance Table'!D149="","",IF(J149="LUNA_CCT",VLOOKUP('Reported Performance Table'!D149,'Master List'!$B$45:$E$143,4,FALSE),"Reported_BUG"))</f>
        <v/>
      </c>
      <c r="L149" t="str">
        <f>IF('Reported Performance Table'!D149="","",IF(AND('Reported Performance Table'!$E149="Yes",OR('Reported Performance Table'!$D149='Master List'!$B$45,'Reported Performance Table'!$D149='Master List'!$B$46,'Reported Performance Table'!$D149='Master List'!$B$47,'Reported Performance Table'!$D149='Master List'!$B$49,'Reported Performance Table'!$D149='Master List'!$B$51,'Reported Performance Table'!$D149='Master List'!$B$115,'Reported Performance Table'!$D149='Master List'!$B$118,'Reported Performance Table'!$D149='Master List'!$B$142)),"LUNA_Dimming","Dimming_Capability_and_Range"))</f>
        <v/>
      </c>
    </row>
    <row r="150" spans="1:12" x14ac:dyDescent="0.3">
      <c r="A150" s="49">
        <v>157</v>
      </c>
      <c r="B150" s="50"/>
      <c r="D150" s="21" t="e">
        <f>VLOOKUP('Reported Performance Table'!C150,'Master List'!$B$22:$C$41,2,FALSE)</f>
        <v>#N/A</v>
      </c>
      <c r="E150" t="e">
        <f>VLOOKUP('Reported Performance Table'!D150,'Master List'!$B$45:$C$143,2,FALSE)</f>
        <v>#N/A</v>
      </c>
      <c r="F150" t="e">
        <f>VLOOKUP('Reported Performance Table'!C150,'Master List'!$B$22:$D$42,3,FALSE)</f>
        <v>#N/A</v>
      </c>
      <c r="G150" s="94" t="e">
        <f>VLOOKUP('Reported Performance Table'!B150,'Master List'!$B$11:$D$19,3,FALSE)</f>
        <v>#N/A</v>
      </c>
      <c r="H150" t="e">
        <f t="shared" si="2"/>
        <v>#N/A</v>
      </c>
      <c r="I150" t="e">
        <f>IF(VLOOKUP('Reported Performance Table'!D150,'Master List'!$B$45:$D$143,3,FALSE)="","No",VLOOKUP('Reported Performance Table'!D150,'Master List'!$B$45:$D$143,3,FALSE))</f>
        <v>#N/A</v>
      </c>
      <c r="J150" s="169" t="str">
        <f>IF('Reported Performance Table'!D150="","",
  IF('Reported Performance Table'!E150="Yes",
   IF('Reported Performance Table'!F150="Premium","Premium_LUNA_CCT","LUNA_CCT"),
   IF('Reported Performance Table'!B150="Outdoor Luminaires",
    IF(OR('Reported Performance Table'!D150="Fuel Pump Canopy Luminaires",'Reported Performance Table'!D150="Sports Lighting"),
     IF('Reported Performance Table'!F150="Premium","Premium_Sports_and_Fuel_Pump_CCT", "Sports_and_Fuel_Pump_CCT"),
     IF('Reported Performance Table'!F150="Premium","Premium_Outdoor_CCT","Outdoor_CCT")),
    IF('Reported Performance Table'!F150="Premium","Premium_CCT","Reported_CCT"))))</f>
        <v/>
      </c>
      <c r="K150" t="str">
        <f>IF('Reported Performance Table'!D150="","",IF(J150="LUNA_CCT",VLOOKUP('Reported Performance Table'!D150,'Master List'!$B$45:$E$143,4,FALSE),"Reported_BUG"))</f>
        <v/>
      </c>
      <c r="L150" t="str">
        <f>IF('Reported Performance Table'!D150="","",IF(AND('Reported Performance Table'!$E150="Yes",OR('Reported Performance Table'!$D150='Master List'!$B$45,'Reported Performance Table'!$D150='Master List'!$B$46,'Reported Performance Table'!$D150='Master List'!$B$47,'Reported Performance Table'!$D150='Master List'!$B$49,'Reported Performance Table'!$D150='Master List'!$B$51,'Reported Performance Table'!$D150='Master List'!$B$115,'Reported Performance Table'!$D150='Master List'!$B$118,'Reported Performance Table'!$D150='Master List'!$B$142)),"LUNA_Dimming","Dimming_Capability_and_Range"))</f>
        <v/>
      </c>
    </row>
    <row r="151" spans="1:12" x14ac:dyDescent="0.3">
      <c r="A151" s="49">
        <v>158</v>
      </c>
      <c r="B151" s="50"/>
      <c r="D151" s="21" t="e">
        <f>VLOOKUP('Reported Performance Table'!C151,'Master List'!$B$22:$C$41,2,FALSE)</f>
        <v>#N/A</v>
      </c>
      <c r="E151" t="e">
        <f>VLOOKUP('Reported Performance Table'!D151,'Master List'!$B$45:$C$143,2,FALSE)</f>
        <v>#N/A</v>
      </c>
      <c r="F151" t="e">
        <f>VLOOKUP('Reported Performance Table'!C151,'Master List'!$B$22:$D$42,3,FALSE)</f>
        <v>#N/A</v>
      </c>
      <c r="G151" s="94" t="e">
        <f>VLOOKUP('Reported Performance Table'!B151,'Master List'!$B$11:$D$19,3,FALSE)</f>
        <v>#N/A</v>
      </c>
      <c r="H151" t="e">
        <f t="shared" si="2"/>
        <v>#N/A</v>
      </c>
      <c r="I151" t="e">
        <f>IF(VLOOKUP('Reported Performance Table'!D151,'Master List'!$B$45:$D$143,3,FALSE)="","No",VLOOKUP('Reported Performance Table'!D151,'Master List'!$B$45:$D$143,3,FALSE))</f>
        <v>#N/A</v>
      </c>
      <c r="J151" s="169" t="str">
        <f>IF('Reported Performance Table'!D151="","",
  IF('Reported Performance Table'!E151="Yes",
   IF('Reported Performance Table'!F151="Premium","Premium_LUNA_CCT","LUNA_CCT"),
   IF('Reported Performance Table'!B151="Outdoor Luminaires",
    IF(OR('Reported Performance Table'!D151="Fuel Pump Canopy Luminaires",'Reported Performance Table'!D151="Sports Lighting"),
     IF('Reported Performance Table'!F151="Premium","Premium_Sports_and_Fuel_Pump_CCT", "Sports_and_Fuel_Pump_CCT"),
     IF('Reported Performance Table'!F151="Premium","Premium_Outdoor_CCT","Outdoor_CCT")),
    IF('Reported Performance Table'!F151="Premium","Premium_CCT","Reported_CCT"))))</f>
        <v/>
      </c>
      <c r="K151" t="str">
        <f>IF('Reported Performance Table'!D151="","",IF(J151="LUNA_CCT",VLOOKUP('Reported Performance Table'!D151,'Master List'!$B$45:$E$143,4,FALSE),"Reported_BUG"))</f>
        <v/>
      </c>
      <c r="L151" t="str">
        <f>IF('Reported Performance Table'!D151="","",IF(AND('Reported Performance Table'!$E151="Yes",OR('Reported Performance Table'!$D151='Master List'!$B$45,'Reported Performance Table'!$D151='Master List'!$B$46,'Reported Performance Table'!$D151='Master List'!$B$47,'Reported Performance Table'!$D151='Master List'!$B$49,'Reported Performance Table'!$D151='Master List'!$B$51,'Reported Performance Table'!$D151='Master List'!$B$115,'Reported Performance Table'!$D151='Master List'!$B$118,'Reported Performance Table'!$D151='Master List'!$B$142)),"LUNA_Dimming","Dimming_Capability_and_Range"))</f>
        <v/>
      </c>
    </row>
    <row r="152" spans="1:12" x14ac:dyDescent="0.3">
      <c r="A152" s="49">
        <v>159</v>
      </c>
      <c r="B152" s="50"/>
      <c r="D152" s="21" t="e">
        <f>VLOOKUP('Reported Performance Table'!C152,'Master List'!$B$22:$C$41,2,FALSE)</f>
        <v>#N/A</v>
      </c>
      <c r="E152" t="e">
        <f>VLOOKUP('Reported Performance Table'!D152,'Master List'!$B$45:$C$143,2,FALSE)</f>
        <v>#N/A</v>
      </c>
      <c r="F152" t="e">
        <f>VLOOKUP('Reported Performance Table'!C152,'Master List'!$B$22:$D$42,3,FALSE)</f>
        <v>#N/A</v>
      </c>
      <c r="G152" s="94" t="e">
        <f>VLOOKUP('Reported Performance Table'!B152,'Master List'!$B$11:$D$19,3,FALSE)</f>
        <v>#N/A</v>
      </c>
      <c r="H152" t="e">
        <f t="shared" si="2"/>
        <v>#N/A</v>
      </c>
      <c r="I152" t="e">
        <f>IF(VLOOKUP('Reported Performance Table'!D152,'Master List'!$B$45:$D$143,3,FALSE)="","No",VLOOKUP('Reported Performance Table'!D152,'Master List'!$B$45:$D$143,3,FALSE))</f>
        <v>#N/A</v>
      </c>
      <c r="J152" s="169" t="str">
        <f>IF('Reported Performance Table'!D152="","",
  IF('Reported Performance Table'!E152="Yes",
   IF('Reported Performance Table'!F152="Premium","Premium_LUNA_CCT","LUNA_CCT"),
   IF('Reported Performance Table'!B152="Outdoor Luminaires",
    IF(OR('Reported Performance Table'!D152="Fuel Pump Canopy Luminaires",'Reported Performance Table'!D152="Sports Lighting"),
     IF('Reported Performance Table'!F152="Premium","Premium_Sports_and_Fuel_Pump_CCT", "Sports_and_Fuel_Pump_CCT"),
     IF('Reported Performance Table'!F152="Premium","Premium_Outdoor_CCT","Outdoor_CCT")),
    IF('Reported Performance Table'!F152="Premium","Premium_CCT","Reported_CCT"))))</f>
        <v/>
      </c>
      <c r="K152" t="str">
        <f>IF('Reported Performance Table'!D152="","",IF(J152="LUNA_CCT",VLOOKUP('Reported Performance Table'!D152,'Master List'!$B$45:$E$143,4,FALSE),"Reported_BUG"))</f>
        <v/>
      </c>
      <c r="L152" t="str">
        <f>IF('Reported Performance Table'!D152="","",IF(AND('Reported Performance Table'!$E152="Yes",OR('Reported Performance Table'!$D152='Master List'!$B$45,'Reported Performance Table'!$D152='Master List'!$B$46,'Reported Performance Table'!$D152='Master List'!$B$47,'Reported Performance Table'!$D152='Master List'!$B$49,'Reported Performance Table'!$D152='Master List'!$B$51,'Reported Performance Table'!$D152='Master List'!$B$115,'Reported Performance Table'!$D152='Master List'!$B$118,'Reported Performance Table'!$D152='Master List'!$B$142)),"LUNA_Dimming","Dimming_Capability_and_Range"))</f>
        <v/>
      </c>
    </row>
    <row r="153" spans="1:12" x14ac:dyDescent="0.3">
      <c r="A153" s="49">
        <v>160</v>
      </c>
      <c r="B153" s="50"/>
      <c r="D153" s="21" t="e">
        <f>VLOOKUP('Reported Performance Table'!C153,'Master List'!$B$22:$C$41,2,FALSE)</f>
        <v>#N/A</v>
      </c>
      <c r="E153" t="e">
        <f>VLOOKUP('Reported Performance Table'!D153,'Master List'!$B$45:$C$143,2,FALSE)</f>
        <v>#N/A</v>
      </c>
      <c r="F153" t="e">
        <f>VLOOKUP('Reported Performance Table'!C153,'Master List'!$B$22:$D$42,3,FALSE)</f>
        <v>#N/A</v>
      </c>
      <c r="G153" s="94" t="e">
        <f>VLOOKUP('Reported Performance Table'!B153,'Master List'!$B$11:$D$19,3,FALSE)</f>
        <v>#N/A</v>
      </c>
      <c r="H153" t="e">
        <f t="shared" si="2"/>
        <v>#N/A</v>
      </c>
      <c r="I153" t="e">
        <f>IF(VLOOKUP('Reported Performance Table'!D153,'Master List'!$B$45:$D$143,3,FALSE)="","No",VLOOKUP('Reported Performance Table'!D153,'Master List'!$B$45:$D$143,3,FALSE))</f>
        <v>#N/A</v>
      </c>
      <c r="J153" s="169" t="str">
        <f>IF('Reported Performance Table'!D153="","",
  IF('Reported Performance Table'!E153="Yes",
   IF('Reported Performance Table'!F153="Premium","Premium_LUNA_CCT","LUNA_CCT"),
   IF('Reported Performance Table'!B153="Outdoor Luminaires",
    IF(OR('Reported Performance Table'!D153="Fuel Pump Canopy Luminaires",'Reported Performance Table'!D153="Sports Lighting"),
     IF('Reported Performance Table'!F153="Premium","Premium_Sports_and_Fuel_Pump_CCT", "Sports_and_Fuel_Pump_CCT"),
     IF('Reported Performance Table'!F153="Premium","Premium_Outdoor_CCT","Outdoor_CCT")),
    IF('Reported Performance Table'!F153="Premium","Premium_CCT","Reported_CCT"))))</f>
        <v/>
      </c>
      <c r="K153" t="str">
        <f>IF('Reported Performance Table'!D153="","",IF(J153="LUNA_CCT",VLOOKUP('Reported Performance Table'!D153,'Master List'!$B$45:$E$143,4,FALSE),"Reported_BUG"))</f>
        <v/>
      </c>
      <c r="L153" t="str">
        <f>IF('Reported Performance Table'!D153="","",IF(AND('Reported Performance Table'!$E153="Yes",OR('Reported Performance Table'!$D153='Master List'!$B$45,'Reported Performance Table'!$D153='Master List'!$B$46,'Reported Performance Table'!$D153='Master List'!$B$47,'Reported Performance Table'!$D153='Master List'!$B$49,'Reported Performance Table'!$D153='Master List'!$B$51,'Reported Performance Table'!$D153='Master List'!$B$115,'Reported Performance Table'!$D153='Master List'!$B$118,'Reported Performance Table'!$D153='Master List'!$B$142)),"LUNA_Dimming","Dimming_Capability_and_Range"))</f>
        <v/>
      </c>
    </row>
    <row r="154" spans="1:12" x14ac:dyDescent="0.3">
      <c r="A154" s="49">
        <v>161</v>
      </c>
      <c r="B154" s="50"/>
      <c r="D154" s="21" t="e">
        <f>VLOOKUP('Reported Performance Table'!C154,'Master List'!$B$22:$C$41,2,FALSE)</f>
        <v>#N/A</v>
      </c>
      <c r="E154" t="e">
        <f>VLOOKUP('Reported Performance Table'!D154,'Master List'!$B$45:$C$143,2,FALSE)</f>
        <v>#N/A</v>
      </c>
      <c r="F154" t="e">
        <f>VLOOKUP('Reported Performance Table'!C154,'Master List'!$B$22:$D$42,3,FALSE)</f>
        <v>#N/A</v>
      </c>
      <c r="G154" s="94" t="e">
        <f>VLOOKUP('Reported Performance Table'!B154,'Master List'!$B$11:$D$19,3,FALSE)</f>
        <v>#N/A</v>
      </c>
      <c r="H154" t="e">
        <f t="shared" si="2"/>
        <v>#N/A</v>
      </c>
      <c r="I154" t="e">
        <f>IF(VLOOKUP('Reported Performance Table'!D154,'Master List'!$B$45:$D$143,3,FALSE)="","No",VLOOKUP('Reported Performance Table'!D154,'Master List'!$B$45:$D$143,3,FALSE))</f>
        <v>#N/A</v>
      </c>
      <c r="J154" s="169" t="str">
        <f>IF('Reported Performance Table'!D154="","",
  IF('Reported Performance Table'!E154="Yes",
   IF('Reported Performance Table'!F154="Premium","Premium_LUNA_CCT","LUNA_CCT"),
   IF('Reported Performance Table'!B154="Outdoor Luminaires",
    IF(OR('Reported Performance Table'!D154="Fuel Pump Canopy Luminaires",'Reported Performance Table'!D154="Sports Lighting"),
     IF('Reported Performance Table'!F154="Premium","Premium_Sports_and_Fuel_Pump_CCT", "Sports_and_Fuel_Pump_CCT"),
     IF('Reported Performance Table'!F154="Premium","Premium_Outdoor_CCT","Outdoor_CCT")),
    IF('Reported Performance Table'!F154="Premium","Premium_CCT","Reported_CCT"))))</f>
        <v/>
      </c>
      <c r="K154" t="str">
        <f>IF('Reported Performance Table'!D154="","",IF(J154="LUNA_CCT",VLOOKUP('Reported Performance Table'!D154,'Master List'!$B$45:$E$143,4,FALSE),"Reported_BUG"))</f>
        <v/>
      </c>
      <c r="L154" t="str">
        <f>IF('Reported Performance Table'!D154="","",IF(AND('Reported Performance Table'!$E154="Yes",OR('Reported Performance Table'!$D154='Master List'!$B$45,'Reported Performance Table'!$D154='Master List'!$B$46,'Reported Performance Table'!$D154='Master List'!$B$47,'Reported Performance Table'!$D154='Master List'!$B$49,'Reported Performance Table'!$D154='Master List'!$B$51,'Reported Performance Table'!$D154='Master List'!$B$115,'Reported Performance Table'!$D154='Master List'!$B$118,'Reported Performance Table'!$D154='Master List'!$B$142)),"LUNA_Dimming","Dimming_Capability_and_Range"))</f>
        <v/>
      </c>
    </row>
    <row r="155" spans="1:12" x14ac:dyDescent="0.3">
      <c r="A155" s="49">
        <v>162</v>
      </c>
      <c r="B155" s="50"/>
      <c r="D155" s="21" t="e">
        <f>VLOOKUP('Reported Performance Table'!C155,'Master List'!$B$22:$C$41,2,FALSE)</f>
        <v>#N/A</v>
      </c>
      <c r="E155" t="e">
        <f>VLOOKUP('Reported Performance Table'!D155,'Master List'!$B$45:$C$143,2,FALSE)</f>
        <v>#N/A</v>
      </c>
      <c r="F155" t="e">
        <f>VLOOKUP('Reported Performance Table'!C155,'Master List'!$B$22:$D$42,3,FALSE)</f>
        <v>#N/A</v>
      </c>
      <c r="G155" s="94" t="e">
        <f>VLOOKUP('Reported Performance Table'!B155,'Master List'!$B$11:$D$19,3,FALSE)</f>
        <v>#N/A</v>
      </c>
      <c r="H155" t="e">
        <f t="shared" si="2"/>
        <v>#N/A</v>
      </c>
      <c r="I155" t="e">
        <f>IF(VLOOKUP('Reported Performance Table'!D155,'Master List'!$B$45:$D$143,3,FALSE)="","No",VLOOKUP('Reported Performance Table'!D155,'Master List'!$B$45:$D$143,3,FALSE))</f>
        <v>#N/A</v>
      </c>
      <c r="J155" s="169" t="str">
        <f>IF('Reported Performance Table'!D155="","",
  IF('Reported Performance Table'!E155="Yes",
   IF('Reported Performance Table'!F155="Premium","Premium_LUNA_CCT","LUNA_CCT"),
   IF('Reported Performance Table'!B155="Outdoor Luminaires",
    IF(OR('Reported Performance Table'!D155="Fuel Pump Canopy Luminaires",'Reported Performance Table'!D155="Sports Lighting"),
     IF('Reported Performance Table'!F155="Premium","Premium_Sports_and_Fuel_Pump_CCT", "Sports_and_Fuel_Pump_CCT"),
     IF('Reported Performance Table'!F155="Premium","Premium_Outdoor_CCT","Outdoor_CCT")),
    IF('Reported Performance Table'!F155="Premium","Premium_CCT","Reported_CCT"))))</f>
        <v/>
      </c>
      <c r="K155" t="str">
        <f>IF('Reported Performance Table'!D155="","",IF(J155="LUNA_CCT",VLOOKUP('Reported Performance Table'!D155,'Master List'!$B$45:$E$143,4,FALSE),"Reported_BUG"))</f>
        <v/>
      </c>
      <c r="L155" t="str">
        <f>IF('Reported Performance Table'!D155="","",IF(AND('Reported Performance Table'!$E155="Yes",OR('Reported Performance Table'!$D155='Master List'!$B$45,'Reported Performance Table'!$D155='Master List'!$B$46,'Reported Performance Table'!$D155='Master List'!$B$47,'Reported Performance Table'!$D155='Master List'!$B$49,'Reported Performance Table'!$D155='Master List'!$B$51,'Reported Performance Table'!$D155='Master List'!$B$115,'Reported Performance Table'!$D155='Master List'!$B$118,'Reported Performance Table'!$D155='Master List'!$B$142)),"LUNA_Dimming","Dimming_Capability_and_Range"))</f>
        <v/>
      </c>
    </row>
    <row r="156" spans="1:12" x14ac:dyDescent="0.3">
      <c r="A156" s="49">
        <v>163</v>
      </c>
      <c r="B156" s="50"/>
      <c r="D156" s="21" t="e">
        <f>VLOOKUP('Reported Performance Table'!C156,'Master List'!$B$22:$C$41,2,FALSE)</f>
        <v>#N/A</v>
      </c>
      <c r="E156" t="e">
        <f>VLOOKUP('Reported Performance Table'!D156,'Master List'!$B$45:$C$143,2,FALSE)</f>
        <v>#N/A</v>
      </c>
      <c r="F156" t="e">
        <f>VLOOKUP('Reported Performance Table'!C156,'Master List'!$B$22:$D$42,3,FALSE)</f>
        <v>#N/A</v>
      </c>
      <c r="G156" s="94" t="e">
        <f>VLOOKUP('Reported Performance Table'!B156,'Master List'!$B$11:$D$19,3,FALSE)</f>
        <v>#N/A</v>
      </c>
      <c r="H156" t="e">
        <f t="shared" si="2"/>
        <v>#N/A</v>
      </c>
      <c r="I156" t="e">
        <f>IF(VLOOKUP('Reported Performance Table'!D156,'Master List'!$B$45:$D$143,3,FALSE)="","No",VLOOKUP('Reported Performance Table'!D156,'Master List'!$B$45:$D$143,3,FALSE))</f>
        <v>#N/A</v>
      </c>
      <c r="J156" s="169" t="str">
        <f>IF('Reported Performance Table'!D156="","",
  IF('Reported Performance Table'!E156="Yes",
   IF('Reported Performance Table'!F156="Premium","Premium_LUNA_CCT","LUNA_CCT"),
   IF('Reported Performance Table'!B156="Outdoor Luminaires",
    IF(OR('Reported Performance Table'!D156="Fuel Pump Canopy Luminaires",'Reported Performance Table'!D156="Sports Lighting"),
     IF('Reported Performance Table'!F156="Premium","Premium_Sports_and_Fuel_Pump_CCT", "Sports_and_Fuel_Pump_CCT"),
     IF('Reported Performance Table'!F156="Premium","Premium_Outdoor_CCT","Outdoor_CCT")),
    IF('Reported Performance Table'!F156="Premium","Premium_CCT","Reported_CCT"))))</f>
        <v/>
      </c>
      <c r="K156" t="str">
        <f>IF('Reported Performance Table'!D156="","",IF(J156="LUNA_CCT",VLOOKUP('Reported Performance Table'!D156,'Master List'!$B$45:$E$143,4,FALSE),"Reported_BUG"))</f>
        <v/>
      </c>
      <c r="L156" t="str">
        <f>IF('Reported Performance Table'!D156="","",IF(AND('Reported Performance Table'!$E156="Yes",OR('Reported Performance Table'!$D156='Master List'!$B$45,'Reported Performance Table'!$D156='Master List'!$B$46,'Reported Performance Table'!$D156='Master List'!$B$47,'Reported Performance Table'!$D156='Master List'!$B$49,'Reported Performance Table'!$D156='Master List'!$B$51,'Reported Performance Table'!$D156='Master List'!$B$115,'Reported Performance Table'!$D156='Master List'!$B$118,'Reported Performance Table'!$D156='Master List'!$B$142)),"LUNA_Dimming","Dimming_Capability_and_Range"))</f>
        <v/>
      </c>
    </row>
    <row r="157" spans="1:12" x14ac:dyDescent="0.3">
      <c r="A157" s="49">
        <v>164</v>
      </c>
      <c r="B157" s="50"/>
      <c r="D157" s="21" t="e">
        <f>VLOOKUP('Reported Performance Table'!C157,'Master List'!$B$22:$C$41,2,FALSE)</f>
        <v>#N/A</v>
      </c>
      <c r="E157" t="e">
        <f>VLOOKUP('Reported Performance Table'!D157,'Master List'!$B$45:$C$143,2,FALSE)</f>
        <v>#N/A</v>
      </c>
      <c r="F157" t="e">
        <f>VLOOKUP('Reported Performance Table'!C157,'Master List'!$B$22:$D$42,3,FALSE)</f>
        <v>#N/A</v>
      </c>
      <c r="G157" s="94" t="e">
        <f>VLOOKUP('Reported Performance Table'!B157,'Master List'!$B$11:$D$19,3,FALSE)</f>
        <v>#N/A</v>
      </c>
      <c r="H157" t="e">
        <f t="shared" si="2"/>
        <v>#N/A</v>
      </c>
      <c r="I157" t="e">
        <f>IF(VLOOKUP('Reported Performance Table'!D157,'Master List'!$B$45:$D$143,3,FALSE)="","No",VLOOKUP('Reported Performance Table'!D157,'Master List'!$B$45:$D$143,3,FALSE))</f>
        <v>#N/A</v>
      </c>
      <c r="J157" s="169" t="str">
        <f>IF('Reported Performance Table'!D157="","",
  IF('Reported Performance Table'!E157="Yes",
   IF('Reported Performance Table'!F157="Premium","Premium_LUNA_CCT","LUNA_CCT"),
   IF('Reported Performance Table'!B157="Outdoor Luminaires",
    IF(OR('Reported Performance Table'!D157="Fuel Pump Canopy Luminaires",'Reported Performance Table'!D157="Sports Lighting"),
     IF('Reported Performance Table'!F157="Premium","Premium_Sports_and_Fuel_Pump_CCT", "Sports_and_Fuel_Pump_CCT"),
     IF('Reported Performance Table'!F157="Premium","Premium_Outdoor_CCT","Outdoor_CCT")),
    IF('Reported Performance Table'!F157="Premium","Premium_CCT","Reported_CCT"))))</f>
        <v/>
      </c>
      <c r="K157" t="str">
        <f>IF('Reported Performance Table'!D157="","",IF(J157="LUNA_CCT",VLOOKUP('Reported Performance Table'!D157,'Master List'!$B$45:$E$143,4,FALSE),"Reported_BUG"))</f>
        <v/>
      </c>
      <c r="L157" t="str">
        <f>IF('Reported Performance Table'!D157="","",IF(AND('Reported Performance Table'!$E157="Yes",OR('Reported Performance Table'!$D157='Master List'!$B$45,'Reported Performance Table'!$D157='Master List'!$B$46,'Reported Performance Table'!$D157='Master List'!$B$47,'Reported Performance Table'!$D157='Master List'!$B$49,'Reported Performance Table'!$D157='Master List'!$B$51,'Reported Performance Table'!$D157='Master List'!$B$115,'Reported Performance Table'!$D157='Master List'!$B$118,'Reported Performance Table'!$D157='Master List'!$B$142)),"LUNA_Dimming","Dimming_Capability_and_Range"))</f>
        <v/>
      </c>
    </row>
    <row r="158" spans="1:12" x14ac:dyDescent="0.3">
      <c r="A158" s="49">
        <v>165</v>
      </c>
      <c r="B158" s="50"/>
      <c r="D158" s="21" t="e">
        <f>VLOOKUP('Reported Performance Table'!C158,'Master List'!$B$22:$C$41,2,FALSE)</f>
        <v>#N/A</v>
      </c>
      <c r="E158" t="e">
        <f>VLOOKUP('Reported Performance Table'!D158,'Master List'!$B$45:$C$143,2,FALSE)</f>
        <v>#N/A</v>
      </c>
      <c r="F158" t="e">
        <f>VLOOKUP('Reported Performance Table'!C158,'Master List'!$B$22:$D$42,3,FALSE)</f>
        <v>#N/A</v>
      </c>
      <c r="G158" s="94" t="e">
        <f>VLOOKUP('Reported Performance Table'!B158,'Master List'!$B$11:$D$19,3,FALSE)</f>
        <v>#N/A</v>
      </c>
      <c r="H158" t="e">
        <f t="shared" si="2"/>
        <v>#N/A</v>
      </c>
      <c r="I158" t="e">
        <f>IF(VLOOKUP('Reported Performance Table'!D158,'Master List'!$B$45:$D$143,3,FALSE)="","No",VLOOKUP('Reported Performance Table'!D158,'Master List'!$B$45:$D$143,3,FALSE))</f>
        <v>#N/A</v>
      </c>
      <c r="J158" s="169" t="str">
        <f>IF('Reported Performance Table'!D158="","",
  IF('Reported Performance Table'!E158="Yes",
   IF('Reported Performance Table'!F158="Premium","Premium_LUNA_CCT","LUNA_CCT"),
   IF('Reported Performance Table'!B158="Outdoor Luminaires",
    IF(OR('Reported Performance Table'!D158="Fuel Pump Canopy Luminaires",'Reported Performance Table'!D158="Sports Lighting"),
     IF('Reported Performance Table'!F158="Premium","Premium_Sports_and_Fuel_Pump_CCT", "Sports_and_Fuel_Pump_CCT"),
     IF('Reported Performance Table'!F158="Premium","Premium_Outdoor_CCT","Outdoor_CCT")),
    IF('Reported Performance Table'!F158="Premium","Premium_CCT","Reported_CCT"))))</f>
        <v/>
      </c>
      <c r="K158" t="str">
        <f>IF('Reported Performance Table'!D158="","",IF(J158="LUNA_CCT",VLOOKUP('Reported Performance Table'!D158,'Master List'!$B$45:$E$143,4,FALSE),"Reported_BUG"))</f>
        <v/>
      </c>
      <c r="L158" t="str">
        <f>IF('Reported Performance Table'!D158="","",IF(AND('Reported Performance Table'!$E158="Yes",OR('Reported Performance Table'!$D158='Master List'!$B$45,'Reported Performance Table'!$D158='Master List'!$B$46,'Reported Performance Table'!$D158='Master List'!$B$47,'Reported Performance Table'!$D158='Master List'!$B$49,'Reported Performance Table'!$D158='Master List'!$B$51,'Reported Performance Table'!$D158='Master List'!$B$115,'Reported Performance Table'!$D158='Master List'!$B$118,'Reported Performance Table'!$D158='Master List'!$B$142)),"LUNA_Dimming","Dimming_Capability_and_Range"))</f>
        <v/>
      </c>
    </row>
    <row r="159" spans="1:12" x14ac:dyDescent="0.3">
      <c r="A159" s="49">
        <v>166</v>
      </c>
      <c r="B159" s="50"/>
      <c r="D159" s="21" t="e">
        <f>VLOOKUP('Reported Performance Table'!C159,'Master List'!$B$22:$C$41,2,FALSE)</f>
        <v>#N/A</v>
      </c>
      <c r="E159" t="e">
        <f>VLOOKUP('Reported Performance Table'!D159,'Master List'!$B$45:$C$143,2,FALSE)</f>
        <v>#N/A</v>
      </c>
      <c r="F159" t="e">
        <f>VLOOKUP('Reported Performance Table'!C159,'Master List'!$B$22:$D$42,3,FALSE)</f>
        <v>#N/A</v>
      </c>
      <c r="G159" s="94" t="e">
        <f>VLOOKUP('Reported Performance Table'!B159,'Master List'!$B$11:$D$19,3,FALSE)</f>
        <v>#N/A</v>
      </c>
      <c r="H159" t="e">
        <f t="shared" si="2"/>
        <v>#N/A</v>
      </c>
      <c r="I159" t="e">
        <f>IF(VLOOKUP('Reported Performance Table'!D159,'Master List'!$B$45:$D$143,3,FALSE)="","No",VLOOKUP('Reported Performance Table'!D159,'Master List'!$B$45:$D$143,3,FALSE))</f>
        <v>#N/A</v>
      </c>
      <c r="J159" s="169" t="str">
        <f>IF('Reported Performance Table'!D159="","",
  IF('Reported Performance Table'!E159="Yes",
   IF('Reported Performance Table'!F159="Premium","Premium_LUNA_CCT","LUNA_CCT"),
   IF('Reported Performance Table'!B159="Outdoor Luminaires",
    IF(OR('Reported Performance Table'!D159="Fuel Pump Canopy Luminaires",'Reported Performance Table'!D159="Sports Lighting"),
     IF('Reported Performance Table'!F159="Premium","Premium_Sports_and_Fuel_Pump_CCT", "Sports_and_Fuel_Pump_CCT"),
     IF('Reported Performance Table'!F159="Premium","Premium_Outdoor_CCT","Outdoor_CCT")),
    IF('Reported Performance Table'!F159="Premium","Premium_CCT","Reported_CCT"))))</f>
        <v/>
      </c>
      <c r="K159" t="str">
        <f>IF('Reported Performance Table'!D159="","",IF(J159="LUNA_CCT",VLOOKUP('Reported Performance Table'!D159,'Master List'!$B$45:$E$143,4,FALSE),"Reported_BUG"))</f>
        <v/>
      </c>
      <c r="L159" t="str">
        <f>IF('Reported Performance Table'!D159="","",IF(AND('Reported Performance Table'!$E159="Yes",OR('Reported Performance Table'!$D159='Master List'!$B$45,'Reported Performance Table'!$D159='Master List'!$B$46,'Reported Performance Table'!$D159='Master List'!$B$47,'Reported Performance Table'!$D159='Master List'!$B$49,'Reported Performance Table'!$D159='Master List'!$B$51,'Reported Performance Table'!$D159='Master List'!$B$115,'Reported Performance Table'!$D159='Master List'!$B$118,'Reported Performance Table'!$D159='Master List'!$B$142)),"LUNA_Dimming","Dimming_Capability_and_Range"))</f>
        <v/>
      </c>
    </row>
    <row r="160" spans="1:12" x14ac:dyDescent="0.3">
      <c r="A160" s="49">
        <v>167</v>
      </c>
      <c r="B160" s="50"/>
      <c r="D160" s="21" t="e">
        <f>VLOOKUP('Reported Performance Table'!C160,'Master List'!$B$22:$C$41,2,FALSE)</f>
        <v>#N/A</v>
      </c>
      <c r="E160" t="e">
        <f>VLOOKUP('Reported Performance Table'!D160,'Master List'!$B$45:$C$143,2,FALSE)</f>
        <v>#N/A</v>
      </c>
      <c r="F160" t="e">
        <f>VLOOKUP('Reported Performance Table'!C160,'Master List'!$B$22:$D$42,3,FALSE)</f>
        <v>#N/A</v>
      </c>
      <c r="G160" s="94" t="e">
        <f>VLOOKUP('Reported Performance Table'!B160,'Master List'!$B$11:$D$19,3,FALSE)</f>
        <v>#N/A</v>
      </c>
      <c r="H160" t="e">
        <f t="shared" si="2"/>
        <v>#N/A</v>
      </c>
      <c r="I160" t="e">
        <f>IF(VLOOKUP('Reported Performance Table'!D160,'Master List'!$B$45:$D$143,3,FALSE)="","No",VLOOKUP('Reported Performance Table'!D160,'Master List'!$B$45:$D$143,3,FALSE))</f>
        <v>#N/A</v>
      </c>
      <c r="J160" s="169" t="str">
        <f>IF('Reported Performance Table'!D160="","",
  IF('Reported Performance Table'!E160="Yes",
   IF('Reported Performance Table'!F160="Premium","Premium_LUNA_CCT","LUNA_CCT"),
   IF('Reported Performance Table'!B160="Outdoor Luminaires",
    IF(OR('Reported Performance Table'!D160="Fuel Pump Canopy Luminaires",'Reported Performance Table'!D160="Sports Lighting"),
     IF('Reported Performance Table'!F160="Premium","Premium_Sports_and_Fuel_Pump_CCT", "Sports_and_Fuel_Pump_CCT"),
     IF('Reported Performance Table'!F160="Premium","Premium_Outdoor_CCT","Outdoor_CCT")),
    IF('Reported Performance Table'!F160="Premium","Premium_CCT","Reported_CCT"))))</f>
        <v/>
      </c>
      <c r="K160" t="str">
        <f>IF('Reported Performance Table'!D160="","",IF(J160="LUNA_CCT",VLOOKUP('Reported Performance Table'!D160,'Master List'!$B$45:$E$143,4,FALSE),"Reported_BUG"))</f>
        <v/>
      </c>
      <c r="L160" t="str">
        <f>IF('Reported Performance Table'!D160="","",IF(AND('Reported Performance Table'!$E160="Yes",OR('Reported Performance Table'!$D160='Master List'!$B$45,'Reported Performance Table'!$D160='Master List'!$B$46,'Reported Performance Table'!$D160='Master List'!$B$47,'Reported Performance Table'!$D160='Master List'!$B$49,'Reported Performance Table'!$D160='Master List'!$B$51,'Reported Performance Table'!$D160='Master List'!$B$115,'Reported Performance Table'!$D160='Master List'!$B$118,'Reported Performance Table'!$D160='Master List'!$B$142)),"LUNA_Dimming","Dimming_Capability_and_Range"))</f>
        <v/>
      </c>
    </row>
    <row r="161" spans="1:12" x14ac:dyDescent="0.3">
      <c r="A161" s="49">
        <v>168</v>
      </c>
      <c r="B161" s="50"/>
      <c r="D161" s="21" t="e">
        <f>VLOOKUP('Reported Performance Table'!C161,'Master List'!$B$22:$C$41,2,FALSE)</f>
        <v>#N/A</v>
      </c>
      <c r="E161" t="e">
        <f>VLOOKUP('Reported Performance Table'!D161,'Master List'!$B$45:$C$143,2,FALSE)</f>
        <v>#N/A</v>
      </c>
      <c r="F161" t="e">
        <f>VLOOKUP('Reported Performance Table'!C161,'Master List'!$B$22:$D$42,3,FALSE)</f>
        <v>#N/A</v>
      </c>
      <c r="G161" s="94" t="e">
        <f>VLOOKUP('Reported Performance Table'!B161,'Master List'!$B$11:$D$19,3,FALSE)</f>
        <v>#N/A</v>
      </c>
      <c r="H161" t="e">
        <f t="shared" si="2"/>
        <v>#N/A</v>
      </c>
      <c r="I161" t="e">
        <f>IF(VLOOKUP('Reported Performance Table'!D161,'Master List'!$B$45:$D$143,3,FALSE)="","No",VLOOKUP('Reported Performance Table'!D161,'Master List'!$B$45:$D$143,3,FALSE))</f>
        <v>#N/A</v>
      </c>
      <c r="J161" s="169" t="str">
        <f>IF('Reported Performance Table'!D161="","",
  IF('Reported Performance Table'!E161="Yes",
   IF('Reported Performance Table'!F161="Premium","Premium_LUNA_CCT","LUNA_CCT"),
   IF('Reported Performance Table'!B161="Outdoor Luminaires",
    IF(OR('Reported Performance Table'!D161="Fuel Pump Canopy Luminaires",'Reported Performance Table'!D161="Sports Lighting"),
     IF('Reported Performance Table'!F161="Premium","Premium_Sports_and_Fuel_Pump_CCT", "Sports_and_Fuel_Pump_CCT"),
     IF('Reported Performance Table'!F161="Premium","Premium_Outdoor_CCT","Outdoor_CCT")),
    IF('Reported Performance Table'!F161="Premium","Premium_CCT","Reported_CCT"))))</f>
        <v/>
      </c>
      <c r="K161" t="str">
        <f>IF('Reported Performance Table'!D161="","",IF(J161="LUNA_CCT",VLOOKUP('Reported Performance Table'!D161,'Master List'!$B$45:$E$143,4,FALSE),"Reported_BUG"))</f>
        <v/>
      </c>
      <c r="L161" t="str">
        <f>IF('Reported Performance Table'!D161="","",IF(AND('Reported Performance Table'!$E161="Yes",OR('Reported Performance Table'!$D161='Master List'!$B$45,'Reported Performance Table'!$D161='Master List'!$B$46,'Reported Performance Table'!$D161='Master List'!$B$47,'Reported Performance Table'!$D161='Master List'!$B$49,'Reported Performance Table'!$D161='Master List'!$B$51,'Reported Performance Table'!$D161='Master List'!$B$115,'Reported Performance Table'!$D161='Master List'!$B$118,'Reported Performance Table'!$D161='Master List'!$B$142)),"LUNA_Dimming","Dimming_Capability_and_Range"))</f>
        <v/>
      </c>
    </row>
    <row r="162" spans="1:12" x14ac:dyDescent="0.3">
      <c r="A162" s="49">
        <v>169</v>
      </c>
      <c r="B162" s="50"/>
      <c r="D162" s="21" t="e">
        <f>VLOOKUP('Reported Performance Table'!C162,'Master List'!$B$22:$C$41,2,FALSE)</f>
        <v>#N/A</v>
      </c>
      <c r="E162" t="e">
        <f>VLOOKUP('Reported Performance Table'!D162,'Master List'!$B$45:$C$143,2,FALSE)</f>
        <v>#N/A</v>
      </c>
      <c r="F162" t="e">
        <f>VLOOKUP('Reported Performance Table'!C162,'Master List'!$B$22:$D$42,3,FALSE)</f>
        <v>#N/A</v>
      </c>
      <c r="G162" s="94" t="e">
        <f>VLOOKUP('Reported Performance Table'!B162,'Master List'!$B$11:$D$19,3,FALSE)</f>
        <v>#N/A</v>
      </c>
      <c r="H162" t="e">
        <f t="shared" si="2"/>
        <v>#N/A</v>
      </c>
      <c r="I162" t="e">
        <f>IF(VLOOKUP('Reported Performance Table'!D162,'Master List'!$B$45:$D$143,3,FALSE)="","No",VLOOKUP('Reported Performance Table'!D162,'Master List'!$B$45:$D$143,3,FALSE))</f>
        <v>#N/A</v>
      </c>
      <c r="J162" s="169" t="str">
        <f>IF('Reported Performance Table'!D162="","",
  IF('Reported Performance Table'!E162="Yes",
   IF('Reported Performance Table'!F162="Premium","Premium_LUNA_CCT","LUNA_CCT"),
   IF('Reported Performance Table'!B162="Outdoor Luminaires",
    IF(OR('Reported Performance Table'!D162="Fuel Pump Canopy Luminaires",'Reported Performance Table'!D162="Sports Lighting"),
     IF('Reported Performance Table'!F162="Premium","Premium_Sports_and_Fuel_Pump_CCT", "Sports_and_Fuel_Pump_CCT"),
     IF('Reported Performance Table'!F162="Premium","Premium_Outdoor_CCT","Outdoor_CCT")),
    IF('Reported Performance Table'!F162="Premium","Premium_CCT","Reported_CCT"))))</f>
        <v/>
      </c>
      <c r="K162" t="str">
        <f>IF('Reported Performance Table'!D162="","",IF(J162="LUNA_CCT",VLOOKUP('Reported Performance Table'!D162,'Master List'!$B$45:$E$143,4,FALSE),"Reported_BUG"))</f>
        <v/>
      </c>
      <c r="L162" t="str">
        <f>IF('Reported Performance Table'!D162="","",IF(AND('Reported Performance Table'!$E162="Yes",OR('Reported Performance Table'!$D162='Master List'!$B$45,'Reported Performance Table'!$D162='Master List'!$B$46,'Reported Performance Table'!$D162='Master List'!$B$47,'Reported Performance Table'!$D162='Master List'!$B$49,'Reported Performance Table'!$D162='Master List'!$B$51,'Reported Performance Table'!$D162='Master List'!$B$115,'Reported Performance Table'!$D162='Master List'!$B$118,'Reported Performance Table'!$D162='Master List'!$B$142)),"LUNA_Dimming","Dimming_Capability_and_Range"))</f>
        <v/>
      </c>
    </row>
    <row r="163" spans="1:12" x14ac:dyDescent="0.3">
      <c r="A163" s="49">
        <v>170</v>
      </c>
      <c r="B163" s="50"/>
      <c r="D163" s="21" t="e">
        <f>VLOOKUP('Reported Performance Table'!C163,'Master List'!$B$22:$C$41,2,FALSE)</f>
        <v>#N/A</v>
      </c>
      <c r="E163" t="e">
        <f>VLOOKUP('Reported Performance Table'!D163,'Master List'!$B$45:$C$143,2,FALSE)</f>
        <v>#N/A</v>
      </c>
      <c r="F163" t="e">
        <f>VLOOKUP('Reported Performance Table'!C163,'Master List'!$B$22:$D$42,3,FALSE)</f>
        <v>#N/A</v>
      </c>
      <c r="G163" s="94" t="e">
        <f>VLOOKUP('Reported Performance Table'!B163,'Master List'!$B$11:$D$19,3,FALSE)</f>
        <v>#N/A</v>
      </c>
      <c r="H163" t="e">
        <f t="shared" si="2"/>
        <v>#N/A</v>
      </c>
      <c r="I163" t="e">
        <f>IF(VLOOKUP('Reported Performance Table'!D163,'Master List'!$B$45:$D$143,3,FALSE)="","No",VLOOKUP('Reported Performance Table'!D163,'Master List'!$B$45:$D$143,3,FALSE))</f>
        <v>#N/A</v>
      </c>
      <c r="J163" s="169" t="str">
        <f>IF('Reported Performance Table'!D163="","",
  IF('Reported Performance Table'!E163="Yes",
   IF('Reported Performance Table'!F163="Premium","Premium_LUNA_CCT","LUNA_CCT"),
   IF('Reported Performance Table'!B163="Outdoor Luminaires",
    IF(OR('Reported Performance Table'!D163="Fuel Pump Canopy Luminaires",'Reported Performance Table'!D163="Sports Lighting"),
     IF('Reported Performance Table'!F163="Premium","Premium_Sports_and_Fuel_Pump_CCT", "Sports_and_Fuel_Pump_CCT"),
     IF('Reported Performance Table'!F163="Premium","Premium_Outdoor_CCT","Outdoor_CCT")),
    IF('Reported Performance Table'!F163="Premium","Premium_CCT","Reported_CCT"))))</f>
        <v/>
      </c>
      <c r="K163" t="str">
        <f>IF('Reported Performance Table'!D163="","",IF(J163="LUNA_CCT",VLOOKUP('Reported Performance Table'!D163,'Master List'!$B$45:$E$143,4,FALSE),"Reported_BUG"))</f>
        <v/>
      </c>
      <c r="L163" t="str">
        <f>IF('Reported Performance Table'!D163="","",IF(AND('Reported Performance Table'!$E163="Yes",OR('Reported Performance Table'!$D163='Master List'!$B$45,'Reported Performance Table'!$D163='Master List'!$B$46,'Reported Performance Table'!$D163='Master List'!$B$47,'Reported Performance Table'!$D163='Master List'!$B$49,'Reported Performance Table'!$D163='Master List'!$B$51,'Reported Performance Table'!$D163='Master List'!$B$115,'Reported Performance Table'!$D163='Master List'!$B$118,'Reported Performance Table'!$D163='Master List'!$B$142)),"LUNA_Dimming","Dimming_Capability_and_Range"))</f>
        <v/>
      </c>
    </row>
    <row r="164" spans="1:12" x14ac:dyDescent="0.3">
      <c r="A164" s="49">
        <v>171</v>
      </c>
      <c r="B164" s="50"/>
      <c r="D164" s="21" t="e">
        <f>VLOOKUP('Reported Performance Table'!C164,'Master List'!$B$22:$C$41,2,FALSE)</f>
        <v>#N/A</v>
      </c>
      <c r="E164" t="e">
        <f>VLOOKUP('Reported Performance Table'!D164,'Master List'!$B$45:$C$143,2,FALSE)</f>
        <v>#N/A</v>
      </c>
      <c r="F164" t="e">
        <f>VLOOKUP('Reported Performance Table'!C164,'Master List'!$B$22:$D$42,3,FALSE)</f>
        <v>#N/A</v>
      </c>
      <c r="G164" s="94" t="e">
        <f>VLOOKUP('Reported Performance Table'!B164,'Master List'!$B$11:$D$19,3,FALSE)</f>
        <v>#N/A</v>
      </c>
      <c r="H164" t="e">
        <f t="shared" si="2"/>
        <v>#N/A</v>
      </c>
      <c r="I164" t="e">
        <f>IF(VLOOKUP('Reported Performance Table'!D164,'Master List'!$B$45:$D$143,3,FALSE)="","No",VLOOKUP('Reported Performance Table'!D164,'Master List'!$B$45:$D$143,3,FALSE))</f>
        <v>#N/A</v>
      </c>
      <c r="J164" s="169" t="str">
        <f>IF('Reported Performance Table'!D164="","",
  IF('Reported Performance Table'!E164="Yes",
   IF('Reported Performance Table'!F164="Premium","Premium_LUNA_CCT","LUNA_CCT"),
   IF('Reported Performance Table'!B164="Outdoor Luminaires",
    IF(OR('Reported Performance Table'!D164="Fuel Pump Canopy Luminaires",'Reported Performance Table'!D164="Sports Lighting"),
     IF('Reported Performance Table'!F164="Premium","Premium_Sports_and_Fuel_Pump_CCT", "Sports_and_Fuel_Pump_CCT"),
     IF('Reported Performance Table'!F164="Premium","Premium_Outdoor_CCT","Outdoor_CCT")),
    IF('Reported Performance Table'!F164="Premium","Premium_CCT","Reported_CCT"))))</f>
        <v/>
      </c>
      <c r="K164" t="str">
        <f>IF('Reported Performance Table'!D164="","",IF(J164="LUNA_CCT",VLOOKUP('Reported Performance Table'!D164,'Master List'!$B$45:$E$143,4,FALSE),"Reported_BUG"))</f>
        <v/>
      </c>
      <c r="L164" t="str">
        <f>IF('Reported Performance Table'!D164="","",IF(AND('Reported Performance Table'!$E164="Yes",OR('Reported Performance Table'!$D164='Master List'!$B$45,'Reported Performance Table'!$D164='Master List'!$B$46,'Reported Performance Table'!$D164='Master List'!$B$47,'Reported Performance Table'!$D164='Master List'!$B$49,'Reported Performance Table'!$D164='Master List'!$B$51,'Reported Performance Table'!$D164='Master List'!$B$115,'Reported Performance Table'!$D164='Master List'!$B$118,'Reported Performance Table'!$D164='Master List'!$B$142)),"LUNA_Dimming","Dimming_Capability_and_Range"))</f>
        <v/>
      </c>
    </row>
    <row r="165" spans="1:12" x14ac:dyDescent="0.3">
      <c r="A165" s="49">
        <v>172</v>
      </c>
      <c r="B165" s="50"/>
      <c r="D165" s="21" t="e">
        <f>VLOOKUP('Reported Performance Table'!C165,'Master List'!$B$22:$C$41,2,FALSE)</f>
        <v>#N/A</v>
      </c>
      <c r="E165" t="e">
        <f>VLOOKUP('Reported Performance Table'!D165,'Master List'!$B$45:$C$143,2,FALSE)</f>
        <v>#N/A</v>
      </c>
      <c r="F165" t="e">
        <f>VLOOKUP('Reported Performance Table'!C165,'Master List'!$B$22:$D$42,3,FALSE)</f>
        <v>#N/A</v>
      </c>
      <c r="G165" s="94" t="e">
        <f>VLOOKUP('Reported Performance Table'!B165,'Master List'!$B$11:$D$19,3,FALSE)</f>
        <v>#N/A</v>
      </c>
      <c r="H165" t="e">
        <f t="shared" si="2"/>
        <v>#N/A</v>
      </c>
      <c r="I165" t="e">
        <f>IF(VLOOKUP('Reported Performance Table'!D165,'Master List'!$B$45:$D$143,3,FALSE)="","No",VLOOKUP('Reported Performance Table'!D165,'Master List'!$B$45:$D$143,3,FALSE))</f>
        <v>#N/A</v>
      </c>
      <c r="J165" s="169" t="str">
        <f>IF('Reported Performance Table'!D165="","",
  IF('Reported Performance Table'!E165="Yes",
   IF('Reported Performance Table'!F165="Premium","Premium_LUNA_CCT","LUNA_CCT"),
   IF('Reported Performance Table'!B165="Outdoor Luminaires",
    IF(OR('Reported Performance Table'!D165="Fuel Pump Canopy Luminaires",'Reported Performance Table'!D165="Sports Lighting"),
     IF('Reported Performance Table'!F165="Premium","Premium_Sports_and_Fuel_Pump_CCT", "Sports_and_Fuel_Pump_CCT"),
     IF('Reported Performance Table'!F165="Premium","Premium_Outdoor_CCT","Outdoor_CCT")),
    IF('Reported Performance Table'!F165="Premium","Premium_CCT","Reported_CCT"))))</f>
        <v/>
      </c>
      <c r="K165" t="str">
        <f>IF('Reported Performance Table'!D165="","",IF(J165="LUNA_CCT",VLOOKUP('Reported Performance Table'!D165,'Master List'!$B$45:$E$143,4,FALSE),"Reported_BUG"))</f>
        <v/>
      </c>
      <c r="L165" t="str">
        <f>IF('Reported Performance Table'!D165="","",IF(AND('Reported Performance Table'!$E165="Yes",OR('Reported Performance Table'!$D165='Master List'!$B$45,'Reported Performance Table'!$D165='Master List'!$B$46,'Reported Performance Table'!$D165='Master List'!$B$47,'Reported Performance Table'!$D165='Master List'!$B$49,'Reported Performance Table'!$D165='Master List'!$B$51,'Reported Performance Table'!$D165='Master List'!$B$115,'Reported Performance Table'!$D165='Master List'!$B$118,'Reported Performance Table'!$D165='Master List'!$B$142)),"LUNA_Dimming","Dimming_Capability_and_Range"))</f>
        <v/>
      </c>
    </row>
    <row r="166" spans="1:12" x14ac:dyDescent="0.3">
      <c r="A166" s="49">
        <v>173</v>
      </c>
      <c r="B166" s="50"/>
      <c r="D166" s="21" t="e">
        <f>VLOOKUP('Reported Performance Table'!C166,'Master List'!$B$22:$C$41,2,FALSE)</f>
        <v>#N/A</v>
      </c>
      <c r="E166" t="e">
        <f>VLOOKUP('Reported Performance Table'!D166,'Master List'!$B$45:$C$143,2,FALSE)</f>
        <v>#N/A</v>
      </c>
      <c r="F166" t="e">
        <f>VLOOKUP('Reported Performance Table'!C166,'Master List'!$B$22:$D$42,3,FALSE)</f>
        <v>#N/A</v>
      </c>
      <c r="G166" s="94" t="e">
        <f>VLOOKUP('Reported Performance Table'!B166,'Master List'!$B$11:$D$19,3,FALSE)</f>
        <v>#N/A</v>
      </c>
      <c r="H166" t="e">
        <f t="shared" si="2"/>
        <v>#N/A</v>
      </c>
      <c r="I166" t="e">
        <f>IF(VLOOKUP('Reported Performance Table'!D166,'Master List'!$B$45:$D$143,3,FALSE)="","No",VLOOKUP('Reported Performance Table'!D166,'Master List'!$B$45:$D$143,3,FALSE))</f>
        <v>#N/A</v>
      </c>
      <c r="J166" s="169" t="str">
        <f>IF('Reported Performance Table'!D166="","",
  IF('Reported Performance Table'!E166="Yes",
   IF('Reported Performance Table'!F166="Premium","Premium_LUNA_CCT","LUNA_CCT"),
   IF('Reported Performance Table'!B166="Outdoor Luminaires",
    IF(OR('Reported Performance Table'!D166="Fuel Pump Canopy Luminaires",'Reported Performance Table'!D166="Sports Lighting"),
     IF('Reported Performance Table'!F166="Premium","Premium_Sports_and_Fuel_Pump_CCT", "Sports_and_Fuel_Pump_CCT"),
     IF('Reported Performance Table'!F166="Premium","Premium_Outdoor_CCT","Outdoor_CCT")),
    IF('Reported Performance Table'!F166="Premium","Premium_CCT","Reported_CCT"))))</f>
        <v/>
      </c>
      <c r="K166" t="str">
        <f>IF('Reported Performance Table'!D166="","",IF(J166="LUNA_CCT",VLOOKUP('Reported Performance Table'!D166,'Master List'!$B$45:$E$143,4,FALSE),"Reported_BUG"))</f>
        <v/>
      </c>
      <c r="L166" t="str">
        <f>IF('Reported Performance Table'!D166="","",IF(AND('Reported Performance Table'!$E166="Yes",OR('Reported Performance Table'!$D166='Master List'!$B$45,'Reported Performance Table'!$D166='Master List'!$B$46,'Reported Performance Table'!$D166='Master List'!$B$47,'Reported Performance Table'!$D166='Master List'!$B$49,'Reported Performance Table'!$D166='Master List'!$B$51,'Reported Performance Table'!$D166='Master List'!$B$115,'Reported Performance Table'!$D166='Master List'!$B$118,'Reported Performance Table'!$D166='Master List'!$B$142)),"LUNA_Dimming","Dimming_Capability_and_Range"))</f>
        <v/>
      </c>
    </row>
    <row r="167" spans="1:12" x14ac:dyDescent="0.3">
      <c r="A167" s="49">
        <v>174</v>
      </c>
      <c r="B167" s="50"/>
      <c r="D167" s="21" t="e">
        <f>VLOOKUP('Reported Performance Table'!C167,'Master List'!$B$22:$C$41,2,FALSE)</f>
        <v>#N/A</v>
      </c>
      <c r="E167" t="e">
        <f>VLOOKUP('Reported Performance Table'!D167,'Master List'!$B$45:$C$143,2,FALSE)</f>
        <v>#N/A</v>
      </c>
      <c r="F167" t="e">
        <f>VLOOKUP('Reported Performance Table'!C167,'Master List'!$B$22:$D$42,3,FALSE)</f>
        <v>#N/A</v>
      </c>
      <c r="G167" s="94" t="e">
        <f>VLOOKUP('Reported Performance Table'!B167,'Master List'!$B$11:$D$19,3,FALSE)</f>
        <v>#N/A</v>
      </c>
      <c r="H167" t="e">
        <f t="shared" si="2"/>
        <v>#N/A</v>
      </c>
      <c r="I167" t="e">
        <f>IF(VLOOKUP('Reported Performance Table'!D167,'Master List'!$B$45:$D$143,3,FALSE)="","No",VLOOKUP('Reported Performance Table'!D167,'Master List'!$B$45:$D$143,3,FALSE))</f>
        <v>#N/A</v>
      </c>
      <c r="J167" s="169" t="str">
        <f>IF('Reported Performance Table'!D167="","",
  IF('Reported Performance Table'!E167="Yes",
   IF('Reported Performance Table'!F167="Premium","Premium_LUNA_CCT","LUNA_CCT"),
   IF('Reported Performance Table'!B167="Outdoor Luminaires",
    IF(OR('Reported Performance Table'!D167="Fuel Pump Canopy Luminaires",'Reported Performance Table'!D167="Sports Lighting"),
     IF('Reported Performance Table'!F167="Premium","Premium_Sports_and_Fuel_Pump_CCT", "Sports_and_Fuel_Pump_CCT"),
     IF('Reported Performance Table'!F167="Premium","Premium_Outdoor_CCT","Outdoor_CCT")),
    IF('Reported Performance Table'!F167="Premium","Premium_CCT","Reported_CCT"))))</f>
        <v/>
      </c>
      <c r="K167" t="str">
        <f>IF('Reported Performance Table'!D167="","",IF(J167="LUNA_CCT",VLOOKUP('Reported Performance Table'!D167,'Master List'!$B$45:$E$143,4,FALSE),"Reported_BUG"))</f>
        <v/>
      </c>
      <c r="L167" t="str">
        <f>IF('Reported Performance Table'!D167="","",IF(AND('Reported Performance Table'!$E167="Yes",OR('Reported Performance Table'!$D167='Master List'!$B$45,'Reported Performance Table'!$D167='Master List'!$B$46,'Reported Performance Table'!$D167='Master List'!$B$47,'Reported Performance Table'!$D167='Master List'!$B$49,'Reported Performance Table'!$D167='Master List'!$B$51,'Reported Performance Table'!$D167='Master List'!$B$115,'Reported Performance Table'!$D167='Master List'!$B$118,'Reported Performance Table'!$D167='Master List'!$B$142)),"LUNA_Dimming","Dimming_Capability_and_Range"))</f>
        <v/>
      </c>
    </row>
    <row r="168" spans="1:12" x14ac:dyDescent="0.3">
      <c r="A168" s="49">
        <v>175</v>
      </c>
      <c r="B168" s="50"/>
      <c r="D168" s="21" t="e">
        <f>VLOOKUP('Reported Performance Table'!C168,'Master List'!$B$22:$C$41,2,FALSE)</f>
        <v>#N/A</v>
      </c>
      <c r="E168" t="e">
        <f>VLOOKUP('Reported Performance Table'!D168,'Master List'!$B$45:$C$143,2,FALSE)</f>
        <v>#N/A</v>
      </c>
      <c r="F168" t="e">
        <f>VLOOKUP('Reported Performance Table'!C168,'Master List'!$B$22:$D$42,3,FALSE)</f>
        <v>#N/A</v>
      </c>
      <c r="G168" s="94" t="e">
        <f>VLOOKUP('Reported Performance Table'!B168,'Master List'!$B$11:$D$19,3,FALSE)</f>
        <v>#N/A</v>
      </c>
      <c r="H168" t="e">
        <f t="shared" si="2"/>
        <v>#N/A</v>
      </c>
      <c r="I168" t="e">
        <f>IF(VLOOKUP('Reported Performance Table'!D168,'Master List'!$B$45:$D$143,3,FALSE)="","No",VLOOKUP('Reported Performance Table'!D168,'Master List'!$B$45:$D$143,3,FALSE))</f>
        <v>#N/A</v>
      </c>
      <c r="J168" s="169" t="str">
        <f>IF('Reported Performance Table'!D168="","",
  IF('Reported Performance Table'!E168="Yes",
   IF('Reported Performance Table'!F168="Premium","Premium_LUNA_CCT","LUNA_CCT"),
   IF('Reported Performance Table'!B168="Outdoor Luminaires",
    IF(OR('Reported Performance Table'!D168="Fuel Pump Canopy Luminaires",'Reported Performance Table'!D168="Sports Lighting"),
     IF('Reported Performance Table'!F168="Premium","Premium_Sports_and_Fuel_Pump_CCT", "Sports_and_Fuel_Pump_CCT"),
     IF('Reported Performance Table'!F168="Premium","Premium_Outdoor_CCT","Outdoor_CCT")),
    IF('Reported Performance Table'!F168="Premium","Premium_CCT","Reported_CCT"))))</f>
        <v/>
      </c>
      <c r="K168" t="str">
        <f>IF('Reported Performance Table'!D168="","",IF(J168="LUNA_CCT",VLOOKUP('Reported Performance Table'!D168,'Master List'!$B$45:$E$143,4,FALSE),"Reported_BUG"))</f>
        <v/>
      </c>
      <c r="L168" t="str">
        <f>IF('Reported Performance Table'!D168="","",IF(AND('Reported Performance Table'!$E168="Yes",OR('Reported Performance Table'!$D168='Master List'!$B$45,'Reported Performance Table'!$D168='Master List'!$B$46,'Reported Performance Table'!$D168='Master List'!$B$47,'Reported Performance Table'!$D168='Master List'!$B$49,'Reported Performance Table'!$D168='Master List'!$B$51,'Reported Performance Table'!$D168='Master List'!$B$115,'Reported Performance Table'!$D168='Master List'!$B$118,'Reported Performance Table'!$D168='Master List'!$B$142)),"LUNA_Dimming","Dimming_Capability_and_Range"))</f>
        <v/>
      </c>
    </row>
    <row r="169" spans="1:12" x14ac:dyDescent="0.3">
      <c r="A169" s="49">
        <v>176</v>
      </c>
      <c r="B169" s="50"/>
      <c r="D169" s="21" t="e">
        <f>VLOOKUP('Reported Performance Table'!C169,'Master List'!$B$22:$C$41,2,FALSE)</f>
        <v>#N/A</v>
      </c>
      <c r="E169" t="e">
        <f>VLOOKUP('Reported Performance Table'!D169,'Master List'!$B$45:$C$143,2,FALSE)</f>
        <v>#N/A</v>
      </c>
      <c r="F169" t="e">
        <f>VLOOKUP('Reported Performance Table'!C169,'Master List'!$B$22:$D$42,3,FALSE)</f>
        <v>#N/A</v>
      </c>
      <c r="G169" s="94" t="e">
        <f>VLOOKUP('Reported Performance Table'!B169,'Master List'!$B$11:$D$19,3,FALSE)</f>
        <v>#N/A</v>
      </c>
      <c r="H169" t="e">
        <f t="shared" si="2"/>
        <v>#N/A</v>
      </c>
      <c r="I169" t="e">
        <f>IF(VLOOKUP('Reported Performance Table'!D169,'Master List'!$B$45:$D$143,3,FALSE)="","No",VLOOKUP('Reported Performance Table'!D169,'Master List'!$B$45:$D$143,3,FALSE))</f>
        <v>#N/A</v>
      </c>
      <c r="J169" s="169" t="str">
        <f>IF('Reported Performance Table'!D169="","",
  IF('Reported Performance Table'!E169="Yes",
   IF('Reported Performance Table'!F169="Premium","Premium_LUNA_CCT","LUNA_CCT"),
   IF('Reported Performance Table'!B169="Outdoor Luminaires",
    IF(OR('Reported Performance Table'!D169="Fuel Pump Canopy Luminaires",'Reported Performance Table'!D169="Sports Lighting"),
     IF('Reported Performance Table'!F169="Premium","Premium_Sports_and_Fuel_Pump_CCT", "Sports_and_Fuel_Pump_CCT"),
     IF('Reported Performance Table'!F169="Premium","Premium_Outdoor_CCT","Outdoor_CCT")),
    IF('Reported Performance Table'!F169="Premium","Premium_CCT","Reported_CCT"))))</f>
        <v/>
      </c>
      <c r="K169" t="str">
        <f>IF('Reported Performance Table'!D169="","",IF(J169="LUNA_CCT",VLOOKUP('Reported Performance Table'!D169,'Master List'!$B$45:$E$143,4,FALSE),"Reported_BUG"))</f>
        <v/>
      </c>
      <c r="L169" t="str">
        <f>IF('Reported Performance Table'!D169="","",IF(AND('Reported Performance Table'!$E169="Yes",OR('Reported Performance Table'!$D169='Master List'!$B$45,'Reported Performance Table'!$D169='Master List'!$B$46,'Reported Performance Table'!$D169='Master List'!$B$47,'Reported Performance Table'!$D169='Master List'!$B$49,'Reported Performance Table'!$D169='Master List'!$B$51,'Reported Performance Table'!$D169='Master List'!$B$115,'Reported Performance Table'!$D169='Master List'!$B$118,'Reported Performance Table'!$D169='Master List'!$B$142)),"LUNA_Dimming","Dimming_Capability_and_Range"))</f>
        <v/>
      </c>
    </row>
    <row r="170" spans="1:12" x14ac:dyDescent="0.3">
      <c r="A170" s="49">
        <v>177</v>
      </c>
      <c r="B170" s="50"/>
      <c r="D170" s="21" t="e">
        <f>VLOOKUP('Reported Performance Table'!C170,'Master List'!$B$22:$C$41,2,FALSE)</f>
        <v>#N/A</v>
      </c>
      <c r="E170" t="e">
        <f>VLOOKUP('Reported Performance Table'!D170,'Master List'!$B$45:$C$143,2,FALSE)</f>
        <v>#N/A</v>
      </c>
      <c r="F170" t="e">
        <f>VLOOKUP('Reported Performance Table'!C170,'Master List'!$B$22:$D$42,3,FALSE)</f>
        <v>#N/A</v>
      </c>
      <c r="G170" s="94" t="e">
        <f>VLOOKUP('Reported Performance Table'!B170,'Master List'!$B$11:$D$19,3,FALSE)</f>
        <v>#N/A</v>
      </c>
      <c r="H170" t="e">
        <f t="shared" si="2"/>
        <v>#N/A</v>
      </c>
      <c r="I170" t="e">
        <f>IF(VLOOKUP('Reported Performance Table'!D170,'Master List'!$B$45:$D$143,3,FALSE)="","No",VLOOKUP('Reported Performance Table'!D170,'Master List'!$B$45:$D$143,3,FALSE))</f>
        <v>#N/A</v>
      </c>
      <c r="J170" s="169" t="str">
        <f>IF('Reported Performance Table'!D170="","",
  IF('Reported Performance Table'!E170="Yes",
   IF('Reported Performance Table'!F170="Premium","Premium_LUNA_CCT","LUNA_CCT"),
   IF('Reported Performance Table'!B170="Outdoor Luminaires",
    IF(OR('Reported Performance Table'!D170="Fuel Pump Canopy Luminaires",'Reported Performance Table'!D170="Sports Lighting"),
     IF('Reported Performance Table'!F170="Premium","Premium_Sports_and_Fuel_Pump_CCT", "Sports_and_Fuel_Pump_CCT"),
     IF('Reported Performance Table'!F170="Premium","Premium_Outdoor_CCT","Outdoor_CCT")),
    IF('Reported Performance Table'!F170="Premium","Premium_CCT","Reported_CCT"))))</f>
        <v/>
      </c>
      <c r="K170" t="str">
        <f>IF('Reported Performance Table'!D170="","",IF(J170="LUNA_CCT",VLOOKUP('Reported Performance Table'!D170,'Master List'!$B$45:$E$143,4,FALSE),"Reported_BUG"))</f>
        <v/>
      </c>
      <c r="L170" t="str">
        <f>IF('Reported Performance Table'!D170="","",IF(AND('Reported Performance Table'!$E170="Yes",OR('Reported Performance Table'!$D170='Master List'!$B$45,'Reported Performance Table'!$D170='Master List'!$B$46,'Reported Performance Table'!$D170='Master List'!$B$47,'Reported Performance Table'!$D170='Master List'!$B$49,'Reported Performance Table'!$D170='Master List'!$B$51,'Reported Performance Table'!$D170='Master List'!$B$115,'Reported Performance Table'!$D170='Master List'!$B$118,'Reported Performance Table'!$D170='Master List'!$B$142)),"LUNA_Dimming","Dimming_Capability_and_Range"))</f>
        <v/>
      </c>
    </row>
    <row r="171" spans="1:12" x14ac:dyDescent="0.3">
      <c r="A171" s="49">
        <v>178</v>
      </c>
      <c r="B171" s="50"/>
      <c r="D171" s="21" t="e">
        <f>VLOOKUP('Reported Performance Table'!C171,'Master List'!$B$22:$C$41,2,FALSE)</f>
        <v>#N/A</v>
      </c>
      <c r="E171" t="e">
        <f>VLOOKUP('Reported Performance Table'!D171,'Master List'!$B$45:$C$143,2,FALSE)</f>
        <v>#N/A</v>
      </c>
      <c r="F171" t="e">
        <f>VLOOKUP('Reported Performance Table'!C171,'Master List'!$B$22:$D$42,3,FALSE)</f>
        <v>#N/A</v>
      </c>
      <c r="G171" s="94" t="e">
        <f>VLOOKUP('Reported Performance Table'!B171,'Master List'!$B$11:$D$19,3,FALSE)</f>
        <v>#N/A</v>
      </c>
      <c r="H171" t="e">
        <f t="shared" si="2"/>
        <v>#N/A</v>
      </c>
      <c r="I171" t="e">
        <f>IF(VLOOKUP('Reported Performance Table'!D171,'Master List'!$B$45:$D$143,3,FALSE)="","No",VLOOKUP('Reported Performance Table'!D171,'Master List'!$B$45:$D$143,3,FALSE))</f>
        <v>#N/A</v>
      </c>
      <c r="J171" s="169" t="str">
        <f>IF('Reported Performance Table'!D171="","",
  IF('Reported Performance Table'!E171="Yes",
   IF('Reported Performance Table'!F171="Premium","Premium_LUNA_CCT","LUNA_CCT"),
   IF('Reported Performance Table'!B171="Outdoor Luminaires",
    IF(OR('Reported Performance Table'!D171="Fuel Pump Canopy Luminaires",'Reported Performance Table'!D171="Sports Lighting"),
     IF('Reported Performance Table'!F171="Premium","Premium_Sports_and_Fuel_Pump_CCT", "Sports_and_Fuel_Pump_CCT"),
     IF('Reported Performance Table'!F171="Premium","Premium_Outdoor_CCT","Outdoor_CCT")),
    IF('Reported Performance Table'!F171="Premium","Premium_CCT","Reported_CCT"))))</f>
        <v/>
      </c>
      <c r="K171" t="str">
        <f>IF('Reported Performance Table'!D171="","",IF(J171="LUNA_CCT",VLOOKUP('Reported Performance Table'!D171,'Master List'!$B$45:$E$143,4,FALSE),"Reported_BUG"))</f>
        <v/>
      </c>
      <c r="L171" t="str">
        <f>IF('Reported Performance Table'!D171="","",IF(AND('Reported Performance Table'!$E171="Yes",OR('Reported Performance Table'!$D171='Master List'!$B$45,'Reported Performance Table'!$D171='Master List'!$B$46,'Reported Performance Table'!$D171='Master List'!$B$47,'Reported Performance Table'!$D171='Master List'!$B$49,'Reported Performance Table'!$D171='Master List'!$B$51,'Reported Performance Table'!$D171='Master List'!$B$115,'Reported Performance Table'!$D171='Master List'!$B$118,'Reported Performance Table'!$D171='Master List'!$B$142)),"LUNA_Dimming","Dimming_Capability_and_Range"))</f>
        <v/>
      </c>
    </row>
    <row r="172" spans="1:12" x14ac:dyDescent="0.3">
      <c r="A172" s="49">
        <v>179</v>
      </c>
      <c r="B172" s="50"/>
      <c r="D172" s="21" t="e">
        <f>VLOOKUP('Reported Performance Table'!C172,'Master List'!$B$22:$C$41,2,FALSE)</f>
        <v>#N/A</v>
      </c>
      <c r="E172" t="e">
        <f>VLOOKUP('Reported Performance Table'!D172,'Master List'!$B$45:$C$143,2,FALSE)</f>
        <v>#N/A</v>
      </c>
      <c r="F172" t="e">
        <f>VLOOKUP('Reported Performance Table'!C172,'Master List'!$B$22:$D$42,3,FALSE)</f>
        <v>#N/A</v>
      </c>
      <c r="G172" s="94" t="e">
        <f>VLOOKUP('Reported Performance Table'!B172,'Master List'!$B$11:$D$19,3,FALSE)</f>
        <v>#N/A</v>
      </c>
      <c r="H172" t="e">
        <f t="shared" si="2"/>
        <v>#N/A</v>
      </c>
      <c r="I172" t="e">
        <f>IF(VLOOKUP('Reported Performance Table'!D172,'Master List'!$B$45:$D$143,3,FALSE)="","No",VLOOKUP('Reported Performance Table'!D172,'Master List'!$B$45:$D$143,3,FALSE))</f>
        <v>#N/A</v>
      </c>
      <c r="J172" s="169" t="str">
        <f>IF('Reported Performance Table'!D172="","",
  IF('Reported Performance Table'!E172="Yes",
   IF('Reported Performance Table'!F172="Premium","Premium_LUNA_CCT","LUNA_CCT"),
   IF('Reported Performance Table'!B172="Outdoor Luminaires",
    IF(OR('Reported Performance Table'!D172="Fuel Pump Canopy Luminaires",'Reported Performance Table'!D172="Sports Lighting"),
     IF('Reported Performance Table'!F172="Premium","Premium_Sports_and_Fuel_Pump_CCT", "Sports_and_Fuel_Pump_CCT"),
     IF('Reported Performance Table'!F172="Premium","Premium_Outdoor_CCT","Outdoor_CCT")),
    IF('Reported Performance Table'!F172="Premium","Premium_CCT","Reported_CCT"))))</f>
        <v/>
      </c>
      <c r="K172" t="str">
        <f>IF('Reported Performance Table'!D172="","",IF(J172="LUNA_CCT",VLOOKUP('Reported Performance Table'!D172,'Master List'!$B$45:$E$143,4,FALSE),"Reported_BUG"))</f>
        <v/>
      </c>
      <c r="L172" t="str">
        <f>IF('Reported Performance Table'!D172="","",IF(AND('Reported Performance Table'!$E172="Yes",OR('Reported Performance Table'!$D172='Master List'!$B$45,'Reported Performance Table'!$D172='Master List'!$B$46,'Reported Performance Table'!$D172='Master List'!$B$47,'Reported Performance Table'!$D172='Master List'!$B$49,'Reported Performance Table'!$D172='Master List'!$B$51,'Reported Performance Table'!$D172='Master List'!$B$115,'Reported Performance Table'!$D172='Master List'!$B$118,'Reported Performance Table'!$D172='Master List'!$B$142)),"LUNA_Dimming","Dimming_Capability_and_Range"))</f>
        <v/>
      </c>
    </row>
    <row r="173" spans="1:12" x14ac:dyDescent="0.3">
      <c r="A173" s="49">
        <v>180</v>
      </c>
      <c r="B173" s="50"/>
      <c r="D173" s="21" t="e">
        <f>VLOOKUP('Reported Performance Table'!C173,'Master List'!$B$22:$C$41,2,FALSE)</f>
        <v>#N/A</v>
      </c>
      <c r="E173" t="e">
        <f>VLOOKUP('Reported Performance Table'!D173,'Master List'!$B$45:$C$143,2,FALSE)</f>
        <v>#N/A</v>
      </c>
      <c r="F173" t="e">
        <f>VLOOKUP('Reported Performance Table'!C173,'Master List'!$B$22:$D$42,3,FALSE)</f>
        <v>#N/A</v>
      </c>
      <c r="G173" s="94" t="e">
        <f>VLOOKUP('Reported Performance Table'!B173,'Master List'!$B$11:$D$19,3,FALSE)</f>
        <v>#N/A</v>
      </c>
      <c r="H173" t="e">
        <f t="shared" si="2"/>
        <v>#N/A</v>
      </c>
      <c r="I173" t="e">
        <f>IF(VLOOKUP('Reported Performance Table'!D173,'Master List'!$B$45:$D$143,3,FALSE)="","No",VLOOKUP('Reported Performance Table'!D173,'Master List'!$B$45:$D$143,3,FALSE))</f>
        <v>#N/A</v>
      </c>
      <c r="J173" s="169" t="str">
        <f>IF('Reported Performance Table'!D173="","",
  IF('Reported Performance Table'!E173="Yes",
   IF('Reported Performance Table'!F173="Premium","Premium_LUNA_CCT","LUNA_CCT"),
   IF('Reported Performance Table'!B173="Outdoor Luminaires",
    IF(OR('Reported Performance Table'!D173="Fuel Pump Canopy Luminaires",'Reported Performance Table'!D173="Sports Lighting"),
     IF('Reported Performance Table'!F173="Premium","Premium_Sports_and_Fuel_Pump_CCT", "Sports_and_Fuel_Pump_CCT"),
     IF('Reported Performance Table'!F173="Premium","Premium_Outdoor_CCT","Outdoor_CCT")),
    IF('Reported Performance Table'!F173="Premium","Premium_CCT","Reported_CCT"))))</f>
        <v/>
      </c>
      <c r="K173" t="str">
        <f>IF('Reported Performance Table'!D173="","",IF(J173="LUNA_CCT",VLOOKUP('Reported Performance Table'!D173,'Master List'!$B$45:$E$143,4,FALSE),"Reported_BUG"))</f>
        <v/>
      </c>
      <c r="L173" t="str">
        <f>IF('Reported Performance Table'!D173="","",IF(AND('Reported Performance Table'!$E173="Yes",OR('Reported Performance Table'!$D173='Master List'!$B$45,'Reported Performance Table'!$D173='Master List'!$B$46,'Reported Performance Table'!$D173='Master List'!$B$47,'Reported Performance Table'!$D173='Master List'!$B$49,'Reported Performance Table'!$D173='Master List'!$B$51,'Reported Performance Table'!$D173='Master List'!$B$115,'Reported Performance Table'!$D173='Master List'!$B$118,'Reported Performance Table'!$D173='Master List'!$B$142)),"LUNA_Dimming","Dimming_Capability_and_Range"))</f>
        <v/>
      </c>
    </row>
    <row r="174" spans="1:12" x14ac:dyDescent="0.3">
      <c r="A174" s="49">
        <v>181</v>
      </c>
      <c r="B174" s="50"/>
      <c r="D174" s="21" t="e">
        <f>VLOOKUP('Reported Performance Table'!C174,'Master List'!$B$22:$C$41,2,FALSE)</f>
        <v>#N/A</v>
      </c>
      <c r="E174" t="e">
        <f>VLOOKUP('Reported Performance Table'!D174,'Master List'!$B$45:$C$143,2,FALSE)</f>
        <v>#N/A</v>
      </c>
      <c r="F174" t="e">
        <f>VLOOKUP('Reported Performance Table'!C174,'Master List'!$B$22:$D$42,3,FALSE)</f>
        <v>#N/A</v>
      </c>
      <c r="G174" s="94" t="e">
        <f>VLOOKUP('Reported Performance Table'!B174,'Master List'!$B$11:$D$19,3,FALSE)</f>
        <v>#N/A</v>
      </c>
      <c r="H174" t="e">
        <f t="shared" si="2"/>
        <v>#N/A</v>
      </c>
      <c r="I174" t="e">
        <f>IF(VLOOKUP('Reported Performance Table'!D174,'Master List'!$B$45:$D$143,3,FALSE)="","No",VLOOKUP('Reported Performance Table'!D174,'Master List'!$B$45:$D$143,3,FALSE))</f>
        <v>#N/A</v>
      </c>
      <c r="J174" s="169" t="str">
        <f>IF('Reported Performance Table'!D174="","",
  IF('Reported Performance Table'!E174="Yes",
   IF('Reported Performance Table'!F174="Premium","Premium_LUNA_CCT","LUNA_CCT"),
   IF('Reported Performance Table'!B174="Outdoor Luminaires",
    IF(OR('Reported Performance Table'!D174="Fuel Pump Canopy Luminaires",'Reported Performance Table'!D174="Sports Lighting"),
     IF('Reported Performance Table'!F174="Premium","Premium_Sports_and_Fuel_Pump_CCT", "Sports_and_Fuel_Pump_CCT"),
     IF('Reported Performance Table'!F174="Premium","Premium_Outdoor_CCT","Outdoor_CCT")),
    IF('Reported Performance Table'!F174="Premium","Premium_CCT","Reported_CCT"))))</f>
        <v/>
      </c>
      <c r="K174" t="str">
        <f>IF('Reported Performance Table'!D174="","",IF(J174="LUNA_CCT",VLOOKUP('Reported Performance Table'!D174,'Master List'!$B$45:$E$143,4,FALSE),"Reported_BUG"))</f>
        <v/>
      </c>
      <c r="L174" t="str">
        <f>IF('Reported Performance Table'!D174="","",IF(AND('Reported Performance Table'!$E174="Yes",OR('Reported Performance Table'!$D174='Master List'!$B$45,'Reported Performance Table'!$D174='Master List'!$B$46,'Reported Performance Table'!$D174='Master List'!$B$47,'Reported Performance Table'!$D174='Master List'!$B$49,'Reported Performance Table'!$D174='Master List'!$B$51,'Reported Performance Table'!$D174='Master List'!$B$115,'Reported Performance Table'!$D174='Master List'!$B$118,'Reported Performance Table'!$D174='Master List'!$B$142)),"LUNA_Dimming","Dimming_Capability_and_Range"))</f>
        <v/>
      </c>
    </row>
    <row r="175" spans="1:12" x14ac:dyDescent="0.3">
      <c r="A175" s="49">
        <v>182</v>
      </c>
      <c r="B175" s="50"/>
      <c r="D175" s="21" t="e">
        <f>VLOOKUP('Reported Performance Table'!C175,'Master List'!$B$22:$C$41,2,FALSE)</f>
        <v>#N/A</v>
      </c>
      <c r="E175" t="e">
        <f>VLOOKUP('Reported Performance Table'!D175,'Master List'!$B$45:$C$143,2,FALSE)</f>
        <v>#N/A</v>
      </c>
      <c r="F175" t="e">
        <f>VLOOKUP('Reported Performance Table'!C175,'Master List'!$B$22:$D$42,3,FALSE)</f>
        <v>#N/A</v>
      </c>
      <c r="G175" s="94" t="e">
        <f>VLOOKUP('Reported Performance Table'!B175,'Master List'!$B$11:$D$19,3,FALSE)</f>
        <v>#N/A</v>
      </c>
      <c r="H175" t="e">
        <f t="shared" si="2"/>
        <v>#N/A</v>
      </c>
      <c r="I175" t="e">
        <f>IF(VLOOKUP('Reported Performance Table'!D175,'Master List'!$B$45:$D$143,3,FALSE)="","No",VLOOKUP('Reported Performance Table'!D175,'Master List'!$B$45:$D$143,3,FALSE))</f>
        <v>#N/A</v>
      </c>
      <c r="J175" s="169" t="str">
        <f>IF('Reported Performance Table'!D175="","",
  IF('Reported Performance Table'!E175="Yes",
   IF('Reported Performance Table'!F175="Premium","Premium_LUNA_CCT","LUNA_CCT"),
   IF('Reported Performance Table'!B175="Outdoor Luminaires",
    IF(OR('Reported Performance Table'!D175="Fuel Pump Canopy Luminaires",'Reported Performance Table'!D175="Sports Lighting"),
     IF('Reported Performance Table'!F175="Premium","Premium_Sports_and_Fuel_Pump_CCT", "Sports_and_Fuel_Pump_CCT"),
     IF('Reported Performance Table'!F175="Premium","Premium_Outdoor_CCT","Outdoor_CCT")),
    IF('Reported Performance Table'!F175="Premium","Premium_CCT","Reported_CCT"))))</f>
        <v/>
      </c>
      <c r="K175" t="str">
        <f>IF('Reported Performance Table'!D175="","",IF(J175="LUNA_CCT",VLOOKUP('Reported Performance Table'!D175,'Master List'!$B$45:$E$143,4,FALSE),"Reported_BUG"))</f>
        <v/>
      </c>
      <c r="L175" t="str">
        <f>IF('Reported Performance Table'!D175="","",IF(AND('Reported Performance Table'!$E175="Yes",OR('Reported Performance Table'!$D175='Master List'!$B$45,'Reported Performance Table'!$D175='Master List'!$B$46,'Reported Performance Table'!$D175='Master List'!$B$47,'Reported Performance Table'!$D175='Master List'!$B$49,'Reported Performance Table'!$D175='Master List'!$B$51,'Reported Performance Table'!$D175='Master List'!$B$115,'Reported Performance Table'!$D175='Master List'!$B$118,'Reported Performance Table'!$D175='Master List'!$B$142)),"LUNA_Dimming","Dimming_Capability_and_Range"))</f>
        <v/>
      </c>
    </row>
    <row r="176" spans="1:12" x14ac:dyDescent="0.3">
      <c r="A176" s="49">
        <v>183</v>
      </c>
      <c r="B176" s="50"/>
      <c r="D176" s="21" t="e">
        <f>VLOOKUP('Reported Performance Table'!C176,'Master List'!$B$22:$C$41,2,FALSE)</f>
        <v>#N/A</v>
      </c>
      <c r="E176" t="e">
        <f>VLOOKUP('Reported Performance Table'!D176,'Master List'!$B$45:$C$143,2,FALSE)</f>
        <v>#N/A</v>
      </c>
      <c r="F176" t="e">
        <f>VLOOKUP('Reported Performance Table'!C176,'Master List'!$B$22:$D$42,3,FALSE)</f>
        <v>#N/A</v>
      </c>
      <c r="G176" s="94" t="e">
        <f>VLOOKUP('Reported Performance Table'!B176,'Master List'!$B$11:$D$19,3,FALSE)</f>
        <v>#N/A</v>
      </c>
      <c r="H176" t="e">
        <f t="shared" si="2"/>
        <v>#N/A</v>
      </c>
      <c r="I176" t="e">
        <f>IF(VLOOKUP('Reported Performance Table'!D176,'Master List'!$B$45:$D$143,3,FALSE)="","No",VLOOKUP('Reported Performance Table'!D176,'Master List'!$B$45:$D$143,3,FALSE))</f>
        <v>#N/A</v>
      </c>
      <c r="J176" s="169" t="str">
        <f>IF('Reported Performance Table'!D176="","",
  IF('Reported Performance Table'!E176="Yes",
   IF('Reported Performance Table'!F176="Premium","Premium_LUNA_CCT","LUNA_CCT"),
   IF('Reported Performance Table'!B176="Outdoor Luminaires",
    IF(OR('Reported Performance Table'!D176="Fuel Pump Canopy Luminaires",'Reported Performance Table'!D176="Sports Lighting"),
     IF('Reported Performance Table'!F176="Premium","Premium_Sports_and_Fuel_Pump_CCT", "Sports_and_Fuel_Pump_CCT"),
     IF('Reported Performance Table'!F176="Premium","Premium_Outdoor_CCT","Outdoor_CCT")),
    IF('Reported Performance Table'!F176="Premium","Premium_CCT","Reported_CCT"))))</f>
        <v/>
      </c>
      <c r="K176" t="str">
        <f>IF('Reported Performance Table'!D176="","",IF(J176="LUNA_CCT",VLOOKUP('Reported Performance Table'!D176,'Master List'!$B$45:$E$143,4,FALSE),"Reported_BUG"))</f>
        <v/>
      </c>
      <c r="L176" t="str">
        <f>IF('Reported Performance Table'!D176="","",IF(AND('Reported Performance Table'!$E176="Yes",OR('Reported Performance Table'!$D176='Master List'!$B$45,'Reported Performance Table'!$D176='Master List'!$B$46,'Reported Performance Table'!$D176='Master List'!$B$47,'Reported Performance Table'!$D176='Master List'!$B$49,'Reported Performance Table'!$D176='Master List'!$B$51,'Reported Performance Table'!$D176='Master List'!$B$115,'Reported Performance Table'!$D176='Master List'!$B$118,'Reported Performance Table'!$D176='Master List'!$B$142)),"LUNA_Dimming","Dimming_Capability_and_Range"))</f>
        <v/>
      </c>
    </row>
    <row r="177" spans="1:12" x14ac:dyDescent="0.3">
      <c r="A177" s="49">
        <v>184</v>
      </c>
      <c r="B177" s="50"/>
      <c r="D177" s="21" t="e">
        <f>VLOOKUP('Reported Performance Table'!C177,'Master List'!$B$22:$C$41,2,FALSE)</f>
        <v>#N/A</v>
      </c>
      <c r="E177" t="e">
        <f>VLOOKUP('Reported Performance Table'!D177,'Master List'!$B$45:$C$143,2,FALSE)</f>
        <v>#N/A</v>
      </c>
      <c r="F177" t="e">
        <f>VLOOKUP('Reported Performance Table'!C177,'Master List'!$B$22:$D$42,3,FALSE)</f>
        <v>#N/A</v>
      </c>
      <c r="G177" s="94" t="e">
        <f>VLOOKUP('Reported Performance Table'!B177,'Master List'!$B$11:$D$19,3,FALSE)</f>
        <v>#N/A</v>
      </c>
      <c r="H177" t="e">
        <f t="shared" si="2"/>
        <v>#N/A</v>
      </c>
      <c r="I177" t="e">
        <f>IF(VLOOKUP('Reported Performance Table'!D177,'Master List'!$B$45:$D$143,3,FALSE)="","No",VLOOKUP('Reported Performance Table'!D177,'Master List'!$B$45:$D$143,3,FALSE))</f>
        <v>#N/A</v>
      </c>
      <c r="J177" s="169" t="str">
        <f>IF('Reported Performance Table'!D177="","",
  IF('Reported Performance Table'!E177="Yes",
   IF('Reported Performance Table'!F177="Premium","Premium_LUNA_CCT","LUNA_CCT"),
   IF('Reported Performance Table'!B177="Outdoor Luminaires",
    IF(OR('Reported Performance Table'!D177="Fuel Pump Canopy Luminaires",'Reported Performance Table'!D177="Sports Lighting"),
     IF('Reported Performance Table'!F177="Premium","Premium_Sports_and_Fuel_Pump_CCT", "Sports_and_Fuel_Pump_CCT"),
     IF('Reported Performance Table'!F177="Premium","Premium_Outdoor_CCT","Outdoor_CCT")),
    IF('Reported Performance Table'!F177="Premium","Premium_CCT","Reported_CCT"))))</f>
        <v/>
      </c>
      <c r="K177" t="str">
        <f>IF('Reported Performance Table'!D177="","",IF(J177="LUNA_CCT",VLOOKUP('Reported Performance Table'!D177,'Master List'!$B$45:$E$143,4,FALSE),"Reported_BUG"))</f>
        <v/>
      </c>
      <c r="L177" t="str">
        <f>IF('Reported Performance Table'!D177="","",IF(AND('Reported Performance Table'!$E177="Yes",OR('Reported Performance Table'!$D177='Master List'!$B$45,'Reported Performance Table'!$D177='Master List'!$B$46,'Reported Performance Table'!$D177='Master List'!$B$47,'Reported Performance Table'!$D177='Master List'!$B$49,'Reported Performance Table'!$D177='Master List'!$B$51,'Reported Performance Table'!$D177='Master List'!$B$115,'Reported Performance Table'!$D177='Master List'!$B$118,'Reported Performance Table'!$D177='Master List'!$B$142)),"LUNA_Dimming","Dimming_Capability_and_Range"))</f>
        <v/>
      </c>
    </row>
    <row r="178" spans="1:12" x14ac:dyDescent="0.3">
      <c r="A178" s="49">
        <v>185</v>
      </c>
      <c r="B178" s="50"/>
      <c r="D178" s="21" t="e">
        <f>VLOOKUP('Reported Performance Table'!C178,'Master List'!$B$22:$C$41,2,FALSE)</f>
        <v>#N/A</v>
      </c>
      <c r="E178" t="e">
        <f>VLOOKUP('Reported Performance Table'!D178,'Master List'!$B$45:$C$143,2,FALSE)</f>
        <v>#N/A</v>
      </c>
      <c r="F178" t="e">
        <f>VLOOKUP('Reported Performance Table'!C178,'Master List'!$B$22:$D$42,3,FALSE)</f>
        <v>#N/A</v>
      </c>
      <c r="G178" s="94" t="e">
        <f>VLOOKUP('Reported Performance Table'!B178,'Master List'!$B$11:$D$19,3,FALSE)</f>
        <v>#N/A</v>
      </c>
      <c r="H178" t="e">
        <f t="shared" si="2"/>
        <v>#N/A</v>
      </c>
      <c r="I178" t="e">
        <f>IF(VLOOKUP('Reported Performance Table'!D178,'Master List'!$B$45:$D$143,3,FALSE)="","No",VLOOKUP('Reported Performance Table'!D178,'Master List'!$B$45:$D$143,3,FALSE))</f>
        <v>#N/A</v>
      </c>
      <c r="J178" s="169" t="str">
        <f>IF('Reported Performance Table'!D178="","",
  IF('Reported Performance Table'!E178="Yes",
   IF('Reported Performance Table'!F178="Premium","Premium_LUNA_CCT","LUNA_CCT"),
   IF('Reported Performance Table'!B178="Outdoor Luminaires",
    IF(OR('Reported Performance Table'!D178="Fuel Pump Canopy Luminaires",'Reported Performance Table'!D178="Sports Lighting"),
     IF('Reported Performance Table'!F178="Premium","Premium_Sports_and_Fuel_Pump_CCT", "Sports_and_Fuel_Pump_CCT"),
     IF('Reported Performance Table'!F178="Premium","Premium_Outdoor_CCT","Outdoor_CCT")),
    IF('Reported Performance Table'!F178="Premium","Premium_CCT","Reported_CCT"))))</f>
        <v/>
      </c>
      <c r="K178" t="str">
        <f>IF('Reported Performance Table'!D178="","",IF(J178="LUNA_CCT",VLOOKUP('Reported Performance Table'!D178,'Master List'!$B$45:$E$143,4,FALSE),"Reported_BUG"))</f>
        <v/>
      </c>
      <c r="L178" t="str">
        <f>IF('Reported Performance Table'!D178="","",IF(AND('Reported Performance Table'!$E178="Yes",OR('Reported Performance Table'!$D178='Master List'!$B$45,'Reported Performance Table'!$D178='Master List'!$B$46,'Reported Performance Table'!$D178='Master List'!$B$47,'Reported Performance Table'!$D178='Master List'!$B$49,'Reported Performance Table'!$D178='Master List'!$B$51,'Reported Performance Table'!$D178='Master List'!$B$115,'Reported Performance Table'!$D178='Master List'!$B$118,'Reported Performance Table'!$D178='Master List'!$B$142)),"LUNA_Dimming","Dimming_Capability_and_Range"))</f>
        <v/>
      </c>
    </row>
    <row r="179" spans="1:12" x14ac:dyDescent="0.3">
      <c r="A179" s="49">
        <v>186</v>
      </c>
      <c r="B179" s="50"/>
      <c r="D179" s="21" t="e">
        <f>VLOOKUP('Reported Performance Table'!C179,'Master List'!$B$22:$C$41,2,FALSE)</f>
        <v>#N/A</v>
      </c>
      <c r="E179" t="e">
        <f>VLOOKUP('Reported Performance Table'!D179,'Master List'!$B$45:$C$143,2,FALSE)</f>
        <v>#N/A</v>
      </c>
      <c r="F179" t="e">
        <f>VLOOKUP('Reported Performance Table'!C179,'Master List'!$B$22:$D$42,3,FALSE)</f>
        <v>#N/A</v>
      </c>
      <c r="G179" s="94" t="e">
        <f>VLOOKUP('Reported Performance Table'!B179,'Master List'!$B$11:$D$19,3,FALSE)</f>
        <v>#N/A</v>
      </c>
      <c r="H179" t="e">
        <f t="shared" si="2"/>
        <v>#N/A</v>
      </c>
      <c r="I179" t="e">
        <f>IF(VLOOKUP('Reported Performance Table'!D179,'Master List'!$B$45:$D$143,3,FALSE)="","No",VLOOKUP('Reported Performance Table'!D179,'Master List'!$B$45:$D$143,3,FALSE))</f>
        <v>#N/A</v>
      </c>
      <c r="J179" s="169" t="str">
        <f>IF('Reported Performance Table'!D179="","",
  IF('Reported Performance Table'!E179="Yes",
   IF('Reported Performance Table'!F179="Premium","Premium_LUNA_CCT","LUNA_CCT"),
   IF('Reported Performance Table'!B179="Outdoor Luminaires",
    IF(OR('Reported Performance Table'!D179="Fuel Pump Canopy Luminaires",'Reported Performance Table'!D179="Sports Lighting"),
     IF('Reported Performance Table'!F179="Premium","Premium_Sports_and_Fuel_Pump_CCT", "Sports_and_Fuel_Pump_CCT"),
     IF('Reported Performance Table'!F179="Premium","Premium_Outdoor_CCT","Outdoor_CCT")),
    IF('Reported Performance Table'!F179="Premium","Premium_CCT","Reported_CCT"))))</f>
        <v/>
      </c>
      <c r="K179" t="str">
        <f>IF('Reported Performance Table'!D179="","",IF(J179="LUNA_CCT",VLOOKUP('Reported Performance Table'!D179,'Master List'!$B$45:$E$143,4,FALSE),"Reported_BUG"))</f>
        <v/>
      </c>
      <c r="L179" t="str">
        <f>IF('Reported Performance Table'!D179="","",IF(AND('Reported Performance Table'!$E179="Yes",OR('Reported Performance Table'!$D179='Master List'!$B$45,'Reported Performance Table'!$D179='Master List'!$B$46,'Reported Performance Table'!$D179='Master List'!$B$47,'Reported Performance Table'!$D179='Master List'!$B$49,'Reported Performance Table'!$D179='Master List'!$B$51,'Reported Performance Table'!$D179='Master List'!$B$115,'Reported Performance Table'!$D179='Master List'!$B$118,'Reported Performance Table'!$D179='Master List'!$B$142)),"LUNA_Dimming","Dimming_Capability_and_Range"))</f>
        <v/>
      </c>
    </row>
    <row r="180" spans="1:12" x14ac:dyDescent="0.3">
      <c r="A180" s="49">
        <v>187</v>
      </c>
      <c r="B180" s="50"/>
      <c r="D180" s="21" t="e">
        <f>VLOOKUP('Reported Performance Table'!C180,'Master List'!$B$22:$C$41,2,FALSE)</f>
        <v>#N/A</v>
      </c>
      <c r="E180" t="e">
        <f>VLOOKUP('Reported Performance Table'!D180,'Master List'!$B$45:$C$143,2,FALSE)</f>
        <v>#N/A</v>
      </c>
      <c r="F180" t="e">
        <f>VLOOKUP('Reported Performance Table'!C180,'Master List'!$B$22:$D$42,3,FALSE)</f>
        <v>#N/A</v>
      </c>
      <c r="G180" s="94" t="e">
        <f>VLOOKUP('Reported Performance Table'!B180,'Master List'!$B$11:$D$19,3,FALSE)</f>
        <v>#N/A</v>
      </c>
      <c r="H180" t="e">
        <f t="shared" si="2"/>
        <v>#N/A</v>
      </c>
      <c r="I180" t="e">
        <f>IF(VLOOKUP('Reported Performance Table'!D180,'Master List'!$B$45:$D$143,3,FALSE)="","No",VLOOKUP('Reported Performance Table'!D180,'Master List'!$B$45:$D$143,3,FALSE))</f>
        <v>#N/A</v>
      </c>
      <c r="J180" s="169" t="str">
        <f>IF('Reported Performance Table'!D180="","",
  IF('Reported Performance Table'!E180="Yes",
   IF('Reported Performance Table'!F180="Premium","Premium_LUNA_CCT","LUNA_CCT"),
   IF('Reported Performance Table'!B180="Outdoor Luminaires",
    IF(OR('Reported Performance Table'!D180="Fuel Pump Canopy Luminaires",'Reported Performance Table'!D180="Sports Lighting"),
     IF('Reported Performance Table'!F180="Premium","Premium_Sports_and_Fuel_Pump_CCT", "Sports_and_Fuel_Pump_CCT"),
     IF('Reported Performance Table'!F180="Premium","Premium_Outdoor_CCT","Outdoor_CCT")),
    IF('Reported Performance Table'!F180="Premium","Premium_CCT","Reported_CCT"))))</f>
        <v/>
      </c>
      <c r="K180" t="str">
        <f>IF('Reported Performance Table'!D180="","",IF(J180="LUNA_CCT",VLOOKUP('Reported Performance Table'!D180,'Master List'!$B$45:$E$143,4,FALSE),"Reported_BUG"))</f>
        <v/>
      </c>
      <c r="L180" t="str">
        <f>IF('Reported Performance Table'!D180="","",IF(AND('Reported Performance Table'!$E180="Yes",OR('Reported Performance Table'!$D180='Master List'!$B$45,'Reported Performance Table'!$D180='Master List'!$B$46,'Reported Performance Table'!$D180='Master List'!$B$47,'Reported Performance Table'!$D180='Master List'!$B$49,'Reported Performance Table'!$D180='Master List'!$B$51,'Reported Performance Table'!$D180='Master List'!$B$115,'Reported Performance Table'!$D180='Master List'!$B$118,'Reported Performance Table'!$D180='Master List'!$B$142)),"LUNA_Dimming","Dimming_Capability_and_Range"))</f>
        <v/>
      </c>
    </row>
    <row r="181" spans="1:12" x14ac:dyDescent="0.3">
      <c r="A181" s="49">
        <v>188</v>
      </c>
      <c r="B181" s="50"/>
      <c r="D181" s="21" t="e">
        <f>VLOOKUP('Reported Performance Table'!C181,'Master List'!$B$22:$C$41,2,FALSE)</f>
        <v>#N/A</v>
      </c>
      <c r="E181" t="e">
        <f>VLOOKUP('Reported Performance Table'!D181,'Master List'!$B$45:$C$143,2,FALSE)</f>
        <v>#N/A</v>
      </c>
      <c r="F181" t="e">
        <f>VLOOKUP('Reported Performance Table'!C181,'Master List'!$B$22:$D$42,3,FALSE)</f>
        <v>#N/A</v>
      </c>
      <c r="G181" s="94" t="e">
        <f>VLOOKUP('Reported Performance Table'!B181,'Master List'!$B$11:$D$19,3,FALSE)</f>
        <v>#N/A</v>
      </c>
      <c r="H181" t="e">
        <f t="shared" si="2"/>
        <v>#N/A</v>
      </c>
      <c r="I181" t="e">
        <f>IF(VLOOKUP('Reported Performance Table'!D181,'Master List'!$B$45:$D$143,3,FALSE)="","No",VLOOKUP('Reported Performance Table'!D181,'Master List'!$B$45:$D$143,3,FALSE))</f>
        <v>#N/A</v>
      </c>
      <c r="J181" s="169" t="str">
        <f>IF('Reported Performance Table'!D181="","",
  IF('Reported Performance Table'!E181="Yes",
   IF('Reported Performance Table'!F181="Premium","Premium_LUNA_CCT","LUNA_CCT"),
   IF('Reported Performance Table'!B181="Outdoor Luminaires",
    IF(OR('Reported Performance Table'!D181="Fuel Pump Canopy Luminaires",'Reported Performance Table'!D181="Sports Lighting"),
     IF('Reported Performance Table'!F181="Premium","Premium_Sports_and_Fuel_Pump_CCT", "Sports_and_Fuel_Pump_CCT"),
     IF('Reported Performance Table'!F181="Premium","Premium_Outdoor_CCT","Outdoor_CCT")),
    IF('Reported Performance Table'!F181="Premium","Premium_CCT","Reported_CCT"))))</f>
        <v/>
      </c>
      <c r="K181" t="str">
        <f>IF('Reported Performance Table'!D181="","",IF(J181="LUNA_CCT",VLOOKUP('Reported Performance Table'!D181,'Master List'!$B$45:$E$143,4,FALSE),"Reported_BUG"))</f>
        <v/>
      </c>
      <c r="L181" t="str">
        <f>IF('Reported Performance Table'!D181="","",IF(AND('Reported Performance Table'!$E181="Yes",OR('Reported Performance Table'!$D181='Master List'!$B$45,'Reported Performance Table'!$D181='Master List'!$B$46,'Reported Performance Table'!$D181='Master List'!$B$47,'Reported Performance Table'!$D181='Master List'!$B$49,'Reported Performance Table'!$D181='Master List'!$B$51,'Reported Performance Table'!$D181='Master List'!$B$115,'Reported Performance Table'!$D181='Master List'!$B$118,'Reported Performance Table'!$D181='Master List'!$B$142)),"LUNA_Dimming","Dimming_Capability_and_Range"))</f>
        <v/>
      </c>
    </row>
    <row r="182" spans="1:12" x14ac:dyDescent="0.3">
      <c r="A182" s="49">
        <v>189</v>
      </c>
      <c r="B182" s="50"/>
      <c r="D182" s="21" t="e">
        <f>VLOOKUP('Reported Performance Table'!C182,'Master List'!$B$22:$C$41,2,FALSE)</f>
        <v>#N/A</v>
      </c>
      <c r="E182" t="e">
        <f>VLOOKUP('Reported Performance Table'!D182,'Master List'!$B$45:$C$143,2,FALSE)</f>
        <v>#N/A</v>
      </c>
      <c r="F182" t="e">
        <f>VLOOKUP('Reported Performance Table'!C182,'Master List'!$B$22:$D$42,3,FALSE)</f>
        <v>#N/A</v>
      </c>
      <c r="G182" s="94" t="e">
        <f>VLOOKUP('Reported Performance Table'!B182,'Master List'!$B$11:$D$19,3,FALSE)</f>
        <v>#N/A</v>
      </c>
      <c r="H182" t="e">
        <f t="shared" si="2"/>
        <v>#N/A</v>
      </c>
      <c r="I182" t="e">
        <f>IF(VLOOKUP('Reported Performance Table'!D182,'Master List'!$B$45:$D$143,3,FALSE)="","No",VLOOKUP('Reported Performance Table'!D182,'Master List'!$B$45:$D$143,3,FALSE))</f>
        <v>#N/A</v>
      </c>
      <c r="J182" s="169" t="str">
        <f>IF('Reported Performance Table'!D182="","",
  IF('Reported Performance Table'!E182="Yes",
   IF('Reported Performance Table'!F182="Premium","Premium_LUNA_CCT","LUNA_CCT"),
   IF('Reported Performance Table'!B182="Outdoor Luminaires",
    IF(OR('Reported Performance Table'!D182="Fuel Pump Canopy Luminaires",'Reported Performance Table'!D182="Sports Lighting"),
     IF('Reported Performance Table'!F182="Premium","Premium_Sports_and_Fuel_Pump_CCT", "Sports_and_Fuel_Pump_CCT"),
     IF('Reported Performance Table'!F182="Premium","Premium_Outdoor_CCT","Outdoor_CCT")),
    IF('Reported Performance Table'!F182="Premium","Premium_CCT","Reported_CCT"))))</f>
        <v/>
      </c>
      <c r="K182" t="str">
        <f>IF('Reported Performance Table'!D182="","",IF(J182="LUNA_CCT",VLOOKUP('Reported Performance Table'!D182,'Master List'!$B$45:$E$143,4,FALSE),"Reported_BUG"))</f>
        <v/>
      </c>
      <c r="L182" t="str">
        <f>IF('Reported Performance Table'!D182="","",IF(AND('Reported Performance Table'!$E182="Yes",OR('Reported Performance Table'!$D182='Master List'!$B$45,'Reported Performance Table'!$D182='Master List'!$B$46,'Reported Performance Table'!$D182='Master List'!$B$47,'Reported Performance Table'!$D182='Master List'!$B$49,'Reported Performance Table'!$D182='Master List'!$B$51,'Reported Performance Table'!$D182='Master List'!$B$115,'Reported Performance Table'!$D182='Master List'!$B$118,'Reported Performance Table'!$D182='Master List'!$B$142)),"LUNA_Dimming","Dimming_Capability_and_Range"))</f>
        <v/>
      </c>
    </row>
    <row r="183" spans="1:12" x14ac:dyDescent="0.3">
      <c r="A183" s="49">
        <v>190</v>
      </c>
      <c r="B183" s="50"/>
      <c r="D183" s="21" t="e">
        <f>VLOOKUP('Reported Performance Table'!C183,'Master List'!$B$22:$C$41,2,FALSE)</f>
        <v>#N/A</v>
      </c>
      <c r="E183" t="e">
        <f>VLOOKUP('Reported Performance Table'!D183,'Master List'!$B$45:$C$143,2,FALSE)</f>
        <v>#N/A</v>
      </c>
      <c r="F183" t="e">
        <f>VLOOKUP('Reported Performance Table'!C183,'Master List'!$B$22:$D$42,3,FALSE)</f>
        <v>#N/A</v>
      </c>
      <c r="G183" s="94" t="e">
        <f>VLOOKUP('Reported Performance Table'!B183,'Master List'!$B$11:$D$19,3,FALSE)</f>
        <v>#N/A</v>
      </c>
      <c r="H183" t="e">
        <f t="shared" si="2"/>
        <v>#N/A</v>
      </c>
      <c r="I183" t="e">
        <f>IF(VLOOKUP('Reported Performance Table'!D183,'Master List'!$B$45:$D$143,3,FALSE)="","No",VLOOKUP('Reported Performance Table'!D183,'Master List'!$B$45:$D$143,3,FALSE))</f>
        <v>#N/A</v>
      </c>
      <c r="J183" s="169" t="str">
        <f>IF('Reported Performance Table'!D183="","",
  IF('Reported Performance Table'!E183="Yes",
   IF('Reported Performance Table'!F183="Premium","Premium_LUNA_CCT","LUNA_CCT"),
   IF('Reported Performance Table'!B183="Outdoor Luminaires",
    IF(OR('Reported Performance Table'!D183="Fuel Pump Canopy Luminaires",'Reported Performance Table'!D183="Sports Lighting"),
     IF('Reported Performance Table'!F183="Premium","Premium_Sports_and_Fuel_Pump_CCT", "Sports_and_Fuel_Pump_CCT"),
     IF('Reported Performance Table'!F183="Premium","Premium_Outdoor_CCT","Outdoor_CCT")),
    IF('Reported Performance Table'!F183="Premium","Premium_CCT","Reported_CCT"))))</f>
        <v/>
      </c>
      <c r="K183" t="str">
        <f>IF('Reported Performance Table'!D183="","",IF(J183="LUNA_CCT",VLOOKUP('Reported Performance Table'!D183,'Master List'!$B$45:$E$143,4,FALSE),"Reported_BUG"))</f>
        <v/>
      </c>
      <c r="L183" t="str">
        <f>IF('Reported Performance Table'!D183="","",IF(AND('Reported Performance Table'!$E183="Yes",OR('Reported Performance Table'!$D183='Master List'!$B$45,'Reported Performance Table'!$D183='Master List'!$B$46,'Reported Performance Table'!$D183='Master List'!$B$47,'Reported Performance Table'!$D183='Master List'!$B$49,'Reported Performance Table'!$D183='Master List'!$B$51,'Reported Performance Table'!$D183='Master List'!$B$115,'Reported Performance Table'!$D183='Master List'!$B$118,'Reported Performance Table'!$D183='Master List'!$B$142)),"LUNA_Dimming","Dimming_Capability_and_Range"))</f>
        <v/>
      </c>
    </row>
    <row r="184" spans="1:12" x14ac:dyDescent="0.3">
      <c r="A184" s="49">
        <v>191</v>
      </c>
      <c r="B184" s="50"/>
      <c r="D184" s="21" t="e">
        <f>VLOOKUP('Reported Performance Table'!C184,'Master List'!$B$22:$C$41,2,FALSE)</f>
        <v>#N/A</v>
      </c>
      <c r="E184" t="e">
        <f>VLOOKUP('Reported Performance Table'!D184,'Master List'!$B$45:$C$143,2,FALSE)</f>
        <v>#N/A</v>
      </c>
      <c r="F184" t="e">
        <f>VLOOKUP('Reported Performance Table'!C184,'Master List'!$B$22:$D$42,3,FALSE)</f>
        <v>#N/A</v>
      </c>
      <c r="G184" s="94" t="e">
        <f>VLOOKUP('Reported Performance Table'!B184,'Master List'!$B$11:$D$19,3,FALSE)</f>
        <v>#N/A</v>
      </c>
      <c r="H184" t="e">
        <f t="shared" si="2"/>
        <v>#N/A</v>
      </c>
      <c r="I184" t="e">
        <f>IF(VLOOKUP('Reported Performance Table'!D184,'Master List'!$B$45:$D$143,3,FALSE)="","No",VLOOKUP('Reported Performance Table'!D184,'Master List'!$B$45:$D$143,3,FALSE))</f>
        <v>#N/A</v>
      </c>
      <c r="J184" s="169" t="str">
        <f>IF('Reported Performance Table'!D184="","",
  IF('Reported Performance Table'!E184="Yes",
   IF('Reported Performance Table'!F184="Premium","Premium_LUNA_CCT","LUNA_CCT"),
   IF('Reported Performance Table'!B184="Outdoor Luminaires",
    IF(OR('Reported Performance Table'!D184="Fuel Pump Canopy Luminaires",'Reported Performance Table'!D184="Sports Lighting"),
     IF('Reported Performance Table'!F184="Premium","Premium_Sports_and_Fuel_Pump_CCT", "Sports_and_Fuel_Pump_CCT"),
     IF('Reported Performance Table'!F184="Premium","Premium_Outdoor_CCT","Outdoor_CCT")),
    IF('Reported Performance Table'!F184="Premium","Premium_CCT","Reported_CCT"))))</f>
        <v/>
      </c>
      <c r="K184" t="str">
        <f>IF('Reported Performance Table'!D184="","",IF(J184="LUNA_CCT",VLOOKUP('Reported Performance Table'!D184,'Master List'!$B$45:$E$143,4,FALSE),"Reported_BUG"))</f>
        <v/>
      </c>
      <c r="L184" t="str">
        <f>IF('Reported Performance Table'!D184="","",IF(AND('Reported Performance Table'!$E184="Yes",OR('Reported Performance Table'!$D184='Master List'!$B$45,'Reported Performance Table'!$D184='Master List'!$B$46,'Reported Performance Table'!$D184='Master List'!$B$47,'Reported Performance Table'!$D184='Master List'!$B$49,'Reported Performance Table'!$D184='Master List'!$B$51,'Reported Performance Table'!$D184='Master List'!$B$115,'Reported Performance Table'!$D184='Master List'!$B$118,'Reported Performance Table'!$D184='Master List'!$B$142)),"LUNA_Dimming","Dimming_Capability_and_Range"))</f>
        <v/>
      </c>
    </row>
    <row r="185" spans="1:12" x14ac:dyDescent="0.3">
      <c r="A185" s="49">
        <v>192</v>
      </c>
      <c r="B185" s="50"/>
      <c r="D185" s="21" t="e">
        <f>VLOOKUP('Reported Performance Table'!C185,'Master List'!$B$22:$C$41,2,FALSE)</f>
        <v>#N/A</v>
      </c>
      <c r="E185" t="e">
        <f>VLOOKUP('Reported Performance Table'!D185,'Master List'!$B$45:$C$143,2,FALSE)</f>
        <v>#N/A</v>
      </c>
      <c r="F185" t="e">
        <f>VLOOKUP('Reported Performance Table'!C185,'Master List'!$B$22:$D$42,3,FALSE)</f>
        <v>#N/A</v>
      </c>
      <c r="G185" s="94" t="e">
        <f>VLOOKUP('Reported Performance Table'!B185,'Master List'!$B$11:$D$19,3,FALSE)</f>
        <v>#N/A</v>
      </c>
      <c r="H185" t="e">
        <f t="shared" si="2"/>
        <v>#N/A</v>
      </c>
      <c r="I185" t="e">
        <f>IF(VLOOKUP('Reported Performance Table'!D185,'Master List'!$B$45:$D$143,3,FALSE)="","No",VLOOKUP('Reported Performance Table'!D185,'Master List'!$B$45:$D$143,3,FALSE))</f>
        <v>#N/A</v>
      </c>
      <c r="J185" s="169" t="str">
        <f>IF('Reported Performance Table'!D185="","",
  IF('Reported Performance Table'!E185="Yes",
   IF('Reported Performance Table'!F185="Premium","Premium_LUNA_CCT","LUNA_CCT"),
   IF('Reported Performance Table'!B185="Outdoor Luminaires",
    IF(OR('Reported Performance Table'!D185="Fuel Pump Canopy Luminaires",'Reported Performance Table'!D185="Sports Lighting"),
     IF('Reported Performance Table'!F185="Premium","Premium_Sports_and_Fuel_Pump_CCT", "Sports_and_Fuel_Pump_CCT"),
     IF('Reported Performance Table'!F185="Premium","Premium_Outdoor_CCT","Outdoor_CCT")),
    IF('Reported Performance Table'!F185="Premium","Premium_CCT","Reported_CCT"))))</f>
        <v/>
      </c>
      <c r="K185" t="str">
        <f>IF('Reported Performance Table'!D185="","",IF(J185="LUNA_CCT",VLOOKUP('Reported Performance Table'!D185,'Master List'!$B$45:$E$143,4,FALSE),"Reported_BUG"))</f>
        <v/>
      </c>
      <c r="L185" t="str">
        <f>IF('Reported Performance Table'!D185="","",IF(AND('Reported Performance Table'!$E185="Yes",OR('Reported Performance Table'!$D185='Master List'!$B$45,'Reported Performance Table'!$D185='Master List'!$B$46,'Reported Performance Table'!$D185='Master List'!$B$47,'Reported Performance Table'!$D185='Master List'!$B$49,'Reported Performance Table'!$D185='Master List'!$B$51,'Reported Performance Table'!$D185='Master List'!$B$115,'Reported Performance Table'!$D185='Master List'!$B$118,'Reported Performance Table'!$D185='Master List'!$B$142)),"LUNA_Dimming","Dimming_Capability_and_Range"))</f>
        <v/>
      </c>
    </row>
    <row r="186" spans="1:12" x14ac:dyDescent="0.3">
      <c r="A186" s="49">
        <v>193</v>
      </c>
      <c r="B186" s="50"/>
      <c r="D186" s="21" t="e">
        <f>VLOOKUP('Reported Performance Table'!C186,'Master List'!$B$22:$C$41,2,FALSE)</f>
        <v>#N/A</v>
      </c>
      <c r="E186" t="e">
        <f>VLOOKUP('Reported Performance Table'!D186,'Master List'!$B$45:$C$143,2,FALSE)</f>
        <v>#N/A</v>
      </c>
      <c r="F186" t="e">
        <f>VLOOKUP('Reported Performance Table'!C186,'Master List'!$B$22:$D$42,3,FALSE)</f>
        <v>#N/A</v>
      </c>
      <c r="G186" s="94" t="e">
        <f>VLOOKUP('Reported Performance Table'!B186,'Master List'!$B$11:$D$19,3,FALSE)</f>
        <v>#N/A</v>
      </c>
      <c r="H186" t="e">
        <f t="shared" si="2"/>
        <v>#N/A</v>
      </c>
      <c r="I186" t="e">
        <f>IF(VLOOKUP('Reported Performance Table'!D186,'Master List'!$B$45:$D$143,3,FALSE)="","No",VLOOKUP('Reported Performance Table'!D186,'Master List'!$B$45:$D$143,3,FALSE))</f>
        <v>#N/A</v>
      </c>
      <c r="J186" s="169" t="str">
        <f>IF('Reported Performance Table'!D186="","",
  IF('Reported Performance Table'!E186="Yes",
   IF('Reported Performance Table'!F186="Premium","Premium_LUNA_CCT","LUNA_CCT"),
   IF('Reported Performance Table'!B186="Outdoor Luminaires",
    IF(OR('Reported Performance Table'!D186="Fuel Pump Canopy Luminaires",'Reported Performance Table'!D186="Sports Lighting"),
     IF('Reported Performance Table'!F186="Premium","Premium_Sports_and_Fuel_Pump_CCT", "Sports_and_Fuel_Pump_CCT"),
     IF('Reported Performance Table'!F186="Premium","Premium_Outdoor_CCT","Outdoor_CCT")),
    IF('Reported Performance Table'!F186="Premium","Premium_CCT","Reported_CCT"))))</f>
        <v/>
      </c>
      <c r="K186" t="str">
        <f>IF('Reported Performance Table'!D186="","",IF(J186="LUNA_CCT",VLOOKUP('Reported Performance Table'!D186,'Master List'!$B$45:$E$143,4,FALSE),"Reported_BUG"))</f>
        <v/>
      </c>
      <c r="L186" t="str">
        <f>IF('Reported Performance Table'!D186="","",IF(AND('Reported Performance Table'!$E186="Yes",OR('Reported Performance Table'!$D186='Master List'!$B$45,'Reported Performance Table'!$D186='Master List'!$B$46,'Reported Performance Table'!$D186='Master List'!$B$47,'Reported Performance Table'!$D186='Master List'!$B$49,'Reported Performance Table'!$D186='Master List'!$B$51,'Reported Performance Table'!$D186='Master List'!$B$115,'Reported Performance Table'!$D186='Master List'!$B$118,'Reported Performance Table'!$D186='Master List'!$B$142)),"LUNA_Dimming","Dimming_Capability_and_Range"))</f>
        <v/>
      </c>
    </row>
    <row r="187" spans="1:12" x14ac:dyDescent="0.3">
      <c r="A187" s="49">
        <v>194</v>
      </c>
      <c r="B187" s="50"/>
      <c r="D187" s="21" t="e">
        <f>VLOOKUP('Reported Performance Table'!C187,'Master List'!$B$22:$C$41,2,FALSE)</f>
        <v>#N/A</v>
      </c>
      <c r="E187" t="e">
        <f>VLOOKUP('Reported Performance Table'!D187,'Master List'!$B$45:$C$143,2,FALSE)</f>
        <v>#N/A</v>
      </c>
      <c r="F187" t="e">
        <f>VLOOKUP('Reported Performance Table'!C187,'Master List'!$B$22:$D$42,3,FALSE)</f>
        <v>#N/A</v>
      </c>
      <c r="G187" s="94" t="e">
        <f>VLOOKUP('Reported Performance Table'!B187,'Master List'!$B$11:$D$19,3,FALSE)</f>
        <v>#N/A</v>
      </c>
      <c r="H187" t="e">
        <f t="shared" si="2"/>
        <v>#N/A</v>
      </c>
      <c r="I187" t="e">
        <f>IF(VLOOKUP('Reported Performance Table'!D187,'Master List'!$B$45:$D$143,3,FALSE)="","No",VLOOKUP('Reported Performance Table'!D187,'Master List'!$B$45:$D$143,3,FALSE))</f>
        <v>#N/A</v>
      </c>
      <c r="J187" s="169" t="str">
        <f>IF('Reported Performance Table'!D187="","",
  IF('Reported Performance Table'!E187="Yes",
   IF('Reported Performance Table'!F187="Premium","Premium_LUNA_CCT","LUNA_CCT"),
   IF('Reported Performance Table'!B187="Outdoor Luminaires",
    IF(OR('Reported Performance Table'!D187="Fuel Pump Canopy Luminaires",'Reported Performance Table'!D187="Sports Lighting"),
     IF('Reported Performance Table'!F187="Premium","Premium_Sports_and_Fuel_Pump_CCT", "Sports_and_Fuel_Pump_CCT"),
     IF('Reported Performance Table'!F187="Premium","Premium_Outdoor_CCT","Outdoor_CCT")),
    IF('Reported Performance Table'!F187="Premium","Premium_CCT","Reported_CCT"))))</f>
        <v/>
      </c>
      <c r="K187" t="str">
        <f>IF('Reported Performance Table'!D187="","",IF(J187="LUNA_CCT",VLOOKUP('Reported Performance Table'!D187,'Master List'!$B$45:$E$143,4,FALSE),"Reported_BUG"))</f>
        <v/>
      </c>
      <c r="L187" t="str">
        <f>IF('Reported Performance Table'!D187="","",IF(AND('Reported Performance Table'!$E187="Yes",OR('Reported Performance Table'!$D187='Master List'!$B$45,'Reported Performance Table'!$D187='Master List'!$B$46,'Reported Performance Table'!$D187='Master List'!$B$47,'Reported Performance Table'!$D187='Master List'!$B$49,'Reported Performance Table'!$D187='Master List'!$B$51,'Reported Performance Table'!$D187='Master List'!$B$115,'Reported Performance Table'!$D187='Master List'!$B$118,'Reported Performance Table'!$D187='Master List'!$B$142)),"LUNA_Dimming","Dimming_Capability_and_Range"))</f>
        <v/>
      </c>
    </row>
    <row r="188" spans="1:12" x14ac:dyDescent="0.3">
      <c r="A188" s="49">
        <v>195</v>
      </c>
      <c r="B188" s="50"/>
      <c r="D188" s="21" t="e">
        <f>VLOOKUP('Reported Performance Table'!C188,'Master List'!$B$22:$C$41,2,FALSE)</f>
        <v>#N/A</v>
      </c>
      <c r="E188" t="e">
        <f>VLOOKUP('Reported Performance Table'!D188,'Master List'!$B$45:$C$143,2,FALSE)</f>
        <v>#N/A</v>
      </c>
      <c r="F188" t="e">
        <f>VLOOKUP('Reported Performance Table'!C188,'Master List'!$B$22:$D$42,3,FALSE)</f>
        <v>#N/A</v>
      </c>
      <c r="G188" s="94" t="e">
        <f>VLOOKUP('Reported Performance Table'!B188,'Master List'!$B$11:$D$19,3,FALSE)</f>
        <v>#N/A</v>
      </c>
      <c r="H188" t="e">
        <f t="shared" si="2"/>
        <v>#N/A</v>
      </c>
      <c r="I188" t="e">
        <f>IF(VLOOKUP('Reported Performance Table'!D188,'Master List'!$B$45:$D$143,3,FALSE)="","No",VLOOKUP('Reported Performance Table'!D188,'Master List'!$B$45:$D$143,3,FALSE))</f>
        <v>#N/A</v>
      </c>
      <c r="J188" s="169" t="str">
        <f>IF('Reported Performance Table'!D188="","",
  IF('Reported Performance Table'!E188="Yes",
   IF('Reported Performance Table'!F188="Premium","Premium_LUNA_CCT","LUNA_CCT"),
   IF('Reported Performance Table'!B188="Outdoor Luminaires",
    IF(OR('Reported Performance Table'!D188="Fuel Pump Canopy Luminaires",'Reported Performance Table'!D188="Sports Lighting"),
     IF('Reported Performance Table'!F188="Premium","Premium_Sports_and_Fuel_Pump_CCT", "Sports_and_Fuel_Pump_CCT"),
     IF('Reported Performance Table'!F188="Premium","Premium_Outdoor_CCT","Outdoor_CCT")),
    IF('Reported Performance Table'!F188="Premium","Premium_CCT","Reported_CCT"))))</f>
        <v/>
      </c>
      <c r="K188" t="str">
        <f>IF('Reported Performance Table'!D188="","",IF(J188="LUNA_CCT",VLOOKUP('Reported Performance Table'!D188,'Master List'!$B$45:$E$143,4,FALSE),"Reported_BUG"))</f>
        <v/>
      </c>
      <c r="L188" t="str">
        <f>IF('Reported Performance Table'!D188="","",IF(AND('Reported Performance Table'!$E188="Yes",OR('Reported Performance Table'!$D188='Master List'!$B$45,'Reported Performance Table'!$D188='Master List'!$B$46,'Reported Performance Table'!$D188='Master List'!$B$47,'Reported Performance Table'!$D188='Master List'!$B$49,'Reported Performance Table'!$D188='Master List'!$B$51,'Reported Performance Table'!$D188='Master List'!$B$115,'Reported Performance Table'!$D188='Master List'!$B$118,'Reported Performance Table'!$D188='Master List'!$B$142)),"LUNA_Dimming","Dimming_Capability_and_Range"))</f>
        <v/>
      </c>
    </row>
    <row r="189" spans="1:12" x14ac:dyDescent="0.3">
      <c r="A189" s="49">
        <v>196</v>
      </c>
      <c r="B189" s="50"/>
      <c r="D189" s="21" t="e">
        <f>VLOOKUP('Reported Performance Table'!C189,'Master List'!$B$22:$C$41,2,FALSE)</f>
        <v>#N/A</v>
      </c>
      <c r="E189" t="e">
        <f>VLOOKUP('Reported Performance Table'!D189,'Master List'!$B$45:$C$143,2,FALSE)</f>
        <v>#N/A</v>
      </c>
      <c r="F189" t="e">
        <f>VLOOKUP('Reported Performance Table'!C189,'Master List'!$B$22:$D$42,3,FALSE)</f>
        <v>#N/A</v>
      </c>
      <c r="G189" s="94" t="e">
        <f>VLOOKUP('Reported Performance Table'!B189,'Master List'!$B$11:$D$19,3,FALSE)</f>
        <v>#N/A</v>
      </c>
      <c r="H189" t="e">
        <f t="shared" si="2"/>
        <v>#N/A</v>
      </c>
      <c r="I189" t="e">
        <f>IF(VLOOKUP('Reported Performance Table'!D189,'Master List'!$B$45:$D$143,3,FALSE)="","No",VLOOKUP('Reported Performance Table'!D189,'Master List'!$B$45:$D$143,3,FALSE))</f>
        <v>#N/A</v>
      </c>
      <c r="J189" s="169" t="str">
        <f>IF('Reported Performance Table'!D189="","",
  IF('Reported Performance Table'!E189="Yes",
   IF('Reported Performance Table'!F189="Premium","Premium_LUNA_CCT","LUNA_CCT"),
   IF('Reported Performance Table'!B189="Outdoor Luminaires",
    IF(OR('Reported Performance Table'!D189="Fuel Pump Canopy Luminaires",'Reported Performance Table'!D189="Sports Lighting"),
     IF('Reported Performance Table'!F189="Premium","Premium_Sports_and_Fuel_Pump_CCT", "Sports_and_Fuel_Pump_CCT"),
     IF('Reported Performance Table'!F189="Premium","Premium_Outdoor_CCT","Outdoor_CCT")),
    IF('Reported Performance Table'!F189="Premium","Premium_CCT","Reported_CCT"))))</f>
        <v/>
      </c>
      <c r="K189" t="str">
        <f>IF('Reported Performance Table'!D189="","",IF(J189="LUNA_CCT",VLOOKUP('Reported Performance Table'!D189,'Master List'!$B$45:$E$143,4,FALSE),"Reported_BUG"))</f>
        <v/>
      </c>
      <c r="L189" t="str">
        <f>IF('Reported Performance Table'!D189="","",IF(AND('Reported Performance Table'!$E189="Yes",OR('Reported Performance Table'!$D189='Master List'!$B$45,'Reported Performance Table'!$D189='Master List'!$B$46,'Reported Performance Table'!$D189='Master List'!$B$47,'Reported Performance Table'!$D189='Master List'!$B$49,'Reported Performance Table'!$D189='Master List'!$B$51,'Reported Performance Table'!$D189='Master List'!$B$115,'Reported Performance Table'!$D189='Master List'!$B$118,'Reported Performance Table'!$D189='Master List'!$B$142)),"LUNA_Dimming","Dimming_Capability_and_Range"))</f>
        <v/>
      </c>
    </row>
    <row r="190" spans="1:12" x14ac:dyDescent="0.3">
      <c r="A190" s="49">
        <v>197</v>
      </c>
      <c r="B190" s="50"/>
      <c r="D190" s="21" t="e">
        <f>VLOOKUP('Reported Performance Table'!C190,'Master List'!$B$22:$C$41,2,FALSE)</f>
        <v>#N/A</v>
      </c>
      <c r="E190" t="e">
        <f>VLOOKUP('Reported Performance Table'!D190,'Master List'!$B$45:$C$143,2,FALSE)</f>
        <v>#N/A</v>
      </c>
      <c r="F190" t="e">
        <f>VLOOKUP('Reported Performance Table'!C190,'Master List'!$B$22:$D$42,3,FALSE)</f>
        <v>#N/A</v>
      </c>
      <c r="G190" s="94" t="e">
        <f>VLOOKUP('Reported Performance Table'!B190,'Master List'!$B$11:$D$19,3,FALSE)</f>
        <v>#N/A</v>
      </c>
      <c r="H190" t="e">
        <f t="shared" si="2"/>
        <v>#N/A</v>
      </c>
      <c r="I190" t="e">
        <f>IF(VLOOKUP('Reported Performance Table'!D190,'Master List'!$B$45:$D$143,3,FALSE)="","No",VLOOKUP('Reported Performance Table'!D190,'Master List'!$B$45:$D$143,3,FALSE))</f>
        <v>#N/A</v>
      </c>
      <c r="J190" s="169" t="str">
        <f>IF('Reported Performance Table'!D190="","",
  IF('Reported Performance Table'!E190="Yes",
   IF('Reported Performance Table'!F190="Premium","Premium_LUNA_CCT","LUNA_CCT"),
   IF('Reported Performance Table'!B190="Outdoor Luminaires",
    IF(OR('Reported Performance Table'!D190="Fuel Pump Canopy Luminaires",'Reported Performance Table'!D190="Sports Lighting"),
     IF('Reported Performance Table'!F190="Premium","Premium_Sports_and_Fuel_Pump_CCT", "Sports_and_Fuel_Pump_CCT"),
     IF('Reported Performance Table'!F190="Premium","Premium_Outdoor_CCT","Outdoor_CCT")),
    IF('Reported Performance Table'!F190="Premium","Premium_CCT","Reported_CCT"))))</f>
        <v/>
      </c>
      <c r="K190" t="str">
        <f>IF('Reported Performance Table'!D190="","",IF(J190="LUNA_CCT",VLOOKUP('Reported Performance Table'!D190,'Master List'!$B$45:$E$143,4,FALSE),"Reported_BUG"))</f>
        <v/>
      </c>
      <c r="L190" t="str">
        <f>IF('Reported Performance Table'!D190="","",IF(AND('Reported Performance Table'!$E190="Yes",OR('Reported Performance Table'!$D190='Master List'!$B$45,'Reported Performance Table'!$D190='Master List'!$B$46,'Reported Performance Table'!$D190='Master List'!$B$47,'Reported Performance Table'!$D190='Master List'!$B$49,'Reported Performance Table'!$D190='Master List'!$B$51,'Reported Performance Table'!$D190='Master List'!$B$115,'Reported Performance Table'!$D190='Master List'!$B$118,'Reported Performance Table'!$D190='Master List'!$B$142)),"LUNA_Dimming","Dimming_Capability_and_Range"))</f>
        <v/>
      </c>
    </row>
    <row r="191" spans="1:12" x14ac:dyDescent="0.3">
      <c r="A191" s="49">
        <v>198</v>
      </c>
      <c r="B191" s="50"/>
      <c r="D191" s="21" t="e">
        <f>VLOOKUP('Reported Performance Table'!C191,'Master List'!$B$22:$C$41,2,FALSE)</f>
        <v>#N/A</v>
      </c>
      <c r="E191" t="e">
        <f>VLOOKUP('Reported Performance Table'!D191,'Master List'!$B$45:$C$143,2,FALSE)</f>
        <v>#N/A</v>
      </c>
      <c r="F191" t="e">
        <f>VLOOKUP('Reported Performance Table'!C191,'Master List'!$B$22:$D$42,3,FALSE)</f>
        <v>#N/A</v>
      </c>
      <c r="G191" s="94" t="e">
        <f>VLOOKUP('Reported Performance Table'!B191,'Master List'!$B$11:$D$19,3,FALSE)</f>
        <v>#N/A</v>
      </c>
      <c r="H191" t="e">
        <f t="shared" si="2"/>
        <v>#N/A</v>
      </c>
      <c r="I191" t="e">
        <f>IF(VLOOKUP('Reported Performance Table'!D191,'Master List'!$B$45:$D$143,3,FALSE)="","No",VLOOKUP('Reported Performance Table'!D191,'Master List'!$B$45:$D$143,3,FALSE))</f>
        <v>#N/A</v>
      </c>
      <c r="J191" s="169" t="str">
        <f>IF('Reported Performance Table'!D191="","",
  IF('Reported Performance Table'!E191="Yes",
   IF('Reported Performance Table'!F191="Premium","Premium_LUNA_CCT","LUNA_CCT"),
   IF('Reported Performance Table'!B191="Outdoor Luminaires",
    IF(OR('Reported Performance Table'!D191="Fuel Pump Canopy Luminaires",'Reported Performance Table'!D191="Sports Lighting"),
     IF('Reported Performance Table'!F191="Premium","Premium_Sports_and_Fuel_Pump_CCT", "Sports_and_Fuel_Pump_CCT"),
     IF('Reported Performance Table'!F191="Premium","Premium_Outdoor_CCT","Outdoor_CCT")),
    IF('Reported Performance Table'!F191="Premium","Premium_CCT","Reported_CCT"))))</f>
        <v/>
      </c>
      <c r="K191" t="str">
        <f>IF('Reported Performance Table'!D191="","",IF(J191="LUNA_CCT",VLOOKUP('Reported Performance Table'!D191,'Master List'!$B$45:$E$143,4,FALSE),"Reported_BUG"))</f>
        <v/>
      </c>
      <c r="L191" t="str">
        <f>IF('Reported Performance Table'!D191="","",IF(AND('Reported Performance Table'!$E191="Yes",OR('Reported Performance Table'!$D191='Master List'!$B$45,'Reported Performance Table'!$D191='Master List'!$B$46,'Reported Performance Table'!$D191='Master List'!$B$47,'Reported Performance Table'!$D191='Master List'!$B$49,'Reported Performance Table'!$D191='Master List'!$B$51,'Reported Performance Table'!$D191='Master List'!$B$115,'Reported Performance Table'!$D191='Master List'!$B$118,'Reported Performance Table'!$D191='Master List'!$B$142)),"LUNA_Dimming","Dimming_Capability_and_Range"))</f>
        <v/>
      </c>
    </row>
    <row r="192" spans="1:12" x14ac:dyDescent="0.3">
      <c r="A192" s="49">
        <v>199</v>
      </c>
      <c r="B192" s="50"/>
      <c r="D192" s="21" t="e">
        <f>VLOOKUP('Reported Performance Table'!C192,'Master List'!$B$22:$C$41,2,FALSE)</f>
        <v>#N/A</v>
      </c>
      <c r="E192" t="e">
        <f>VLOOKUP('Reported Performance Table'!D192,'Master List'!$B$45:$C$143,2,FALSE)</f>
        <v>#N/A</v>
      </c>
      <c r="F192" t="e">
        <f>VLOOKUP('Reported Performance Table'!C192,'Master List'!$B$22:$D$42,3,FALSE)</f>
        <v>#N/A</v>
      </c>
      <c r="G192" s="94" t="e">
        <f>VLOOKUP('Reported Performance Table'!B192,'Master List'!$B$11:$D$19,3,FALSE)</f>
        <v>#N/A</v>
      </c>
      <c r="H192" t="e">
        <f t="shared" si="2"/>
        <v>#N/A</v>
      </c>
      <c r="I192" t="e">
        <f>IF(VLOOKUP('Reported Performance Table'!D192,'Master List'!$B$45:$D$143,3,FALSE)="","No",VLOOKUP('Reported Performance Table'!D192,'Master List'!$B$45:$D$143,3,FALSE))</f>
        <v>#N/A</v>
      </c>
      <c r="J192" s="169" t="str">
        <f>IF('Reported Performance Table'!D192="","",
  IF('Reported Performance Table'!E192="Yes",
   IF('Reported Performance Table'!F192="Premium","Premium_LUNA_CCT","LUNA_CCT"),
   IF('Reported Performance Table'!B192="Outdoor Luminaires",
    IF(OR('Reported Performance Table'!D192="Fuel Pump Canopy Luminaires",'Reported Performance Table'!D192="Sports Lighting"),
     IF('Reported Performance Table'!F192="Premium","Premium_Sports_and_Fuel_Pump_CCT", "Sports_and_Fuel_Pump_CCT"),
     IF('Reported Performance Table'!F192="Premium","Premium_Outdoor_CCT","Outdoor_CCT")),
    IF('Reported Performance Table'!F192="Premium","Premium_CCT","Reported_CCT"))))</f>
        <v/>
      </c>
      <c r="K192" t="str">
        <f>IF('Reported Performance Table'!D192="","",IF(J192="LUNA_CCT",VLOOKUP('Reported Performance Table'!D192,'Master List'!$B$45:$E$143,4,FALSE),"Reported_BUG"))</f>
        <v/>
      </c>
      <c r="L192" t="str">
        <f>IF('Reported Performance Table'!D192="","",IF(AND('Reported Performance Table'!$E192="Yes",OR('Reported Performance Table'!$D192='Master List'!$B$45,'Reported Performance Table'!$D192='Master List'!$B$46,'Reported Performance Table'!$D192='Master List'!$B$47,'Reported Performance Table'!$D192='Master List'!$B$49,'Reported Performance Table'!$D192='Master List'!$B$51,'Reported Performance Table'!$D192='Master List'!$B$115,'Reported Performance Table'!$D192='Master List'!$B$118,'Reported Performance Table'!$D192='Master List'!$B$142)),"LUNA_Dimming","Dimming_Capability_and_Range"))</f>
        <v/>
      </c>
    </row>
    <row r="193" spans="1:12" x14ac:dyDescent="0.3">
      <c r="A193" s="49">
        <v>200</v>
      </c>
      <c r="B193" s="50"/>
      <c r="D193" s="21" t="e">
        <f>VLOOKUP('Reported Performance Table'!C193,'Master List'!$B$22:$C$41,2,FALSE)</f>
        <v>#N/A</v>
      </c>
      <c r="E193" t="e">
        <f>VLOOKUP('Reported Performance Table'!D193,'Master List'!$B$45:$C$143,2,FALSE)</f>
        <v>#N/A</v>
      </c>
      <c r="F193" t="e">
        <f>VLOOKUP('Reported Performance Table'!C193,'Master List'!$B$22:$D$42,3,FALSE)</f>
        <v>#N/A</v>
      </c>
      <c r="G193" s="94" t="e">
        <f>VLOOKUP('Reported Performance Table'!B193,'Master List'!$B$11:$D$19,3,FALSE)</f>
        <v>#N/A</v>
      </c>
      <c r="H193" t="e">
        <f t="shared" si="2"/>
        <v>#N/A</v>
      </c>
      <c r="I193" t="e">
        <f>IF(VLOOKUP('Reported Performance Table'!D193,'Master List'!$B$45:$D$143,3,FALSE)="","No",VLOOKUP('Reported Performance Table'!D193,'Master List'!$B$45:$D$143,3,FALSE))</f>
        <v>#N/A</v>
      </c>
      <c r="J193" s="169" t="str">
        <f>IF('Reported Performance Table'!D193="","",
  IF('Reported Performance Table'!E193="Yes",
   IF('Reported Performance Table'!F193="Premium","Premium_LUNA_CCT","LUNA_CCT"),
   IF('Reported Performance Table'!B193="Outdoor Luminaires",
    IF(OR('Reported Performance Table'!D193="Fuel Pump Canopy Luminaires",'Reported Performance Table'!D193="Sports Lighting"),
     IF('Reported Performance Table'!F193="Premium","Premium_Sports_and_Fuel_Pump_CCT", "Sports_and_Fuel_Pump_CCT"),
     IF('Reported Performance Table'!F193="Premium","Premium_Outdoor_CCT","Outdoor_CCT")),
    IF('Reported Performance Table'!F193="Premium","Premium_CCT","Reported_CCT"))))</f>
        <v/>
      </c>
      <c r="K193" t="str">
        <f>IF('Reported Performance Table'!D193="","",IF(J193="LUNA_CCT",VLOOKUP('Reported Performance Table'!D193,'Master List'!$B$45:$E$143,4,FALSE),"Reported_BUG"))</f>
        <v/>
      </c>
      <c r="L193" t="str">
        <f>IF('Reported Performance Table'!D193="","",IF(AND('Reported Performance Table'!$E193="Yes",OR('Reported Performance Table'!$D193='Master List'!$B$45,'Reported Performance Table'!$D193='Master List'!$B$46,'Reported Performance Table'!$D193='Master List'!$B$47,'Reported Performance Table'!$D193='Master List'!$B$49,'Reported Performance Table'!$D193='Master List'!$B$51,'Reported Performance Table'!$D193='Master List'!$B$115,'Reported Performance Table'!$D193='Master List'!$B$118,'Reported Performance Table'!$D193='Master List'!$B$142)),"LUNA_Dimming","Dimming_Capability_and_Range"))</f>
        <v/>
      </c>
    </row>
    <row r="194" spans="1:12" x14ac:dyDescent="0.3">
      <c r="A194" s="49">
        <v>201</v>
      </c>
      <c r="B194" s="50"/>
      <c r="D194" s="21" t="e">
        <f>VLOOKUP('Reported Performance Table'!C194,'Master List'!$B$22:$C$41,2,FALSE)</f>
        <v>#N/A</v>
      </c>
      <c r="E194" t="e">
        <f>VLOOKUP('Reported Performance Table'!D194,'Master List'!$B$45:$C$143,2,FALSE)</f>
        <v>#N/A</v>
      </c>
      <c r="F194" t="e">
        <f>VLOOKUP('Reported Performance Table'!C194,'Master List'!$B$22:$D$42,3,FALSE)</f>
        <v>#N/A</v>
      </c>
      <c r="G194" s="94" t="e">
        <f>VLOOKUP('Reported Performance Table'!B194,'Master List'!$B$11:$D$19,3,FALSE)</f>
        <v>#N/A</v>
      </c>
      <c r="H194" t="e">
        <f t="shared" si="2"/>
        <v>#N/A</v>
      </c>
      <c r="I194" t="e">
        <f>IF(VLOOKUP('Reported Performance Table'!D194,'Master List'!$B$45:$D$143,3,FALSE)="","No",VLOOKUP('Reported Performance Table'!D194,'Master List'!$B$45:$D$143,3,FALSE))</f>
        <v>#N/A</v>
      </c>
      <c r="J194" s="169" t="str">
        <f>IF('Reported Performance Table'!D194="","",
  IF('Reported Performance Table'!E194="Yes",
   IF('Reported Performance Table'!F194="Premium","Premium_LUNA_CCT","LUNA_CCT"),
   IF('Reported Performance Table'!B194="Outdoor Luminaires",
    IF(OR('Reported Performance Table'!D194="Fuel Pump Canopy Luminaires",'Reported Performance Table'!D194="Sports Lighting"),
     IF('Reported Performance Table'!F194="Premium","Premium_Sports_and_Fuel_Pump_CCT", "Sports_and_Fuel_Pump_CCT"),
     IF('Reported Performance Table'!F194="Premium","Premium_Outdoor_CCT","Outdoor_CCT")),
    IF('Reported Performance Table'!F194="Premium","Premium_CCT","Reported_CCT"))))</f>
        <v/>
      </c>
      <c r="K194" t="str">
        <f>IF('Reported Performance Table'!D194="","",IF(J194="LUNA_CCT",VLOOKUP('Reported Performance Table'!D194,'Master List'!$B$45:$E$143,4,FALSE),"Reported_BUG"))</f>
        <v/>
      </c>
      <c r="L194" t="str">
        <f>IF('Reported Performance Table'!D194="","",IF(AND('Reported Performance Table'!$E194="Yes",OR('Reported Performance Table'!$D194='Master List'!$B$45,'Reported Performance Table'!$D194='Master List'!$B$46,'Reported Performance Table'!$D194='Master List'!$B$47,'Reported Performance Table'!$D194='Master List'!$B$49,'Reported Performance Table'!$D194='Master List'!$B$51,'Reported Performance Table'!$D194='Master List'!$B$115,'Reported Performance Table'!$D194='Master List'!$B$118,'Reported Performance Table'!$D194='Master List'!$B$142)),"LUNA_Dimming","Dimming_Capability_and_Range"))</f>
        <v/>
      </c>
    </row>
    <row r="195" spans="1:12" x14ac:dyDescent="0.3">
      <c r="A195" s="49">
        <v>202</v>
      </c>
      <c r="B195" s="50"/>
      <c r="D195" s="21" t="e">
        <f>VLOOKUP('Reported Performance Table'!C195,'Master List'!$B$22:$C$41,2,FALSE)</f>
        <v>#N/A</v>
      </c>
      <c r="E195" t="e">
        <f>VLOOKUP('Reported Performance Table'!D195,'Master List'!$B$45:$C$143,2,FALSE)</f>
        <v>#N/A</v>
      </c>
      <c r="F195" t="e">
        <f>VLOOKUP('Reported Performance Table'!C195,'Master List'!$B$22:$D$42,3,FALSE)</f>
        <v>#N/A</v>
      </c>
      <c r="G195" s="94" t="e">
        <f>VLOOKUP('Reported Performance Table'!B195,'Master List'!$B$11:$D$19,3,FALSE)</f>
        <v>#N/A</v>
      </c>
      <c r="H195" t="e">
        <f t="shared" si="2"/>
        <v>#N/A</v>
      </c>
      <c r="I195" t="e">
        <f>IF(VLOOKUP('Reported Performance Table'!D195,'Master List'!$B$45:$D$143,3,FALSE)="","No",VLOOKUP('Reported Performance Table'!D195,'Master List'!$B$45:$D$143,3,FALSE))</f>
        <v>#N/A</v>
      </c>
      <c r="J195" s="169" t="str">
        <f>IF('Reported Performance Table'!D195="","",
  IF('Reported Performance Table'!E195="Yes",
   IF('Reported Performance Table'!F195="Premium","Premium_LUNA_CCT","LUNA_CCT"),
   IF('Reported Performance Table'!B195="Outdoor Luminaires",
    IF(OR('Reported Performance Table'!D195="Fuel Pump Canopy Luminaires",'Reported Performance Table'!D195="Sports Lighting"),
     IF('Reported Performance Table'!F195="Premium","Premium_Sports_and_Fuel_Pump_CCT", "Sports_and_Fuel_Pump_CCT"),
     IF('Reported Performance Table'!F195="Premium","Premium_Outdoor_CCT","Outdoor_CCT")),
    IF('Reported Performance Table'!F195="Premium","Premium_CCT","Reported_CCT"))))</f>
        <v/>
      </c>
      <c r="K195" t="str">
        <f>IF('Reported Performance Table'!D195="","",IF(J195="LUNA_CCT",VLOOKUP('Reported Performance Table'!D195,'Master List'!$B$45:$E$143,4,FALSE),"Reported_BUG"))</f>
        <v/>
      </c>
      <c r="L195" t="str">
        <f>IF('Reported Performance Table'!D195="","",IF(AND('Reported Performance Table'!$E195="Yes",OR('Reported Performance Table'!$D195='Master List'!$B$45,'Reported Performance Table'!$D195='Master List'!$B$46,'Reported Performance Table'!$D195='Master List'!$B$47,'Reported Performance Table'!$D195='Master List'!$B$49,'Reported Performance Table'!$D195='Master List'!$B$51,'Reported Performance Table'!$D195='Master List'!$B$115,'Reported Performance Table'!$D195='Master List'!$B$118,'Reported Performance Table'!$D195='Master List'!$B$142)),"LUNA_Dimming","Dimming_Capability_and_Range"))</f>
        <v/>
      </c>
    </row>
    <row r="196" spans="1:12" x14ac:dyDescent="0.3">
      <c r="A196" s="49">
        <v>203</v>
      </c>
      <c r="B196" s="50"/>
      <c r="D196" s="21" t="e">
        <f>VLOOKUP('Reported Performance Table'!C196,'Master List'!$B$22:$C$41,2,FALSE)</f>
        <v>#N/A</v>
      </c>
      <c r="E196" t="e">
        <f>VLOOKUP('Reported Performance Table'!D196,'Master List'!$B$45:$C$143,2,FALSE)</f>
        <v>#N/A</v>
      </c>
      <c r="F196" t="e">
        <f>VLOOKUP('Reported Performance Table'!C196,'Master List'!$B$22:$D$42,3,FALSE)</f>
        <v>#N/A</v>
      </c>
      <c r="G196" s="94" t="e">
        <f>VLOOKUP('Reported Performance Table'!B196,'Master List'!$B$11:$D$19,3,FALSE)</f>
        <v>#N/A</v>
      </c>
      <c r="H196" t="e">
        <f t="shared" si="2"/>
        <v>#N/A</v>
      </c>
      <c r="I196" t="e">
        <f>IF(VLOOKUP('Reported Performance Table'!D196,'Master List'!$B$45:$D$143,3,FALSE)="","No",VLOOKUP('Reported Performance Table'!D196,'Master List'!$B$45:$D$143,3,FALSE))</f>
        <v>#N/A</v>
      </c>
      <c r="J196" s="169" t="str">
        <f>IF('Reported Performance Table'!D196="","",
  IF('Reported Performance Table'!E196="Yes",
   IF('Reported Performance Table'!F196="Premium","Premium_LUNA_CCT","LUNA_CCT"),
   IF('Reported Performance Table'!B196="Outdoor Luminaires",
    IF(OR('Reported Performance Table'!D196="Fuel Pump Canopy Luminaires",'Reported Performance Table'!D196="Sports Lighting"),
     IF('Reported Performance Table'!F196="Premium","Premium_Sports_and_Fuel_Pump_CCT", "Sports_and_Fuel_Pump_CCT"),
     IF('Reported Performance Table'!F196="Premium","Premium_Outdoor_CCT","Outdoor_CCT")),
    IF('Reported Performance Table'!F196="Premium","Premium_CCT","Reported_CCT"))))</f>
        <v/>
      </c>
      <c r="K196" t="str">
        <f>IF('Reported Performance Table'!D196="","",IF(J196="LUNA_CCT",VLOOKUP('Reported Performance Table'!D196,'Master List'!$B$45:$E$143,4,FALSE),"Reported_BUG"))</f>
        <v/>
      </c>
      <c r="L196" t="str">
        <f>IF('Reported Performance Table'!D196="","",IF(AND('Reported Performance Table'!$E196="Yes",OR('Reported Performance Table'!$D196='Master List'!$B$45,'Reported Performance Table'!$D196='Master List'!$B$46,'Reported Performance Table'!$D196='Master List'!$B$47,'Reported Performance Table'!$D196='Master List'!$B$49,'Reported Performance Table'!$D196='Master List'!$B$51,'Reported Performance Table'!$D196='Master List'!$B$115,'Reported Performance Table'!$D196='Master List'!$B$118,'Reported Performance Table'!$D196='Master List'!$B$142)),"LUNA_Dimming","Dimming_Capability_and_Range"))</f>
        <v/>
      </c>
    </row>
    <row r="197" spans="1:12" x14ac:dyDescent="0.3">
      <c r="A197" s="49">
        <v>204</v>
      </c>
      <c r="B197" s="50"/>
      <c r="D197" s="21" t="e">
        <f>VLOOKUP('Reported Performance Table'!C197,'Master List'!$B$22:$C$41,2,FALSE)</f>
        <v>#N/A</v>
      </c>
      <c r="E197" t="e">
        <f>VLOOKUP('Reported Performance Table'!D197,'Master List'!$B$45:$C$143,2,FALSE)</f>
        <v>#N/A</v>
      </c>
      <c r="F197" t="e">
        <f>VLOOKUP('Reported Performance Table'!C197,'Master List'!$B$22:$D$42,3,FALSE)</f>
        <v>#N/A</v>
      </c>
      <c r="G197" s="94" t="e">
        <f>VLOOKUP('Reported Performance Table'!B197,'Master List'!$B$11:$D$19,3,FALSE)</f>
        <v>#N/A</v>
      </c>
      <c r="H197" t="e">
        <f t="shared" si="2"/>
        <v>#N/A</v>
      </c>
      <c r="I197" t="e">
        <f>IF(VLOOKUP('Reported Performance Table'!D197,'Master List'!$B$45:$D$143,3,FALSE)="","No",VLOOKUP('Reported Performance Table'!D197,'Master List'!$B$45:$D$143,3,FALSE))</f>
        <v>#N/A</v>
      </c>
      <c r="J197" s="169" t="str">
        <f>IF('Reported Performance Table'!D197="","",
  IF('Reported Performance Table'!E197="Yes",
   IF('Reported Performance Table'!F197="Premium","Premium_LUNA_CCT","LUNA_CCT"),
   IF('Reported Performance Table'!B197="Outdoor Luminaires",
    IF(OR('Reported Performance Table'!D197="Fuel Pump Canopy Luminaires",'Reported Performance Table'!D197="Sports Lighting"),
     IF('Reported Performance Table'!F197="Premium","Premium_Sports_and_Fuel_Pump_CCT", "Sports_and_Fuel_Pump_CCT"),
     IF('Reported Performance Table'!F197="Premium","Premium_Outdoor_CCT","Outdoor_CCT")),
    IF('Reported Performance Table'!F197="Premium","Premium_CCT","Reported_CCT"))))</f>
        <v/>
      </c>
      <c r="K197" t="str">
        <f>IF('Reported Performance Table'!D197="","",IF(J197="LUNA_CCT",VLOOKUP('Reported Performance Table'!D197,'Master List'!$B$45:$E$143,4,FALSE),"Reported_BUG"))</f>
        <v/>
      </c>
      <c r="L197" t="str">
        <f>IF('Reported Performance Table'!D197="","",IF(AND('Reported Performance Table'!$E197="Yes",OR('Reported Performance Table'!$D197='Master List'!$B$45,'Reported Performance Table'!$D197='Master List'!$B$46,'Reported Performance Table'!$D197='Master List'!$B$47,'Reported Performance Table'!$D197='Master List'!$B$49,'Reported Performance Table'!$D197='Master List'!$B$51,'Reported Performance Table'!$D197='Master List'!$B$115,'Reported Performance Table'!$D197='Master List'!$B$118,'Reported Performance Table'!$D197='Master List'!$B$142)),"LUNA_Dimming","Dimming_Capability_and_Range"))</f>
        <v/>
      </c>
    </row>
    <row r="198" spans="1:12" x14ac:dyDescent="0.3">
      <c r="A198" s="49">
        <v>205</v>
      </c>
      <c r="B198" s="50"/>
      <c r="D198" s="21" t="e">
        <f>VLOOKUP('Reported Performance Table'!C198,'Master List'!$B$22:$C$41,2,FALSE)</f>
        <v>#N/A</v>
      </c>
      <c r="E198" t="e">
        <f>VLOOKUP('Reported Performance Table'!D198,'Master List'!$B$45:$C$143,2,FALSE)</f>
        <v>#N/A</v>
      </c>
      <c r="F198" t="e">
        <f>VLOOKUP('Reported Performance Table'!C198,'Master List'!$B$22:$D$42,3,FALSE)</f>
        <v>#N/A</v>
      </c>
      <c r="G198" s="94" t="e">
        <f>VLOOKUP('Reported Performance Table'!B198,'Master List'!$B$11:$D$19,3,FALSE)</f>
        <v>#N/A</v>
      </c>
      <c r="H198" t="e">
        <f t="shared" si="2"/>
        <v>#N/A</v>
      </c>
      <c r="I198" t="e">
        <f>IF(VLOOKUP('Reported Performance Table'!D198,'Master List'!$B$45:$D$143,3,FALSE)="","No",VLOOKUP('Reported Performance Table'!D198,'Master List'!$B$45:$D$143,3,FALSE))</f>
        <v>#N/A</v>
      </c>
      <c r="J198" s="169" t="str">
        <f>IF('Reported Performance Table'!D198="","",
  IF('Reported Performance Table'!E198="Yes",
   IF('Reported Performance Table'!F198="Premium","Premium_LUNA_CCT","LUNA_CCT"),
   IF('Reported Performance Table'!B198="Outdoor Luminaires",
    IF(OR('Reported Performance Table'!D198="Fuel Pump Canopy Luminaires",'Reported Performance Table'!D198="Sports Lighting"),
     IF('Reported Performance Table'!F198="Premium","Premium_Sports_and_Fuel_Pump_CCT", "Sports_and_Fuel_Pump_CCT"),
     IF('Reported Performance Table'!F198="Premium","Premium_Outdoor_CCT","Outdoor_CCT")),
    IF('Reported Performance Table'!F198="Premium","Premium_CCT","Reported_CCT"))))</f>
        <v/>
      </c>
      <c r="K198" t="str">
        <f>IF('Reported Performance Table'!D198="","",IF(J198="LUNA_CCT",VLOOKUP('Reported Performance Table'!D198,'Master List'!$B$45:$E$143,4,FALSE),"Reported_BUG"))</f>
        <v/>
      </c>
      <c r="L198" t="str">
        <f>IF('Reported Performance Table'!D198="","",IF(AND('Reported Performance Table'!$E198="Yes",OR('Reported Performance Table'!$D198='Master List'!$B$45,'Reported Performance Table'!$D198='Master List'!$B$46,'Reported Performance Table'!$D198='Master List'!$B$47,'Reported Performance Table'!$D198='Master List'!$B$49,'Reported Performance Table'!$D198='Master List'!$B$51,'Reported Performance Table'!$D198='Master List'!$B$115,'Reported Performance Table'!$D198='Master List'!$B$118,'Reported Performance Table'!$D198='Master List'!$B$142)),"LUNA_Dimming","Dimming_Capability_and_Range"))</f>
        <v/>
      </c>
    </row>
    <row r="199" spans="1:12" x14ac:dyDescent="0.3">
      <c r="A199" s="49">
        <v>206</v>
      </c>
      <c r="B199" s="50"/>
      <c r="D199" s="21" t="e">
        <f>VLOOKUP('Reported Performance Table'!C199,'Master List'!$B$22:$C$41,2,FALSE)</f>
        <v>#N/A</v>
      </c>
      <c r="E199" t="e">
        <f>VLOOKUP('Reported Performance Table'!D199,'Master List'!$B$45:$C$143,2,FALSE)</f>
        <v>#N/A</v>
      </c>
      <c r="F199" t="e">
        <f>VLOOKUP('Reported Performance Table'!C199,'Master List'!$B$22:$D$42,3,FALSE)</f>
        <v>#N/A</v>
      </c>
      <c r="G199" s="94" t="e">
        <f>VLOOKUP('Reported Performance Table'!B199,'Master List'!$B$11:$D$19,3,FALSE)</f>
        <v>#N/A</v>
      </c>
      <c r="H199" t="e">
        <f t="shared" si="2"/>
        <v>#N/A</v>
      </c>
      <c r="I199" t="e">
        <f>IF(VLOOKUP('Reported Performance Table'!D199,'Master List'!$B$45:$D$143,3,FALSE)="","No",VLOOKUP('Reported Performance Table'!D199,'Master List'!$B$45:$D$143,3,FALSE))</f>
        <v>#N/A</v>
      </c>
      <c r="J199" s="169" t="str">
        <f>IF('Reported Performance Table'!D199="","",
  IF('Reported Performance Table'!E199="Yes",
   IF('Reported Performance Table'!F199="Premium","Premium_LUNA_CCT","LUNA_CCT"),
   IF('Reported Performance Table'!B199="Outdoor Luminaires",
    IF(OR('Reported Performance Table'!D199="Fuel Pump Canopy Luminaires",'Reported Performance Table'!D199="Sports Lighting"),
     IF('Reported Performance Table'!F199="Premium","Premium_Sports_and_Fuel_Pump_CCT", "Sports_and_Fuel_Pump_CCT"),
     IF('Reported Performance Table'!F199="Premium","Premium_Outdoor_CCT","Outdoor_CCT")),
    IF('Reported Performance Table'!F199="Premium","Premium_CCT","Reported_CCT"))))</f>
        <v/>
      </c>
      <c r="K199" t="str">
        <f>IF('Reported Performance Table'!D199="","",IF(J199="LUNA_CCT",VLOOKUP('Reported Performance Table'!D199,'Master List'!$B$45:$E$143,4,FALSE),"Reported_BUG"))</f>
        <v/>
      </c>
      <c r="L199" t="str">
        <f>IF('Reported Performance Table'!D199="","",IF(AND('Reported Performance Table'!$E199="Yes",OR('Reported Performance Table'!$D199='Master List'!$B$45,'Reported Performance Table'!$D199='Master List'!$B$46,'Reported Performance Table'!$D199='Master List'!$B$47,'Reported Performance Table'!$D199='Master List'!$B$49,'Reported Performance Table'!$D199='Master List'!$B$51,'Reported Performance Table'!$D199='Master List'!$B$115,'Reported Performance Table'!$D199='Master List'!$B$118,'Reported Performance Table'!$D199='Master List'!$B$142)),"LUNA_Dimming","Dimming_Capability_and_Range"))</f>
        <v/>
      </c>
    </row>
    <row r="200" spans="1:12" x14ac:dyDescent="0.3">
      <c r="A200" s="49">
        <v>207</v>
      </c>
      <c r="B200" s="50"/>
      <c r="D200" s="21" t="e">
        <f>VLOOKUP('Reported Performance Table'!C200,'Master List'!$B$22:$C$41,2,FALSE)</f>
        <v>#N/A</v>
      </c>
      <c r="E200" t="e">
        <f>VLOOKUP('Reported Performance Table'!D200,'Master List'!$B$45:$C$143,2,FALSE)</f>
        <v>#N/A</v>
      </c>
      <c r="F200" t="e">
        <f>VLOOKUP('Reported Performance Table'!C200,'Master List'!$B$22:$D$42,3,FALSE)</f>
        <v>#N/A</v>
      </c>
      <c r="G200" s="94" t="e">
        <f>VLOOKUP('Reported Performance Table'!B200,'Master List'!$B$11:$D$19,3,FALSE)</f>
        <v>#N/A</v>
      </c>
      <c r="H200" t="e">
        <f t="shared" si="2"/>
        <v>#N/A</v>
      </c>
      <c r="I200" t="e">
        <f>IF(VLOOKUP('Reported Performance Table'!D200,'Master List'!$B$45:$D$143,3,FALSE)="","No",VLOOKUP('Reported Performance Table'!D200,'Master List'!$B$45:$D$143,3,FALSE))</f>
        <v>#N/A</v>
      </c>
      <c r="J200" s="169" t="str">
        <f>IF('Reported Performance Table'!D200="","",
  IF('Reported Performance Table'!E200="Yes",
   IF('Reported Performance Table'!F200="Premium","Premium_LUNA_CCT","LUNA_CCT"),
   IF('Reported Performance Table'!B200="Outdoor Luminaires",
    IF(OR('Reported Performance Table'!D200="Fuel Pump Canopy Luminaires",'Reported Performance Table'!D200="Sports Lighting"),
     IF('Reported Performance Table'!F200="Premium","Premium_Sports_and_Fuel_Pump_CCT", "Sports_and_Fuel_Pump_CCT"),
     IF('Reported Performance Table'!F200="Premium","Premium_Outdoor_CCT","Outdoor_CCT")),
    IF('Reported Performance Table'!F200="Premium","Premium_CCT","Reported_CCT"))))</f>
        <v/>
      </c>
      <c r="K200" t="str">
        <f>IF('Reported Performance Table'!D200="","",IF(J200="LUNA_CCT",VLOOKUP('Reported Performance Table'!D200,'Master List'!$B$45:$E$143,4,FALSE),"Reported_BUG"))</f>
        <v/>
      </c>
      <c r="L200" t="str">
        <f>IF('Reported Performance Table'!D200="","",IF(AND('Reported Performance Table'!$E200="Yes",OR('Reported Performance Table'!$D200='Master List'!$B$45,'Reported Performance Table'!$D200='Master List'!$B$46,'Reported Performance Table'!$D200='Master List'!$B$47,'Reported Performance Table'!$D200='Master List'!$B$49,'Reported Performance Table'!$D200='Master List'!$B$51,'Reported Performance Table'!$D200='Master List'!$B$115,'Reported Performance Table'!$D200='Master List'!$B$118,'Reported Performance Table'!$D200='Master List'!$B$142)),"LUNA_Dimming","Dimming_Capability_and_Range"))</f>
        <v/>
      </c>
    </row>
    <row r="201" spans="1:12" x14ac:dyDescent="0.3">
      <c r="A201" s="49">
        <v>208</v>
      </c>
      <c r="B201" s="50"/>
      <c r="D201" s="21" t="e">
        <f>VLOOKUP('Reported Performance Table'!C201,'Master List'!$B$22:$C$41,2,FALSE)</f>
        <v>#N/A</v>
      </c>
      <c r="E201" t="e">
        <f>VLOOKUP('Reported Performance Table'!D201,'Master List'!$B$45:$C$143,2,FALSE)</f>
        <v>#N/A</v>
      </c>
      <c r="F201" t="e">
        <f>VLOOKUP('Reported Performance Table'!C201,'Master List'!$B$22:$D$42,3,FALSE)</f>
        <v>#N/A</v>
      </c>
      <c r="G201" s="94" t="e">
        <f>VLOOKUP('Reported Performance Table'!B201,'Master List'!$B$11:$D$19,3,FALSE)</f>
        <v>#N/A</v>
      </c>
      <c r="H201" t="e">
        <f t="shared" si="2"/>
        <v>#N/A</v>
      </c>
      <c r="I201" t="e">
        <f>IF(VLOOKUP('Reported Performance Table'!D201,'Master List'!$B$45:$D$143,3,FALSE)="","No",VLOOKUP('Reported Performance Table'!D201,'Master List'!$B$45:$D$143,3,FALSE))</f>
        <v>#N/A</v>
      </c>
      <c r="J201" s="169" t="str">
        <f>IF('Reported Performance Table'!D201="","",
  IF('Reported Performance Table'!E201="Yes",
   IF('Reported Performance Table'!F201="Premium","Premium_LUNA_CCT","LUNA_CCT"),
   IF('Reported Performance Table'!B201="Outdoor Luminaires",
    IF(OR('Reported Performance Table'!D201="Fuel Pump Canopy Luminaires",'Reported Performance Table'!D201="Sports Lighting"),
     IF('Reported Performance Table'!F201="Premium","Premium_Sports_and_Fuel_Pump_CCT", "Sports_and_Fuel_Pump_CCT"),
     IF('Reported Performance Table'!F201="Premium","Premium_Outdoor_CCT","Outdoor_CCT")),
    IF('Reported Performance Table'!F201="Premium","Premium_CCT","Reported_CCT"))))</f>
        <v/>
      </c>
      <c r="K201" t="str">
        <f>IF('Reported Performance Table'!D201="","",IF(J201="LUNA_CCT",VLOOKUP('Reported Performance Table'!D201,'Master List'!$B$45:$E$143,4,FALSE),"Reported_BUG"))</f>
        <v/>
      </c>
      <c r="L201" t="str">
        <f>IF('Reported Performance Table'!D201="","",IF(AND('Reported Performance Table'!$E201="Yes",OR('Reported Performance Table'!$D201='Master List'!$B$45,'Reported Performance Table'!$D201='Master List'!$B$46,'Reported Performance Table'!$D201='Master List'!$B$47,'Reported Performance Table'!$D201='Master List'!$B$49,'Reported Performance Table'!$D201='Master List'!$B$51,'Reported Performance Table'!$D201='Master List'!$B$115,'Reported Performance Table'!$D201='Master List'!$B$118,'Reported Performance Table'!$D201='Master List'!$B$142)),"LUNA_Dimming","Dimming_Capability_and_Range"))</f>
        <v/>
      </c>
    </row>
    <row r="202" spans="1:12" x14ac:dyDescent="0.3">
      <c r="A202" s="49">
        <v>209</v>
      </c>
      <c r="B202" s="50"/>
      <c r="D202" s="21" t="e">
        <f>VLOOKUP('Reported Performance Table'!C202,'Master List'!$B$22:$C$41,2,FALSE)</f>
        <v>#N/A</v>
      </c>
      <c r="E202" t="e">
        <f>VLOOKUP('Reported Performance Table'!D202,'Master List'!$B$45:$C$143,2,FALSE)</f>
        <v>#N/A</v>
      </c>
      <c r="F202" t="e">
        <f>VLOOKUP('Reported Performance Table'!C202,'Master List'!$B$22:$D$42,3,FALSE)</f>
        <v>#N/A</v>
      </c>
      <c r="G202" s="94" t="e">
        <f>VLOOKUP('Reported Performance Table'!B202,'Master List'!$B$11:$D$19,3,FALSE)</f>
        <v>#N/A</v>
      </c>
      <c r="H202" t="e">
        <f t="shared" si="2"/>
        <v>#N/A</v>
      </c>
      <c r="I202" t="e">
        <f>IF(VLOOKUP('Reported Performance Table'!D202,'Master List'!$B$45:$D$143,3,FALSE)="","No",VLOOKUP('Reported Performance Table'!D202,'Master List'!$B$45:$D$143,3,FALSE))</f>
        <v>#N/A</v>
      </c>
      <c r="J202" s="169" t="str">
        <f>IF('Reported Performance Table'!D202="","",
  IF('Reported Performance Table'!E202="Yes",
   IF('Reported Performance Table'!F202="Premium","Premium_LUNA_CCT","LUNA_CCT"),
   IF('Reported Performance Table'!B202="Outdoor Luminaires",
    IF(OR('Reported Performance Table'!D202="Fuel Pump Canopy Luminaires",'Reported Performance Table'!D202="Sports Lighting"),
     IF('Reported Performance Table'!F202="Premium","Premium_Sports_and_Fuel_Pump_CCT", "Sports_and_Fuel_Pump_CCT"),
     IF('Reported Performance Table'!F202="Premium","Premium_Outdoor_CCT","Outdoor_CCT")),
    IF('Reported Performance Table'!F202="Premium","Premium_CCT","Reported_CCT"))))</f>
        <v/>
      </c>
      <c r="K202" t="str">
        <f>IF('Reported Performance Table'!D202="","",IF(J202="LUNA_CCT",VLOOKUP('Reported Performance Table'!D202,'Master List'!$B$45:$E$143,4,FALSE),"Reported_BUG"))</f>
        <v/>
      </c>
      <c r="L202" t="str">
        <f>IF('Reported Performance Table'!D202="","",IF(AND('Reported Performance Table'!$E202="Yes",OR('Reported Performance Table'!$D202='Master List'!$B$45,'Reported Performance Table'!$D202='Master List'!$B$46,'Reported Performance Table'!$D202='Master List'!$B$47,'Reported Performance Table'!$D202='Master List'!$B$49,'Reported Performance Table'!$D202='Master List'!$B$51,'Reported Performance Table'!$D202='Master List'!$B$115,'Reported Performance Table'!$D202='Master List'!$B$118,'Reported Performance Table'!$D202='Master List'!$B$142)),"LUNA_Dimming","Dimming_Capability_and_Range"))</f>
        <v/>
      </c>
    </row>
    <row r="203" spans="1:12" x14ac:dyDescent="0.3">
      <c r="A203" s="49">
        <v>210</v>
      </c>
      <c r="B203" s="50"/>
      <c r="D203" s="21" t="e">
        <f>VLOOKUP('Reported Performance Table'!C203,'Master List'!$B$22:$C$41,2,FALSE)</f>
        <v>#N/A</v>
      </c>
      <c r="E203" t="e">
        <f>VLOOKUP('Reported Performance Table'!D203,'Master List'!$B$45:$C$143,2,FALSE)</f>
        <v>#N/A</v>
      </c>
      <c r="F203" t="e">
        <f>VLOOKUP('Reported Performance Table'!C203,'Master List'!$B$22:$D$42,3,FALSE)</f>
        <v>#N/A</v>
      </c>
      <c r="G203" s="94" t="e">
        <f>VLOOKUP('Reported Performance Table'!B203,'Master List'!$B$11:$D$19,3,FALSE)</f>
        <v>#N/A</v>
      </c>
      <c r="H203" t="e">
        <f t="shared" ref="H203:H266" si="3">CONCATENATE(F203,G203)</f>
        <v>#N/A</v>
      </c>
      <c r="I203" t="e">
        <f>IF(VLOOKUP('Reported Performance Table'!D203,'Master List'!$B$45:$D$143,3,FALSE)="","No",VLOOKUP('Reported Performance Table'!D203,'Master List'!$B$45:$D$143,3,FALSE))</f>
        <v>#N/A</v>
      </c>
      <c r="J203" s="169" t="str">
        <f>IF('Reported Performance Table'!D203="","",
  IF('Reported Performance Table'!E203="Yes",
   IF('Reported Performance Table'!F203="Premium","Premium_LUNA_CCT","LUNA_CCT"),
   IF('Reported Performance Table'!B203="Outdoor Luminaires",
    IF(OR('Reported Performance Table'!D203="Fuel Pump Canopy Luminaires",'Reported Performance Table'!D203="Sports Lighting"),
     IF('Reported Performance Table'!F203="Premium","Premium_Sports_and_Fuel_Pump_CCT", "Sports_and_Fuel_Pump_CCT"),
     IF('Reported Performance Table'!F203="Premium","Premium_Outdoor_CCT","Outdoor_CCT")),
    IF('Reported Performance Table'!F203="Premium","Premium_CCT","Reported_CCT"))))</f>
        <v/>
      </c>
      <c r="K203" t="str">
        <f>IF('Reported Performance Table'!D203="","",IF(J203="LUNA_CCT",VLOOKUP('Reported Performance Table'!D203,'Master List'!$B$45:$E$143,4,FALSE),"Reported_BUG"))</f>
        <v/>
      </c>
      <c r="L203" t="str">
        <f>IF('Reported Performance Table'!D203="","",IF(AND('Reported Performance Table'!$E203="Yes",OR('Reported Performance Table'!$D203='Master List'!$B$45,'Reported Performance Table'!$D203='Master List'!$B$46,'Reported Performance Table'!$D203='Master List'!$B$47,'Reported Performance Table'!$D203='Master List'!$B$49,'Reported Performance Table'!$D203='Master List'!$B$51,'Reported Performance Table'!$D203='Master List'!$B$115,'Reported Performance Table'!$D203='Master List'!$B$118,'Reported Performance Table'!$D203='Master List'!$B$142)),"LUNA_Dimming","Dimming_Capability_and_Range"))</f>
        <v/>
      </c>
    </row>
    <row r="204" spans="1:12" x14ac:dyDescent="0.3">
      <c r="A204" s="49">
        <v>211</v>
      </c>
      <c r="B204" s="50"/>
      <c r="D204" s="21" t="e">
        <f>VLOOKUP('Reported Performance Table'!C204,'Master List'!$B$22:$C$41,2,FALSE)</f>
        <v>#N/A</v>
      </c>
      <c r="E204" t="e">
        <f>VLOOKUP('Reported Performance Table'!D204,'Master List'!$B$45:$C$143,2,FALSE)</f>
        <v>#N/A</v>
      </c>
      <c r="F204" t="e">
        <f>VLOOKUP('Reported Performance Table'!C204,'Master List'!$B$22:$D$42,3,FALSE)</f>
        <v>#N/A</v>
      </c>
      <c r="G204" s="94" t="e">
        <f>VLOOKUP('Reported Performance Table'!B204,'Master List'!$B$11:$D$19,3,FALSE)</f>
        <v>#N/A</v>
      </c>
      <c r="H204" t="e">
        <f t="shared" si="3"/>
        <v>#N/A</v>
      </c>
      <c r="I204" t="e">
        <f>IF(VLOOKUP('Reported Performance Table'!D204,'Master List'!$B$45:$D$143,3,FALSE)="","No",VLOOKUP('Reported Performance Table'!D204,'Master List'!$B$45:$D$143,3,FALSE))</f>
        <v>#N/A</v>
      </c>
      <c r="J204" s="169" t="str">
        <f>IF('Reported Performance Table'!D204="","",
  IF('Reported Performance Table'!E204="Yes",
   IF('Reported Performance Table'!F204="Premium","Premium_LUNA_CCT","LUNA_CCT"),
   IF('Reported Performance Table'!B204="Outdoor Luminaires",
    IF(OR('Reported Performance Table'!D204="Fuel Pump Canopy Luminaires",'Reported Performance Table'!D204="Sports Lighting"),
     IF('Reported Performance Table'!F204="Premium","Premium_Sports_and_Fuel_Pump_CCT", "Sports_and_Fuel_Pump_CCT"),
     IF('Reported Performance Table'!F204="Premium","Premium_Outdoor_CCT","Outdoor_CCT")),
    IF('Reported Performance Table'!F204="Premium","Premium_CCT","Reported_CCT"))))</f>
        <v/>
      </c>
      <c r="K204" t="str">
        <f>IF('Reported Performance Table'!D204="","",IF(J204="LUNA_CCT",VLOOKUP('Reported Performance Table'!D204,'Master List'!$B$45:$E$143,4,FALSE),"Reported_BUG"))</f>
        <v/>
      </c>
      <c r="L204" t="str">
        <f>IF('Reported Performance Table'!D204="","",IF(AND('Reported Performance Table'!$E204="Yes",OR('Reported Performance Table'!$D204='Master List'!$B$45,'Reported Performance Table'!$D204='Master List'!$B$46,'Reported Performance Table'!$D204='Master List'!$B$47,'Reported Performance Table'!$D204='Master List'!$B$49,'Reported Performance Table'!$D204='Master List'!$B$51,'Reported Performance Table'!$D204='Master List'!$B$115,'Reported Performance Table'!$D204='Master List'!$B$118,'Reported Performance Table'!$D204='Master List'!$B$142)),"LUNA_Dimming","Dimming_Capability_and_Range"))</f>
        <v/>
      </c>
    </row>
    <row r="205" spans="1:12" x14ac:dyDescent="0.3">
      <c r="A205" s="49">
        <v>212</v>
      </c>
      <c r="B205" s="50"/>
      <c r="D205" s="21" t="e">
        <f>VLOOKUP('Reported Performance Table'!C205,'Master List'!$B$22:$C$41,2,FALSE)</f>
        <v>#N/A</v>
      </c>
      <c r="E205" t="e">
        <f>VLOOKUP('Reported Performance Table'!D205,'Master List'!$B$45:$C$143,2,FALSE)</f>
        <v>#N/A</v>
      </c>
      <c r="F205" t="e">
        <f>VLOOKUP('Reported Performance Table'!C205,'Master List'!$B$22:$D$42,3,FALSE)</f>
        <v>#N/A</v>
      </c>
      <c r="G205" s="94" t="e">
        <f>VLOOKUP('Reported Performance Table'!B205,'Master List'!$B$11:$D$19,3,FALSE)</f>
        <v>#N/A</v>
      </c>
      <c r="H205" t="e">
        <f t="shared" si="3"/>
        <v>#N/A</v>
      </c>
      <c r="I205" t="e">
        <f>IF(VLOOKUP('Reported Performance Table'!D205,'Master List'!$B$45:$D$143,3,FALSE)="","No",VLOOKUP('Reported Performance Table'!D205,'Master List'!$B$45:$D$143,3,FALSE))</f>
        <v>#N/A</v>
      </c>
      <c r="J205" s="169" t="str">
        <f>IF('Reported Performance Table'!D205="","",
  IF('Reported Performance Table'!E205="Yes",
   IF('Reported Performance Table'!F205="Premium","Premium_LUNA_CCT","LUNA_CCT"),
   IF('Reported Performance Table'!B205="Outdoor Luminaires",
    IF(OR('Reported Performance Table'!D205="Fuel Pump Canopy Luminaires",'Reported Performance Table'!D205="Sports Lighting"),
     IF('Reported Performance Table'!F205="Premium","Premium_Sports_and_Fuel_Pump_CCT", "Sports_and_Fuel_Pump_CCT"),
     IF('Reported Performance Table'!F205="Premium","Premium_Outdoor_CCT","Outdoor_CCT")),
    IF('Reported Performance Table'!F205="Premium","Premium_CCT","Reported_CCT"))))</f>
        <v/>
      </c>
      <c r="K205" t="str">
        <f>IF('Reported Performance Table'!D205="","",IF(J205="LUNA_CCT",VLOOKUP('Reported Performance Table'!D205,'Master List'!$B$45:$E$143,4,FALSE),"Reported_BUG"))</f>
        <v/>
      </c>
      <c r="L205" t="str">
        <f>IF('Reported Performance Table'!D205="","",IF(AND('Reported Performance Table'!$E205="Yes",OR('Reported Performance Table'!$D205='Master List'!$B$45,'Reported Performance Table'!$D205='Master List'!$B$46,'Reported Performance Table'!$D205='Master List'!$B$47,'Reported Performance Table'!$D205='Master List'!$B$49,'Reported Performance Table'!$D205='Master List'!$B$51,'Reported Performance Table'!$D205='Master List'!$B$115,'Reported Performance Table'!$D205='Master List'!$B$118,'Reported Performance Table'!$D205='Master List'!$B$142)),"LUNA_Dimming","Dimming_Capability_and_Range"))</f>
        <v/>
      </c>
    </row>
    <row r="206" spans="1:12" x14ac:dyDescent="0.3">
      <c r="A206" s="49">
        <v>213</v>
      </c>
      <c r="B206" s="50"/>
      <c r="D206" s="21" t="e">
        <f>VLOOKUP('Reported Performance Table'!C206,'Master List'!$B$22:$C$41,2,FALSE)</f>
        <v>#N/A</v>
      </c>
      <c r="E206" t="e">
        <f>VLOOKUP('Reported Performance Table'!D206,'Master List'!$B$45:$C$143,2,FALSE)</f>
        <v>#N/A</v>
      </c>
      <c r="F206" t="e">
        <f>VLOOKUP('Reported Performance Table'!C206,'Master List'!$B$22:$D$42,3,FALSE)</f>
        <v>#N/A</v>
      </c>
      <c r="G206" s="94" t="e">
        <f>VLOOKUP('Reported Performance Table'!B206,'Master List'!$B$11:$D$19,3,FALSE)</f>
        <v>#N/A</v>
      </c>
      <c r="H206" t="e">
        <f t="shared" si="3"/>
        <v>#N/A</v>
      </c>
      <c r="I206" t="e">
        <f>IF(VLOOKUP('Reported Performance Table'!D206,'Master List'!$B$45:$D$143,3,FALSE)="","No",VLOOKUP('Reported Performance Table'!D206,'Master List'!$B$45:$D$143,3,FALSE))</f>
        <v>#N/A</v>
      </c>
      <c r="J206" s="169" t="str">
        <f>IF('Reported Performance Table'!D206="","",
  IF('Reported Performance Table'!E206="Yes",
   IF('Reported Performance Table'!F206="Premium","Premium_LUNA_CCT","LUNA_CCT"),
   IF('Reported Performance Table'!B206="Outdoor Luminaires",
    IF(OR('Reported Performance Table'!D206="Fuel Pump Canopy Luminaires",'Reported Performance Table'!D206="Sports Lighting"),
     IF('Reported Performance Table'!F206="Premium","Premium_Sports_and_Fuel_Pump_CCT", "Sports_and_Fuel_Pump_CCT"),
     IF('Reported Performance Table'!F206="Premium","Premium_Outdoor_CCT","Outdoor_CCT")),
    IF('Reported Performance Table'!F206="Premium","Premium_CCT","Reported_CCT"))))</f>
        <v/>
      </c>
      <c r="K206" t="str">
        <f>IF('Reported Performance Table'!D206="","",IF(J206="LUNA_CCT",VLOOKUP('Reported Performance Table'!D206,'Master List'!$B$45:$E$143,4,FALSE),"Reported_BUG"))</f>
        <v/>
      </c>
      <c r="L206" t="str">
        <f>IF('Reported Performance Table'!D206="","",IF(AND('Reported Performance Table'!$E206="Yes",OR('Reported Performance Table'!$D206='Master List'!$B$45,'Reported Performance Table'!$D206='Master List'!$B$46,'Reported Performance Table'!$D206='Master List'!$B$47,'Reported Performance Table'!$D206='Master List'!$B$49,'Reported Performance Table'!$D206='Master List'!$B$51,'Reported Performance Table'!$D206='Master List'!$B$115,'Reported Performance Table'!$D206='Master List'!$B$118,'Reported Performance Table'!$D206='Master List'!$B$142)),"LUNA_Dimming","Dimming_Capability_and_Range"))</f>
        <v/>
      </c>
    </row>
    <row r="207" spans="1:12" x14ac:dyDescent="0.3">
      <c r="A207" s="49">
        <v>214</v>
      </c>
      <c r="B207" s="50"/>
      <c r="D207" s="21" t="e">
        <f>VLOOKUP('Reported Performance Table'!C207,'Master List'!$B$22:$C$41,2,FALSE)</f>
        <v>#N/A</v>
      </c>
      <c r="E207" t="e">
        <f>VLOOKUP('Reported Performance Table'!D207,'Master List'!$B$45:$C$143,2,FALSE)</f>
        <v>#N/A</v>
      </c>
      <c r="F207" t="e">
        <f>VLOOKUP('Reported Performance Table'!C207,'Master List'!$B$22:$D$42,3,FALSE)</f>
        <v>#N/A</v>
      </c>
      <c r="G207" s="94" t="e">
        <f>VLOOKUP('Reported Performance Table'!B207,'Master List'!$B$11:$D$19,3,FALSE)</f>
        <v>#N/A</v>
      </c>
      <c r="H207" t="e">
        <f t="shared" si="3"/>
        <v>#N/A</v>
      </c>
      <c r="I207" t="e">
        <f>IF(VLOOKUP('Reported Performance Table'!D207,'Master List'!$B$45:$D$143,3,FALSE)="","No",VLOOKUP('Reported Performance Table'!D207,'Master List'!$B$45:$D$143,3,FALSE))</f>
        <v>#N/A</v>
      </c>
      <c r="J207" s="169" t="str">
        <f>IF('Reported Performance Table'!D207="","",
  IF('Reported Performance Table'!E207="Yes",
   IF('Reported Performance Table'!F207="Premium","Premium_LUNA_CCT","LUNA_CCT"),
   IF('Reported Performance Table'!B207="Outdoor Luminaires",
    IF(OR('Reported Performance Table'!D207="Fuel Pump Canopy Luminaires",'Reported Performance Table'!D207="Sports Lighting"),
     IF('Reported Performance Table'!F207="Premium","Premium_Sports_and_Fuel_Pump_CCT", "Sports_and_Fuel_Pump_CCT"),
     IF('Reported Performance Table'!F207="Premium","Premium_Outdoor_CCT","Outdoor_CCT")),
    IF('Reported Performance Table'!F207="Premium","Premium_CCT","Reported_CCT"))))</f>
        <v/>
      </c>
      <c r="K207" t="str">
        <f>IF('Reported Performance Table'!D207="","",IF(J207="LUNA_CCT",VLOOKUP('Reported Performance Table'!D207,'Master List'!$B$45:$E$143,4,FALSE),"Reported_BUG"))</f>
        <v/>
      </c>
      <c r="L207" t="str">
        <f>IF('Reported Performance Table'!D207="","",IF(AND('Reported Performance Table'!$E207="Yes",OR('Reported Performance Table'!$D207='Master List'!$B$45,'Reported Performance Table'!$D207='Master List'!$B$46,'Reported Performance Table'!$D207='Master List'!$B$47,'Reported Performance Table'!$D207='Master List'!$B$49,'Reported Performance Table'!$D207='Master List'!$B$51,'Reported Performance Table'!$D207='Master List'!$B$115,'Reported Performance Table'!$D207='Master List'!$B$118,'Reported Performance Table'!$D207='Master List'!$B$142)),"LUNA_Dimming","Dimming_Capability_and_Range"))</f>
        <v/>
      </c>
    </row>
    <row r="208" spans="1:12" x14ac:dyDescent="0.3">
      <c r="A208" s="49">
        <v>215</v>
      </c>
      <c r="B208" s="50"/>
      <c r="D208" s="21" t="e">
        <f>VLOOKUP('Reported Performance Table'!C208,'Master List'!$B$22:$C$41,2,FALSE)</f>
        <v>#N/A</v>
      </c>
      <c r="E208" t="e">
        <f>VLOOKUP('Reported Performance Table'!D208,'Master List'!$B$45:$C$143,2,FALSE)</f>
        <v>#N/A</v>
      </c>
      <c r="F208" t="e">
        <f>VLOOKUP('Reported Performance Table'!C208,'Master List'!$B$22:$D$42,3,FALSE)</f>
        <v>#N/A</v>
      </c>
      <c r="G208" s="94" t="e">
        <f>VLOOKUP('Reported Performance Table'!B208,'Master List'!$B$11:$D$19,3,FALSE)</f>
        <v>#N/A</v>
      </c>
      <c r="H208" t="e">
        <f t="shared" si="3"/>
        <v>#N/A</v>
      </c>
      <c r="I208" t="e">
        <f>IF(VLOOKUP('Reported Performance Table'!D208,'Master List'!$B$45:$D$143,3,FALSE)="","No",VLOOKUP('Reported Performance Table'!D208,'Master List'!$B$45:$D$143,3,FALSE))</f>
        <v>#N/A</v>
      </c>
      <c r="J208" s="169" t="str">
        <f>IF('Reported Performance Table'!D208="","",
  IF('Reported Performance Table'!E208="Yes",
   IF('Reported Performance Table'!F208="Premium","Premium_LUNA_CCT","LUNA_CCT"),
   IF('Reported Performance Table'!B208="Outdoor Luminaires",
    IF(OR('Reported Performance Table'!D208="Fuel Pump Canopy Luminaires",'Reported Performance Table'!D208="Sports Lighting"),
     IF('Reported Performance Table'!F208="Premium","Premium_Sports_and_Fuel_Pump_CCT", "Sports_and_Fuel_Pump_CCT"),
     IF('Reported Performance Table'!F208="Premium","Premium_Outdoor_CCT","Outdoor_CCT")),
    IF('Reported Performance Table'!F208="Premium","Premium_CCT","Reported_CCT"))))</f>
        <v/>
      </c>
      <c r="K208" t="str">
        <f>IF('Reported Performance Table'!D208="","",IF(J208="LUNA_CCT",VLOOKUP('Reported Performance Table'!D208,'Master List'!$B$45:$E$143,4,FALSE),"Reported_BUG"))</f>
        <v/>
      </c>
      <c r="L208" t="str">
        <f>IF('Reported Performance Table'!D208="","",IF(AND('Reported Performance Table'!$E208="Yes",OR('Reported Performance Table'!$D208='Master List'!$B$45,'Reported Performance Table'!$D208='Master List'!$B$46,'Reported Performance Table'!$D208='Master List'!$B$47,'Reported Performance Table'!$D208='Master List'!$B$49,'Reported Performance Table'!$D208='Master List'!$B$51,'Reported Performance Table'!$D208='Master List'!$B$115,'Reported Performance Table'!$D208='Master List'!$B$118,'Reported Performance Table'!$D208='Master List'!$B$142)),"LUNA_Dimming","Dimming_Capability_and_Range"))</f>
        <v/>
      </c>
    </row>
    <row r="209" spans="1:12" x14ac:dyDescent="0.3">
      <c r="A209" s="49">
        <v>216</v>
      </c>
      <c r="B209" s="50"/>
      <c r="D209" s="21" t="e">
        <f>VLOOKUP('Reported Performance Table'!C209,'Master List'!$B$22:$C$41,2,FALSE)</f>
        <v>#N/A</v>
      </c>
      <c r="E209" t="e">
        <f>VLOOKUP('Reported Performance Table'!D209,'Master List'!$B$45:$C$143,2,FALSE)</f>
        <v>#N/A</v>
      </c>
      <c r="F209" t="e">
        <f>VLOOKUP('Reported Performance Table'!C209,'Master List'!$B$22:$D$42,3,FALSE)</f>
        <v>#N/A</v>
      </c>
      <c r="G209" s="94" t="e">
        <f>VLOOKUP('Reported Performance Table'!B209,'Master List'!$B$11:$D$19,3,FALSE)</f>
        <v>#N/A</v>
      </c>
      <c r="H209" t="e">
        <f t="shared" si="3"/>
        <v>#N/A</v>
      </c>
      <c r="I209" t="e">
        <f>IF(VLOOKUP('Reported Performance Table'!D209,'Master List'!$B$45:$D$143,3,FALSE)="","No",VLOOKUP('Reported Performance Table'!D209,'Master List'!$B$45:$D$143,3,FALSE))</f>
        <v>#N/A</v>
      </c>
      <c r="J209" s="169" t="str">
        <f>IF('Reported Performance Table'!D209="","",
  IF('Reported Performance Table'!E209="Yes",
   IF('Reported Performance Table'!F209="Premium","Premium_LUNA_CCT","LUNA_CCT"),
   IF('Reported Performance Table'!B209="Outdoor Luminaires",
    IF(OR('Reported Performance Table'!D209="Fuel Pump Canopy Luminaires",'Reported Performance Table'!D209="Sports Lighting"),
     IF('Reported Performance Table'!F209="Premium","Premium_Sports_and_Fuel_Pump_CCT", "Sports_and_Fuel_Pump_CCT"),
     IF('Reported Performance Table'!F209="Premium","Premium_Outdoor_CCT","Outdoor_CCT")),
    IF('Reported Performance Table'!F209="Premium","Premium_CCT","Reported_CCT"))))</f>
        <v/>
      </c>
      <c r="K209" t="str">
        <f>IF('Reported Performance Table'!D209="","",IF(J209="LUNA_CCT",VLOOKUP('Reported Performance Table'!D209,'Master List'!$B$45:$E$143,4,FALSE),"Reported_BUG"))</f>
        <v/>
      </c>
      <c r="L209" t="str">
        <f>IF('Reported Performance Table'!D209="","",IF(AND('Reported Performance Table'!$E209="Yes",OR('Reported Performance Table'!$D209='Master List'!$B$45,'Reported Performance Table'!$D209='Master List'!$B$46,'Reported Performance Table'!$D209='Master List'!$B$47,'Reported Performance Table'!$D209='Master List'!$B$49,'Reported Performance Table'!$D209='Master List'!$B$51,'Reported Performance Table'!$D209='Master List'!$B$115,'Reported Performance Table'!$D209='Master List'!$B$118,'Reported Performance Table'!$D209='Master List'!$B$142)),"LUNA_Dimming","Dimming_Capability_and_Range"))</f>
        <v/>
      </c>
    </row>
    <row r="210" spans="1:12" x14ac:dyDescent="0.3">
      <c r="A210" s="49">
        <v>217</v>
      </c>
      <c r="B210" s="50"/>
      <c r="D210" s="21" t="e">
        <f>VLOOKUP('Reported Performance Table'!C210,'Master List'!$B$22:$C$41,2,FALSE)</f>
        <v>#N/A</v>
      </c>
      <c r="E210" t="e">
        <f>VLOOKUP('Reported Performance Table'!D210,'Master List'!$B$45:$C$143,2,FALSE)</f>
        <v>#N/A</v>
      </c>
      <c r="F210" t="e">
        <f>VLOOKUP('Reported Performance Table'!C210,'Master List'!$B$22:$D$42,3,FALSE)</f>
        <v>#N/A</v>
      </c>
      <c r="G210" s="94" t="e">
        <f>VLOOKUP('Reported Performance Table'!B210,'Master List'!$B$11:$D$19,3,FALSE)</f>
        <v>#N/A</v>
      </c>
      <c r="H210" t="e">
        <f t="shared" si="3"/>
        <v>#N/A</v>
      </c>
      <c r="I210" t="e">
        <f>IF(VLOOKUP('Reported Performance Table'!D210,'Master List'!$B$45:$D$143,3,FALSE)="","No",VLOOKUP('Reported Performance Table'!D210,'Master List'!$B$45:$D$143,3,FALSE))</f>
        <v>#N/A</v>
      </c>
      <c r="J210" s="169" t="str">
        <f>IF('Reported Performance Table'!D210="","",
  IF('Reported Performance Table'!E210="Yes",
   IF('Reported Performance Table'!F210="Premium","Premium_LUNA_CCT","LUNA_CCT"),
   IF('Reported Performance Table'!B210="Outdoor Luminaires",
    IF(OR('Reported Performance Table'!D210="Fuel Pump Canopy Luminaires",'Reported Performance Table'!D210="Sports Lighting"),
     IF('Reported Performance Table'!F210="Premium","Premium_Sports_and_Fuel_Pump_CCT", "Sports_and_Fuel_Pump_CCT"),
     IF('Reported Performance Table'!F210="Premium","Premium_Outdoor_CCT","Outdoor_CCT")),
    IF('Reported Performance Table'!F210="Premium","Premium_CCT","Reported_CCT"))))</f>
        <v/>
      </c>
      <c r="K210" t="str">
        <f>IF('Reported Performance Table'!D210="","",IF(J210="LUNA_CCT",VLOOKUP('Reported Performance Table'!D210,'Master List'!$B$45:$E$143,4,FALSE),"Reported_BUG"))</f>
        <v/>
      </c>
      <c r="L210" t="str">
        <f>IF('Reported Performance Table'!D210="","",IF(AND('Reported Performance Table'!$E210="Yes",OR('Reported Performance Table'!$D210='Master List'!$B$45,'Reported Performance Table'!$D210='Master List'!$B$46,'Reported Performance Table'!$D210='Master List'!$B$47,'Reported Performance Table'!$D210='Master List'!$B$49,'Reported Performance Table'!$D210='Master List'!$B$51,'Reported Performance Table'!$D210='Master List'!$B$115,'Reported Performance Table'!$D210='Master List'!$B$118,'Reported Performance Table'!$D210='Master List'!$B$142)),"LUNA_Dimming","Dimming_Capability_and_Range"))</f>
        <v/>
      </c>
    </row>
    <row r="211" spans="1:12" x14ac:dyDescent="0.3">
      <c r="A211" s="49">
        <v>218</v>
      </c>
      <c r="B211" s="50"/>
      <c r="D211" s="21" t="e">
        <f>VLOOKUP('Reported Performance Table'!C211,'Master List'!$B$22:$C$41,2,FALSE)</f>
        <v>#N/A</v>
      </c>
      <c r="E211" t="e">
        <f>VLOOKUP('Reported Performance Table'!D211,'Master List'!$B$45:$C$143,2,FALSE)</f>
        <v>#N/A</v>
      </c>
      <c r="F211" t="e">
        <f>VLOOKUP('Reported Performance Table'!C211,'Master List'!$B$22:$D$42,3,FALSE)</f>
        <v>#N/A</v>
      </c>
      <c r="G211" s="94" t="e">
        <f>VLOOKUP('Reported Performance Table'!B211,'Master List'!$B$11:$D$19,3,FALSE)</f>
        <v>#N/A</v>
      </c>
      <c r="H211" t="e">
        <f t="shared" si="3"/>
        <v>#N/A</v>
      </c>
      <c r="I211" t="e">
        <f>IF(VLOOKUP('Reported Performance Table'!D211,'Master List'!$B$45:$D$143,3,FALSE)="","No",VLOOKUP('Reported Performance Table'!D211,'Master List'!$B$45:$D$143,3,FALSE))</f>
        <v>#N/A</v>
      </c>
      <c r="J211" s="169" t="str">
        <f>IF('Reported Performance Table'!D211="","",
  IF('Reported Performance Table'!E211="Yes",
   IF('Reported Performance Table'!F211="Premium","Premium_LUNA_CCT","LUNA_CCT"),
   IF('Reported Performance Table'!B211="Outdoor Luminaires",
    IF(OR('Reported Performance Table'!D211="Fuel Pump Canopy Luminaires",'Reported Performance Table'!D211="Sports Lighting"),
     IF('Reported Performance Table'!F211="Premium","Premium_Sports_and_Fuel_Pump_CCT", "Sports_and_Fuel_Pump_CCT"),
     IF('Reported Performance Table'!F211="Premium","Premium_Outdoor_CCT","Outdoor_CCT")),
    IF('Reported Performance Table'!F211="Premium","Premium_CCT","Reported_CCT"))))</f>
        <v/>
      </c>
      <c r="K211" t="str">
        <f>IF('Reported Performance Table'!D211="","",IF(J211="LUNA_CCT",VLOOKUP('Reported Performance Table'!D211,'Master List'!$B$45:$E$143,4,FALSE),"Reported_BUG"))</f>
        <v/>
      </c>
      <c r="L211" t="str">
        <f>IF('Reported Performance Table'!D211="","",IF(AND('Reported Performance Table'!$E211="Yes",OR('Reported Performance Table'!$D211='Master List'!$B$45,'Reported Performance Table'!$D211='Master List'!$B$46,'Reported Performance Table'!$D211='Master List'!$B$47,'Reported Performance Table'!$D211='Master List'!$B$49,'Reported Performance Table'!$D211='Master List'!$B$51,'Reported Performance Table'!$D211='Master List'!$B$115,'Reported Performance Table'!$D211='Master List'!$B$118,'Reported Performance Table'!$D211='Master List'!$B$142)),"LUNA_Dimming","Dimming_Capability_and_Range"))</f>
        <v/>
      </c>
    </row>
    <row r="212" spans="1:12" x14ac:dyDescent="0.3">
      <c r="A212" s="49">
        <v>219</v>
      </c>
      <c r="B212" s="50"/>
      <c r="D212" s="21" t="e">
        <f>VLOOKUP('Reported Performance Table'!C212,'Master List'!$B$22:$C$41,2,FALSE)</f>
        <v>#N/A</v>
      </c>
      <c r="E212" t="e">
        <f>VLOOKUP('Reported Performance Table'!D212,'Master List'!$B$45:$C$143,2,FALSE)</f>
        <v>#N/A</v>
      </c>
      <c r="F212" t="e">
        <f>VLOOKUP('Reported Performance Table'!C212,'Master List'!$B$22:$D$42,3,FALSE)</f>
        <v>#N/A</v>
      </c>
      <c r="G212" s="94" t="e">
        <f>VLOOKUP('Reported Performance Table'!B212,'Master List'!$B$11:$D$19,3,FALSE)</f>
        <v>#N/A</v>
      </c>
      <c r="H212" t="e">
        <f t="shared" si="3"/>
        <v>#N/A</v>
      </c>
      <c r="I212" t="e">
        <f>IF(VLOOKUP('Reported Performance Table'!D212,'Master List'!$B$45:$D$143,3,FALSE)="","No",VLOOKUP('Reported Performance Table'!D212,'Master List'!$B$45:$D$143,3,FALSE))</f>
        <v>#N/A</v>
      </c>
      <c r="J212" s="169" t="str">
        <f>IF('Reported Performance Table'!D212="","",
  IF('Reported Performance Table'!E212="Yes",
   IF('Reported Performance Table'!F212="Premium","Premium_LUNA_CCT","LUNA_CCT"),
   IF('Reported Performance Table'!B212="Outdoor Luminaires",
    IF(OR('Reported Performance Table'!D212="Fuel Pump Canopy Luminaires",'Reported Performance Table'!D212="Sports Lighting"),
     IF('Reported Performance Table'!F212="Premium","Premium_Sports_and_Fuel_Pump_CCT", "Sports_and_Fuel_Pump_CCT"),
     IF('Reported Performance Table'!F212="Premium","Premium_Outdoor_CCT","Outdoor_CCT")),
    IF('Reported Performance Table'!F212="Premium","Premium_CCT","Reported_CCT"))))</f>
        <v/>
      </c>
      <c r="K212" t="str">
        <f>IF('Reported Performance Table'!D212="","",IF(J212="LUNA_CCT",VLOOKUP('Reported Performance Table'!D212,'Master List'!$B$45:$E$143,4,FALSE),"Reported_BUG"))</f>
        <v/>
      </c>
      <c r="L212" t="str">
        <f>IF('Reported Performance Table'!D212="","",IF(AND('Reported Performance Table'!$E212="Yes",OR('Reported Performance Table'!$D212='Master List'!$B$45,'Reported Performance Table'!$D212='Master List'!$B$46,'Reported Performance Table'!$D212='Master List'!$B$47,'Reported Performance Table'!$D212='Master List'!$B$49,'Reported Performance Table'!$D212='Master List'!$B$51,'Reported Performance Table'!$D212='Master List'!$B$115,'Reported Performance Table'!$D212='Master List'!$B$118,'Reported Performance Table'!$D212='Master List'!$B$142)),"LUNA_Dimming","Dimming_Capability_and_Range"))</f>
        <v/>
      </c>
    </row>
    <row r="213" spans="1:12" x14ac:dyDescent="0.3">
      <c r="A213" s="49">
        <v>220</v>
      </c>
      <c r="B213" s="50"/>
      <c r="D213" s="21" t="e">
        <f>VLOOKUP('Reported Performance Table'!C213,'Master List'!$B$22:$C$41,2,FALSE)</f>
        <v>#N/A</v>
      </c>
      <c r="E213" t="e">
        <f>VLOOKUP('Reported Performance Table'!D213,'Master List'!$B$45:$C$143,2,FALSE)</f>
        <v>#N/A</v>
      </c>
      <c r="F213" t="e">
        <f>VLOOKUP('Reported Performance Table'!C213,'Master List'!$B$22:$D$42,3,FALSE)</f>
        <v>#N/A</v>
      </c>
      <c r="G213" s="94" t="e">
        <f>VLOOKUP('Reported Performance Table'!B213,'Master List'!$B$11:$D$19,3,FALSE)</f>
        <v>#N/A</v>
      </c>
      <c r="H213" t="e">
        <f t="shared" si="3"/>
        <v>#N/A</v>
      </c>
      <c r="I213" t="e">
        <f>IF(VLOOKUP('Reported Performance Table'!D213,'Master List'!$B$45:$D$143,3,FALSE)="","No",VLOOKUP('Reported Performance Table'!D213,'Master List'!$B$45:$D$143,3,FALSE))</f>
        <v>#N/A</v>
      </c>
      <c r="J213" s="169" t="str">
        <f>IF('Reported Performance Table'!D213="","",
  IF('Reported Performance Table'!E213="Yes",
   IF('Reported Performance Table'!F213="Premium","Premium_LUNA_CCT","LUNA_CCT"),
   IF('Reported Performance Table'!B213="Outdoor Luminaires",
    IF(OR('Reported Performance Table'!D213="Fuel Pump Canopy Luminaires",'Reported Performance Table'!D213="Sports Lighting"),
     IF('Reported Performance Table'!F213="Premium","Premium_Sports_and_Fuel_Pump_CCT", "Sports_and_Fuel_Pump_CCT"),
     IF('Reported Performance Table'!F213="Premium","Premium_Outdoor_CCT","Outdoor_CCT")),
    IF('Reported Performance Table'!F213="Premium","Premium_CCT","Reported_CCT"))))</f>
        <v/>
      </c>
      <c r="K213" t="str">
        <f>IF('Reported Performance Table'!D213="","",IF(J213="LUNA_CCT",VLOOKUP('Reported Performance Table'!D213,'Master List'!$B$45:$E$143,4,FALSE),"Reported_BUG"))</f>
        <v/>
      </c>
      <c r="L213" t="str">
        <f>IF('Reported Performance Table'!D213="","",IF(AND('Reported Performance Table'!$E213="Yes",OR('Reported Performance Table'!$D213='Master List'!$B$45,'Reported Performance Table'!$D213='Master List'!$B$46,'Reported Performance Table'!$D213='Master List'!$B$47,'Reported Performance Table'!$D213='Master List'!$B$49,'Reported Performance Table'!$D213='Master List'!$B$51,'Reported Performance Table'!$D213='Master List'!$B$115,'Reported Performance Table'!$D213='Master List'!$B$118,'Reported Performance Table'!$D213='Master List'!$B$142)),"LUNA_Dimming","Dimming_Capability_and_Range"))</f>
        <v/>
      </c>
    </row>
    <row r="214" spans="1:12" x14ac:dyDescent="0.3">
      <c r="A214" s="49">
        <v>221</v>
      </c>
      <c r="B214" s="50"/>
      <c r="D214" s="21" t="e">
        <f>VLOOKUP('Reported Performance Table'!C214,'Master List'!$B$22:$C$41,2,FALSE)</f>
        <v>#N/A</v>
      </c>
      <c r="E214" t="e">
        <f>VLOOKUP('Reported Performance Table'!D214,'Master List'!$B$45:$C$143,2,FALSE)</f>
        <v>#N/A</v>
      </c>
      <c r="F214" t="e">
        <f>VLOOKUP('Reported Performance Table'!C214,'Master List'!$B$22:$D$42,3,FALSE)</f>
        <v>#N/A</v>
      </c>
      <c r="G214" s="94" t="e">
        <f>VLOOKUP('Reported Performance Table'!B214,'Master List'!$B$11:$D$19,3,FALSE)</f>
        <v>#N/A</v>
      </c>
      <c r="H214" t="e">
        <f t="shared" si="3"/>
        <v>#N/A</v>
      </c>
      <c r="I214" t="e">
        <f>IF(VLOOKUP('Reported Performance Table'!D214,'Master List'!$B$45:$D$143,3,FALSE)="","No",VLOOKUP('Reported Performance Table'!D214,'Master List'!$B$45:$D$143,3,FALSE))</f>
        <v>#N/A</v>
      </c>
      <c r="J214" s="169" t="str">
        <f>IF('Reported Performance Table'!D214="","",
  IF('Reported Performance Table'!E214="Yes",
   IF('Reported Performance Table'!F214="Premium","Premium_LUNA_CCT","LUNA_CCT"),
   IF('Reported Performance Table'!B214="Outdoor Luminaires",
    IF(OR('Reported Performance Table'!D214="Fuel Pump Canopy Luminaires",'Reported Performance Table'!D214="Sports Lighting"),
     IF('Reported Performance Table'!F214="Premium","Premium_Sports_and_Fuel_Pump_CCT", "Sports_and_Fuel_Pump_CCT"),
     IF('Reported Performance Table'!F214="Premium","Premium_Outdoor_CCT","Outdoor_CCT")),
    IF('Reported Performance Table'!F214="Premium","Premium_CCT","Reported_CCT"))))</f>
        <v/>
      </c>
      <c r="K214" t="str">
        <f>IF('Reported Performance Table'!D214="","",IF(J214="LUNA_CCT",VLOOKUP('Reported Performance Table'!D214,'Master List'!$B$45:$E$143,4,FALSE),"Reported_BUG"))</f>
        <v/>
      </c>
      <c r="L214" t="str">
        <f>IF('Reported Performance Table'!D214="","",IF(AND('Reported Performance Table'!$E214="Yes",OR('Reported Performance Table'!$D214='Master List'!$B$45,'Reported Performance Table'!$D214='Master List'!$B$46,'Reported Performance Table'!$D214='Master List'!$B$47,'Reported Performance Table'!$D214='Master List'!$B$49,'Reported Performance Table'!$D214='Master List'!$B$51,'Reported Performance Table'!$D214='Master List'!$B$115,'Reported Performance Table'!$D214='Master List'!$B$118,'Reported Performance Table'!$D214='Master List'!$B$142)),"LUNA_Dimming","Dimming_Capability_and_Range"))</f>
        <v/>
      </c>
    </row>
    <row r="215" spans="1:12" x14ac:dyDescent="0.3">
      <c r="A215" s="49">
        <v>222</v>
      </c>
      <c r="B215" s="50"/>
      <c r="D215" s="21" t="e">
        <f>VLOOKUP('Reported Performance Table'!C215,'Master List'!$B$22:$C$41,2,FALSE)</f>
        <v>#N/A</v>
      </c>
      <c r="E215" t="e">
        <f>VLOOKUP('Reported Performance Table'!D215,'Master List'!$B$45:$C$143,2,FALSE)</f>
        <v>#N/A</v>
      </c>
      <c r="F215" t="e">
        <f>VLOOKUP('Reported Performance Table'!C215,'Master List'!$B$22:$D$42,3,FALSE)</f>
        <v>#N/A</v>
      </c>
      <c r="G215" s="94" t="e">
        <f>VLOOKUP('Reported Performance Table'!B215,'Master List'!$B$11:$D$19,3,FALSE)</f>
        <v>#N/A</v>
      </c>
      <c r="H215" t="e">
        <f t="shared" si="3"/>
        <v>#N/A</v>
      </c>
      <c r="I215" t="e">
        <f>IF(VLOOKUP('Reported Performance Table'!D215,'Master List'!$B$45:$D$143,3,FALSE)="","No",VLOOKUP('Reported Performance Table'!D215,'Master List'!$B$45:$D$143,3,FALSE))</f>
        <v>#N/A</v>
      </c>
      <c r="J215" s="169" t="str">
        <f>IF('Reported Performance Table'!D215="","",
  IF('Reported Performance Table'!E215="Yes",
   IF('Reported Performance Table'!F215="Premium","Premium_LUNA_CCT","LUNA_CCT"),
   IF('Reported Performance Table'!B215="Outdoor Luminaires",
    IF(OR('Reported Performance Table'!D215="Fuel Pump Canopy Luminaires",'Reported Performance Table'!D215="Sports Lighting"),
     IF('Reported Performance Table'!F215="Premium","Premium_Sports_and_Fuel_Pump_CCT", "Sports_and_Fuel_Pump_CCT"),
     IF('Reported Performance Table'!F215="Premium","Premium_Outdoor_CCT","Outdoor_CCT")),
    IF('Reported Performance Table'!F215="Premium","Premium_CCT","Reported_CCT"))))</f>
        <v/>
      </c>
      <c r="K215" t="str">
        <f>IF('Reported Performance Table'!D215="","",IF(J215="LUNA_CCT",VLOOKUP('Reported Performance Table'!D215,'Master List'!$B$45:$E$143,4,FALSE),"Reported_BUG"))</f>
        <v/>
      </c>
      <c r="L215" t="str">
        <f>IF('Reported Performance Table'!D215="","",IF(AND('Reported Performance Table'!$E215="Yes",OR('Reported Performance Table'!$D215='Master List'!$B$45,'Reported Performance Table'!$D215='Master List'!$B$46,'Reported Performance Table'!$D215='Master List'!$B$47,'Reported Performance Table'!$D215='Master List'!$B$49,'Reported Performance Table'!$D215='Master List'!$B$51,'Reported Performance Table'!$D215='Master List'!$B$115,'Reported Performance Table'!$D215='Master List'!$B$118,'Reported Performance Table'!$D215='Master List'!$B$142)),"LUNA_Dimming","Dimming_Capability_and_Range"))</f>
        <v/>
      </c>
    </row>
    <row r="216" spans="1:12" x14ac:dyDescent="0.3">
      <c r="A216" s="49">
        <v>223</v>
      </c>
      <c r="B216" s="50"/>
      <c r="D216" s="21" t="e">
        <f>VLOOKUP('Reported Performance Table'!C216,'Master List'!$B$22:$C$41,2,FALSE)</f>
        <v>#N/A</v>
      </c>
      <c r="E216" t="e">
        <f>VLOOKUP('Reported Performance Table'!D216,'Master List'!$B$45:$C$143,2,FALSE)</f>
        <v>#N/A</v>
      </c>
      <c r="F216" t="e">
        <f>VLOOKUP('Reported Performance Table'!C216,'Master List'!$B$22:$D$42,3,FALSE)</f>
        <v>#N/A</v>
      </c>
      <c r="G216" s="94" t="e">
        <f>VLOOKUP('Reported Performance Table'!B216,'Master List'!$B$11:$D$19,3,FALSE)</f>
        <v>#N/A</v>
      </c>
      <c r="H216" t="e">
        <f t="shared" si="3"/>
        <v>#N/A</v>
      </c>
      <c r="I216" t="e">
        <f>IF(VLOOKUP('Reported Performance Table'!D216,'Master List'!$B$45:$D$143,3,FALSE)="","No",VLOOKUP('Reported Performance Table'!D216,'Master List'!$B$45:$D$143,3,FALSE))</f>
        <v>#N/A</v>
      </c>
      <c r="J216" s="169" t="str">
        <f>IF('Reported Performance Table'!D216="","",
  IF('Reported Performance Table'!E216="Yes",
   IF('Reported Performance Table'!F216="Premium","Premium_LUNA_CCT","LUNA_CCT"),
   IF('Reported Performance Table'!B216="Outdoor Luminaires",
    IF(OR('Reported Performance Table'!D216="Fuel Pump Canopy Luminaires",'Reported Performance Table'!D216="Sports Lighting"),
     IF('Reported Performance Table'!F216="Premium","Premium_Sports_and_Fuel_Pump_CCT", "Sports_and_Fuel_Pump_CCT"),
     IF('Reported Performance Table'!F216="Premium","Premium_Outdoor_CCT","Outdoor_CCT")),
    IF('Reported Performance Table'!F216="Premium","Premium_CCT","Reported_CCT"))))</f>
        <v/>
      </c>
      <c r="K216" t="str">
        <f>IF('Reported Performance Table'!D216="","",IF(J216="LUNA_CCT",VLOOKUP('Reported Performance Table'!D216,'Master List'!$B$45:$E$143,4,FALSE),"Reported_BUG"))</f>
        <v/>
      </c>
      <c r="L216" t="str">
        <f>IF('Reported Performance Table'!D216="","",IF(AND('Reported Performance Table'!$E216="Yes",OR('Reported Performance Table'!$D216='Master List'!$B$45,'Reported Performance Table'!$D216='Master List'!$B$46,'Reported Performance Table'!$D216='Master List'!$B$47,'Reported Performance Table'!$D216='Master List'!$B$49,'Reported Performance Table'!$D216='Master List'!$B$51,'Reported Performance Table'!$D216='Master List'!$B$115,'Reported Performance Table'!$D216='Master List'!$B$118,'Reported Performance Table'!$D216='Master List'!$B$142)),"LUNA_Dimming","Dimming_Capability_and_Range"))</f>
        <v/>
      </c>
    </row>
    <row r="217" spans="1:12" x14ac:dyDescent="0.3">
      <c r="A217" s="49">
        <v>224</v>
      </c>
      <c r="B217" s="50"/>
      <c r="D217" s="21" t="e">
        <f>VLOOKUP('Reported Performance Table'!C217,'Master List'!$B$22:$C$41,2,FALSE)</f>
        <v>#N/A</v>
      </c>
      <c r="E217" t="e">
        <f>VLOOKUP('Reported Performance Table'!D217,'Master List'!$B$45:$C$143,2,FALSE)</f>
        <v>#N/A</v>
      </c>
      <c r="F217" t="e">
        <f>VLOOKUP('Reported Performance Table'!C217,'Master List'!$B$22:$D$42,3,FALSE)</f>
        <v>#N/A</v>
      </c>
      <c r="G217" s="94" t="e">
        <f>VLOOKUP('Reported Performance Table'!B217,'Master List'!$B$11:$D$19,3,FALSE)</f>
        <v>#N/A</v>
      </c>
      <c r="H217" t="e">
        <f t="shared" si="3"/>
        <v>#N/A</v>
      </c>
      <c r="I217" t="e">
        <f>IF(VLOOKUP('Reported Performance Table'!D217,'Master List'!$B$45:$D$143,3,FALSE)="","No",VLOOKUP('Reported Performance Table'!D217,'Master List'!$B$45:$D$143,3,FALSE))</f>
        <v>#N/A</v>
      </c>
      <c r="J217" s="169" t="str">
        <f>IF('Reported Performance Table'!D217="","",
  IF('Reported Performance Table'!E217="Yes",
   IF('Reported Performance Table'!F217="Premium","Premium_LUNA_CCT","LUNA_CCT"),
   IF('Reported Performance Table'!B217="Outdoor Luminaires",
    IF(OR('Reported Performance Table'!D217="Fuel Pump Canopy Luminaires",'Reported Performance Table'!D217="Sports Lighting"),
     IF('Reported Performance Table'!F217="Premium","Premium_Sports_and_Fuel_Pump_CCT", "Sports_and_Fuel_Pump_CCT"),
     IF('Reported Performance Table'!F217="Premium","Premium_Outdoor_CCT","Outdoor_CCT")),
    IF('Reported Performance Table'!F217="Premium","Premium_CCT","Reported_CCT"))))</f>
        <v/>
      </c>
      <c r="K217" t="str">
        <f>IF('Reported Performance Table'!D217="","",IF(J217="LUNA_CCT",VLOOKUP('Reported Performance Table'!D217,'Master List'!$B$45:$E$143,4,FALSE),"Reported_BUG"))</f>
        <v/>
      </c>
      <c r="L217" t="str">
        <f>IF('Reported Performance Table'!D217="","",IF(AND('Reported Performance Table'!$E217="Yes",OR('Reported Performance Table'!$D217='Master List'!$B$45,'Reported Performance Table'!$D217='Master List'!$B$46,'Reported Performance Table'!$D217='Master List'!$B$47,'Reported Performance Table'!$D217='Master List'!$B$49,'Reported Performance Table'!$D217='Master List'!$B$51,'Reported Performance Table'!$D217='Master List'!$B$115,'Reported Performance Table'!$D217='Master List'!$B$118,'Reported Performance Table'!$D217='Master List'!$B$142)),"LUNA_Dimming","Dimming_Capability_and_Range"))</f>
        <v/>
      </c>
    </row>
    <row r="218" spans="1:12" x14ac:dyDescent="0.3">
      <c r="A218" s="49">
        <v>225</v>
      </c>
      <c r="B218" s="50"/>
      <c r="D218" s="21" t="e">
        <f>VLOOKUP('Reported Performance Table'!C218,'Master List'!$B$22:$C$41,2,FALSE)</f>
        <v>#N/A</v>
      </c>
      <c r="E218" t="e">
        <f>VLOOKUP('Reported Performance Table'!D218,'Master List'!$B$45:$C$143,2,FALSE)</f>
        <v>#N/A</v>
      </c>
      <c r="F218" t="e">
        <f>VLOOKUP('Reported Performance Table'!C218,'Master List'!$B$22:$D$42,3,FALSE)</f>
        <v>#N/A</v>
      </c>
      <c r="G218" s="94" t="e">
        <f>VLOOKUP('Reported Performance Table'!B218,'Master List'!$B$11:$D$19,3,FALSE)</f>
        <v>#N/A</v>
      </c>
      <c r="H218" t="e">
        <f t="shared" si="3"/>
        <v>#N/A</v>
      </c>
      <c r="I218" t="e">
        <f>IF(VLOOKUP('Reported Performance Table'!D218,'Master List'!$B$45:$D$143,3,FALSE)="","No",VLOOKUP('Reported Performance Table'!D218,'Master List'!$B$45:$D$143,3,FALSE))</f>
        <v>#N/A</v>
      </c>
      <c r="J218" s="169" t="str">
        <f>IF('Reported Performance Table'!D218="","",
  IF('Reported Performance Table'!E218="Yes",
   IF('Reported Performance Table'!F218="Premium","Premium_LUNA_CCT","LUNA_CCT"),
   IF('Reported Performance Table'!B218="Outdoor Luminaires",
    IF(OR('Reported Performance Table'!D218="Fuel Pump Canopy Luminaires",'Reported Performance Table'!D218="Sports Lighting"),
     IF('Reported Performance Table'!F218="Premium","Premium_Sports_and_Fuel_Pump_CCT", "Sports_and_Fuel_Pump_CCT"),
     IF('Reported Performance Table'!F218="Premium","Premium_Outdoor_CCT","Outdoor_CCT")),
    IF('Reported Performance Table'!F218="Premium","Premium_CCT","Reported_CCT"))))</f>
        <v/>
      </c>
      <c r="K218" t="str">
        <f>IF('Reported Performance Table'!D218="","",IF(J218="LUNA_CCT",VLOOKUP('Reported Performance Table'!D218,'Master List'!$B$45:$E$143,4,FALSE),"Reported_BUG"))</f>
        <v/>
      </c>
      <c r="L218" t="str">
        <f>IF('Reported Performance Table'!D218="","",IF(AND('Reported Performance Table'!$E218="Yes",OR('Reported Performance Table'!$D218='Master List'!$B$45,'Reported Performance Table'!$D218='Master List'!$B$46,'Reported Performance Table'!$D218='Master List'!$B$47,'Reported Performance Table'!$D218='Master List'!$B$49,'Reported Performance Table'!$D218='Master List'!$B$51,'Reported Performance Table'!$D218='Master List'!$B$115,'Reported Performance Table'!$D218='Master List'!$B$118,'Reported Performance Table'!$D218='Master List'!$B$142)),"LUNA_Dimming","Dimming_Capability_and_Range"))</f>
        <v/>
      </c>
    </row>
    <row r="219" spans="1:12" x14ac:dyDescent="0.3">
      <c r="A219" s="49">
        <v>226</v>
      </c>
      <c r="B219" s="50"/>
      <c r="D219" s="21" t="e">
        <f>VLOOKUP('Reported Performance Table'!C219,'Master List'!$B$22:$C$41,2,FALSE)</f>
        <v>#N/A</v>
      </c>
      <c r="E219" t="e">
        <f>VLOOKUP('Reported Performance Table'!D219,'Master List'!$B$45:$C$143,2,FALSE)</f>
        <v>#N/A</v>
      </c>
      <c r="F219" t="e">
        <f>VLOOKUP('Reported Performance Table'!C219,'Master List'!$B$22:$D$42,3,FALSE)</f>
        <v>#N/A</v>
      </c>
      <c r="G219" s="94" t="e">
        <f>VLOOKUP('Reported Performance Table'!B219,'Master List'!$B$11:$D$19,3,FALSE)</f>
        <v>#N/A</v>
      </c>
      <c r="H219" t="e">
        <f t="shared" si="3"/>
        <v>#N/A</v>
      </c>
      <c r="I219" t="e">
        <f>IF(VLOOKUP('Reported Performance Table'!D219,'Master List'!$B$45:$D$143,3,FALSE)="","No",VLOOKUP('Reported Performance Table'!D219,'Master List'!$B$45:$D$143,3,FALSE))</f>
        <v>#N/A</v>
      </c>
      <c r="J219" s="169" t="str">
        <f>IF('Reported Performance Table'!D219="","",
  IF('Reported Performance Table'!E219="Yes",
   IF('Reported Performance Table'!F219="Premium","Premium_LUNA_CCT","LUNA_CCT"),
   IF('Reported Performance Table'!B219="Outdoor Luminaires",
    IF(OR('Reported Performance Table'!D219="Fuel Pump Canopy Luminaires",'Reported Performance Table'!D219="Sports Lighting"),
     IF('Reported Performance Table'!F219="Premium","Premium_Sports_and_Fuel_Pump_CCT", "Sports_and_Fuel_Pump_CCT"),
     IF('Reported Performance Table'!F219="Premium","Premium_Outdoor_CCT","Outdoor_CCT")),
    IF('Reported Performance Table'!F219="Premium","Premium_CCT","Reported_CCT"))))</f>
        <v/>
      </c>
      <c r="K219" t="str">
        <f>IF('Reported Performance Table'!D219="","",IF(J219="LUNA_CCT",VLOOKUP('Reported Performance Table'!D219,'Master List'!$B$45:$E$143,4,FALSE),"Reported_BUG"))</f>
        <v/>
      </c>
      <c r="L219" t="str">
        <f>IF('Reported Performance Table'!D219="","",IF(AND('Reported Performance Table'!$E219="Yes",OR('Reported Performance Table'!$D219='Master List'!$B$45,'Reported Performance Table'!$D219='Master List'!$B$46,'Reported Performance Table'!$D219='Master List'!$B$47,'Reported Performance Table'!$D219='Master List'!$B$49,'Reported Performance Table'!$D219='Master List'!$B$51,'Reported Performance Table'!$D219='Master List'!$B$115,'Reported Performance Table'!$D219='Master List'!$B$118,'Reported Performance Table'!$D219='Master List'!$B$142)),"LUNA_Dimming","Dimming_Capability_and_Range"))</f>
        <v/>
      </c>
    </row>
    <row r="220" spans="1:12" x14ac:dyDescent="0.3">
      <c r="A220" s="49">
        <v>227</v>
      </c>
      <c r="B220" s="50"/>
      <c r="D220" s="21" t="e">
        <f>VLOOKUP('Reported Performance Table'!C220,'Master List'!$B$22:$C$41,2,FALSE)</f>
        <v>#N/A</v>
      </c>
      <c r="E220" t="e">
        <f>VLOOKUP('Reported Performance Table'!D220,'Master List'!$B$45:$C$143,2,FALSE)</f>
        <v>#N/A</v>
      </c>
      <c r="F220" t="e">
        <f>VLOOKUP('Reported Performance Table'!C220,'Master List'!$B$22:$D$42,3,FALSE)</f>
        <v>#N/A</v>
      </c>
      <c r="G220" s="94" t="e">
        <f>VLOOKUP('Reported Performance Table'!B220,'Master List'!$B$11:$D$19,3,FALSE)</f>
        <v>#N/A</v>
      </c>
      <c r="H220" t="e">
        <f t="shared" si="3"/>
        <v>#N/A</v>
      </c>
      <c r="I220" t="e">
        <f>IF(VLOOKUP('Reported Performance Table'!D220,'Master List'!$B$45:$D$143,3,FALSE)="","No",VLOOKUP('Reported Performance Table'!D220,'Master List'!$B$45:$D$143,3,FALSE))</f>
        <v>#N/A</v>
      </c>
      <c r="J220" s="169" t="str">
        <f>IF('Reported Performance Table'!D220="","",
  IF('Reported Performance Table'!E220="Yes",
   IF('Reported Performance Table'!F220="Premium","Premium_LUNA_CCT","LUNA_CCT"),
   IF('Reported Performance Table'!B220="Outdoor Luminaires",
    IF(OR('Reported Performance Table'!D220="Fuel Pump Canopy Luminaires",'Reported Performance Table'!D220="Sports Lighting"),
     IF('Reported Performance Table'!F220="Premium","Premium_Sports_and_Fuel_Pump_CCT", "Sports_and_Fuel_Pump_CCT"),
     IF('Reported Performance Table'!F220="Premium","Premium_Outdoor_CCT","Outdoor_CCT")),
    IF('Reported Performance Table'!F220="Premium","Premium_CCT","Reported_CCT"))))</f>
        <v/>
      </c>
      <c r="K220" t="str">
        <f>IF('Reported Performance Table'!D220="","",IF(J220="LUNA_CCT",VLOOKUP('Reported Performance Table'!D220,'Master List'!$B$45:$E$143,4,FALSE),"Reported_BUG"))</f>
        <v/>
      </c>
      <c r="L220" t="str">
        <f>IF('Reported Performance Table'!D220="","",IF(AND('Reported Performance Table'!$E220="Yes",OR('Reported Performance Table'!$D220='Master List'!$B$45,'Reported Performance Table'!$D220='Master List'!$B$46,'Reported Performance Table'!$D220='Master List'!$B$47,'Reported Performance Table'!$D220='Master List'!$B$49,'Reported Performance Table'!$D220='Master List'!$B$51,'Reported Performance Table'!$D220='Master List'!$B$115,'Reported Performance Table'!$D220='Master List'!$B$118,'Reported Performance Table'!$D220='Master List'!$B$142)),"LUNA_Dimming","Dimming_Capability_and_Range"))</f>
        <v/>
      </c>
    </row>
    <row r="221" spans="1:12" x14ac:dyDescent="0.3">
      <c r="A221" s="49">
        <v>228</v>
      </c>
      <c r="B221" s="50"/>
      <c r="D221" s="21" t="e">
        <f>VLOOKUP('Reported Performance Table'!C221,'Master List'!$B$22:$C$41,2,FALSE)</f>
        <v>#N/A</v>
      </c>
      <c r="E221" t="e">
        <f>VLOOKUP('Reported Performance Table'!D221,'Master List'!$B$45:$C$143,2,FALSE)</f>
        <v>#N/A</v>
      </c>
      <c r="F221" t="e">
        <f>VLOOKUP('Reported Performance Table'!C221,'Master List'!$B$22:$D$42,3,FALSE)</f>
        <v>#N/A</v>
      </c>
      <c r="G221" s="94" t="e">
        <f>VLOOKUP('Reported Performance Table'!B221,'Master List'!$B$11:$D$19,3,FALSE)</f>
        <v>#N/A</v>
      </c>
      <c r="H221" t="e">
        <f t="shared" si="3"/>
        <v>#N/A</v>
      </c>
      <c r="I221" t="e">
        <f>IF(VLOOKUP('Reported Performance Table'!D221,'Master List'!$B$45:$D$143,3,FALSE)="","No",VLOOKUP('Reported Performance Table'!D221,'Master List'!$B$45:$D$143,3,FALSE))</f>
        <v>#N/A</v>
      </c>
      <c r="J221" s="169" t="str">
        <f>IF('Reported Performance Table'!D221="","",
  IF('Reported Performance Table'!E221="Yes",
   IF('Reported Performance Table'!F221="Premium","Premium_LUNA_CCT","LUNA_CCT"),
   IF('Reported Performance Table'!B221="Outdoor Luminaires",
    IF(OR('Reported Performance Table'!D221="Fuel Pump Canopy Luminaires",'Reported Performance Table'!D221="Sports Lighting"),
     IF('Reported Performance Table'!F221="Premium","Premium_Sports_and_Fuel_Pump_CCT", "Sports_and_Fuel_Pump_CCT"),
     IF('Reported Performance Table'!F221="Premium","Premium_Outdoor_CCT","Outdoor_CCT")),
    IF('Reported Performance Table'!F221="Premium","Premium_CCT","Reported_CCT"))))</f>
        <v/>
      </c>
      <c r="K221" t="str">
        <f>IF('Reported Performance Table'!D221="","",IF(J221="LUNA_CCT",VLOOKUP('Reported Performance Table'!D221,'Master List'!$B$45:$E$143,4,FALSE),"Reported_BUG"))</f>
        <v/>
      </c>
      <c r="L221" t="str">
        <f>IF('Reported Performance Table'!D221="","",IF(AND('Reported Performance Table'!$E221="Yes",OR('Reported Performance Table'!$D221='Master List'!$B$45,'Reported Performance Table'!$D221='Master List'!$B$46,'Reported Performance Table'!$D221='Master List'!$B$47,'Reported Performance Table'!$D221='Master List'!$B$49,'Reported Performance Table'!$D221='Master List'!$B$51,'Reported Performance Table'!$D221='Master List'!$B$115,'Reported Performance Table'!$D221='Master List'!$B$118,'Reported Performance Table'!$D221='Master List'!$B$142)),"LUNA_Dimming","Dimming_Capability_and_Range"))</f>
        <v/>
      </c>
    </row>
    <row r="222" spans="1:12" x14ac:dyDescent="0.3">
      <c r="A222" s="49">
        <v>229</v>
      </c>
      <c r="B222" s="50"/>
      <c r="D222" s="21" t="e">
        <f>VLOOKUP('Reported Performance Table'!C222,'Master List'!$B$22:$C$41,2,FALSE)</f>
        <v>#N/A</v>
      </c>
      <c r="E222" t="e">
        <f>VLOOKUP('Reported Performance Table'!D222,'Master List'!$B$45:$C$143,2,FALSE)</f>
        <v>#N/A</v>
      </c>
      <c r="F222" t="e">
        <f>VLOOKUP('Reported Performance Table'!C222,'Master List'!$B$22:$D$42,3,FALSE)</f>
        <v>#N/A</v>
      </c>
      <c r="G222" s="94" t="e">
        <f>VLOOKUP('Reported Performance Table'!B222,'Master List'!$B$11:$D$19,3,FALSE)</f>
        <v>#N/A</v>
      </c>
      <c r="H222" t="e">
        <f t="shared" si="3"/>
        <v>#N/A</v>
      </c>
      <c r="I222" t="e">
        <f>IF(VLOOKUP('Reported Performance Table'!D222,'Master List'!$B$45:$D$143,3,FALSE)="","No",VLOOKUP('Reported Performance Table'!D222,'Master List'!$B$45:$D$143,3,FALSE))</f>
        <v>#N/A</v>
      </c>
      <c r="J222" s="169" t="str">
        <f>IF('Reported Performance Table'!D222="","",
  IF('Reported Performance Table'!E222="Yes",
   IF('Reported Performance Table'!F222="Premium","Premium_LUNA_CCT","LUNA_CCT"),
   IF('Reported Performance Table'!B222="Outdoor Luminaires",
    IF(OR('Reported Performance Table'!D222="Fuel Pump Canopy Luminaires",'Reported Performance Table'!D222="Sports Lighting"),
     IF('Reported Performance Table'!F222="Premium","Premium_Sports_and_Fuel_Pump_CCT", "Sports_and_Fuel_Pump_CCT"),
     IF('Reported Performance Table'!F222="Premium","Premium_Outdoor_CCT","Outdoor_CCT")),
    IF('Reported Performance Table'!F222="Premium","Premium_CCT","Reported_CCT"))))</f>
        <v/>
      </c>
      <c r="K222" t="str">
        <f>IF('Reported Performance Table'!D222="","",IF(J222="LUNA_CCT",VLOOKUP('Reported Performance Table'!D222,'Master List'!$B$45:$E$143,4,FALSE),"Reported_BUG"))</f>
        <v/>
      </c>
      <c r="L222" t="str">
        <f>IF('Reported Performance Table'!D222="","",IF(AND('Reported Performance Table'!$E222="Yes",OR('Reported Performance Table'!$D222='Master List'!$B$45,'Reported Performance Table'!$D222='Master List'!$B$46,'Reported Performance Table'!$D222='Master List'!$B$47,'Reported Performance Table'!$D222='Master List'!$B$49,'Reported Performance Table'!$D222='Master List'!$B$51,'Reported Performance Table'!$D222='Master List'!$B$115,'Reported Performance Table'!$D222='Master List'!$B$118,'Reported Performance Table'!$D222='Master List'!$B$142)),"LUNA_Dimming","Dimming_Capability_and_Range"))</f>
        <v/>
      </c>
    </row>
    <row r="223" spans="1:12" x14ac:dyDescent="0.3">
      <c r="A223" s="49">
        <v>230</v>
      </c>
      <c r="B223" s="50"/>
      <c r="D223" s="21" t="e">
        <f>VLOOKUP('Reported Performance Table'!C223,'Master List'!$B$22:$C$41,2,FALSE)</f>
        <v>#N/A</v>
      </c>
      <c r="E223" t="e">
        <f>VLOOKUP('Reported Performance Table'!D223,'Master List'!$B$45:$C$143,2,FALSE)</f>
        <v>#N/A</v>
      </c>
      <c r="F223" t="e">
        <f>VLOOKUP('Reported Performance Table'!C223,'Master List'!$B$22:$D$42,3,FALSE)</f>
        <v>#N/A</v>
      </c>
      <c r="G223" s="94" t="e">
        <f>VLOOKUP('Reported Performance Table'!B223,'Master List'!$B$11:$D$19,3,FALSE)</f>
        <v>#N/A</v>
      </c>
      <c r="H223" t="e">
        <f t="shared" si="3"/>
        <v>#N/A</v>
      </c>
      <c r="I223" t="e">
        <f>IF(VLOOKUP('Reported Performance Table'!D223,'Master List'!$B$45:$D$143,3,FALSE)="","No",VLOOKUP('Reported Performance Table'!D223,'Master List'!$B$45:$D$143,3,FALSE))</f>
        <v>#N/A</v>
      </c>
      <c r="J223" s="169" t="str">
        <f>IF('Reported Performance Table'!D223="","",
  IF('Reported Performance Table'!E223="Yes",
   IF('Reported Performance Table'!F223="Premium","Premium_LUNA_CCT","LUNA_CCT"),
   IF('Reported Performance Table'!B223="Outdoor Luminaires",
    IF(OR('Reported Performance Table'!D223="Fuel Pump Canopy Luminaires",'Reported Performance Table'!D223="Sports Lighting"),
     IF('Reported Performance Table'!F223="Premium","Premium_Sports_and_Fuel_Pump_CCT", "Sports_and_Fuel_Pump_CCT"),
     IF('Reported Performance Table'!F223="Premium","Premium_Outdoor_CCT","Outdoor_CCT")),
    IF('Reported Performance Table'!F223="Premium","Premium_CCT","Reported_CCT"))))</f>
        <v/>
      </c>
      <c r="K223" t="str">
        <f>IF('Reported Performance Table'!D223="","",IF(J223="LUNA_CCT",VLOOKUP('Reported Performance Table'!D223,'Master List'!$B$45:$E$143,4,FALSE),"Reported_BUG"))</f>
        <v/>
      </c>
      <c r="L223" t="str">
        <f>IF('Reported Performance Table'!D223="","",IF(AND('Reported Performance Table'!$E223="Yes",OR('Reported Performance Table'!$D223='Master List'!$B$45,'Reported Performance Table'!$D223='Master List'!$B$46,'Reported Performance Table'!$D223='Master List'!$B$47,'Reported Performance Table'!$D223='Master List'!$B$49,'Reported Performance Table'!$D223='Master List'!$B$51,'Reported Performance Table'!$D223='Master List'!$B$115,'Reported Performance Table'!$D223='Master List'!$B$118,'Reported Performance Table'!$D223='Master List'!$B$142)),"LUNA_Dimming","Dimming_Capability_and_Range"))</f>
        <v/>
      </c>
    </row>
    <row r="224" spans="1:12" x14ac:dyDescent="0.3">
      <c r="A224" s="49">
        <v>231</v>
      </c>
      <c r="B224" s="50"/>
      <c r="D224" s="21" t="e">
        <f>VLOOKUP('Reported Performance Table'!C224,'Master List'!$B$22:$C$41,2,FALSE)</f>
        <v>#N/A</v>
      </c>
      <c r="E224" t="e">
        <f>VLOOKUP('Reported Performance Table'!D224,'Master List'!$B$45:$C$143,2,FALSE)</f>
        <v>#N/A</v>
      </c>
      <c r="F224" t="e">
        <f>VLOOKUP('Reported Performance Table'!C224,'Master List'!$B$22:$D$42,3,FALSE)</f>
        <v>#N/A</v>
      </c>
      <c r="G224" s="94" t="e">
        <f>VLOOKUP('Reported Performance Table'!B224,'Master List'!$B$11:$D$19,3,FALSE)</f>
        <v>#N/A</v>
      </c>
      <c r="H224" t="e">
        <f t="shared" si="3"/>
        <v>#N/A</v>
      </c>
      <c r="I224" t="e">
        <f>IF(VLOOKUP('Reported Performance Table'!D224,'Master List'!$B$45:$D$143,3,FALSE)="","No",VLOOKUP('Reported Performance Table'!D224,'Master List'!$B$45:$D$143,3,FALSE))</f>
        <v>#N/A</v>
      </c>
      <c r="J224" s="169" t="str">
        <f>IF('Reported Performance Table'!D224="","",
  IF('Reported Performance Table'!E224="Yes",
   IF('Reported Performance Table'!F224="Premium","Premium_LUNA_CCT","LUNA_CCT"),
   IF('Reported Performance Table'!B224="Outdoor Luminaires",
    IF(OR('Reported Performance Table'!D224="Fuel Pump Canopy Luminaires",'Reported Performance Table'!D224="Sports Lighting"),
     IF('Reported Performance Table'!F224="Premium","Premium_Sports_and_Fuel_Pump_CCT", "Sports_and_Fuel_Pump_CCT"),
     IF('Reported Performance Table'!F224="Premium","Premium_Outdoor_CCT","Outdoor_CCT")),
    IF('Reported Performance Table'!F224="Premium","Premium_CCT","Reported_CCT"))))</f>
        <v/>
      </c>
      <c r="K224" t="str">
        <f>IF('Reported Performance Table'!D224="","",IF(J224="LUNA_CCT",VLOOKUP('Reported Performance Table'!D224,'Master List'!$B$45:$E$143,4,FALSE),"Reported_BUG"))</f>
        <v/>
      </c>
      <c r="L224" t="str">
        <f>IF('Reported Performance Table'!D224="","",IF(AND('Reported Performance Table'!$E224="Yes",OR('Reported Performance Table'!$D224='Master List'!$B$45,'Reported Performance Table'!$D224='Master List'!$B$46,'Reported Performance Table'!$D224='Master List'!$B$47,'Reported Performance Table'!$D224='Master List'!$B$49,'Reported Performance Table'!$D224='Master List'!$B$51,'Reported Performance Table'!$D224='Master List'!$B$115,'Reported Performance Table'!$D224='Master List'!$B$118,'Reported Performance Table'!$D224='Master List'!$B$142)),"LUNA_Dimming","Dimming_Capability_and_Range"))</f>
        <v/>
      </c>
    </row>
    <row r="225" spans="1:12" x14ac:dyDescent="0.3">
      <c r="A225" s="49">
        <v>232</v>
      </c>
      <c r="B225" s="50"/>
      <c r="D225" s="21" t="e">
        <f>VLOOKUP('Reported Performance Table'!C225,'Master List'!$B$22:$C$41,2,FALSE)</f>
        <v>#N/A</v>
      </c>
      <c r="E225" t="e">
        <f>VLOOKUP('Reported Performance Table'!D225,'Master List'!$B$45:$C$143,2,FALSE)</f>
        <v>#N/A</v>
      </c>
      <c r="F225" t="e">
        <f>VLOOKUP('Reported Performance Table'!C225,'Master List'!$B$22:$D$42,3,FALSE)</f>
        <v>#N/A</v>
      </c>
      <c r="G225" s="94" t="e">
        <f>VLOOKUP('Reported Performance Table'!B225,'Master List'!$B$11:$D$19,3,FALSE)</f>
        <v>#N/A</v>
      </c>
      <c r="H225" t="e">
        <f t="shared" si="3"/>
        <v>#N/A</v>
      </c>
      <c r="I225" t="e">
        <f>IF(VLOOKUP('Reported Performance Table'!D225,'Master List'!$B$45:$D$143,3,FALSE)="","No",VLOOKUP('Reported Performance Table'!D225,'Master List'!$B$45:$D$143,3,FALSE))</f>
        <v>#N/A</v>
      </c>
      <c r="J225" s="169" t="str">
        <f>IF('Reported Performance Table'!D225="","",
  IF('Reported Performance Table'!E225="Yes",
   IF('Reported Performance Table'!F225="Premium","Premium_LUNA_CCT","LUNA_CCT"),
   IF('Reported Performance Table'!B225="Outdoor Luminaires",
    IF(OR('Reported Performance Table'!D225="Fuel Pump Canopy Luminaires",'Reported Performance Table'!D225="Sports Lighting"),
     IF('Reported Performance Table'!F225="Premium","Premium_Sports_and_Fuel_Pump_CCT", "Sports_and_Fuel_Pump_CCT"),
     IF('Reported Performance Table'!F225="Premium","Premium_Outdoor_CCT","Outdoor_CCT")),
    IF('Reported Performance Table'!F225="Premium","Premium_CCT","Reported_CCT"))))</f>
        <v/>
      </c>
      <c r="K225" t="str">
        <f>IF('Reported Performance Table'!D225="","",IF(J225="LUNA_CCT",VLOOKUP('Reported Performance Table'!D225,'Master List'!$B$45:$E$143,4,FALSE),"Reported_BUG"))</f>
        <v/>
      </c>
      <c r="L225" t="str">
        <f>IF('Reported Performance Table'!D225="","",IF(AND('Reported Performance Table'!$E225="Yes",OR('Reported Performance Table'!$D225='Master List'!$B$45,'Reported Performance Table'!$D225='Master List'!$B$46,'Reported Performance Table'!$D225='Master List'!$B$47,'Reported Performance Table'!$D225='Master List'!$B$49,'Reported Performance Table'!$D225='Master List'!$B$51,'Reported Performance Table'!$D225='Master List'!$B$115,'Reported Performance Table'!$D225='Master List'!$B$118,'Reported Performance Table'!$D225='Master List'!$B$142)),"LUNA_Dimming","Dimming_Capability_and_Range"))</f>
        <v/>
      </c>
    </row>
    <row r="226" spans="1:12" x14ac:dyDescent="0.3">
      <c r="A226" s="49">
        <v>233</v>
      </c>
      <c r="B226" s="50"/>
      <c r="D226" s="21" t="e">
        <f>VLOOKUP('Reported Performance Table'!C226,'Master List'!$B$22:$C$41,2,FALSE)</f>
        <v>#N/A</v>
      </c>
      <c r="E226" t="e">
        <f>VLOOKUP('Reported Performance Table'!D226,'Master List'!$B$45:$C$143,2,FALSE)</f>
        <v>#N/A</v>
      </c>
      <c r="F226" t="e">
        <f>VLOOKUP('Reported Performance Table'!C226,'Master List'!$B$22:$D$42,3,FALSE)</f>
        <v>#N/A</v>
      </c>
      <c r="G226" s="94" t="e">
        <f>VLOOKUP('Reported Performance Table'!B226,'Master List'!$B$11:$D$19,3,FALSE)</f>
        <v>#N/A</v>
      </c>
      <c r="H226" t="e">
        <f t="shared" si="3"/>
        <v>#N/A</v>
      </c>
      <c r="I226" t="e">
        <f>IF(VLOOKUP('Reported Performance Table'!D226,'Master List'!$B$45:$D$143,3,FALSE)="","No",VLOOKUP('Reported Performance Table'!D226,'Master List'!$B$45:$D$143,3,FALSE))</f>
        <v>#N/A</v>
      </c>
      <c r="J226" s="169" t="str">
        <f>IF('Reported Performance Table'!D226="","",
  IF('Reported Performance Table'!E226="Yes",
   IF('Reported Performance Table'!F226="Premium","Premium_LUNA_CCT","LUNA_CCT"),
   IF('Reported Performance Table'!B226="Outdoor Luminaires",
    IF(OR('Reported Performance Table'!D226="Fuel Pump Canopy Luminaires",'Reported Performance Table'!D226="Sports Lighting"),
     IF('Reported Performance Table'!F226="Premium","Premium_Sports_and_Fuel_Pump_CCT", "Sports_and_Fuel_Pump_CCT"),
     IF('Reported Performance Table'!F226="Premium","Premium_Outdoor_CCT","Outdoor_CCT")),
    IF('Reported Performance Table'!F226="Premium","Premium_CCT","Reported_CCT"))))</f>
        <v/>
      </c>
      <c r="K226" t="str">
        <f>IF('Reported Performance Table'!D226="","",IF(J226="LUNA_CCT",VLOOKUP('Reported Performance Table'!D226,'Master List'!$B$45:$E$143,4,FALSE),"Reported_BUG"))</f>
        <v/>
      </c>
      <c r="L226" t="str">
        <f>IF('Reported Performance Table'!D226="","",IF(AND('Reported Performance Table'!$E226="Yes",OR('Reported Performance Table'!$D226='Master List'!$B$45,'Reported Performance Table'!$D226='Master List'!$B$46,'Reported Performance Table'!$D226='Master List'!$B$47,'Reported Performance Table'!$D226='Master List'!$B$49,'Reported Performance Table'!$D226='Master List'!$B$51,'Reported Performance Table'!$D226='Master List'!$B$115,'Reported Performance Table'!$D226='Master List'!$B$118,'Reported Performance Table'!$D226='Master List'!$B$142)),"LUNA_Dimming","Dimming_Capability_and_Range"))</f>
        <v/>
      </c>
    </row>
    <row r="227" spans="1:12" x14ac:dyDescent="0.3">
      <c r="A227" s="49">
        <v>234</v>
      </c>
      <c r="B227" s="50"/>
      <c r="D227" s="21" t="e">
        <f>VLOOKUP('Reported Performance Table'!C227,'Master List'!$B$22:$C$41,2,FALSE)</f>
        <v>#N/A</v>
      </c>
      <c r="E227" t="e">
        <f>VLOOKUP('Reported Performance Table'!D227,'Master List'!$B$45:$C$143,2,FALSE)</f>
        <v>#N/A</v>
      </c>
      <c r="F227" t="e">
        <f>VLOOKUP('Reported Performance Table'!C227,'Master List'!$B$22:$D$42,3,FALSE)</f>
        <v>#N/A</v>
      </c>
      <c r="G227" s="94" t="e">
        <f>VLOOKUP('Reported Performance Table'!B227,'Master List'!$B$11:$D$19,3,FALSE)</f>
        <v>#N/A</v>
      </c>
      <c r="H227" t="e">
        <f t="shared" si="3"/>
        <v>#N/A</v>
      </c>
      <c r="I227" t="e">
        <f>IF(VLOOKUP('Reported Performance Table'!D227,'Master List'!$B$45:$D$143,3,FALSE)="","No",VLOOKUP('Reported Performance Table'!D227,'Master List'!$B$45:$D$143,3,FALSE))</f>
        <v>#N/A</v>
      </c>
      <c r="J227" s="169" t="str">
        <f>IF('Reported Performance Table'!D227="","",
  IF('Reported Performance Table'!E227="Yes",
   IF('Reported Performance Table'!F227="Premium","Premium_LUNA_CCT","LUNA_CCT"),
   IF('Reported Performance Table'!B227="Outdoor Luminaires",
    IF(OR('Reported Performance Table'!D227="Fuel Pump Canopy Luminaires",'Reported Performance Table'!D227="Sports Lighting"),
     IF('Reported Performance Table'!F227="Premium","Premium_Sports_and_Fuel_Pump_CCT", "Sports_and_Fuel_Pump_CCT"),
     IF('Reported Performance Table'!F227="Premium","Premium_Outdoor_CCT","Outdoor_CCT")),
    IF('Reported Performance Table'!F227="Premium","Premium_CCT","Reported_CCT"))))</f>
        <v/>
      </c>
      <c r="K227" t="str">
        <f>IF('Reported Performance Table'!D227="","",IF(J227="LUNA_CCT",VLOOKUP('Reported Performance Table'!D227,'Master List'!$B$45:$E$143,4,FALSE),"Reported_BUG"))</f>
        <v/>
      </c>
      <c r="L227" t="str">
        <f>IF('Reported Performance Table'!D227="","",IF(AND('Reported Performance Table'!$E227="Yes",OR('Reported Performance Table'!$D227='Master List'!$B$45,'Reported Performance Table'!$D227='Master List'!$B$46,'Reported Performance Table'!$D227='Master List'!$B$47,'Reported Performance Table'!$D227='Master List'!$B$49,'Reported Performance Table'!$D227='Master List'!$B$51,'Reported Performance Table'!$D227='Master List'!$B$115,'Reported Performance Table'!$D227='Master List'!$B$118,'Reported Performance Table'!$D227='Master List'!$B$142)),"LUNA_Dimming","Dimming_Capability_and_Range"))</f>
        <v/>
      </c>
    </row>
    <row r="228" spans="1:12" x14ac:dyDescent="0.3">
      <c r="A228" s="49">
        <v>235</v>
      </c>
      <c r="B228" s="50"/>
      <c r="D228" s="21" t="e">
        <f>VLOOKUP('Reported Performance Table'!C228,'Master List'!$B$22:$C$41,2,FALSE)</f>
        <v>#N/A</v>
      </c>
      <c r="E228" t="e">
        <f>VLOOKUP('Reported Performance Table'!D228,'Master List'!$B$45:$C$143,2,FALSE)</f>
        <v>#N/A</v>
      </c>
      <c r="F228" t="e">
        <f>VLOOKUP('Reported Performance Table'!C228,'Master List'!$B$22:$D$42,3,FALSE)</f>
        <v>#N/A</v>
      </c>
      <c r="G228" s="94" t="e">
        <f>VLOOKUP('Reported Performance Table'!B228,'Master List'!$B$11:$D$19,3,FALSE)</f>
        <v>#N/A</v>
      </c>
      <c r="H228" t="e">
        <f t="shared" si="3"/>
        <v>#N/A</v>
      </c>
      <c r="I228" t="e">
        <f>IF(VLOOKUP('Reported Performance Table'!D228,'Master List'!$B$45:$D$143,3,FALSE)="","No",VLOOKUP('Reported Performance Table'!D228,'Master List'!$B$45:$D$143,3,FALSE))</f>
        <v>#N/A</v>
      </c>
      <c r="J228" s="169" t="str">
        <f>IF('Reported Performance Table'!D228="","",
  IF('Reported Performance Table'!E228="Yes",
   IF('Reported Performance Table'!F228="Premium","Premium_LUNA_CCT","LUNA_CCT"),
   IF('Reported Performance Table'!B228="Outdoor Luminaires",
    IF(OR('Reported Performance Table'!D228="Fuel Pump Canopy Luminaires",'Reported Performance Table'!D228="Sports Lighting"),
     IF('Reported Performance Table'!F228="Premium","Premium_Sports_and_Fuel_Pump_CCT", "Sports_and_Fuel_Pump_CCT"),
     IF('Reported Performance Table'!F228="Premium","Premium_Outdoor_CCT","Outdoor_CCT")),
    IF('Reported Performance Table'!F228="Premium","Premium_CCT","Reported_CCT"))))</f>
        <v/>
      </c>
      <c r="K228" t="str">
        <f>IF('Reported Performance Table'!D228="","",IF(J228="LUNA_CCT",VLOOKUP('Reported Performance Table'!D228,'Master List'!$B$45:$E$143,4,FALSE),"Reported_BUG"))</f>
        <v/>
      </c>
      <c r="L228" t="str">
        <f>IF('Reported Performance Table'!D228="","",IF(AND('Reported Performance Table'!$E228="Yes",OR('Reported Performance Table'!$D228='Master List'!$B$45,'Reported Performance Table'!$D228='Master List'!$B$46,'Reported Performance Table'!$D228='Master List'!$B$47,'Reported Performance Table'!$D228='Master List'!$B$49,'Reported Performance Table'!$D228='Master List'!$B$51,'Reported Performance Table'!$D228='Master List'!$B$115,'Reported Performance Table'!$D228='Master List'!$B$118,'Reported Performance Table'!$D228='Master List'!$B$142)),"LUNA_Dimming","Dimming_Capability_and_Range"))</f>
        <v/>
      </c>
    </row>
    <row r="229" spans="1:12" x14ac:dyDescent="0.3">
      <c r="A229" s="49">
        <v>236</v>
      </c>
      <c r="B229" s="50"/>
      <c r="D229" s="21" t="e">
        <f>VLOOKUP('Reported Performance Table'!C229,'Master List'!$B$22:$C$41,2,FALSE)</f>
        <v>#N/A</v>
      </c>
      <c r="E229" t="e">
        <f>VLOOKUP('Reported Performance Table'!D229,'Master List'!$B$45:$C$143,2,FALSE)</f>
        <v>#N/A</v>
      </c>
      <c r="F229" t="e">
        <f>VLOOKUP('Reported Performance Table'!C229,'Master List'!$B$22:$D$42,3,FALSE)</f>
        <v>#N/A</v>
      </c>
      <c r="G229" s="94" t="e">
        <f>VLOOKUP('Reported Performance Table'!B229,'Master List'!$B$11:$D$19,3,FALSE)</f>
        <v>#N/A</v>
      </c>
      <c r="H229" t="e">
        <f t="shared" si="3"/>
        <v>#N/A</v>
      </c>
      <c r="I229" t="e">
        <f>IF(VLOOKUP('Reported Performance Table'!D229,'Master List'!$B$45:$D$143,3,FALSE)="","No",VLOOKUP('Reported Performance Table'!D229,'Master List'!$B$45:$D$143,3,FALSE))</f>
        <v>#N/A</v>
      </c>
      <c r="J229" s="169" t="str">
        <f>IF('Reported Performance Table'!D229="","",
  IF('Reported Performance Table'!E229="Yes",
   IF('Reported Performance Table'!F229="Premium","Premium_LUNA_CCT","LUNA_CCT"),
   IF('Reported Performance Table'!B229="Outdoor Luminaires",
    IF(OR('Reported Performance Table'!D229="Fuel Pump Canopy Luminaires",'Reported Performance Table'!D229="Sports Lighting"),
     IF('Reported Performance Table'!F229="Premium","Premium_Sports_and_Fuel_Pump_CCT", "Sports_and_Fuel_Pump_CCT"),
     IF('Reported Performance Table'!F229="Premium","Premium_Outdoor_CCT","Outdoor_CCT")),
    IF('Reported Performance Table'!F229="Premium","Premium_CCT","Reported_CCT"))))</f>
        <v/>
      </c>
      <c r="K229" t="str">
        <f>IF('Reported Performance Table'!D229="","",IF(J229="LUNA_CCT",VLOOKUP('Reported Performance Table'!D229,'Master List'!$B$45:$E$143,4,FALSE),"Reported_BUG"))</f>
        <v/>
      </c>
      <c r="L229" t="str">
        <f>IF('Reported Performance Table'!D229="","",IF(AND('Reported Performance Table'!$E229="Yes",OR('Reported Performance Table'!$D229='Master List'!$B$45,'Reported Performance Table'!$D229='Master List'!$B$46,'Reported Performance Table'!$D229='Master List'!$B$47,'Reported Performance Table'!$D229='Master List'!$B$49,'Reported Performance Table'!$D229='Master List'!$B$51,'Reported Performance Table'!$D229='Master List'!$B$115,'Reported Performance Table'!$D229='Master List'!$B$118,'Reported Performance Table'!$D229='Master List'!$B$142)),"LUNA_Dimming","Dimming_Capability_and_Range"))</f>
        <v/>
      </c>
    </row>
    <row r="230" spans="1:12" x14ac:dyDescent="0.3">
      <c r="A230" s="49">
        <v>237</v>
      </c>
      <c r="B230" s="50"/>
      <c r="D230" s="21" t="e">
        <f>VLOOKUP('Reported Performance Table'!C230,'Master List'!$B$22:$C$41,2,FALSE)</f>
        <v>#N/A</v>
      </c>
      <c r="E230" t="e">
        <f>VLOOKUP('Reported Performance Table'!D230,'Master List'!$B$45:$C$143,2,FALSE)</f>
        <v>#N/A</v>
      </c>
      <c r="F230" t="e">
        <f>VLOOKUP('Reported Performance Table'!C230,'Master List'!$B$22:$D$42,3,FALSE)</f>
        <v>#N/A</v>
      </c>
      <c r="G230" s="94" t="e">
        <f>VLOOKUP('Reported Performance Table'!B230,'Master List'!$B$11:$D$19,3,FALSE)</f>
        <v>#N/A</v>
      </c>
      <c r="H230" t="e">
        <f t="shared" si="3"/>
        <v>#N/A</v>
      </c>
      <c r="I230" t="e">
        <f>IF(VLOOKUP('Reported Performance Table'!D230,'Master List'!$B$45:$D$143,3,FALSE)="","No",VLOOKUP('Reported Performance Table'!D230,'Master List'!$B$45:$D$143,3,FALSE))</f>
        <v>#N/A</v>
      </c>
      <c r="J230" s="169" t="str">
        <f>IF('Reported Performance Table'!D230="","",
  IF('Reported Performance Table'!E230="Yes",
   IF('Reported Performance Table'!F230="Premium","Premium_LUNA_CCT","LUNA_CCT"),
   IF('Reported Performance Table'!B230="Outdoor Luminaires",
    IF(OR('Reported Performance Table'!D230="Fuel Pump Canopy Luminaires",'Reported Performance Table'!D230="Sports Lighting"),
     IF('Reported Performance Table'!F230="Premium","Premium_Sports_and_Fuel_Pump_CCT", "Sports_and_Fuel_Pump_CCT"),
     IF('Reported Performance Table'!F230="Premium","Premium_Outdoor_CCT","Outdoor_CCT")),
    IF('Reported Performance Table'!F230="Premium","Premium_CCT","Reported_CCT"))))</f>
        <v/>
      </c>
      <c r="K230" t="str">
        <f>IF('Reported Performance Table'!D230="","",IF(J230="LUNA_CCT",VLOOKUP('Reported Performance Table'!D230,'Master List'!$B$45:$E$143,4,FALSE),"Reported_BUG"))</f>
        <v/>
      </c>
      <c r="L230" t="str">
        <f>IF('Reported Performance Table'!D230="","",IF(AND('Reported Performance Table'!$E230="Yes",OR('Reported Performance Table'!$D230='Master List'!$B$45,'Reported Performance Table'!$D230='Master List'!$B$46,'Reported Performance Table'!$D230='Master List'!$B$47,'Reported Performance Table'!$D230='Master List'!$B$49,'Reported Performance Table'!$D230='Master List'!$B$51,'Reported Performance Table'!$D230='Master List'!$B$115,'Reported Performance Table'!$D230='Master List'!$B$118,'Reported Performance Table'!$D230='Master List'!$B$142)),"LUNA_Dimming","Dimming_Capability_and_Range"))</f>
        <v/>
      </c>
    </row>
    <row r="231" spans="1:12" x14ac:dyDescent="0.3">
      <c r="A231" s="49">
        <v>238</v>
      </c>
      <c r="B231" s="50"/>
      <c r="D231" s="21" t="e">
        <f>VLOOKUP('Reported Performance Table'!C231,'Master List'!$B$22:$C$41,2,FALSE)</f>
        <v>#N/A</v>
      </c>
      <c r="E231" t="e">
        <f>VLOOKUP('Reported Performance Table'!D231,'Master List'!$B$45:$C$143,2,FALSE)</f>
        <v>#N/A</v>
      </c>
      <c r="F231" t="e">
        <f>VLOOKUP('Reported Performance Table'!C231,'Master List'!$B$22:$D$42,3,FALSE)</f>
        <v>#N/A</v>
      </c>
      <c r="G231" s="94" t="e">
        <f>VLOOKUP('Reported Performance Table'!B231,'Master List'!$B$11:$D$19,3,FALSE)</f>
        <v>#N/A</v>
      </c>
      <c r="H231" t="e">
        <f t="shared" si="3"/>
        <v>#N/A</v>
      </c>
      <c r="I231" t="e">
        <f>IF(VLOOKUP('Reported Performance Table'!D231,'Master List'!$B$45:$D$143,3,FALSE)="","No",VLOOKUP('Reported Performance Table'!D231,'Master List'!$B$45:$D$143,3,FALSE))</f>
        <v>#N/A</v>
      </c>
      <c r="J231" s="169" t="str">
        <f>IF('Reported Performance Table'!D231="","",
  IF('Reported Performance Table'!E231="Yes",
   IF('Reported Performance Table'!F231="Premium","Premium_LUNA_CCT","LUNA_CCT"),
   IF('Reported Performance Table'!B231="Outdoor Luminaires",
    IF(OR('Reported Performance Table'!D231="Fuel Pump Canopy Luminaires",'Reported Performance Table'!D231="Sports Lighting"),
     IF('Reported Performance Table'!F231="Premium","Premium_Sports_and_Fuel_Pump_CCT", "Sports_and_Fuel_Pump_CCT"),
     IF('Reported Performance Table'!F231="Premium","Premium_Outdoor_CCT","Outdoor_CCT")),
    IF('Reported Performance Table'!F231="Premium","Premium_CCT","Reported_CCT"))))</f>
        <v/>
      </c>
      <c r="K231" t="str">
        <f>IF('Reported Performance Table'!D231="","",IF(J231="LUNA_CCT",VLOOKUP('Reported Performance Table'!D231,'Master List'!$B$45:$E$143,4,FALSE),"Reported_BUG"))</f>
        <v/>
      </c>
      <c r="L231" t="str">
        <f>IF('Reported Performance Table'!D231="","",IF(AND('Reported Performance Table'!$E231="Yes",OR('Reported Performance Table'!$D231='Master List'!$B$45,'Reported Performance Table'!$D231='Master List'!$B$46,'Reported Performance Table'!$D231='Master List'!$B$47,'Reported Performance Table'!$D231='Master List'!$B$49,'Reported Performance Table'!$D231='Master List'!$B$51,'Reported Performance Table'!$D231='Master List'!$B$115,'Reported Performance Table'!$D231='Master List'!$B$118,'Reported Performance Table'!$D231='Master List'!$B$142)),"LUNA_Dimming","Dimming_Capability_and_Range"))</f>
        <v/>
      </c>
    </row>
    <row r="232" spans="1:12" x14ac:dyDescent="0.3">
      <c r="A232" s="49">
        <v>239</v>
      </c>
      <c r="B232" s="50"/>
      <c r="D232" s="21" t="e">
        <f>VLOOKUP('Reported Performance Table'!C232,'Master List'!$B$22:$C$41,2,FALSE)</f>
        <v>#N/A</v>
      </c>
      <c r="E232" t="e">
        <f>VLOOKUP('Reported Performance Table'!D232,'Master List'!$B$45:$C$143,2,FALSE)</f>
        <v>#N/A</v>
      </c>
      <c r="F232" t="e">
        <f>VLOOKUP('Reported Performance Table'!C232,'Master List'!$B$22:$D$42,3,FALSE)</f>
        <v>#N/A</v>
      </c>
      <c r="G232" s="94" t="e">
        <f>VLOOKUP('Reported Performance Table'!B232,'Master List'!$B$11:$D$19,3,FALSE)</f>
        <v>#N/A</v>
      </c>
      <c r="H232" t="e">
        <f t="shared" si="3"/>
        <v>#N/A</v>
      </c>
      <c r="I232" t="e">
        <f>IF(VLOOKUP('Reported Performance Table'!D232,'Master List'!$B$45:$D$143,3,FALSE)="","No",VLOOKUP('Reported Performance Table'!D232,'Master List'!$B$45:$D$143,3,FALSE))</f>
        <v>#N/A</v>
      </c>
      <c r="J232" s="169" t="str">
        <f>IF('Reported Performance Table'!D232="","",
  IF('Reported Performance Table'!E232="Yes",
   IF('Reported Performance Table'!F232="Premium","Premium_LUNA_CCT","LUNA_CCT"),
   IF('Reported Performance Table'!B232="Outdoor Luminaires",
    IF(OR('Reported Performance Table'!D232="Fuel Pump Canopy Luminaires",'Reported Performance Table'!D232="Sports Lighting"),
     IF('Reported Performance Table'!F232="Premium","Premium_Sports_and_Fuel_Pump_CCT", "Sports_and_Fuel_Pump_CCT"),
     IF('Reported Performance Table'!F232="Premium","Premium_Outdoor_CCT","Outdoor_CCT")),
    IF('Reported Performance Table'!F232="Premium","Premium_CCT","Reported_CCT"))))</f>
        <v/>
      </c>
      <c r="K232" t="str">
        <f>IF('Reported Performance Table'!D232="","",IF(J232="LUNA_CCT",VLOOKUP('Reported Performance Table'!D232,'Master List'!$B$45:$E$143,4,FALSE),"Reported_BUG"))</f>
        <v/>
      </c>
      <c r="L232" t="str">
        <f>IF('Reported Performance Table'!D232="","",IF(AND('Reported Performance Table'!$E232="Yes",OR('Reported Performance Table'!$D232='Master List'!$B$45,'Reported Performance Table'!$D232='Master List'!$B$46,'Reported Performance Table'!$D232='Master List'!$B$47,'Reported Performance Table'!$D232='Master List'!$B$49,'Reported Performance Table'!$D232='Master List'!$B$51,'Reported Performance Table'!$D232='Master List'!$B$115,'Reported Performance Table'!$D232='Master List'!$B$118,'Reported Performance Table'!$D232='Master List'!$B$142)),"LUNA_Dimming","Dimming_Capability_and_Range"))</f>
        <v/>
      </c>
    </row>
    <row r="233" spans="1:12" x14ac:dyDescent="0.3">
      <c r="A233" s="49">
        <v>240</v>
      </c>
      <c r="B233" s="50"/>
      <c r="D233" s="21" t="e">
        <f>VLOOKUP('Reported Performance Table'!C233,'Master List'!$B$22:$C$41,2,FALSE)</f>
        <v>#N/A</v>
      </c>
      <c r="E233" t="e">
        <f>VLOOKUP('Reported Performance Table'!D233,'Master List'!$B$45:$C$143,2,FALSE)</f>
        <v>#N/A</v>
      </c>
      <c r="F233" t="e">
        <f>VLOOKUP('Reported Performance Table'!C233,'Master List'!$B$22:$D$42,3,FALSE)</f>
        <v>#N/A</v>
      </c>
      <c r="G233" s="94" t="e">
        <f>VLOOKUP('Reported Performance Table'!B233,'Master List'!$B$11:$D$19,3,FALSE)</f>
        <v>#N/A</v>
      </c>
      <c r="H233" t="e">
        <f t="shared" si="3"/>
        <v>#N/A</v>
      </c>
      <c r="I233" t="e">
        <f>IF(VLOOKUP('Reported Performance Table'!D233,'Master List'!$B$45:$D$143,3,FALSE)="","No",VLOOKUP('Reported Performance Table'!D233,'Master List'!$B$45:$D$143,3,FALSE))</f>
        <v>#N/A</v>
      </c>
      <c r="J233" s="169" t="str">
        <f>IF('Reported Performance Table'!D233="","",
  IF('Reported Performance Table'!E233="Yes",
   IF('Reported Performance Table'!F233="Premium","Premium_LUNA_CCT","LUNA_CCT"),
   IF('Reported Performance Table'!B233="Outdoor Luminaires",
    IF(OR('Reported Performance Table'!D233="Fuel Pump Canopy Luminaires",'Reported Performance Table'!D233="Sports Lighting"),
     IF('Reported Performance Table'!F233="Premium","Premium_Sports_and_Fuel_Pump_CCT", "Sports_and_Fuel_Pump_CCT"),
     IF('Reported Performance Table'!F233="Premium","Premium_Outdoor_CCT","Outdoor_CCT")),
    IF('Reported Performance Table'!F233="Premium","Premium_CCT","Reported_CCT"))))</f>
        <v/>
      </c>
      <c r="K233" t="str">
        <f>IF('Reported Performance Table'!D233="","",IF(J233="LUNA_CCT",VLOOKUP('Reported Performance Table'!D233,'Master List'!$B$45:$E$143,4,FALSE),"Reported_BUG"))</f>
        <v/>
      </c>
      <c r="L233" t="str">
        <f>IF('Reported Performance Table'!D233="","",IF(AND('Reported Performance Table'!$E233="Yes",OR('Reported Performance Table'!$D233='Master List'!$B$45,'Reported Performance Table'!$D233='Master List'!$B$46,'Reported Performance Table'!$D233='Master List'!$B$47,'Reported Performance Table'!$D233='Master List'!$B$49,'Reported Performance Table'!$D233='Master List'!$B$51,'Reported Performance Table'!$D233='Master List'!$B$115,'Reported Performance Table'!$D233='Master List'!$B$118,'Reported Performance Table'!$D233='Master List'!$B$142)),"LUNA_Dimming","Dimming_Capability_and_Range"))</f>
        <v/>
      </c>
    </row>
    <row r="234" spans="1:12" x14ac:dyDescent="0.3">
      <c r="A234" s="49">
        <v>241</v>
      </c>
      <c r="B234" s="50"/>
      <c r="D234" s="21" t="e">
        <f>VLOOKUP('Reported Performance Table'!C234,'Master List'!$B$22:$C$41,2,FALSE)</f>
        <v>#N/A</v>
      </c>
      <c r="E234" t="e">
        <f>VLOOKUP('Reported Performance Table'!D234,'Master List'!$B$45:$C$143,2,FALSE)</f>
        <v>#N/A</v>
      </c>
      <c r="F234" t="e">
        <f>VLOOKUP('Reported Performance Table'!C234,'Master List'!$B$22:$D$42,3,FALSE)</f>
        <v>#N/A</v>
      </c>
      <c r="G234" s="94" t="e">
        <f>VLOOKUP('Reported Performance Table'!B234,'Master List'!$B$11:$D$19,3,FALSE)</f>
        <v>#N/A</v>
      </c>
      <c r="H234" t="e">
        <f t="shared" si="3"/>
        <v>#N/A</v>
      </c>
      <c r="I234" t="e">
        <f>IF(VLOOKUP('Reported Performance Table'!D234,'Master List'!$B$45:$D$143,3,FALSE)="","No",VLOOKUP('Reported Performance Table'!D234,'Master List'!$B$45:$D$143,3,FALSE))</f>
        <v>#N/A</v>
      </c>
      <c r="J234" s="169" t="str">
        <f>IF('Reported Performance Table'!D234="","",
  IF('Reported Performance Table'!E234="Yes",
   IF('Reported Performance Table'!F234="Premium","Premium_LUNA_CCT","LUNA_CCT"),
   IF('Reported Performance Table'!B234="Outdoor Luminaires",
    IF(OR('Reported Performance Table'!D234="Fuel Pump Canopy Luminaires",'Reported Performance Table'!D234="Sports Lighting"),
     IF('Reported Performance Table'!F234="Premium","Premium_Sports_and_Fuel_Pump_CCT", "Sports_and_Fuel_Pump_CCT"),
     IF('Reported Performance Table'!F234="Premium","Premium_Outdoor_CCT","Outdoor_CCT")),
    IF('Reported Performance Table'!F234="Premium","Premium_CCT","Reported_CCT"))))</f>
        <v/>
      </c>
      <c r="K234" t="str">
        <f>IF('Reported Performance Table'!D234="","",IF(J234="LUNA_CCT",VLOOKUP('Reported Performance Table'!D234,'Master List'!$B$45:$E$143,4,FALSE),"Reported_BUG"))</f>
        <v/>
      </c>
      <c r="L234" t="str">
        <f>IF('Reported Performance Table'!D234="","",IF(AND('Reported Performance Table'!$E234="Yes",OR('Reported Performance Table'!$D234='Master List'!$B$45,'Reported Performance Table'!$D234='Master List'!$B$46,'Reported Performance Table'!$D234='Master List'!$B$47,'Reported Performance Table'!$D234='Master List'!$B$49,'Reported Performance Table'!$D234='Master List'!$B$51,'Reported Performance Table'!$D234='Master List'!$B$115,'Reported Performance Table'!$D234='Master List'!$B$118,'Reported Performance Table'!$D234='Master List'!$B$142)),"LUNA_Dimming","Dimming_Capability_and_Range"))</f>
        <v/>
      </c>
    </row>
    <row r="235" spans="1:12" x14ac:dyDescent="0.3">
      <c r="A235" s="49">
        <v>242</v>
      </c>
      <c r="B235" s="50"/>
      <c r="D235" s="21" t="e">
        <f>VLOOKUP('Reported Performance Table'!C235,'Master List'!$B$22:$C$41,2,FALSE)</f>
        <v>#N/A</v>
      </c>
      <c r="E235" t="e">
        <f>VLOOKUP('Reported Performance Table'!D235,'Master List'!$B$45:$C$143,2,FALSE)</f>
        <v>#N/A</v>
      </c>
      <c r="F235" t="e">
        <f>VLOOKUP('Reported Performance Table'!C235,'Master List'!$B$22:$D$42,3,FALSE)</f>
        <v>#N/A</v>
      </c>
      <c r="G235" s="94" t="e">
        <f>VLOOKUP('Reported Performance Table'!B235,'Master List'!$B$11:$D$19,3,FALSE)</f>
        <v>#N/A</v>
      </c>
      <c r="H235" t="e">
        <f t="shared" si="3"/>
        <v>#N/A</v>
      </c>
      <c r="I235" t="e">
        <f>IF(VLOOKUP('Reported Performance Table'!D235,'Master List'!$B$45:$D$143,3,FALSE)="","No",VLOOKUP('Reported Performance Table'!D235,'Master List'!$B$45:$D$143,3,FALSE))</f>
        <v>#N/A</v>
      </c>
      <c r="J235" s="169" t="str">
        <f>IF('Reported Performance Table'!D235="","",
  IF('Reported Performance Table'!E235="Yes",
   IF('Reported Performance Table'!F235="Premium","Premium_LUNA_CCT","LUNA_CCT"),
   IF('Reported Performance Table'!B235="Outdoor Luminaires",
    IF(OR('Reported Performance Table'!D235="Fuel Pump Canopy Luminaires",'Reported Performance Table'!D235="Sports Lighting"),
     IF('Reported Performance Table'!F235="Premium","Premium_Sports_and_Fuel_Pump_CCT", "Sports_and_Fuel_Pump_CCT"),
     IF('Reported Performance Table'!F235="Premium","Premium_Outdoor_CCT","Outdoor_CCT")),
    IF('Reported Performance Table'!F235="Premium","Premium_CCT","Reported_CCT"))))</f>
        <v/>
      </c>
      <c r="K235" t="str">
        <f>IF('Reported Performance Table'!D235="","",IF(J235="LUNA_CCT",VLOOKUP('Reported Performance Table'!D235,'Master List'!$B$45:$E$143,4,FALSE),"Reported_BUG"))</f>
        <v/>
      </c>
      <c r="L235" t="str">
        <f>IF('Reported Performance Table'!D235="","",IF(AND('Reported Performance Table'!$E235="Yes",OR('Reported Performance Table'!$D235='Master List'!$B$45,'Reported Performance Table'!$D235='Master List'!$B$46,'Reported Performance Table'!$D235='Master List'!$B$47,'Reported Performance Table'!$D235='Master List'!$B$49,'Reported Performance Table'!$D235='Master List'!$B$51,'Reported Performance Table'!$D235='Master List'!$B$115,'Reported Performance Table'!$D235='Master List'!$B$118,'Reported Performance Table'!$D235='Master List'!$B$142)),"LUNA_Dimming","Dimming_Capability_and_Range"))</f>
        <v/>
      </c>
    </row>
    <row r="236" spans="1:12" x14ac:dyDescent="0.3">
      <c r="A236" s="49">
        <v>243</v>
      </c>
      <c r="B236" s="50"/>
      <c r="D236" s="21" t="e">
        <f>VLOOKUP('Reported Performance Table'!C236,'Master List'!$B$22:$C$41,2,FALSE)</f>
        <v>#N/A</v>
      </c>
      <c r="E236" t="e">
        <f>VLOOKUP('Reported Performance Table'!D236,'Master List'!$B$45:$C$143,2,FALSE)</f>
        <v>#N/A</v>
      </c>
      <c r="F236" t="e">
        <f>VLOOKUP('Reported Performance Table'!C236,'Master List'!$B$22:$D$42,3,FALSE)</f>
        <v>#N/A</v>
      </c>
      <c r="G236" s="94" t="e">
        <f>VLOOKUP('Reported Performance Table'!B236,'Master List'!$B$11:$D$19,3,FALSE)</f>
        <v>#N/A</v>
      </c>
      <c r="H236" t="e">
        <f t="shared" si="3"/>
        <v>#N/A</v>
      </c>
      <c r="I236" t="e">
        <f>IF(VLOOKUP('Reported Performance Table'!D236,'Master List'!$B$45:$D$143,3,FALSE)="","No",VLOOKUP('Reported Performance Table'!D236,'Master List'!$B$45:$D$143,3,FALSE))</f>
        <v>#N/A</v>
      </c>
      <c r="J236" s="169" t="str">
        <f>IF('Reported Performance Table'!D236="","",
  IF('Reported Performance Table'!E236="Yes",
   IF('Reported Performance Table'!F236="Premium","Premium_LUNA_CCT","LUNA_CCT"),
   IF('Reported Performance Table'!B236="Outdoor Luminaires",
    IF(OR('Reported Performance Table'!D236="Fuel Pump Canopy Luminaires",'Reported Performance Table'!D236="Sports Lighting"),
     IF('Reported Performance Table'!F236="Premium","Premium_Sports_and_Fuel_Pump_CCT", "Sports_and_Fuel_Pump_CCT"),
     IF('Reported Performance Table'!F236="Premium","Premium_Outdoor_CCT","Outdoor_CCT")),
    IF('Reported Performance Table'!F236="Premium","Premium_CCT","Reported_CCT"))))</f>
        <v/>
      </c>
      <c r="K236" t="str">
        <f>IF('Reported Performance Table'!D236="","",IF(J236="LUNA_CCT",VLOOKUP('Reported Performance Table'!D236,'Master List'!$B$45:$E$143,4,FALSE),"Reported_BUG"))</f>
        <v/>
      </c>
      <c r="L236" t="str">
        <f>IF('Reported Performance Table'!D236="","",IF(AND('Reported Performance Table'!$E236="Yes",OR('Reported Performance Table'!$D236='Master List'!$B$45,'Reported Performance Table'!$D236='Master List'!$B$46,'Reported Performance Table'!$D236='Master List'!$B$47,'Reported Performance Table'!$D236='Master List'!$B$49,'Reported Performance Table'!$D236='Master List'!$B$51,'Reported Performance Table'!$D236='Master List'!$B$115,'Reported Performance Table'!$D236='Master List'!$B$118,'Reported Performance Table'!$D236='Master List'!$B$142)),"LUNA_Dimming","Dimming_Capability_and_Range"))</f>
        <v/>
      </c>
    </row>
    <row r="237" spans="1:12" x14ac:dyDescent="0.3">
      <c r="A237" s="49">
        <v>244</v>
      </c>
      <c r="B237" s="50"/>
      <c r="D237" s="21" t="e">
        <f>VLOOKUP('Reported Performance Table'!C237,'Master List'!$B$22:$C$41,2,FALSE)</f>
        <v>#N/A</v>
      </c>
      <c r="E237" t="e">
        <f>VLOOKUP('Reported Performance Table'!D237,'Master List'!$B$45:$C$143,2,FALSE)</f>
        <v>#N/A</v>
      </c>
      <c r="F237" t="e">
        <f>VLOOKUP('Reported Performance Table'!C237,'Master List'!$B$22:$D$42,3,FALSE)</f>
        <v>#N/A</v>
      </c>
      <c r="G237" s="94" t="e">
        <f>VLOOKUP('Reported Performance Table'!B237,'Master List'!$B$11:$D$19,3,FALSE)</f>
        <v>#N/A</v>
      </c>
      <c r="H237" t="e">
        <f t="shared" si="3"/>
        <v>#N/A</v>
      </c>
      <c r="I237" t="e">
        <f>IF(VLOOKUP('Reported Performance Table'!D237,'Master List'!$B$45:$D$143,3,FALSE)="","No",VLOOKUP('Reported Performance Table'!D237,'Master List'!$B$45:$D$143,3,FALSE))</f>
        <v>#N/A</v>
      </c>
      <c r="J237" s="169" t="str">
        <f>IF('Reported Performance Table'!D237="","",
  IF('Reported Performance Table'!E237="Yes",
   IF('Reported Performance Table'!F237="Premium","Premium_LUNA_CCT","LUNA_CCT"),
   IF('Reported Performance Table'!B237="Outdoor Luminaires",
    IF(OR('Reported Performance Table'!D237="Fuel Pump Canopy Luminaires",'Reported Performance Table'!D237="Sports Lighting"),
     IF('Reported Performance Table'!F237="Premium","Premium_Sports_and_Fuel_Pump_CCT", "Sports_and_Fuel_Pump_CCT"),
     IF('Reported Performance Table'!F237="Premium","Premium_Outdoor_CCT","Outdoor_CCT")),
    IF('Reported Performance Table'!F237="Premium","Premium_CCT","Reported_CCT"))))</f>
        <v/>
      </c>
      <c r="K237" t="str">
        <f>IF('Reported Performance Table'!D237="","",IF(J237="LUNA_CCT",VLOOKUP('Reported Performance Table'!D237,'Master List'!$B$45:$E$143,4,FALSE),"Reported_BUG"))</f>
        <v/>
      </c>
      <c r="L237" t="str">
        <f>IF('Reported Performance Table'!D237="","",IF(AND('Reported Performance Table'!$E237="Yes",OR('Reported Performance Table'!$D237='Master List'!$B$45,'Reported Performance Table'!$D237='Master List'!$B$46,'Reported Performance Table'!$D237='Master List'!$B$47,'Reported Performance Table'!$D237='Master List'!$B$49,'Reported Performance Table'!$D237='Master List'!$B$51,'Reported Performance Table'!$D237='Master List'!$B$115,'Reported Performance Table'!$D237='Master List'!$B$118,'Reported Performance Table'!$D237='Master List'!$B$142)),"LUNA_Dimming","Dimming_Capability_and_Range"))</f>
        <v/>
      </c>
    </row>
    <row r="238" spans="1:12" x14ac:dyDescent="0.3">
      <c r="A238" s="49">
        <v>245</v>
      </c>
      <c r="B238" s="50"/>
      <c r="D238" s="21" t="e">
        <f>VLOOKUP('Reported Performance Table'!C238,'Master List'!$B$22:$C$41,2,FALSE)</f>
        <v>#N/A</v>
      </c>
      <c r="E238" t="e">
        <f>VLOOKUP('Reported Performance Table'!D238,'Master List'!$B$45:$C$143,2,FALSE)</f>
        <v>#N/A</v>
      </c>
      <c r="F238" t="e">
        <f>VLOOKUP('Reported Performance Table'!C238,'Master List'!$B$22:$D$42,3,FALSE)</f>
        <v>#N/A</v>
      </c>
      <c r="G238" s="94" t="e">
        <f>VLOOKUP('Reported Performance Table'!B238,'Master List'!$B$11:$D$19,3,FALSE)</f>
        <v>#N/A</v>
      </c>
      <c r="H238" t="e">
        <f t="shared" si="3"/>
        <v>#N/A</v>
      </c>
      <c r="I238" t="e">
        <f>IF(VLOOKUP('Reported Performance Table'!D238,'Master List'!$B$45:$D$143,3,FALSE)="","No",VLOOKUP('Reported Performance Table'!D238,'Master List'!$B$45:$D$143,3,FALSE))</f>
        <v>#N/A</v>
      </c>
      <c r="J238" s="169" t="str">
        <f>IF('Reported Performance Table'!D238="","",
  IF('Reported Performance Table'!E238="Yes",
   IF('Reported Performance Table'!F238="Premium","Premium_LUNA_CCT","LUNA_CCT"),
   IF('Reported Performance Table'!B238="Outdoor Luminaires",
    IF(OR('Reported Performance Table'!D238="Fuel Pump Canopy Luminaires",'Reported Performance Table'!D238="Sports Lighting"),
     IF('Reported Performance Table'!F238="Premium","Premium_Sports_and_Fuel_Pump_CCT", "Sports_and_Fuel_Pump_CCT"),
     IF('Reported Performance Table'!F238="Premium","Premium_Outdoor_CCT","Outdoor_CCT")),
    IF('Reported Performance Table'!F238="Premium","Premium_CCT","Reported_CCT"))))</f>
        <v/>
      </c>
      <c r="K238" t="str">
        <f>IF('Reported Performance Table'!D238="","",IF(J238="LUNA_CCT",VLOOKUP('Reported Performance Table'!D238,'Master List'!$B$45:$E$143,4,FALSE),"Reported_BUG"))</f>
        <v/>
      </c>
      <c r="L238" t="str">
        <f>IF('Reported Performance Table'!D238="","",IF(AND('Reported Performance Table'!$E238="Yes",OR('Reported Performance Table'!$D238='Master List'!$B$45,'Reported Performance Table'!$D238='Master List'!$B$46,'Reported Performance Table'!$D238='Master List'!$B$47,'Reported Performance Table'!$D238='Master List'!$B$49,'Reported Performance Table'!$D238='Master List'!$B$51,'Reported Performance Table'!$D238='Master List'!$B$115,'Reported Performance Table'!$D238='Master List'!$B$118,'Reported Performance Table'!$D238='Master List'!$B$142)),"LUNA_Dimming","Dimming_Capability_and_Range"))</f>
        <v/>
      </c>
    </row>
    <row r="239" spans="1:12" x14ac:dyDescent="0.3">
      <c r="A239" s="49">
        <v>246</v>
      </c>
      <c r="B239" s="50"/>
      <c r="D239" s="21" t="e">
        <f>VLOOKUP('Reported Performance Table'!C239,'Master List'!$B$22:$C$41,2,FALSE)</f>
        <v>#N/A</v>
      </c>
      <c r="E239" t="e">
        <f>VLOOKUP('Reported Performance Table'!D239,'Master List'!$B$45:$C$143,2,FALSE)</f>
        <v>#N/A</v>
      </c>
      <c r="F239" t="e">
        <f>VLOOKUP('Reported Performance Table'!C239,'Master List'!$B$22:$D$42,3,FALSE)</f>
        <v>#N/A</v>
      </c>
      <c r="G239" s="94" t="e">
        <f>VLOOKUP('Reported Performance Table'!B239,'Master List'!$B$11:$D$19,3,FALSE)</f>
        <v>#N/A</v>
      </c>
      <c r="H239" t="e">
        <f t="shared" si="3"/>
        <v>#N/A</v>
      </c>
      <c r="I239" t="e">
        <f>IF(VLOOKUP('Reported Performance Table'!D239,'Master List'!$B$45:$D$143,3,FALSE)="","No",VLOOKUP('Reported Performance Table'!D239,'Master List'!$B$45:$D$143,3,FALSE))</f>
        <v>#N/A</v>
      </c>
      <c r="J239" s="169" t="str">
        <f>IF('Reported Performance Table'!D239="","",
  IF('Reported Performance Table'!E239="Yes",
   IF('Reported Performance Table'!F239="Premium","Premium_LUNA_CCT","LUNA_CCT"),
   IF('Reported Performance Table'!B239="Outdoor Luminaires",
    IF(OR('Reported Performance Table'!D239="Fuel Pump Canopy Luminaires",'Reported Performance Table'!D239="Sports Lighting"),
     IF('Reported Performance Table'!F239="Premium","Premium_Sports_and_Fuel_Pump_CCT", "Sports_and_Fuel_Pump_CCT"),
     IF('Reported Performance Table'!F239="Premium","Premium_Outdoor_CCT","Outdoor_CCT")),
    IF('Reported Performance Table'!F239="Premium","Premium_CCT","Reported_CCT"))))</f>
        <v/>
      </c>
      <c r="K239" t="str">
        <f>IF('Reported Performance Table'!D239="","",IF(J239="LUNA_CCT",VLOOKUP('Reported Performance Table'!D239,'Master List'!$B$45:$E$143,4,FALSE),"Reported_BUG"))</f>
        <v/>
      </c>
      <c r="L239" t="str">
        <f>IF('Reported Performance Table'!D239="","",IF(AND('Reported Performance Table'!$E239="Yes",OR('Reported Performance Table'!$D239='Master List'!$B$45,'Reported Performance Table'!$D239='Master List'!$B$46,'Reported Performance Table'!$D239='Master List'!$B$47,'Reported Performance Table'!$D239='Master List'!$B$49,'Reported Performance Table'!$D239='Master List'!$B$51,'Reported Performance Table'!$D239='Master List'!$B$115,'Reported Performance Table'!$D239='Master List'!$B$118,'Reported Performance Table'!$D239='Master List'!$B$142)),"LUNA_Dimming","Dimming_Capability_and_Range"))</f>
        <v/>
      </c>
    </row>
    <row r="240" spans="1:12" x14ac:dyDescent="0.3">
      <c r="A240" s="49">
        <v>247</v>
      </c>
      <c r="B240" s="50"/>
      <c r="D240" s="21" t="e">
        <f>VLOOKUP('Reported Performance Table'!C240,'Master List'!$B$22:$C$41,2,FALSE)</f>
        <v>#N/A</v>
      </c>
      <c r="E240" t="e">
        <f>VLOOKUP('Reported Performance Table'!D240,'Master List'!$B$45:$C$143,2,FALSE)</f>
        <v>#N/A</v>
      </c>
      <c r="F240" t="e">
        <f>VLOOKUP('Reported Performance Table'!C240,'Master List'!$B$22:$D$42,3,FALSE)</f>
        <v>#N/A</v>
      </c>
      <c r="G240" s="94" t="e">
        <f>VLOOKUP('Reported Performance Table'!B240,'Master List'!$B$11:$D$19,3,FALSE)</f>
        <v>#N/A</v>
      </c>
      <c r="H240" t="e">
        <f t="shared" si="3"/>
        <v>#N/A</v>
      </c>
      <c r="I240" t="e">
        <f>IF(VLOOKUP('Reported Performance Table'!D240,'Master List'!$B$45:$D$143,3,FALSE)="","No",VLOOKUP('Reported Performance Table'!D240,'Master List'!$B$45:$D$143,3,FALSE))</f>
        <v>#N/A</v>
      </c>
      <c r="J240" s="169" t="str">
        <f>IF('Reported Performance Table'!D240="","",
  IF('Reported Performance Table'!E240="Yes",
   IF('Reported Performance Table'!F240="Premium","Premium_LUNA_CCT","LUNA_CCT"),
   IF('Reported Performance Table'!B240="Outdoor Luminaires",
    IF(OR('Reported Performance Table'!D240="Fuel Pump Canopy Luminaires",'Reported Performance Table'!D240="Sports Lighting"),
     IF('Reported Performance Table'!F240="Premium","Premium_Sports_and_Fuel_Pump_CCT", "Sports_and_Fuel_Pump_CCT"),
     IF('Reported Performance Table'!F240="Premium","Premium_Outdoor_CCT","Outdoor_CCT")),
    IF('Reported Performance Table'!F240="Premium","Premium_CCT","Reported_CCT"))))</f>
        <v/>
      </c>
      <c r="K240" t="str">
        <f>IF('Reported Performance Table'!D240="","",IF(J240="LUNA_CCT",VLOOKUP('Reported Performance Table'!D240,'Master List'!$B$45:$E$143,4,FALSE),"Reported_BUG"))</f>
        <v/>
      </c>
      <c r="L240" t="str">
        <f>IF('Reported Performance Table'!D240="","",IF(AND('Reported Performance Table'!$E240="Yes",OR('Reported Performance Table'!$D240='Master List'!$B$45,'Reported Performance Table'!$D240='Master List'!$B$46,'Reported Performance Table'!$D240='Master List'!$B$47,'Reported Performance Table'!$D240='Master List'!$B$49,'Reported Performance Table'!$D240='Master List'!$B$51,'Reported Performance Table'!$D240='Master List'!$B$115,'Reported Performance Table'!$D240='Master List'!$B$118,'Reported Performance Table'!$D240='Master List'!$B$142)),"LUNA_Dimming","Dimming_Capability_and_Range"))</f>
        <v/>
      </c>
    </row>
    <row r="241" spans="1:12" x14ac:dyDescent="0.3">
      <c r="A241" s="49">
        <v>248</v>
      </c>
      <c r="B241" s="50"/>
      <c r="D241" s="21" t="e">
        <f>VLOOKUP('Reported Performance Table'!C241,'Master List'!$B$22:$C$41,2,FALSE)</f>
        <v>#N/A</v>
      </c>
      <c r="E241" t="e">
        <f>VLOOKUP('Reported Performance Table'!D241,'Master List'!$B$45:$C$143,2,FALSE)</f>
        <v>#N/A</v>
      </c>
      <c r="F241" t="e">
        <f>VLOOKUP('Reported Performance Table'!C241,'Master List'!$B$22:$D$42,3,FALSE)</f>
        <v>#N/A</v>
      </c>
      <c r="G241" s="94" t="e">
        <f>VLOOKUP('Reported Performance Table'!B241,'Master List'!$B$11:$D$19,3,FALSE)</f>
        <v>#N/A</v>
      </c>
      <c r="H241" t="e">
        <f t="shared" si="3"/>
        <v>#N/A</v>
      </c>
      <c r="I241" t="e">
        <f>IF(VLOOKUP('Reported Performance Table'!D241,'Master List'!$B$45:$D$143,3,FALSE)="","No",VLOOKUP('Reported Performance Table'!D241,'Master List'!$B$45:$D$143,3,FALSE))</f>
        <v>#N/A</v>
      </c>
      <c r="J241" s="169" t="str">
        <f>IF('Reported Performance Table'!D241="","",
  IF('Reported Performance Table'!E241="Yes",
   IF('Reported Performance Table'!F241="Premium","Premium_LUNA_CCT","LUNA_CCT"),
   IF('Reported Performance Table'!B241="Outdoor Luminaires",
    IF(OR('Reported Performance Table'!D241="Fuel Pump Canopy Luminaires",'Reported Performance Table'!D241="Sports Lighting"),
     IF('Reported Performance Table'!F241="Premium","Premium_Sports_and_Fuel_Pump_CCT", "Sports_and_Fuel_Pump_CCT"),
     IF('Reported Performance Table'!F241="Premium","Premium_Outdoor_CCT","Outdoor_CCT")),
    IF('Reported Performance Table'!F241="Premium","Premium_CCT","Reported_CCT"))))</f>
        <v/>
      </c>
      <c r="K241" t="str">
        <f>IF('Reported Performance Table'!D241="","",IF(J241="LUNA_CCT",VLOOKUP('Reported Performance Table'!D241,'Master List'!$B$45:$E$143,4,FALSE),"Reported_BUG"))</f>
        <v/>
      </c>
      <c r="L241" t="str">
        <f>IF('Reported Performance Table'!D241="","",IF(AND('Reported Performance Table'!$E241="Yes",OR('Reported Performance Table'!$D241='Master List'!$B$45,'Reported Performance Table'!$D241='Master List'!$B$46,'Reported Performance Table'!$D241='Master List'!$B$47,'Reported Performance Table'!$D241='Master List'!$B$49,'Reported Performance Table'!$D241='Master List'!$B$51,'Reported Performance Table'!$D241='Master List'!$B$115,'Reported Performance Table'!$D241='Master List'!$B$118,'Reported Performance Table'!$D241='Master List'!$B$142)),"LUNA_Dimming","Dimming_Capability_and_Range"))</f>
        <v/>
      </c>
    </row>
    <row r="242" spans="1:12" x14ac:dyDescent="0.3">
      <c r="A242" s="49">
        <v>249</v>
      </c>
      <c r="B242" s="50"/>
      <c r="D242" s="21" t="e">
        <f>VLOOKUP('Reported Performance Table'!C242,'Master List'!$B$22:$C$41,2,FALSE)</f>
        <v>#N/A</v>
      </c>
      <c r="E242" t="e">
        <f>VLOOKUP('Reported Performance Table'!D242,'Master List'!$B$45:$C$143,2,FALSE)</f>
        <v>#N/A</v>
      </c>
      <c r="F242" t="e">
        <f>VLOOKUP('Reported Performance Table'!C242,'Master List'!$B$22:$D$42,3,FALSE)</f>
        <v>#N/A</v>
      </c>
      <c r="G242" s="94" t="e">
        <f>VLOOKUP('Reported Performance Table'!B242,'Master List'!$B$11:$D$19,3,FALSE)</f>
        <v>#N/A</v>
      </c>
      <c r="H242" t="e">
        <f t="shared" si="3"/>
        <v>#N/A</v>
      </c>
      <c r="I242" t="e">
        <f>IF(VLOOKUP('Reported Performance Table'!D242,'Master List'!$B$45:$D$143,3,FALSE)="","No",VLOOKUP('Reported Performance Table'!D242,'Master List'!$B$45:$D$143,3,FALSE))</f>
        <v>#N/A</v>
      </c>
      <c r="J242" s="169" t="str">
        <f>IF('Reported Performance Table'!D242="","",
  IF('Reported Performance Table'!E242="Yes",
   IF('Reported Performance Table'!F242="Premium","Premium_LUNA_CCT","LUNA_CCT"),
   IF('Reported Performance Table'!B242="Outdoor Luminaires",
    IF(OR('Reported Performance Table'!D242="Fuel Pump Canopy Luminaires",'Reported Performance Table'!D242="Sports Lighting"),
     IF('Reported Performance Table'!F242="Premium","Premium_Sports_and_Fuel_Pump_CCT", "Sports_and_Fuel_Pump_CCT"),
     IF('Reported Performance Table'!F242="Premium","Premium_Outdoor_CCT","Outdoor_CCT")),
    IF('Reported Performance Table'!F242="Premium","Premium_CCT","Reported_CCT"))))</f>
        <v/>
      </c>
      <c r="K242" t="str">
        <f>IF('Reported Performance Table'!D242="","",IF(J242="LUNA_CCT",VLOOKUP('Reported Performance Table'!D242,'Master List'!$B$45:$E$143,4,FALSE),"Reported_BUG"))</f>
        <v/>
      </c>
      <c r="L242" t="str">
        <f>IF('Reported Performance Table'!D242="","",IF(AND('Reported Performance Table'!$E242="Yes",OR('Reported Performance Table'!$D242='Master List'!$B$45,'Reported Performance Table'!$D242='Master List'!$B$46,'Reported Performance Table'!$D242='Master List'!$B$47,'Reported Performance Table'!$D242='Master List'!$B$49,'Reported Performance Table'!$D242='Master List'!$B$51,'Reported Performance Table'!$D242='Master List'!$B$115,'Reported Performance Table'!$D242='Master List'!$B$118,'Reported Performance Table'!$D242='Master List'!$B$142)),"LUNA_Dimming","Dimming_Capability_and_Range"))</f>
        <v/>
      </c>
    </row>
    <row r="243" spans="1:12" x14ac:dyDescent="0.3">
      <c r="A243" s="49">
        <v>250</v>
      </c>
      <c r="B243" s="50"/>
      <c r="D243" s="21" t="e">
        <f>VLOOKUP('Reported Performance Table'!C243,'Master List'!$B$22:$C$41,2,FALSE)</f>
        <v>#N/A</v>
      </c>
      <c r="E243" t="e">
        <f>VLOOKUP('Reported Performance Table'!D243,'Master List'!$B$45:$C$143,2,FALSE)</f>
        <v>#N/A</v>
      </c>
      <c r="F243" t="e">
        <f>VLOOKUP('Reported Performance Table'!C243,'Master List'!$B$22:$D$42,3,FALSE)</f>
        <v>#N/A</v>
      </c>
      <c r="G243" s="94" t="e">
        <f>VLOOKUP('Reported Performance Table'!B243,'Master List'!$B$11:$D$19,3,FALSE)</f>
        <v>#N/A</v>
      </c>
      <c r="H243" t="e">
        <f t="shared" si="3"/>
        <v>#N/A</v>
      </c>
      <c r="I243" t="e">
        <f>IF(VLOOKUP('Reported Performance Table'!D243,'Master List'!$B$45:$D$143,3,FALSE)="","No",VLOOKUP('Reported Performance Table'!D243,'Master List'!$B$45:$D$143,3,FALSE))</f>
        <v>#N/A</v>
      </c>
      <c r="J243" s="169" t="str">
        <f>IF('Reported Performance Table'!D243="","",
  IF('Reported Performance Table'!E243="Yes",
   IF('Reported Performance Table'!F243="Premium","Premium_LUNA_CCT","LUNA_CCT"),
   IF('Reported Performance Table'!B243="Outdoor Luminaires",
    IF(OR('Reported Performance Table'!D243="Fuel Pump Canopy Luminaires",'Reported Performance Table'!D243="Sports Lighting"),
     IF('Reported Performance Table'!F243="Premium","Premium_Sports_and_Fuel_Pump_CCT", "Sports_and_Fuel_Pump_CCT"),
     IF('Reported Performance Table'!F243="Premium","Premium_Outdoor_CCT","Outdoor_CCT")),
    IF('Reported Performance Table'!F243="Premium","Premium_CCT","Reported_CCT"))))</f>
        <v/>
      </c>
      <c r="K243" t="str">
        <f>IF('Reported Performance Table'!D243="","",IF(J243="LUNA_CCT",VLOOKUP('Reported Performance Table'!D243,'Master List'!$B$45:$E$143,4,FALSE),"Reported_BUG"))</f>
        <v/>
      </c>
      <c r="L243" t="str">
        <f>IF('Reported Performance Table'!D243="","",IF(AND('Reported Performance Table'!$E243="Yes",OR('Reported Performance Table'!$D243='Master List'!$B$45,'Reported Performance Table'!$D243='Master List'!$B$46,'Reported Performance Table'!$D243='Master List'!$B$47,'Reported Performance Table'!$D243='Master List'!$B$49,'Reported Performance Table'!$D243='Master List'!$B$51,'Reported Performance Table'!$D243='Master List'!$B$115,'Reported Performance Table'!$D243='Master List'!$B$118,'Reported Performance Table'!$D243='Master List'!$B$142)),"LUNA_Dimming","Dimming_Capability_and_Range"))</f>
        <v/>
      </c>
    </row>
    <row r="244" spans="1:12" x14ac:dyDescent="0.3">
      <c r="A244" s="49">
        <v>251</v>
      </c>
      <c r="B244" s="50"/>
      <c r="D244" s="21" t="e">
        <f>VLOOKUP('Reported Performance Table'!C244,'Master List'!$B$22:$C$41,2,FALSE)</f>
        <v>#N/A</v>
      </c>
      <c r="E244" t="e">
        <f>VLOOKUP('Reported Performance Table'!D244,'Master List'!$B$45:$C$143,2,FALSE)</f>
        <v>#N/A</v>
      </c>
      <c r="F244" t="e">
        <f>VLOOKUP('Reported Performance Table'!C244,'Master List'!$B$22:$D$42,3,FALSE)</f>
        <v>#N/A</v>
      </c>
      <c r="G244" s="94" t="e">
        <f>VLOOKUP('Reported Performance Table'!B244,'Master List'!$B$11:$D$19,3,FALSE)</f>
        <v>#N/A</v>
      </c>
      <c r="H244" t="e">
        <f t="shared" si="3"/>
        <v>#N/A</v>
      </c>
      <c r="I244" t="e">
        <f>IF(VLOOKUP('Reported Performance Table'!D244,'Master List'!$B$45:$D$143,3,FALSE)="","No",VLOOKUP('Reported Performance Table'!D244,'Master List'!$B$45:$D$143,3,FALSE))</f>
        <v>#N/A</v>
      </c>
      <c r="J244" s="169" t="str">
        <f>IF('Reported Performance Table'!D244="","",
  IF('Reported Performance Table'!E244="Yes",
   IF('Reported Performance Table'!F244="Premium","Premium_LUNA_CCT","LUNA_CCT"),
   IF('Reported Performance Table'!B244="Outdoor Luminaires",
    IF(OR('Reported Performance Table'!D244="Fuel Pump Canopy Luminaires",'Reported Performance Table'!D244="Sports Lighting"),
     IF('Reported Performance Table'!F244="Premium","Premium_Sports_and_Fuel_Pump_CCT", "Sports_and_Fuel_Pump_CCT"),
     IF('Reported Performance Table'!F244="Premium","Premium_Outdoor_CCT","Outdoor_CCT")),
    IF('Reported Performance Table'!F244="Premium","Premium_CCT","Reported_CCT"))))</f>
        <v/>
      </c>
      <c r="K244" t="str">
        <f>IF('Reported Performance Table'!D244="","",IF(J244="LUNA_CCT",VLOOKUP('Reported Performance Table'!D244,'Master List'!$B$45:$E$143,4,FALSE),"Reported_BUG"))</f>
        <v/>
      </c>
      <c r="L244" t="str">
        <f>IF('Reported Performance Table'!D244="","",IF(AND('Reported Performance Table'!$E244="Yes",OR('Reported Performance Table'!$D244='Master List'!$B$45,'Reported Performance Table'!$D244='Master List'!$B$46,'Reported Performance Table'!$D244='Master List'!$B$47,'Reported Performance Table'!$D244='Master List'!$B$49,'Reported Performance Table'!$D244='Master List'!$B$51,'Reported Performance Table'!$D244='Master List'!$B$115,'Reported Performance Table'!$D244='Master List'!$B$118,'Reported Performance Table'!$D244='Master List'!$B$142)),"LUNA_Dimming","Dimming_Capability_and_Range"))</f>
        <v/>
      </c>
    </row>
    <row r="245" spans="1:12" x14ac:dyDescent="0.3">
      <c r="A245" s="49">
        <v>252</v>
      </c>
      <c r="B245" s="50"/>
      <c r="D245" s="21" t="e">
        <f>VLOOKUP('Reported Performance Table'!C245,'Master List'!$B$22:$C$41,2,FALSE)</f>
        <v>#N/A</v>
      </c>
      <c r="E245" t="e">
        <f>VLOOKUP('Reported Performance Table'!D245,'Master List'!$B$45:$C$143,2,FALSE)</f>
        <v>#N/A</v>
      </c>
      <c r="F245" t="e">
        <f>VLOOKUP('Reported Performance Table'!C245,'Master List'!$B$22:$D$42,3,FALSE)</f>
        <v>#N/A</v>
      </c>
      <c r="G245" s="94" t="e">
        <f>VLOOKUP('Reported Performance Table'!B245,'Master List'!$B$11:$D$19,3,FALSE)</f>
        <v>#N/A</v>
      </c>
      <c r="H245" t="e">
        <f t="shared" si="3"/>
        <v>#N/A</v>
      </c>
      <c r="I245" t="e">
        <f>IF(VLOOKUP('Reported Performance Table'!D245,'Master List'!$B$45:$D$143,3,FALSE)="","No",VLOOKUP('Reported Performance Table'!D245,'Master List'!$B$45:$D$143,3,FALSE))</f>
        <v>#N/A</v>
      </c>
      <c r="J245" s="169" t="str">
        <f>IF('Reported Performance Table'!D245="","",
  IF('Reported Performance Table'!E245="Yes",
   IF('Reported Performance Table'!F245="Premium","Premium_LUNA_CCT","LUNA_CCT"),
   IF('Reported Performance Table'!B245="Outdoor Luminaires",
    IF(OR('Reported Performance Table'!D245="Fuel Pump Canopy Luminaires",'Reported Performance Table'!D245="Sports Lighting"),
     IF('Reported Performance Table'!F245="Premium","Premium_Sports_and_Fuel_Pump_CCT", "Sports_and_Fuel_Pump_CCT"),
     IF('Reported Performance Table'!F245="Premium","Premium_Outdoor_CCT","Outdoor_CCT")),
    IF('Reported Performance Table'!F245="Premium","Premium_CCT","Reported_CCT"))))</f>
        <v/>
      </c>
      <c r="K245" t="str">
        <f>IF('Reported Performance Table'!D245="","",IF(J245="LUNA_CCT",VLOOKUP('Reported Performance Table'!D245,'Master List'!$B$45:$E$143,4,FALSE),"Reported_BUG"))</f>
        <v/>
      </c>
      <c r="L245" t="str">
        <f>IF('Reported Performance Table'!D245="","",IF(AND('Reported Performance Table'!$E245="Yes",OR('Reported Performance Table'!$D245='Master List'!$B$45,'Reported Performance Table'!$D245='Master List'!$B$46,'Reported Performance Table'!$D245='Master List'!$B$47,'Reported Performance Table'!$D245='Master List'!$B$49,'Reported Performance Table'!$D245='Master List'!$B$51,'Reported Performance Table'!$D245='Master List'!$B$115,'Reported Performance Table'!$D245='Master List'!$B$118,'Reported Performance Table'!$D245='Master List'!$B$142)),"LUNA_Dimming","Dimming_Capability_and_Range"))</f>
        <v/>
      </c>
    </row>
    <row r="246" spans="1:12" x14ac:dyDescent="0.3">
      <c r="A246" s="49">
        <v>253</v>
      </c>
      <c r="B246" s="50"/>
      <c r="D246" s="21" t="e">
        <f>VLOOKUP('Reported Performance Table'!C246,'Master List'!$B$22:$C$41,2,FALSE)</f>
        <v>#N/A</v>
      </c>
      <c r="E246" t="e">
        <f>VLOOKUP('Reported Performance Table'!D246,'Master List'!$B$45:$C$143,2,FALSE)</f>
        <v>#N/A</v>
      </c>
      <c r="F246" t="e">
        <f>VLOOKUP('Reported Performance Table'!C246,'Master List'!$B$22:$D$42,3,FALSE)</f>
        <v>#N/A</v>
      </c>
      <c r="G246" s="94" t="e">
        <f>VLOOKUP('Reported Performance Table'!B246,'Master List'!$B$11:$D$19,3,FALSE)</f>
        <v>#N/A</v>
      </c>
      <c r="H246" t="e">
        <f t="shared" si="3"/>
        <v>#N/A</v>
      </c>
      <c r="I246" t="e">
        <f>IF(VLOOKUP('Reported Performance Table'!D246,'Master List'!$B$45:$D$143,3,FALSE)="","No",VLOOKUP('Reported Performance Table'!D246,'Master List'!$B$45:$D$143,3,FALSE))</f>
        <v>#N/A</v>
      </c>
      <c r="J246" s="169" t="str">
        <f>IF('Reported Performance Table'!D246="","",
  IF('Reported Performance Table'!E246="Yes",
   IF('Reported Performance Table'!F246="Premium","Premium_LUNA_CCT","LUNA_CCT"),
   IF('Reported Performance Table'!B246="Outdoor Luminaires",
    IF(OR('Reported Performance Table'!D246="Fuel Pump Canopy Luminaires",'Reported Performance Table'!D246="Sports Lighting"),
     IF('Reported Performance Table'!F246="Premium","Premium_Sports_and_Fuel_Pump_CCT", "Sports_and_Fuel_Pump_CCT"),
     IF('Reported Performance Table'!F246="Premium","Premium_Outdoor_CCT","Outdoor_CCT")),
    IF('Reported Performance Table'!F246="Premium","Premium_CCT","Reported_CCT"))))</f>
        <v/>
      </c>
      <c r="K246" t="str">
        <f>IF('Reported Performance Table'!D246="","",IF(J246="LUNA_CCT",VLOOKUP('Reported Performance Table'!D246,'Master List'!$B$45:$E$143,4,FALSE),"Reported_BUG"))</f>
        <v/>
      </c>
      <c r="L246" t="str">
        <f>IF('Reported Performance Table'!D246="","",IF(AND('Reported Performance Table'!$E246="Yes",OR('Reported Performance Table'!$D246='Master List'!$B$45,'Reported Performance Table'!$D246='Master List'!$B$46,'Reported Performance Table'!$D246='Master List'!$B$47,'Reported Performance Table'!$D246='Master List'!$B$49,'Reported Performance Table'!$D246='Master List'!$B$51,'Reported Performance Table'!$D246='Master List'!$B$115,'Reported Performance Table'!$D246='Master List'!$B$118,'Reported Performance Table'!$D246='Master List'!$B$142)),"LUNA_Dimming","Dimming_Capability_and_Range"))</f>
        <v/>
      </c>
    </row>
    <row r="247" spans="1:12" x14ac:dyDescent="0.3">
      <c r="A247" s="49">
        <v>254</v>
      </c>
      <c r="B247" s="50"/>
      <c r="D247" s="21" t="e">
        <f>VLOOKUP('Reported Performance Table'!C247,'Master List'!$B$22:$C$41,2,FALSE)</f>
        <v>#N/A</v>
      </c>
      <c r="E247" t="e">
        <f>VLOOKUP('Reported Performance Table'!D247,'Master List'!$B$45:$C$143,2,FALSE)</f>
        <v>#N/A</v>
      </c>
      <c r="F247" t="e">
        <f>VLOOKUP('Reported Performance Table'!C247,'Master List'!$B$22:$D$42,3,FALSE)</f>
        <v>#N/A</v>
      </c>
      <c r="G247" s="94" t="e">
        <f>VLOOKUP('Reported Performance Table'!B247,'Master List'!$B$11:$D$19,3,FALSE)</f>
        <v>#N/A</v>
      </c>
      <c r="H247" t="e">
        <f t="shared" si="3"/>
        <v>#N/A</v>
      </c>
      <c r="I247" t="e">
        <f>IF(VLOOKUP('Reported Performance Table'!D247,'Master List'!$B$45:$D$143,3,FALSE)="","No",VLOOKUP('Reported Performance Table'!D247,'Master List'!$B$45:$D$143,3,FALSE))</f>
        <v>#N/A</v>
      </c>
      <c r="J247" s="169" t="str">
        <f>IF('Reported Performance Table'!D247="","",
  IF('Reported Performance Table'!E247="Yes",
   IF('Reported Performance Table'!F247="Premium","Premium_LUNA_CCT","LUNA_CCT"),
   IF('Reported Performance Table'!B247="Outdoor Luminaires",
    IF(OR('Reported Performance Table'!D247="Fuel Pump Canopy Luminaires",'Reported Performance Table'!D247="Sports Lighting"),
     IF('Reported Performance Table'!F247="Premium","Premium_Sports_and_Fuel_Pump_CCT", "Sports_and_Fuel_Pump_CCT"),
     IF('Reported Performance Table'!F247="Premium","Premium_Outdoor_CCT","Outdoor_CCT")),
    IF('Reported Performance Table'!F247="Premium","Premium_CCT","Reported_CCT"))))</f>
        <v/>
      </c>
      <c r="K247" t="str">
        <f>IF('Reported Performance Table'!D247="","",IF(J247="LUNA_CCT",VLOOKUP('Reported Performance Table'!D247,'Master List'!$B$45:$E$143,4,FALSE),"Reported_BUG"))</f>
        <v/>
      </c>
      <c r="L247" t="str">
        <f>IF('Reported Performance Table'!D247="","",IF(AND('Reported Performance Table'!$E247="Yes",OR('Reported Performance Table'!$D247='Master List'!$B$45,'Reported Performance Table'!$D247='Master List'!$B$46,'Reported Performance Table'!$D247='Master List'!$B$47,'Reported Performance Table'!$D247='Master List'!$B$49,'Reported Performance Table'!$D247='Master List'!$B$51,'Reported Performance Table'!$D247='Master List'!$B$115,'Reported Performance Table'!$D247='Master List'!$B$118,'Reported Performance Table'!$D247='Master List'!$B$142)),"LUNA_Dimming","Dimming_Capability_and_Range"))</f>
        <v/>
      </c>
    </row>
    <row r="248" spans="1:12" x14ac:dyDescent="0.3">
      <c r="A248" s="49">
        <v>255</v>
      </c>
      <c r="B248" s="50"/>
      <c r="D248" s="21" t="e">
        <f>VLOOKUP('Reported Performance Table'!C248,'Master List'!$B$22:$C$41,2,FALSE)</f>
        <v>#N/A</v>
      </c>
      <c r="E248" t="e">
        <f>VLOOKUP('Reported Performance Table'!D248,'Master List'!$B$45:$C$143,2,FALSE)</f>
        <v>#N/A</v>
      </c>
      <c r="F248" t="e">
        <f>VLOOKUP('Reported Performance Table'!C248,'Master List'!$B$22:$D$42,3,FALSE)</f>
        <v>#N/A</v>
      </c>
      <c r="G248" s="94" t="e">
        <f>VLOOKUP('Reported Performance Table'!B248,'Master List'!$B$11:$D$19,3,FALSE)</f>
        <v>#N/A</v>
      </c>
      <c r="H248" t="e">
        <f t="shared" si="3"/>
        <v>#N/A</v>
      </c>
      <c r="I248" t="e">
        <f>IF(VLOOKUP('Reported Performance Table'!D248,'Master List'!$B$45:$D$143,3,FALSE)="","No",VLOOKUP('Reported Performance Table'!D248,'Master List'!$B$45:$D$143,3,FALSE))</f>
        <v>#N/A</v>
      </c>
      <c r="J248" s="169" t="str">
        <f>IF('Reported Performance Table'!D248="","",
  IF('Reported Performance Table'!E248="Yes",
   IF('Reported Performance Table'!F248="Premium","Premium_LUNA_CCT","LUNA_CCT"),
   IF('Reported Performance Table'!B248="Outdoor Luminaires",
    IF(OR('Reported Performance Table'!D248="Fuel Pump Canopy Luminaires",'Reported Performance Table'!D248="Sports Lighting"),
     IF('Reported Performance Table'!F248="Premium","Premium_Sports_and_Fuel_Pump_CCT", "Sports_and_Fuel_Pump_CCT"),
     IF('Reported Performance Table'!F248="Premium","Premium_Outdoor_CCT","Outdoor_CCT")),
    IF('Reported Performance Table'!F248="Premium","Premium_CCT","Reported_CCT"))))</f>
        <v/>
      </c>
      <c r="K248" t="str">
        <f>IF('Reported Performance Table'!D248="","",IF(J248="LUNA_CCT",VLOOKUP('Reported Performance Table'!D248,'Master List'!$B$45:$E$143,4,FALSE),"Reported_BUG"))</f>
        <v/>
      </c>
      <c r="L248" t="str">
        <f>IF('Reported Performance Table'!D248="","",IF(AND('Reported Performance Table'!$E248="Yes",OR('Reported Performance Table'!$D248='Master List'!$B$45,'Reported Performance Table'!$D248='Master List'!$B$46,'Reported Performance Table'!$D248='Master List'!$B$47,'Reported Performance Table'!$D248='Master List'!$B$49,'Reported Performance Table'!$D248='Master List'!$B$51,'Reported Performance Table'!$D248='Master List'!$B$115,'Reported Performance Table'!$D248='Master List'!$B$118,'Reported Performance Table'!$D248='Master List'!$B$142)),"LUNA_Dimming","Dimming_Capability_and_Range"))</f>
        <v/>
      </c>
    </row>
    <row r="249" spans="1:12" x14ac:dyDescent="0.3">
      <c r="A249" s="49">
        <v>256</v>
      </c>
      <c r="B249" s="50"/>
      <c r="D249" s="21" t="e">
        <f>VLOOKUP('Reported Performance Table'!C249,'Master List'!$B$22:$C$41,2,FALSE)</f>
        <v>#N/A</v>
      </c>
      <c r="E249" t="e">
        <f>VLOOKUP('Reported Performance Table'!D249,'Master List'!$B$45:$C$143,2,FALSE)</f>
        <v>#N/A</v>
      </c>
      <c r="F249" t="e">
        <f>VLOOKUP('Reported Performance Table'!C249,'Master List'!$B$22:$D$42,3,FALSE)</f>
        <v>#N/A</v>
      </c>
      <c r="G249" s="94" t="e">
        <f>VLOOKUP('Reported Performance Table'!B249,'Master List'!$B$11:$D$19,3,FALSE)</f>
        <v>#N/A</v>
      </c>
      <c r="H249" t="e">
        <f t="shared" si="3"/>
        <v>#N/A</v>
      </c>
      <c r="I249" t="e">
        <f>IF(VLOOKUP('Reported Performance Table'!D249,'Master List'!$B$45:$D$143,3,FALSE)="","No",VLOOKUP('Reported Performance Table'!D249,'Master List'!$B$45:$D$143,3,FALSE))</f>
        <v>#N/A</v>
      </c>
      <c r="J249" s="169" t="str">
        <f>IF('Reported Performance Table'!D249="","",
  IF('Reported Performance Table'!E249="Yes",
   IF('Reported Performance Table'!F249="Premium","Premium_LUNA_CCT","LUNA_CCT"),
   IF('Reported Performance Table'!B249="Outdoor Luminaires",
    IF(OR('Reported Performance Table'!D249="Fuel Pump Canopy Luminaires",'Reported Performance Table'!D249="Sports Lighting"),
     IF('Reported Performance Table'!F249="Premium","Premium_Sports_and_Fuel_Pump_CCT", "Sports_and_Fuel_Pump_CCT"),
     IF('Reported Performance Table'!F249="Premium","Premium_Outdoor_CCT","Outdoor_CCT")),
    IF('Reported Performance Table'!F249="Premium","Premium_CCT","Reported_CCT"))))</f>
        <v/>
      </c>
      <c r="K249" t="str">
        <f>IF('Reported Performance Table'!D249="","",IF(J249="LUNA_CCT",VLOOKUP('Reported Performance Table'!D249,'Master List'!$B$45:$E$143,4,FALSE),"Reported_BUG"))</f>
        <v/>
      </c>
      <c r="L249" t="str">
        <f>IF('Reported Performance Table'!D249="","",IF(AND('Reported Performance Table'!$E249="Yes",OR('Reported Performance Table'!$D249='Master List'!$B$45,'Reported Performance Table'!$D249='Master List'!$B$46,'Reported Performance Table'!$D249='Master List'!$B$47,'Reported Performance Table'!$D249='Master List'!$B$49,'Reported Performance Table'!$D249='Master List'!$B$51,'Reported Performance Table'!$D249='Master List'!$B$115,'Reported Performance Table'!$D249='Master List'!$B$118,'Reported Performance Table'!$D249='Master List'!$B$142)),"LUNA_Dimming","Dimming_Capability_and_Range"))</f>
        <v/>
      </c>
    </row>
    <row r="250" spans="1:12" x14ac:dyDescent="0.3">
      <c r="A250" s="49">
        <v>257</v>
      </c>
      <c r="B250" s="50"/>
      <c r="D250" s="21" t="e">
        <f>VLOOKUP('Reported Performance Table'!C250,'Master List'!$B$22:$C$41,2,FALSE)</f>
        <v>#N/A</v>
      </c>
      <c r="E250" t="e">
        <f>VLOOKUP('Reported Performance Table'!D250,'Master List'!$B$45:$C$143,2,FALSE)</f>
        <v>#N/A</v>
      </c>
      <c r="F250" t="e">
        <f>VLOOKUP('Reported Performance Table'!C250,'Master List'!$B$22:$D$42,3,FALSE)</f>
        <v>#N/A</v>
      </c>
      <c r="G250" s="94" t="e">
        <f>VLOOKUP('Reported Performance Table'!B250,'Master List'!$B$11:$D$19,3,FALSE)</f>
        <v>#N/A</v>
      </c>
      <c r="H250" t="e">
        <f t="shared" si="3"/>
        <v>#N/A</v>
      </c>
      <c r="I250" t="e">
        <f>IF(VLOOKUP('Reported Performance Table'!D250,'Master List'!$B$45:$D$143,3,FALSE)="","No",VLOOKUP('Reported Performance Table'!D250,'Master List'!$B$45:$D$143,3,FALSE))</f>
        <v>#N/A</v>
      </c>
      <c r="J250" s="169" t="str">
        <f>IF('Reported Performance Table'!D250="","",
  IF('Reported Performance Table'!E250="Yes",
   IF('Reported Performance Table'!F250="Premium","Premium_LUNA_CCT","LUNA_CCT"),
   IF('Reported Performance Table'!B250="Outdoor Luminaires",
    IF(OR('Reported Performance Table'!D250="Fuel Pump Canopy Luminaires",'Reported Performance Table'!D250="Sports Lighting"),
     IF('Reported Performance Table'!F250="Premium","Premium_Sports_and_Fuel_Pump_CCT", "Sports_and_Fuel_Pump_CCT"),
     IF('Reported Performance Table'!F250="Premium","Premium_Outdoor_CCT","Outdoor_CCT")),
    IF('Reported Performance Table'!F250="Premium","Premium_CCT","Reported_CCT"))))</f>
        <v/>
      </c>
      <c r="K250" t="str">
        <f>IF('Reported Performance Table'!D250="","",IF(J250="LUNA_CCT",VLOOKUP('Reported Performance Table'!D250,'Master List'!$B$45:$E$143,4,FALSE),"Reported_BUG"))</f>
        <v/>
      </c>
      <c r="L250" t="str">
        <f>IF('Reported Performance Table'!D250="","",IF(AND('Reported Performance Table'!$E250="Yes",OR('Reported Performance Table'!$D250='Master List'!$B$45,'Reported Performance Table'!$D250='Master List'!$B$46,'Reported Performance Table'!$D250='Master List'!$B$47,'Reported Performance Table'!$D250='Master List'!$B$49,'Reported Performance Table'!$D250='Master List'!$B$51,'Reported Performance Table'!$D250='Master List'!$B$115,'Reported Performance Table'!$D250='Master List'!$B$118,'Reported Performance Table'!$D250='Master List'!$B$142)),"LUNA_Dimming","Dimming_Capability_and_Range"))</f>
        <v/>
      </c>
    </row>
    <row r="251" spans="1:12" x14ac:dyDescent="0.3">
      <c r="A251" s="49">
        <v>258</v>
      </c>
      <c r="B251" s="50"/>
      <c r="D251" s="21" t="e">
        <f>VLOOKUP('Reported Performance Table'!C251,'Master List'!$B$22:$C$41,2,FALSE)</f>
        <v>#N/A</v>
      </c>
      <c r="E251" t="e">
        <f>VLOOKUP('Reported Performance Table'!D251,'Master List'!$B$45:$C$143,2,FALSE)</f>
        <v>#N/A</v>
      </c>
      <c r="F251" t="e">
        <f>VLOOKUP('Reported Performance Table'!C251,'Master List'!$B$22:$D$42,3,FALSE)</f>
        <v>#N/A</v>
      </c>
      <c r="G251" s="94" t="e">
        <f>VLOOKUP('Reported Performance Table'!B251,'Master List'!$B$11:$D$19,3,FALSE)</f>
        <v>#N/A</v>
      </c>
      <c r="H251" t="e">
        <f t="shared" si="3"/>
        <v>#N/A</v>
      </c>
      <c r="I251" t="e">
        <f>IF(VLOOKUP('Reported Performance Table'!D251,'Master List'!$B$45:$D$143,3,FALSE)="","No",VLOOKUP('Reported Performance Table'!D251,'Master List'!$B$45:$D$143,3,FALSE))</f>
        <v>#N/A</v>
      </c>
      <c r="J251" s="169" t="str">
        <f>IF('Reported Performance Table'!D251="","",
  IF('Reported Performance Table'!E251="Yes",
   IF('Reported Performance Table'!F251="Premium","Premium_LUNA_CCT","LUNA_CCT"),
   IF('Reported Performance Table'!B251="Outdoor Luminaires",
    IF(OR('Reported Performance Table'!D251="Fuel Pump Canopy Luminaires",'Reported Performance Table'!D251="Sports Lighting"),
     IF('Reported Performance Table'!F251="Premium","Premium_Sports_and_Fuel_Pump_CCT", "Sports_and_Fuel_Pump_CCT"),
     IF('Reported Performance Table'!F251="Premium","Premium_Outdoor_CCT","Outdoor_CCT")),
    IF('Reported Performance Table'!F251="Premium","Premium_CCT","Reported_CCT"))))</f>
        <v/>
      </c>
      <c r="K251" t="str">
        <f>IF('Reported Performance Table'!D251="","",IF(J251="LUNA_CCT",VLOOKUP('Reported Performance Table'!D251,'Master List'!$B$45:$E$143,4,FALSE),"Reported_BUG"))</f>
        <v/>
      </c>
      <c r="L251" t="str">
        <f>IF('Reported Performance Table'!D251="","",IF(AND('Reported Performance Table'!$E251="Yes",OR('Reported Performance Table'!$D251='Master List'!$B$45,'Reported Performance Table'!$D251='Master List'!$B$46,'Reported Performance Table'!$D251='Master List'!$B$47,'Reported Performance Table'!$D251='Master List'!$B$49,'Reported Performance Table'!$D251='Master List'!$B$51,'Reported Performance Table'!$D251='Master List'!$B$115,'Reported Performance Table'!$D251='Master List'!$B$118,'Reported Performance Table'!$D251='Master List'!$B$142)),"LUNA_Dimming","Dimming_Capability_and_Range"))</f>
        <v/>
      </c>
    </row>
    <row r="252" spans="1:12" x14ac:dyDescent="0.3">
      <c r="A252" s="49">
        <v>259</v>
      </c>
      <c r="B252" s="50"/>
      <c r="D252" s="21" t="e">
        <f>VLOOKUP('Reported Performance Table'!C252,'Master List'!$B$22:$C$41,2,FALSE)</f>
        <v>#N/A</v>
      </c>
      <c r="E252" t="e">
        <f>VLOOKUP('Reported Performance Table'!D252,'Master List'!$B$45:$C$143,2,FALSE)</f>
        <v>#N/A</v>
      </c>
      <c r="F252" t="e">
        <f>VLOOKUP('Reported Performance Table'!C252,'Master List'!$B$22:$D$42,3,FALSE)</f>
        <v>#N/A</v>
      </c>
      <c r="G252" s="94" t="e">
        <f>VLOOKUP('Reported Performance Table'!B252,'Master List'!$B$11:$D$19,3,FALSE)</f>
        <v>#N/A</v>
      </c>
      <c r="H252" t="e">
        <f t="shared" si="3"/>
        <v>#N/A</v>
      </c>
      <c r="I252" t="e">
        <f>IF(VLOOKUP('Reported Performance Table'!D252,'Master List'!$B$45:$D$143,3,FALSE)="","No",VLOOKUP('Reported Performance Table'!D252,'Master List'!$B$45:$D$143,3,FALSE))</f>
        <v>#N/A</v>
      </c>
      <c r="J252" s="169" t="str">
        <f>IF('Reported Performance Table'!D252="","",
  IF('Reported Performance Table'!E252="Yes",
   IF('Reported Performance Table'!F252="Premium","Premium_LUNA_CCT","LUNA_CCT"),
   IF('Reported Performance Table'!B252="Outdoor Luminaires",
    IF(OR('Reported Performance Table'!D252="Fuel Pump Canopy Luminaires",'Reported Performance Table'!D252="Sports Lighting"),
     IF('Reported Performance Table'!F252="Premium","Premium_Sports_and_Fuel_Pump_CCT", "Sports_and_Fuel_Pump_CCT"),
     IF('Reported Performance Table'!F252="Premium","Premium_Outdoor_CCT","Outdoor_CCT")),
    IF('Reported Performance Table'!F252="Premium","Premium_CCT","Reported_CCT"))))</f>
        <v/>
      </c>
      <c r="K252" t="str">
        <f>IF('Reported Performance Table'!D252="","",IF(J252="LUNA_CCT",VLOOKUP('Reported Performance Table'!D252,'Master List'!$B$45:$E$143,4,FALSE),"Reported_BUG"))</f>
        <v/>
      </c>
      <c r="L252" t="str">
        <f>IF('Reported Performance Table'!D252="","",IF(AND('Reported Performance Table'!$E252="Yes",OR('Reported Performance Table'!$D252='Master List'!$B$45,'Reported Performance Table'!$D252='Master List'!$B$46,'Reported Performance Table'!$D252='Master List'!$B$47,'Reported Performance Table'!$D252='Master List'!$B$49,'Reported Performance Table'!$D252='Master List'!$B$51,'Reported Performance Table'!$D252='Master List'!$B$115,'Reported Performance Table'!$D252='Master List'!$B$118,'Reported Performance Table'!$D252='Master List'!$B$142)),"LUNA_Dimming","Dimming_Capability_and_Range"))</f>
        <v/>
      </c>
    </row>
    <row r="253" spans="1:12" x14ac:dyDescent="0.3">
      <c r="A253" s="49">
        <v>260</v>
      </c>
      <c r="B253" s="50"/>
      <c r="D253" s="21" t="e">
        <f>VLOOKUP('Reported Performance Table'!C253,'Master List'!$B$22:$C$41,2,FALSE)</f>
        <v>#N/A</v>
      </c>
      <c r="E253" t="e">
        <f>VLOOKUP('Reported Performance Table'!D253,'Master List'!$B$45:$C$143,2,FALSE)</f>
        <v>#N/A</v>
      </c>
      <c r="F253" t="e">
        <f>VLOOKUP('Reported Performance Table'!C253,'Master List'!$B$22:$D$42,3,FALSE)</f>
        <v>#N/A</v>
      </c>
      <c r="G253" s="94" t="e">
        <f>VLOOKUP('Reported Performance Table'!B253,'Master List'!$B$11:$D$19,3,FALSE)</f>
        <v>#N/A</v>
      </c>
      <c r="H253" t="e">
        <f t="shared" si="3"/>
        <v>#N/A</v>
      </c>
      <c r="I253" t="e">
        <f>IF(VLOOKUP('Reported Performance Table'!D253,'Master List'!$B$45:$D$143,3,FALSE)="","No",VLOOKUP('Reported Performance Table'!D253,'Master List'!$B$45:$D$143,3,FALSE))</f>
        <v>#N/A</v>
      </c>
      <c r="J253" s="169" t="str">
        <f>IF('Reported Performance Table'!D253="","",
  IF('Reported Performance Table'!E253="Yes",
   IF('Reported Performance Table'!F253="Premium","Premium_LUNA_CCT","LUNA_CCT"),
   IF('Reported Performance Table'!B253="Outdoor Luminaires",
    IF(OR('Reported Performance Table'!D253="Fuel Pump Canopy Luminaires",'Reported Performance Table'!D253="Sports Lighting"),
     IF('Reported Performance Table'!F253="Premium","Premium_Sports_and_Fuel_Pump_CCT", "Sports_and_Fuel_Pump_CCT"),
     IF('Reported Performance Table'!F253="Premium","Premium_Outdoor_CCT","Outdoor_CCT")),
    IF('Reported Performance Table'!F253="Premium","Premium_CCT","Reported_CCT"))))</f>
        <v/>
      </c>
      <c r="K253" t="str">
        <f>IF('Reported Performance Table'!D253="","",IF(J253="LUNA_CCT",VLOOKUP('Reported Performance Table'!D253,'Master List'!$B$45:$E$143,4,FALSE),"Reported_BUG"))</f>
        <v/>
      </c>
      <c r="L253" t="str">
        <f>IF('Reported Performance Table'!D253="","",IF(AND('Reported Performance Table'!$E253="Yes",OR('Reported Performance Table'!$D253='Master List'!$B$45,'Reported Performance Table'!$D253='Master List'!$B$46,'Reported Performance Table'!$D253='Master List'!$B$47,'Reported Performance Table'!$D253='Master List'!$B$49,'Reported Performance Table'!$D253='Master List'!$B$51,'Reported Performance Table'!$D253='Master List'!$B$115,'Reported Performance Table'!$D253='Master List'!$B$118,'Reported Performance Table'!$D253='Master List'!$B$142)),"LUNA_Dimming","Dimming_Capability_and_Range"))</f>
        <v/>
      </c>
    </row>
    <row r="254" spans="1:12" x14ac:dyDescent="0.3">
      <c r="A254" s="49">
        <v>261</v>
      </c>
      <c r="B254" s="50"/>
      <c r="D254" s="21" t="e">
        <f>VLOOKUP('Reported Performance Table'!C254,'Master List'!$B$22:$C$41,2,FALSE)</f>
        <v>#N/A</v>
      </c>
      <c r="E254" t="e">
        <f>VLOOKUP('Reported Performance Table'!D254,'Master List'!$B$45:$C$143,2,FALSE)</f>
        <v>#N/A</v>
      </c>
      <c r="F254" t="e">
        <f>VLOOKUP('Reported Performance Table'!C254,'Master List'!$B$22:$D$42,3,FALSE)</f>
        <v>#N/A</v>
      </c>
      <c r="G254" s="94" t="e">
        <f>VLOOKUP('Reported Performance Table'!B254,'Master List'!$B$11:$D$19,3,FALSE)</f>
        <v>#N/A</v>
      </c>
      <c r="H254" t="e">
        <f t="shared" si="3"/>
        <v>#N/A</v>
      </c>
      <c r="I254" t="e">
        <f>IF(VLOOKUP('Reported Performance Table'!D254,'Master List'!$B$45:$D$143,3,FALSE)="","No",VLOOKUP('Reported Performance Table'!D254,'Master List'!$B$45:$D$143,3,FALSE))</f>
        <v>#N/A</v>
      </c>
      <c r="J254" s="169" t="str">
        <f>IF('Reported Performance Table'!D254="","",
  IF('Reported Performance Table'!E254="Yes",
   IF('Reported Performance Table'!F254="Premium","Premium_LUNA_CCT","LUNA_CCT"),
   IF('Reported Performance Table'!B254="Outdoor Luminaires",
    IF(OR('Reported Performance Table'!D254="Fuel Pump Canopy Luminaires",'Reported Performance Table'!D254="Sports Lighting"),
     IF('Reported Performance Table'!F254="Premium","Premium_Sports_and_Fuel_Pump_CCT", "Sports_and_Fuel_Pump_CCT"),
     IF('Reported Performance Table'!F254="Premium","Premium_Outdoor_CCT","Outdoor_CCT")),
    IF('Reported Performance Table'!F254="Premium","Premium_CCT","Reported_CCT"))))</f>
        <v/>
      </c>
      <c r="K254" t="str">
        <f>IF('Reported Performance Table'!D254="","",IF(J254="LUNA_CCT",VLOOKUP('Reported Performance Table'!D254,'Master List'!$B$45:$E$143,4,FALSE),"Reported_BUG"))</f>
        <v/>
      </c>
      <c r="L254" t="str">
        <f>IF('Reported Performance Table'!D254="","",IF(AND('Reported Performance Table'!$E254="Yes",OR('Reported Performance Table'!$D254='Master List'!$B$45,'Reported Performance Table'!$D254='Master List'!$B$46,'Reported Performance Table'!$D254='Master List'!$B$47,'Reported Performance Table'!$D254='Master List'!$B$49,'Reported Performance Table'!$D254='Master List'!$B$51,'Reported Performance Table'!$D254='Master List'!$B$115,'Reported Performance Table'!$D254='Master List'!$B$118,'Reported Performance Table'!$D254='Master List'!$B$142)),"LUNA_Dimming","Dimming_Capability_and_Range"))</f>
        <v/>
      </c>
    </row>
    <row r="255" spans="1:12" x14ac:dyDescent="0.3">
      <c r="A255" s="49">
        <v>262</v>
      </c>
      <c r="B255" s="50"/>
      <c r="D255" s="21" t="e">
        <f>VLOOKUP('Reported Performance Table'!C255,'Master List'!$B$22:$C$41,2,FALSE)</f>
        <v>#N/A</v>
      </c>
      <c r="E255" t="e">
        <f>VLOOKUP('Reported Performance Table'!D255,'Master List'!$B$45:$C$143,2,FALSE)</f>
        <v>#N/A</v>
      </c>
      <c r="F255" t="e">
        <f>VLOOKUP('Reported Performance Table'!C255,'Master List'!$B$22:$D$42,3,FALSE)</f>
        <v>#N/A</v>
      </c>
      <c r="G255" s="94" t="e">
        <f>VLOOKUP('Reported Performance Table'!B255,'Master List'!$B$11:$D$19,3,FALSE)</f>
        <v>#N/A</v>
      </c>
      <c r="H255" t="e">
        <f t="shared" si="3"/>
        <v>#N/A</v>
      </c>
      <c r="I255" t="e">
        <f>IF(VLOOKUP('Reported Performance Table'!D255,'Master List'!$B$45:$D$143,3,FALSE)="","No",VLOOKUP('Reported Performance Table'!D255,'Master List'!$B$45:$D$143,3,FALSE))</f>
        <v>#N/A</v>
      </c>
      <c r="J255" s="169" t="str">
        <f>IF('Reported Performance Table'!D255="","",
  IF('Reported Performance Table'!E255="Yes",
   IF('Reported Performance Table'!F255="Premium","Premium_LUNA_CCT","LUNA_CCT"),
   IF('Reported Performance Table'!B255="Outdoor Luminaires",
    IF(OR('Reported Performance Table'!D255="Fuel Pump Canopy Luminaires",'Reported Performance Table'!D255="Sports Lighting"),
     IF('Reported Performance Table'!F255="Premium","Premium_Sports_and_Fuel_Pump_CCT", "Sports_and_Fuel_Pump_CCT"),
     IF('Reported Performance Table'!F255="Premium","Premium_Outdoor_CCT","Outdoor_CCT")),
    IF('Reported Performance Table'!F255="Premium","Premium_CCT","Reported_CCT"))))</f>
        <v/>
      </c>
      <c r="K255" t="str">
        <f>IF('Reported Performance Table'!D255="","",IF(J255="LUNA_CCT",VLOOKUP('Reported Performance Table'!D255,'Master List'!$B$45:$E$143,4,FALSE),"Reported_BUG"))</f>
        <v/>
      </c>
      <c r="L255" t="str">
        <f>IF('Reported Performance Table'!D255="","",IF(AND('Reported Performance Table'!$E255="Yes",OR('Reported Performance Table'!$D255='Master List'!$B$45,'Reported Performance Table'!$D255='Master List'!$B$46,'Reported Performance Table'!$D255='Master List'!$B$47,'Reported Performance Table'!$D255='Master List'!$B$49,'Reported Performance Table'!$D255='Master List'!$B$51,'Reported Performance Table'!$D255='Master List'!$B$115,'Reported Performance Table'!$D255='Master List'!$B$118,'Reported Performance Table'!$D255='Master List'!$B$142)),"LUNA_Dimming","Dimming_Capability_and_Range"))</f>
        <v/>
      </c>
    </row>
    <row r="256" spans="1:12" x14ac:dyDescent="0.3">
      <c r="A256" s="49">
        <v>263</v>
      </c>
      <c r="B256" s="50"/>
      <c r="D256" s="21" t="e">
        <f>VLOOKUP('Reported Performance Table'!C256,'Master List'!$B$22:$C$41,2,FALSE)</f>
        <v>#N/A</v>
      </c>
      <c r="E256" t="e">
        <f>VLOOKUP('Reported Performance Table'!D256,'Master List'!$B$45:$C$143,2,FALSE)</f>
        <v>#N/A</v>
      </c>
      <c r="F256" t="e">
        <f>VLOOKUP('Reported Performance Table'!C256,'Master List'!$B$22:$D$42,3,FALSE)</f>
        <v>#N/A</v>
      </c>
      <c r="G256" s="94" t="e">
        <f>VLOOKUP('Reported Performance Table'!B256,'Master List'!$B$11:$D$19,3,FALSE)</f>
        <v>#N/A</v>
      </c>
      <c r="H256" t="e">
        <f t="shared" si="3"/>
        <v>#N/A</v>
      </c>
      <c r="I256" t="e">
        <f>IF(VLOOKUP('Reported Performance Table'!D256,'Master List'!$B$45:$D$143,3,FALSE)="","No",VLOOKUP('Reported Performance Table'!D256,'Master List'!$B$45:$D$143,3,FALSE))</f>
        <v>#N/A</v>
      </c>
      <c r="J256" s="169" t="str">
        <f>IF('Reported Performance Table'!D256="","",
  IF('Reported Performance Table'!E256="Yes",
   IF('Reported Performance Table'!F256="Premium","Premium_LUNA_CCT","LUNA_CCT"),
   IF('Reported Performance Table'!B256="Outdoor Luminaires",
    IF(OR('Reported Performance Table'!D256="Fuel Pump Canopy Luminaires",'Reported Performance Table'!D256="Sports Lighting"),
     IF('Reported Performance Table'!F256="Premium","Premium_Sports_and_Fuel_Pump_CCT", "Sports_and_Fuel_Pump_CCT"),
     IF('Reported Performance Table'!F256="Premium","Premium_Outdoor_CCT","Outdoor_CCT")),
    IF('Reported Performance Table'!F256="Premium","Premium_CCT","Reported_CCT"))))</f>
        <v/>
      </c>
      <c r="K256" t="str">
        <f>IF('Reported Performance Table'!D256="","",IF(J256="LUNA_CCT",VLOOKUP('Reported Performance Table'!D256,'Master List'!$B$45:$E$143,4,FALSE),"Reported_BUG"))</f>
        <v/>
      </c>
      <c r="L256" t="str">
        <f>IF('Reported Performance Table'!D256="","",IF(AND('Reported Performance Table'!$E256="Yes",OR('Reported Performance Table'!$D256='Master List'!$B$45,'Reported Performance Table'!$D256='Master List'!$B$46,'Reported Performance Table'!$D256='Master List'!$B$47,'Reported Performance Table'!$D256='Master List'!$B$49,'Reported Performance Table'!$D256='Master List'!$B$51,'Reported Performance Table'!$D256='Master List'!$B$115,'Reported Performance Table'!$D256='Master List'!$B$118,'Reported Performance Table'!$D256='Master List'!$B$142)),"LUNA_Dimming","Dimming_Capability_and_Range"))</f>
        <v/>
      </c>
    </row>
    <row r="257" spans="1:12" x14ac:dyDescent="0.3">
      <c r="A257" s="49">
        <v>264</v>
      </c>
      <c r="B257" s="50"/>
      <c r="D257" s="21" t="e">
        <f>VLOOKUP('Reported Performance Table'!C257,'Master List'!$B$22:$C$41,2,FALSE)</f>
        <v>#N/A</v>
      </c>
      <c r="E257" t="e">
        <f>VLOOKUP('Reported Performance Table'!D257,'Master List'!$B$45:$C$143,2,FALSE)</f>
        <v>#N/A</v>
      </c>
      <c r="F257" t="e">
        <f>VLOOKUP('Reported Performance Table'!C257,'Master List'!$B$22:$D$42,3,FALSE)</f>
        <v>#N/A</v>
      </c>
      <c r="G257" s="94" t="e">
        <f>VLOOKUP('Reported Performance Table'!B257,'Master List'!$B$11:$D$19,3,FALSE)</f>
        <v>#N/A</v>
      </c>
      <c r="H257" t="e">
        <f t="shared" si="3"/>
        <v>#N/A</v>
      </c>
      <c r="I257" t="e">
        <f>IF(VLOOKUP('Reported Performance Table'!D257,'Master List'!$B$45:$D$143,3,FALSE)="","No",VLOOKUP('Reported Performance Table'!D257,'Master List'!$B$45:$D$143,3,FALSE))</f>
        <v>#N/A</v>
      </c>
      <c r="J257" s="169" t="str">
        <f>IF('Reported Performance Table'!D257="","",
  IF('Reported Performance Table'!E257="Yes",
   IF('Reported Performance Table'!F257="Premium","Premium_LUNA_CCT","LUNA_CCT"),
   IF('Reported Performance Table'!B257="Outdoor Luminaires",
    IF(OR('Reported Performance Table'!D257="Fuel Pump Canopy Luminaires",'Reported Performance Table'!D257="Sports Lighting"),
     IF('Reported Performance Table'!F257="Premium","Premium_Sports_and_Fuel_Pump_CCT", "Sports_and_Fuel_Pump_CCT"),
     IF('Reported Performance Table'!F257="Premium","Premium_Outdoor_CCT","Outdoor_CCT")),
    IF('Reported Performance Table'!F257="Premium","Premium_CCT","Reported_CCT"))))</f>
        <v/>
      </c>
      <c r="K257" t="str">
        <f>IF('Reported Performance Table'!D257="","",IF(J257="LUNA_CCT",VLOOKUP('Reported Performance Table'!D257,'Master List'!$B$45:$E$143,4,FALSE),"Reported_BUG"))</f>
        <v/>
      </c>
      <c r="L257" t="str">
        <f>IF('Reported Performance Table'!D257="","",IF(AND('Reported Performance Table'!$E257="Yes",OR('Reported Performance Table'!$D257='Master List'!$B$45,'Reported Performance Table'!$D257='Master List'!$B$46,'Reported Performance Table'!$D257='Master List'!$B$47,'Reported Performance Table'!$D257='Master List'!$B$49,'Reported Performance Table'!$D257='Master List'!$B$51,'Reported Performance Table'!$D257='Master List'!$B$115,'Reported Performance Table'!$D257='Master List'!$B$118,'Reported Performance Table'!$D257='Master List'!$B$142)),"LUNA_Dimming","Dimming_Capability_and_Range"))</f>
        <v/>
      </c>
    </row>
    <row r="258" spans="1:12" x14ac:dyDescent="0.3">
      <c r="A258" s="49">
        <v>265</v>
      </c>
      <c r="B258" s="50"/>
      <c r="D258" s="21" t="e">
        <f>VLOOKUP('Reported Performance Table'!C258,'Master List'!$B$22:$C$41,2,FALSE)</f>
        <v>#N/A</v>
      </c>
      <c r="E258" t="e">
        <f>VLOOKUP('Reported Performance Table'!D258,'Master List'!$B$45:$C$143,2,FALSE)</f>
        <v>#N/A</v>
      </c>
      <c r="F258" t="e">
        <f>VLOOKUP('Reported Performance Table'!C258,'Master List'!$B$22:$D$42,3,FALSE)</f>
        <v>#N/A</v>
      </c>
      <c r="G258" s="94" t="e">
        <f>VLOOKUP('Reported Performance Table'!B258,'Master List'!$B$11:$D$19,3,FALSE)</f>
        <v>#N/A</v>
      </c>
      <c r="H258" t="e">
        <f t="shared" si="3"/>
        <v>#N/A</v>
      </c>
      <c r="I258" t="e">
        <f>IF(VLOOKUP('Reported Performance Table'!D258,'Master List'!$B$45:$D$143,3,FALSE)="","No",VLOOKUP('Reported Performance Table'!D258,'Master List'!$B$45:$D$143,3,FALSE))</f>
        <v>#N/A</v>
      </c>
      <c r="J258" s="169" t="str">
        <f>IF('Reported Performance Table'!D258="","",
  IF('Reported Performance Table'!E258="Yes",
   IF('Reported Performance Table'!F258="Premium","Premium_LUNA_CCT","LUNA_CCT"),
   IF('Reported Performance Table'!B258="Outdoor Luminaires",
    IF(OR('Reported Performance Table'!D258="Fuel Pump Canopy Luminaires",'Reported Performance Table'!D258="Sports Lighting"),
     IF('Reported Performance Table'!F258="Premium","Premium_Sports_and_Fuel_Pump_CCT", "Sports_and_Fuel_Pump_CCT"),
     IF('Reported Performance Table'!F258="Premium","Premium_Outdoor_CCT","Outdoor_CCT")),
    IF('Reported Performance Table'!F258="Premium","Premium_CCT","Reported_CCT"))))</f>
        <v/>
      </c>
      <c r="K258" t="str">
        <f>IF('Reported Performance Table'!D258="","",IF(J258="LUNA_CCT",VLOOKUP('Reported Performance Table'!D258,'Master List'!$B$45:$E$143,4,FALSE),"Reported_BUG"))</f>
        <v/>
      </c>
      <c r="L258" t="str">
        <f>IF('Reported Performance Table'!D258="","",IF(AND('Reported Performance Table'!$E258="Yes",OR('Reported Performance Table'!$D258='Master List'!$B$45,'Reported Performance Table'!$D258='Master List'!$B$46,'Reported Performance Table'!$D258='Master List'!$B$47,'Reported Performance Table'!$D258='Master List'!$B$49,'Reported Performance Table'!$D258='Master List'!$B$51,'Reported Performance Table'!$D258='Master List'!$B$115,'Reported Performance Table'!$D258='Master List'!$B$118,'Reported Performance Table'!$D258='Master List'!$B$142)),"LUNA_Dimming","Dimming_Capability_and_Range"))</f>
        <v/>
      </c>
    </row>
    <row r="259" spans="1:12" x14ac:dyDescent="0.3">
      <c r="A259" s="49">
        <v>266</v>
      </c>
      <c r="B259" s="50"/>
      <c r="D259" s="21" t="e">
        <f>VLOOKUP('Reported Performance Table'!C259,'Master List'!$B$22:$C$41,2,FALSE)</f>
        <v>#N/A</v>
      </c>
      <c r="E259" t="e">
        <f>VLOOKUP('Reported Performance Table'!D259,'Master List'!$B$45:$C$143,2,FALSE)</f>
        <v>#N/A</v>
      </c>
      <c r="F259" t="e">
        <f>VLOOKUP('Reported Performance Table'!C259,'Master List'!$B$22:$D$42,3,FALSE)</f>
        <v>#N/A</v>
      </c>
      <c r="G259" s="94" t="e">
        <f>VLOOKUP('Reported Performance Table'!B259,'Master List'!$B$11:$D$19,3,FALSE)</f>
        <v>#N/A</v>
      </c>
      <c r="H259" t="e">
        <f t="shared" si="3"/>
        <v>#N/A</v>
      </c>
      <c r="I259" t="e">
        <f>IF(VLOOKUP('Reported Performance Table'!D259,'Master List'!$B$45:$D$143,3,FALSE)="","No",VLOOKUP('Reported Performance Table'!D259,'Master List'!$B$45:$D$143,3,FALSE))</f>
        <v>#N/A</v>
      </c>
      <c r="J259" s="169" t="str">
        <f>IF('Reported Performance Table'!D259="","",
  IF('Reported Performance Table'!E259="Yes",
   IF('Reported Performance Table'!F259="Premium","Premium_LUNA_CCT","LUNA_CCT"),
   IF('Reported Performance Table'!B259="Outdoor Luminaires",
    IF(OR('Reported Performance Table'!D259="Fuel Pump Canopy Luminaires",'Reported Performance Table'!D259="Sports Lighting"),
     IF('Reported Performance Table'!F259="Premium","Premium_Sports_and_Fuel_Pump_CCT", "Sports_and_Fuel_Pump_CCT"),
     IF('Reported Performance Table'!F259="Premium","Premium_Outdoor_CCT","Outdoor_CCT")),
    IF('Reported Performance Table'!F259="Premium","Premium_CCT","Reported_CCT"))))</f>
        <v/>
      </c>
      <c r="K259" t="str">
        <f>IF('Reported Performance Table'!D259="","",IF(J259="LUNA_CCT",VLOOKUP('Reported Performance Table'!D259,'Master List'!$B$45:$E$143,4,FALSE),"Reported_BUG"))</f>
        <v/>
      </c>
      <c r="L259" t="str">
        <f>IF('Reported Performance Table'!D259="","",IF(AND('Reported Performance Table'!$E259="Yes",OR('Reported Performance Table'!$D259='Master List'!$B$45,'Reported Performance Table'!$D259='Master List'!$B$46,'Reported Performance Table'!$D259='Master List'!$B$47,'Reported Performance Table'!$D259='Master List'!$B$49,'Reported Performance Table'!$D259='Master List'!$B$51,'Reported Performance Table'!$D259='Master List'!$B$115,'Reported Performance Table'!$D259='Master List'!$B$118,'Reported Performance Table'!$D259='Master List'!$B$142)),"LUNA_Dimming","Dimming_Capability_and_Range"))</f>
        <v/>
      </c>
    </row>
    <row r="260" spans="1:12" x14ac:dyDescent="0.3">
      <c r="A260" s="49">
        <v>267</v>
      </c>
      <c r="B260" s="50"/>
      <c r="D260" s="21" t="e">
        <f>VLOOKUP('Reported Performance Table'!C260,'Master List'!$B$22:$C$41,2,FALSE)</f>
        <v>#N/A</v>
      </c>
      <c r="E260" t="e">
        <f>VLOOKUP('Reported Performance Table'!D260,'Master List'!$B$45:$C$143,2,FALSE)</f>
        <v>#N/A</v>
      </c>
      <c r="F260" t="e">
        <f>VLOOKUP('Reported Performance Table'!C260,'Master List'!$B$22:$D$42,3,FALSE)</f>
        <v>#N/A</v>
      </c>
      <c r="G260" s="94" t="e">
        <f>VLOOKUP('Reported Performance Table'!B260,'Master List'!$B$11:$D$19,3,FALSE)</f>
        <v>#N/A</v>
      </c>
      <c r="H260" t="e">
        <f t="shared" si="3"/>
        <v>#N/A</v>
      </c>
      <c r="I260" t="e">
        <f>IF(VLOOKUP('Reported Performance Table'!D260,'Master List'!$B$45:$D$143,3,FALSE)="","No",VLOOKUP('Reported Performance Table'!D260,'Master List'!$B$45:$D$143,3,FALSE))</f>
        <v>#N/A</v>
      </c>
      <c r="J260" s="169" t="str">
        <f>IF('Reported Performance Table'!D260="","",
  IF('Reported Performance Table'!E260="Yes",
   IF('Reported Performance Table'!F260="Premium","Premium_LUNA_CCT","LUNA_CCT"),
   IF('Reported Performance Table'!B260="Outdoor Luminaires",
    IF(OR('Reported Performance Table'!D260="Fuel Pump Canopy Luminaires",'Reported Performance Table'!D260="Sports Lighting"),
     IF('Reported Performance Table'!F260="Premium","Premium_Sports_and_Fuel_Pump_CCT", "Sports_and_Fuel_Pump_CCT"),
     IF('Reported Performance Table'!F260="Premium","Premium_Outdoor_CCT","Outdoor_CCT")),
    IF('Reported Performance Table'!F260="Premium","Premium_CCT","Reported_CCT"))))</f>
        <v/>
      </c>
      <c r="K260" t="str">
        <f>IF('Reported Performance Table'!D260="","",IF(J260="LUNA_CCT",VLOOKUP('Reported Performance Table'!D260,'Master List'!$B$45:$E$143,4,FALSE),"Reported_BUG"))</f>
        <v/>
      </c>
      <c r="L260" t="str">
        <f>IF('Reported Performance Table'!D260="","",IF(AND('Reported Performance Table'!$E260="Yes",OR('Reported Performance Table'!$D260='Master List'!$B$45,'Reported Performance Table'!$D260='Master List'!$B$46,'Reported Performance Table'!$D260='Master List'!$B$47,'Reported Performance Table'!$D260='Master List'!$B$49,'Reported Performance Table'!$D260='Master List'!$B$51,'Reported Performance Table'!$D260='Master List'!$B$115,'Reported Performance Table'!$D260='Master List'!$B$118,'Reported Performance Table'!$D260='Master List'!$B$142)),"LUNA_Dimming","Dimming_Capability_and_Range"))</f>
        <v/>
      </c>
    </row>
    <row r="261" spans="1:12" x14ac:dyDescent="0.3">
      <c r="A261" s="49">
        <v>268</v>
      </c>
      <c r="B261" s="50"/>
      <c r="D261" s="21" t="e">
        <f>VLOOKUP('Reported Performance Table'!C261,'Master List'!$B$22:$C$41,2,FALSE)</f>
        <v>#N/A</v>
      </c>
      <c r="E261" t="e">
        <f>VLOOKUP('Reported Performance Table'!D261,'Master List'!$B$45:$C$143,2,FALSE)</f>
        <v>#N/A</v>
      </c>
      <c r="F261" t="e">
        <f>VLOOKUP('Reported Performance Table'!C261,'Master List'!$B$22:$D$42,3,FALSE)</f>
        <v>#N/A</v>
      </c>
      <c r="G261" s="94" t="e">
        <f>VLOOKUP('Reported Performance Table'!B261,'Master List'!$B$11:$D$19,3,FALSE)</f>
        <v>#N/A</v>
      </c>
      <c r="H261" t="e">
        <f t="shared" si="3"/>
        <v>#N/A</v>
      </c>
      <c r="I261" t="e">
        <f>IF(VLOOKUP('Reported Performance Table'!D261,'Master List'!$B$45:$D$143,3,FALSE)="","No",VLOOKUP('Reported Performance Table'!D261,'Master List'!$B$45:$D$143,3,FALSE))</f>
        <v>#N/A</v>
      </c>
      <c r="J261" s="169" t="str">
        <f>IF('Reported Performance Table'!D261="","",
  IF('Reported Performance Table'!E261="Yes",
   IF('Reported Performance Table'!F261="Premium","Premium_LUNA_CCT","LUNA_CCT"),
   IF('Reported Performance Table'!B261="Outdoor Luminaires",
    IF(OR('Reported Performance Table'!D261="Fuel Pump Canopy Luminaires",'Reported Performance Table'!D261="Sports Lighting"),
     IF('Reported Performance Table'!F261="Premium","Premium_Sports_and_Fuel_Pump_CCT", "Sports_and_Fuel_Pump_CCT"),
     IF('Reported Performance Table'!F261="Premium","Premium_Outdoor_CCT","Outdoor_CCT")),
    IF('Reported Performance Table'!F261="Premium","Premium_CCT","Reported_CCT"))))</f>
        <v/>
      </c>
      <c r="K261" t="str">
        <f>IF('Reported Performance Table'!D261="","",IF(J261="LUNA_CCT",VLOOKUP('Reported Performance Table'!D261,'Master List'!$B$45:$E$143,4,FALSE),"Reported_BUG"))</f>
        <v/>
      </c>
      <c r="L261" t="str">
        <f>IF('Reported Performance Table'!D261="","",IF(AND('Reported Performance Table'!$E261="Yes",OR('Reported Performance Table'!$D261='Master List'!$B$45,'Reported Performance Table'!$D261='Master List'!$B$46,'Reported Performance Table'!$D261='Master List'!$B$47,'Reported Performance Table'!$D261='Master List'!$B$49,'Reported Performance Table'!$D261='Master List'!$B$51,'Reported Performance Table'!$D261='Master List'!$B$115,'Reported Performance Table'!$D261='Master List'!$B$118,'Reported Performance Table'!$D261='Master List'!$B$142)),"LUNA_Dimming","Dimming_Capability_and_Range"))</f>
        <v/>
      </c>
    </row>
    <row r="262" spans="1:12" x14ac:dyDescent="0.3">
      <c r="A262" s="49">
        <v>269</v>
      </c>
      <c r="B262" s="50"/>
      <c r="D262" s="21" t="e">
        <f>VLOOKUP('Reported Performance Table'!C262,'Master List'!$B$22:$C$41,2,FALSE)</f>
        <v>#N/A</v>
      </c>
      <c r="E262" t="e">
        <f>VLOOKUP('Reported Performance Table'!D262,'Master List'!$B$45:$C$143,2,FALSE)</f>
        <v>#N/A</v>
      </c>
      <c r="F262" t="e">
        <f>VLOOKUP('Reported Performance Table'!C262,'Master List'!$B$22:$D$42,3,FALSE)</f>
        <v>#N/A</v>
      </c>
      <c r="G262" s="94" t="e">
        <f>VLOOKUP('Reported Performance Table'!B262,'Master List'!$B$11:$D$19,3,FALSE)</f>
        <v>#N/A</v>
      </c>
      <c r="H262" t="e">
        <f t="shared" si="3"/>
        <v>#N/A</v>
      </c>
      <c r="I262" t="e">
        <f>IF(VLOOKUP('Reported Performance Table'!D262,'Master List'!$B$45:$D$143,3,FALSE)="","No",VLOOKUP('Reported Performance Table'!D262,'Master List'!$B$45:$D$143,3,FALSE))</f>
        <v>#N/A</v>
      </c>
      <c r="J262" s="169" t="str">
        <f>IF('Reported Performance Table'!D262="","",
  IF('Reported Performance Table'!E262="Yes",
   IF('Reported Performance Table'!F262="Premium","Premium_LUNA_CCT","LUNA_CCT"),
   IF('Reported Performance Table'!B262="Outdoor Luminaires",
    IF(OR('Reported Performance Table'!D262="Fuel Pump Canopy Luminaires",'Reported Performance Table'!D262="Sports Lighting"),
     IF('Reported Performance Table'!F262="Premium","Premium_Sports_and_Fuel_Pump_CCT", "Sports_and_Fuel_Pump_CCT"),
     IF('Reported Performance Table'!F262="Premium","Premium_Outdoor_CCT","Outdoor_CCT")),
    IF('Reported Performance Table'!F262="Premium","Premium_CCT","Reported_CCT"))))</f>
        <v/>
      </c>
      <c r="K262" t="str">
        <f>IF('Reported Performance Table'!D262="","",IF(J262="LUNA_CCT",VLOOKUP('Reported Performance Table'!D262,'Master List'!$B$45:$E$143,4,FALSE),"Reported_BUG"))</f>
        <v/>
      </c>
      <c r="L262" t="str">
        <f>IF('Reported Performance Table'!D262="","",IF(AND('Reported Performance Table'!$E262="Yes",OR('Reported Performance Table'!$D262='Master List'!$B$45,'Reported Performance Table'!$D262='Master List'!$B$46,'Reported Performance Table'!$D262='Master List'!$B$47,'Reported Performance Table'!$D262='Master List'!$B$49,'Reported Performance Table'!$D262='Master List'!$B$51,'Reported Performance Table'!$D262='Master List'!$B$115,'Reported Performance Table'!$D262='Master List'!$B$118,'Reported Performance Table'!$D262='Master List'!$B$142)),"LUNA_Dimming","Dimming_Capability_and_Range"))</f>
        <v/>
      </c>
    </row>
    <row r="263" spans="1:12" x14ac:dyDescent="0.3">
      <c r="A263" s="49">
        <v>270</v>
      </c>
      <c r="B263" s="50"/>
      <c r="D263" s="21" t="e">
        <f>VLOOKUP('Reported Performance Table'!C263,'Master List'!$B$22:$C$41,2,FALSE)</f>
        <v>#N/A</v>
      </c>
      <c r="E263" t="e">
        <f>VLOOKUP('Reported Performance Table'!D263,'Master List'!$B$45:$C$143,2,FALSE)</f>
        <v>#N/A</v>
      </c>
      <c r="F263" t="e">
        <f>VLOOKUP('Reported Performance Table'!C263,'Master List'!$B$22:$D$42,3,FALSE)</f>
        <v>#N/A</v>
      </c>
      <c r="G263" s="94" t="e">
        <f>VLOOKUP('Reported Performance Table'!B263,'Master List'!$B$11:$D$19,3,FALSE)</f>
        <v>#N/A</v>
      </c>
      <c r="H263" t="e">
        <f t="shared" si="3"/>
        <v>#N/A</v>
      </c>
      <c r="I263" t="e">
        <f>IF(VLOOKUP('Reported Performance Table'!D263,'Master List'!$B$45:$D$143,3,FALSE)="","No",VLOOKUP('Reported Performance Table'!D263,'Master List'!$B$45:$D$143,3,FALSE))</f>
        <v>#N/A</v>
      </c>
      <c r="J263" s="169" t="str">
        <f>IF('Reported Performance Table'!D263="","",
  IF('Reported Performance Table'!E263="Yes",
   IF('Reported Performance Table'!F263="Premium","Premium_LUNA_CCT","LUNA_CCT"),
   IF('Reported Performance Table'!B263="Outdoor Luminaires",
    IF(OR('Reported Performance Table'!D263="Fuel Pump Canopy Luminaires",'Reported Performance Table'!D263="Sports Lighting"),
     IF('Reported Performance Table'!F263="Premium","Premium_Sports_and_Fuel_Pump_CCT", "Sports_and_Fuel_Pump_CCT"),
     IF('Reported Performance Table'!F263="Premium","Premium_Outdoor_CCT","Outdoor_CCT")),
    IF('Reported Performance Table'!F263="Premium","Premium_CCT","Reported_CCT"))))</f>
        <v/>
      </c>
      <c r="K263" t="str">
        <f>IF('Reported Performance Table'!D263="","",IF(J263="LUNA_CCT",VLOOKUP('Reported Performance Table'!D263,'Master List'!$B$45:$E$143,4,FALSE),"Reported_BUG"))</f>
        <v/>
      </c>
      <c r="L263" t="str">
        <f>IF('Reported Performance Table'!D263="","",IF(AND('Reported Performance Table'!$E263="Yes",OR('Reported Performance Table'!$D263='Master List'!$B$45,'Reported Performance Table'!$D263='Master List'!$B$46,'Reported Performance Table'!$D263='Master List'!$B$47,'Reported Performance Table'!$D263='Master List'!$B$49,'Reported Performance Table'!$D263='Master List'!$B$51,'Reported Performance Table'!$D263='Master List'!$B$115,'Reported Performance Table'!$D263='Master List'!$B$118,'Reported Performance Table'!$D263='Master List'!$B$142)),"LUNA_Dimming","Dimming_Capability_and_Range"))</f>
        <v/>
      </c>
    </row>
    <row r="264" spans="1:12" x14ac:dyDescent="0.3">
      <c r="A264" s="49">
        <v>271</v>
      </c>
      <c r="B264" s="50"/>
      <c r="D264" s="21" t="e">
        <f>VLOOKUP('Reported Performance Table'!C264,'Master List'!$B$22:$C$41,2,FALSE)</f>
        <v>#N/A</v>
      </c>
      <c r="E264" t="e">
        <f>VLOOKUP('Reported Performance Table'!D264,'Master List'!$B$45:$C$143,2,FALSE)</f>
        <v>#N/A</v>
      </c>
      <c r="F264" t="e">
        <f>VLOOKUP('Reported Performance Table'!C264,'Master List'!$B$22:$D$42,3,FALSE)</f>
        <v>#N/A</v>
      </c>
      <c r="G264" s="94" t="e">
        <f>VLOOKUP('Reported Performance Table'!B264,'Master List'!$B$11:$D$19,3,FALSE)</f>
        <v>#N/A</v>
      </c>
      <c r="H264" t="e">
        <f t="shared" si="3"/>
        <v>#N/A</v>
      </c>
      <c r="I264" t="e">
        <f>IF(VLOOKUP('Reported Performance Table'!D264,'Master List'!$B$45:$D$143,3,FALSE)="","No",VLOOKUP('Reported Performance Table'!D264,'Master List'!$B$45:$D$143,3,FALSE))</f>
        <v>#N/A</v>
      </c>
      <c r="J264" s="169" t="str">
        <f>IF('Reported Performance Table'!D264="","",
  IF('Reported Performance Table'!E264="Yes",
   IF('Reported Performance Table'!F264="Premium","Premium_LUNA_CCT","LUNA_CCT"),
   IF('Reported Performance Table'!B264="Outdoor Luminaires",
    IF(OR('Reported Performance Table'!D264="Fuel Pump Canopy Luminaires",'Reported Performance Table'!D264="Sports Lighting"),
     IF('Reported Performance Table'!F264="Premium","Premium_Sports_and_Fuel_Pump_CCT", "Sports_and_Fuel_Pump_CCT"),
     IF('Reported Performance Table'!F264="Premium","Premium_Outdoor_CCT","Outdoor_CCT")),
    IF('Reported Performance Table'!F264="Premium","Premium_CCT","Reported_CCT"))))</f>
        <v/>
      </c>
      <c r="K264" t="str">
        <f>IF('Reported Performance Table'!D264="","",IF(J264="LUNA_CCT",VLOOKUP('Reported Performance Table'!D264,'Master List'!$B$45:$E$143,4,FALSE),"Reported_BUG"))</f>
        <v/>
      </c>
      <c r="L264" t="str">
        <f>IF('Reported Performance Table'!D264="","",IF(AND('Reported Performance Table'!$E264="Yes",OR('Reported Performance Table'!$D264='Master List'!$B$45,'Reported Performance Table'!$D264='Master List'!$B$46,'Reported Performance Table'!$D264='Master List'!$B$47,'Reported Performance Table'!$D264='Master List'!$B$49,'Reported Performance Table'!$D264='Master List'!$B$51,'Reported Performance Table'!$D264='Master List'!$B$115,'Reported Performance Table'!$D264='Master List'!$B$118,'Reported Performance Table'!$D264='Master List'!$B$142)),"LUNA_Dimming","Dimming_Capability_and_Range"))</f>
        <v/>
      </c>
    </row>
    <row r="265" spans="1:12" x14ac:dyDescent="0.3">
      <c r="A265" s="49">
        <v>272</v>
      </c>
      <c r="B265" s="50"/>
      <c r="D265" s="21" t="e">
        <f>VLOOKUP('Reported Performance Table'!C265,'Master List'!$B$22:$C$41,2,FALSE)</f>
        <v>#N/A</v>
      </c>
      <c r="E265" t="e">
        <f>VLOOKUP('Reported Performance Table'!D265,'Master List'!$B$45:$C$143,2,FALSE)</f>
        <v>#N/A</v>
      </c>
      <c r="F265" t="e">
        <f>VLOOKUP('Reported Performance Table'!C265,'Master List'!$B$22:$D$42,3,FALSE)</f>
        <v>#N/A</v>
      </c>
      <c r="G265" s="94" t="e">
        <f>VLOOKUP('Reported Performance Table'!B265,'Master List'!$B$11:$D$19,3,FALSE)</f>
        <v>#N/A</v>
      </c>
      <c r="H265" t="e">
        <f t="shared" si="3"/>
        <v>#N/A</v>
      </c>
      <c r="I265" t="e">
        <f>IF(VLOOKUP('Reported Performance Table'!D265,'Master List'!$B$45:$D$143,3,FALSE)="","No",VLOOKUP('Reported Performance Table'!D265,'Master List'!$B$45:$D$143,3,FALSE))</f>
        <v>#N/A</v>
      </c>
      <c r="J265" s="169" t="str">
        <f>IF('Reported Performance Table'!D265="","",
  IF('Reported Performance Table'!E265="Yes",
   IF('Reported Performance Table'!F265="Premium","Premium_LUNA_CCT","LUNA_CCT"),
   IF('Reported Performance Table'!B265="Outdoor Luminaires",
    IF(OR('Reported Performance Table'!D265="Fuel Pump Canopy Luminaires",'Reported Performance Table'!D265="Sports Lighting"),
     IF('Reported Performance Table'!F265="Premium","Premium_Sports_and_Fuel_Pump_CCT", "Sports_and_Fuel_Pump_CCT"),
     IF('Reported Performance Table'!F265="Premium","Premium_Outdoor_CCT","Outdoor_CCT")),
    IF('Reported Performance Table'!F265="Premium","Premium_CCT","Reported_CCT"))))</f>
        <v/>
      </c>
      <c r="K265" t="str">
        <f>IF('Reported Performance Table'!D265="","",IF(J265="LUNA_CCT",VLOOKUP('Reported Performance Table'!D265,'Master List'!$B$45:$E$143,4,FALSE),"Reported_BUG"))</f>
        <v/>
      </c>
      <c r="L265" t="str">
        <f>IF('Reported Performance Table'!D265="","",IF(AND('Reported Performance Table'!$E265="Yes",OR('Reported Performance Table'!$D265='Master List'!$B$45,'Reported Performance Table'!$D265='Master List'!$B$46,'Reported Performance Table'!$D265='Master List'!$B$47,'Reported Performance Table'!$D265='Master List'!$B$49,'Reported Performance Table'!$D265='Master List'!$B$51,'Reported Performance Table'!$D265='Master List'!$B$115,'Reported Performance Table'!$D265='Master List'!$B$118,'Reported Performance Table'!$D265='Master List'!$B$142)),"LUNA_Dimming","Dimming_Capability_and_Range"))</f>
        <v/>
      </c>
    </row>
    <row r="266" spans="1:12" x14ac:dyDescent="0.3">
      <c r="A266" s="49">
        <v>273</v>
      </c>
      <c r="B266" s="50"/>
      <c r="D266" s="21" t="e">
        <f>VLOOKUP('Reported Performance Table'!C266,'Master List'!$B$22:$C$41,2,FALSE)</f>
        <v>#N/A</v>
      </c>
      <c r="E266" t="e">
        <f>VLOOKUP('Reported Performance Table'!D266,'Master List'!$B$45:$C$143,2,FALSE)</f>
        <v>#N/A</v>
      </c>
      <c r="F266" t="e">
        <f>VLOOKUP('Reported Performance Table'!C266,'Master List'!$B$22:$D$42,3,FALSE)</f>
        <v>#N/A</v>
      </c>
      <c r="G266" s="94" t="e">
        <f>VLOOKUP('Reported Performance Table'!B266,'Master List'!$B$11:$D$19,3,FALSE)</f>
        <v>#N/A</v>
      </c>
      <c r="H266" t="e">
        <f t="shared" si="3"/>
        <v>#N/A</v>
      </c>
      <c r="I266" t="e">
        <f>IF(VLOOKUP('Reported Performance Table'!D266,'Master List'!$B$45:$D$143,3,FALSE)="","No",VLOOKUP('Reported Performance Table'!D266,'Master List'!$B$45:$D$143,3,FALSE))</f>
        <v>#N/A</v>
      </c>
      <c r="J266" s="169" t="str">
        <f>IF('Reported Performance Table'!D266="","",
  IF('Reported Performance Table'!E266="Yes",
   IF('Reported Performance Table'!F266="Premium","Premium_LUNA_CCT","LUNA_CCT"),
   IF('Reported Performance Table'!B266="Outdoor Luminaires",
    IF(OR('Reported Performance Table'!D266="Fuel Pump Canopy Luminaires",'Reported Performance Table'!D266="Sports Lighting"),
     IF('Reported Performance Table'!F266="Premium","Premium_Sports_and_Fuel_Pump_CCT", "Sports_and_Fuel_Pump_CCT"),
     IF('Reported Performance Table'!F266="Premium","Premium_Outdoor_CCT","Outdoor_CCT")),
    IF('Reported Performance Table'!F266="Premium","Premium_CCT","Reported_CCT"))))</f>
        <v/>
      </c>
      <c r="K266" t="str">
        <f>IF('Reported Performance Table'!D266="","",IF(J266="LUNA_CCT",VLOOKUP('Reported Performance Table'!D266,'Master List'!$B$45:$E$143,4,FALSE),"Reported_BUG"))</f>
        <v/>
      </c>
      <c r="L266" t="str">
        <f>IF('Reported Performance Table'!D266="","",IF(AND('Reported Performance Table'!$E266="Yes",OR('Reported Performance Table'!$D266='Master List'!$B$45,'Reported Performance Table'!$D266='Master List'!$B$46,'Reported Performance Table'!$D266='Master List'!$B$47,'Reported Performance Table'!$D266='Master List'!$B$49,'Reported Performance Table'!$D266='Master List'!$B$51,'Reported Performance Table'!$D266='Master List'!$B$115,'Reported Performance Table'!$D266='Master List'!$B$118,'Reported Performance Table'!$D266='Master List'!$B$142)),"LUNA_Dimming","Dimming_Capability_and_Range"))</f>
        <v/>
      </c>
    </row>
    <row r="267" spans="1:12" x14ac:dyDescent="0.3">
      <c r="A267" s="49">
        <v>274</v>
      </c>
      <c r="B267" s="50"/>
      <c r="D267" s="21" t="e">
        <f>VLOOKUP('Reported Performance Table'!C267,'Master List'!$B$22:$C$41,2,FALSE)</f>
        <v>#N/A</v>
      </c>
      <c r="E267" t="e">
        <f>VLOOKUP('Reported Performance Table'!D267,'Master List'!$B$45:$C$143,2,FALSE)</f>
        <v>#N/A</v>
      </c>
      <c r="F267" t="e">
        <f>VLOOKUP('Reported Performance Table'!C267,'Master List'!$B$22:$D$42,3,FALSE)</f>
        <v>#N/A</v>
      </c>
      <c r="G267" s="94" t="e">
        <f>VLOOKUP('Reported Performance Table'!B267,'Master List'!$B$11:$D$19,3,FALSE)</f>
        <v>#N/A</v>
      </c>
      <c r="H267" t="e">
        <f t="shared" ref="H267:H330" si="4">CONCATENATE(F267,G267)</f>
        <v>#N/A</v>
      </c>
      <c r="I267" t="e">
        <f>IF(VLOOKUP('Reported Performance Table'!D267,'Master List'!$B$45:$D$143,3,FALSE)="","No",VLOOKUP('Reported Performance Table'!D267,'Master List'!$B$45:$D$143,3,FALSE))</f>
        <v>#N/A</v>
      </c>
      <c r="J267" s="169" t="str">
        <f>IF('Reported Performance Table'!D267="","",
  IF('Reported Performance Table'!E267="Yes",
   IF('Reported Performance Table'!F267="Premium","Premium_LUNA_CCT","LUNA_CCT"),
   IF('Reported Performance Table'!B267="Outdoor Luminaires",
    IF(OR('Reported Performance Table'!D267="Fuel Pump Canopy Luminaires",'Reported Performance Table'!D267="Sports Lighting"),
     IF('Reported Performance Table'!F267="Premium","Premium_Sports_and_Fuel_Pump_CCT", "Sports_and_Fuel_Pump_CCT"),
     IF('Reported Performance Table'!F267="Premium","Premium_Outdoor_CCT","Outdoor_CCT")),
    IF('Reported Performance Table'!F267="Premium","Premium_CCT","Reported_CCT"))))</f>
        <v/>
      </c>
      <c r="K267" t="str">
        <f>IF('Reported Performance Table'!D267="","",IF(J267="LUNA_CCT",VLOOKUP('Reported Performance Table'!D267,'Master List'!$B$45:$E$143,4,FALSE),"Reported_BUG"))</f>
        <v/>
      </c>
      <c r="L267" t="str">
        <f>IF('Reported Performance Table'!D267="","",IF(AND('Reported Performance Table'!$E267="Yes",OR('Reported Performance Table'!$D267='Master List'!$B$45,'Reported Performance Table'!$D267='Master List'!$B$46,'Reported Performance Table'!$D267='Master List'!$B$47,'Reported Performance Table'!$D267='Master List'!$B$49,'Reported Performance Table'!$D267='Master List'!$B$51,'Reported Performance Table'!$D267='Master List'!$B$115,'Reported Performance Table'!$D267='Master List'!$B$118,'Reported Performance Table'!$D267='Master List'!$B$142)),"LUNA_Dimming","Dimming_Capability_and_Range"))</f>
        <v/>
      </c>
    </row>
    <row r="268" spans="1:12" x14ac:dyDescent="0.3">
      <c r="A268" s="49">
        <v>275</v>
      </c>
      <c r="B268" s="50"/>
      <c r="D268" s="21" t="e">
        <f>VLOOKUP('Reported Performance Table'!C268,'Master List'!$B$22:$C$41,2,FALSE)</f>
        <v>#N/A</v>
      </c>
      <c r="E268" t="e">
        <f>VLOOKUP('Reported Performance Table'!D268,'Master List'!$B$45:$C$143,2,FALSE)</f>
        <v>#N/A</v>
      </c>
      <c r="F268" t="e">
        <f>VLOOKUP('Reported Performance Table'!C268,'Master List'!$B$22:$D$42,3,FALSE)</f>
        <v>#N/A</v>
      </c>
      <c r="G268" s="94" t="e">
        <f>VLOOKUP('Reported Performance Table'!B268,'Master List'!$B$11:$D$19,3,FALSE)</f>
        <v>#N/A</v>
      </c>
      <c r="H268" t="e">
        <f t="shared" si="4"/>
        <v>#N/A</v>
      </c>
      <c r="I268" t="e">
        <f>IF(VLOOKUP('Reported Performance Table'!D268,'Master List'!$B$45:$D$143,3,FALSE)="","No",VLOOKUP('Reported Performance Table'!D268,'Master List'!$B$45:$D$143,3,FALSE))</f>
        <v>#N/A</v>
      </c>
      <c r="J268" s="169" t="str">
        <f>IF('Reported Performance Table'!D268="","",
  IF('Reported Performance Table'!E268="Yes",
   IF('Reported Performance Table'!F268="Premium","Premium_LUNA_CCT","LUNA_CCT"),
   IF('Reported Performance Table'!B268="Outdoor Luminaires",
    IF(OR('Reported Performance Table'!D268="Fuel Pump Canopy Luminaires",'Reported Performance Table'!D268="Sports Lighting"),
     IF('Reported Performance Table'!F268="Premium","Premium_Sports_and_Fuel_Pump_CCT", "Sports_and_Fuel_Pump_CCT"),
     IF('Reported Performance Table'!F268="Premium","Premium_Outdoor_CCT","Outdoor_CCT")),
    IF('Reported Performance Table'!F268="Premium","Premium_CCT","Reported_CCT"))))</f>
        <v/>
      </c>
      <c r="K268" t="str">
        <f>IF('Reported Performance Table'!D268="","",IF(J268="LUNA_CCT",VLOOKUP('Reported Performance Table'!D268,'Master List'!$B$45:$E$143,4,FALSE),"Reported_BUG"))</f>
        <v/>
      </c>
      <c r="L268" t="str">
        <f>IF('Reported Performance Table'!D268="","",IF(AND('Reported Performance Table'!$E268="Yes",OR('Reported Performance Table'!$D268='Master List'!$B$45,'Reported Performance Table'!$D268='Master List'!$B$46,'Reported Performance Table'!$D268='Master List'!$B$47,'Reported Performance Table'!$D268='Master List'!$B$49,'Reported Performance Table'!$D268='Master List'!$B$51,'Reported Performance Table'!$D268='Master List'!$B$115,'Reported Performance Table'!$D268='Master List'!$B$118,'Reported Performance Table'!$D268='Master List'!$B$142)),"LUNA_Dimming","Dimming_Capability_and_Range"))</f>
        <v/>
      </c>
    </row>
    <row r="269" spans="1:12" x14ac:dyDescent="0.3">
      <c r="A269" s="49">
        <v>276</v>
      </c>
      <c r="B269" s="50"/>
      <c r="D269" s="21" t="e">
        <f>VLOOKUP('Reported Performance Table'!C269,'Master List'!$B$22:$C$41,2,FALSE)</f>
        <v>#N/A</v>
      </c>
      <c r="E269" t="e">
        <f>VLOOKUP('Reported Performance Table'!D269,'Master List'!$B$45:$C$143,2,FALSE)</f>
        <v>#N/A</v>
      </c>
      <c r="F269" t="e">
        <f>VLOOKUP('Reported Performance Table'!C269,'Master List'!$B$22:$D$42,3,FALSE)</f>
        <v>#N/A</v>
      </c>
      <c r="G269" s="94" t="e">
        <f>VLOOKUP('Reported Performance Table'!B269,'Master List'!$B$11:$D$19,3,FALSE)</f>
        <v>#N/A</v>
      </c>
      <c r="H269" t="e">
        <f t="shared" si="4"/>
        <v>#N/A</v>
      </c>
      <c r="I269" t="e">
        <f>IF(VLOOKUP('Reported Performance Table'!D269,'Master List'!$B$45:$D$143,3,FALSE)="","No",VLOOKUP('Reported Performance Table'!D269,'Master List'!$B$45:$D$143,3,FALSE))</f>
        <v>#N/A</v>
      </c>
      <c r="J269" s="169" t="str">
        <f>IF('Reported Performance Table'!D269="","",
  IF('Reported Performance Table'!E269="Yes",
   IF('Reported Performance Table'!F269="Premium","Premium_LUNA_CCT","LUNA_CCT"),
   IF('Reported Performance Table'!B269="Outdoor Luminaires",
    IF(OR('Reported Performance Table'!D269="Fuel Pump Canopy Luminaires",'Reported Performance Table'!D269="Sports Lighting"),
     IF('Reported Performance Table'!F269="Premium","Premium_Sports_and_Fuel_Pump_CCT", "Sports_and_Fuel_Pump_CCT"),
     IF('Reported Performance Table'!F269="Premium","Premium_Outdoor_CCT","Outdoor_CCT")),
    IF('Reported Performance Table'!F269="Premium","Premium_CCT","Reported_CCT"))))</f>
        <v/>
      </c>
      <c r="K269" t="str">
        <f>IF('Reported Performance Table'!D269="","",IF(J269="LUNA_CCT",VLOOKUP('Reported Performance Table'!D269,'Master List'!$B$45:$E$143,4,FALSE),"Reported_BUG"))</f>
        <v/>
      </c>
      <c r="L269" t="str">
        <f>IF('Reported Performance Table'!D269="","",IF(AND('Reported Performance Table'!$E269="Yes",OR('Reported Performance Table'!$D269='Master List'!$B$45,'Reported Performance Table'!$D269='Master List'!$B$46,'Reported Performance Table'!$D269='Master List'!$B$47,'Reported Performance Table'!$D269='Master List'!$B$49,'Reported Performance Table'!$D269='Master List'!$B$51,'Reported Performance Table'!$D269='Master List'!$B$115,'Reported Performance Table'!$D269='Master List'!$B$118,'Reported Performance Table'!$D269='Master List'!$B$142)),"LUNA_Dimming","Dimming_Capability_and_Range"))</f>
        <v/>
      </c>
    </row>
    <row r="270" spans="1:12" x14ac:dyDescent="0.3">
      <c r="A270" s="49">
        <v>277</v>
      </c>
      <c r="B270" s="50"/>
      <c r="D270" s="21" t="e">
        <f>VLOOKUP('Reported Performance Table'!C270,'Master List'!$B$22:$C$41,2,FALSE)</f>
        <v>#N/A</v>
      </c>
      <c r="E270" t="e">
        <f>VLOOKUP('Reported Performance Table'!D270,'Master List'!$B$45:$C$143,2,FALSE)</f>
        <v>#N/A</v>
      </c>
      <c r="F270" t="e">
        <f>VLOOKUP('Reported Performance Table'!C270,'Master List'!$B$22:$D$42,3,FALSE)</f>
        <v>#N/A</v>
      </c>
      <c r="G270" s="94" t="e">
        <f>VLOOKUP('Reported Performance Table'!B270,'Master List'!$B$11:$D$19,3,FALSE)</f>
        <v>#N/A</v>
      </c>
      <c r="H270" t="e">
        <f t="shared" si="4"/>
        <v>#N/A</v>
      </c>
      <c r="I270" t="e">
        <f>IF(VLOOKUP('Reported Performance Table'!D270,'Master List'!$B$45:$D$143,3,FALSE)="","No",VLOOKUP('Reported Performance Table'!D270,'Master List'!$B$45:$D$143,3,FALSE))</f>
        <v>#N/A</v>
      </c>
      <c r="J270" s="169" t="str">
        <f>IF('Reported Performance Table'!D270="","",
  IF('Reported Performance Table'!E270="Yes",
   IF('Reported Performance Table'!F270="Premium","Premium_LUNA_CCT","LUNA_CCT"),
   IF('Reported Performance Table'!B270="Outdoor Luminaires",
    IF(OR('Reported Performance Table'!D270="Fuel Pump Canopy Luminaires",'Reported Performance Table'!D270="Sports Lighting"),
     IF('Reported Performance Table'!F270="Premium","Premium_Sports_and_Fuel_Pump_CCT", "Sports_and_Fuel_Pump_CCT"),
     IF('Reported Performance Table'!F270="Premium","Premium_Outdoor_CCT","Outdoor_CCT")),
    IF('Reported Performance Table'!F270="Premium","Premium_CCT","Reported_CCT"))))</f>
        <v/>
      </c>
      <c r="K270" t="str">
        <f>IF('Reported Performance Table'!D270="","",IF(J270="LUNA_CCT",VLOOKUP('Reported Performance Table'!D270,'Master List'!$B$45:$E$143,4,FALSE),"Reported_BUG"))</f>
        <v/>
      </c>
      <c r="L270" t="str">
        <f>IF('Reported Performance Table'!D270="","",IF(AND('Reported Performance Table'!$E270="Yes",OR('Reported Performance Table'!$D270='Master List'!$B$45,'Reported Performance Table'!$D270='Master List'!$B$46,'Reported Performance Table'!$D270='Master List'!$B$47,'Reported Performance Table'!$D270='Master List'!$B$49,'Reported Performance Table'!$D270='Master List'!$B$51,'Reported Performance Table'!$D270='Master List'!$B$115,'Reported Performance Table'!$D270='Master List'!$B$118,'Reported Performance Table'!$D270='Master List'!$B$142)),"LUNA_Dimming","Dimming_Capability_and_Range"))</f>
        <v/>
      </c>
    </row>
    <row r="271" spans="1:12" x14ac:dyDescent="0.3">
      <c r="A271" s="49">
        <v>278</v>
      </c>
      <c r="B271" s="50"/>
      <c r="D271" s="21" t="e">
        <f>VLOOKUP('Reported Performance Table'!C271,'Master List'!$B$22:$C$41,2,FALSE)</f>
        <v>#N/A</v>
      </c>
      <c r="E271" t="e">
        <f>VLOOKUP('Reported Performance Table'!D271,'Master List'!$B$45:$C$143,2,FALSE)</f>
        <v>#N/A</v>
      </c>
      <c r="F271" t="e">
        <f>VLOOKUP('Reported Performance Table'!C271,'Master List'!$B$22:$D$42,3,FALSE)</f>
        <v>#N/A</v>
      </c>
      <c r="G271" s="94" t="e">
        <f>VLOOKUP('Reported Performance Table'!B271,'Master List'!$B$11:$D$19,3,FALSE)</f>
        <v>#N/A</v>
      </c>
      <c r="H271" t="e">
        <f t="shared" si="4"/>
        <v>#N/A</v>
      </c>
      <c r="I271" t="e">
        <f>IF(VLOOKUP('Reported Performance Table'!D271,'Master List'!$B$45:$D$143,3,FALSE)="","No",VLOOKUP('Reported Performance Table'!D271,'Master List'!$B$45:$D$143,3,FALSE))</f>
        <v>#N/A</v>
      </c>
      <c r="J271" s="169" t="str">
        <f>IF('Reported Performance Table'!D271="","",
  IF('Reported Performance Table'!E271="Yes",
   IF('Reported Performance Table'!F271="Premium","Premium_LUNA_CCT","LUNA_CCT"),
   IF('Reported Performance Table'!B271="Outdoor Luminaires",
    IF(OR('Reported Performance Table'!D271="Fuel Pump Canopy Luminaires",'Reported Performance Table'!D271="Sports Lighting"),
     IF('Reported Performance Table'!F271="Premium","Premium_Sports_and_Fuel_Pump_CCT", "Sports_and_Fuel_Pump_CCT"),
     IF('Reported Performance Table'!F271="Premium","Premium_Outdoor_CCT","Outdoor_CCT")),
    IF('Reported Performance Table'!F271="Premium","Premium_CCT","Reported_CCT"))))</f>
        <v/>
      </c>
      <c r="K271" t="str">
        <f>IF('Reported Performance Table'!D271="","",IF(J271="LUNA_CCT",VLOOKUP('Reported Performance Table'!D271,'Master List'!$B$45:$E$143,4,FALSE),"Reported_BUG"))</f>
        <v/>
      </c>
      <c r="L271" t="str">
        <f>IF('Reported Performance Table'!D271="","",IF(AND('Reported Performance Table'!$E271="Yes",OR('Reported Performance Table'!$D271='Master List'!$B$45,'Reported Performance Table'!$D271='Master List'!$B$46,'Reported Performance Table'!$D271='Master List'!$B$47,'Reported Performance Table'!$D271='Master List'!$B$49,'Reported Performance Table'!$D271='Master List'!$B$51,'Reported Performance Table'!$D271='Master List'!$B$115,'Reported Performance Table'!$D271='Master List'!$B$118,'Reported Performance Table'!$D271='Master List'!$B$142)),"LUNA_Dimming","Dimming_Capability_and_Range"))</f>
        <v/>
      </c>
    </row>
    <row r="272" spans="1:12" x14ac:dyDescent="0.3">
      <c r="A272" s="49">
        <v>279</v>
      </c>
      <c r="B272" s="50"/>
      <c r="D272" s="21" t="e">
        <f>VLOOKUP('Reported Performance Table'!C272,'Master List'!$B$22:$C$41,2,FALSE)</f>
        <v>#N/A</v>
      </c>
      <c r="E272" t="e">
        <f>VLOOKUP('Reported Performance Table'!D272,'Master List'!$B$45:$C$143,2,FALSE)</f>
        <v>#N/A</v>
      </c>
      <c r="F272" t="e">
        <f>VLOOKUP('Reported Performance Table'!C272,'Master List'!$B$22:$D$42,3,FALSE)</f>
        <v>#N/A</v>
      </c>
      <c r="G272" s="94" t="e">
        <f>VLOOKUP('Reported Performance Table'!B272,'Master List'!$B$11:$D$19,3,FALSE)</f>
        <v>#N/A</v>
      </c>
      <c r="H272" t="e">
        <f t="shared" si="4"/>
        <v>#N/A</v>
      </c>
      <c r="I272" t="e">
        <f>IF(VLOOKUP('Reported Performance Table'!D272,'Master List'!$B$45:$D$143,3,FALSE)="","No",VLOOKUP('Reported Performance Table'!D272,'Master List'!$B$45:$D$143,3,FALSE))</f>
        <v>#N/A</v>
      </c>
      <c r="J272" s="169" t="str">
        <f>IF('Reported Performance Table'!D272="","",
  IF('Reported Performance Table'!E272="Yes",
   IF('Reported Performance Table'!F272="Premium","Premium_LUNA_CCT","LUNA_CCT"),
   IF('Reported Performance Table'!B272="Outdoor Luminaires",
    IF(OR('Reported Performance Table'!D272="Fuel Pump Canopy Luminaires",'Reported Performance Table'!D272="Sports Lighting"),
     IF('Reported Performance Table'!F272="Premium","Premium_Sports_and_Fuel_Pump_CCT", "Sports_and_Fuel_Pump_CCT"),
     IF('Reported Performance Table'!F272="Premium","Premium_Outdoor_CCT","Outdoor_CCT")),
    IF('Reported Performance Table'!F272="Premium","Premium_CCT","Reported_CCT"))))</f>
        <v/>
      </c>
      <c r="K272" t="str">
        <f>IF('Reported Performance Table'!D272="","",IF(J272="LUNA_CCT",VLOOKUP('Reported Performance Table'!D272,'Master List'!$B$45:$E$143,4,FALSE),"Reported_BUG"))</f>
        <v/>
      </c>
      <c r="L272" t="str">
        <f>IF('Reported Performance Table'!D272="","",IF(AND('Reported Performance Table'!$E272="Yes",OR('Reported Performance Table'!$D272='Master List'!$B$45,'Reported Performance Table'!$D272='Master List'!$B$46,'Reported Performance Table'!$D272='Master List'!$B$47,'Reported Performance Table'!$D272='Master List'!$B$49,'Reported Performance Table'!$D272='Master List'!$B$51,'Reported Performance Table'!$D272='Master List'!$B$115,'Reported Performance Table'!$D272='Master List'!$B$118,'Reported Performance Table'!$D272='Master List'!$B$142)),"LUNA_Dimming","Dimming_Capability_and_Range"))</f>
        <v/>
      </c>
    </row>
    <row r="273" spans="1:12" x14ac:dyDescent="0.3">
      <c r="A273" s="49">
        <v>280</v>
      </c>
      <c r="B273" s="50"/>
      <c r="D273" s="21" t="e">
        <f>VLOOKUP('Reported Performance Table'!C273,'Master List'!$B$22:$C$41,2,FALSE)</f>
        <v>#N/A</v>
      </c>
      <c r="E273" t="e">
        <f>VLOOKUP('Reported Performance Table'!D273,'Master List'!$B$45:$C$143,2,FALSE)</f>
        <v>#N/A</v>
      </c>
      <c r="F273" t="e">
        <f>VLOOKUP('Reported Performance Table'!C273,'Master List'!$B$22:$D$42,3,FALSE)</f>
        <v>#N/A</v>
      </c>
      <c r="G273" s="94" t="e">
        <f>VLOOKUP('Reported Performance Table'!B273,'Master List'!$B$11:$D$19,3,FALSE)</f>
        <v>#N/A</v>
      </c>
      <c r="H273" t="e">
        <f t="shared" si="4"/>
        <v>#N/A</v>
      </c>
      <c r="I273" t="e">
        <f>IF(VLOOKUP('Reported Performance Table'!D273,'Master List'!$B$45:$D$143,3,FALSE)="","No",VLOOKUP('Reported Performance Table'!D273,'Master List'!$B$45:$D$143,3,FALSE))</f>
        <v>#N/A</v>
      </c>
      <c r="J273" s="169" t="str">
        <f>IF('Reported Performance Table'!D273="","",
  IF('Reported Performance Table'!E273="Yes",
   IF('Reported Performance Table'!F273="Premium","Premium_LUNA_CCT","LUNA_CCT"),
   IF('Reported Performance Table'!B273="Outdoor Luminaires",
    IF(OR('Reported Performance Table'!D273="Fuel Pump Canopy Luminaires",'Reported Performance Table'!D273="Sports Lighting"),
     IF('Reported Performance Table'!F273="Premium","Premium_Sports_and_Fuel_Pump_CCT", "Sports_and_Fuel_Pump_CCT"),
     IF('Reported Performance Table'!F273="Premium","Premium_Outdoor_CCT","Outdoor_CCT")),
    IF('Reported Performance Table'!F273="Premium","Premium_CCT","Reported_CCT"))))</f>
        <v/>
      </c>
      <c r="K273" t="str">
        <f>IF('Reported Performance Table'!D273="","",IF(J273="LUNA_CCT",VLOOKUP('Reported Performance Table'!D273,'Master List'!$B$45:$E$143,4,FALSE),"Reported_BUG"))</f>
        <v/>
      </c>
      <c r="L273" t="str">
        <f>IF('Reported Performance Table'!D273="","",IF(AND('Reported Performance Table'!$E273="Yes",OR('Reported Performance Table'!$D273='Master List'!$B$45,'Reported Performance Table'!$D273='Master List'!$B$46,'Reported Performance Table'!$D273='Master List'!$B$47,'Reported Performance Table'!$D273='Master List'!$B$49,'Reported Performance Table'!$D273='Master List'!$B$51,'Reported Performance Table'!$D273='Master List'!$B$115,'Reported Performance Table'!$D273='Master List'!$B$118,'Reported Performance Table'!$D273='Master List'!$B$142)),"LUNA_Dimming","Dimming_Capability_and_Range"))</f>
        <v/>
      </c>
    </row>
    <row r="274" spans="1:12" x14ac:dyDescent="0.3">
      <c r="A274" s="49">
        <v>281</v>
      </c>
      <c r="B274" s="50"/>
      <c r="D274" s="21" t="e">
        <f>VLOOKUP('Reported Performance Table'!C274,'Master List'!$B$22:$C$41,2,FALSE)</f>
        <v>#N/A</v>
      </c>
      <c r="E274" t="e">
        <f>VLOOKUP('Reported Performance Table'!D274,'Master List'!$B$45:$C$143,2,FALSE)</f>
        <v>#N/A</v>
      </c>
      <c r="F274" t="e">
        <f>VLOOKUP('Reported Performance Table'!C274,'Master List'!$B$22:$D$42,3,FALSE)</f>
        <v>#N/A</v>
      </c>
      <c r="G274" s="94" t="e">
        <f>VLOOKUP('Reported Performance Table'!B274,'Master List'!$B$11:$D$19,3,FALSE)</f>
        <v>#N/A</v>
      </c>
      <c r="H274" t="e">
        <f t="shared" si="4"/>
        <v>#N/A</v>
      </c>
      <c r="I274" t="e">
        <f>IF(VLOOKUP('Reported Performance Table'!D274,'Master List'!$B$45:$D$143,3,FALSE)="","No",VLOOKUP('Reported Performance Table'!D274,'Master List'!$B$45:$D$143,3,FALSE))</f>
        <v>#N/A</v>
      </c>
      <c r="J274" s="169" t="str">
        <f>IF('Reported Performance Table'!D274="","",
  IF('Reported Performance Table'!E274="Yes",
   IF('Reported Performance Table'!F274="Premium","Premium_LUNA_CCT","LUNA_CCT"),
   IF('Reported Performance Table'!B274="Outdoor Luminaires",
    IF(OR('Reported Performance Table'!D274="Fuel Pump Canopy Luminaires",'Reported Performance Table'!D274="Sports Lighting"),
     IF('Reported Performance Table'!F274="Premium","Premium_Sports_and_Fuel_Pump_CCT", "Sports_and_Fuel_Pump_CCT"),
     IF('Reported Performance Table'!F274="Premium","Premium_Outdoor_CCT","Outdoor_CCT")),
    IF('Reported Performance Table'!F274="Premium","Premium_CCT","Reported_CCT"))))</f>
        <v/>
      </c>
      <c r="K274" t="str">
        <f>IF('Reported Performance Table'!D274="","",IF(J274="LUNA_CCT",VLOOKUP('Reported Performance Table'!D274,'Master List'!$B$45:$E$143,4,FALSE),"Reported_BUG"))</f>
        <v/>
      </c>
      <c r="L274" t="str">
        <f>IF('Reported Performance Table'!D274="","",IF(AND('Reported Performance Table'!$E274="Yes",OR('Reported Performance Table'!$D274='Master List'!$B$45,'Reported Performance Table'!$D274='Master List'!$B$46,'Reported Performance Table'!$D274='Master List'!$B$47,'Reported Performance Table'!$D274='Master List'!$B$49,'Reported Performance Table'!$D274='Master List'!$B$51,'Reported Performance Table'!$D274='Master List'!$B$115,'Reported Performance Table'!$D274='Master List'!$B$118,'Reported Performance Table'!$D274='Master List'!$B$142)),"LUNA_Dimming","Dimming_Capability_and_Range"))</f>
        <v/>
      </c>
    </row>
    <row r="275" spans="1:12" x14ac:dyDescent="0.3">
      <c r="A275" s="49">
        <v>282</v>
      </c>
      <c r="B275" s="50"/>
      <c r="D275" s="21" t="e">
        <f>VLOOKUP('Reported Performance Table'!C275,'Master List'!$B$22:$C$41,2,FALSE)</f>
        <v>#N/A</v>
      </c>
      <c r="E275" t="e">
        <f>VLOOKUP('Reported Performance Table'!D275,'Master List'!$B$45:$C$143,2,FALSE)</f>
        <v>#N/A</v>
      </c>
      <c r="F275" t="e">
        <f>VLOOKUP('Reported Performance Table'!C275,'Master List'!$B$22:$D$42,3,FALSE)</f>
        <v>#N/A</v>
      </c>
      <c r="G275" s="94" t="e">
        <f>VLOOKUP('Reported Performance Table'!B275,'Master List'!$B$11:$D$19,3,FALSE)</f>
        <v>#N/A</v>
      </c>
      <c r="H275" t="e">
        <f t="shared" si="4"/>
        <v>#N/A</v>
      </c>
      <c r="I275" t="e">
        <f>IF(VLOOKUP('Reported Performance Table'!D275,'Master List'!$B$45:$D$143,3,FALSE)="","No",VLOOKUP('Reported Performance Table'!D275,'Master List'!$B$45:$D$143,3,FALSE))</f>
        <v>#N/A</v>
      </c>
      <c r="J275" s="169" t="str">
        <f>IF('Reported Performance Table'!D275="","",
  IF('Reported Performance Table'!E275="Yes",
   IF('Reported Performance Table'!F275="Premium","Premium_LUNA_CCT","LUNA_CCT"),
   IF('Reported Performance Table'!B275="Outdoor Luminaires",
    IF(OR('Reported Performance Table'!D275="Fuel Pump Canopy Luminaires",'Reported Performance Table'!D275="Sports Lighting"),
     IF('Reported Performance Table'!F275="Premium","Premium_Sports_and_Fuel_Pump_CCT", "Sports_and_Fuel_Pump_CCT"),
     IF('Reported Performance Table'!F275="Premium","Premium_Outdoor_CCT","Outdoor_CCT")),
    IF('Reported Performance Table'!F275="Premium","Premium_CCT","Reported_CCT"))))</f>
        <v/>
      </c>
      <c r="K275" t="str">
        <f>IF('Reported Performance Table'!D275="","",IF(J275="LUNA_CCT",VLOOKUP('Reported Performance Table'!D275,'Master List'!$B$45:$E$143,4,FALSE),"Reported_BUG"))</f>
        <v/>
      </c>
      <c r="L275" t="str">
        <f>IF('Reported Performance Table'!D275="","",IF(AND('Reported Performance Table'!$E275="Yes",OR('Reported Performance Table'!$D275='Master List'!$B$45,'Reported Performance Table'!$D275='Master List'!$B$46,'Reported Performance Table'!$D275='Master List'!$B$47,'Reported Performance Table'!$D275='Master List'!$B$49,'Reported Performance Table'!$D275='Master List'!$B$51,'Reported Performance Table'!$D275='Master List'!$B$115,'Reported Performance Table'!$D275='Master List'!$B$118,'Reported Performance Table'!$D275='Master List'!$B$142)),"LUNA_Dimming","Dimming_Capability_and_Range"))</f>
        <v/>
      </c>
    </row>
    <row r="276" spans="1:12" x14ac:dyDescent="0.3">
      <c r="A276" s="49">
        <v>283</v>
      </c>
      <c r="B276" s="50"/>
      <c r="D276" s="21" t="e">
        <f>VLOOKUP('Reported Performance Table'!C276,'Master List'!$B$22:$C$41,2,FALSE)</f>
        <v>#N/A</v>
      </c>
      <c r="E276" t="e">
        <f>VLOOKUP('Reported Performance Table'!D276,'Master List'!$B$45:$C$143,2,FALSE)</f>
        <v>#N/A</v>
      </c>
      <c r="F276" t="e">
        <f>VLOOKUP('Reported Performance Table'!C276,'Master List'!$B$22:$D$42,3,FALSE)</f>
        <v>#N/A</v>
      </c>
      <c r="G276" s="94" t="e">
        <f>VLOOKUP('Reported Performance Table'!B276,'Master List'!$B$11:$D$19,3,FALSE)</f>
        <v>#N/A</v>
      </c>
      <c r="H276" t="e">
        <f t="shared" si="4"/>
        <v>#N/A</v>
      </c>
      <c r="I276" t="e">
        <f>IF(VLOOKUP('Reported Performance Table'!D276,'Master List'!$B$45:$D$143,3,FALSE)="","No",VLOOKUP('Reported Performance Table'!D276,'Master List'!$B$45:$D$143,3,FALSE))</f>
        <v>#N/A</v>
      </c>
      <c r="J276" s="169" t="str">
        <f>IF('Reported Performance Table'!D276="","",
  IF('Reported Performance Table'!E276="Yes",
   IF('Reported Performance Table'!F276="Premium","Premium_LUNA_CCT","LUNA_CCT"),
   IF('Reported Performance Table'!B276="Outdoor Luminaires",
    IF(OR('Reported Performance Table'!D276="Fuel Pump Canopy Luminaires",'Reported Performance Table'!D276="Sports Lighting"),
     IF('Reported Performance Table'!F276="Premium","Premium_Sports_and_Fuel_Pump_CCT", "Sports_and_Fuel_Pump_CCT"),
     IF('Reported Performance Table'!F276="Premium","Premium_Outdoor_CCT","Outdoor_CCT")),
    IF('Reported Performance Table'!F276="Premium","Premium_CCT","Reported_CCT"))))</f>
        <v/>
      </c>
      <c r="K276" t="str">
        <f>IF('Reported Performance Table'!D276="","",IF(J276="LUNA_CCT",VLOOKUP('Reported Performance Table'!D276,'Master List'!$B$45:$E$143,4,FALSE),"Reported_BUG"))</f>
        <v/>
      </c>
      <c r="L276" t="str">
        <f>IF('Reported Performance Table'!D276="","",IF(AND('Reported Performance Table'!$E276="Yes",OR('Reported Performance Table'!$D276='Master List'!$B$45,'Reported Performance Table'!$D276='Master List'!$B$46,'Reported Performance Table'!$D276='Master List'!$B$47,'Reported Performance Table'!$D276='Master List'!$B$49,'Reported Performance Table'!$D276='Master List'!$B$51,'Reported Performance Table'!$D276='Master List'!$B$115,'Reported Performance Table'!$D276='Master List'!$B$118,'Reported Performance Table'!$D276='Master List'!$B$142)),"LUNA_Dimming","Dimming_Capability_and_Range"))</f>
        <v/>
      </c>
    </row>
    <row r="277" spans="1:12" x14ac:dyDescent="0.3">
      <c r="A277" s="49">
        <v>284</v>
      </c>
      <c r="B277" s="50"/>
      <c r="D277" s="21" t="e">
        <f>VLOOKUP('Reported Performance Table'!C277,'Master List'!$B$22:$C$41,2,FALSE)</f>
        <v>#N/A</v>
      </c>
      <c r="E277" t="e">
        <f>VLOOKUP('Reported Performance Table'!D277,'Master List'!$B$45:$C$143,2,FALSE)</f>
        <v>#N/A</v>
      </c>
      <c r="F277" t="e">
        <f>VLOOKUP('Reported Performance Table'!C277,'Master List'!$B$22:$D$42,3,FALSE)</f>
        <v>#N/A</v>
      </c>
      <c r="G277" s="94" t="e">
        <f>VLOOKUP('Reported Performance Table'!B277,'Master List'!$B$11:$D$19,3,FALSE)</f>
        <v>#N/A</v>
      </c>
      <c r="H277" t="e">
        <f t="shared" si="4"/>
        <v>#N/A</v>
      </c>
      <c r="I277" t="e">
        <f>IF(VLOOKUP('Reported Performance Table'!D277,'Master List'!$B$45:$D$143,3,FALSE)="","No",VLOOKUP('Reported Performance Table'!D277,'Master List'!$B$45:$D$143,3,FALSE))</f>
        <v>#N/A</v>
      </c>
      <c r="J277" s="169" t="str">
        <f>IF('Reported Performance Table'!D277="","",
  IF('Reported Performance Table'!E277="Yes",
   IF('Reported Performance Table'!F277="Premium","Premium_LUNA_CCT","LUNA_CCT"),
   IF('Reported Performance Table'!B277="Outdoor Luminaires",
    IF(OR('Reported Performance Table'!D277="Fuel Pump Canopy Luminaires",'Reported Performance Table'!D277="Sports Lighting"),
     IF('Reported Performance Table'!F277="Premium","Premium_Sports_and_Fuel_Pump_CCT", "Sports_and_Fuel_Pump_CCT"),
     IF('Reported Performance Table'!F277="Premium","Premium_Outdoor_CCT","Outdoor_CCT")),
    IF('Reported Performance Table'!F277="Premium","Premium_CCT","Reported_CCT"))))</f>
        <v/>
      </c>
      <c r="K277" t="str">
        <f>IF('Reported Performance Table'!D277="","",IF(J277="LUNA_CCT",VLOOKUP('Reported Performance Table'!D277,'Master List'!$B$45:$E$143,4,FALSE),"Reported_BUG"))</f>
        <v/>
      </c>
      <c r="L277" t="str">
        <f>IF('Reported Performance Table'!D277="","",IF(AND('Reported Performance Table'!$E277="Yes",OR('Reported Performance Table'!$D277='Master List'!$B$45,'Reported Performance Table'!$D277='Master List'!$B$46,'Reported Performance Table'!$D277='Master List'!$B$47,'Reported Performance Table'!$D277='Master List'!$B$49,'Reported Performance Table'!$D277='Master List'!$B$51,'Reported Performance Table'!$D277='Master List'!$B$115,'Reported Performance Table'!$D277='Master List'!$B$118,'Reported Performance Table'!$D277='Master List'!$B$142)),"LUNA_Dimming","Dimming_Capability_and_Range"))</f>
        <v/>
      </c>
    </row>
    <row r="278" spans="1:12" x14ac:dyDescent="0.3">
      <c r="A278" s="49">
        <v>285</v>
      </c>
      <c r="B278" s="50"/>
      <c r="D278" s="21" t="e">
        <f>VLOOKUP('Reported Performance Table'!C278,'Master List'!$B$22:$C$41,2,FALSE)</f>
        <v>#N/A</v>
      </c>
      <c r="E278" t="e">
        <f>VLOOKUP('Reported Performance Table'!D278,'Master List'!$B$45:$C$143,2,FALSE)</f>
        <v>#N/A</v>
      </c>
      <c r="F278" t="e">
        <f>VLOOKUP('Reported Performance Table'!C278,'Master List'!$B$22:$D$42,3,FALSE)</f>
        <v>#N/A</v>
      </c>
      <c r="G278" s="94" t="e">
        <f>VLOOKUP('Reported Performance Table'!B278,'Master List'!$B$11:$D$19,3,FALSE)</f>
        <v>#N/A</v>
      </c>
      <c r="H278" t="e">
        <f t="shared" si="4"/>
        <v>#N/A</v>
      </c>
      <c r="I278" t="e">
        <f>IF(VLOOKUP('Reported Performance Table'!D278,'Master List'!$B$45:$D$143,3,FALSE)="","No",VLOOKUP('Reported Performance Table'!D278,'Master List'!$B$45:$D$143,3,FALSE))</f>
        <v>#N/A</v>
      </c>
      <c r="J278" s="169" t="str">
        <f>IF('Reported Performance Table'!D278="","",
  IF('Reported Performance Table'!E278="Yes",
   IF('Reported Performance Table'!F278="Premium","Premium_LUNA_CCT","LUNA_CCT"),
   IF('Reported Performance Table'!B278="Outdoor Luminaires",
    IF(OR('Reported Performance Table'!D278="Fuel Pump Canopy Luminaires",'Reported Performance Table'!D278="Sports Lighting"),
     IF('Reported Performance Table'!F278="Premium","Premium_Sports_and_Fuel_Pump_CCT", "Sports_and_Fuel_Pump_CCT"),
     IF('Reported Performance Table'!F278="Premium","Premium_Outdoor_CCT","Outdoor_CCT")),
    IF('Reported Performance Table'!F278="Premium","Premium_CCT","Reported_CCT"))))</f>
        <v/>
      </c>
      <c r="K278" t="str">
        <f>IF('Reported Performance Table'!D278="","",IF(J278="LUNA_CCT",VLOOKUP('Reported Performance Table'!D278,'Master List'!$B$45:$E$143,4,FALSE),"Reported_BUG"))</f>
        <v/>
      </c>
      <c r="L278" t="str">
        <f>IF('Reported Performance Table'!D278="","",IF(AND('Reported Performance Table'!$E278="Yes",OR('Reported Performance Table'!$D278='Master List'!$B$45,'Reported Performance Table'!$D278='Master List'!$B$46,'Reported Performance Table'!$D278='Master List'!$B$47,'Reported Performance Table'!$D278='Master List'!$B$49,'Reported Performance Table'!$D278='Master List'!$B$51,'Reported Performance Table'!$D278='Master List'!$B$115,'Reported Performance Table'!$D278='Master List'!$B$118,'Reported Performance Table'!$D278='Master List'!$B$142)),"LUNA_Dimming","Dimming_Capability_and_Range"))</f>
        <v/>
      </c>
    </row>
    <row r="279" spans="1:12" x14ac:dyDescent="0.3">
      <c r="A279" s="49">
        <v>286</v>
      </c>
      <c r="B279" s="50"/>
      <c r="D279" s="21" t="e">
        <f>VLOOKUP('Reported Performance Table'!C279,'Master List'!$B$22:$C$41,2,FALSE)</f>
        <v>#N/A</v>
      </c>
      <c r="E279" t="e">
        <f>VLOOKUP('Reported Performance Table'!D279,'Master List'!$B$45:$C$143,2,FALSE)</f>
        <v>#N/A</v>
      </c>
      <c r="F279" t="e">
        <f>VLOOKUP('Reported Performance Table'!C279,'Master List'!$B$22:$D$42,3,FALSE)</f>
        <v>#N/A</v>
      </c>
      <c r="G279" s="94" t="e">
        <f>VLOOKUP('Reported Performance Table'!B279,'Master List'!$B$11:$D$19,3,FALSE)</f>
        <v>#N/A</v>
      </c>
      <c r="H279" t="e">
        <f t="shared" si="4"/>
        <v>#N/A</v>
      </c>
      <c r="I279" t="e">
        <f>IF(VLOOKUP('Reported Performance Table'!D279,'Master List'!$B$45:$D$143,3,FALSE)="","No",VLOOKUP('Reported Performance Table'!D279,'Master List'!$B$45:$D$143,3,FALSE))</f>
        <v>#N/A</v>
      </c>
      <c r="J279" s="169" t="str">
        <f>IF('Reported Performance Table'!D279="","",
  IF('Reported Performance Table'!E279="Yes",
   IF('Reported Performance Table'!F279="Premium","Premium_LUNA_CCT","LUNA_CCT"),
   IF('Reported Performance Table'!B279="Outdoor Luminaires",
    IF(OR('Reported Performance Table'!D279="Fuel Pump Canopy Luminaires",'Reported Performance Table'!D279="Sports Lighting"),
     IF('Reported Performance Table'!F279="Premium","Premium_Sports_and_Fuel_Pump_CCT", "Sports_and_Fuel_Pump_CCT"),
     IF('Reported Performance Table'!F279="Premium","Premium_Outdoor_CCT","Outdoor_CCT")),
    IF('Reported Performance Table'!F279="Premium","Premium_CCT","Reported_CCT"))))</f>
        <v/>
      </c>
      <c r="K279" t="str">
        <f>IF('Reported Performance Table'!D279="","",IF(J279="LUNA_CCT",VLOOKUP('Reported Performance Table'!D279,'Master List'!$B$45:$E$143,4,FALSE),"Reported_BUG"))</f>
        <v/>
      </c>
      <c r="L279" t="str">
        <f>IF('Reported Performance Table'!D279="","",IF(AND('Reported Performance Table'!$E279="Yes",OR('Reported Performance Table'!$D279='Master List'!$B$45,'Reported Performance Table'!$D279='Master List'!$B$46,'Reported Performance Table'!$D279='Master List'!$B$47,'Reported Performance Table'!$D279='Master List'!$B$49,'Reported Performance Table'!$D279='Master List'!$B$51,'Reported Performance Table'!$D279='Master List'!$B$115,'Reported Performance Table'!$D279='Master List'!$B$118,'Reported Performance Table'!$D279='Master List'!$B$142)),"LUNA_Dimming","Dimming_Capability_and_Range"))</f>
        <v/>
      </c>
    </row>
    <row r="280" spans="1:12" x14ac:dyDescent="0.3">
      <c r="A280" s="49">
        <v>287</v>
      </c>
      <c r="B280" s="50"/>
      <c r="D280" s="21" t="e">
        <f>VLOOKUP('Reported Performance Table'!C280,'Master List'!$B$22:$C$41,2,FALSE)</f>
        <v>#N/A</v>
      </c>
      <c r="E280" t="e">
        <f>VLOOKUP('Reported Performance Table'!D280,'Master List'!$B$45:$C$143,2,FALSE)</f>
        <v>#N/A</v>
      </c>
      <c r="F280" t="e">
        <f>VLOOKUP('Reported Performance Table'!C280,'Master List'!$B$22:$D$42,3,FALSE)</f>
        <v>#N/A</v>
      </c>
      <c r="G280" s="94" t="e">
        <f>VLOOKUP('Reported Performance Table'!B280,'Master List'!$B$11:$D$19,3,FALSE)</f>
        <v>#N/A</v>
      </c>
      <c r="H280" t="e">
        <f t="shared" si="4"/>
        <v>#N/A</v>
      </c>
      <c r="I280" t="e">
        <f>IF(VLOOKUP('Reported Performance Table'!D280,'Master List'!$B$45:$D$143,3,FALSE)="","No",VLOOKUP('Reported Performance Table'!D280,'Master List'!$B$45:$D$143,3,FALSE))</f>
        <v>#N/A</v>
      </c>
      <c r="J280" s="169" t="str">
        <f>IF('Reported Performance Table'!D280="","",
  IF('Reported Performance Table'!E280="Yes",
   IF('Reported Performance Table'!F280="Premium","Premium_LUNA_CCT","LUNA_CCT"),
   IF('Reported Performance Table'!B280="Outdoor Luminaires",
    IF(OR('Reported Performance Table'!D280="Fuel Pump Canopy Luminaires",'Reported Performance Table'!D280="Sports Lighting"),
     IF('Reported Performance Table'!F280="Premium","Premium_Sports_and_Fuel_Pump_CCT", "Sports_and_Fuel_Pump_CCT"),
     IF('Reported Performance Table'!F280="Premium","Premium_Outdoor_CCT","Outdoor_CCT")),
    IF('Reported Performance Table'!F280="Premium","Premium_CCT","Reported_CCT"))))</f>
        <v/>
      </c>
      <c r="K280" t="str">
        <f>IF('Reported Performance Table'!D280="","",IF(J280="LUNA_CCT",VLOOKUP('Reported Performance Table'!D280,'Master List'!$B$45:$E$143,4,FALSE),"Reported_BUG"))</f>
        <v/>
      </c>
      <c r="L280" t="str">
        <f>IF('Reported Performance Table'!D280="","",IF(AND('Reported Performance Table'!$E280="Yes",OR('Reported Performance Table'!$D280='Master List'!$B$45,'Reported Performance Table'!$D280='Master List'!$B$46,'Reported Performance Table'!$D280='Master List'!$B$47,'Reported Performance Table'!$D280='Master List'!$B$49,'Reported Performance Table'!$D280='Master List'!$B$51,'Reported Performance Table'!$D280='Master List'!$B$115,'Reported Performance Table'!$D280='Master List'!$B$118,'Reported Performance Table'!$D280='Master List'!$B$142)),"LUNA_Dimming","Dimming_Capability_and_Range"))</f>
        <v/>
      </c>
    </row>
    <row r="281" spans="1:12" x14ac:dyDescent="0.3">
      <c r="A281" s="49">
        <v>288</v>
      </c>
      <c r="B281" s="50"/>
      <c r="D281" s="21" t="e">
        <f>VLOOKUP('Reported Performance Table'!C281,'Master List'!$B$22:$C$41,2,FALSE)</f>
        <v>#N/A</v>
      </c>
      <c r="E281" t="e">
        <f>VLOOKUP('Reported Performance Table'!D281,'Master List'!$B$45:$C$143,2,FALSE)</f>
        <v>#N/A</v>
      </c>
      <c r="F281" t="e">
        <f>VLOOKUP('Reported Performance Table'!C281,'Master List'!$B$22:$D$42,3,FALSE)</f>
        <v>#N/A</v>
      </c>
      <c r="G281" s="94" t="e">
        <f>VLOOKUP('Reported Performance Table'!B281,'Master List'!$B$11:$D$19,3,FALSE)</f>
        <v>#N/A</v>
      </c>
      <c r="H281" t="e">
        <f t="shared" si="4"/>
        <v>#N/A</v>
      </c>
      <c r="I281" t="e">
        <f>IF(VLOOKUP('Reported Performance Table'!D281,'Master List'!$B$45:$D$143,3,FALSE)="","No",VLOOKUP('Reported Performance Table'!D281,'Master List'!$B$45:$D$143,3,FALSE))</f>
        <v>#N/A</v>
      </c>
      <c r="J281" s="169" t="str">
        <f>IF('Reported Performance Table'!D281="","",
  IF('Reported Performance Table'!E281="Yes",
   IF('Reported Performance Table'!F281="Premium","Premium_LUNA_CCT","LUNA_CCT"),
   IF('Reported Performance Table'!B281="Outdoor Luminaires",
    IF(OR('Reported Performance Table'!D281="Fuel Pump Canopy Luminaires",'Reported Performance Table'!D281="Sports Lighting"),
     IF('Reported Performance Table'!F281="Premium","Premium_Sports_and_Fuel_Pump_CCT", "Sports_and_Fuel_Pump_CCT"),
     IF('Reported Performance Table'!F281="Premium","Premium_Outdoor_CCT","Outdoor_CCT")),
    IF('Reported Performance Table'!F281="Premium","Premium_CCT","Reported_CCT"))))</f>
        <v/>
      </c>
      <c r="K281" t="str">
        <f>IF('Reported Performance Table'!D281="","",IF(J281="LUNA_CCT",VLOOKUP('Reported Performance Table'!D281,'Master List'!$B$45:$E$143,4,FALSE),"Reported_BUG"))</f>
        <v/>
      </c>
      <c r="L281" t="str">
        <f>IF('Reported Performance Table'!D281="","",IF(AND('Reported Performance Table'!$E281="Yes",OR('Reported Performance Table'!$D281='Master List'!$B$45,'Reported Performance Table'!$D281='Master List'!$B$46,'Reported Performance Table'!$D281='Master List'!$B$47,'Reported Performance Table'!$D281='Master List'!$B$49,'Reported Performance Table'!$D281='Master List'!$B$51,'Reported Performance Table'!$D281='Master List'!$B$115,'Reported Performance Table'!$D281='Master List'!$B$118,'Reported Performance Table'!$D281='Master List'!$B$142)),"LUNA_Dimming","Dimming_Capability_and_Range"))</f>
        <v/>
      </c>
    </row>
    <row r="282" spans="1:12" x14ac:dyDescent="0.3">
      <c r="A282" s="49">
        <v>289</v>
      </c>
      <c r="B282" s="50"/>
      <c r="D282" s="21" t="e">
        <f>VLOOKUP('Reported Performance Table'!C282,'Master List'!$B$22:$C$41,2,FALSE)</f>
        <v>#N/A</v>
      </c>
      <c r="E282" t="e">
        <f>VLOOKUP('Reported Performance Table'!D282,'Master List'!$B$45:$C$143,2,FALSE)</f>
        <v>#N/A</v>
      </c>
      <c r="F282" t="e">
        <f>VLOOKUP('Reported Performance Table'!C282,'Master List'!$B$22:$D$42,3,FALSE)</f>
        <v>#N/A</v>
      </c>
      <c r="G282" s="94" t="e">
        <f>VLOOKUP('Reported Performance Table'!B282,'Master List'!$B$11:$D$19,3,FALSE)</f>
        <v>#N/A</v>
      </c>
      <c r="H282" t="e">
        <f t="shared" si="4"/>
        <v>#N/A</v>
      </c>
      <c r="I282" t="e">
        <f>IF(VLOOKUP('Reported Performance Table'!D282,'Master List'!$B$45:$D$143,3,FALSE)="","No",VLOOKUP('Reported Performance Table'!D282,'Master List'!$B$45:$D$143,3,FALSE))</f>
        <v>#N/A</v>
      </c>
      <c r="J282" s="169" t="str">
        <f>IF('Reported Performance Table'!D282="","",
  IF('Reported Performance Table'!E282="Yes",
   IF('Reported Performance Table'!F282="Premium","Premium_LUNA_CCT","LUNA_CCT"),
   IF('Reported Performance Table'!B282="Outdoor Luminaires",
    IF(OR('Reported Performance Table'!D282="Fuel Pump Canopy Luminaires",'Reported Performance Table'!D282="Sports Lighting"),
     IF('Reported Performance Table'!F282="Premium","Premium_Sports_and_Fuel_Pump_CCT", "Sports_and_Fuel_Pump_CCT"),
     IF('Reported Performance Table'!F282="Premium","Premium_Outdoor_CCT","Outdoor_CCT")),
    IF('Reported Performance Table'!F282="Premium","Premium_CCT","Reported_CCT"))))</f>
        <v/>
      </c>
      <c r="K282" t="str">
        <f>IF('Reported Performance Table'!D282="","",IF(J282="LUNA_CCT",VLOOKUP('Reported Performance Table'!D282,'Master List'!$B$45:$E$143,4,FALSE),"Reported_BUG"))</f>
        <v/>
      </c>
      <c r="L282" t="str">
        <f>IF('Reported Performance Table'!D282="","",IF(AND('Reported Performance Table'!$E282="Yes",OR('Reported Performance Table'!$D282='Master List'!$B$45,'Reported Performance Table'!$D282='Master List'!$B$46,'Reported Performance Table'!$D282='Master List'!$B$47,'Reported Performance Table'!$D282='Master List'!$B$49,'Reported Performance Table'!$D282='Master List'!$B$51,'Reported Performance Table'!$D282='Master List'!$B$115,'Reported Performance Table'!$D282='Master List'!$B$118,'Reported Performance Table'!$D282='Master List'!$B$142)),"LUNA_Dimming","Dimming_Capability_and_Range"))</f>
        <v/>
      </c>
    </row>
    <row r="283" spans="1:12" x14ac:dyDescent="0.3">
      <c r="A283" s="49">
        <v>290</v>
      </c>
      <c r="B283" s="50"/>
      <c r="D283" s="21" t="e">
        <f>VLOOKUP('Reported Performance Table'!C283,'Master List'!$B$22:$C$41,2,FALSE)</f>
        <v>#N/A</v>
      </c>
      <c r="E283" t="e">
        <f>VLOOKUP('Reported Performance Table'!D283,'Master List'!$B$45:$C$143,2,FALSE)</f>
        <v>#N/A</v>
      </c>
      <c r="F283" t="e">
        <f>VLOOKUP('Reported Performance Table'!C283,'Master List'!$B$22:$D$42,3,FALSE)</f>
        <v>#N/A</v>
      </c>
      <c r="G283" s="94" t="e">
        <f>VLOOKUP('Reported Performance Table'!B283,'Master List'!$B$11:$D$19,3,FALSE)</f>
        <v>#N/A</v>
      </c>
      <c r="H283" t="e">
        <f t="shared" si="4"/>
        <v>#N/A</v>
      </c>
      <c r="I283" t="e">
        <f>IF(VLOOKUP('Reported Performance Table'!D283,'Master List'!$B$45:$D$143,3,FALSE)="","No",VLOOKUP('Reported Performance Table'!D283,'Master List'!$B$45:$D$143,3,FALSE))</f>
        <v>#N/A</v>
      </c>
      <c r="J283" s="169" t="str">
        <f>IF('Reported Performance Table'!D283="","",
  IF('Reported Performance Table'!E283="Yes",
   IF('Reported Performance Table'!F283="Premium","Premium_LUNA_CCT","LUNA_CCT"),
   IF('Reported Performance Table'!B283="Outdoor Luminaires",
    IF(OR('Reported Performance Table'!D283="Fuel Pump Canopy Luminaires",'Reported Performance Table'!D283="Sports Lighting"),
     IF('Reported Performance Table'!F283="Premium","Premium_Sports_and_Fuel_Pump_CCT", "Sports_and_Fuel_Pump_CCT"),
     IF('Reported Performance Table'!F283="Premium","Premium_Outdoor_CCT","Outdoor_CCT")),
    IF('Reported Performance Table'!F283="Premium","Premium_CCT","Reported_CCT"))))</f>
        <v/>
      </c>
      <c r="K283" t="str">
        <f>IF('Reported Performance Table'!D283="","",IF(J283="LUNA_CCT",VLOOKUP('Reported Performance Table'!D283,'Master List'!$B$45:$E$143,4,FALSE),"Reported_BUG"))</f>
        <v/>
      </c>
      <c r="L283" t="str">
        <f>IF('Reported Performance Table'!D283="","",IF(AND('Reported Performance Table'!$E283="Yes",OR('Reported Performance Table'!$D283='Master List'!$B$45,'Reported Performance Table'!$D283='Master List'!$B$46,'Reported Performance Table'!$D283='Master List'!$B$47,'Reported Performance Table'!$D283='Master List'!$B$49,'Reported Performance Table'!$D283='Master List'!$B$51,'Reported Performance Table'!$D283='Master List'!$B$115,'Reported Performance Table'!$D283='Master List'!$B$118,'Reported Performance Table'!$D283='Master List'!$B$142)),"LUNA_Dimming","Dimming_Capability_and_Range"))</f>
        <v/>
      </c>
    </row>
    <row r="284" spans="1:12" x14ac:dyDescent="0.3">
      <c r="A284" s="49">
        <v>291</v>
      </c>
      <c r="B284" s="50"/>
      <c r="D284" s="21" t="e">
        <f>VLOOKUP('Reported Performance Table'!C284,'Master List'!$B$22:$C$41,2,FALSE)</f>
        <v>#N/A</v>
      </c>
      <c r="E284" t="e">
        <f>VLOOKUP('Reported Performance Table'!D284,'Master List'!$B$45:$C$143,2,FALSE)</f>
        <v>#N/A</v>
      </c>
      <c r="F284" t="e">
        <f>VLOOKUP('Reported Performance Table'!C284,'Master List'!$B$22:$D$42,3,FALSE)</f>
        <v>#N/A</v>
      </c>
      <c r="G284" s="94" t="e">
        <f>VLOOKUP('Reported Performance Table'!B284,'Master List'!$B$11:$D$19,3,FALSE)</f>
        <v>#N/A</v>
      </c>
      <c r="H284" t="e">
        <f t="shared" si="4"/>
        <v>#N/A</v>
      </c>
      <c r="I284" t="e">
        <f>IF(VLOOKUP('Reported Performance Table'!D284,'Master List'!$B$45:$D$143,3,FALSE)="","No",VLOOKUP('Reported Performance Table'!D284,'Master List'!$B$45:$D$143,3,FALSE))</f>
        <v>#N/A</v>
      </c>
      <c r="J284" s="169" t="str">
        <f>IF('Reported Performance Table'!D284="","",
  IF('Reported Performance Table'!E284="Yes",
   IF('Reported Performance Table'!F284="Premium","Premium_LUNA_CCT","LUNA_CCT"),
   IF('Reported Performance Table'!B284="Outdoor Luminaires",
    IF(OR('Reported Performance Table'!D284="Fuel Pump Canopy Luminaires",'Reported Performance Table'!D284="Sports Lighting"),
     IF('Reported Performance Table'!F284="Premium","Premium_Sports_and_Fuel_Pump_CCT", "Sports_and_Fuel_Pump_CCT"),
     IF('Reported Performance Table'!F284="Premium","Premium_Outdoor_CCT","Outdoor_CCT")),
    IF('Reported Performance Table'!F284="Premium","Premium_CCT","Reported_CCT"))))</f>
        <v/>
      </c>
      <c r="K284" t="str">
        <f>IF('Reported Performance Table'!D284="","",IF(J284="LUNA_CCT",VLOOKUP('Reported Performance Table'!D284,'Master List'!$B$45:$E$143,4,FALSE),"Reported_BUG"))</f>
        <v/>
      </c>
      <c r="L284" t="str">
        <f>IF('Reported Performance Table'!D284="","",IF(AND('Reported Performance Table'!$E284="Yes",OR('Reported Performance Table'!$D284='Master List'!$B$45,'Reported Performance Table'!$D284='Master List'!$B$46,'Reported Performance Table'!$D284='Master List'!$B$47,'Reported Performance Table'!$D284='Master List'!$B$49,'Reported Performance Table'!$D284='Master List'!$B$51,'Reported Performance Table'!$D284='Master List'!$B$115,'Reported Performance Table'!$D284='Master List'!$B$118,'Reported Performance Table'!$D284='Master List'!$B$142)),"LUNA_Dimming","Dimming_Capability_and_Range"))</f>
        <v/>
      </c>
    </row>
    <row r="285" spans="1:12" x14ac:dyDescent="0.3">
      <c r="A285" s="49">
        <v>292</v>
      </c>
      <c r="B285" s="50"/>
      <c r="D285" s="21" t="e">
        <f>VLOOKUP('Reported Performance Table'!C285,'Master List'!$B$22:$C$41,2,FALSE)</f>
        <v>#N/A</v>
      </c>
      <c r="E285" t="e">
        <f>VLOOKUP('Reported Performance Table'!D285,'Master List'!$B$45:$C$143,2,FALSE)</f>
        <v>#N/A</v>
      </c>
      <c r="F285" t="e">
        <f>VLOOKUP('Reported Performance Table'!C285,'Master List'!$B$22:$D$42,3,FALSE)</f>
        <v>#N/A</v>
      </c>
      <c r="G285" s="94" t="e">
        <f>VLOOKUP('Reported Performance Table'!B285,'Master List'!$B$11:$D$19,3,FALSE)</f>
        <v>#N/A</v>
      </c>
      <c r="H285" t="e">
        <f t="shared" si="4"/>
        <v>#N/A</v>
      </c>
      <c r="I285" t="e">
        <f>IF(VLOOKUP('Reported Performance Table'!D285,'Master List'!$B$45:$D$143,3,FALSE)="","No",VLOOKUP('Reported Performance Table'!D285,'Master List'!$B$45:$D$143,3,FALSE))</f>
        <v>#N/A</v>
      </c>
      <c r="J285" s="169" t="str">
        <f>IF('Reported Performance Table'!D285="","",
  IF('Reported Performance Table'!E285="Yes",
   IF('Reported Performance Table'!F285="Premium","Premium_LUNA_CCT","LUNA_CCT"),
   IF('Reported Performance Table'!B285="Outdoor Luminaires",
    IF(OR('Reported Performance Table'!D285="Fuel Pump Canopy Luminaires",'Reported Performance Table'!D285="Sports Lighting"),
     IF('Reported Performance Table'!F285="Premium","Premium_Sports_and_Fuel_Pump_CCT", "Sports_and_Fuel_Pump_CCT"),
     IF('Reported Performance Table'!F285="Premium","Premium_Outdoor_CCT","Outdoor_CCT")),
    IF('Reported Performance Table'!F285="Premium","Premium_CCT","Reported_CCT"))))</f>
        <v/>
      </c>
      <c r="K285" t="str">
        <f>IF('Reported Performance Table'!D285="","",IF(J285="LUNA_CCT",VLOOKUP('Reported Performance Table'!D285,'Master List'!$B$45:$E$143,4,FALSE),"Reported_BUG"))</f>
        <v/>
      </c>
      <c r="L285" t="str">
        <f>IF('Reported Performance Table'!D285="","",IF(AND('Reported Performance Table'!$E285="Yes",OR('Reported Performance Table'!$D285='Master List'!$B$45,'Reported Performance Table'!$D285='Master List'!$B$46,'Reported Performance Table'!$D285='Master List'!$B$47,'Reported Performance Table'!$D285='Master List'!$B$49,'Reported Performance Table'!$D285='Master List'!$B$51,'Reported Performance Table'!$D285='Master List'!$B$115,'Reported Performance Table'!$D285='Master List'!$B$118,'Reported Performance Table'!$D285='Master List'!$B$142)),"LUNA_Dimming","Dimming_Capability_and_Range"))</f>
        <v/>
      </c>
    </row>
    <row r="286" spans="1:12" x14ac:dyDescent="0.3">
      <c r="A286" s="49">
        <v>293</v>
      </c>
      <c r="B286" s="50"/>
      <c r="D286" s="21" t="e">
        <f>VLOOKUP('Reported Performance Table'!C286,'Master List'!$B$22:$C$41,2,FALSE)</f>
        <v>#N/A</v>
      </c>
      <c r="E286" t="e">
        <f>VLOOKUP('Reported Performance Table'!D286,'Master List'!$B$45:$C$143,2,FALSE)</f>
        <v>#N/A</v>
      </c>
      <c r="F286" t="e">
        <f>VLOOKUP('Reported Performance Table'!C286,'Master List'!$B$22:$D$42,3,FALSE)</f>
        <v>#N/A</v>
      </c>
      <c r="G286" s="94" t="e">
        <f>VLOOKUP('Reported Performance Table'!B286,'Master List'!$B$11:$D$19,3,FALSE)</f>
        <v>#N/A</v>
      </c>
      <c r="H286" t="e">
        <f t="shared" si="4"/>
        <v>#N/A</v>
      </c>
      <c r="I286" t="e">
        <f>IF(VLOOKUP('Reported Performance Table'!D286,'Master List'!$B$45:$D$143,3,FALSE)="","No",VLOOKUP('Reported Performance Table'!D286,'Master List'!$B$45:$D$143,3,FALSE))</f>
        <v>#N/A</v>
      </c>
      <c r="J286" s="169" t="str">
        <f>IF('Reported Performance Table'!D286="","",
  IF('Reported Performance Table'!E286="Yes",
   IF('Reported Performance Table'!F286="Premium","Premium_LUNA_CCT","LUNA_CCT"),
   IF('Reported Performance Table'!B286="Outdoor Luminaires",
    IF(OR('Reported Performance Table'!D286="Fuel Pump Canopy Luminaires",'Reported Performance Table'!D286="Sports Lighting"),
     IF('Reported Performance Table'!F286="Premium","Premium_Sports_and_Fuel_Pump_CCT", "Sports_and_Fuel_Pump_CCT"),
     IF('Reported Performance Table'!F286="Premium","Premium_Outdoor_CCT","Outdoor_CCT")),
    IF('Reported Performance Table'!F286="Premium","Premium_CCT","Reported_CCT"))))</f>
        <v/>
      </c>
      <c r="K286" t="str">
        <f>IF('Reported Performance Table'!D286="","",IF(J286="LUNA_CCT",VLOOKUP('Reported Performance Table'!D286,'Master List'!$B$45:$E$143,4,FALSE),"Reported_BUG"))</f>
        <v/>
      </c>
      <c r="L286" t="str">
        <f>IF('Reported Performance Table'!D286="","",IF(AND('Reported Performance Table'!$E286="Yes",OR('Reported Performance Table'!$D286='Master List'!$B$45,'Reported Performance Table'!$D286='Master List'!$B$46,'Reported Performance Table'!$D286='Master List'!$B$47,'Reported Performance Table'!$D286='Master List'!$B$49,'Reported Performance Table'!$D286='Master List'!$B$51,'Reported Performance Table'!$D286='Master List'!$B$115,'Reported Performance Table'!$D286='Master List'!$B$118,'Reported Performance Table'!$D286='Master List'!$B$142)),"LUNA_Dimming","Dimming_Capability_and_Range"))</f>
        <v/>
      </c>
    </row>
    <row r="287" spans="1:12" x14ac:dyDescent="0.3">
      <c r="A287" s="49">
        <v>294</v>
      </c>
      <c r="B287" s="50"/>
      <c r="D287" s="21" t="e">
        <f>VLOOKUP('Reported Performance Table'!C287,'Master List'!$B$22:$C$41,2,FALSE)</f>
        <v>#N/A</v>
      </c>
      <c r="E287" t="e">
        <f>VLOOKUP('Reported Performance Table'!D287,'Master List'!$B$45:$C$143,2,FALSE)</f>
        <v>#N/A</v>
      </c>
      <c r="F287" t="e">
        <f>VLOOKUP('Reported Performance Table'!C287,'Master List'!$B$22:$D$42,3,FALSE)</f>
        <v>#N/A</v>
      </c>
      <c r="G287" s="94" t="e">
        <f>VLOOKUP('Reported Performance Table'!B287,'Master List'!$B$11:$D$19,3,FALSE)</f>
        <v>#N/A</v>
      </c>
      <c r="H287" t="e">
        <f t="shared" si="4"/>
        <v>#N/A</v>
      </c>
      <c r="I287" t="e">
        <f>IF(VLOOKUP('Reported Performance Table'!D287,'Master List'!$B$45:$D$143,3,FALSE)="","No",VLOOKUP('Reported Performance Table'!D287,'Master List'!$B$45:$D$143,3,FALSE))</f>
        <v>#N/A</v>
      </c>
      <c r="J287" s="169" t="str">
        <f>IF('Reported Performance Table'!D287="","",
  IF('Reported Performance Table'!E287="Yes",
   IF('Reported Performance Table'!F287="Premium","Premium_LUNA_CCT","LUNA_CCT"),
   IF('Reported Performance Table'!B287="Outdoor Luminaires",
    IF(OR('Reported Performance Table'!D287="Fuel Pump Canopy Luminaires",'Reported Performance Table'!D287="Sports Lighting"),
     IF('Reported Performance Table'!F287="Premium","Premium_Sports_and_Fuel_Pump_CCT", "Sports_and_Fuel_Pump_CCT"),
     IF('Reported Performance Table'!F287="Premium","Premium_Outdoor_CCT","Outdoor_CCT")),
    IF('Reported Performance Table'!F287="Premium","Premium_CCT","Reported_CCT"))))</f>
        <v/>
      </c>
      <c r="K287" t="str">
        <f>IF('Reported Performance Table'!D287="","",IF(J287="LUNA_CCT",VLOOKUP('Reported Performance Table'!D287,'Master List'!$B$45:$E$143,4,FALSE),"Reported_BUG"))</f>
        <v/>
      </c>
      <c r="L287" t="str">
        <f>IF('Reported Performance Table'!D287="","",IF(AND('Reported Performance Table'!$E287="Yes",OR('Reported Performance Table'!$D287='Master List'!$B$45,'Reported Performance Table'!$D287='Master List'!$B$46,'Reported Performance Table'!$D287='Master List'!$B$47,'Reported Performance Table'!$D287='Master List'!$B$49,'Reported Performance Table'!$D287='Master List'!$B$51,'Reported Performance Table'!$D287='Master List'!$B$115,'Reported Performance Table'!$D287='Master List'!$B$118,'Reported Performance Table'!$D287='Master List'!$B$142)),"LUNA_Dimming","Dimming_Capability_and_Range"))</f>
        <v/>
      </c>
    </row>
    <row r="288" spans="1:12" x14ac:dyDescent="0.3">
      <c r="A288" s="49">
        <v>295</v>
      </c>
      <c r="B288" s="50"/>
      <c r="D288" s="21" t="e">
        <f>VLOOKUP('Reported Performance Table'!C288,'Master List'!$B$22:$C$41,2,FALSE)</f>
        <v>#N/A</v>
      </c>
      <c r="E288" t="e">
        <f>VLOOKUP('Reported Performance Table'!D288,'Master List'!$B$45:$C$143,2,FALSE)</f>
        <v>#N/A</v>
      </c>
      <c r="F288" t="e">
        <f>VLOOKUP('Reported Performance Table'!C288,'Master List'!$B$22:$D$42,3,FALSE)</f>
        <v>#N/A</v>
      </c>
      <c r="G288" s="94" t="e">
        <f>VLOOKUP('Reported Performance Table'!B288,'Master List'!$B$11:$D$19,3,FALSE)</f>
        <v>#N/A</v>
      </c>
      <c r="H288" t="e">
        <f t="shared" si="4"/>
        <v>#N/A</v>
      </c>
      <c r="I288" t="e">
        <f>IF(VLOOKUP('Reported Performance Table'!D288,'Master List'!$B$45:$D$143,3,FALSE)="","No",VLOOKUP('Reported Performance Table'!D288,'Master List'!$B$45:$D$143,3,FALSE))</f>
        <v>#N/A</v>
      </c>
      <c r="J288" s="169" t="str">
        <f>IF('Reported Performance Table'!D288="","",
  IF('Reported Performance Table'!E288="Yes",
   IF('Reported Performance Table'!F288="Premium","Premium_LUNA_CCT","LUNA_CCT"),
   IF('Reported Performance Table'!B288="Outdoor Luminaires",
    IF(OR('Reported Performance Table'!D288="Fuel Pump Canopy Luminaires",'Reported Performance Table'!D288="Sports Lighting"),
     IF('Reported Performance Table'!F288="Premium","Premium_Sports_and_Fuel_Pump_CCT", "Sports_and_Fuel_Pump_CCT"),
     IF('Reported Performance Table'!F288="Premium","Premium_Outdoor_CCT","Outdoor_CCT")),
    IF('Reported Performance Table'!F288="Premium","Premium_CCT","Reported_CCT"))))</f>
        <v/>
      </c>
      <c r="K288" t="str">
        <f>IF('Reported Performance Table'!D288="","",IF(J288="LUNA_CCT",VLOOKUP('Reported Performance Table'!D288,'Master List'!$B$45:$E$143,4,FALSE),"Reported_BUG"))</f>
        <v/>
      </c>
      <c r="L288" t="str">
        <f>IF('Reported Performance Table'!D288="","",IF(AND('Reported Performance Table'!$E288="Yes",OR('Reported Performance Table'!$D288='Master List'!$B$45,'Reported Performance Table'!$D288='Master List'!$B$46,'Reported Performance Table'!$D288='Master List'!$B$47,'Reported Performance Table'!$D288='Master List'!$B$49,'Reported Performance Table'!$D288='Master List'!$B$51,'Reported Performance Table'!$D288='Master List'!$B$115,'Reported Performance Table'!$D288='Master List'!$B$118,'Reported Performance Table'!$D288='Master List'!$B$142)),"LUNA_Dimming","Dimming_Capability_and_Range"))</f>
        <v/>
      </c>
    </row>
    <row r="289" spans="1:12" x14ac:dyDescent="0.3">
      <c r="A289" s="49">
        <v>296</v>
      </c>
      <c r="B289" s="50"/>
      <c r="D289" s="21" t="e">
        <f>VLOOKUP('Reported Performance Table'!C289,'Master List'!$B$22:$C$41,2,FALSE)</f>
        <v>#N/A</v>
      </c>
      <c r="E289" t="e">
        <f>VLOOKUP('Reported Performance Table'!D289,'Master List'!$B$45:$C$143,2,FALSE)</f>
        <v>#N/A</v>
      </c>
      <c r="F289" t="e">
        <f>VLOOKUP('Reported Performance Table'!C289,'Master List'!$B$22:$D$42,3,FALSE)</f>
        <v>#N/A</v>
      </c>
      <c r="G289" s="94" t="e">
        <f>VLOOKUP('Reported Performance Table'!B289,'Master List'!$B$11:$D$19,3,FALSE)</f>
        <v>#N/A</v>
      </c>
      <c r="H289" t="e">
        <f t="shared" si="4"/>
        <v>#N/A</v>
      </c>
      <c r="I289" t="e">
        <f>IF(VLOOKUP('Reported Performance Table'!D289,'Master List'!$B$45:$D$143,3,FALSE)="","No",VLOOKUP('Reported Performance Table'!D289,'Master List'!$B$45:$D$143,3,FALSE))</f>
        <v>#N/A</v>
      </c>
      <c r="J289" s="169" t="str">
        <f>IF('Reported Performance Table'!D289="","",
  IF('Reported Performance Table'!E289="Yes",
   IF('Reported Performance Table'!F289="Premium","Premium_LUNA_CCT","LUNA_CCT"),
   IF('Reported Performance Table'!B289="Outdoor Luminaires",
    IF(OR('Reported Performance Table'!D289="Fuel Pump Canopy Luminaires",'Reported Performance Table'!D289="Sports Lighting"),
     IF('Reported Performance Table'!F289="Premium","Premium_Sports_and_Fuel_Pump_CCT", "Sports_and_Fuel_Pump_CCT"),
     IF('Reported Performance Table'!F289="Premium","Premium_Outdoor_CCT","Outdoor_CCT")),
    IF('Reported Performance Table'!F289="Premium","Premium_CCT","Reported_CCT"))))</f>
        <v/>
      </c>
      <c r="K289" t="str">
        <f>IF('Reported Performance Table'!D289="","",IF(J289="LUNA_CCT",VLOOKUP('Reported Performance Table'!D289,'Master List'!$B$45:$E$143,4,FALSE),"Reported_BUG"))</f>
        <v/>
      </c>
      <c r="L289" t="str">
        <f>IF('Reported Performance Table'!D289="","",IF(AND('Reported Performance Table'!$E289="Yes",OR('Reported Performance Table'!$D289='Master List'!$B$45,'Reported Performance Table'!$D289='Master List'!$B$46,'Reported Performance Table'!$D289='Master List'!$B$47,'Reported Performance Table'!$D289='Master List'!$B$49,'Reported Performance Table'!$D289='Master List'!$B$51,'Reported Performance Table'!$D289='Master List'!$B$115,'Reported Performance Table'!$D289='Master List'!$B$118,'Reported Performance Table'!$D289='Master List'!$B$142)),"LUNA_Dimming","Dimming_Capability_and_Range"))</f>
        <v/>
      </c>
    </row>
    <row r="290" spans="1:12" x14ac:dyDescent="0.3">
      <c r="A290" s="49">
        <v>297</v>
      </c>
      <c r="B290" s="50"/>
      <c r="D290" s="21" t="e">
        <f>VLOOKUP('Reported Performance Table'!C290,'Master List'!$B$22:$C$41,2,FALSE)</f>
        <v>#N/A</v>
      </c>
      <c r="E290" t="e">
        <f>VLOOKUP('Reported Performance Table'!D290,'Master List'!$B$45:$C$143,2,FALSE)</f>
        <v>#N/A</v>
      </c>
      <c r="F290" t="e">
        <f>VLOOKUP('Reported Performance Table'!C290,'Master List'!$B$22:$D$42,3,FALSE)</f>
        <v>#N/A</v>
      </c>
      <c r="G290" s="94" t="e">
        <f>VLOOKUP('Reported Performance Table'!B290,'Master List'!$B$11:$D$19,3,FALSE)</f>
        <v>#N/A</v>
      </c>
      <c r="H290" t="e">
        <f t="shared" si="4"/>
        <v>#N/A</v>
      </c>
      <c r="I290" t="e">
        <f>IF(VLOOKUP('Reported Performance Table'!D290,'Master List'!$B$45:$D$143,3,FALSE)="","No",VLOOKUP('Reported Performance Table'!D290,'Master List'!$B$45:$D$143,3,FALSE))</f>
        <v>#N/A</v>
      </c>
      <c r="J290" s="169" t="str">
        <f>IF('Reported Performance Table'!D290="","",
  IF('Reported Performance Table'!E290="Yes",
   IF('Reported Performance Table'!F290="Premium","Premium_LUNA_CCT","LUNA_CCT"),
   IF('Reported Performance Table'!B290="Outdoor Luminaires",
    IF(OR('Reported Performance Table'!D290="Fuel Pump Canopy Luminaires",'Reported Performance Table'!D290="Sports Lighting"),
     IF('Reported Performance Table'!F290="Premium","Premium_Sports_and_Fuel_Pump_CCT", "Sports_and_Fuel_Pump_CCT"),
     IF('Reported Performance Table'!F290="Premium","Premium_Outdoor_CCT","Outdoor_CCT")),
    IF('Reported Performance Table'!F290="Premium","Premium_CCT","Reported_CCT"))))</f>
        <v/>
      </c>
      <c r="K290" t="str">
        <f>IF('Reported Performance Table'!D290="","",IF(J290="LUNA_CCT",VLOOKUP('Reported Performance Table'!D290,'Master List'!$B$45:$E$143,4,FALSE),"Reported_BUG"))</f>
        <v/>
      </c>
      <c r="L290" t="str">
        <f>IF('Reported Performance Table'!D290="","",IF(AND('Reported Performance Table'!$E290="Yes",OR('Reported Performance Table'!$D290='Master List'!$B$45,'Reported Performance Table'!$D290='Master List'!$B$46,'Reported Performance Table'!$D290='Master List'!$B$47,'Reported Performance Table'!$D290='Master List'!$B$49,'Reported Performance Table'!$D290='Master List'!$B$51,'Reported Performance Table'!$D290='Master List'!$B$115,'Reported Performance Table'!$D290='Master List'!$B$118,'Reported Performance Table'!$D290='Master List'!$B$142)),"LUNA_Dimming","Dimming_Capability_and_Range"))</f>
        <v/>
      </c>
    </row>
    <row r="291" spans="1:12" x14ac:dyDescent="0.3">
      <c r="A291" s="49">
        <v>298</v>
      </c>
      <c r="B291" s="50"/>
      <c r="D291" s="21" t="e">
        <f>VLOOKUP('Reported Performance Table'!C291,'Master List'!$B$22:$C$41,2,FALSE)</f>
        <v>#N/A</v>
      </c>
      <c r="E291" t="e">
        <f>VLOOKUP('Reported Performance Table'!D291,'Master List'!$B$45:$C$143,2,FALSE)</f>
        <v>#N/A</v>
      </c>
      <c r="F291" t="e">
        <f>VLOOKUP('Reported Performance Table'!C291,'Master List'!$B$22:$D$42,3,FALSE)</f>
        <v>#N/A</v>
      </c>
      <c r="G291" s="94" t="e">
        <f>VLOOKUP('Reported Performance Table'!B291,'Master List'!$B$11:$D$19,3,FALSE)</f>
        <v>#N/A</v>
      </c>
      <c r="H291" t="e">
        <f t="shared" si="4"/>
        <v>#N/A</v>
      </c>
      <c r="I291" t="e">
        <f>IF(VLOOKUP('Reported Performance Table'!D291,'Master List'!$B$45:$D$143,3,FALSE)="","No",VLOOKUP('Reported Performance Table'!D291,'Master List'!$B$45:$D$143,3,FALSE))</f>
        <v>#N/A</v>
      </c>
      <c r="J291" s="169" t="str">
        <f>IF('Reported Performance Table'!D291="","",
  IF('Reported Performance Table'!E291="Yes",
   IF('Reported Performance Table'!F291="Premium","Premium_LUNA_CCT","LUNA_CCT"),
   IF('Reported Performance Table'!B291="Outdoor Luminaires",
    IF(OR('Reported Performance Table'!D291="Fuel Pump Canopy Luminaires",'Reported Performance Table'!D291="Sports Lighting"),
     IF('Reported Performance Table'!F291="Premium","Premium_Sports_and_Fuel_Pump_CCT", "Sports_and_Fuel_Pump_CCT"),
     IF('Reported Performance Table'!F291="Premium","Premium_Outdoor_CCT","Outdoor_CCT")),
    IF('Reported Performance Table'!F291="Premium","Premium_CCT","Reported_CCT"))))</f>
        <v/>
      </c>
      <c r="K291" t="str">
        <f>IF('Reported Performance Table'!D291="","",IF(J291="LUNA_CCT",VLOOKUP('Reported Performance Table'!D291,'Master List'!$B$45:$E$143,4,FALSE),"Reported_BUG"))</f>
        <v/>
      </c>
      <c r="L291" t="str">
        <f>IF('Reported Performance Table'!D291="","",IF(AND('Reported Performance Table'!$E291="Yes",OR('Reported Performance Table'!$D291='Master List'!$B$45,'Reported Performance Table'!$D291='Master List'!$B$46,'Reported Performance Table'!$D291='Master List'!$B$47,'Reported Performance Table'!$D291='Master List'!$B$49,'Reported Performance Table'!$D291='Master List'!$B$51,'Reported Performance Table'!$D291='Master List'!$B$115,'Reported Performance Table'!$D291='Master List'!$B$118,'Reported Performance Table'!$D291='Master List'!$B$142)),"LUNA_Dimming","Dimming_Capability_and_Range"))</f>
        <v/>
      </c>
    </row>
    <row r="292" spans="1:12" x14ac:dyDescent="0.3">
      <c r="A292" s="49">
        <v>299</v>
      </c>
      <c r="B292" s="50"/>
      <c r="D292" s="21" t="e">
        <f>VLOOKUP('Reported Performance Table'!C292,'Master List'!$B$22:$C$41,2,FALSE)</f>
        <v>#N/A</v>
      </c>
      <c r="E292" t="e">
        <f>VLOOKUP('Reported Performance Table'!D292,'Master List'!$B$45:$C$143,2,FALSE)</f>
        <v>#N/A</v>
      </c>
      <c r="F292" t="e">
        <f>VLOOKUP('Reported Performance Table'!C292,'Master List'!$B$22:$D$42,3,FALSE)</f>
        <v>#N/A</v>
      </c>
      <c r="G292" s="94" t="e">
        <f>VLOOKUP('Reported Performance Table'!B292,'Master List'!$B$11:$D$19,3,FALSE)</f>
        <v>#N/A</v>
      </c>
      <c r="H292" t="e">
        <f t="shared" si="4"/>
        <v>#N/A</v>
      </c>
      <c r="I292" t="e">
        <f>IF(VLOOKUP('Reported Performance Table'!D292,'Master List'!$B$45:$D$143,3,FALSE)="","No",VLOOKUP('Reported Performance Table'!D292,'Master List'!$B$45:$D$143,3,FALSE))</f>
        <v>#N/A</v>
      </c>
      <c r="J292" s="169" t="str">
        <f>IF('Reported Performance Table'!D292="","",
  IF('Reported Performance Table'!E292="Yes",
   IF('Reported Performance Table'!F292="Premium","Premium_LUNA_CCT","LUNA_CCT"),
   IF('Reported Performance Table'!B292="Outdoor Luminaires",
    IF(OR('Reported Performance Table'!D292="Fuel Pump Canopy Luminaires",'Reported Performance Table'!D292="Sports Lighting"),
     IF('Reported Performance Table'!F292="Premium","Premium_Sports_and_Fuel_Pump_CCT", "Sports_and_Fuel_Pump_CCT"),
     IF('Reported Performance Table'!F292="Premium","Premium_Outdoor_CCT","Outdoor_CCT")),
    IF('Reported Performance Table'!F292="Premium","Premium_CCT","Reported_CCT"))))</f>
        <v/>
      </c>
      <c r="K292" t="str">
        <f>IF('Reported Performance Table'!D292="","",IF(J292="LUNA_CCT",VLOOKUP('Reported Performance Table'!D292,'Master List'!$B$45:$E$143,4,FALSE),"Reported_BUG"))</f>
        <v/>
      </c>
      <c r="L292" t="str">
        <f>IF('Reported Performance Table'!D292="","",IF(AND('Reported Performance Table'!$E292="Yes",OR('Reported Performance Table'!$D292='Master List'!$B$45,'Reported Performance Table'!$D292='Master List'!$B$46,'Reported Performance Table'!$D292='Master List'!$B$47,'Reported Performance Table'!$D292='Master List'!$B$49,'Reported Performance Table'!$D292='Master List'!$B$51,'Reported Performance Table'!$D292='Master List'!$B$115,'Reported Performance Table'!$D292='Master List'!$B$118,'Reported Performance Table'!$D292='Master List'!$B$142)),"LUNA_Dimming","Dimming_Capability_and_Range"))</f>
        <v/>
      </c>
    </row>
    <row r="293" spans="1:12" x14ac:dyDescent="0.3">
      <c r="A293" s="49">
        <v>300</v>
      </c>
      <c r="B293" s="50"/>
      <c r="D293" s="21" t="e">
        <f>VLOOKUP('Reported Performance Table'!C293,'Master List'!$B$22:$C$41,2,FALSE)</f>
        <v>#N/A</v>
      </c>
      <c r="E293" t="e">
        <f>VLOOKUP('Reported Performance Table'!D293,'Master List'!$B$45:$C$143,2,FALSE)</f>
        <v>#N/A</v>
      </c>
      <c r="F293" t="e">
        <f>VLOOKUP('Reported Performance Table'!C293,'Master List'!$B$22:$D$42,3,FALSE)</f>
        <v>#N/A</v>
      </c>
      <c r="G293" s="94" t="e">
        <f>VLOOKUP('Reported Performance Table'!B293,'Master List'!$B$11:$D$19,3,FALSE)</f>
        <v>#N/A</v>
      </c>
      <c r="H293" t="e">
        <f t="shared" si="4"/>
        <v>#N/A</v>
      </c>
      <c r="I293" t="e">
        <f>IF(VLOOKUP('Reported Performance Table'!D293,'Master List'!$B$45:$D$143,3,FALSE)="","No",VLOOKUP('Reported Performance Table'!D293,'Master List'!$B$45:$D$143,3,FALSE))</f>
        <v>#N/A</v>
      </c>
      <c r="J293" s="169" t="str">
        <f>IF('Reported Performance Table'!D293="","",
  IF('Reported Performance Table'!E293="Yes",
   IF('Reported Performance Table'!F293="Premium","Premium_LUNA_CCT","LUNA_CCT"),
   IF('Reported Performance Table'!B293="Outdoor Luminaires",
    IF(OR('Reported Performance Table'!D293="Fuel Pump Canopy Luminaires",'Reported Performance Table'!D293="Sports Lighting"),
     IF('Reported Performance Table'!F293="Premium","Premium_Sports_and_Fuel_Pump_CCT", "Sports_and_Fuel_Pump_CCT"),
     IF('Reported Performance Table'!F293="Premium","Premium_Outdoor_CCT","Outdoor_CCT")),
    IF('Reported Performance Table'!F293="Premium","Premium_CCT","Reported_CCT"))))</f>
        <v/>
      </c>
      <c r="K293" t="str">
        <f>IF('Reported Performance Table'!D293="","",IF(J293="LUNA_CCT",VLOOKUP('Reported Performance Table'!D293,'Master List'!$B$45:$E$143,4,FALSE),"Reported_BUG"))</f>
        <v/>
      </c>
      <c r="L293" t="str">
        <f>IF('Reported Performance Table'!D293="","",IF(AND('Reported Performance Table'!$E293="Yes",OR('Reported Performance Table'!$D293='Master List'!$B$45,'Reported Performance Table'!$D293='Master List'!$B$46,'Reported Performance Table'!$D293='Master List'!$B$47,'Reported Performance Table'!$D293='Master List'!$B$49,'Reported Performance Table'!$D293='Master List'!$B$51,'Reported Performance Table'!$D293='Master List'!$B$115,'Reported Performance Table'!$D293='Master List'!$B$118,'Reported Performance Table'!$D293='Master List'!$B$142)),"LUNA_Dimming","Dimming_Capability_and_Range"))</f>
        <v/>
      </c>
    </row>
    <row r="294" spans="1:12" x14ac:dyDescent="0.3">
      <c r="A294" s="49">
        <v>301</v>
      </c>
      <c r="B294" s="50"/>
      <c r="D294" s="21" t="e">
        <f>VLOOKUP('Reported Performance Table'!C294,'Master List'!$B$22:$C$41,2,FALSE)</f>
        <v>#N/A</v>
      </c>
      <c r="E294" t="e">
        <f>VLOOKUP('Reported Performance Table'!D294,'Master List'!$B$45:$C$143,2,FALSE)</f>
        <v>#N/A</v>
      </c>
      <c r="F294" t="e">
        <f>VLOOKUP('Reported Performance Table'!C294,'Master List'!$B$22:$D$42,3,FALSE)</f>
        <v>#N/A</v>
      </c>
      <c r="G294" s="94" t="e">
        <f>VLOOKUP('Reported Performance Table'!B294,'Master List'!$B$11:$D$19,3,FALSE)</f>
        <v>#N/A</v>
      </c>
      <c r="H294" t="e">
        <f t="shared" si="4"/>
        <v>#N/A</v>
      </c>
      <c r="I294" t="e">
        <f>IF(VLOOKUP('Reported Performance Table'!D294,'Master List'!$B$45:$D$143,3,FALSE)="","No",VLOOKUP('Reported Performance Table'!D294,'Master List'!$B$45:$D$143,3,FALSE))</f>
        <v>#N/A</v>
      </c>
      <c r="J294" s="169" t="str">
        <f>IF('Reported Performance Table'!D294="","",
  IF('Reported Performance Table'!E294="Yes",
   IF('Reported Performance Table'!F294="Premium","Premium_LUNA_CCT","LUNA_CCT"),
   IF('Reported Performance Table'!B294="Outdoor Luminaires",
    IF(OR('Reported Performance Table'!D294="Fuel Pump Canopy Luminaires",'Reported Performance Table'!D294="Sports Lighting"),
     IF('Reported Performance Table'!F294="Premium","Premium_Sports_and_Fuel_Pump_CCT", "Sports_and_Fuel_Pump_CCT"),
     IF('Reported Performance Table'!F294="Premium","Premium_Outdoor_CCT","Outdoor_CCT")),
    IF('Reported Performance Table'!F294="Premium","Premium_CCT","Reported_CCT"))))</f>
        <v/>
      </c>
      <c r="K294" t="str">
        <f>IF('Reported Performance Table'!D294="","",IF(J294="LUNA_CCT",VLOOKUP('Reported Performance Table'!D294,'Master List'!$B$45:$E$143,4,FALSE),"Reported_BUG"))</f>
        <v/>
      </c>
      <c r="L294" t="str">
        <f>IF('Reported Performance Table'!D294="","",IF(AND('Reported Performance Table'!$E294="Yes",OR('Reported Performance Table'!$D294='Master List'!$B$45,'Reported Performance Table'!$D294='Master List'!$B$46,'Reported Performance Table'!$D294='Master List'!$B$47,'Reported Performance Table'!$D294='Master List'!$B$49,'Reported Performance Table'!$D294='Master List'!$B$51,'Reported Performance Table'!$D294='Master List'!$B$115,'Reported Performance Table'!$D294='Master List'!$B$118,'Reported Performance Table'!$D294='Master List'!$B$142)),"LUNA_Dimming","Dimming_Capability_and_Range"))</f>
        <v/>
      </c>
    </row>
    <row r="295" spans="1:12" x14ac:dyDescent="0.3">
      <c r="A295" s="49">
        <v>302</v>
      </c>
      <c r="B295" s="50"/>
      <c r="D295" s="21" t="e">
        <f>VLOOKUP('Reported Performance Table'!C295,'Master List'!$B$22:$C$41,2,FALSE)</f>
        <v>#N/A</v>
      </c>
      <c r="E295" t="e">
        <f>VLOOKUP('Reported Performance Table'!D295,'Master List'!$B$45:$C$143,2,FALSE)</f>
        <v>#N/A</v>
      </c>
      <c r="F295" t="e">
        <f>VLOOKUP('Reported Performance Table'!C295,'Master List'!$B$22:$D$42,3,FALSE)</f>
        <v>#N/A</v>
      </c>
      <c r="G295" s="94" t="e">
        <f>VLOOKUP('Reported Performance Table'!B295,'Master List'!$B$11:$D$19,3,FALSE)</f>
        <v>#N/A</v>
      </c>
      <c r="H295" t="e">
        <f t="shared" si="4"/>
        <v>#N/A</v>
      </c>
      <c r="I295" t="e">
        <f>IF(VLOOKUP('Reported Performance Table'!D295,'Master List'!$B$45:$D$143,3,FALSE)="","No",VLOOKUP('Reported Performance Table'!D295,'Master List'!$B$45:$D$143,3,FALSE))</f>
        <v>#N/A</v>
      </c>
      <c r="J295" s="169" t="str">
        <f>IF('Reported Performance Table'!D295="","",
  IF('Reported Performance Table'!E295="Yes",
   IF('Reported Performance Table'!F295="Premium","Premium_LUNA_CCT","LUNA_CCT"),
   IF('Reported Performance Table'!B295="Outdoor Luminaires",
    IF(OR('Reported Performance Table'!D295="Fuel Pump Canopy Luminaires",'Reported Performance Table'!D295="Sports Lighting"),
     IF('Reported Performance Table'!F295="Premium","Premium_Sports_and_Fuel_Pump_CCT", "Sports_and_Fuel_Pump_CCT"),
     IF('Reported Performance Table'!F295="Premium","Premium_Outdoor_CCT","Outdoor_CCT")),
    IF('Reported Performance Table'!F295="Premium","Premium_CCT","Reported_CCT"))))</f>
        <v/>
      </c>
      <c r="K295" t="str">
        <f>IF('Reported Performance Table'!D295="","",IF(J295="LUNA_CCT",VLOOKUP('Reported Performance Table'!D295,'Master List'!$B$45:$E$143,4,FALSE),"Reported_BUG"))</f>
        <v/>
      </c>
      <c r="L295" t="str">
        <f>IF('Reported Performance Table'!D295="","",IF(AND('Reported Performance Table'!$E295="Yes",OR('Reported Performance Table'!$D295='Master List'!$B$45,'Reported Performance Table'!$D295='Master List'!$B$46,'Reported Performance Table'!$D295='Master List'!$B$47,'Reported Performance Table'!$D295='Master List'!$B$49,'Reported Performance Table'!$D295='Master List'!$B$51,'Reported Performance Table'!$D295='Master List'!$B$115,'Reported Performance Table'!$D295='Master List'!$B$118,'Reported Performance Table'!$D295='Master List'!$B$142)),"LUNA_Dimming","Dimming_Capability_and_Range"))</f>
        <v/>
      </c>
    </row>
    <row r="296" spans="1:12" x14ac:dyDescent="0.3">
      <c r="A296" s="49">
        <v>303</v>
      </c>
      <c r="B296" s="50"/>
      <c r="D296" s="21" t="e">
        <f>VLOOKUP('Reported Performance Table'!C296,'Master List'!$B$22:$C$41,2,FALSE)</f>
        <v>#N/A</v>
      </c>
      <c r="E296" t="e">
        <f>VLOOKUP('Reported Performance Table'!D296,'Master List'!$B$45:$C$143,2,FALSE)</f>
        <v>#N/A</v>
      </c>
      <c r="F296" t="e">
        <f>VLOOKUP('Reported Performance Table'!C296,'Master List'!$B$22:$D$42,3,FALSE)</f>
        <v>#N/A</v>
      </c>
      <c r="G296" s="94" t="e">
        <f>VLOOKUP('Reported Performance Table'!B296,'Master List'!$B$11:$D$19,3,FALSE)</f>
        <v>#N/A</v>
      </c>
      <c r="H296" t="e">
        <f t="shared" si="4"/>
        <v>#N/A</v>
      </c>
      <c r="I296" t="e">
        <f>IF(VLOOKUP('Reported Performance Table'!D296,'Master List'!$B$45:$D$143,3,FALSE)="","No",VLOOKUP('Reported Performance Table'!D296,'Master List'!$B$45:$D$143,3,FALSE))</f>
        <v>#N/A</v>
      </c>
      <c r="J296" s="169" t="str">
        <f>IF('Reported Performance Table'!D296="","",
  IF('Reported Performance Table'!E296="Yes",
   IF('Reported Performance Table'!F296="Premium","Premium_LUNA_CCT","LUNA_CCT"),
   IF('Reported Performance Table'!B296="Outdoor Luminaires",
    IF(OR('Reported Performance Table'!D296="Fuel Pump Canopy Luminaires",'Reported Performance Table'!D296="Sports Lighting"),
     IF('Reported Performance Table'!F296="Premium","Premium_Sports_and_Fuel_Pump_CCT", "Sports_and_Fuel_Pump_CCT"),
     IF('Reported Performance Table'!F296="Premium","Premium_Outdoor_CCT","Outdoor_CCT")),
    IF('Reported Performance Table'!F296="Premium","Premium_CCT","Reported_CCT"))))</f>
        <v/>
      </c>
      <c r="K296" t="str">
        <f>IF('Reported Performance Table'!D296="","",IF(J296="LUNA_CCT",VLOOKUP('Reported Performance Table'!D296,'Master List'!$B$45:$E$143,4,FALSE),"Reported_BUG"))</f>
        <v/>
      </c>
      <c r="L296" t="str">
        <f>IF('Reported Performance Table'!D296="","",IF(AND('Reported Performance Table'!$E296="Yes",OR('Reported Performance Table'!$D296='Master List'!$B$45,'Reported Performance Table'!$D296='Master List'!$B$46,'Reported Performance Table'!$D296='Master List'!$B$47,'Reported Performance Table'!$D296='Master List'!$B$49,'Reported Performance Table'!$D296='Master List'!$B$51,'Reported Performance Table'!$D296='Master List'!$B$115,'Reported Performance Table'!$D296='Master List'!$B$118,'Reported Performance Table'!$D296='Master List'!$B$142)),"LUNA_Dimming","Dimming_Capability_and_Range"))</f>
        <v/>
      </c>
    </row>
    <row r="297" spans="1:12" x14ac:dyDescent="0.3">
      <c r="A297" s="49">
        <v>304</v>
      </c>
      <c r="B297" s="50"/>
      <c r="D297" s="21" t="e">
        <f>VLOOKUP('Reported Performance Table'!C297,'Master List'!$B$22:$C$41,2,FALSE)</f>
        <v>#N/A</v>
      </c>
      <c r="E297" t="e">
        <f>VLOOKUP('Reported Performance Table'!D297,'Master List'!$B$45:$C$143,2,FALSE)</f>
        <v>#N/A</v>
      </c>
      <c r="F297" t="e">
        <f>VLOOKUP('Reported Performance Table'!C297,'Master List'!$B$22:$D$42,3,FALSE)</f>
        <v>#N/A</v>
      </c>
      <c r="G297" s="94" t="e">
        <f>VLOOKUP('Reported Performance Table'!B297,'Master List'!$B$11:$D$19,3,FALSE)</f>
        <v>#N/A</v>
      </c>
      <c r="H297" t="e">
        <f t="shared" si="4"/>
        <v>#N/A</v>
      </c>
      <c r="I297" t="e">
        <f>IF(VLOOKUP('Reported Performance Table'!D297,'Master List'!$B$45:$D$143,3,FALSE)="","No",VLOOKUP('Reported Performance Table'!D297,'Master List'!$B$45:$D$143,3,FALSE))</f>
        <v>#N/A</v>
      </c>
      <c r="J297" s="169" t="str">
        <f>IF('Reported Performance Table'!D297="","",
  IF('Reported Performance Table'!E297="Yes",
   IF('Reported Performance Table'!F297="Premium","Premium_LUNA_CCT","LUNA_CCT"),
   IF('Reported Performance Table'!B297="Outdoor Luminaires",
    IF(OR('Reported Performance Table'!D297="Fuel Pump Canopy Luminaires",'Reported Performance Table'!D297="Sports Lighting"),
     IF('Reported Performance Table'!F297="Premium","Premium_Sports_and_Fuel_Pump_CCT", "Sports_and_Fuel_Pump_CCT"),
     IF('Reported Performance Table'!F297="Premium","Premium_Outdoor_CCT","Outdoor_CCT")),
    IF('Reported Performance Table'!F297="Premium","Premium_CCT","Reported_CCT"))))</f>
        <v/>
      </c>
      <c r="K297" t="str">
        <f>IF('Reported Performance Table'!D297="","",IF(J297="LUNA_CCT",VLOOKUP('Reported Performance Table'!D297,'Master List'!$B$45:$E$143,4,FALSE),"Reported_BUG"))</f>
        <v/>
      </c>
      <c r="L297" t="str">
        <f>IF('Reported Performance Table'!D297="","",IF(AND('Reported Performance Table'!$E297="Yes",OR('Reported Performance Table'!$D297='Master List'!$B$45,'Reported Performance Table'!$D297='Master List'!$B$46,'Reported Performance Table'!$D297='Master List'!$B$47,'Reported Performance Table'!$D297='Master List'!$B$49,'Reported Performance Table'!$D297='Master List'!$B$51,'Reported Performance Table'!$D297='Master List'!$B$115,'Reported Performance Table'!$D297='Master List'!$B$118,'Reported Performance Table'!$D297='Master List'!$B$142)),"LUNA_Dimming","Dimming_Capability_and_Range"))</f>
        <v/>
      </c>
    </row>
    <row r="298" spans="1:12" x14ac:dyDescent="0.3">
      <c r="A298" s="49">
        <v>305</v>
      </c>
      <c r="B298" s="50"/>
      <c r="D298" s="21" t="e">
        <f>VLOOKUP('Reported Performance Table'!C298,'Master List'!$B$22:$C$41,2,FALSE)</f>
        <v>#N/A</v>
      </c>
      <c r="E298" t="e">
        <f>VLOOKUP('Reported Performance Table'!D298,'Master List'!$B$45:$C$143,2,FALSE)</f>
        <v>#N/A</v>
      </c>
      <c r="F298" t="e">
        <f>VLOOKUP('Reported Performance Table'!C298,'Master List'!$B$22:$D$42,3,FALSE)</f>
        <v>#N/A</v>
      </c>
      <c r="G298" s="94" t="e">
        <f>VLOOKUP('Reported Performance Table'!B298,'Master List'!$B$11:$D$19,3,FALSE)</f>
        <v>#N/A</v>
      </c>
      <c r="H298" t="e">
        <f t="shared" si="4"/>
        <v>#N/A</v>
      </c>
      <c r="I298" t="e">
        <f>IF(VLOOKUP('Reported Performance Table'!D298,'Master List'!$B$45:$D$143,3,FALSE)="","No",VLOOKUP('Reported Performance Table'!D298,'Master List'!$B$45:$D$143,3,FALSE))</f>
        <v>#N/A</v>
      </c>
      <c r="J298" s="169" t="str">
        <f>IF('Reported Performance Table'!D298="","",
  IF('Reported Performance Table'!E298="Yes",
   IF('Reported Performance Table'!F298="Premium","Premium_LUNA_CCT","LUNA_CCT"),
   IF('Reported Performance Table'!B298="Outdoor Luminaires",
    IF(OR('Reported Performance Table'!D298="Fuel Pump Canopy Luminaires",'Reported Performance Table'!D298="Sports Lighting"),
     IF('Reported Performance Table'!F298="Premium","Premium_Sports_and_Fuel_Pump_CCT", "Sports_and_Fuel_Pump_CCT"),
     IF('Reported Performance Table'!F298="Premium","Premium_Outdoor_CCT","Outdoor_CCT")),
    IF('Reported Performance Table'!F298="Premium","Premium_CCT","Reported_CCT"))))</f>
        <v/>
      </c>
      <c r="K298" t="str">
        <f>IF('Reported Performance Table'!D298="","",IF(J298="LUNA_CCT",VLOOKUP('Reported Performance Table'!D298,'Master List'!$B$45:$E$143,4,FALSE),"Reported_BUG"))</f>
        <v/>
      </c>
      <c r="L298" t="str">
        <f>IF('Reported Performance Table'!D298="","",IF(AND('Reported Performance Table'!$E298="Yes",OR('Reported Performance Table'!$D298='Master List'!$B$45,'Reported Performance Table'!$D298='Master List'!$B$46,'Reported Performance Table'!$D298='Master List'!$B$47,'Reported Performance Table'!$D298='Master List'!$B$49,'Reported Performance Table'!$D298='Master List'!$B$51,'Reported Performance Table'!$D298='Master List'!$B$115,'Reported Performance Table'!$D298='Master List'!$B$118,'Reported Performance Table'!$D298='Master List'!$B$142)),"LUNA_Dimming","Dimming_Capability_and_Range"))</f>
        <v/>
      </c>
    </row>
    <row r="299" spans="1:12" x14ac:dyDescent="0.3">
      <c r="A299" s="49">
        <v>306</v>
      </c>
      <c r="B299" s="50"/>
      <c r="D299" s="21" t="e">
        <f>VLOOKUP('Reported Performance Table'!C299,'Master List'!$B$22:$C$41,2,FALSE)</f>
        <v>#N/A</v>
      </c>
      <c r="E299" t="e">
        <f>VLOOKUP('Reported Performance Table'!D299,'Master List'!$B$45:$C$143,2,FALSE)</f>
        <v>#N/A</v>
      </c>
      <c r="F299" t="e">
        <f>VLOOKUP('Reported Performance Table'!C299,'Master List'!$B$22:$D$42,3,FALSE)</f>
        <v>#N/A</v>
      </c>
      <c r="G299" s="94" t="e">
        <f>VLOOKUP('Reported Performance Table'!B299,'Master List'!$B$11:$D$19,3,FALSE)</f>
        <v>#N/A</v>
      </c>
      <c r="H299" t="e">
        <f t="shared" si="4"/>
        <v>#N/A</v>
      </c>
      <c r="I299" t="e">
        <f>IF(VLOOKUP('Reported Performance Table'!D299,'Master List'!$B$45:$D$143,3,FALSE)="","No",VLOOKUP('Reported Performance Table'!D299,'Master List'!$B$45:$D$143,3,FALSE))</f>
        <v>#N/A</v>
      </c>
      <c r="J299" s="169" t="str">
        <f>IF('Reported Performance Table'!D299="","",
  IF('Reported Performance Table'!E299="Yes",
   IF('Reported Performance Table'!F299="Premium","Premium_LUNA_CCT","LUNA_CCT"),
   IF('Reported Performance Table'!B299="Outdoor Luminaires",
    IF(OR('Reported Performance Table'!D299="Fuel Pump Canopy Luminaires",'Reported Performance Table'!D299="Sports Lighting"),
     IF('Reported Performance Table'!F299="Premium","Premium_Sports_and_Fuel_Pump_CCT", "Sports_and_Fuel_Pump_CCT"),
     IF('Reported Performance Table'!F299="Premium","Premium_Outdoor_CCT","Outdoor_CCT")),
    IF('Reported Performance Table'!F299="Premium","Premium_CCT","Reported_CCT"))))</f>
        <v/>
      </c>
      <c r="K299" t="str">
        <f>IF('Reported Performance Table'!D299="","",IF(J299="LUNA_CCT",VLOOKUP('Reported Performance Table'!D299,'Master List'!$B$45:$E$143,4,FALSE),"Reported_BUG"))</f>
        <v/>
      </c>
      <c r="L299" t="str">
        <f>IF('Reported Performance Table'!D299="","",IF(AND('Reported Performance Table'!$E299="Yes",OR('Reported Performance Table'!$D299='Master List'!$B$45,'Reported Performance Table'!$D299='Master List'!$B$46,'Reported Performance Table'!$D299='Master List'!$B$47,'Reported Performance Table'!$D299='Master List'!$B$49,'Reported Performance Table'!$D299='Master List'!$B$51,'Reported Performance Table'!$D299='Master List'!$B$115,'Reported Performance Table'!$D299='Master List'!$B$118,'Reported Performance Table'!$D299='Master List'!$B$142)),"LUNA_Dimming","Dimming_Capability_and_Range"))</f>
        <v/>
      </c>
    </row>
    <row r="300" spans="1:12" x14ac:dyDescent="0.3">
      <c r="A300" s="49">
        <v>307</v>
      </c>
      <c r="B300" s="50"/>
      <c r="D300" s="21" t="e">
        <f>VLOOKUP('Reported Performance Table'!C300,'Master List'!$B$22:$C$41,2,FALSE)</f>
        <v>#N/A</v>
      </c>
      <c r="E300" t="e">
        <f>VLOOKUP('Reported Performance Table'!D300,'Master List'!$B$45:$C$143,2,FALSE)</f>
        <v>#N/A</v>
      </c>
      <c r="F300" t="e">
        <f>VLOOKUP('Reported Performance Table'!C300,'Master List'!$B$22:$D$42,3,FALSE)</f>
        <v>#N/A</v>
      </c>
      <c r="G300" s="94" t="e">
        <f>VLOOKUP('Reported Performance Table'!B300,'Master List'!$B$11:$D$19,3,FALSE)</f>
        <v>#N/A</v>
      </c>
      <c r="H300" t="e">
        <f t="shared" si="4"/>
        <v>#N/A</v>
      </c>
      <c r="I300" t="e">
        <f>IF(VLOOKUP('Reported Performance Table'!D300,'Master List'!$B$45:$D$143,3,FALSE)="","No",VLOOKUP('Reported Performance Table'!D300,'Master List'!$B$45:$D$143,3,FALSE))</f>
        <v>#N/A</v>
      </c>
      <c r="J300" s="169" t="str">
        <f>IF('Reported Performance Table'!D300="","",
  IF('Reported Performance Table'!E300="Yes",
   IF('Reported Performance Table'!F300="Premium","Premium_LUNA_CCT","LUNA_CCT"),
   IF('Reported Performance Table'!B300="Outdoor Luminaires",
    IF(OR('Reported Performance Table'!D300="Fuel Pump Canopy Luminaires",'Reported Performance Table'!D300="Sports Lighting"),
     IF('Reported Performance Table'!F300="Premium","Premium_Sports_and_Fuel_Pump_CCT", "Sports_and_Fuel_Pump_CCT"),
     IF('Reported Performance Table'!F300="Premium","Premium_Outdoor_CCT","Outdoor_CCT")),
    IF('Reported Performance Table'!F300="Premium","Premium_CCT","Reported_CCT"))))</f>
        <v/>
      </c>
      <c r="K300" t="str">
        <f>IF('Reported Performance Table'!D300="","",IF(J300="LUNA_CCT",VLOOKUP('Reported Performance Table'!D300,'Master List'!$B$45:$E$143,4,FALSE),"Reported_BUG"))</f>
        <v/>
      </c>
      <c r="L300" t="str">
        <f>IF('Reported Performance Table'!D300="","",IF(AND('Reported Performance Table'!$E300="Yes",OR('Reported Performance Table'!$D300='Master List'!$B$45,'Reported Performance Table'!$D300='Master List'!$B$46,'Reported Performance Table'!$D300='Master List'!$B$47,'Reported Performance Table'!$D300='Master List'!$B$49,'Reported Performance Table'!$D300='Master List'!$B$51,'Reported Performance Table'!$D300='Master List'!$B$115,'Reported Performance Table'!$D300='Master List'!$B$118,'Reported Performance Table'!$D300='Master List'!$B$142)),"LUNA_Dimming","Dimming_Capability_and_Range"))</f>
        <v/>
      </c>
    </row>
    <row r="301" spans="1:12" x14ac:dyDescent="0.3">
      <c r="A301" s="49">
        <v>308</v>
      </c>
      <c r="B301" s="50"/>
      <c r="D301" s="21" t="e">
        <f>VLOOKUP('Reported Performance Table'!C301,'Master List'!$B$22:$C$41,2,FALSE)</f>
        <v>#N/A</v>
      </c>
      <c r="E301" t="e">
        <f>VLOOKUP('Reported Performance Table'!D301,'Master List'!$B$45:$C$143,2,FALSE)</f>
        <v>#N/A</v>
      </c>
      <c r="F301" t="e">
        <f>VLOOKUP('Reported Performance Table'!C301,'Master List'!$B$22:$D$42,3,FALSE)</f>
        <v>#N/A</v>
      </c>
      <c r="G301" s="94" t="e">
        <f>VLOOKUP('Reported Performance Table'!B301,'Master List'!$B$11:$D$19,3,FALSE)</f>
        <v>#N/A</v>
      </c>
      <c r="H301" t="e">
        <f t="shared" si="4"/>
        <v>#N/A</v>
      </c>
      <c r="I301" t="e">
        <f>IF(VLOOKUP('Reported Performance Table'!D301,'Master List'!$B$45:$D$143,3,FALSE)="","No",VLOOKUP('Reported Performance Table'!D301,'Master List'!$B$45:$D$143,3,FALSE))</f>
        <v>#N/A</v>
      </c>
      <c r="J301" s="169" t="str">
        <f>IF('Reported Performance Table'!D301="","",
  IF('Reported Performance Table'!E301="Yes",
   IF('Reported Performance Table'!F301="Premium","Premium_LUNA_CCT","LUNA_CCT"),
   IF('Reported Performance Table'!B301="Outdoor Luminaires",
    IF(OR('Reported Performance Table'!D301="Fuel Pump Canopy Luminaires",'Reported Performance Table'!D301="Sports Lighting"),
     IF('Reported Performance Table'!F301="Premium","Premium_Sports_and_Fuel_Pump_CCT", "Sports_and_Fuel_Pump_CCT"),
     IF('Reported Performance Table'!F301="Premium","Premium_Outdoor_CCT","Outdoor_CCT")),
    IF('Reported Performance Table'!F301="Premium","Premium_CCT","Reported_CCT"))))</f>
        <v/>
      </c>
      <c r="K301" t="str">
        <f>IF('Reported Performance Table'!D301="","",IF(J301="LUNA_CCT",VLOOKUP('Reported Performance Table'!D301,'Master List'!$B$45:$E$143,4,FALSE),"Reported_BUG"))</f>
        <v/>
      </c>
      <c r="L301" t="str">
        <f>IF('Reported Performance Table'!D301="","",IF(AND('Reported Performance Table'!$E301="Yes",OR('Reported Performance Table'!$D301='Master List'!$B$45,'Reported Performance Table'!$D301='Master List'!$B$46,'Reported Performance Table'!$D301='Master List'!$B$47,'Reported Performance Table'!$D301='Master List'!$B$49,'Reported Performance Table'!$D301='Master List'!$B$51,'Reported Performance Table'!$D301='Master List'!$B$115,'Reported Performance Table'!$D301='Master List'!$B$118,'Reported Performance Table'!$D301='Master List'!$B$142)),"LUNA_Dimming","Dimming_Capability_and_Range"))</f>
        <v/>
      </c>
    </row>
    <row r="302" spans="1:12" x14ac:dyDescent="0.3">
      <c r="A302" s="49">
        <v>309</v>
      </c>
      <c r="B302" s="50"/>
      <c r="D302" s="21" t="e">
        <f>VLOOKUP('Reported Performance Table'!C302,'Master List'!$B$22:$C$41,2,FALSE)</f>
        <v>#N/A</v>
      </c>
      <c r="E302" t="e">
        <f>VLOOKUP('Reported Performance Table'!D302,'Master List'!$B$45:$C$143,2,FALSE)</f>
        <v>#N/A</v>
      </c>
      <c r="F302" t="e">
        <f>VLOOKUP('Reported Performance Table'!C302,'Master List'!$B$22:$D$42,3,FALSE)</f>
        <v>#N/A</v>
      </c>
      <c r="G302" s="94" t="e">
        <f>VLOOKUP('Reported Performance Table'!B302,'Master List'!$B$11:$D$19,3,FALSE)</f>
        <v>#N/A</v>
      </c>
      <c r="H302" t="e">
        <f t="shared" si="4"/>
        <v>#N/A</v>
      </c>
      <c r="I302" t="e">
        <f>IF(VLOOKUP('Reported Performance Table'!D302,'Master List'!$B$45:$D$143,3,FALSE)="","No",VLOOKUP('Reported Performance Table'!D302,'Master List'!$B$45:$D$143,3,FALSE))</f>
        <v>#N/A</v>
      </c>
      <c r="J302" s="169" t="str">
        <f>IF('Reported Performance Table'!D302="","",
  IF('Reported Performance Table'!E302="Yes",
   IF('Reported Performance Table'!F302="Premium","Premium_LUNA_CCT","LUNA_CCT"),
   IF('Reported Performance Table'!B302="Outdoor Luminaires",
    IF(OR('Reported Performance Table'!D302="Fuel Pump Canopy Luminaires",'Reported Performance Table'!D302="Sports Lighting"),
     IF('Reported Performance Table'!F302="Premium","Premium_Sports_and_Fuel_Pump_CCT", "Sports_and_Fuel_Pump_CCT"),
     IF('Reported Performance Table'!F302="Premium","Premium_Outdoor_CCT","Outdoor_CCT")),
    IF('Reported Performance Table'!F302="Premium","Premium_CCT","Reported_CCT"))))</f>
        <v/>
      </c>
      <c r="K302" t="str">
        <f>IF('Reported Performance Table'!D302="","",IF(J302="LUNA_CCT",VLOOKUP('Reported Performance Table'!D302,'Master List'!$B$45:$E$143,4,FALSE),"Reported_BUG"))</f>
        <v/>
      </c>
      <c r="L302" t="str">
        <f>IF('Reported Performance Table'!D302="","",IF(AND('Reported Performance Table'!$E302="Yes",OR('Reported Performance Table'!$D302='Master List'!$B$45,'Reported Performance Table'!$D302='Master List'!$B$46,'Reported Performance Table'!$D302='Master List'!$B$47,'Reported Performance Table'!$D302='Master List'!$B$49,'Reported Performance Table'!$D302='Master List'!$B$51,'Reported Performance Table'!$D302='Master List'!$B$115,'Reported Performance Table'!$D302='Master List'!$B$118,'Reported Performance Table'!$D302='Master List'!$B$142)),"LUNA_Dimming","Dimming_Capability_and_Range"))</f>
        <v/>
      </c>
    </row>
    <row r="303" spans="1:12" x14ac:dyDescent="0.3">
      <c r="A303" s="49">
        <v>310</v>
      </c>
      <c r="B303" s="50"/>
      <c r="D303" s="21" t="e">
        <f>VLOOKUP('Reported Performance Table'!C303,'Master List'!$B$22:$C$41,2,FALSE)</f>
        <v>#N/A</v>
      </c>
      <c r="E303" t="e">
        <f>VLOOKUP('Reported Performance Table'!D303,'Master List'!$B$45:$C$143,2,FALSE)</f>
        <v>#N/A</v>
      </c>
      <c r="F303" t="e">
        <f>VLOOKUP('Reported Performance Table'!C303,'Master List'!$B$22:$D$42,3,FALSE)</f>
        <v>#N/A</v>
      </c>
      <c r="G303" s="94" t="e">
        <f>VLOOKUP('Reported Performance Table'!B303,'Master List'!$B$11:$D$19,3,FALSE)</f>
        <v>#N/A</v>
      </c>
      <c r="H303" t="e">
        <f t="shared" si="4"/>
        <v>#N/A</v>
      </c>
      <c r="I303" t="e">
        <f>IF(VLOOKUP('Reported Performance Table'!D303,'Master List'!$B$45:$D$143,3,FALSE)="","No",VLOOKUP('Reported Performance Table'!D303,'Master List'!$B$45:$D$143,3,FALSE))</f>
        <v>#N/A</v>
      </c>
      <c r="J303" s="169" t="str">
        <f>IF('Reported Performance Table'!D303="","",
  IF('Reported Performance Table'!E303="Yes",
   IF('Reported Performance Table'!F303="Premium","Premium_LUNA_CCT","LUNA_CCT"),
   IF('Reported Performance Table'!B303="Outdoor Luminaires",
    IF(OR('Reported Performance Table'!D303="Fuel Pump Canopy Luminaires",'Reported Performance Table'!D303="Sports Lighting"),
     IF('Reported Performance Table'!F303="Premium","Premium_Sports_and_Fuel_Pump_CCT", "Sports_and_Fuel_Pump_CCT"),
     IF('Reported Performance Table'!F303="Premium","Premium_Outdoor_CCT","Outdoor_CCT")),
    IF('Reported Performance Table'!F303="Premium","Premium_CCT","Reported_CCT"))))</f>
        <v/>
      </c>
      <c r="K303" t="str">
        <f>IF('Reported Performance Table'!D303="","",IF(J303="LUNA_CCT",VLOOKUP('Reported Performance Table'!D303,'Master List'!$B$45:$E$143,4,FALSE),"Reported_BUG"))</f>
        <v/>
      </c>
      <c r="L303" t="str">
        <f>IF('Reported Performance Table'!D303="","",IF(AND('Reported Performance Table'!$E303="Yes",OR('Reported Performance Table'!$D303='Master List'!$B$45,'Reported Performance Table'!$D303='Master List'!$B$46,'Reported Performance Table'!$D303='Master List'!$B$47,'Reported Performance Table'!$D303='Master List'!$B$49,'Reported Performance Table'!$D303='Master List'!$B$51,'Reported Performance Table'!$D303='Master List'!$B$115,'Reported Performance Table'!$D303='Master List'!$B$118,'Reported Performance Table'!$D303='Master List'!$B$142)),"LUNA_Dimming","Dimming_Capability_and_Range"))</f>
        <v/>
      </c>
    </row>
    <row r="304" spans="1:12" x14ac:dyDescent="0.3">
      <c r="A304" s="49">
        <v>311</v>
      </c>
      <c r="B304" s="50"/>
      <c r="D304" s="21" t="e">
        <f>VLOOKUP('Reported Performance Table'!C304,'Master List'!$B$22:$C$41,2,FALSE)</f>
        <v>#N/A</v>
      </c>
      <c r="E304" t="e">
        <f>VLOOKUP('Reported Performance Table'!D304,'Master List'!$B$45:$C$143,2,FALSE)</f>
        <v>#N/A</v>
      </c>
      <c r="F304" t="e">
        <f>VLOOKUP('Reported Performance Table'!C304,'Master List'!$B$22:$D$42,3,FALSE)</f>
        <v>#N/A</v>
      </c>
      <c r="G304" s="94" t="e">
        <f>VLOOKUP('Reported Performance Table'!B304,'Master List'!$B$11:$D$19,3,FALSE)</f>
        <v>#N/A</v>
      </c>
      <c r="H304" t="e">
        <f t="shared" si="4"/>
        <v>#N/A</v>
      </c>
      <c r="I304" t="e">
        <f>IF(VLOOKUP('Reported Performance Table'!D304,'Master List'!$B$45:$D$143,3,FALSE)="","No",VLOOKUP('Reported Performance Table'!D304,'Master List'!$B$45:$D$143,3,FALSE))</f>
        <v>#N/A</v>
      </c>
      <c r="J304" s="169" t="str">
        <f>IF('Reported Performance Table'!D304="","",
  IF('Reported Performance Table'!E304="Yes",
   IF('Reported Performance Table'!F304="Premium","Premium_LUNA_CCT","LUNA_CCT"),
   IF('Reported Performance Table'!B304="Outdoor Luminaires",
    IF(OR('Reported Performance Table'!D304="Fuel Pump Canopy Luminaires",'Reported Performance Table'!D304="Sports Lighting"),
     IF('Reported Performance Table'!F304="Premium","Premium_Sports_and_Fuel_Pump_CCT", "Sports_and_Fuel_Pump_CCT"),
     IF('Reported Performance Table'!F304="Premium","Premium_Outdoor_CCT","Outdoor_CCT")),
    IF('Reported Performance Table'!F304="Premium","Premium_CCT","Reported_CCT"))))</f>
        <v/>
      </c>
      <c r="K304" t="str">
        <f>IF('Reported Performance Table'!D304="","",IF(J304="LUNA_CCT",VLOOKUP('Reported Performance Table'!D304,'Master List'!$B$45:$E$143,4,FALSE),"Reported_BUG"))</f>
        <v/>
      </c>
      <c r="L304" t="str">
        <f>IF('Reported Performance Table'!D304="","",IF(AND('Reported Performance Table'!$E304="Yes",OR('Reported Performance Table'!$D304='Master List'!$B$45,'Reported Performance Table'!$D304='Master List'!$B$46,'Reported Performance Table'!$D304='Master List'!$B$47,'Reported Performance Table'!$D304='Master List'!$B$49,'Reported Performance Table'!$D304='Master List'!$B$51,'Reported Performance Table'!$D304='Master List'!$B$115,'Reported Performance Table'!$D304='Master List'!$B$118,'Reported Performance Table'!$D304='Master List'!$B$142)),"LUNA_Dimming","Dimming_Capability_and_Range"))</f>
        <v/>
      </c>
    </row>
    <row r="305" spans="1:12" x14ac:dyDescent="0.3">
      <c r="A305" s="49">
        <v>312</v>
      </c>
      <c r="B305" s="50"/>
      <c r="D305" s="21" t="e">
        <f>VLOOKUP('Reported Performance Table'!C305,'Master List'!$B$22:$C$41,2,FALSE)</f>
        <v>#N/A</v>
      </c>
      <c r="E305" t="e">
        <f>VLOOKUP('Reported Performance Table'!D305,'Master List'!$B$45:$C$143,2,FALSE)</f>
        <v>#N/A</v>
      </c>
      <c r="F305" t="e">
        <f>VLOOKUP('Reported Performance Table'!C305,'Master List'!$B$22:$D$42,3,FALSE)</f>
        <v>#N/A</v>
      </c>
      <c r="G305" s="94" t="e">
        <f>VLOOKUP('Reported Performance Table'!B305,'Master List'!$B$11:$D$19,3,FALSE)</f>
        <v>#N/A</v>
      </c>
      <c r="H305" t="e">
        <f t="shared" si="4"/>
        <v>#N/A</v>
      </c>
      <c r="I305" t="e">
        <f>IF(VLOOKUP('Reported Performance Table'!D305,'Master List'!$B$45:$D$143,3,FALSE)="","No",VLOOKUP('Reported Performance Table'!D305,'Master List'!$B$45:$D$143,3,FALSE))</f>
        <v>#N/A</v>
      </c>
      <c r="J305" s="169" t="str">
        <f>IF('Reported Performance Table'!D305="","",
  IF('Reported Performance Table'!E305="Yes",
   IF('Reported Performance Table'!F305="Premium","Premium_LUNA_CCT","LUNA_CCT"),
   IF('Reported Performance Table'!B305="Outdoor Luminaires",
    IF(OR('Reported Performance Table'!D305="Fuel Pump Canopy Luminaires",'Reported Performance Table'!D305="Sports Lighting"),
     IF('Reported Performance Table'!F305="Premium","Premium_Sports_and_Fuel_Pump_CCT", "Sports_and_Fuel_Pump_CCT"),
     IF('Reported Performance Table'!F305="Premium","Premium_Outdoor_CCT","Outdoor_CCT")),
    IF('Reported Performance Table'!F305="Premium","Premium_CCT","Reported_CCT"))))</f>
        <v/>
      </c>
      <c r="K305" t="str">
        <f>IF('Reported Performance Table'!D305="","",IF(J305="LUNA_CCT",VLOOKUP('Reported Performance Table'!D305,'Master List'!$B$45:$E$143,4,FALSE),"Reported_BUG"))</f>
        <v/>
      </c>
      <c r="L305" t="str">
        <f>IF('Reported Performance Table'!D305="","",IF(AND('Reported Performance Table'!$E305="Yes",OR('Reported Performance Table'!$D305='Master List'!$B$45,'Reported Performance Table'!$D305='Master List'!$B$46,'Reported Performance Table'!$D305='Master List'!$B$47,'Reported Performance Table'!$D305='Master List'!$B$49,'Reported Performance Table'!$D305='Master List'!$B$51,'Reported Performance Table'!$D305='Master List'!$B$115,'Reported Performance Table'!$D305='Master List'!$B$118,'Reported Performance Table'!$D305='Master List'!$B$142)),"LUNA_Dimming","Dimming_Capability_and_Range"))</f>
        <v/>
      </c>
    </row>
    <row r="306" spans="1:12" x14ac:dyDescent="0.3">
      <c r="A306" s="49">
        <v>313</v>
      </c>
      <c r="B306" s="50"/>
      <c r="D306" s="21" t="e">
        <f>VLOOKUP('Reported Performance Table'!C306,'Master List'!$B$22:$C$41,2,FALSE)</f>
        <v>#N/A</v>
      </c>
      <c r="E306" t="e">
        <f>VLOOKUP('Reported Performance Table'!D306,'Master List'!$B$45:$C$143,2,FALSE)</f>
        <v>#N/A</v>
      </c>
      <c r="F306" t="e">
        <f>VLOOKUP('Reported Performance Table'!C306,'Master List'!$B$22:$D$42,3,FALSE)</f>
        <v>#N/A</v>
      </c>
      <c r="G306" s="94" t="e">
        <f>VLOOKUP('Reported Performance Table'!B306,'Master List'!$B$11:$D$19,3,FALSE)</f>
        <v>#N/A</v>
      </c>
      <c r="H306" t="e">
        <f t="shared" si="4"/>
        <v>#N/A</v>
      </c>
      <c r="I306" t="e">
        <f>IF(VLOOKUP('Reported Performance Table'!D306,'Master List'!$B$45:$D$143,3,FALSE)="","No",VLOOKUP('Reported Performance Table'!D306,'Master List'!$B$45:$D$143,3,FALSE))</f>
        <v>#N/A</v>
      </c>
      <c r="J306" s="169" t="str">
        <f>IF('Reported Performance Table'!D306="","",
  IF('Reported Performance Table'!E306="Yes",
   IF('Reported Performance Table'!F306="Premium","Premium_LUNA_CCT","LUNA_CCT"),
   IF('Reported Performance Table'!B306="Outdoor Luminaires",
    IF(OR('Reported Performance Table'!D306="Fuel Pump Canopy Luminaires",'Reported Performance Table'!D306="Sports Lighting"),
     IF('Reported Performance Table'!F306="Premium","Premium_Sports_and_Fuel_Pump_CCT", "Sports_and_Fuel_Pump_CCT"),
     IF('Reported Performance Table'!F306="Premium","Premium_Outdoor_CCT","Outdoor_CCT")),
    IF('Reported Performance Table'!F306="Premium","Premium_CCT","Reported_CCT"))))</f>
        <v/>
      </c>
      <c r="K306" t="str">
        <f>IF('Reported Performance Table'!D306="","",IF(J306="LUNA_CCT",VLOOKUP('Reported Performance Table'!D306,'Master List'!$B$45:$E$143,4,FALSE),"Reported_BUG"))</f>
        <v/>
      </c>
      <c r="L306" t="str">
        <f>IF('Reported Performance Table'!D306="","",IF(AND('Reported Performance Table'!$E306="Yes",OR('Reported Performance Table'!$D306='Master List'!$B$45,'Reported Performance Table'!$D306='Master List'!$B$46,'Reported Performance Table'!$D306='Master List'!$B$47,'Reported Performance Table'!$D306='Master List'!$B$49,'Reported Performance Table'!$D306='Master List'!$B$51,'Reported Performance Table'!$D306='Master List'!$B$115,'Reported Performance Table'!$D306='Master List'!$B$118,'Reported Performance Table'!$D306='Master List'!$B$142)),"LUNA_Dimming","Dimming_Capability_and_Range"))</f>
        <v/>
      </c>
    </row>
    <row r="307" spans="1:12" x14ac:dyDescent="0.3">
      <c r="A307" s="49">
        <v>314</v>
      </c>
      <c r="B307" s="50"/>
      <c r="D307" s="21" t="e">
        <f>VLOOKUP('Reported Performance Table'!C307,'Master List'!$B$22:$C$41,2,FALSE)</f>
        <v>#N/A</v>
      </c>
      <c r="E307" t="e">
        <f>VLOOKUP('Reported Performance Table'!D307,'Master List'!$B$45:$C$143,2,FALSE)</f>
        <v>#N/A</v>
      </c>
      <c r="F307" t="e">
        <f>VLOOKUP('Reported Performance Table'!C307,'Master List'!$B$22:$D$42,3,FALSE)</f>
        <v>#N/A</v>
      </c>
      <c r="G307" s="94" t="e">
        <f>VLOOKUP('Reported Performance Table'!B307,'Master List'!$B$11:$D$19,3,FALSE)</f>
        <v>#N/A</v>
      </c>
      <c r="H307" t="e">
        <f t="shared" si="4"/>
        <v>#N/A</v>
      </c>
      <c r="I307" t="e">
        <f>IF(VLOOKUP('Reported Performance Table'!D307,'Master List'!$B$45:$D$143,3,FALSE)="","No",VLOOKUP('Reported Performance Table'!D307,'Master List'!$B$45:$D$143,3,FALSE))</f>
        <v>#N/A</v>
      </c>
      <c r="J307" s="169" t="str">
        <f>IF('Reported Performance Table'!D307="","",
  IF('Reported Performance Table'!E307="Yes",
   IF('Reported Performance Table'!F307="Premium","Premium_LUNA_CCT","LUNA_CCT"),
   IF('Reported Performance Table'!B307="Outdoor Luminaires",
    IF(OR('Reported Performance Table'!D307="Fuel Pump Canopy Luminaires",'Reported Performance Table'!D307="Sports Lighting"),
     IF('Reported Performance Table'!F307="Premium","Premium_Sports_and_Fuel_Pump_CCT", "Sports_and_Fuel_Pump_CCT"),
     IF('Reported Performance Table'!F307="Premium","Premium_Outdoor_CCT","Outdoor_CCT")),
    IF('Reported Performance Table'!F307="Premium","Premium_CCT","Reported_CCT"))))</f>
        <v/>
      </c>
      <c r="K307" t="str">
        <f>IF('Reported Performance Table'!D307="","",IF(J307="LUNA_CCT",VLOOKUP('Reported Performance Table'!D307,'Master List'!$B$45:$E$143,4,FALSE),"Reported_BUG"))</f>
        <v/>
      </c>
      <c r="L307" t="str">
        <f>IF('Reported Performance Table'!D307="","",IF(AND('Reported Performance Table'!$E307="Yes",OR('Reported Performance Table'!$D307='Master List'!$B$45,'Reported Performance Table'!$D307='Master List'!$B$46,'Reported Performance Table'!$D307='Master List'!$B$47,'Reported Performance Table'!$D307='Master List'!$B$49,'Reported Performance Table'!$D307='Master List'!$B$51,'Reported Performance Table'!$D307='Master List'!$B$115,'Reported Performance Table'!$D307='Master List'!$B$118,'Reported Performance Table'!$D307='Master List'!$B$142)),"LUNA_Dimming","Dimming_Capability_and_Range"))</f>
        <v/>
      </c>
    </row>
    <row r="308" spans="1:12" x14ac:dyDescent="0.3">
      <c r="A308" s="49">
        <v>315</v>
      </c>
      <c r="B308" s="50"/>
      <c r="D308" s="21" t="e">
        <f>VLOOKUP('Reported Performance Table'!C308,'Master List'!$B$22:$C$41,2,FALSE)</f>
        <v>#N/A</v>
      </c>
      <c r="E308" t="e">
        <f>VLOOKUP('Reported Performance Table'!D308,'Master List'!$B$45:$C$143,2,FALSE)</f>
        <v>#N/A</v>
      </c>
      <c r="F308" t="e">
        <f>VLOOKUP('Reported Performance Table'!C308,'Master List'!$B$22:$D$42,3,FALSE)</f>
        <v>#N/A</v>
      </c>
      <c r="G308" s="94" t="e">
        <f>VLOOKUP('Reported Performance Table'!B308,'Master List'!$B$11:$D$19,3,FALSE)</f>
        <v>#N/A</v>
      </c>
      <c r="H308" t="e">
        <f t="shared" si="4"/>
        <v>#N/A</v>
      </c>
      <c r="I308" t="e">
        <f>IF(VLOOKUP('Reported Performance Table'!D308,'Master List'!$B$45:$D$143,3,FALSE)="","No",VLOOKUP('Reported Performance Table'!D308,'Master List'!$B$45:$D$143,3,FALSE))</f>
        <v>#N/A</v>
      </c>
      <c r="J308" s="169" t="str">
        <f>IF('Reported Performance Table'!D308="","",
  IF('Reported Performance Table'!E308="Yes",
   IF('Reported Performance Table'!F308="Premium","Premium_LUNA_CCT","LUNA_CCT"),
   IF('Reported Performance Table'!B308="Outdoor Luminaires",
    IF(OR('Reported Performance Table'!D308="Fuel Pump Canopy Luminaires",'Reported Performance Table'!D308="Sports Lighting"),
     IF('Reported Performance Table'!F308="Premium","Premium_Sports_and_Fuel_Pump_CCT", "Sports_and_Fuel_Pump_CCT"),
     IF('Reported Performance Table'!F308="Premium","Premium_Outdoor_CCT","Outdoor_CCT")),
    IF('Reported Performance Table'!F308="Premium","Premium_CCT","Reported_CCT"))))</f>
        <v/>
      </c>
      <c r="K308" t="str">
        <f>IF('Reported Performance Table'!D308="","",IF(J308="LUNA_CCT",VLOOKUP('Reported Performance Table'!D308,'Master List'!$B$45:$E$143,4,FALSE),"Reported_BUG"))</f>
        <v/>
      </c>
      <c r="L308" t="str">
        <f>IF('Reported Performance Table'!D308="","",IF(AND('Reported Performance Table'!$E308="Yes",OR('Reported Performance Table'!$D308='Master List'!$B$45,'Reported Performance Table'!$D308='Master List'!$B$46,'Reported Performance Table'!$D308='Master List'!$B$47,'Reported Performance Table'!$D308='Master List'!$B$49,'Reported Performance Table'!$D308='Master List'!$B$51,'Reported Performance Table'!$D308='Master List'!$B$115,'Reported Performance Table'!$D308='Master List'!$B$118,'Reported Performance Table'!$D308='Master List'!$B$142)),"LUNA_Dimming","Dimming_Capability_and_Range"))</f>
        <v/>
      </c>
    </row>
    <row r="309" spans="1:12" x14ac:dyDescent="0.3">
      <c r="A309" s="49">
        <v>316</v>
      </c>
      <c r="B309" s="50"/>
      <c r="D309" s="21" t="e">
        <f>VLOOKUP('Reported Performance Table'!C309,'Master List'!$B$22:$C$41,2,FALSE)</f>
        <v>#N/A</v>
      </c>
      <c r="E309" t="e">
        <f>VLOOKUP('Reported Performance Table'!D309,'Master List'!$B$45:$C$143,2,FALSE)</f>
        <v>#N/A</v>
      </c>
      <c r="F309" t="e">
        <f>VLOOKUP('Reported Performance Table'!C309,'Master List'!$B$22:$D$42,3,FALSE)</f>
        <v>#N/A</v>
      </c>
      <c r="G309" s="94" t="e">
        <f>VLOOKUP('Reported Performance Table'!B309,'Master List'!$B$11:$D$19,3,FALSE)</f>
        <v>#N/A</v>
      </c>
      <c r="H309" t="e">
        <f t="shared" si="4"/>
        <v>#N/A</v>
      </c>
      <c r="I309" t="e">
        <f>IF(VLOOKUP('Reported Performance Table'!D309,'Master List'!$B$45:$D$143,3,FALSE)="","No",VLOOKUP('Reported Performance Table'!D309,'Master List'!$B$45:$D$143,3,FALSE))</f>
        <v>#N/A</v>
      </c>
      <c r="J309" s="169" t="str">
        <f>IF('Reported Performance Table'!D309="","",
  IF('Reported Performance Table'!E309="Yes",
   IF('Reported Performance Table'!F309="Premium","Premium_LUNA_CCT","LUNA_CCT"),
   IF('Reported Performance Table'!B309="Outdoor Luminaires",
    IF(OR('Reported Performance Table'!D309="Fuel Pump Canopy Luminaires",'Reported Performance Table'!D309="Sports Lighting"),
     IF('Reported Performance Table'!F309="Premium","Premium_Sports_and_Fuel_Pump_CCT", "Sports_and_Fuel_Pump_CCT"),
     IF('Reported Performance Table'!F309="Premium","Premium_Outdoor_CCT","Outdoor_CCT")),
    IF('Reported Performance Table'!F309="Premium","Premium_CCT","Reported_CCT"))))</f>
        <v/>
      </c>
      <c r="K309" t="str">
        <f>IF('Reported Performance Table'!D309="","",IF(J309="LUNA_CCT",VLOOKUP('Reported Performance Table'!D309,'Master List'!$B$45:$E$143,4,FALSE),"Reported_BUG"))</f>
        <v/>
      </c>
      <c r="L309" t="str">
        <f>IF('Reported Performance Table'!D309="","",IF(AND('Reported Performance Table'!$E309="Yes",OR('Reported Performance Table'!$D309='Master List'!$B$45,'Reported Performance Table'!$D309='Master List'!$B$46,'Reported Performance Table'!$D309='Master List'!$B$47,'Reported Performance Table'!$D309='Master List'!$B$49,'Reported Performance Table'!$D309='Master List'!$B$51,'Reported Performance Table'!$D309='Master List'!$B$115,'Reported Performance Table'!$D309='Master List'!$B$118,'Reported Performance Table'!$D309='Master List'!$B$142)),"LUNA_Dimming","Dimming_Capability_and_Range"))</f>
        <v/>
      </c>
    </row>
    <row r="310" spans="1:12" x14ac:dyDescent="0.3">
      <c r="A310" s="49">
        <v>317</v>
      </c>
      <c r="B310" s="50"/>
      <c r="D310" s="21" t="e">
        <f>VLOOKUP('Reported Performance Table'!C310,'Master List'!$B$22:$C$41,2,FALSE)</f>
        <v>#N/A</v>
      </c>
      <c r="E310" t="e">
        <f>VLOOKUP('Reported Performance Table'!D310,'Master List'!$B$45:$C$143,2,FALSE)</f>
        <v>#N/A</v>
      </c>
      <c r="F310" t="e">
        <f>VLOOKUP('Reported Performance Table'!C310,'Master List'!$B$22:$D$42,3,FALSE)</f>
        <v>#N/A</v>
      </c>
      <c r="G310" s="94" t="e">
        <f>VLOOKUP('Reported Performance Table'!B310,'Master List'!$B$11:$D$19,3,FALSE)</f>
        <v>#N/A</v>
      </c>
      <c r="H310" t="e">
        <f t="shared" si="4"/>
        <v>#N/A</v>
      </c>
      <c r="I310" t="e">
        <f>IF(VLOOKUP('Reported Performance Table'!D310,'Master List'!$B$45:$D$143,3,FALSE)="","No",VLOOKUP('Reported Performance Table'!D310,'Master List'!$B$45:$D$143,3,FALSE))</f>
        <v>#N/A</v>
      </c>
      <c r="J310" s="169" t="str">
        <f>IF('Reported Performance Table'!D310="","",
  IF('Reported Performance Table'!E310="Yes",
   IF('Reported Performance Table'!F310="Premium","Premium_LUNA_CCT","LUNA_CCT"),
   IF('Reported Performance Table'!B310="Outdoor Luminaires",
    IF(OR('Reported Performance Table'!D310="Fuel Pump Canopy Luminaires",'Reported Performance Table'!D310="Sports Lighting"),
     IF('Reported Performance Table'!F310="Premium","Premium_Sports_and_Fuel_Pump_CCT", "Sports_and_Fuel_Pump_CCT"),
     IF('Reported Performance Table'!F310="Premium","Premium_Outdoor_CCT","Outdoor_CCT")),
    IF('Reported Performance Table'!F310="Premium","Premium_CCT","Reported_CCT"))))</f>
        <v/>
      </c>
      <c r="K310" t="str">
        <f>IF('Reported Performance Table'!D310="","",IF(J310="LUNA_CCT",VLOOKUP('Reported Performance Table'!D310,'Master List'!$B$45:$E$143,4,FALSE),"Reported_BUG"))</f>
        <v/>
      </c>
      <c r="L310" t="str">
        <f>IF('Reported Performance Table'!D310="","",IF(AND('Reported Performance Table'!$E310="Yes",OR('Reported Performance Table'!$D310='Master List'!$B$45,'Reported Performance Table'!$D310='Master List'!$B$46,'Reported Performance Table'!$D310='Master List'!$B$47,'Reported Performance Table'!$D310='Master List'!$B$49,'Reported Performance Table'!$D310='Master List'!$B$51,'Reported Performance Table'!$D310='Master List'!$B$115,'Reported Performance Table'!$D310='Master List'!$B$118,'Reported Performance Table'!$D310='Master List'!$B$142)),"LUNA_Dimming","Dimming_Capability_and_Range"))</f>
        <v/>
      </c>
    </row>
    <row r="311" spans="1:12" x14ac:dyDescent="0.3">
      <c r="A311" s="49">
        <v>318</v>
      </c>
      <c r="B311" s="50"/>
      <c r="D311" s="21" t="e">
        <f>VLOOKUP('Reported Performance Table'!C311,'Master List'!$B$22:$C$41,2,FALSE)</f>
        <v>#N/A</v>
      </c>
      <c r="E311" t="e">
        <f>VLOOKUP('Reported Performance Table'!D311,'Master List'!$B$45:$C$143,2,FALSE)</f>
        <v>#N/A</v>
      </c>
      <c r="F311" t="e">
        <f>VLOOKUP('Reported Performance Table'!C311,'Master List'!$B$22:$D$42,3,FALSE)</f>
        <v>#N/A</v>
      </c>
      <c r="G311" s="94" t="e">
        <f>VLOOKUP('Reported Performance Table'!B311,'Master List'!$B$11:$D$19,3,FALSE)</f>
        <v>#N/A</v>
      </c>
      <c r="H311" t="e">
        <f t="shared" si="4"/>
        <v>#N/A</v>
      </c>
      <c r="I311" t="e">
        <f>IF(VLOOKUP('Reported Performance Table'!D311,'Master List'!$B$45:$D$143,3,FALSE)="","No",VLOOKUP('Reported Performance Table'!D311,'Master List'!$B$45:$D$143,3,FALSE))</f>
        <v>#N/A</v>
      </c>
      <c r="J311" s="169" t="str">
        <f>IF('Reported Performance Table'!D311="","",
  IF('Reported Performance Table'!E311="Yes",
   IF('Reported Performance Table'!F311="Premium","Premium_LUNA_CCT","LUNA_CCT"),
   IF('Reported Performance Table'!B311="Outdoor Luminaires",
    IF(OR('Reported Performance Table'!D311="Fuel Pump Canopy Luminaires",'Reported Performance Table'!D311="Sports Lighting"),
     IF('Reported Performance Table'!F311="Premium","Premium_Sports_and_Fuel_Pump_CCT", "Sports_and_Fuel_Pump_CCT"),
     IF('Reported Performance Table'!F311="Premium","Premium_Outdoor_CCT","Outdoor_CCT")),
    IF('Reported Performance Table'!F311="Premium","Premium_CCT","Reported_CCT"))))</f>
        <v/>
      </c>
      <c r="K311" t="str">
        <f>IF('Reported Performance Table'!D311="","",IF(J311="LUNA_CCT",VLOOKUP('Reported Performance Table'!D311,'Master List'!$B$45:$E$143,4,FALSE),"Reported_BUG"))</f>
        <v/>
      </c>
      <c r="L311" t="str">
        <f>IF('Reported Performance Table'!D311="","",IF(AND('Reported Performance Table'!$E311="Yes",OR('Reported Performance Table'!$D311='Master List'!$B$45,'Reported Performance Table'!$D311='Master List'!$B$46,'Reported Performance Table'!$D311='Master List'!$B$47,'Reported Performance Table'!$D311='Master List'!$B$49,'Reported Performance Table'!$D311='Master List'!$B$51,'Reported Performance Table'!$D311='Master List'!$B$115,'Reported Performance Table'!$D311='Master List'!$B$118,'Reported Performance Table'!$D311='Master List'!$B$142)),"LUNA_Dimming","Dimming_Capability_and_Range"))</f>
        <v/>
      </c>
    </row>
    <row r="312" spans="1:12" x14ac:dyDescent="0.3">
      <c r="A312" s="49">
        <v>319</v>
      </c>
      <c r="B312" s="50"/>
      <c r="D312" s="21" t="e">
        <f>VLOOKUP('Reported Performance Table'!C312,'Master List'!$B$22:$C$41,2,FALSE)</f>
        <v>#N/A</v>
      </c>
      <c r="E312" t="e">
        <f>VLOOKUP('Reported Performance Table'!D312,'Master List'!$B$45:$C$143,2,FALSE)</f>
        <v>#N/A</v>
      </c>
      <c r="F312" t="e">
        <f>VLOOKUP('Reported Performance Table'!C312,'Master List'!$B$22:$D$42,3,FALSE)</f>
        <v>#N/A</v>
      </c>
      <c r="G312" s="94" t="e">
        <f>VLOOKUP('Reported Performance Table'!B312,'Master List'!$B$11:$D$19,3,FALSE)</f>
        <v>#N/A</v>
      </c>
      <c r="H312" t="e">
        <f t="shared" si="4"/>
        <v>#N/A</v>
      </c>
      <c r="I312" t="e">
        <f>IF(VLOOKUP('Reported Performance Table'!D312,'Master List'!$B$45:$D$143,3,FALSE)="","No",VLOOKUP('Reported Performance Table'!D312,'Master List'!$B$45:$D$143,3,FALSE))</f>
        <v>#N/A</v>
      </c>
      <c r="J312" s="169" t="str">
        <f>IF('Reported Performance Table'!D312="","",
  IF('Reported Performance Table'!E312="Yes",
   IF('Reported Performance Table'!F312="Premium","Premium_LUNA_CCT","LUNA_CCT"),
   IF('Reported Performance Table'!B312="Outdoor Luminaires",
    IF(OR('Reported Performance Table'!D312="Fuel Pump Canopy Luminaires",'Reported Performance Table'!D312="Sports Lighting"),
     IF('Reported Performance Table'!F312="Premium","Premium_Sports_and_Fuel_Pump_CCT", "Sports_and_Fuel_Pump_CCT"),
     IF('Reported Performance Table'!F312="Premium","Premium_Outdoor_CCT","Outdoor_CCT")),
    IF('Reported Performance Table'!F312="Premium","Premium_CCT","Reported_CCT"))))</f>
        <v/>
      </c>
      <c r="K312" t="str">
        <f>IF('Reported Performance Table'!D312="","",IF(J312="LUNA_CCT",VLOOKUP('Reported Performance Table'!D312,'Master List'!$B$45:$E$143,4,FALSE),"Reported_BUG"))</f>
        <v/>
      </c>
      <c r="L312" t="str">
        <f>IF('Reported Performance Table'!D312="","",IF(AND('Reported Performance Table'!$E312="Yes",OR('Reported Performance Table'!$D312='Master List'!$B$45,'Reported Performance Table'!$D312='Master List'!$B$46,'Reported Performance Table'!$D312='Master List'!$B$47,'Reported Performance Table'!$D312='Master List'!$B$49,'Reported Performance Table'!$D312='Master List'!$B$51,'Reported Performance Table'!$D312='Master List'!$B$115,'Reported Performance Table'!$D312='Master List'!$B$118,'Reported Performance Table'!$D312='Master List'!$B$142)),"LUNA_Dimming","Dimming_Capability_and_Range"))</f>
        <v/>
      </c>
    </row>
    <row r="313" spans="1:12" x14ac:dyDescent="0.3">
      <c r="A313" s="49">
        <v>320</v>
      </c>
      <c r="B313" s="50"/>
      <c r="D313" s="21" t="e">
        <f>VLOOKUP('Reported Performance Table'!C313,'Master List'!$B$22:$C$41,2,FALSE)</f>
        <v>#N/A</v>
      </c>
      <c r="E313" t="e">
        <f>VLOOKUP('Reported Performance Table'!D313,'Master List'!$B$45:$C$143,2,FALSE)</f>
        <v>#N/A</v>
      </c>
      <c r="F313" t="e">
        <f>VLOOKUP('Reported Performance Table'!C313,'Master List'!$B$22:$D$42,3,FALSE)</f>
        <v>#N/A</v>
      </c>
      <c r="G313" s="94" t="e">
        <f>VLOOKUP('Reported Performance Table'!B313,'Master List'!$B$11:$D$19,3,FALSE)</f>
        <v>#N/A</v>
      </c>
      <c r="H313" t="e">
        <f t="shared" si="4"/>
        <v>#N/A</v>
      </c>
      <c r="I313" t="e">
        <f>IF(VLOOKUP('Reported Performance Table'!D313,'Master List'!$B$45:$D$143,3,FALSE)="","No",VLOOKUP('Reported Performance Table'!D313,'Master List'!$B$45:$D$143,3,FALSE))</f>
        <v>#N/A</v>
      </c>
      <c r="J313" s="169" t="str">
        <f>IF('Reported Performance Table'!D313="","",
  IF('Reported Performance Table'!E313="Yes",
   IF('Reported Performance Table'!F313="Premium","Premium_LUNA_CCT","LUNA_CCT"),
   IF('Reported Performance Table'!B313="Outdoor Luminaires",
    IF(OR('Reported Performance Table'!D313="Fuel Pump Canopy Luminaires",'Reported Performance Table'!D313="Sports Lighting"),
     IF('Reported Performance Table'!F313="Premium","Premium_Sports_and_Fuel_Pump_CCT", "Sports_and_Fuel_Pump_CCT"),
     IF('Reported Performance Table'!F313="Premium","Premium_Outdoor_CCT","Outdoor_CCT")),
    IF('Reported Performance Table'!F313="Premium","Premium_CCT","Reported_CCT"))))</f>
        <v/>
      </c>
      <c r="K313" t="str">
        <f>IF('Reported Performance Table'!D313="","",IF(J313="LUNA_CCT",VLOOKUP('Reported Performance Table'!D313,'Master List'!$B$45:$E$143,4,FALSE),"Reported_BUG"))</f>
        <v/>
      </c>
      <c r="L313" t="str">
        <f>IF('Reported Performance Table'!D313="","",IF(AND('Reported Performance Table'!$E313="Yes",OR('Reported Performance Table'!$D313='Master List'!$B$45,'Reported Performance Table'!$D313='Master List'!$B$46,'Reported Performance Table'!$D313='Master List'!$B$47,'Reported Performance Table'!$D313='Master List'!$B$49,'Reported Performance Table'!$D313='Master List'!$B$51,'Reported Performance Table'!$D313='Master List'!$B$115,'Reported Performance Table'!$D313='Master List'!$B$118,'Reported Performance Table'!$D313='Master List'!$B$142)),"LUNA_Dimming","Dimming_Capability_and_Range"))</f>
        <v/>
      </c>
    </row>
    <row r="314" spans="1:12" x14ac:dyDescent="0.3">
      <c r="A314" s="49">
        <v>321</v>
      </c>
      <c r="B314" s="50"/>
      <c r="D314" s="21" t="e">
        <f>VLOOKUP('Reported Performance Table'!C314,'Master List'!$B$22:$C$41,2,FALSE)</f>
        <v>#N/A</v>
      </c>
      <c r="E314" t="e">
        <f>VLOOKUP('Reported Performance Table'!D314,'Master List'!$B$45:$C$143,2,FALSE)</f>
        <v>#N/A</v>
      </c>
      <c r="F314" t="e">
        <f>VLOOKUP('Reported Performance Table'!C314,'Master List'!$B$22:$D$42,3,FALSE)</f>
        <v>#N/A</v>
      </c>
      <c r="G314" s="94" t="e">
        <f>VLOOKUP('Reported Performance Table'!B314,'Master List'!$B$11:$D$19,3,FALSE)</f>
        <v>#N/A</v>
      </c>
      <c r="H314" t="e">
        <f t="shared" si="4"/>
        <v>#N/A</v>
      </c>
      <c r="I314" t="e">
        <f>IF(VLOOKUP('Reported Performance Table'!D314,'Master List'!$B$45:$D$143,3,FALSE)="","No",VLOOKUP('Reported Performance Table'!D314,'Master List'!$B$45:$D$143,3,FALSE))</f>
        <v>#N/A</v>
      </c>
      <c r="J314" s="169" t="str">
        <f>IF('Reported Performance Table'!D314="","",
  IF('Reported Performance Table'!E314="Yes",
   IF('Reported Performance Table'!F314="Premium","Premium_LUNA_CCT","LUNA_CCT"),
   IF('Reported Performance Table'!B314="Outdoor Luminaires",
    IF(OR('Reported Performance Table'!D314="Fuel Pump Canopy Luminaires",'Reported Performance Table'!D314="Sports Lighting"),
     IF('Reported Performance Table'!F314="Premium","Premium_Sports_and_Fuel_Pump_CCT", "Sports_and_Fuel_Pump_CCT"),
     IF('Reported Performance Table'!F314="Premium","Premium_Outdoor_CCT","Outdoor_CCT")),
    IF('Reported Performance Table'!F314="Premium","Premium_CCT","Reported_CCT"))))</f>
        <v/>
      </c>
      <c r="K314" t="str">
        <f>IF('Reported Performance Table'!D314="","",IF(J314="LUNA_CCT",VLOOKUP('Reported Performance Table'!D314,'Master List'!$B$45:$E$143,4,FALSE),"Reported_BUG"))</f>
        <v/>
      </c>
      <c r="L314" t="str">
        <f>IF('Reported Performance Table'!D314="","",IF(AND('Reported Performance Table'!$E314="Yes",OR('Reported Performance Table'!$D314='Master List'!$B$45,'Reported Performance Table'!$D314='Master List'!$B$46,'Reported Performance Table'!$D314='Master List'!$B$47,'Reported Performance Table'!$D314='Master List'!$B$49,'Reported Performance Table'!$D314='Master List'!$B$51,'Reported Performance Table'!$D314='Master List'!$B$115,'Reported Performance Table'!$D314='Master List'!$B$118,'Reported Performance Table'!$D314='Master List'!$B$142)),"LUNA_Dimming","Dimming_Capability_and_Range"))</f>
        <v/>
      </c>
    </row>
    <row r="315" spans="1:12" x14ac:dyDescent="0.3">
      <c r="A315" s="49">
        <v>322</v>
      </c>
      <c r="B315" s="50"/>
      <c r="D315" s="21" t="e">
        <f>VLOOKUP('Reported Performance Table'!C315,'Master List'!$B$22:$C$41,2,FALSE)</f>
        <v>#N/A</v>
      </c>
      <c r="E315" t="e">
        <f>VLOOKUP('Reported Performance Table'!D315,'Master List'!$B$45:$C$143,2,FALSE)</f>
        <v>#N/A</v>
      </c>
      <c r="F315" t="e">
        <f>VLOOKUP('Reported Performance Table'!C315,'Master List'!$B$22:$D$42,3,FALSE)</f>
        <v>#N/A</v>
      </c>
      <c r="G315" s="94" t="e">
        <f>VLOOKUP('Reported Performance Table'!B315,'Master List'!$B$11:$D$19,3,FALSE)</f>
        <v>#N/A</v>
      </c>
      <c r="H315" t="e">
        <f t="shared" si="4"/>
        <v>#N/A</v>
      </c>
      <c r="I315" t="e">
        <f>IF(VLOOKUP('Reported Performance Table'!D315,'Master List'!$B$45:$D$143,3,FALSE)="","No",VLOOKUP('Reported Performance Table'!D315,'Master List'!$B$45:$D$143,3,FALSE))</f>
        <v>#N/A</v>
      </c>
      <c r="J315" s="169" t="str">
        <f>IF('Reported Performance Table'!D315="","",
  IF('Reported Performance Table'!E315="Yes",
   IF('Reported Performance Table'!F315="Premium","Premium_LUNA_CCT","LUNA_CCT"),
   IF('Reported Performance Table'!B315="Outdoor Luminaires",
    IF(OR('Reported Performance Table'!D315="Fuel Pump Canopy Luminaires",'Reported Performance Table'!D315="Sports Lighting"),
     IF('Reported Performance Table'!F315="Premium","Premium_Sports_and_Fuel_Pump_CCT", "Sports_and_Fuel_Pump_CCT"),
     IF('Reported Performance Table'!F315="Premium","Premium_Outdoor_CCT","Outdoor_CCT")),
    IF('Reported Performance Table'!F315="Premium","Premium_CCT","Reported_CCT"))))</f>
        <v/>
      </c>
      <c r="K315" t="str">
        <f>IF('Reported Performance Table'!D315="","",IF(J315="LUNA_CCT",VLOOKUP('Reported Performance Table'!D315,'Master List'!$B$45:$E$143,4,FALSE),"Reported_BUG"))</f>
        <v/>
      </c>
      <c r="L315" t="str">
        <f>IF('Reported Performance Table'!D315="","",IF(AND('Reported Performance Table'!$E315="Yes",OR('Reported Performance Table'!$D315='Master List'!$B$45,'Reported Performance Table'!$D315='Master List'!$B$46,'Reported Performance Table'!$D315='Master List'!$B$47,'Reported Performance Table'!$D315='Master List'!$B$49,'Reported Performance Table'!$D315='Master List'!$B$51,'Reported Performance Table'!$D315='Master List'!$B$115,'Reported Performance Table'!$D315='Master List'!$B$118,'Reported Performance Table'!$D315='Master List'!$B$142)),"LUNA_Dimming","Dimming_Capability_and_Range"))</f>
        <v/>
      </c>
    </row>
    <row r="316" spans="1:12" x14ac:dyDescent="0.3">
      <c r="A316" s="49">
        <v>323</v>
      </c>
      <c r="B316" s="50"/>
      <c r="D316" s="21" t="e">
        <f>VLOOKUP('Reported Performance Table'!C316,'Master List'!$B$22:$C$41,2,FALSE)</f>
        <v>#N/A</v>
      </c>
      <c r="E316" t="e">
        <f>VLOOKUP('Reported Performance Table'!D316,'Master List'!$B$45:$C$143,2,FALSE)</f>
        <v>#N/A</v>
      </c>
      <c r="F316" t="e">
        <f>VLOOKUP('Reported Performance Table'!C316,'Master List'!$B$22:$D$42,3,FALSE)</f>
        <v>#N/A</v>
      </c>
      <c r="G316" s="94" t="e">
        <f>VLOOKUP('Reported Performance Table'!B316,'Master List'!$B$11:$D$19,3,FALSE)</f>
        <v>#N/A</v>
      </c>
      <c r="H316" t="e">
        <f t="shared" si="4"/>
        <v>#N/A</v>
      </c>
      <c r="I316" t="e">
        <f>IF(VLOOKUP('Reported Performance Table'!D316,'Master List'!$B$45:$D$143,3,FALSE)="","No",VLOOKUP('Reported Performance Table'!D316,'Master List'!$B$45:$D$143,3,FALSE))</f>
        <v>#N/A</v>
      </c>
      <c r="J316" s="169" t="str">
        <f>IF('Reported Performance Table'!D316="","",
  IF('Reported Performance Table'!E316="Yes",
   IF('Reported Performance Table'!F316="Premium","Premium_LUNA_CCT","LUNA_CCT"),
   IF('Reported Performance Table'!B316="Outdoor Luminaires",
    IF(OR('Reported Performance Table'!D316="Fuel Pump Canopy Luminaires",'Reported Performance Table'!D316="Sports Lighting"),
     IF('Reported Performance Table'!F316="Premium","Premium_Sports_and_Fuel_Pump_CCT", "Sports_and_Fuel_Pump_CCT"),
     IF('Reported Performance Table'!F316="Premium","Premium_Outdoor_CCT","Outdoor_CCT")),
    IF('Reported Performance Table'!F316="Premium","Premium_CCT","Reported_CCT"))))</f>
        <v/>
      </c>
      <c r="K316" t="str">
        <f>IF('Reported Performance Table'!D316="","",IF(J316="LUNA_CCT",VLOOKUP('Reported Performance Table'!D316,'Master List'!$B$45:$E$143,4,FALSE),"Reported_BUG"))</f>
        <v/>
      </c>
      <c r="L316" t="str">
        <f>IF('Reported Performance Table'!D316="","",IF(AND('Reported Performance Table'!$E316="Yes",OR('Reported Performance Table'!$D316='Master List'!$B$45,'Reported Performance Table'!$D316='Master List'!$B$46,'Reported Performance Table'!$D316='Master List'!$B$47,'Reported Performance Table'!$D316='Master List'!$B$49,'Reported Performance Table'!$D316='Master List'!$B$51,'Reported Performance Table'!$D316='Master List'!$B$115,'Reported Performance Table'!$D316='Master List'!$B$118,'Reported Performance Table'!$D316='Master List'!$B$142)),"LUNA_Dimming","Dimming_Capability_and_Range"))</f>
        <v/>
      </c>
    </row>
    <row r="317" spans="1:12" x14ac:dyDescent="0.3">
      <c r="A317" s="49">
        <v>324</v>
      </c>
      <c r="B317" s="50"/>
      <c r="D317" s="21" t="e">
        <f>VLOOKUP('Reported Performance Table'!C317,'Master List'!$B$22:$C$41,2,FALSE)</f>
        <v>#N/A</v>
      </c>
      <c r="E317" t="e">
        <f>VLOOKUP('Reported Performance Table'!D317,'Master List'!$B$45:$C$143,2,FALSE)</f>
        <v>#N/A</v>
      </c>
      <c r="F317" t="e">
        <f>VLOOKUP('Reported Performance Table'!C317,'Master List'!$B$22:$D$42,3,FALSE)</f>
        <v>#N/A</v>
      </c>
      <c r="G317" s="94" t="e">
        <f>VLOOKUP('Reported Performance Table'!B317,'Master List'!$B$11:$D$19,3,FALSE)</f>
        <v>#N/A</v>
      </c>
      <c r="H317" t="e">
        <f t="shared" si="4"/>
        <v>#N/A</v>
      </c>
      <c r="I317" t="e">
        <f>IF(VLOOKUP('Reported Performance Table'!D317,'Master List'!$B$45:$D$143,3,FALSE)="","No",VLOOKUP('Reported Performance Table'!D317,'Master List'!$B$45:$D$143,3,FALSE))</f>
        <v>#N/A</v>
      </c>
      <c r="J317" s="169" t="str">
        <f>IF('Reported Performance Table'!D317="","",
  IF('Reported Performance Table'!E317="Yes",
   IF('Reported Performance Table'!F317="Premium","Premium_LUNA_CCT","LUNA_CCT"),
   IF('Reported Performance Table'!B317="Outdoor Luminaires",
    IF(OR('Reported Performance Table'!D317="Fuel Pump Canopy Luminaires",'Reported Performance Table'!D317="Sports Lighting"),
     IF('Reported Performance Table'!F317="Premium","Premium_Sports_and_Fuel_Pump_CCT", "Sports_and_Fuel_Pump_CCT"),
     IF('Reported Performance Table'!F317="Premium","Premium_Outdoor_CCT","Outdoor_CCT")),
    IF('Reported Performance Table'!F317="Premium","Premium_CCT","Reported_CCT"))))</f>
        <v/>
      </c>
      <c r="K317" t="str">
        <f>IF('Reported Performance Table'!D317="","",IF(J317="LUNA_CCT",VLOOKUP('Reported Performance Table'!D317,'Master List'!$B$45:$E$143,4,FALSE),"Reported_BUG"))</f>
        <v/>
      </c>
      <c r="L317" t="str">
        <f>IF('Reported Performance Table'!D317="","",IF(AND('Reported Performance Table'!$E317="Yes",OR('Reported Performance Table'!$D317='Master List'!$B$45,'Reported Performance Table'!$D317='Master List'!$B$46,'Reported Performance Table'!$D317='Master List'!$B$47,'Reported Performance Table'!$D317='Master List'!$B$49,'Reported Performance Table'!$D317='Master List'!$B$51,'Reported Performance Table'!$D317='Master List'!$B$115,'Reported Performance Table'!$D317='Master List'!$B$118,'Reported Performance Table'!$D317='Master List'!$B$142)),"LUNA_Dimming","Dimming_Capability_and_Range"))</f>
        <v/>
      </c>
    </row>
    <row r="318" spans="1:12" x14ac:dyDescent="0.3">
      <c r="A318" s="49">
        <v>325</v>
      </c>
      <c r="B318" s="50"/>
      <c r="D318" s="21" t="e">
        <f>VLOOKUP('Reported Performance Table'!C318,'Master List'!$B$22:$C$41,2,FALSE)</f>
        <v>#N/A</v>
      </c>
      <c r="E318" t="e">
        <f>VLOOKUP('Reported Performance Table'!D318,'Master List'!$B$45:$C$143,2,FALSE)</f>
        <v>#N/A</v>
      </c>
      <c r="F318" t="e">
        <f>VLOOKUP('Reported Performance Table'!C318,'Master List'!$B$22:$D$42,3,FALSE)</f>
        <v>#N/A</v>
      </c>
      <c r="G318" s="94" t="e">
        <f>VLOOKUP('Reported Performance Table'!B318,'Master List'!$B$11:$D$19,3,FALSE)</f>
        <v>#N/A</v>
      </c>
      <c r="H318" t="e">
        <f t="shared" si="4"/>
        <v>#N/A</v>
      </c>
      <c r="I318" t="e">
        <f>IF(VLOOKUP('Reported Performance Table'!D318,'Master List'!$B$45:$D$143,3,FALSE)="","No",VLOOKUP('Reported Performance Table'!D318,'Master List'!$B$45:$D$143,3,FALSE))</f>
        <v>#N/A</v>
      </c>
      <c r="J318" s="169" t="str">
        <f>IF('Reported Performance Table'!D318="","",
  IF('Reported Performance Table'!E318="Yes",
   IF('Reported Performance Table'!F318="Premium","Premium_LUNA_CCT","LUNA_CCT"),
   IF('Reported Performance Table'!B318="Outdoor Luminaires",
    IF(OR('Reported Performance Table'!D318="Fuel Pump Canopy Luminaires",'Reported Performance Table'!D318="Sports Lighting"),
     IF('Reported Performance Table'!F318="Premium","Premium_Sports_and_Fuel_Pump_CCT", "Sports_and_Fuel_Pump_CCT"),
     IF('Reported Performance Table'!F318="Premium","Premium_Outdoor_CCT","Outdoor_CCT")),
    IF('Reported Performance Table'!F318="Premium","Premium_CCT","Reported_CCT"))))</f>
        <v/>
      </c>
      <c r="K318" t="str">
        <f>IF('Reported Performance Table'!D318="","",IF(J318="LUNA_CCT",VLOOKUP('Reported Performance Table'!D318,'Master List'!$B$45:$E$143,4,FALSE),"Reported_BUG"))</f>
        <v/>
      </c>
      <c r="L318" t="str">
        <f>IF('Reported Performance Table'!D318="","",IF(AND('Reported Performance Table'!$E318="Yes",OR('Reported Performance Table'!$D318='Master List'!$B$45,'Reported Performance Table'!$D318='Master List'!$B$46,'Reported Performance Table'!$D318='Master List'!$B$47,'Reported Performance Table'!$D318='Master List'!$B$49,'Reported Performance Table'!$D318='Master List'!$B$51,'Reported Performance Table'!$D318='Master List'!$B$115,'Reported Performance Table'!$D318='Master List'!$B$118,'Reported Performance Table'!$D318='Master List'!$B$142)),"LUNA_Dimming","Dimming_Capability_and_Range"))</f>
        <v/>
      </c>
    </row>
    <row r="319" spans="1:12" x14ac:dyDescent="0.3">
      <c r="A319" s="49">
        <v>326</v>
      </c>
      <c r="B319" s="50"/>
      <c r="D319" s="21" t="e">
        <f>VLOOKUP('Reported Performance Table'!C319,'Master List'!$B$22:$C$41,2,FALSE)</f>
        <v>#N/A</v>
      </c>
      <c r="E319" t="e">
        <f>VLOOKUP('Reported Performance Table'!D319,'Master List'!$B$45:$C$143,2,FALSE)</f>
        <v>#N/A</v>
      </c>
      <c r="F319" t="e">
        <f>VLOOKUP('Reported Performance Table'!C319,'Master List'!$B$22:$D$42,3,FALSE)</f>
        <v>#N/A</v>
      </c>
      <c r="G319" s="94" t="e">
        <f>VLOOKUP('Reported Performance Table'!B319,'Master List'!$B$11:$D$19,3,FALSE)</f>
        <v>#N/A</v>
      </c>
      <c r="H319" t="e">
        <f t="shared" si="4"/>
        <v>#N/A</v>
      </c>
      <c r="I319" t="e">
        <f>IF(VLOOKUP('Reported Performance Table'!D319,'Master List'!$B$45:$D$143,3,FALSE)="","No",VLOOKUP('Reported Performance Table'!D319,'Master List'!$B$45:$D$143,3,FALSE))</f>
        <v>#N/A</v>
      </c>
      <c r="J319" s="169" t="str">
        <f>IF('Reported Performance Table'!D319="","",
  IF('Reported Performance Table'!E319="Yes",
   IF('Reported Performance Table'!F319="Premium","Premium_LUNA_CCT","LUNA_CCT"),
   IF('Reported Performance Table'!B319="Outdoor Luminaires",
    IF(OR('Reported Performance Table'!D319="Fuel Pump Canopy Luminaires",'Reported Performance Table'!D319="Sports Lighting"),
     IF('Reported Performance Table'!F319="Premium","Premium_Sports_and_Fuel_Pump_CCT", "Sports_and_Fuel_Pump_CCT"),
     IF('Reported Performance Table'!F319="Premium","Premium_Outdoor_CCT","Outdoor_CCT")),
    IF('Reported Performance Table'!F319="Premium","Premium_CCT","Reported_CCT"))))</f>
        <v/>
      </c>
      <c r="K319" t="str">
        <f>IF('Reported Performance Table'!D319="","",IF(J319="LUNA_CCT",VLOOKUP('Reported Performance Table'!D319,'Master List'!$B$45:$E$143,4,FALSE),"Reported_BUG"))</f>
        <v/>
      </c>
      <c r="L319" t="str">
        <f>IF('Reported Performance Table'!D319="","",IF(AND('Reported Performance Table'!$E319="Yes",OR('Reported Performance Table'!$D319='Master List'!$B$45,'Reported Performance Table'!$D319='Master List'!$B$46,'Reported Performance Table'!$D319='Master List'!$B$47,'Reported Performance Table'!$D319='Master List'!$B$49,'Reported Performance Table'!$D319='Master List'!$B$51,'Reported Performance Table'!$D319='Master List'!$B$115,'Reported Performance Table'!$D319='Master List'!$B$118,'Reported Performance Table'!$D319='Master List'!$B$142)),"LUNA_Dimming","Dimming_Capability_and_Range"))</f>
        <v/>
      </c>
    </row>
    <row r="320" spans="1:12" x14ac:dyDescent="0.3">
      <c r="A320" s="49">
        <v>327</v>
      </c>
      <c r="B320" s="50"/>
      <c r="D320" s="21" t="e">
        <f>VLOOKUP('Reported Performance Table'!C320,'Master List'!$B$22:$C$41,2,FALSE)</f>
        <v>#N/A</v>
      </c>
      <c r="E320" t="e">
        <f>VLOOKUP('Reported Performance Table'!D320,'Master List'!$B$45:$C$143,2,FALSE)</f>
        <v>#N/A</v>
      </c>
      <c r="F320" t="e">
        <f>VLOOKUP('Reported Performance Table'!C320,'Master List'!$B$22:$D$42,3,FALSE)</f>
        <v>#N/A</v>
      </c>
      <c r="G320" s="94" t="e">
        <f>VLOOKUP('Reported Performance Table'!B320,'Master List'!$B$11:$D$19,3,FALSE)</f>
        <v>#N/A</v>
      </c>
      <c r="H320" t="e">
        <f t="shared" si="4"/>
        <v>#N/A</v>
      </c>
      <c r="I320" t="e">
        <f>IF(VLOOKUP('Reported Performance Table'!D320,'Master List'!$B$45:$D$143,3,FALSE)="","No",VLOOKUP('Reported Performance Table'!D320,'Master List'!$B$45:$D$143,3,FALSE))</f>
        <v>#N/A</v>
      </c>
      <c r="J320" s="169" t="str">
        <f>IF('Reported Performance Table'!D320="","",
  IF('Reported Performance Table'!E320="Yes",
   IF('Reported Performance Table'!F320="Premium","Premium_LUNA_CCT","LUNA_CCT"),
   IF('Reported Performance Table'!B320="Outdoor Luminaires",
    IF(OR('Reported Performance Table'!D320="Fuel Pump Canopy Luminaires",'Reported Performance Table'!D320="Sports Lighting"),
     IF('Reported Performance Table'!F320="Premium","Premium_Sports_and_Fuel_Pump_CCT", "Sports_and_Fuel_Pump_CCT"),
     IF('Reported Performance Table'!F320="Premium","Premium_Outdoor_CCT","Outdoor_CCT")),
    IF('Reported Performance Table'!F320="Premium","Premium_CCT","Reported_CCT"))))</f>
        <v/>
      </c>
      <c r="K320" t="str">
        <f>IF('Reported Performance Table'!D320="","",IF(J320="LUNA_CCT",VLOOKUP('Reported Performance Table'!D320,'Master List'!$B$45:$E$143,4,FALSE),"Reported_BUG"))</f>
        <v/>
      </c>
      <c r="L320" t="str">
        <f>IF('Reported Performance Table'!D320="","",IF(AND('Reported Performance Table'!$E320="Yes",OR('Reported Performance Table'!$D320='Master List'!$B$45,'Reported Performance Table'!$D320='Master List'!$B$46,'Reported Performance Table'!$D320='Master List'!$B$47,'Reported Performance Table'!$D320='Master List'!$B$49,'Reported Performance Table'!$D320='Master List'!$B$51,'Reported Performance Table'!$D320='Master List'!$B$115,'Reported Performance Table'!$D320='Master List'!$B$118,'Reported Performance Table'!$D320='Master List'!$B$142)),"LUNA_Dimming","Dimming_Capability_and_Range"))</f>
        <v/>
      </c>
    </row>
    <row r="321" spans="1:12" x14ac:dyDescent="0.3">
      <c r="A321" s="49">
        <v>328</v>
      </c>
      <c r="B321" s="50"/>
      <c r="D321" s="21" t="e">
        <f>VLOOKUP('Reported Performance Table'!C321,'Master List'!$B$22:$C$41,2,FALSE)</f>
        <v>#N/A</v>
      </c>
      <c r="E321" t="e">
        <f>VLOOKUP('Reported Performance Table'!D321,'Master List'!$B$45:$C$143,2,FALSE)</f>
        <v>#N/A</v>
      </c>
      <c r="F321" t="e">
        <f>VLOOKUP('Reported Performance Table'!C321,'Master List'!$B$22:$D$42,3,FALSE)</f>
        <v>#N/A</v>
      </c>
      <c r="G321" s="94" t="e">
        <f>VLOOKUP('Reported Performance Table'!B321,'Master List'!$B$11:$D$19,3,FALSE)</f>
        <v>#N/A</v>
      </c>
      <c r="H321" t="e">
        <f t="shared" si="4"/>
        <v>#N/A</v>
      </c>
      <c r="I321" t="e">
        <f>IF(VLOOKUP('Reported Performance Table'!D321,'Master List'!$B$45:$D$143,3,FALSE)="","No",VLOOKUP('Reported Performance Table'!D321,'Master List'!$B$45:$D$143,3,FALSE))</f>
        <v>#N/A</v>
      </c>
      <c r="J321" s="169" t="str">
        <f>IF('Reported Performance Table'!D321="","",
  IF('Reported Performance Table'!E321="Yes",
   IF('Reported Performance Table'!F321="Premium","Premium_LUNA_CCT","LUNA_CCT"),
   IF('Reported Performance Table'!B321="Outdoor Luminaires",
    IF(OR('Reported Performance Table'!D321="Fuel Pump Canopy Luminaires",'Reported Performance Table'!D321="Sports Lighting"),
     IF('Reported Performance Table'!F321="Premium","Premium_Sports_and_Fuel_Pump_CCT", "Sports_and_Fuel_Pump_CCT"),
     IF('Reported Performance Table'!F321="Premium","Premium_Outdoor_CCT","Outdoor_CCT")),
    IF('Reported Performance Table'!F321="Premium","Premium_CCT","Reported_CCT"))))</f>
        <v/>
      </c>
      <c r="K321" t="str">
        <f>IF('Reported Performance Table'!D321="","",IF(J321="LUNA_CCT",VLOOKUP('Reported Performance Table'!D321,'Master List'!$B$45:$E$143,4,FALSE),"Reported_BUG"))</f>
        <v/>
      </c>
      <c r="L321" t="str">
        <f>IF('Reported Performance Table'!D321="","",IF(AND('Reported Performance Table'!$E321="Yes",OR('Reported Performance Table'!$D321='Master List'!$B$45,'Reported Performance Table'!$D321='Master List'!$B$46,'Reported Performance Table'!$D321='Master List'!$B$47,'Reported Performance Table'!$D321='Master List'!$B$49,'Reported Performance Table'!$D321='Master List'!$B$51,'Reported Performance Table'!$D321='Master List'!$B$115,'Reported Performance Table'!$D321='Master List'!$B$118,'Reported Performance Table'!$D321='Master List'!$B$142)),"LUNA_Dimming","Dimming_Capability_and_Range"))</f>
        <v/>
      </c>
    </row>
    <row r="322" spans="1:12" x14ac:dyDescent="0.3">
      <c r="A322" s="49">
        <v>329</v>
      </c>
      <c r="B322" s="50"/>
      <c r="D322" s="21" t="e">
        <f>VLOOKUP('Reported Performance Table'!C322,'Master List'!$B$22:$C$41,2,FALSE)</f>
        <v>#N/A</v>
      </c>
      <c r="E322" t="e">
        <f>VLOOKUP('Reported Performance Table'!D322,'Master List'!$B$45:$C$143,2,FALSE)</f>
        <v>#N/A</v>
      </c>
      <c r="F322" t="e">
        <f>VLOOKUP('Reported Performance Table'!C322,'Master List'!$B$22:$D$42,3,FALSE)</f>
        <v>#N/A</v>
      </c>
      <c r="G322" s="94" t="e">
        <f>VLOOKUP('Reported Performance Table'!B322,'Master List'!$B$11:$D$19,3,FALSE)</f>
        <v>#N/A</v>
      </c>
      <c r="H322" t="e">
        <f t="shared" si="4"/>
        <v>#N/A</v>
      </c>
      <c r="I322" t="e">
        <f>IF(VLOOKUP('Reported Performance Table'!D322,'Master List'!$B$45:$D$143,3,FALSE)="","No",VLOOKUP('Reported Performance Table'!D322,'Master List'!$B$45:$D$143,3,FALSE))</f>
        <v>#N/A</v>
      </c>
      <c r="J322" s="169" t="str">
        <f>IF('Reported Performance Table'!D322="","",
  IF('Reported Performance Table'!E322="Yes",
   IF('Reported Performance Table'!F322="Premium","Premium_LUNA_CCT","LUNA_CCT"),
   IF('Reported Performance Table'!B322="Outdoor Luminaires",
    IF(OR('Reported Performance Table'!D322="Fuel Pump Canopy Luminaires",'Reported Performance Table'!D322="Sports Lighting"),
     IF('Reported Performance Table'!F322="Premium","Premium_Sports_and_Fuel_Pump_CCT", "Sports_and_Fuel_Pump_CCT"),
     IF('Reported Performance Table'!F322="Premium","Premium_Outdoor_CCT","Outdoor_CCT")),
    IF('Reported Performance Table'!F322="Premium","Premium_CCT","Reported_CCT"))))</f>
        <v/>
      </c>
      <c r="K322" t="str">
        <f>IF('Reported Performance Table'!D322="","",IF(J322="LUNA_CCT",VLOOKUP('Reported Performance Table'!D322,'Master List'!$B$45:$E$143,4,FALSE),"Reported_BUG"))</f>
        <v/>
      </c>
      <c r="L322" t="str">
        <f>IF('Reported Performance Table'!D322="","",IF(AND('Reported Performance Table'!$E322="Yes",OR('Reported Performance Table'!$D322='Master List'!$B$45,'Reported Performance Table'!$D322='Master List'!$B$46,'Reported Performance Table'!$D322='Master List'!$B$47,'Reported Performance Table'!$D322='Master List'!$B$49,'Reported Performance Table'!$D322='Master List'!$B$51,'Reported Performance Table'!$D322='Master List'!$B$115,'Reported Performance Table'!$D322='Master List'!$B$118,'Reported Performance Table'!$D322='Master List'!$B$142)),"LUNA_Dimming","Dimming_Capability_and_Range"))</f>
        <v/>
      </c>
    </row>
    <row r="323" spans="1:12" x14ac:dyDescent="0.3">
      <c r="A323" s="49">
        <v>330</v>
      </c>
      <c r="B323" s="50"/>
      <c r="D323" s="21" t="e">
        <f>VLOOKUP('Reported Performance Table'!C323,'Master List'!$B$22:$C$41,2,FALSE)</f>
        <v>#N/A</v>
      </c>
      <c r="E323" t="e">
        <f>VLOOKUP('Reported Performance Table'!D323,'Master List'!$B$45:$C$143,2,FALSE)</f>
        <v>#N/A</v>
      </c>
      <c r="F323" t="e">
        <f>VLOOKUP('Reported Performance Table'!C323,'Master List'!$B$22:$D$42,3,FALSE)</f>
        <v>#N/A</v>
      </c>
      <c r="G323" s="94" t="e">
        <f>VLOOKUP('Reported Performance Table'!B323,'Master List'!$B$11:$D$19,3,FALSE)</f>
        <v>#N/A</v>
      </c>
      <c r="H323" t="e">
        <f t="shared" si="4"/>
        <v>#N/A</v>
      </c>
      <c r="I323" t="e">
        <f>IF(VLOOKUP('Reported Performance Table'!D323,'Master List'!$B$45:$D$143,3,FALSE)="","No",VLOOKUP('Reported Performance Table'!D323,'Master List'!$B$45:$D$143,3,FALSE))</f>
        <v>#N/A</v>
      </c>
      <c r="J323" s="169" t="str">
        <f>IF('Reported Performance Table'!D323="","",
  IF('Reported Performance Table'!E323="Yes",
   IF('Reported Performance Table'!F323="Premium","Premium_LUNA_CCT","LUNA_CCT"),
   IF('Reported Performance Table'!B323="Outdoor Luminaires",
    IF(OR('Reported Performance Table'!D323="Fuel Pump Canopy Luminaires",'Reported Performance Table'!D323="Sports Lighting"),
     IF('Reported Performance Table'!F323="Premium","Premium_Sports_and_Fuel_Pump_CCT", "Sports_and_Fuel_Pump_CCT"),
     IF('Reported Performance Table'!F323="Premium","Premium_Outdoor_CCT","Outdoor_CCT")),
    IF('Reported Performance Table'!F323="Premium","Premium_CCT","Reported_CCT"))))</f>
        <v/>
      </c>
      <c r="K323" t="str">
        <f>IF('Reported Performance Table'!D323="","",IF(J323="LUNA_CCT",VLOOKUP('Reported Performance Table'!D323,'Master List'!$B$45:$E$143,4,FALSE),"Reported_BUG"))</f>
        <v/>
      </c>
      <c r="L323" t="str">
        <f>IF('Reported Performance Table'!D323="","",IF(AND('Reported Performance Table'!$E323="Yes",OR('Reported Performance Table'!$D323='Master List'!$B$45,'Reported Performance Table'!$D323='Master List'!$B$46,'Reported Performance Table'!$D323='Master List'!$B$47,'Reported Performance Table'!$D323='Master List'!$B$49,'Reported Performance Table'!$D323='Master List'!$B$51,'Reported Performance Table'!$D323='Master List'!$B$115,'Reported Performance Table'!$D323='Master List'!$B$118,'Reported Performance Table'!$D323='Master List'!$B$142)),"LUNA_Dimming","Dimming_Capability_and_Range"))</f>
        <v/>
      </c>
    </row>
    <row r="324" spans="1:12" x14ac:dyDescent="0.3">
      <c r="A324" s="49">
        <v>331</v>
      </c>
      <c r="B324" s="50"/>
      <c r="D324" s="21" t="e">
        <f>VLOOKUP('Reported Performance Table'!C324,'Master List'!$B$22:$C$41,2,FALSE)</f>
        <v>#N/A</v>
      </c>
      <c r="E324" t="e">
        <f>VLOOKUP('Reported Performance Table'!D324,'Master List'!$B$45:$C$143,2,FALSE)</f>
        <v>#N/A</v>
      </c>
      <c r="F324" t="e">
        <f>VLOOKUP('Reported Performance Table'!C324,'Master List'!$B$22:$D$42,3,FALSE)</f>
        <v>#N/A</v>
      </c>
      <c r="G324" s="94" t="e">
        <f>VLOOKUP('Reported Performance Table'!B324,'Master List'!$B$11:$D$19,3,FALSE)</f>
        <v>#N/A</v>
      </c>
      <c r="H324" t="e">
        <f t="shared" si="4"/>
        <v>#N/A</v>
      </c>
      <c r="I324" t="e">
        <f>IF(VLOOKUP('Reported Performance Table'!D324,'Master List'!$B$45:$D$143,3,FALSE)="","No",VLOOKUP('Reported Performance Table'!D324,'Master List'!$B$45:$D$143,3,FALSE))</f>
        <v>#N/A</v>
      </c>
      <c r="J324" s="169" t="str">
        <f>IF('Reported Performance Table'!D324="","",
  IF('Reported Performance Table'!E324="Yes",
   IF('Reported Performance Table'!F324="Premium","Premium_LUNA_CCT","LUNA_CCT"),
   IF('Reported Performance Table'!B324="Outdoor Luminaires",
    IF(OR('Reported Performance Table'!D324="Fuel Pump Canopy Luminaires",'Reported Performance Table'!D324="Sports Lighting"),
     IF('Reported Performance Table'!F324="Premium","Premium_Sports_and_Fuel_Pump_CCT", "Sports_and_Fuel_Pump_CCT"),
     IF('Reported Performance Table'!F324="Premium","Premium_Outdoor_CCT","Outdoor_CCT")),
    IF('Reported Performance Table'!F324="Premium","Premium_CCT","Reported_CCT"))))</f>
        <v/>
      </c>
      <c r="K324" t="str">
        <f>IF('Reported Performance Table'!D324="","",IF(J324="LUNA_CCT",VLOOKUP('Reported Performance Table'!D324,'Master List'!$B$45:$E$143,4,FALSE),"Reported_BUG"))</f>
        <v/>
      </c>
      <c r="L324" t="str">
        <f>IF('Reported Performance Table'!D324="","",IF(AND('Reported Performance Table'!$E324="Yes",OR('Reported Performance Table'!$D324='Master List'!$B$45,'Reported Performance Table'!$D324='Master List'!$B$46,'Reported Performance Table'!$D324='Master List'!$B$47,'Reported Performance Table'!$D324='Master List'!$B$49,'Reported Performance Table'!$D324='Master List'!$B$51,'Reported Performance Table'!$D324='Master List'!$B$115,'Reported Performance Table'!$D324='Master List'!$B$118,'Reported Performance Table'!$D324='Master List'!$B$142)),"LUNA_Dimming","Dimming_Capability_and_Range"))</f>
        <v/>
      </c>
    </row>
    <row r="325" spans="1:12" x14ac:dyDescent="0.3">
      <c r="A325" s="49">
        <v>332</v>
      </c>
      <c r="B325" s="50"/>
      <c r="D325" s="21" t="e">
        <f>VLOOKUP('Reported Performance Table'!C325,'Master List'!$B$22:$C$41,2,FALSE)</f>
        <v>#N/A</v>
      </c>
      <c r="E325" t="e">
        <f>VLOOKUP('Reported Performance Table'!D325,'Master List'!$B$45:$C$143,2,FALSE)</f>
        <v>#N/A</v>
      </c>
      <c r="F325" t="e">
        <f>VLOOKUP('Reported Performance Table'!C325,'Master List'!$B$22:$D$42,3,FALSE)</f>
        <v>#N/A</v>
      </c>
      <c r="G325" s="94" t="e">
        <f>VLOOKUP('Reported Performance Table'!B325,'Master List'!$B$11:$D$19,3,FALSE)</f>
        <v>#N/A</v>
      </c>
      <c r="H325" t="e">
        <f t="shared" si="4"/>
        <v>#N/A</v>
      </c>
      <c r="I325" t="e">
        <f>IF(VLOOKUP('Reported Performance Table'!D325,'Master List'!$B$45:$D$143,3,FALSE)="","No",VLOOKUP('Reported Performance Table'!D325,'Master List'!$B$45:$D$143,3,FALSE))</f>
        <v>#N/A</v>
      </c>
      <c r="J325" s="169" t="str">
        <f>IF('Reported Performance Table'!D325="","",
  IF('Reported Performance Table'!E325="Yes",
   IF('Reported Performance Table'!F325="Premium","Premium_LUNA_CCT","LUNA_CCT"),
   IF('Reported Performance Table'!B325="Outdoor Luminaires",
    IF(OR('Reported Performance Table'!D325="Fuel Pump Canopy Luminaires",'Reported Performance Table'!D325="Sports Lighting"),
     IF('Reported Performance Table'!F325="Premium","Premium_Sports_and_Fuel_Pump_CCT", "Sports_and_Fuel_Pump_CCT"),
     IF('Reported Performance Table'!F325="Premium","Premium_Outdoor_CCT","Outdoor_CCT")),
    IF('Reported Performance Table'!F325="Premium","Premium_CCT","Reported_CCT"))))</f>
        <v/>
      </c>
      <c r="K325" t="str">
        <f>IF('Reported Performance Table'!D325="","",IF(J325="LUNA_CCT",VLOOKUP('Reported Performance Table'!D325,'Master List'!$B$45:$E$143,4,FALSE),"Reported_BUG"))</f>
        <v/>
      </c>
      <c r="L325" t="str">
        <f>IF('Reported Performance Table'!D325="","",IF(AND('Reported Performance Table'!$E325="Yes",OR('Reported Performance Table'!$D325='Master List'!$B$45,'Reported Performance Table'!$D325='Master List'!$B$46,'Reported Performance Table'!$D325='Master List'!$B$47,'Reported Performance Table'!$D325='Master List'!$B$49,'Reported Performance Table'!$D325='Master List'!$B$51,'Reported Performance Table'!$D325='Master List'!$B$115,'Reported Performance Table'!$D325='Master List'!$B$118,'Reported Performance Table'!$D325='Master List'!$B$142)),"LUNA_Dimming","Dimming_Capability_and_Range"))</f>
        <v/>
      </c>
    </row>
    <row r="326" spans="1:12" x14ac:dyDescent="0.3">
      <c r="A326" s="49">
        <v>333</v>
      </c>
      <c r="B326" s="50"/>
      <c r="D326" s="21" t="e">
        <f>VLOOKUP('Reported Performance Table'!C326,'Master List'!$B$22:$C$41,2,FALSE)</f>
        <v>#N/A</v>
      </c>
      <c r="E326" t="e">
        <f>VLOOKUP('Reported Performance Table'!D326,'Master List'!$B$45:$C$143,2,FALSE)</f>
        <v>#N/A</v>
      </c>
      <c r="F326" t="e">
        <f>VLOOKUP('Reported Performance Table'!C326,'Master List'!$B$22:$D$42,3,FALSE)</f>
        <v>#N/A</v>
      </c>
      <c r="G326" s="94" t="e">
        <f>VLOOKUP('Reported Performance Table'!B326,'Master List'!$B$11:$D$19,3,FALSE)</f>
        <v>#N/A</v>
      </c>
      <c r="H326" t="e">
        <f t="shared" si="4"/>
        <v>#N/A</v>
      </c>
      <c r="I326" t="e">
        <f>IF(VLOOKUP('Reported Performance Table'!D326,'Master List'!$B$45:$D$143,3,FALSE)="","No",VLOOKUP('Reported Performance Table'!D326,'Master List'!$B$45:$D$143,3,FALSE))</f>
        <v>#N/A</v>
      </c>
      <c r="J326" s="169" t="str">
        <f>IF('Reported Performance Table'!D326="","",
  IF('Reported Performance Table'!E326="Yes",
   IF('Reported Performance Table'!F326="Premium","Premium_LUNA_CCT","LUNA_CCT"),
   IF('Reported Performance Table'!B326="Outdoor Luminaires",
    IF(OR('Reported Performance Table'!D326="Fuel Pump Canopy Luminaires",'Reported Performance Table'!D326="Sports Lighting"),
     IF('Reported Performance Table'!F326="Premium","Premium_Sports_and_Fuel_Pump_CCT", "Sports_and_Fuel_Pump_CCT"),
     IF('Reported Performance Table'!F326="Premium","Premium_Outdoor_CCT","Outdoor_CCT")),
    IF('Reported Performance Table'!F326="Premium","Premium_CCT","Reported_CCT"))))</f>
        <v/>
      </c>
      <c r="K326" t="str">
        <f>IF('Reported Performance Table'!D326="","",IF(J326="LUNA_CCT",VLOOKUP('Reported Performance Table'!D326,'Master List'!$B$45:$E$143,4,FALSE),"Reported_BUG"))</f>
        <v/>
      </c>
      <c r="L326" t="str">
        <f>IF('Reported Performance Table'!D326="","",IF(AND('Reported Performance Table'!$E326="Yes",OR('Reported Performance Table'!$D326='Master List'!$B$45,'Reported Performance Table'!$D326='Master List'!$B$46,'Reported Performance Table'!$D326='Master List'!$B$47,'Reported Performance Table'!$D326='Master List'!$B$49,'Reported Performance Table'!$D326='Master List'!$B$51,'Reported Performance Table'!$D326='Master List'!$B$115,'Reported Performance Table'!$D326='Master List'!$B$118,'Reported Performance Table'!$D326='Master List'!$B$142)),"LUNA_Dimming","Dimming_Capability_and_Range"))</f>
        <v/>
      </c>
    </row>
    <row r="327" spans="1:12" x14ac:dyDescent="0.3">
      <c r="A327" s="49">
        <v>334</v>
      </c>
      <c r="B327" s="50"/>
      <c r="D327" s="21" t="e">
        <f>VLOOKUP('Reported Performance Table'!C327,'Master List'!$B$22:$C$41,2,FALSE)</f>
        <v>#N/A</v>
      </c>
      <c r="E327" t="e">
        <f>VLOOKUP('Reported Performance Table'!D327,'Master List'!$B$45:$C$143,2,FALSE)</f>
        <v>#N/A</v>
      </c>
      <c r="F327" t="e">
        <f>VLOOKUP('Reported Performance Table'!C327,'Master List'!$B$22:$D$42,3,FALSE)</f>
        <v>#N/A</v>
      </c>
      <c r="G327" s="94" t="e">
        <f>VLOOKUP('Reported Performance Table'!B327,'Master List'!$B$11:$D$19,3,FALSE)</f>
        <v>#N/A</v>
      </c>
      <c r="H327" t="e">
        <f t="shared" si="4"/>
        <v>#N/A</v>
      </c>
      <c r="I327" t="e">
        <f>IF(VLOOKUP('Reported Performance Table'!D327,'Master List'!$B$45:$D$143,3,FALSE)="","No",VLOOKUP('Reported Performance Table'!D327,'Master List'!$B$45:$D$143,3,FALSE))</f>
        <v>#N/A</v>
      </c>
      <c r="J327" s="169" t="str">
        <f>IF('Reported Performance Table'!D327="","",
  IF('Reported Performance Table'!E327="Yes",
   IF('Reported Performance Table'!F327="Premium","Premium_LUNA_CCT","LUNA_CCT"),
   IF('Reported Performance Table'!B327="Outdoor Luminaires",
    IF(OR('Reported Performance Table'!D327="Fuel Pump Canopy Luminaires",'Reported Performance Table'!D327="Sports Lighting"),
     IF('Reported Performance Table'!F327="Premium","Premium_Sports_and_Fuel_Pump_CCT", "Sports_and_Fuel_Pump_CCT"),
     IF('Reported Performance Table'!F327="Premium","Premium_Outdoor_CCT","Outdoor_CCT")),
    IF('Reported Performance Table'!F327="Premium","Premium_CCT","Reported_CCT"))))</f>
        <v/>
      </c>
      <c r="K327" t="str">
        <f>IF('Reported Performance Table'!D327="","",IF(J327="LUNA_CCT",VLOOKUP('Reported Performance Table'!D327,'Master List'!$B$45:$E$143,4,FALSE),"Reported_BUG"))</f>
        <v/>
      </c>
      <c r="L327" t="str">
        <f>IF('Reported Performance Table'!D327="","",IF(AND('Reported Performance Table'!$E327="Yes",OR('Reported Performance Table'!$D327='Master List'!$B$45,'Reported Performance Table'!$D327='Master List'!$B$46,'Reported Performance Table'!$D327='Master List'!$B$47,'Reported Performance Table'!$D327='Master List'!$B$49,'Reported Performance Table'!$D327='Master List'!$B$51,'Reported Performance Table'!$D327='Master List'!$B$115,'Reported Performance Table'!$D327='Master List'!$B$118,'Reported Performance Table'!$D327='Master List'!$B$142)),"LUNA_Dimming","Dimming_Capability_and_Range"))</f>
        <v/>
      </c>
    </row>
    <row r="328" spans="1:12" x14ac:dyDescent="0.3">
      <c r="A328" s="49">
        <v>335</v>
      </c>
      <c r="B328" s="50"/>
      <c r="D328" s="21" t="e">
        <f>VLOOKUP('Reported Performance Table'!C328,'Master List'!$B$22:$C$41,2,FALSE)</f>
        <v>#N/A</v>
      </c>
      <c r="E328" t="e">
        <f>VLOOKUP('Reported Performance Table'!D328,'Master List'!$B$45:$C$143,2,FALSE)</f>
        <v>#N/A</v>
      </c>
      <c r="F328" t="e">
        <f>VLOOKUP('Reported Performance Table'!C328,'Master List'!$B$22:$D$42,3,FALSE)</f>
        <v>#N/A</v>
      </c>
      <c r="G328" s="94" t="e">
        <f>VLOOKUP('Reported Performance Table'!B328,'Master List'!$B$11:$D$19,3,FALSE)</f>
        <v>#N/A</v>
      </c>
      <c r="H328" t="e">
        <f t="shared" si="4"/>
        <v>#N/A</v>
      </c>
      <c r="I328" t="e">
        <f>IF(VLOOKUP('Reported Performance Table'!D328,'Master List'!$B$45:$D$143,3,FALSE)="","No",VLOOKUP('Reported Performance Table'!D328,'Master List'!$B$45:$D$143,3,FALSE))</f>
        <v>#N/A</v>
      </c>
      <c r="J328" s="169" t="str">
        <f>IF('Reported Performance Table'!D328="","",
  IF('Reported Performance Table'!E328="Yes",
   IF('Reported Performance Table'!F328="Premium","Premium_LUNA_CCT","LUNA_CCT"),
   IF('Reported Performance Table'!B328="Outdoor Luminaires",
    IF(OR('Reported Performance Table'!D328="Fuel Pump Canopy Luminaires",'Reported Performance Table'!D328="Sports Lighting"),
     IF('Reported Performance Table'!F328="Premium","Premium_Sports_and_Fuel_Pump_CCT", "Sports_and_Fuel_Pump_CCT"),
     IF('Reported Performance Table'!F328="Premium","Premium_Outdoor_CCT","Outdoor_CCT")),
    IF('Reported Performance Table'!F328="Premium","Premium_CCT","Reported_CCT"))))</f>
        <v/>
      </c>
      <c r="K328" t="str">
        <f>IF('Reported Performance Table'!D328="","",IF(J328="LUNA_CCT",VLOOKUP('Reported Performance Table'!D328,'Master List'!$B$45:$E$143,4,FALSE),"Reported_BUG"))</f>
        <v/>
      </c>
      <c r="L328" t="str">
        <f>IF('Reported Performance Table'!D328="","",IF(AND('Reported Performance Table'!$E328="Yes",OR('Reported Performance Table'!$D328='Master List'!$B$45,'Reported Performance Table'!$D328='Master List'!$B$46,'Reported Performance Table'!$D328='Master List'!$B$47,'Reported Performance Table'!$D328='Master List'!$B$49,'Reported Performance Table'!$D328='Master List'!$B$51,'Reported Performance Table'!$D328='Master List'!$B$115,'Reported Performance Table'!$D328='Master List'!$B$118,'Reported Performance Table'!$D328='Master List'!$B$142)),"LUNA_Dimming","Dimming_Capability_and_Range"))</f>
        <v/>
      </c>
    </row>
    <row r="329" spans="1:12" x14ac:dyDescent="0.3">
      <c r="A329" s="49">
        <v>336</v>
      </c>
      <c r="B329" s="50"/>
      <c r="D329" s="21" t="e">
        <f>VLOOKUP('Reported Performance Table'!C329,'Master List'!$B$22:$C$41,2,FALSE)</f>
        <v>#N/A</v>
      </c>
      <c r="E329" t="e">
        <f>VLOOKUP('Reported Performance Table'!D329,'Master List'!$B$45:$C$143,2,FALSE)</f>
        <v>#N/A</v>
      </c>
      <c r="F329" t="e">
        <f>VLOOKUP('Reported Performance Table'!C329,'Master List'!$B$22:$D$42,3,FALSE)</f>
        <v>#N/A</v>
      </c>
      <c r="G329" s="94" t="e">
        <f>VLOOKUP('Reported Performance Table'!B329,'Master List'!$B$11:$D$19,3,FALSE)</f>
        <v>#N/A</v>
      </c>
      <c r="H329" t="e">
        <f t="shared" si="4"/>
        <v>#N/A</v>
      </c>
      <c r="I329" t="e">
        <f>IF(VLOOKUP('Reported Performance Table'!D329,'Master List'!$B$45:$D$143,3,FALSE)="","No",VLOOKUP('Reported Performance Table'!D329,'Master List'!$B$45:$D$143,3,FALSE))</f>
        <v>#N/A</v>
      </c>
      <c r="J329" s="169" t="str">
        <f>IF('Reported Performance Table'!D329="","",
  IF('Reported Performance Table'!E329="Yes",
   IF('Reported Performance Table'!F329="Premium","Premium_LUNA_CCT","LUNA_CCT"),
   IF('Reported Performance Table'!B329="Outdoor Luminaires",
    IF(OR('Reported Performance Table'!D329="Fuel Pump Canopy Luminaires",'Reported Performance Table'!D329="Sports Lighting"),
     IF('Reported Performance Table'!F329="Premium","Premium_Sports_and_Fuel_Pump_CCT", "Sports_and_Fuel_Pump_CCT"),
     IF('Reported Performance Table'!F329="Premium","Premium_Outdoor_CCT","Outdoor_CCT")),
    IF('Reported Performance Table'!F329="Premium","Premium_CCT","Reported_CCT"))))</f>
        <v/>
      </c>
      <c r="K329" t="str">
        <f>IF('Reported Performance Table'!D329="","",IF(J329="LUNA_CCT",VLOOKUP('Reported Performance Table'!D329,'Master List'!$B$45:$E$143,4,FALSE),"Reported_BUG"))</f>
        <v/>
      </c>
      <c r="L329" t="str">
        <f>IF('Reported Performance Table'!D329="","",IF(AND('Reported Performance Table'!$E329="Yes",OR('Reported Performance Table'!$D329='Master List'!$B$45,'Reported Performance Table'!$D329='Master List'!$B$46,'Reported Performance Table'!$D329='Master List'!$B$47,'Reported Performance Table'!$D329='Master List'!$B$49,'Reported Performance Table'!$D329='Master List'!$B$51,'Reported Performance Table'!$D329='Master List'!$B$115,'Reported Performance Table'!$D329='Master List'!$B$118,'Reported Performance Table'!$D329='Master List'!$B$142)),"LUNA_Dimming","Dimming_Capability_and_Range"))</f>
        <v/>
      </c>
    </row>
    <row r="330" spans="1:12" x14ac:dyDescent="0.3">
      <c r="A330" s="49">
        <v>337</v>
      </c>
      <c r="B330" s="50"/>
      <c r="D330" s="21" t="e">
        <f>VLOOKUP('Reported Performance Table'!C330,'Master List'!$B$22:$C$41,2,FALSE)</f>
        <v>#N/A</v>
      </c>
      <c r="E330" t="e">
        <f>VLOOKUP('Reported Performance Table'!D330,'Master List'!$B$45:$C$143,2,FALSE)</f>
        <v>#N/A</v>
      </c>
      <c r="F330" t="e">
        <f>VLOOKUP('Reported Performance Table'!C330,'Master List'!$B$22:$D$42,3,FALSE)</f>
        <v>#N/A</v>
      </c>
      <c r="G330" s="94" t="e">
        <f>VLOOKUP('Reported Performance Table'!B330,'Master List'!$B$11:$D$19,3,FALSE)</f>
        <v>#N/A</v>
      </c>
      <c r="H330" t="e">
        <f t="shared" si="4"/>
        <v>#N/A</v>
      </c>
      <c r="I330" t="e">
        <f>IF(VLOOKUP('Reported Performance Table'!D330,'Master List'!$B$45:$D$143,3,FALSE)="","No",VLOOKUP('Reported Performance Table'!D330,'Master List'!$B$45:$D$143,3,FALSE))</f>
        <v>#N/A</v>
      </c>
      <c r="J330" s="169" t="str">
        <f>IF('Reported Performance Table'!D330="","",
  IF('Reported Performance Table'!E330="Yes",
   IF('Reported Performance Table'!F330="Premium","Premium_LUNA_CCT","LUNA_CCT"),
   IF('Reported Performance Table'!B330="Outdoor Luminaires",
    IF(OR('Reported Performance Table'!D330="Fuel Pump Canopy Luminaires",'Reported Performance Table'!D330="Sports Lighting"),
     IF('Reported Performance Table'!F330="Premium","Premium_Sports_and_Fuel_Pump_CCT", "Sports_and_Fuel_Pump_CCT"),
     IF('Reported Performance Table'!F330="Premium","Premium_Outdoor_CCT","Outdoor_CCT")),
    IF('Reported Performance Table'!F330="Premium","Premium_CCT","Reported_CCT"))))</f>
        <v/>
      </c>
      <c r="K330" t="str">
        <f>IF('Reported Performance Table'!D330="","",IF(J330="LUNA_CCT",VLOOKUP('Reported Performance Table'!D330,'Master List'!$B$45:$E$143,4,FALSE),"Reported_BUG"))</f>
        <v/>
      </c>
      <c r="L330" t="str">
        <f>IF('Reported Performance Table'!D330="","",IF(AND('Reported Performance Table'!$E330="Yes",OR('Reported Performance Table'!$D330='Master List'!$B$45,'Reported Performance Table'!$D330='Master List'!$B$46,'Reported Performance Table'!$D330='Master List'!$B$47,'Reported Performance Table'!$D330='Master List'!$B$49,'Reported Performance Table'!$D330='Master List'!$B$51,'Reported Performance Table'!$D330='Master List'!$B$115,'Reported Performance Table'!$D330='Master List'!$B$118,'Reported Performance Table'!$D330='Master List'!$B$142)),"LUNA_Dimming","Dimming_Capability_and_Range"))</f>
        <v/>
      </c>
    </row>
    <row r="331" spans="1:12" x14ac:dyDescent="0.3">
      <c r="A331" s="49">
        <v>338</v>
      </c>
      <c r="B331" s="50"/>
      <c r="D331" s="21" t="e">
        <f>VLOOKUP('Reported Performance Table'!C331,'Master List'!$B$22:$C$41,2,FALSE)</f>
        <v>#N/A</v>
      </c>
      <c r="E331" t="e">
        <f>VLOOKUP('Reported Performance Table'!D331,'Master List'!$B$45:$C$143,2,FALSE)</f>
        <v>#N/A</v>
      </c>
      <c r="F331" t="e">
        <f>VLOOKUP('Reported Performance Table'!C331,'Master List'!$B$22:$D$42,3,FALSE)</f>
        <v>#N/A</v>
      </c>
      <c r="G331" s="94" t="e">
        <f>VLOOKUP('Reported Performance Table'!B331,'Master List'!$B$11:$D$19,3,FALSE)</f>
        <v>#N/A</v>
      </c>
      <c r="H331" t="e">
        <f t="shared" ref="H331:H394" si="5">CONCATENATE(F331,G331)</f>
        <v>#N/A</v>
      </c>
      <c r="I331" t="e">
        <f>IF(VLOOKUP('Reported Performance Table'!D331,'Master List'!$B$45:$D$143,3,FALSE)="","No",VLOOKUP('Reported Performance Table'!D331,'Master List'!$B$45:$D$143,3,FALSE))</f>
        <v>#N/A</v>
      </c>
      <c r="J331" s="169" t="str">
        <f>IF('Reported Performance Table'!D331="","",
  IF('Reported Performance Table'!E331="Yes",
   IF('Reported Performance Table'!F331="Premium","Premium_LUNA_CCT","LUNA_CCT"),
   IF('Reported Performance Table'!B331="Outdoor Luminaires",
    IF(OR('Reported Performance Table'!D331="Fuel Pump Canopy Luminaires",'Reported Performance Table'!D331="Sports Lighting"),
     IF('Reported Performance Table'!F331="Premium","Premium_Sports_and_Fuel_Pump_CCT", "Sports_and_Fuel_Pump_CCT"),
     IF('Reported Performance Table'!F331="Premium","Premium_Outdoor_CCT","Outdoor_CCT")),
    IF('Reported Performance Table'!F331="Premium","Premium_CCT","Reported_CCT"))))</f>
        <v/>
      </c>
      <c r="K331" t="str">
        <f>IF('Reported Performance Table'!D331="","",IF(J331="LUNA_CCT",VLOOKUP('Reported Performance Table'!D331,'Master List'!$B$45:$E$143,4,FALSE),"Reported_BUG"))</f>
        <v/>
      </c>
      <c r="L331" t="str">
        <f>IF('Reported Performance Table'!D331="","",IF(AND('Reported Performance Table'!$E331="Yes",OR('Reported Performance Table'!$D331='Master List'!$B$45,'Reported Performance Table'!$D331='Master List'!$B$46,'Reported Performance Table'!$D331='Master List'!$B$47,'Reported Performance Table'!$D331='Master List'!$B$49,'Reported Performance Table'!$D331='Master List'!$B$51,'Reported Performance Table'!$D331='Master List'!$B$115,'Reported Performance Table'!$D331='Master List'!$B$118,'Reported Performance Table'!$D331='Master List'!$B$142)),"LUNA_Dimming","Dimming_Capability_and_Range"))</f>
        <v/>
      </c>
    </row>
    <row r="332" spans="1:12" x14ac:dyDescent="0.3">
      <c r="A332" s="49">
        <v>339</v>
      </c>
      <c r="B332" s="50"/>
      <c r="D332" s="21" t="e">
        <f>VLOOKUP('Reported Performance Table'!C332,'Master List'!$B$22:$C$41,2,FALSE)</f>
        <v>#N/A</v>
      </c>
      <c r="E332" t="e">
        <f>VLOOKUP('Reported Performance Table'!D332,'Master List'!$B$45:$C$143,2,FALSE)</f>
        <v>#N/A</v>
      </c>
      <c r="F332" t="e">
        <f>VLOOKUP('Reported Performance Table'!C332,'Master List'!$B$22:$D$42,3,FALSE)</f>
        <v>#N/A</v>
      </c>
      <c r="G332" s="94" t="e">
        <f>VLOOKUP('Reported Performance Table'!B332,'Master List'!$B$11:$D$19,3,FALSE)</f>
        <v>#N/A</v>
      </c>
      <c r="H332" t="e">
        <f t="shared" si="5"/>
        <v>#N/A</v>
      </c>
      <c r="I332" t="e">
        <f>IF(VLOOKUP('Reported Performance Table'!D332,'Master List'!$B$45:$D$143,3,FALSE)="","No",VLOOKUP('Reported Performance Table'!D332,'Master List'!$B$45:$D$143,3,FALSE))</f>
        <v>#N/A</v>
      </c>
      <c r="J332" s="169" t="str">
        <f>IF('Reported Performance Table'!D332="","",
  IF('Reported Performance Table'!E332="Yes",
   IF('Reported Performance Table'!F332="Premium","Premium_LUNA_CCT","LUNA_CCT"),
   IF('Reported Performance Table'!B332="Outdoor Luminaires",
    IF(OR('Reported Performance Table'!D332="Fuel Pump Canopy Luminaires",'Reported Performance Table'!D332="Sports Lighting"),
     IF('Reported Performance Table'!F332="Premium","Premium_Sports_and_Fuel_Pump_CCT", "Sports_and_Fuel_Pump_CCT"),
     IF('Reported Performance Table'!F332="Premium","Premium_Outdoor_CCT","Outdoor_CCT")),
    IF('Reported Performance Table'!F332="Premium","Premium_CCT","Reported_CCT"))))</f>
        <v/>
      </c>
      <c r="K332" t="str">
        <f>IF('Reported Performance Table'!D332="","",IF(J332="LUNA_CCT",VLOOKUP('Reported Performance Table'!D332,'Master List'!$B$45:$E$143,4,FALSE),"Reported_BUG"))</f>
        <v/>
      </c>
      <c r="L332" t="str">
        <f>IF('Reported Performance Table'!D332="","",IF(AND('Reported Performance Table'!$E332="Yes",OR('Reported Performance Table'!$D332='Master List'!$B$45,'Reported Performance Table'!$D332='Master List'!$B$46,'Reported Performance Table'!$D332='Master List'!$B$47,'Reported Performance Table'!$D332='Master List'!$B$49,'Reported Performance Table'!$D332='Master List'!$B$51,'Reported Performance Table'!$D332='Master List'!$B$115,'Reported Performance Table'!$D332='Master List'!$B$118,'Reported Performance Table'!$D332='Master List'!$B$142)),"LUNA_Dimming","Dimming_Capability_and_Range"))</f>
        <v/>
      </c>
    </row>
    <row r="333" spans="1:12" x14ac:dyDescent="0.3">
      <c r="A333" s="49">
        <v>340</v>
      </c>
      <c r="B333" s="50"/>
      <c r="D333" s="21" t="e">
        <f>VLOOKUP('Reported Performance Table'!C333,'Master List'!$B$22:$C$41,2,FALSE)</f>
        <v>#N/A</v>
      </c>
      <c r="E333" t="e">
        <f>VLOOKUP('Reported Performance Table'!D333,'Master List'!$B$45:$C$143,2,FALSE)</f>
        <v>#N/A</v>
      </c>
      <c r="F333" t="e">
        <f>VLOOKUP('Reported Performance Table'!C333,'Master List'!$B$22:$D$42,3,FALSE)</f>
        <v>#N/A</v>
      </c>
      <c r="G333" s="94" t="e">
        <f>VLOOKUP('Reported Performance Table'!B333,'Master List'!$B$11:$D$19,3,FALSE)</f>
        <v>#N/A</v>
      </c>
      <c r="H333" t="e">
        <f t="shared" si="5"/>
        <v>#N/A</v>
      </c>
      <c r="I333" t="e">
        <f>IF(VLOOKUP('Reported Performance Table'!D333,'Master List'!$B$45:$D$143,3,FALSE)="","No",VLOOKUP('Reported Performance Table'!D333,'Master List'!$B$45:$D$143,3,FALSE))</f>
        <v>#N/A</v>
      </c>
      <c r="J333" s="169" t="str">
        <f>IF('Reported Performance Table'!D333="","",
  IF('Reported Performance Table'!E333="Yes",
   IF('Reported Performance Table'!F333="Premium","Premium_LUNA_CCT","LUNA_CCT"),
   IF('Reported Performance Table'!B333="Outdoor Luminaires",
    IF(OR('Reported Performance Table'!D333="Fuel Pump Canopy Luminaires",'Reported Performance Table'!D333="Sports Lighting"),
     IF('Reported Performance Table'!F333="Premium","Premium_Sports_and_Fuel_Pump_CCT", "Sports_and_Fuel_Pump_CCT"),
     IF('Reported Performance Table'!F333="Premium","Premium_Outdoor_CCT","Outdoor_CCT")),
    IF('Reported Performance Table'!F333="Premium","Premium_CCT","Reported_CCT"))))</f>
        <v/>
      </c>
      <c r="K333" t="str">
        <f>IF('Reported Performance Table'!D333="","",IF(J333="LUNA_CCT",VLOOKUP('Reported Performance Table'!D333,'Master List'!$B$45:$E$143,4,FALSE),"Reported_BUG"))</f>
        <v/>
      </c>
      <c r="L333" t="str">
        <f>IF('Reported Performance Table'!D333="","",IF(AND('Reported Performance Table'!$E333="Yes",OR('Reported Performance Table'!$D333='Master List'!$B$45,'Reported Performance Table'!$D333='Master List'!$B$46,'Reported Performance Table'!$D333='Master List'!$B$47,'Reported Performance Table'!$D333='Master List'!$B$49,'Reported Performance Table'!$D333='Master List'!$B$51,'Reported Performance Table'!$D333='Master List'!$B$115,'Reported Performance Table'!$D333='Master List'!$B$118,'Reported Performance Table'!$D333='Master List'!$B$142)),"LUNA_Dimming","Dimming_Capability_and_Range"))</f>
        <v/>
      </c>
    </row>
    <row r="334" spans="1:12" x14ac:dyDescent="0.3">
      <c r="A334" s="49">
        <v>341</v>
      </c>
      <c r="B334" s="50"/>
      <c r="D334" s="21" t="e">
        <f>VLOOKUP('Reported Performance Table'!C334,'Master List'!$B$22:$C$41,2,FALSE)</f>
        <v>#N/A</v>
      </c>
      <c r="E334" t="e">
        <f>VLOOKUP('Reported Performance Table'!D334,'Master List'!$B$45:$C$143,2,FALSE)</f>
        <v>#N/A</v>
      </c>
      <c r="F334" t="e">
        <f>VLOOKUP('Reported Performance Table'!C334,'Master List'!$B$22:$D$42,3,FALSE)</f>
        <v>#N/A</v>
      </c>
      <c r="G334" s="94" t="e">
        <f>VLOOKUP('Reported Performance Table'!B334,'Master List'!$B$11:$D$19,3,FALSE)</f>
        <v>#N/A</v>
      </c>
      <c r="H334" t="e">
        <f t="shared" si="5"/>
        <v>#N/A</v>
      </c>
      <c r="I334" t="e">
        <f>IF(VLOOKUP('Reported Performance Table'!D334,'Master List'!$B$45:$D$143,3,FALSE)="","No",VLOOKUP('Reported Performance Table'!D334,'Master List'!$B$45:$D$143,3,FALSE))</f>
        <v>#N/A</v>
      </c>
      <c r="J334" s="169" t="str">
        <f>IF('Reported Performance Table'!D334="","",
  IF('Reported Performance Table'!E334="Yes",
   IF('Reported Performance Table'!F334="Premium","Premium_LUNA_CCT","LUNA_CCT"),
   IF('Reported Performance Table'!B334="Outdoor Luminaires",
    IF(OR('Reported Performance Table'!D334="Fuel Pump Canopy Luminaires",'Reported Performance Table'!D334="Sports Lighting"),
     IF('Reported Performance Table'!F334="Premium","Premium_Sports_and_Fuel_Pump_CCT", "Sports_and_Fuel_Pump_CCT"),
     IF('Reported Performance Table'!F334="Premium","Premium_Outdoor_CCT","Outdoor_CCT")),
    IF('Reported Performance Table'!F334="Premium","Premium_CCT","Reported_CCT"))))</f>
        <v/>
      </c>
      <c r="K334" t="str">
        <f>IF('Reported Performance Table'!D334="","",IF(J334="LUNA_CCT",VLOOKUP('Reported Performance Table'!D334,'Master List'!$B$45:$E$143,4,FALSE),"Reported_BUG"))</f>
        <v/>
      </c>
      <c r="L334" t="str">
        <f>IF('Reported Performance Table'!D334="","",IF(AND('Reported Performance Table'!$E334="Yes",OR('Reported Performance Table'!$D334='Master List'!$B$45,'Reported Performance Table'!$D334='Master List'!$B$46,'Reported Performance Table'!$D334='Master List'!$B$47,'Reported Performance Table'!$D334='Master List'!$B$49,'Reported Performance Table'!$D334='Master List'!$B$51,'Reported Performance Table'!$D334='Master List'!$B$115,'Reported Performance Table'!$D334='Master List'!$B$118,'Reported Performance Table'!$D334='Master List'!$B$142)),"LUNA_Dimming","Dimming_Capability_and_Range"))</f>
        <v/>
      </c>
    </row>
    <row r="335" spans="1:12" x14ac:dyDescent="0.3">
      <c r="A335" s="49">
        <v>342</v>
      </c>
      <c r="B335" s="50"/>
      <c r="D335" s="21" t="e">
        <f>VLOOKUP('Reported Performance Table'!C335,'Master List'!$B$22:$C$41,2,FALSE)</f>
        <v>#N/A</v>
      </c>
      <c r="E335" t="e">
        <f>VLOOKUP('Reported Performance Table'!D335,'Master List'!$B$45:$C$143,2,FALSE)</f>
        <v>#N/A</v>
      </c>
      <c r="F335" t="e">
        <f>VLOOKUP('Reported Performance Table'!C335,'Master List'!$B$22:$D$42,3,FALSE)</f>
        <v>#N/A</v>
      </c>
      <c r="G335" s="94" t="e">
        <f>VLOOKUP('Reported Performance Table'!B335,'Master List'!$B$11:$D$19,3,FALSE)</f>
        <v>#N/A</v>
      </c>
      <c r="H335" t="e">
        <f t="shared" si="5"/>
        <v>#N/A</v>
      </c>
      <c r="I335" t="e">
        <f>IF(VLOOKUP('Reported Performance Table'!D335,'Master List'!$B$45:$D$143,3,FALSE)="","No",VLOOKUP('Reported Performance Table'!D335,'Master List'!$B$45:$D$143,3,FALSE))</f>
        <v>#N/A</v>
      </c>
      <c r="J335" s="169" t="str">
        <f>IF('Reported Performance Table'!D335="","",
  IF('Reported Performance Table'!E335="Yes",
   IF('Reported Performance Table'!F335="Premium","Premium_LUNA_CCT","LUNA_CCT"),
   IF('Reported Performance Table'!B335="Outdoor Luminaires",
    IF(OR('Reported Performance Table'!D335="Fuel Pump Canopy Luminaires",'Reported Performance Table'!D335="Sports Lighting"),
     IF('Reported Performance Table'!F335="Premium","Premium_Sports_and_Fuel_Pump_CCT", "Sports_and_Fuel_Pump_CCT"),
     IF('Reported Performance Table'!F335="Premium","Premium_Outdoor_CCT","Outdoor_CCT")),
    IF('Reported Performance Table'!F335="Premium","Premium_CCT","Reported_CCT"))))</f>
        <v/>
      </c>
      <c r="K335" t="str">
        <f>IF('Reported Performance Table'!D335="","",IF(J335="LUNA_CCT",VLOOKUP('Reported Performance Table'!D335,'Master List'!$B$45:$E$143,4,FALSE),"Reported_BUG"))</f>
        <v/>
      </c>
      <c r="L335" t="str">
        <f>IF('Reported Performance Table'!D335="","",IF(AND('Reported Performance Table'!$E335="Yes",OR('Reported Performance Table'!$D335='Master List'!$B$45,'Reported Performance Table'!$D335='Master List'!$B$46,'Reported Performance Table'!$D335='Master List'!$B$47,'Reported Performance Table'!$D335='Master List'!$B$49,'Reported Performance Table'!$D335='Master List'!$B$51,'Reported Performance Table'!$D335='Master List'!$B$115,'Reported Performance Table'!$D335='Master List'!$B$118,'Reported Performance Table'!$D335='Master List'!$B$142)),"LUNA_Dimming","Dimming_Capability_and_Range"))</f>
        <v/>
      </c>
    </row>
    <row r="336" spans="1:12" x14ac:dyDescent="0.3">
      <c r="A336" s="49">
        <v>343</v>
      </c>
      <c r="B336" s="50"/>
      <c r="D336" s="21" t="e">
        <f>VLOOKUP('Reported Performance Table'!C336,'Master List'!$B$22:$C$41,2,FALSE)</f>
        <v>#N/A</v>
      </c>
      <c r="E336" t="e">
        <f>VLOOKUP('Reported Performance Table'!D336,'Master List'!$B$45:$C$143,2,FALSE)</f>
        <v>#N/A</v>
      </c>
      <c r="F336" t="e">
        <f>VLOOKUP('Reported Performance Table'!C336,'Master List'!$B$22:$D$42,3,FALSE)</f>
        <v>#N/A</v>
      </c>
      <c r="G336" s="94" t="e">
        <f>VLOOKUP('Reported Performance Table'!B336,'Master List'!$B$11:$D$19,3,FALSE)</f>
        <v>#N/A</v>
      </c>
      <c r="H336" t="e">
        <f t="shared" si="5"/>
        <v>#N/A</v>
      </c>
      <c r="I336" t="e">
        <f>IF(VLOOKUP('Reported Performance Table'!D336,'Master List'!$B$45:$D$143,3,FALSE)="","No",VLOOKUP('Reported Performance Table'!D336,'Master List'!$B$45:$D$143,3,FALSE))</f>
        <v>#N/A</v>
      </c>
      <c r="J336" s="169" t="str">
        <f>IF('Reported Performance Table'!D336="","",
  IF('Reported Performance Table'!E336="Yes",
   IF('Reported Performance Table'!F336="Premium","Premium_LUNA_CCT","LUNA_CCT"),
   IF('Reported Performance Table'!B336="Outdoor Luminaires",
    IF(OR('Reported Performance Table'!D336="Fuel Pump Canopy Luminaires",'Reported Performance Table'!D336="Sports Lighting"),
     IF('Reported Performance Table'!F336="Premium","Premium_Sports_and_Fuel_Pump_CCT", "Sports_and_Fuel_Pump_CCT"),
     IF('Reported Performance Table'!F336="Premium","Premium_Outdoor_CCT","Outdoor_CCT")),
    IF('Reported Performance Table'!F336="Premium","Premium_CCT","Reported_CCT"))))</f>
        <v/>
      </c>
      <c r="K336" t="str">
        <f>IF('Reported Performance Table'!D336="","",IF(J336="LUNA_CCT",VLOOKUP('Reported Performance Table'!D336,'Master List'!$B$45:$E$143,4,FALSE),"Reported_BUG"))</f>
        <v/>
      </c>
      <c r="L336" t="str">
        <f>IF('Reported Performance Table'!D336="","",IF(AND('Reported Performance Table'!$E336="Yes",OR('Reported Performance Table'!$D336='Master List'!$B$45,'Reported Performance Table'!$D336='Master List'!$B$46,'Reported Performance Table'!$D336='Master List'!$B$47,'Reported Performance Table'!$D336='Master List'!$B$49,'Reported Performance Table'!$D336='Master List'!$B$51,'Reported Performance Table'!$D336='Master List'!$B$115,'Reported Performance Table'!$D336='Master List'!$B$118,'Reported Performance Table'!$D336='Master List'!$B$142)),"LUNA_Dimming","Dimming_Capability_and_Range"))</f>
        <v/>
      </c>
    </row>
    <row r="337" spans="1:12" x14ac:dyDescent="0.3">
      <c r="A337" s="49">
        <v>344</v>
      </c>
      <c r="B337" s="50"/>
      <c r="D337" s="21" t="e">
        <f>VLOOKUP('Reported Performance Table'!C337,'Master List'!$B$22:$C$41,2,FALSE)</f>
        <v>#N/A</v>
      </c>
      <c r="E337" t="e">
        <f>VLOOKUP('Reported Performance Table'!D337,'Master List'!$B$45:$C$143,2,FALSE)</f>
        <v>#N/A</v>
      </c>
      <c r="F337" t="e">
        <f>VLOOKUP('Reported Performance Table'!C337,'Master List'!$B$22:$D$42,3,FALSE)</f>
        <v>#N/A</v>
      </c>
      <c r="G337" s="94" t="e">
        <f>VLOOKUP('Reported Performance Table'!B337,'Master List'!$B$11:$D$19,3,FALSE)</f>
        <v>#N/A</v>
      </c>
      <c r="H337" t="e">
        <f t="shared" si="5"/>
        <v>#N/A</v>
      </c>
      <c r="I337" t="e">
        <f>IF(VLOOKUP('Reported Performance Table'!D337,'Master List'!$B$45:$D$143,3,FALSE)="","No",VLOOKUP('Reported Performance Table'!D337,'Master List'!$B$45:$D$143,3,FALSE))</f>
        <v>#N/A</v>
      </c>
      <c r="J337" s="169" t="str">
        <f>IF('Reported Performance Table'!D337="","",
  IF('Reported Performance Table'!E337="Yes",
   IF('Reported Performance Table'!F337="Premium","Premium_LUNA_CCT","LUNA_CCT"),
   IF('Reported Performance Table'!B337="Outdoor Luminaires",
    IF(OR('Reported Performance Table'!D337="Fuel Pump Canopy Luminaires",'Reported Performance Table'!D337="Sports Lighting"),
     IF('Reported Performance Table'!F337="Premium","Premium_Sports_and_Fuel_Pump_CCT", "Sports_and_Fuel_Pump_CCT"),
     IF('Reported Performance Table'!F337="Premium","Premium_Outdoor_CCT","Outdoor_CCT")),
    IF('Reported Performance Table'!F337="Premium","Premium_CCT","Reported_CCT"))))</f>
        <v/>
      </c>
      <c r="K337" t="str">
        <f>IF('Reported Performance Table'!D337="","",IF(J337="LUNA_CCT",VLOOKUP('Reported Performance Table'!D337,'Master List'!$B$45:$E$143,4,FALSE),"Reported_BUG"))</f>
        <v/>
      </c>
      <c r="L337" t="str">
        <f>IF('Reported Performance Table'!D337="","",IF(AND('Reported Performance Table'!$E337="Yes",OR('Reported Performance Table'!$D337='Master List'!$B$45,'Reported Performance Table'!$D337='Master List'!$B$46,'Reported Performance Table'!$D337='Master List'!$B$47,'Reported Performance Table'!$D337='Master List'!$B$49,'Reported Performance Table'!$D337='Master List'!$B$51,'Reported Performance Table'!$D337='Master List'!$B$115,'Reported Performance Table'!$D337='Master List'!$B$118,'Reported Performance Table'!$D337='Master List'!$B$142)),"LUNA_Dimming","Dimming_Capability_and_Range"))</f>
        <v/>
      </c>
    </row>
    <row r="338" spans="1:12" x14ac:dyDescent="0.3">
      <c r="A338" s="49">
        <v>345</v>
      </c>
      <c r="B338" s="50"/>
      <c r="D338" s="21" t="e">
        <f>VLOOKUP('Reported Performance Table'!C338,'Master List'!$B$22:$C$41,2,FALSE)</f>
        <v>#N/A</v>
      </c>
      <c r="E338" t="e">
        <f>VLOOKUP('Reported Performance Table'!D338,'Master List'!$B$45:$C$143,2,FALSE)</f>
        <v>#N/A</v>
      </c>
      <c r="F338" t="e">
        <f>VLOOKUP('Reported Performance Table'!C338,'Master List'!$B$22:$D$42,3,FALSE)</f>
        <v>#N/A</v>
      </c>
      <c r="G338" s="94" t="e">
        <f>VLOOKUP('Reported Performance Table'!B338,'Master List'!$B$11:$D$19,3,FALSE)</f>
        <v>#N/A</v>
      </c>
      <c r="H338" t="e">
        <f t="shared" si="5"/>
        <v>#N/A</v>
      </c>
      <c r="I338" t="e">
        <f>IF(VLOOKUP('Reported Performance Table'!D338,'Master List'!$B$45:$D$143,3,FALSE)="","No",VLOOKUP('Reported Performance Table'!D338,'Master List'!$B$45:$D$143,3,FALSE))</f>
        <v>#N/A</v>
      </c>
      <c r="J338" s="169" t="str">
        <f>IF('Reported Performance Table'!D338="","",
  IF('Reported Performance Table'!E338="Yes",
   IF('Reported Performance Table'!F338="Premium","Premium_LUNA_CCT","LUNA_CCT"),
   IF('Reported Performance Table'!B338="Outdoor Luminaires",
    IF(OR('Reported Performance Table'!D338="Fuel Pump Canopy Luminaires",'Reported Performance Table'!D338="Sports Lighting"),
     IF('Reported Performance Table'!F338="Premium","Premium_Sports_and_Fuel_Pump_CCT", "Sports_and_Fuel_Pump_CCT"),
     IF('Reported Performance Table'!F338="Premium","Premium_Outdoor_CCT","Outdoor_CCT")),
    IF('Reported Performance Table'!F338="Premium","Premium_CCT","Reported_CCT"))))</f>
        <v/>
      </c>
      <c r="K338" t="str">
        <f>IF('Reported Performance Table'!D338="","",IF(J338="LUNA_CCT",VLOOKUP('Reported Performance Table'!D338,'Master List'!$B$45:$E$143,4,FALSE),"Reported_BUG"))</f>
        <v/>
      </c>
      <c r="L338" t="str">
        <f>IF('Reported Performance Table'!D338="","",IF(AND('Reported Performance Table'!$E338="Yes",OR('Reported Performance Table'!$D338='Master List'!$B$45,'Reported Performance Table'!$D338='Master List'!$B$46,'Reported Performance Table'!$D338='Master List'!$B$47,'Reported Performance Table'!$D338='Master List'!$B$49,'Reported Performance Table'!$D338='Master List'!$B$51,'Reported Performance Table'!$D338='Master List'!$B$115,'Reported Performance Table'!$D338='Master List'!$B$118,'Reported Performance Table'!$D338='Master List'!$B$142)),"LUNA_Dimming","Dimming_Capability_and_Range"))</f>
        <v/>
      </c>
    </row>
    <row r="339" spans="1:12" x14ac:dyDescent="0.3">
      <c r="A339" s="49">
        <v>346</v>
      </c>
      <c r="B339" s="50"/>
      <c r="D339" s="21" t="e">
        <f>VLOOKUP('Reported Performance Table'!C339,'Master List'!$B$22:$C$41,2,FALSE)</f>
        <v>#N/A</v>
      </c>
      <c r="E339" t="e">
        <f>VLOOKUP('Reported Performance Table'!D339,'Master List'!$B$45:$C$143,2,FALSE)</f>
        <v>#N/A</v>
      </c>
      <c r="F339" t="e">
        <f>VLOOKUP('Reported Performance Table'!C339,'Master List'!$B$22:$D$42,3,FALSE)</f>
        <v>#N/A</v>
      </c>
      <c r="G339" s="94" t="e">
        <f>VLOOKUP('Reported Performance Table'!B339,'Master List'!$B$11:$D$19,3,FALSE)</f>
        <v>#N/A</v>
      </c>
      <c r="H339" t="e">
        <f t="shared" si="5"/>
        <v>#N/A</v>
      </c>
      <c r="I339" t="e">
        <f>IF(VLOOKUP('Reported Performance Table'!D339,'Master List'!$B$45:$D$143,3,FALSE)="","No",VLOOKUP('Reported Performance Table'!D339,'Master List'!$B$45:$D$143,3,FALSE))</f>
        <v>#N/A</v>
      </c>
      <c r="J339" s="169" t="str">
        <f>IF('Reported Performance Table'!D339="","",
  IF('Reported Performance Table'!E339="Yes",
   IF('Reported Performance Table'!F339="Premium","Premium_LUNA_CCT","LUNA_CCT"),
   IF('Reported Performance Table'!B339="Outdoor Luminaires",
    IF(OR('Reported Performance Table'!D339="Fuel Pump Canopy Luminaires",'Reported Performance Table'!D339="Sports Lighting"),
     IF('Reported Performance Table'!F339="Premium","Premium_Sports_and_Fuel_Pump_CCT", "Sports_and_Fuel_Pump_CCT"),
     IF('Reported Performance Table'!F339="Premium","Premium_Outdoor_CCT","Outdoor_CCT")),
    IF('Reported Performance Table'!F339="Premium","Premium_CCT","Reported_CCT"))))</f>
        <v/>
      </c>
      <c r="K339" t="str">
        <f>IF('Reported Performance Table'!D339="","",IF(J339="LUNA_CCT",VLOOKUP('Reported Performance Table'!D339,'Master List'!$B$45:$E$143,4,FALSE),"Reported_BUG"))</f>
        <v/>
      </c>
      <c r="L339" t="str">
        <f>IF('Reported Performance Table'!D339="","",IF(AND('Reported Performance Table'!$E339="Yes",OR('Reported Performance Table'!$D339='Master List'!$B$45,'Reported Performance Table'!$D339='Master List'!$B$46,'Reported Performance Table'!$D339='Master List'!$B$47,'Reported Performance Table'!$D339='Master List'!$B$49,'Reported Performance Table'!$D339='Master List'!$B$51,'Reported Performance Table'!$D339='Master List'!$B$115,'Reported Performance Table'!$D339='Master List'!$B$118,'Reported Performance Table'!$D339='Master List'!$B$142)),"LUNA_Dimming","Dimming_Capability_and_Range"))</f>
        <v/>
      </c>
    </row>
    <row r="340" spans="1:12" x14ac:dyDescent="0.3">
      <c r="A340" s="49">
        <v>347</v>
      </c>
      <c r="B340" s="50"/>
      <c r="D340" s="21" t="e">
        <f>VLOOKUP('Reported Performance Table'!C340,'Master List'!$B$22:$C$41,2,FALSE)</f>
        <v>#N/A</v>
      </c>
      <c r="E340" t="e">
        <f>VLOOKUP('Reported Performance Table'!D340,'Master List'!$B$45:$C$143,2,FALSE)</f>
        <v>#N/A</v>
      </c>
      <c r="F340" t="e">
        <f>VLOOKUP('Reported Performance Table'!C340,'Master List'!$B$22:$D$42,3,FALSE)</f>
        <v>#N/A</v>
      </c>
      <c r="G340" s="94" t="e">
        <f>VLOOKUP('Reported Performance Table'!B340,'Master List'!$B$11:$D$19,3,FALSE)</f>
        <v>#N/A</v>
      </c>
      <c r="H340" t="e">
        <f t="shared" si="5"/>
        <v>#N/A</v>
      </c>
      <c r="I340" t="e">
        <f>IF(VLOOKUP('Reported Performance Table'!D340,'Master List'!$B$45:$D$143,3,FALSE)="","No",VLOOKUP('Reported Performance Table'!D340,'Master List'!$B$45:$D$143,3,FALSE))</f>
        <v>#N/A</v>
      </c>
      <c r="J340" s="169" t="str">
        <f>IF('Reported Performance Table'!D340="","",
  IF('Reported Performance Table'!E340="Yes",
   IF('Reported Performance Table'!F340="Premium","Premium_LUNA_CCT","LUNA_CCT"),
   IF('Reported Performance Table'!B340="Outdoor Luminaires",
    IF(OR('Reported Performance Table'!D340="Fuel Pump Canopy Luminaires",'Reported Performance Table'!D340="Sports Lighting"),
     IF('Reported Performance Table'!F340="Premium","Premium_Sports_and_Fuel_Pump_CCT", "Sports_and_Fuel_Pump_CCT"),
     IF('Reported Performance Table'!F340="Premium","Premium_Outdoor_CCT","Outdoor_CCT")),
    IF('Reported Performance Table'!F340="Premium","Premium_CCT","Reported_CCT"))))</f>
        <v/>
      </c>
      <c r="K340" t="str">
        <f>IF('Reported Performance Table'!D340="","",IF(J340="LUNA_CCT",VLOOKUP('Reported Performance Table'!D340,'Master List'!$B$45:$E$143,4,FALSE),"Reported_BUG"))</f>
        <v/>
      </c>
      <c r="L340" t="str">
        <f>IF('Reported Performance Table'!D340="","",IF(AND('Reported Performance Table'!$E340="Yes",OR('Reported Performance Table'!$D340='Master List'!$B$45,'Reported Performance Table'!$D340='Master List'!$B$46,'Reported Performance Table'!$D340='Master List'!$B$47,'Reported Performance Table'!$D340='Master List'!$B$49,'Reported Performance Table'!$D340='Master List'!$B$51,'Reported Performance Table'!$D340='Master List'!$B$115,'Reported Performance Table'!$D340='Master List'!$B$118,'Reported Performance Table'!$D340='Master List'!$B$142)),"LUNA_Dimming","Dimming_Capability_and_Range"))</f>
        <v/>
      </c>
    </row>
    <row r="341" spans="1:12" x14ac:dyDescent="0.3">
      <c r="A341" s="49">
        <v>348</v>
      </c>
      <c r="B341" s="50"/>
      <c r="D341" s="21" t="e">
        <f>VLOOKUP('Reported Performance Table'!C341,'Master List'!$B$22:$C$41,2,FALSE)</f>
        <v>#N/A</v>
      </c>
      <c r="E341" t="e">
        <f>VLOOKUP('Reported Performance Table'!D341,'Master List'!$B$45:$C$143,2,FALSE)</f>
        <v>#N/A</v>
      </c>
      <c r="F341" t="e">
        <f>VLOOKUP('Reported Performance Table'!C341,'Master List'!$B$22:$D$42,3,FALSE)</f>
        <v>#N/A</v>
      </c>
      <c r="G341" s="94" t="e">
        <f>VLOOKUP('Reported Performance Table'!B341,'Master List'!$B$11:$D$19,3,FALSE)</f>
        <v>#N/A</v>
      </c>
      <c r="H341" t="e">
        <f t="shared" si="5"/>
        <v>#N/A</v>
      </c>
      <c r="I341" t="e">
        <f>IF(VLOOKUP('Reported Performance Table'!D341,'Master List'!$B$45:$D$143,3,FALSE)="","No",VLOOKUP('Reported Performance Table'!D341,'Master List'!$B$45:$D$143,3,FALSE))</f>
        <v>#N/A</v>
      </c>
      <c r="J341" s="169" t="str">
        <f>IF('Reported Performance Table'!D341="","",
  IF('Reported Performance Table'!E341="Yes",
   IF('Reported Performance Table'!F341="Premium","Premium_LUNA_CCT","LUNA_CCT"),
   IF('Reported Performance Table'!B341="Outdoor Luminaires",
    IF(OR('Reported Performance Table'!D341="Fuel Pump Canopy Luminaires",'Reported Performance Table'!D341="Sports Lighting"),
     IF('Reported Performance Table'!F341="Premium","Premium_Sports_and_Fuel_Pump_CCT", "Sports_and_Fuel_Pump_CCT"),
     IF('Reported Performance Table'!F341="Premium","Premium_Outdoor_CCT","Outdoor_CCT")),
    IF('Reported Performance Table'!F341="Premium","Premium_CCT","Reported_CCT"))))</f>
        <v/>
      </c>
      <c r="K341" t="str">
        <f>IF('Reported Performance Table'!D341="","",IF(J341="LUNA_CCT",VLOOKUP('Reported Performance Table'!D341,'Master List'!$B$45:$E$143,4,FALSE),"Reported_BUG"))</f>
        <v/>
      </c>
      <c r="L341" t="str">
        <f>IF('Reported Performance Table'!D341="","",IF(AND('Reported Performance Table'!$E341="Yes",OR('Reported Performance Table'!$D341='Master List'!$B$45,'Reported Performance Table'!$D341='Master List'!$B$46,'Reported Performance Table'!$D341='Master List'!$B$47,'Reported Performance Table'!$D341='Master List'!$B$49,'Reported Performance Table'!$D341='Master List'!$B$51,'Reported Performance Table'!$D341='Master List'!$B$115,'Reported Performance Table'!$D341='Master List'!$B$118,'Reported Performance Table'!$D341='Master List'!$B$142)),"LUNA_Dimming","Dimming_Capability_and_Range"))</f>
        <v/>
      </c>
    </row>
    <row r="342" spans="1:12" x14ac:dyDescent="0.3">
      <c r="A342" s="49">
        <v>349</v>
      </c>
      <c r="B342" s="50"/>
      <c r="D342" s="21" t="e">
        <f>VLOOKUP('Reported Performance Table'!C342,'Master List'!$B$22:$C$41,2,FALSE)</f>
        <v>#N/A</v>
      </c>
      <c r="E342" t="e">
        <f>VLOOKUP('Reported Performance Table'!D342,'Master List'!$B$45:$C$143,2,FALSE)</f>
        <v>#N/A</v>
      </c>
      <c r="F342" t="e">
        <f>VLOOKUP('Reported Performance Table'!C342,'Master List'!$B$22:$D$42,3,FALSE)</f>
        <v>#N/A</v>
      </c>
      <c r="G342" s="94" t="e">
        <f>VLOOKUP('Reported Performance Table'!B342,'Master List'!$B$11:$D$19,3,FALSE)</f>
        <v>#N/A</v>
      </c>
      <c r="H342" t="e">
        <f t="shared" si="5"/>
        <v>#N/A</v>
      </c>
      <c r="I342" t="e">
        <f>IF(VLOOKUP('Reported Performance Table'!D342,'Master List'!$B$45:$D$143,3,FALSE)="","No",VLOOKUP('Reported Performance Table'!D342,'Master List'!$B$45:$D$143,3,FALSE))</f>
        <v>#N/A</v>
      </c>
      <c r="J342" s="169" t="str">
        <f>IF('Reported Performance Table'!D342="","",
  IF('Reported Performance Table'!E342="Yes",
   IF('Reported Performance Table'!F342="Premium","Premium_LUNA_CCT","LUNA_CCT"),
   IF('Reported Performance Table'!B342="Outdoor Luminaires",
    IF(OR('Reported Performance Table'!D342="Fuel Pump Canopy Luminaires",'Reported Performance Table'!D342="Sports Lighting"),
     IF('Reported Performance Table'!F342="Premium","Premium_Sports_and_Fuel_Pump_CCT", "Sports_and_Fuel_Pump_CCT"),
     IF('Reported Performance Table'!F342="Premium","Premium_Outdoor_CCT","Outdoor_CCT")),
    IF('Reported Performance Table'!F342="Premium","Premium_CCT","Reported_CCT"))))</f>
        <v/>
      </c>
      <c r="K342" t="str">
        <f>IF('Reported Performance Table'!D342="","",IF(J342="LUNA_CCT",VLOOKUP('Reported Performance Table'!D342,'Master List'!$B$45:$E$143,4,FALSE),"Reported_BUG"))</f>
        <v/>
      </c>
      <c r="L342" t="str">
        <f>IF('Reported Performance Table'!D342="","",IF(AND('Reported Performance Table'!$E342="Yes",OR('Reported Performance Table'!$D342='Master List'!$B$45,'Reported Performance Table'!$D342='Master List'!$B$46,'Reported Performance Table'!$D342='Master List'!$B$47,'Reported Performance Table'!$D342='Master List'!$B$49,'Reported Performance Table'!$D342='Master List'!$B$51,'Reported Performance Table'!$D342='Master List'!$B$115,'Reported Performance Table'!$D342='Master List'!$B$118,'Reported Performance Table'!$D342='Master List'!$B$142)),"LUNA_Dimming","Dimming_Capability_and_Range"))</f>
        <v/>
      </c>
    </row>
    <row r="343" spans="1:12" x14ac:dyDescent="0.3">
      <c r="A343" s="49">
        <v>350</v>
      </c>
      <c r="B343" s="50"/>
      <c r="D343" s="21" t="e">
        <f>VLOOKUP('Reported Performance Table'!C343,'Master List'!$B$22:$C$41,2,FALSE)</f>
        <v>#N/A</v>
      </c>
      <c r="E343" t="e">
        <f>VLOOKUP('Reported Performance Table'!D343,'Master List'!$B$45:$C$143,2,FALSE)</f>
        <v>#N/A</v>
      </c>
      <c r="F343" t="e">
        <f>VLOOKUP('Reported Performance Table'!C343,'Master List'!$B$22:$D$42,3,FALSE)</f>
        <v>#N/A</v>
      </c>
      <c r="G343" s="94" t="e">
        <f>VLOOKUP('Reported Performance Table'!B343,'Master List'!$B$11:$D$19,3,FALSE)</f>
        <v>#N/A</v>
      </c>
      <c r="H343" t="e">
        <f t="shared" si="5"/>
        <v>#N/A</v>
      </c>
      <c r="I343" t="e">
        <f>IF(VLOOKUP('Reported Performance Table'!D343,'Master List'!$B$45:$D$143,3,FALSE)="","No",VLOOKUP('Reported Performance Table'!D343,'Master List'!$B$45:$D$143,3,FALSE))</f>
        <v>#N/A</v>
      </c>
      <c r="J343" s="169" t="str">
        <f>IF('Reported Performance Table'!D343="","",
  IF('Reported Performance Table'!E343="Yes",
   IF('Reported Performance Table'!F343="Premium","Premium_LUNA_CCT","LUNA_CCT"),
   IF('Reported Performance Table'!B343="Outdoor Luminaires",
    IF(OR('Reported Performance Table'!D343="Fuel Pump Canopy Luminaires",'Reported Performance Table'!D343="Sports Lighting"),
     IF('Reported Performance Table'!F343="Premium","Premium_Sports_and_Fuel_Pump_CCT", "Sports_and_Fuel_Pump_CCT"),
     IF('Reported Performance Table'!F343="Premium","Premium_Outdoor_CCT","Outdoor_CCT")),
    IF('Reported Performance Table'!F343="Premium","Premium_CCT","Reported_CCT"))))</f>
        <v/>
      </c>
      <c r="K343" t="str">
        <f>IF('Reported Performance Table'!D343="","",IF(J343="LUNA_CCT",VLOOKUP('Reported Performance Table'!D343,'Master List'!$B$45:$E$143,4,FALSE),"Reported_BUG"))</f>
        <v/>
      </c>
      <c r="L343" t="str">
        <f>IF('Reported Performance Table'!D343="","",IF(AND('Reported Performance Table'!$E343="Yes",OR('Reported Performance Table'!$D343='Master List'!$B$45,'Reported Performance Table'!$D343='Master List'!$B$46,'Reported Performance Table'!$D343='Master List'!$B$47,'Reported Performance Table'!$D343='Master List'!$B$49,'Reported Performance Table'!$D343='Master List'!$B$51,'Reported Performance Table'!$D343='Master List'!$B$115,'Reported Performance Table'!$D343='Master List'!$B$118,'Reported Performance Table'!$D343='Master List'!$B$142)),"LUNA_Dimming","Dimming_Capability_and_Range"))</f>
        <v/>
      </c>
    </row>
    <row r="344" spans="1:12" x14ac:dyDescent="0.3">
      <c r="A344" s="49">
        <v>351</v>
      </c>
      <c r="B344" s="50"/>
      <c r="D344" s="21" t="e">
        <f>VLOOKUP('Reported Performance Table'!C344,'Master List'!$B$22:$C$41,2,FALSE)</f>
        <v>#N/A</v>
      </c>
      <c r="E344" t="e">
        <f>VLOOKUP('Reported Performance Table'!D344,'Master List'!$B$45:$C$143,2,FALSE)</f>
        <v>#N/A</v>
      </c>
      <c r="F344" t="e">
        <f>VLOOKUP('Reported Performance Table'!C344,'Master List'!$B$22:$D$42,3,FALSE)</f>
        <v>#N/A</v>
      </c>
      <c r="G344" s="94" t="e">
        <f>VLOOKUP('Reported Performance Table'!B344,'Master List'!$B$11:$D$19,3,FALSE)</f>
        <v>#N/A</v>
      </c>
      <c r="H344" t="e">
        <f t="shared" si="5"/>
        <v>#N/A</v>
      </c>
      <c r="I344" t="e">
        <f>IF(VLOOKUP('Reported Performance Table'!D344,'Master List'!$B$45:$D$143,3,FALSE)="","No",VLOOKUP('Reported Performance Table'!D344,'Master List'!$B$45:$D$143,3,FALSE))</f>
        <v>#N/A</v>
      </c>
      <c r="J344" s="169" t="str">
        <f>IF('Reported Performance Table'!D344="","",
  IF('Reported Performance Table'!E344="Yes",
   IF('Reported Performance Table'!F344="Premium","Premium_LUNA_CCT","LUNA_CCT"),
   IF('Reported Performance Table'!B344="Outdoor Luminaires",
    IF(OR('Reported Performance Table'!D344="Fuel Pump Canopy Luminaires",'Reported Performance Table'!D344="Sports Lighting"),
     IF('Reported Performance Table'!F344="Premium","Premium_Sports_and_Fuel_Pump_CCT", "Sports_and_Fuel_Pump_CCT"),
     IF('Reported Performance Table'!F344="Premium","Premium_Outdoor_CCT","Outdoor_CCT")),
    IF('Reported Performance Table'!F344="Premium","Premium_CCT","Reported_CCT"))))</f>
        <v/>
      </c>
      <c r="K344" t="str">
        <f>IF('Reported Performance Table'!D344="","",IF(J344="LUNA_CCT",VLOOKUP('Reported Performance Table'!D344,'Master List'!$B$45:$E$143,4,FALSE),"Reported_BUG"))</f>
        <v/>
      </c>
      <c r="L344" t="str">
        <f>IF('Reported Performance Table'!D344="","",IF(AND('Reported Performance Table'!$E344="Yes",OR('Reported Performance Table'!$D344='Master List'!$B$45,'Reported Performance Table'!$D344='Master List'!$B$46,'Reported Performance Table'!$D344='Master List'!$B$47,'Reported Performance Table'!$D344='Master List'!$B$49,'Reported Performance Table'!$D344='Master List'!$B$51,'Reported Performance Table'!$D344='Master List'!$B$115,'Reported Performance Table'!$D344='Master List'!$B$118,'Reported Performance Table'!$D344='Master List'!$B$142)),"LUNA_Dimming","Dimming_Capability_and_Range"))</f>
        <v/>
      </c>
    </row>
    <row r="345" spans="1:12" x14ac:dyDescent="0.3">
      <c r="A345" s="49">
        <v>352</v>
      </c>
      <c r="B345" s="50"/>
      <c r="D345" s="21" t="e">
        <f>VLOOKUP('Reported Performance Table'!C345,'Master List'!$B$22:$C$41,2,FALSE)</f>
        <v>#N/A</v>
      </c>
      <c r="E345" t="e">
        <f>VLOOKUP('Reported Performance Table'!D345,'Master List'!$B$45:$C$143,2,FALSE)</f>
        <v>#N/A</v>
      </c>
      <c r="F345" t="e">
        <f>VLOOKUP('Reported Performance Table'!C345,'Master List'!$B$22:$D$42,3,FALSE)</f>
        <v>#N/A</v>
      </c>
      <c r="G345" s="94" t="e">
        <f>VLOOKUP('Reported Performance Table'!B345,'Master List'!$B$11:$D$19,3,FALSE)</f>
        <v>#N/A</v>
      </c>
      <c r="H345" t="e">
        <f t="shared" si="5"/>
        <v>#N/A</v>
      </c>
      <c r="I345" t="e">
        <f>IF(VLOOKUP('Reported Performance Table'!D345,'Master List'!$B$45:$D$143,3,FALSE)="","No",VLOOKUP('Reported Performance Table'!D345,'Master List'!$B$45:$D$143,3,FALSE))</f>
        <v>#N/A</v>
      </c>
      <c r="J345" s="169" t="str">
        <f>IF('Reported Performance Table'!D345="","",
  IF('Reported Performance Table'!E345="Yes",
   IF('Reported Performance Table'!F345="Premium","Premium_LUNA_CCT","LUNA_CCT"),
   IF('Reported Performance Table'!B345="Outdoor Luminaires",
    IF(OR('Reported Performance Table'!D345="Fuel Pump Canopy Luminaires",'Reported Performance Table'!D345="Sports Lighting"),
     IF('Reported Performance Table'!F345="Premium","Premium_Sports_and_Fuel_Pump_CCT", "Sports_and_Fuel_Pump_CCT"),
     IF('Reported Performance Table'!F345="Premium","Premium_Outdoor_CCT","Outdoor_CCT")),
    IF('Reported Performance Table'!F345="Premium","Premium_CCT","Reported_CCT"))))</f>
        <v/>
      </c>
      <c r="K345" t="str">
        <f>IF('Reported Performance Table'!D345="","",IF(J345="LUNA_CCT",VLOOKUP('Reported Performance Table'!D345,'Master List'!$B$45:$E$143,4,FALSE),"Reported_BUG"))</f>
        <v/>
      </c>
      <c r="L345" t="str">
        <f>IF('Reported Performance Table'!D345="","",IF(AND('Reported Performance Table'!$E345="Yes",OR('Reported Performance Table'!$D345='Master List'!$B$45,'Reported Performance Table'!$D345='Master List'!$B$46,'Reported Performance Table'!$D345='Master List'!$B$47,'Reported Performance Table'!$D345='Master List'!$B$49,'Reported Performance Table'!$D345='Master List'!$B$51,'Reported Performance Table'!$D345='Master List'!$B$115,'Reported Performance Table'!$D345='Master List'!$B$118,'Reported Performance Table'!$D345='Master List'!$B$142)),"LUNA_Dimming","Dimming_Capability_and_Range"))</f>
        <v/>
      </c>
    </row>
    <row r="346" spans="1:12" x14ac:dyDescent="0.3">
      <c r="A346" s="49">
        <v>353</v>
      </c>
      <c r="B346" s="50"/>
      <c r="D346" s="21" t="e">
        <f>VLOOKUP('Reported Performance Table'!C346,'Master List'!$B$22:$C$41,2,FALSE)</f>
        <v>#N/A</v>
      </c>
      <c r="E346" t="e">
        <f>VLOOKUP('Reported Performance Table'!D346,'Master List'!$B$45:$C$143,2,FALSE)</f>
        <v>#N/A</v>
      </c>
      <c r="F346" t="e">
        <f>VLOOKUP('Reported Performance Table'!C346,'Master List'!$B$22:$D$42,3,FALSE)</f>
        <v>#N/A</v>
      </c>
      <c r="G346" s="94" t="e">
        <f>VLOOKUP('Reported Performance Table'!B346,'Master List'!$B$11:$D$19,3,FALSE)</f>
        <v>#N/A</v>
      </c>
      <c r="H346" t="e">
        <f t="shared" si="5"/>
        <v>#N/A</v>
      </c>
      <c r="I346" t="e">
        <f>IF(VLOOKUP('Reported Performance Table'!D346,'Master List'!$B$45:$D$143,3,FALSE)="","No",VLOOKUP('Reported Performance Table'!D346,'Master List'!$B$45:$D$143,3,FALSE))</f>
        <v>#N/A</v>
      </c>
      <c r="J346" s="169" t="str">
        <f>IF('Reported Performance Table'!D346="","",
  IF('Reported Performance Table'!E346="Yes",
   IF('Reported Performance Table'!F346="Premium","Premium_LUNA_CCT","LUNA_CCT"),
   IF('Reported Performance Table'!B346="Outdoor Luminaires",
    IF(OR('Reported Performance Table'!D346="Fuel Pump Canopy Luminaires",'Reported Performance Table'!D346="Sports Lighting"),
     IF('Reported Performance Table'!F346="Premium","Premium_Sports_and_Fuel_Pump_CCT", "Sports_and_Fuel_Pump_CCT"),
     IF('Reported Performance Table'!F346="Premium","Premium_Outdoor_CCT","Outdoor_CCT")),
    IF('Reported Performance Table'!F346="Premium","Premium_CCT","Reported_CCT"))))</f>
        <v/>
      </c>
      <c r="K346" t="str">
        <f>IF('Reported Performance Table'!D346="","",IF(J346="LUNA_CCT",VLOOKUP('Reported Performance Table'!D346,'Master List'!$B$45:$E$143,4,FALSE),"Reported_BUG"))</f>
        <v/>
      </c>
      <c r="L346" t="str">
        <f>IF('Reported Performance Table'!D346="","",IF(AND('Reported Performance Table'!$E346="Yes",OR('Reported Performance Table'!$D346='Master List'!$B$45,'Reported Performance Table'!$D346='Master List'!$B$46,'Reported Performance Table'!$D346='Master List'!$B$47,'Reported Performance Table'!$D346='Master List'!$B$49,'Reported Performance Table'!$D346='Master List'!$B$51,'Reported Performance Table'!$D346='Master List'!$B$115,'Reported Performance Table'!$D346='Master List'!$B$118,'Reported Performance Table'!$D346='Master List'!$B$142)),"LUNA_Dimming","Dimming_Capability_and_Range"))</f>
        <v/>
      </c>
    </row>
    <row r="347" spans="1:12" x14ac:dyDescent="0.3">
      <c r="A347" s="49">
        <v>354</v>
      </c>
      <c r="B347" s="50"/>
      <c r="D347" s="21" t="e">
        <f>VLOOKUP('Reported Performance Table'!C347,'Master List'!$B$22:$C$41,2,FALSE)</f>
        <v>#N/A</v>
      </c>
      <c r="E347" t="e">
        <f>VLOOKUP('Reported Performance Table'!D347,'Master List'!$B$45:$C$143,2,FALSE)</f>
        <v>#N/A</v>
      </c>
      <c r="F347" t="e">
        <f>VLOOKUP('Reported Performance Table'!C347,'Master List'!$B$22:$D$42,3,FALSE)</f>
        <v>#N/A</v>
      </c>
      <c r="G347" s="94" t="e">
        <f>VLOOKUP('Reported Performance Table'!B347,'Master List'!$B$11:$D$19,3,FALSE)</f>
        <v>#N/A</v>
      </c>
      <c r="H347" t="e">
        <f t="shared" si="5"/>
        <v>#N/A</v>
      </c>
      <c r="I347" t="e">
        <f>IF(VLOOKUP('Reported Performance Table'!D347,'Master List'!$B$45:$D$143,3,FALSE)="","No",VLOOKUP('Reported Performance Table'!D347,'Master List'!$B$45:$D$143,3,FALSE))</f>
        <v>#N/A</v>
      </c>
      <c r="J347" s="169" t="str">
        <f>IF('Reported Performance Table'!D347="","",
  IF('Reported Performance Table'!E347="Yes",
   IF('Reported Performance Table'!F347="Premium","Premium_LUNA_CCT","LUNA_CCT"),
   IF('Reported Performance Table'!B347="Outdoor Luminaires",
    IF(OR('Reported Performance Table'!D347="Fuel Pump Canopy Luminaires",'Reported Performance Table'!D347="Sports Lighting"),
     IF('Reported Performance Table'!F347="Premium","Premium_Sports_and_Fuel_Pump_CCT", "Sports_and_Fuel_Pump_CCT"),
     IF('Reported Performance Table'!F347="Premium","Premium_Outdoor_CCT","Outdoor_CCT")),
    IF('Reported Performance Table'!F347="Premium","Premium_CCT","Reported_CCT"))))</f>
        <v/>
      </c>
      <c r="K347" t="str">
        <f>IF('Reported Performance Table'!D347="","",IF(J347="LUNA_CCT",VLOOKUP('Reported Performance Table'!D347,'Master List'!$B$45:$E$143,4,FALSE),"Reported_BUG"))</f>
        <v/>
      </c>
      <c r="L347" t="str">
        <f>IF('Reported Performance Table'!D347="","",IF(AND('Reported Performance Table'!$E347="Yes",OR('Reported Performance Table'!$D347='Master List'!$B$45,'Reported Performance Table'!$D347='Master List'!$B$46,'Reported Performance Table'!$D347='Master List'!$B$47,'Reported Performance Table'!$D347='Master List'!$B$49,'Reported Performance Table'!$D347='Master List'!$B$51,'Reported Performance Table'!$D347='Master List'!$B$115,'Reported Performance Table'!$D347='Master List'!$B$118,'Reported Performance Table'!$D347='Master List'!$B$142)),"LUNA_Dimming","Dimming_Capability_and_Range"))</f>
        <v/>
      </c>
    </row>
    <row r="348" spans="1:12" x14ac:dyDescent="0.3">
      <c r="A348" s="49">
        <v>355</v>
      </c>
      <c r="B348" s="50"/>
      <c r="D348" s="21" t="e">
        <f>VLOOKUP('Reported Performance Table'!C348,'Master List'!$B$22:$C$41,2,FALSE)</f>
        <v>#N/A</v>
      </c>
      <c r="E348" t="e">
        <f>VLOOKUP('Reported Performance Table'!D348,'Master List'!$B$45:$C$143,2,FALSE)</f>
        <v>#N/A</v>
      </c>
      <c r="F348" t="e">
        <f>VLOOKUP('Reported Performance Table'!C348,'Master List'!$B$22:$D$42,3,FALSE)</f>
        <v>#N/A</v>
      </c>
      <c r="G348" s="94" t="e">
        <f>VLOOKUP('Reported Performance Table'!B348,'Master List'!$B$11:$D$19,3,FALSE)</f>
        <v>#N/A</v>
      </c>
      <c r="H348" t="e">
        <f t="shared" si="5"/>
        <v>#N/A</v>
      </c>
      <c r="I348" t="e">
        <f>IF(VLOOKUP('Reported Performance Table'!D348,'Master List'!$B$45:$D$143,3,FALSE)="","No",VLOOKUP('Reported Performance Table'!D348,'Master List'!$B$45:$D$143,3,FALSE))</f>
        <v>#N/A</v>
      </c>
      <c r="J348" s="169" t="str">
        <f>IF('Reported Performance Table'!D348="","",
  IF('Reported Performance Table'!E348="Yes",
   IF('Reported Performance Table'!F348="Premium","Premium_LUNA_CCT","LUNA_CCT"),
   IF('Reported Performance Table'!B348="Outdoor Luminaires",
    IF(OR('Reported Performance Table'!D348="Fuel Pump Canopy Luminaires",'Reported Performance Table'!D348="Sports Lighting"),
     IF('Reported Performance Table'!F348="Premium","Premium_Sports_and_Fuel_Pump_CCT", "Sports_and_Fuel_Pump_CCT"),
     IF('Reported Performance Table'!F348="Premium","Premium_Outdoor_CCT","Outdoor_CCT")),
    IF('Reported Performance Table'!F348="Premium","Premium_CCT","Reported_CCT"))))</f>
        <v/>
      </c>
      <c r="K348" t="str">
        <f>IF('Reported Performance Table'!D348="","",IF(J348="LUNA_CCT",VLOOKUP('Reported Performance Table'!D348,'Master List'!$B$45:$E$143,4,FALSE),"Reported_BUG"))</f>
        <v/>
      </c>
      <c r="L348" t="str">
        <f>IF('Reported Performance Table'!D348="","",IF(AND('Reported Performance Table'!$E348="Yes",OR('Reported Performance Table'!$D348='Master List'!$B$45,'Reported Performance Table'!$D348='Master List'!$B$46,'Reported Performance Table'!$D348='Master List'!$B$47,'Reported Performance Table'!$D348='Master List'!$B$49,'Reported Performance Table'!$D348='Master List'!$B$51,'Reported Performance Table'!$D348='Master List'!$B$115,'Reported Performance Table'!$D348='Master List'!$B$118,'Reported Performance Table'!$D348='Master List'!$B$142)),"LUNA_Dimming","Dimming_Capability_and_Range"))</f>
        <v/>
      </c>
    </row>
    <row r="349" spans="1:12" x14ac:dyDescent="0.3">
      <c r="A349" s="49">
        <v>356</v>
      </c>
      <c r="B349" s="50"/>
      <c r="D349" s="21" t="e">
        <f>VLOOKUP('Reported Performance Table'!C349,'Master List'!$B$22:$C$41,2,FALSE)</f>
        <v>#N/A</v>
      </c>
      <c r="E349" t="e">
        <f>VLOOKUP('Reported Performance Table'!D349,'Master List'!$B$45:$C$143,2,FALSE)</f>
        <v>#N/A</v>
      </c>
      <c r="F349" t="e">
        <f>VLOOKUP('Reported Performance Table'!C349,'Master List'!$B$22:$D$42,3,FALSE)</f>
        <v>#N/A</v>
      </c>
      <c r="G349" s="94" t="e">
        <f>VLOOKUP('Reported Performance Table'!B349,'Master List'!$B$11:$D$19,3,FALSE)</f>
        <v>#N/A</v>
      </c>
      <c r="H349" t="e">
        <f t="shared" si="5"/>
        <v>#N/A</v>
      </c>
      <c r="I349" t="e">
        <f>IF(VLOOKUP('Reported Performance Table'!D349,'Master List'!$B$45:$D$143,3,FALSE)="","No",VLOOKUP('Reported Performance Table'!D349,'Master List'!$B$45:$D$143,3,FALSE))</f>
        <v>#N/A</v>
      </c>
      <c r="J349" s="169" t="str">
        <f>IF('Reported Performance Table'!D349="","",
  IF('Reported Performance Table'!E349="Yes",
   IF('Reported Performance Table'!F349="Premium","Premium_LUNA_CCT","LUNA_CCT"),
   IF('Reported Performance Table'!B349="Outdoor Luminaires",
    IF(OR('Reported Performance Table'!D349="Fuel Pump Canopy Luminaires",'Reported Performance Table'!D349="Sports Lighting"),
     IF('Reported Performance Table'!F349="Premium","Premium_Sports_and_Fuel_Pump_CCT", "Sports_and_Fuel_Pump_CCT"),
     IF('Reported Performance Table'!F349="Premium","Premium_Outdoor_CCT","Outdoor_CCT")),
    IF('Reported Performance Table'!F349="Premium","Premium_CCT","Reported_CCT"))))</f>
        <v/>
      </c>
      <c r="K349" t="str">
        <f>IF('Reported Performance Table'!D349="","",IF(J349="LUNA_CCT",VLOOKUP('Reported Performance Table'!D349,'Master List'!$B$45:$E$143,4,FALSE),"Reported_BUG"))</f>
        <v/>
      </c>
      <c r="L349" t="str">
        <f>IF('Reported Performance Table'!D349="","",IF(AND('Reported Performance Table'!$E349="Yes",OR('Reported Performance Table'!$D349='Master List'!$B$45,'Reported Performance Table'!$D349='Master List'!$B$46,'Reported Performance Table'!$D349='Master List'!$B$47,'Reported Performance Table'!$D349='Master List'!$B$49,'Reported Performance Table'!$D349='Master List'!$B$51,'Reported Performance Table'!$D349='Master List'!$B$115,'Reported Performance Table'!$D349='Master List'!$B$118,'Reported Performance Table'!$D349='Master List'!$B$142)),"LUNA_Dimming","Dimming_Capability_and_Range"))</f>
        <v/>
      </c>
    </row>
    <row r="350" spans="1:12" x14ac:dyDescent="0.3">
      <c r="A350" s="49">
        <v>357</v>
      </c>
      <c r="B350" s="50"/>
      <c r="D350" s="21" t="e">
        <f>VLOOKUP('Reported Performance Table'!C350,'Master List'!$B$22:$C$41,2,FALSE)</f>
        <v>#N/A</v>
      </c>
      <c r="E350" t="e">
        <f>VLOOKUP('Reported Performance Table'!D350,'Master List'!$B$45:$C$143,2,FALSE)</f>
        <v>#N/A</v>
      </c>
      <c r="F350" t="e">
        <f>VLOOKUP('Reported Performance Table'!C350,'Master List'!$B$22:$D$42,3,FALSE)</f>
        <v>#N/A</v>
      </c>
      <c r="G350" s="94" t="e">
        <f>VLOOKUP('Reported Performance Table'!B350,'Master List'!$B$11:$D$19,3,FALSE)</f>
        <v>#N/A</v>
      </c>
      <c r="H350" t="e">
        <f t="shared" si="5"/>
        <v>#N/A</v>
      </c>
      <c r="I350" t="e">
        <f>IF(VLOOKUP('Reported Performance Table'!D350,'Master List'!$B$45:$D$143,3,FALSE)="","No",VLOOKUP('Reported Performance Table'!D350,'Master List'!$B$45:$D$143,3,FALSE))</f>
        <v>#N/A</v>
      </c>
      <c r="J350" s="169" t="str">
        <f>IF('Reported Performance Table'!D350="","",
  IF('Reported Performance Table'!E350="Yes",
   IF('Reported Performance Table'!F350="Premium","Premium_LUNA_CCT","LUNA_CCT"),
   IF('Reported Performance Table'!B350="Outdoor Luminaires",
    IF(OR('Reported Performance Table'!D350="Fuel Pump Canopy Luminaires",'Reported Performance Table'!D350="Sports Lighting"),
     IF('Reported Performance Table'!F350="Premium","Premium_Sports_and_Fuel_Pump_CCT", "Sports_and_Fuel_Pump_CCT"),
     IF('Reported Performance Table'!F350="Premium","Premium_Outdoor_CCT","Outdoor_CCT")),
    IF('Reported Performance Table'!F350="Premium","Premium_CCT","Reported_CCT"))))</f>
        <v/>
      </c>
      <c r="K350" t="str">
        <f>IF('Reported Performance Table'!D350="","",IF(J350="LUNA_CCT",VLOOKUP('Reported Performance Table'!D350,'Master List'!$B$45:$E$143,4,FALSE),"Reported_BUG"))</f>
        <v/>
      </c>
      <c r="L350" t="str">
        <f>IF('Reported Performance Table'!D350="","",IF(AND('Reported Performance Table'!$E350="Yes",OR('Reported Performance Table'!$D350='Master List'!$B$45,'Reported Performance Table'!$D350='Master List'!$B$46,'Reported Performance Table'!$D350='Master List'!$B$47,'Reported Performance Table'!$D350='Master List'!$B$49,'Reported Performance Table'!$D350='Master List'!$B$51,'Reported Performance Table'!$D350='Master List'!$B$115,'Reported Performance Table'!$D350='Master List'!$B$118,'Reported Performance Table'!$D350='Master List'!$B$142)),"LUNA_Dimming","Dimming_Capability_and_Range"))</f>
        <v/>
      </c>
    </row>
    <row r="351" spans="1:12" x14ac:dyDescent="0.3">
      <c r="A351" s="49">
        <v>358</v>
      </c>
      <c r="B351" s="50"/>
      <c r="D351" s="21" t="e">
        <f>VLOOKUP('Reported Performance Table'!C351,'Master List'!$B$22:$C$41,2,FALSE)</f>
        <v>#N/A</v>
      </c>
      <c r="E351" t="e">
        <f>VLOOKUP('Reported Performance Table'!D351,'Master List'!$B$45:$C$143,2,FALSE)</f>
        <v>#N/A</v>
      </c>
      <c r="F351" t="e">
        <f>VLOOKUP('Reported Performance Table'!C351,'Master List'!$B$22:$D$42,3,FALSE)</f>
        <v>#N/A</v>
      </c>
      <c r="G351" s="94" t="e">
        <f>VLOOKUP('Reported Performance Table'!B351,'Master List'!$B$11:$D$19,3,FALSE)</f>
        <v>#N/A</v>
      </c>
      <c r="H351" t="e">
        <f t="shared" si="5"/>
        <v>#N/A</v>
      </c>
      <c r="I351" t="e">
        <f>IF(VLOOKUP('Reported Performance Table'!D351,'Master List'!$B$45:$D$143,3,FALSE)="","No",VLOOKUP('Reported Performance Table'!D351,'Master List'!$B$45:$D$143,3,FALSE))</f>
        <v>#N/A</v>
      </c>
      <c r="J351" s="169" t="str">
        <f>IF('Reported Performance Table'!D351="","",
  IF('Reported Performance Table'!E351="Yes",
   IF('Reported Performance Table'!F351="Premium","Premium_LUNA_CCT","LUNA_CCT"),
   IF('Reported Performance Table'!B351="Outdoor Luminaires",
    IF(OR('Reported Performance Table'!D351="Fuel Pump Canopy Luminaires",'Reported Performance Table'!D351="Sports Lighting"),
     IF('Reported Performance Table'!F351="Premium","Premium_Sports_and_Fuel_Pump_CCT", "Sports_and_Fuel_Pump_CCT"),
     IF('Reported Performance Table'!F351="Premium","Premium_Outdoor_CCT","Outdoor_CCT")),
    IF('Reported Performance Table'!F351="Premium","Premium_CCT","Reported_CCT"))))</f>
        <v/>
      </c>
      <c r="K351" t="str">
        <f>IF('Reported Performance Table'!D351="","",IF(J351="LUNA_CCT",VLOOKUP('Reported Performance Table'!D351,'Master List'!$B$45:$E$143,4,FALSE),"Reported_BUG"))</f>
        <v/>
      </c>
      <c r="L351" t="str">
        <f>IF('Reported Performance Table'!D351="","",IF(AND('Reported Performance Table'!$E351="Yes",OR('Reported Performance Table'!$D351='Master List'!$B$45,'Reported Performance Table'!$D351='Master List'!$B$46,'Reported Performance Table'!$D351='Master List'!$B$47,'Reported Performance Table'!$D351='Master List'!$B$49,'Reported Performance Table'!$D351='Master List'!$B$51,'Reported Performance Table'!$D351='Master List'!$B$115,'Reported Performance Table'!$D351='Master List'!$B$118,'Reported Performance Table'!$D351='Master List'!$B$142)),"LUNA_Dimming","Dimming_Capability_and_Range"))</f>
        <v/>
      </c>
    </row>
    <row r="352" spans="1:12" x14ac:dyDescent="0.3">
      <c r="A352" s="49">
        <v>359</v>
      </c>
      <c r="B352" s="50"/>
      <c r="D352" s="21" t="e">
        <f>VLOOKUP('Reported Performance Table'!C352,'Master List'!$B$22:$C$41,2,FALSE)</f>
        <v>#N/A</v>
      </c>
      <c r="E352" t="e">
        <f>VLOOKUP('Reported Performance Table'!D352,'Master List'!$B$45:$C$143,2,FALSE)</f>
        <v>#N/A</v>
      </c>
      <c r="F352" t="e">
        <f>VLOOKUP('Reported Performance Table'!C352,'Master List'!$B$22:$D$42,3,FALSE)</f>
        <v>#N/A</v>
      </c>
      <c r="G352" s="94" t="e">
        <f>VLOOKUP('Reported Performance Table'!B352,'Master List'!$B$11:$D$19,3,FALSE)</f>
        <v>#N/A</v>
      </c>
      <c r="H352" t="e">
        <f t="shared" si="5"/>
        <v>#N/A</v>
      </c>
      <c r="I352" t="e">
        <f>IF(VLOOKUP('Reported Performance Table'!D352,'Master List'!$B$45:$D$143,3,FALSE)="","No",VLOOKUP('Reported Performance Table'!D352,'Master List'!$B$45:$D$143,3,FALSE))</f>
        <v>#N/A</v>
      </c>
      <c r="J352" s="169" t="str">
        <f>IF('Reported Performance Table'!D352="","",
  IF('Reported Performance Table'!E352="Yes",
   IF('Reported Performance Table'!F352="Premium","Premium_LUNA_CCT","LUNA_CCT"),
   IF('Reported Performance Table'!B352="Outdoor Luminaires",
    IF(OR('Reported Performance Table'!D352="Fuel Pump Canopy Luminaires",'Reported Performance Table'!D352="Sports Lighting"),
     IF('Reported Performance Table'!F352="Premium","Premium_Sports_and_Fuel_Pump_CCT", "Sports_and_Fuel_Pump_CCT"),
     IF('Reported Performance Table'!F352="Premium","Premium_Outdoor_CCT","Outdoor_CCT")),
    IF('Reported Performance Table'!F352="Premium","Premium_CCT","Reported_CCT"))))</f>
        <v/>
      </c>
      <c r="K352" t="str">
        <f>IF('Reported Performance Table'!D352="","",IF(J352="LUNA_CCT",VLOOKUP('Reported Performance Table'!D352,'Master List'!$B$45:$E$143,4,FALSE),"Reported_BUG"))</f>
        <v/>
      </c>
      <c r="L352" t="str">
        <f>IF('Reported Performance Table'!D352="","",IF(AND('Reported Performance Table'!$E352="Yes",OR('Reported Performance Table'!$D352='Master List'!$B$45,'Reported Performance Table'!$D352='Master List'!$B$46,'Reported Performance Table'!$D352='Master List'!$B$47,'Reported Performance Table'!$D352='Master List'!$B$49,'Reported Performance Table'!$D352='Master List'!$B$51,'Reported Performance Table'!$D352='Master List'!$B$115,'Reported Performance Table'!$D352='Master List'!$B$118,'Reported Performance Table'!$D352='Master List'!$B$142)),"LUNA_Dimming","Dimming_Capability_and_Range"))</f>
        <v/>
      </c>
    </row>
    <row r="353" spans="1:12" x14ac:dyDescent="0.3">
      <c r="A353" s="49">
        <v>360</v>
      </c>
      <c r="B353" s="50"/>
      <c r="D353" s="21" t="e">
        <f>VLOOKUP('Reported Performance Table'!C353,'Master List'!$B$22:$C$41,2,FALSE)</f>
        <v>#N/A</v>
      </c>
      <c r="E353" t="e">
        <f>VLOOKUP('Reported Performance Table'!D353,'Master List'!$B$45:$C$143,2,FALSE)</f>
        <v>#N/A</v>
      </c>
      <c r="F353" t="e">
        <f>VLOOKUP('Reported Performance Table'!C353,'Master List'!$B$22:$D$42,3,FALSE)</f>
        <v>#N/A</v>
      </c>
      <c r="G353" s="94" t="e">
        <f>VLOOKUP('Reported Performance Table'!B353,'Master List'!$B$11:$D$19,3,FALSE)</f>
        <v>#N/A</v>
      </c>
      <c r="H353" t="e">
        <f t="shared" si="5"/>
        <v>#N/A</v>
      </c>
      <c r="I353" t="e">
        <f>IF(VLOOKUP('Reported Performance Table'!D353,'Master List'!$B$45:$D$143,3,FALSE)="","No",VLOOKUP('Reported Performance Table'!D353,'Master List'!$B$45:$D$143,3,FALSE))</f>
        <v>#N/A</v>
      </c>
      <c r="J353" s="169" t="str">
        <f>IF('Reported Performance Table'!D353="","",
  IF('Reported Performance Table'!E353="Yes",
   IF('Reported Performance Table'!F353="Premium","Premium_LUNA_CCT","LUNA_CCT"),
   IF('Reported Performance Table'!B353="Outdoor Luminaires",
    IF(OR('Reported Performance Table'!D353="Fuel Pump Canopy Luminaires",'Reported Performance Table'!D353="Sports Lighting"),
     IF('Reported Performance Table'!F353="Premium","Premium_Sports_and_Fuel_Pump_CCT", "Sports_and_Fuel_Pump_CCT"),
     IF('Reported Performance Table'!F353="Premium","Premium_Outdoor_CCT","Outdoor_CCT")),
    IF('Reported Performance Table'!F353="Premium","Premium_CCT","Reported_CCT"))))</f>
        <v/>
      </c>
      <c r="K353" t="str">
        <f>IF('Reported Performance Table'!D353="","",IF(J353="LUNA_CCT",VLOOKUP('Reported Performance Table'!D353,'Master List'!$B$45:$E$143,4,FALSE),"Reported_BUG"))</f>
        <v/>
      </c>
      <c r="L353" t="str">
        <f>IF('Reported Performance Table'!D353="","",IF(AND('Reported Performance Table'!$E353="Yes",OR('Reported Performance Table'!$D353='Master List'!$B$45,'Reported Performance Table'!$D353='Master List'!$B$46,'Reported Performance Table'!$D353='Master List'!$B$47,'Reported Performance Table'!$D353='Master List'!$B$49,'Reported Performance Table'!$D353='Master List'!$B$51,'Reported Performance Table'!$D353='Master List'!$B$115,'Reported Performance Table'!$D353='Master List'!$B$118,'Reported Performance Table'!$D353='Master List'!$B$142)),"LUNA_Dimming","Dimming_Capability_and_Range"))</f>
        <v/>
      </c>
    </row>
    <row r="354" spans="1:12" x14ac:dyDescent="0.3">
      <c r="A354" s="49">
        <v>361</v>
      </c>
      <c r="B354" s="50"/>
      <c r="D354" s="21" t="e">
        <f>VLOOKUP('Reported Performance Table'!C354,'Master List'!$B$22:$C$41,2,FALSE)</f>
        <v>#N/A</v>
      </c>
      <c r="E354" t="e">
        <f>VLOOKUP('Reported Performance Table'!D354,'Master List'!$B$45:$C$143,2,FALSE)</f>
        <v>#N/A</v>
      </c>
      <c r="F354" t="e">
        <f>VLOOKUP('Reported Performance Table'!C354,'Master List'!$B$22:$D$42,3,FALSE)</f>
        <v>#N/A</v>
      </c>
      <c r="G354" s="94" t="e">
        <f>VLOOKUP('Reported Performance Table'!B354,'Master List'!$B$11:$D$19,3,FALSE)</f>
        <v>#N/A</v>
      </c>
      <c r="H354" t="e">
        <f t="shared" si="5"/>
        <v>#N/A</v>
      </c>
      <c r="I354" t="e">
        <f>IF(VLOOKUP('Reported Performance Table'!D354,'Master List'!$B$45:$D$143,3,FALSE)="","No",VLOOKUP('Reported Performance Table'!D354,'Master List'!$B$45:$D$143,3,FALSE))</f>
        <v>#N/A</v>
      </c>
      <c r="J354" s="169" t="str">
        <f>IF('Reported Performance Table'!D354="","",
  IF('Reported Performance Table'!E354="Yes",
   IF('Reported Performance Table'!F354="Premium","Premium_LUNA_CCT","LUNA_CCT"),
   IF('Reported Performance Table'!B354="Outdoor Luminaires",
    IF(OR('Reported Performance Table'!D354="Fuel Pump Canopy Luminaires",'Reported Performance Table'!D354="Sports Lighting"),
     IF('Reported Performance Table'!F354="Premium","Premium_Sports_and_Fuel_Pump_CCT", "Sports_and_Fuel_Pump_CCT"),
     IF('Reported Performance Table'!F354="Premium","Premium_Outdoor_CCT","Outdoor_CCT")),
    IF('Reported Performance Table'!F354="Premium","Premium_CCT","Reported_CCT"))))</f>
        <v/>
      </c>
      <c r="K354" t="str">
        <f>IF('Reported Performance Table'!D354="","",IF(J354="LUNA_CCT",VLOOKUP('Reported Performance Table'!D354,'Master List'!$B$45:$E$143,4,FALSE),"Reported_BUG"))</f>
        <v/>
      </c>
      <c r="L354" t="str">
        <f>IF('Reported Performance Table'!D354="","",IF(AND('Reported Performance Table'!$E354="Yes",OR('Reported Performance Table'!$D354='Master List'!$B$45,'Reported Performance Table'!$D354='Master List'!$B$46,'Reported Performance Table'!$D354='Master List'!$B$47,'Reported Performance Table'!$D354='Master List'!$B$49,'Reported Performance Table'!$D354='Master List'!$B$51,'Reported Performance Table'!$D354='Master List'!$B$115,'Reported Performance Table'!$D354='Master List'!$B$118,'Reported Performance Table'!$D354='Master List'!$B$142)),"LUNA_Dimming","Dimming_Capability_and_Range"))</f>
        <v/>
      </c>
    </row>
    <row r="355" spans="1:12" x14ac:dyDescent="0.3">
      <c r="A355" s="49">
        <v>362</v>
      </c>
      <c r="B355" s="50"/>
      <c r="D355" s="21" t="e">
        <f>VLOOKUP('Reported Performance Table'!C355,'Master List'!$B$22:$C$41,2,FALSE)</f>
        <v>#N/A</v>
      </c>
      <c r="E355" t="e">
        <f>VLOOKUP('Reported Performance Table'!D355,'Master List'!$B$45:$C$143,2,FALSE)</f>
        <v>#N/A</v>
      </c>
      <c r="F355" t="e">
        <f>VLOOKUP('Reported Performance Table'!C355,'Master List'!$B$22:$D$42,3,FALSE)</f>
        <v>#N/A</v>
      </c>
      <c r="G355" s="94" t="e">
        <f>VLOOKUP('Reported Performance Table'!B355,'Master List'!$B$11:$D$19,3,FALSE)</f>
        <v>#N/A</v>
      </c>
      <c r="H355" t="e">
        <f t="shared" si="5"/>
        <v>#N/A</v>
      </c>
      <c r="I355" t="e">
        <f>IF(VLOOKUP('Reported Performance Table'!D355,'Master List'!$B$45:$D$143,3,FALSE)="","No",VLOOKUP('Reported Performance Table'!D355,'Master List'!$B$45:$D$143,3,FALSE))</f>
        <v>#N/A</v>
      </c>
      <c r="J355" s="169" t="str">
        <f>IF('Reported Performance Table'!D355="","",
  IF('Reported Performance Table'!E355="Yes",
   IF('Reported Performance Table'!F355="Premium","Premium_LUNA_CCT","LUNA_CCT"),
   IF('Reported Performance Table'!B355="Outdoor Luminaires",
    IF(OR('Reported Performance Table'!D355="Fuel Pump Canopy Luminaires",'Reported Performance Table'!D355="Sports Lighting"),
     IF('Reported Performance Table'!F355="Premium","Premium_Sports_and_Fuel_Pump_CCT", "Sports_and_Fuel_Pump_CCT"),
     IF('Reported Performance Table'!F355="Premium","Premium_Outdoor_CCT","Outdoor_CCT")),
    IF('Reported Performance Table'!F355="Premium","Premium_CCT","Reported_CCT"))))</f>
        <v/>
      </c>
      <c r="K355" t="str">
        <f>IF('Reported Performance Table'!D355="","",IF(J355="LUNA_CCT",VLOOKUP('Reported Performance Table'!D355,'Master List'!$B$45:$E$143,4,FALSE),"Reported_BUG"))</f>
        <v/>
      </c>
      <c r="L355" t="str">
        <f>IF('Reported Performance Table'!D355="","",IF(AND('Reported Performance Table'!$E355="Yes",OR('Reported Performance Table'!$D355='Master List'!$B$45,'Reported Performance Table'!$D355='Master List'!$B$46,'Reported Performance Table'!$D355='Master List'!$B$47,'Reported Performance Table'!$D355='Master List'!$B$49,'Reported Performance Table'!$D355='Master List'!$B$51,'Reported Performance Table'!$D355='Master List'!$B$115,'Reported Performance Table'!$D355='Master List'!$B$118,'Reported Performance Table'!$D355='Master List'!$B$142)),"LUNA_Dimming","Dimming_Capability_and_Range"))</f>
        <v/>
      </c>
    </row>
    <row r="356" spans="1:12" x14ac:dyDescent="0.3">
      <c r="A356" s="49">
        <v>363</v>
      </c>
      <c r="B356" s="50"/>
      <c r="D356" s="21" t="e">
        <f>VLOOKUP('Reported Performance Table'!C356,'Master List'!$B$22:$C$41,2,FALSE)</f>
        <v>#N/A</v>
      </c>
      <c r="E356" t="e">
        <f>VLOOKUP('Reported Performance Table'!D356,'Master List'!$B$45:$C$143,2,FALSE)</f>
        <v>#N/A</v>
      </c>
      <c r="F356" t="e">
        <f>VLOOKUP('Reported Performance Table'!C356,'Master List'!$B$22:$D$42,3,FALSE)</f>
        <v>#N/A</v>
      </c>
      <c r="G356" s="94" t="e">
        <f>VLOOKUP('Reported Performance Table'!B356,'Master List'!$B$11:$D$19,3,FALSE)</f>
        <v>#N/A</v>
      </c>
      <c r="H356" t="e">
        <f t="shared" si="5"/>
        <v>#N/A</v>
      </c>
      <c r="I356" t="e">
        <f>IF(VLOOKUP('Reported Performance Table'!D356,'Master List'!$B$45:$D$143,3,FALSE)="","No",VLOOKUP('Reported Performance Table'!D356,'Master List'!$B$45:$D$143,3,FALSE))</f>
        <v>#N/A</v>
      </c>
      <c r="J356" s="169" t="str">
        <f>IF('Reported Performance Table'!D356="","",
  IF('Reported Performance Table'!E356="Yes",
   IF('Reported Performance Table'!F356="Premium","Premium_LUNA_CCT","LUNA_CCT"),
   IF('Reported Performance Table'!B356="Outdoor Luminaires",
    IF(OR('Reported Performance Table'!D356="Fuel Pump Canopy Luminaires",'Reported Performance Table'!D356="Sports Lighting"),
     IF('Reported Performance Table'!F356="Premium","Premium_Sports_and_Fuel_Pump_CCT", "Sports_and_Fuel_Pump_CCT"),
     IF('Reported Performance Table'!F356="Premium","Premium_Outdoor_CCT","Outdoor_CCT")),
    IF('Reported Performance Table'!F356="Premium","Premium_CCT","Reported_CCT"))))</f>
        <v/>
      </c>
      <c r="K356" t="str">
        <f>IF('Reported Performance Table'!D356="","",IF(J356="LUNA_CCT",VLOOKUP('Reported Performance Table'!D356,'Master List'!$B$45:$E$143,4,FALSE),"Reported_BUG"))</f>
        <v/>
      </c>
      <c r="L356" t="str">
        <f>IF('Reported Performance Table'!D356="","",IF(AND('Reported Performance Table'!$E356="Yes",OR('Reported Performance Table'!$D356='Master List'!$B$45,'Reported Performance Table'!$D356='Master List'!$B$46,'Reported Performance Table'!$D356='Master List'!$B$47,'Reported Performance Table'!$D356='Master List'!$B$49,'Reported Performance Table'!$D356='Master List'!$B$51,'Reported Performance Table'!$D356='Master List'!$B$115,'Reported Performance Table'!$D356='Master List'!$B$118,'Reported Performance Table'!$D356='Master List'!$B$142)),"LUNA_Dimming","Dimming_Capability_and_Range"))</f>
        <v/>
      </c>
    </row>
    <row r="357" spans="1:12" x14ac:dyDescent="0.3">
      <c r="A357" s="49">
        <v>364</v>
      </c>
      <c r="B357" s="50"/>
      <c r="D357" s="21" t="e">
        <f>VLOOKUP('Reported Performance Table'!C357,'Master List'!$B$22:$C$41,2,FALSE)</f>
        <v>#N/A</v>
      </c>
      <c r="E357" t="e">
        <f>VLOOKUP('Reported Performance Table'!D357,'Master List'!$B$45:$C$143,2,FALSE)</f>
        <v>#N/A</v>
      </c>
      <c r="F357" t="e">
        <f>VLOOKUP('Reported Performance Table'!C357,'Master List'!$B$22:$D$42,3,FALSE)</f>
        <v>#N/A</v>
      </c>
      <c r="G357" s="94" t="e">
        <f>VLOOKUP('Reported Performance Table'!B357,'Master List'!$B$11:$D$19,3,FALSE)</f>
        <v>#N/A</v>
      </c>
      <c r="H357" t="e">
        <f t="shared" si="5"/>
        <v>#N/A</v>
      </c>
      <c r="I357" t="e">
        <f>IF(VLOOKUP('Reported Performance Table'!D357,'Master List'!$B$45:$D$143,3,FALSE)="","No",VLOOKUP('Reported Performance Table'!D357,'Master List'!$B$45:$D$143,3,FALSE))</f>
        <v>#N/A</v>
      </c>
      <c r="J357" s="169" t="str">
        <f>IF('Reported Performance Table'!D357="","",
  IF('Reported Performance Table'!E357="Yes",
   IF('Reported Performance Table'!F357="Premium","Premium_LUNA_CCT","LUNA_CCT"),
   IF('Reported Performance Table'!B357="Outdoor Luminaires",
    IF(OR('Reported Performance Table'!D357="Fuel Pump Canopy Luminaires",'Reported Performance Table'!D357="Sports Lighting"),
     IF('Reported Performance Table'!F357="Premium","Premium_Sports_and_Fuel_Pump_CCT", "Sports_and_Fuel_Pump_CCT"),
     IF('Reported Performance Table'!F357="Premium","Premium_Outdoor_CCT","Outdoor_CCT")),
    IF('Reported Performance Table'!F357="Premium","Premium_CCT","Reported_CCT"))))</f>
        <v/>
      </c>
      <c r="K357" t="str">
        <f>IF('Reported Performance Table'!D357="","",IF(J357="LUNA_CCT",VLOOKUP('Reported Performance Table'!D357,'Master List'!$B$45:$E$143,4,FALSE),"Reported_BUG"))</f>
        <v/>
      </c>
      <c r="L357" t="str">
        <f>IF('Reported Performance Table'!D357="","",IF(AND('Reported Performance Table'!$E357="Yes",OR('Reported Performance Table'!$D357='Master List'!$B$45,'Reported Performance Table'!$D357='Master List'!$B$46,'Reported Performance Table'!$D357='Master List'!$B$47,'Reported Performance Table'!$D357='Master List'!$B$49,'Reported Performance Table'!$D357='Master List'!$B$51,'Reported Performance Table'!$D357='Master List'!$B$115,'Reported Performance Table'!$D357='Master List'!$B$118,'Reported Performance Table'!$D357='Master List'!$B$142)),"LUNA_Dimming","Dimming_Capability_and_Range"))</f>
        <v/>
      </c>
    </row>
    <row r="358" spans="1:12" x14ac:dyDescent="0.3">
      <c r="A358" s="49">
        <v>365</v>
      </c>
      <c r="B358" s="50"/>
      <c r="D358" s="21" t="e">
        <f>VLOOKUP('Reported Performance Table'!C358,'Master List'!$B$22:$C$41,2,FALSE)</f>
        <v>#N/A</v>
      </c>
      <c r="E358" t="e">
        <f>VLOOKUP('Reported Performance Table'!D358,'Master List'!$B$45:$C$143,2,FALSE)</f>
        <v>#N/A</v>
      </c>
      <c r="F358" t="e">
        <f>VLOOKUP('Reported Performance Table'!C358,'Master List'!$B$22:$D$42,3,FALSE)</f>
        <v>#N/A</v>
      </c>
      <c r="G358" s="94" t="e">
        <f>VLOOKUP('Reported Performance Table'!B358,'Master List'!$B$11:$D$19,3,FALSE)</f>
        <v>#N/A</v>
      </c>
      <c r="H358" t="e">
        <f t="shared" si="5"/>
        <v>#N/A</v>
      </c>
      <c r="I358" t="e">
        <f>IF(VLOOKUP('Reported Performance Table'!D358,'Master List'!$B$45:$D$143,3,FALSE)="","No",VLOOKUP('Reported Performance Table'!D358,'Master List'!$B$45:$D$143,3,FALSE))</f>
        <v>#N/A</v>
      </c>
      <c r="J358" s="169" t="str">
        <f>IF('Reported Performance Table'!D358="","",
  IF('Reported Performance Table'!E358="Yes",
   IF('Reported Performance Table'!F358="Premium","Premium_LUNA_CCT","LUNA_CCT"),
   IF('Reported Performance Table'!B358="Outdoor Luminaires",
    IF(OR('Reported Performance Table'!D358="Fuel Pump Canopy Luminaires",'Reported Performance Table'!D358="Sports Lighting"),
     IF('Reported Performance Table'!F358="Premium","Premium_Sports_and_Fuel_Pump_CCT", "Sports_and_Fuel_Pump_CCT"),
     IF('Reported Performance Table'!F358="Premium","Premium_Outdoor_CCT","Outdoor_CCT")),
    IF('Reported Performance Table'!F358="Premium","Premium_CCT","Reported_CCT"))))</f>
        <v/>
      </c>
      <c r="K358" t="str">
        <f>IF('Reported Performance Table'!D358="","",IF(J358="LUNA_CCT",VLOOKUP('Reported Performance Table'!D358,'Master List'!$B$45:$E$143,4,FALSE),"Reported_BUG"))</f>
        <v/>
      </c>
      <c r="L358" t="str">
        <f>IF('Reported Performance Table'!D358="","",IF(AND('Reported Performance Table'!$E358="Yes",OR('Reported Performance Table'!$D358='Master List'!$B$45,'Reported Performance Table'!$D358='Master List'!$B$46,'Reported Performance Table'!$D358='Master List'!$B$47,'Reported Performance Table'!$D358='Master List'!$B$49,'Reported Performance Table'!$D358='Master List'!$B$51,'Reported Performance Table'!$D358='Master List'!$B$115,'Reported Performance Table'!$D358='Master List'!$B$118,'Reported Performance Table'!$D358='Master List'!$B$142)),"LUNA_Dimming","Dimming_Capability_and_Range"))</f>
        <v/>
      </c>
    </row>
    <row r="359" spans="1:12" x14ac:dyDescent="0.3">
      <c r="A359" s="49">
        <v>366</v>
      </c>
      <c r="B359" s="50"/>
      <c r="D359" s="21" t="e">
        <f>VLOOKUP('Reported Performance Table'!C359,'Master List'!$B$22:$C$41,2,FALSE)</f>
        <v>#N/A</v>
      </c>
      <c r="E359" t="e">
        <f>VLOOKUP('Reported Performance Table'!D359,'Master List'!$B$45:$C$143,2,FALSE)</f>
        <v>#N/A</v>
      </c>
      <c r="F359" t="e">
        <f>VLOOKUP('Reported Performance Table'!C359,'Master List'!$B$22:$D$42,3,FALSE)</f>
        <v>#N/A</v>
      </c>
      <c r="G359" s="94" t="e">
        <f>VLOOKUP('Reported Performance Table'!B359,'Master List'!$B$11:$D$19,3,FALSE)</f>
        <v>#N/A</v>
      </c>
      <c r="H359" t="e">
        <f t="shared" si="5"/>
        <v>#N/A</v>
      </c>
      <c r="I359" t="e">
        <f>IF(VLOOKUP('Reported Performance Table'!D359,'Master List'!$B$45:$D$143,3,FALSE)="","No",VLOOKUP('Reported Performance Table'!D359,'Master List'!$B$45:$D$143,3,FALSE))</f>
        <v>#N/A</v>
      </c>
      <c r="J359" s="169" t="str">
        <f>IF('Reported Performance Table'!D359="","",
  IF('Reported Performance Table'!E359="Yes",
   IF('Reported Performance Table'!F359="Premium","Premium_LUNA_CCT","LUNA_CCT"),
   IF('Reported Performance Table'!B359="Outdoor Luminaires",
    IF(OR('Reported Performance Table'!D359="Fuel Pump Canopy Luminaires",'Reported Performance Table'!D359="Sports Lighting"),
     IF('Reported Performance Table'!F359="Premium","Premium_Sports_and_Fuel_Pump_CCT", "Sports_and_Fuel_Pump_CCT"),
     IF('Reported Performance Table'!F359="Premium","Premium_Outdoor_CCT","Outdoor_CCT")),
    IF('Reported Performance Table'!F359="Premium","Premium_CCT","Reported_CCT"))))</f>
        <v/>
      </c>
      <c r="K359" t="str">
        <f>IF('Reported Performance Table'!D359="","",IF(J359="LUNA_CCT",VLOOKUP('Reported Performance Table'!D359,'Master List'!$B$45:$E$143,4,FALSE),"Reported_BUG"))</f>
        <v/>
      </c>
      <c r="L359" t="str">
        <f>IF('Reported Performance Table'!D359="","",IF(AND('Reported Performance Table'!$E359="Yes",OR('Reported Performance Table'!$D359='Master List'!$B$45,'Reported Performance Table'!$D359='Master List'!$B$46,'Reported Performance Table'!$D359='Master List'!$B$47,'Reported Performance Table'!$D359='Master List'!$B$49,'Reported Performance Table'!$D359='Master List'!$B$51,'Reported Performance Table'!$D359='Master List'!$B$115,'Reported Performance Table'!$D359='Master List'!$B$118,'Reported Performance Table'!$D359='Master List'!$B$142)),"LUNA_Dimming","Dimming_Capability_and_Range"))</f>
        <v/>
      </c>
    </row>
    <row r="360" spans="1:12" x14ac:dyDescent="0.3">
      <c r="A360" s="49">
        <v>367</v>
      </c>
      <c r="B360" s="50"/>
      <c r="D360" s="21" t="e">
        <f>VLOOKUP('Reported Performance Table'!C360,'Master List'!$B$22:$C$41,2,FALSE)</f>
        <v>#N/A</v>
      </c>
      <c r="E360" t="e">
        <f>VLOOKUP('Reported Performance Table'!D360,'Master List'!$B$45:$C$143,2,FALSE)</f>
        <v>#N/A</v>
      </c>
      <c r="F360" t="e">
        <f>VLOOKUP('Reported Performance Table'!C360,'Master List'!$B$22:$D$42,3,FALSE)</f>
        <v>#N/A</v>
      </c>
      <c r="G360" s="94" t="e">
        <f>VLOOKUP('Reported Performance Table'!B360,'Master List'!$B$11:$D$19,3,FALSE)</f>
        <v>#N/A</v>
      </c>
      <c r="H360" t="e">
        <f t="shared" si="5"/>
        <v>#N/A</v>
      </c>
      <c r="I360" t="e">
        <f>IF(VLOOKUP('Reported Performance Table'!D360,'Master List'!$B$45:$D$143,3,FALSE)="","No",VLOOKUP('Reported Performance Table'!D360,'Master List'!$B$45:$D$143,3,FALSE))</f>
        <v>#N/A</v>
      </c>
      <c r="J360" s="169" t="str">
        <f>IF('Reported Performance Table'!D360="","",
  IF('Reported Performance Table'!E360="Yes",
   IF('Reported Performance Table'!F360="Premium","Premium_LUNA_CCT","LUNA_CCT"),
   IF('Reported Performance Table'!B360="Outdoor Luminaires",
    IF(OR('Reported Performance Table'!D360="Fuel Pump Canopy Luminaires",'Reported Performance Table'!D360="Sports Lighting"),
     IF('Reported Performance Table'!F360="Premium","Premium_Sports_and_Fuel_Pump_CCT", "Sports_and_Fuel_Pump_CCT"),
     IF('Reported Performance Table'!F360="Premium","Premium_Outdoor_CCT","Outdoor_CCT")),
    IF('Reported Performance Table'!F360="Premium","Premium_CCT","Reported_CCT"))))</f>
        <v/>
      </c>
      <c r="K360" t="str">
        <f>IF('Reported Performance Table'!D360="","",IF(J360="LUNA_CCT",VLOOKUP('Reported Performance Table'!D360,'Master List'!$B$45:$E$143,4,FALSE),"Reported_BUG"))</f>
        <v/>
      </c>
      <c r="L360" t="str">
        <f>IF('Reported Performance Table'!D360="","",IF(AND('Reported Performance Table'!$E360="Yes",OR('Reported Performance Table'!$D360='Master List'!$B$45,'Reported Performance Table'!$D360='Master List'!$B$46,'Reported Performance Table'!$D360='Master List'!$B$47,'Reported Performance Table'!$D360='Master List'!$B$49,'Reported Performance Table'!$D360='Master List'!$B$51,'Reported Performance Table'!$D360='Master List'!$B$115,'Reported Performance Table'!$D360='Master List'!$B$118,'Reported Performance Table'!$D360='Master List'!$B$142)),"LUNA_Dimming","Dimming_Capability_and_Range"))</f>
        <v/>
      </c>
    </row>
    <row r="361" spans="1:12" x14ac:dyDescent="0.3">
      <c r="A361" s="49">
        <v>368</v>
      </c>
      <c r="B361" s="50"/>
      <c r="D361" s="21" t="e">
        <f>VLOOKUP('Reported Performance Table'!C361,'Master List'!$B$22:$C$41,2,FALSE)</f>
        <v>#N/A</v>
      </c>
      <c r="E361" t="e">
        <f>VLOOKUP('Reported Performance Table'!D361,'Master List'!$B$45:$C$143,2,FALSE)</f>
        <v>#N/A</v>
      </c>
      <c r="F361" t="e">
        <f>VLOOKUP('Reported Performance Table'!C361,'Master List'!$B$22:$D$42,3,FALSE)</f>
        <v>#N/A</v>
      </c>
      <c r="G361" s="94" t="e">
        <f>VLOOKUP('Reported Performance Table'!B361,'Master List'!$B$11:$D$19,3,FALSE)</f>
        <v>#N/A</v>
      </c>
      <c r="H361" t="e">
        <f t="shared" si="5"/>
        <v>#N/A</v>
      </c>
      <c r="I361" t="e">
        <f>IF(VLOOKUP('Reported Performance Table'!D361,'Master List'!$B$45:$D$143,3,FALSE)="","No",VLOOKUP('Reported Performance Table'!D361,'Master List'!$B$45:$D$143,3,FALSE))</f>
        <v>#N/A</v>
      </c>
      <c r="J361" s="169" t="str">
        <f>IF('Reported Performance Table'!D361="","",
  IF('Reported Performance Table'!E361="Yes",
   IF('Reported Performance Table'!F361="Premium","Premium_LUNA_CCT","LUNA_CCT"),
   IF('Reported Performance Table'!B361="Outdoor Luminaires",
    IF(OR('Reported Performance Table'!D361="Fuel Pump Canopy Luminaires",'Reported Performance Table'!D361="Sports Lighting"),
     IF('Reported Performance Table'!F361="Premium","Premium_Sports_and_Fuel_Pump_CCT", "Sports_and_Fuel_Pump_CCT"),
     IF('Reported Performance Table'!F361="Premium","Premium_Outdoor_CCT","Outdoor_CCT")),
    IF('Reported Performance Table'!F361="Premium","Premium_CCT","Reported_CCT"))))</f>
        <v/>
      </c>
      <c r="K361" t="str">
        <f>IF('Reported Performance Table'!D361="","",IF(J361="LUNA_CCT",VLOOKUP('Reported Performance Table'!D361,'Master List'!$B$45:$E$143,4,FALSE),"Reported_BUG"))</f>
        <v/>
      </c>
      <c r="L361" t="str">
        <f>IF('Reported Performance Table'!D361="","",IF(AND('Reported Performance Table'!$E361="Yes",OR('Reported Performance Table'!$D361='Master List'!$B$45,'Reported Performance Table'!$D361='Master List'!$B$46,'Reported Performance Table'!$D361='Master List'!$B$47,'Reported Performance Table'!$D361='Master List'!$B$49,'Reported Performance Table'!$D361='Master List'!$B$51,'Reported Performance Table'!$D361='Master List'!$B$115,'Reported Performance Table'!$D361='Master List'!$B$118,'Reported Performance Table'!$D361='Master List'!$B$142)),"LUNA_Dimming","Dimming_Capability_and_Range"))</f>
        <v/>
      </c>
    </row>
    <row r="362" spans="1:12" x14ac:dyDescent="0.3">
      <c r="A362" s="49">
        <v>369</v>
      </c>
      <c r="B362" s="50"/>
      <c r="D362" s="21" t="e">
        <f>VLOOKUP('Reported Performance Table'!C362,'Master List'!$B$22:$C$41,2,FALSE)</f>
        <v>#N/A</v>
      </c>
      <c r="E362" t="e">
        <f>VLOOKUP('Reported Performance Table'!D362,'Master List'!$B$45:$C$143,2,FALSE)</f>
        <v>#N/A</v>
      </c>
      <c r="F362" t="e">
        <f>VLOOKUP('Reported Performance Table'!C362,'Master List'!$B$22:$D$42,3,FALSE)</f>
        <v>#N/A</v>
      </c>
      <c r="G362" s="94" t="e">
        <f>VLOOKUP('Reported Performance Table'!B362,'Master List'!$B$11:$D$19,3,FALSE)</f>
        <v>#N/A</v>
      </c>
      <c r="H362" t="e">
        <f t="shared" si="5"/>
        <v>#N/A</v>
      </c>
      <c r="I362" t="e">
        <f>IF(VLOOKUP('Reported Performance Table'!D362,'Master List'!$B$45:$D$143,3,FALSE)="","No",VLOOKUP('Reported Performance Table'!D362,'Master List'!$B$45:$D$143,3,FALSE))</f>
        <v>#N/A</v>
      </c>
      <c r="J362" s="169" t="str">
        <f>IF('Reported Performance Table'!D362="","",
  IF('Reported Performance Table'!E362="Yes",
   IF('Reported Performance Table'!F362="Premium","Premium_LUNA_CCT","LUNA_CCT"),
   IF('Reported Performance Table'!B362="Outdoor Luminaires",
    IF(OR('Reported Performance Table'!D362="Fuel Pump Canopy Luminaires",'Reported Performance Table'!D362="Sports Lighting"),
     IF('Reported Performance Table'!F362="Premium","Premium_Sports_and_Fuel_Pump_CCT", "Sports_and_Fuel_Pump_CCT"),
     IF('Reported Performance Table'!F362="Premium","Premium_Outdoor_CCT","Outdoor_CCT")),
    IF('Reported Performance Table'!F362="Premium","Premium_CCT","Reported_CCT"))))</f>
        <v/>
      </c>
      <c r="K362" t="str">
        <f>IF('Reported Performance Table'!D362="","",IF(J362="LUNA_CCT",VLOOKUP('Reported Performance Table'!D362,'Master List'!$B$45:$E$143,4,FALSE),"Reported_BUG"))</f>
        <v/>
      </c>
      <c r="L362" t="str">
        <f>IF('Reported Performance Table'!D362="","",IF(AND('Reported Performance Table'!$E362="Yes",OR('Reported Performance Table'!$D362='Master List'!$B$45,'Reported Performance Table'!$D362='Master List'!$B$46,'Reported Performance Table'!$D362='Master List'!$B$47,'Reported Performance Table'!$D362='Master List'!$B$49,'Reported Performance Table'!$D362='Master List'!$B$51,'Reported Performance Table'!$D362='Master List'!$B$115,'Reported Performance Table'!$D362='Master List'!$B$118,'Reported Performance Table'!$D362='Master List'!$B$142)),"LUNA_Dimming","Dimming_Capability_and_Range"))</f>
        <v/>
      </c>
    </row>
    <row r="363" spans="1:12" x14ac:dyDescent="0.3">
      <c r="A363" s="49">
        <v>370</v>
      </c>
      <c r="B363" s="50"/>
      <c r="D363" s="21" t="e">
        <f>VLOOKUP('Reported Performance Table'!C363,'Master List'!$B$22:$C$41,2,FALSE)</f>
        <v>#N/A</v>
      </c>
      <c r="E363" t="e">
        <f>VLOOKUP('Reported Performance Table'!D363,'Master List'!$B$45:$C$143,2,FALSE)</f>
        <v>#N/A</v>
      </c>
      <c r="F363" t="e">
        <f>VLOOKUP('Reported Performance Table'!C363,'Master List'!$B$22:$D$42,3,FALSE)</f>
        <v>#N/A</v>
      </c>
      <c r="G363" s="94" t="e">
        <f>VLOOKUP('Reported Performance Table'!B363,'Master List'!$B$11:$D$19,3,FALSE)</f>
        <v>#N/A</v>
      </c>
      <c r="H363" t="e">
        <f t="shared" si="5"/>
        <v>#N/A</v>
      </c>
      <c r="I363" t="e">
        <f>IF(VLOOKUP('Reported Performance Table'!D363,'Master List'!$B$45:$D$143,3,FALSE)="","No",VLOOKUP('Reported Performance Table'!D363,'Master List'!$B$45:$D$143,3,FALSE))</f>
        <v>#N/A</v>
      </c>
      <c r="J363" s="169" t="str">
        <f>IF('Reported Performance Table'!D363="","",
  IF('Reported Performance Table'!E363="Yes",
   IF('Reported Performance Table'!F363="Premium","Premium_LUNA_CCT","LUNA_CCT"),
   IF('Reported Performance Table'!B363="Outdoor Luminaires",
    IF(OR('Reported Performance Table'!D363="Fuel Pump Canopy Luminaires",'Reported Performance Table'!D363="Sports Lighting"),
     IF('Reported Performance Table'!F363="Premium","Premium_Sports_and_Fuel_Pump_CCT", "Sports_and_Fuel_Pump_CCT"),
     IF('Reported Performance Table'!F363="Premium","Premium_Outdoor_CCT","Outdoor_CCT")),
    IF('Reported Performance Table'!F363="Premium","Premium_CCT","Reported_CCT"))))</f>
        <v/>
      </c>
      <c r="K363" t="str">
        <f>IF('Reported Performance Table'!D363="","",IF(J363="LUNA_CCT",VLOOKUP('Reported Performance Table'!D363,'Master List'!$B$45:$E$143,4,FALSE),"Reported_BUG"))</f>
        <v/>
      </c>
      <c r="L363" t="str">
        <f>IF('Reported Performance Table'!D363="","",IF(AND('Reported Performance Table'!$E363="Yes",OR('Reported Performance Table'!$D363='Master List'!$B$45,'Reported Performance Table'!$D363='Master List'!$B$46,'Reported Performance Table'!$D363='Master List'!$B$47,'Reported Performance Table'!$D363='Master List'!$B$49,'Reported Performance Table'!$D363='Master List'!$B$51,'Reported Performance Table'!$D363='Master List'!$B$115,'Reported Performance Table'!$D363='Master List'!$B$118,'Reported Performance Table'!$D363='Master List'!$B$142)),"LUNA_Dimming","Dimming_Capability_and_Range"))</f>
        <v/>
      </c>
    </row>
    <row r="364" spans="1:12" x14ac:dyDescent="0.3">
      <c r="A364" s="49">
        <v>371</v>
      </c>
      <c r="B364" s="50"/>
      <c r="D364" s="21" t="e">
        <f>VLOOKUP('Reported Performance Table'!C364,'Master List'!$B$22:$C$41,2,FALSE)</f>
        <v>#N/A</v>
      </c>
      <c r="E364" t="e">
        <f>VLOOKUP('Reported Performance Table'!D364,'Master List'!$B$45:$C$143,2,FALSE)</f>
        <v>#N/A</v>
      </c>
      <c r="F364" t="e">
        <f>VLOOKUP('Reported Performance Table'!C364,'Master List'!$B$22:$D$42,3,FALSE)</f>
        <v>#N/A</v>
      </c>
      <c r="G364" s="94" t="e">
        <f>VLOOKUP('Reported Performance Table'!B364,'Master List'!$B$11:$D$19,3,FALSE)</f>
        <v>#N/A</v>
      </c>
      <c r="H364" t="e">
        <f t="shared" si="5"/>
        <v>#N/A</v>
      </c>
      <c r="I364" t="e">
        <f>IF(VLOOKUP('Reported Performance Table'!D364,'Master List'!$B$45:$D$143,3,FALSE)="","No",VLOOKUP('Reported Performance Table'!D364,'Master List'!$B$45:$D$143,3,FALSE))</f>
        <v>#N/A</v>
      </c>
      <c r="J364" s="169" t="str">
        <f>IF('Reported Performance Table'!D364="","",
  IF('Reported Performance Table'!E364="Yes",
   IF('Reported Performance Table'!F364="Premium","Premium_LUNA_CCT","LUNA_CCT"),
   IF('Reported Performance Table'!B364="Outdoor Luminaires",
    IF(OR('Reported Performance Table'!D364="Fuel Pump Canopy Luminaires",'Reported Performance Table'!D364="Sports Lighting"),
     IF('Reported Performance Table'!F364="Premium","Premium_Sports_and_Fuel_Pump_CCT", "Sports_and_Fuel_Pump_CCT"),
     IF('Reported Performance Table'!F364="Premium","Premium_Outdoor_CCT","Outdoor_CCT")),
    IF('Reported Performance Table'!F364="Premium","Premium_CCT","Reported_CCT"))))</f>
        <v/>
      </c>
      <c r="K364" t="str">
        <f>IF('Reported Performance Table'!D364="","",IF(J364="LUNA_CCT",VLOOKUP('Reported Performance Table'!D364,'Master List'!$B$45:$E$143,4,FALSE),"Reported_BUG"))</f>
        <v/>
      </c>
      <c r="L364" t="str">
        <f>IF('Reported Performance Table'!D364="","",IF(AND('Reported Performance Table'!$E364="Yes",OR('Reported Performance Table'!$D364='Master List'!$B$45,'Reported Performance Table'!$D364='Master List'!$B$46,'Reported Performance Table'!$D364='Master List'!$B$47,'Reported Performance Table'!$D364='Master List'!$B$49,'Reported Performance Table'!$D364='Master List'!$B$51,'Reported Performance Table'!$D364='Master List'!$B$115,'Reported Performance Table'!$D364='Master List'!$B$118,'Reported Performance Table'!$D364='Master List'!$B$142)),"LUNA_Dimming","Dimming_Capability_and_Range"))</f>
        <v/>
      </c>
    </row>
    <row r="365" spans="1:12" x14ac:dyDescent="0.3">
      <c r="A365" s="49">
        <v>372</v>
      </c>
      <c r="B365" s="50"/>
      <c r="D365" s="21" t="e">
        <f>VLOOKUP('Reported Performance Table'!C365,'Master List'!$B$22:$C$41,2,FALSE)</f>
        <v>#N/A</v>
      </c>
      <c r="E365" t="e">
        <f>VLOOKUP('Reported Performance Table'!D365,'Master List'!$B$45:$C$143,2,FALSE)</f>
        <v>#N/A</v>
      </c>
      <c r="F365" t="e">
        <f>VLOOKUP('Reported Performance Table'!C365,'Master List'!$B$22:$D$42,3,FALSE)</f>
        <v>#N/A</v>
      </c>
      <c r="G365" s="94" t="e">
        <f>VLOOKUP('Reported Performance Table'!B365,'Master List'!$B$11:$D$19,3,FALSE)</f>
        <v>#N/A</v>
      </c>
      <c r="H365" t="e">
        <f t="shared" si="5"/>
        <v>#N/A</v>
      </c>
      <c r="I365" t="e">
        <f>IF(VLOOKUP('Reported Performance Table'!D365,'Master List'!$B$45:$D$143,3,FALSE)="","No",VLOOKUP('Reported Performance Table'!D365,'Master List'!$B$45:$D$143,3,FALSE))</f>
        <v>#N/A</v>
      </c>
      <c r="J365" s="169" t="str">
        <f>IF('Reported Performance Table'!D365="","",
  IF('Reported Performance Table'!E365="Yes",
   IF('Reported Performance Table'!F365="Premium","Premium_LUNA_CCT","LUNA_CCT"),
   IF('Reported Performance Table'!B365="Outdoor Luminaires",
    IF(OR('Reported Performance Table'!D365="Fuel Pump Canopy Luminaires",'Reported Performance Table'!D365="Sports Lighting"),
     IF('Reported Performance Table'!F365="Premium","Premium_Sports_and_Fuel_Pump_CCT", "Sports_and_Fuel_Pump_CCT"),
     IF('Reported Performance Table'!F365="Premium","Premium_Outdoor_CCT","Outdoor_CCT")),
    IF('Reported Performance Table'!F365="Premium","Premium_CCT","Reported_CCT"))))</f>
        <v/>
      </c>
      <c r="K365" t="str">
        <f>IF('Reported Performance Table'!D365="","",IF(J365="LUNA_CCT",VLOOKUP('Reported Performance Table'!D365,'Master List'!$B$45:$E$143,4,FALSE),"Reported_BUG"))</f>
        <v/>
      </c>
      <c r="L365" t="str">
        <f>IF('Reported Performance Table'!D365="","",IF(AND('Reported Performance Table'!$E365="Yes",OR('Reported Performance Table'!$D365='Master List'!$B$45,'Reported Performance Table'!$D365='Master List'!$B$46,'Reported Performance Table'!$D365='Master List'!$B$47,'Reported Performance Table'!$D365='Master List'!$B$49,'Reported Performance Table'!$D365='Master List'!$B$51,'Reported Performance Table'!$D365='Master List'!$B$115,'Reported Performance Table'!$D365='Master List'!$B$118,'Reported Performance Table'!$D365='Master List'!$B$142)),"LUNA_Dimming","Dimming_Capability_and_Range"))</f>
        <v/>
      </c>
    </row>
    <row r="366" spans="1:12" x14ac:dyDescent="0.3">
      <c r="A366" s="49">
        <v>373</v>
      </c>
      <c r="B366" s="50"/>
      <c r="D366" s="21" t="e">
        <f>VLOOKUP('Reported Performance Table'!C366,'Master List'!$B$22:$C$41,2,FALSE)</f>
        <v>#N/A</v>
      </c>
      <c r="E366" t="e">
        <f>VLOOKUP('Reported Performance Table'!D366,'Master List'!$B$45:$C$143,2,FALSE)</f>
        <v>#N/A</v>
      </c>
      <c r="F366" t="e">
        <f>VLOOKUP('Reported Performance Table'!C366,'Master List'!$B$22:$D$42,3,FALSE)</f>
        <v>#N/A</v>
      </c>
      <c r="G366" s="94" t="e">
        <f>VLOOKUP('Reported Performance Table'!B366,'Master List'!$B$11:$D$19,3,FALSE)</f>
        <v>#N/A</v>
      </c>
      <c r="H366" t="e">
        <f t="shared" si="5"/>
        <v>#N/A</v>
      </c>
      <c r="I366" t="e">
        <f>IF(VLOOKUP('Reported Performance Table'!D366,'Master List'!$B$45:$D$143,3,FALSE)="","No",VLOOKUP('Reported Performance Table'!D366,'Master List'!$B$45:$D$143,3,FALSE))</f>
        <v>#N/A</v>
      </c>
      <c r="J366" s="169" t="str">
        <f>IF('Reported Performance Table'!D366="","",
  IF('Reported Performance Table'!E366="Yes",
   IF('Reported Performance Table'!F366="Premium","Premium_LUNA_CCT","LUNA_CCT"),
   IF('Reported Performance Table'!B366="Outdoor Luminaires",
    IF(OR('Reported Performance Table'!D366="Fuel Pump Canopy Luminaires",'Reported Performance Table'!D366="Sports Lighting"),
     IF('Reported Performance Table'!F366="Premium","Premium_Sports_and_Fuel_Pump_CCT", "Sports_and_Fuel_Pump_CCT"),
     IF('Reported Performance Table'!F366="Premium","Premium_Outdoor_CCT","Outdoor_CCT")),
    IF('Reported Performance Table'!F366="Premium","Premium_CCT","Reported_CCT"))))</f>
        <v/>
      </c>
      <c r="K366" t="str">
        <f>IF('Reported Performance Table'!D366="","",IF(J366="LUNA_CCT",VLOOKUP('Reported Performance Table'!D366,'Master List'!$B$45:$E$143,4,FALSE),"Reported_BUG"))</f>
        <v/>
      </c>
      <c r="L366" t="str">
        <f>IF('Reported Performance Table'!D366="","",IF(AND('Reported Performance Table'!$E366="Yes",OR('Reported Performance Table'!$D366='Master List'!$B$45,'Reported Performance Table'!$D366='Master List'!$B$46,'Reported Performance Table'!$D366='Master List'!$B$47,'Reported Performance Table'!$D366='Master List'!$B$49,'Reported Performance Table'!$D366='Master List'!$B$51,'Reported Performance Table'!$D366='Master List'!$B$115,'Reported Performance Table'!$D366='Master List'!$B$118,'Reported Performance Table'!$D366='Master List'!$B$142)),"LUNA_Dimming","Dimming_Capability_and_Range"))</f>
        <v/>
      </c>
    </row>
    <row r="367" spans="1:12" x14ac:dyDescent="0.3">
      <c r="A367" s="49">
        <v>374</v>
      </c>
      <c r="B367" s="50"/>
      <c r="D367" s="21" t="e">
        <f>VLOOKUP('Reported Performance Table'!C367,'Master List'!$B$22:$C$41,2,FALSE)</f>
        <v>#N/A</v>
      </c>
      <c r="E367" t="e">
        <f>VLOOKUP('Reported Performance Table'!D367,'Master List'!$B$45:$C$143,2,FALSE)</f>
        <v>#N/A</v>
      </c>
      <c r="F367" t="e">
        <f>VLOOKUP('Reported Performance Table'!C367,'Master List'!$B$22:$D$42,3,FALSE)</f>
        <v>#N/A</v>
      </c>
      <c r="G367" s="94" t="e">
        <f>VLOOKUP('Reported Performance Table'!B367,'Master List'!$B$11:$D$19,3,FALSE)</f>
        <v>#N/A</v>
      </c>
      <c r="H367" t="e">
        <f t="shared" si="5"/>
        <v>#N/A</v>
      </c>
      <c r="I367" t="e">
        <f>IF(VLOOKUP('Reported Performance Table'!D367,'Master List'!$B$45:$D$143,3,FALSE)="","No",VLOOKUP('Reported Performance Table'!D367,'Master List'!$B$45:$D$143,3,FALSE))</f>
        <v>#N/A</v>
      </c>
      <c r="J367" s="169" t="str">
        <f>IF('Reported Performance Table'!D367="","",
  IF('Reported Performance Table'!E367="Yes",
   IF('Reported Performance Table'!F367="Premium","Premium_LUNA_CCT","LUNA_CCT"),
   IF('Reported Performance Table'!B367="Outdoor Luminaires",
    IF(OR('Reported Performance Table'!D367="Fuel Pump Canopy Luminaires",'Reported Performance Table'!D367="Sports Lighting"),
     IF('Reported Performance Table'!F367="Premium","Premium_Sports_and_Fuel_Pump_CCT", "Sports_and_Fuel_Pump_CCT"),
     IF('Reported Performance Table'!F367="Premium","Premium_Outdoor_CCT","Outdoor_CCT")),
    IF('Reported Performance Table'!F367="Premium","Premium_CCT","Reported_CCT"))))</f>
        <v/>
      </c>
      <c r="K367" t="str">
        <f>IF('Reported Performance Table'!D367="","",IF(J367="LUNA_CCT",VLOOKUP('Reported Performance Table'!D367,'Master List'!$B$45:$E$143,4,FALSE),"Reported_BUG"))</f>
        <v/>
      </c>
      <c r="L367" t="str">
        <f>IF('Reported Performance Table'!D367="","",IF(AND('Reported Performance Table'!$E367="Yes",OR('Reported Performance Table'!$D367='Master List'!$B$45,'Reported Performance Table'!$D367='Master List'!$B$46,'Reported Performance Table'!$D367='Master List'!$B$47,'Reported Performance Table'!$D367='Master List'!$B$49,'Reported Performance Table'!$D367='Master List'!$B$51,'Reported Performance Table'!$D367='Master List'!$B$115,'Reported Performance Table'!$D367='Master List'!$B$118,'Reported Performance Table'!$D367='Master List'!$B$142)),"LUNA_Dimming","Dimming_Capability_and_Range"))</f>
        <v/>
      </c>
    </row>
    <row r="368" spans="1:12" x14ac:dyDescent="0.3">
      <c r="A368" s="49">
        <v>375</v>
      </c>
      <c r="B368" s="50"/>
      <c r="D368" s="21" t="e">
        <f>VLOOKUP('Reported Performance Table'!C368,'Master List'!$B$22:$C$41,2,FALSE)</f>
        <v>#N/A</v>
      </c>
      <c r="E368" t="e">
        <f>VLOOKUP('Reported Performance Table'!D368,'Master List'!$B$45:$C$143,2,FALSE)</f>
        <v>#N/A</v>
      </c>
      <c r="F368" t="e">
        <f>VLOOKUP('Reported Performance Table'!C368,'Master List'!$B$22:$D$42,3,FALSE)</f>
        <v>#N/A</v>
      </c>
      <c r="G368" s="94" t="e">
        <f>VLOOKUP('Reported Performance Table'!B368,'Master List'!$B$11:$D$19,3,FALSE)</f>
        <v>#N/A</v>
      </c>
      <c r="H368" t="e">
        <f t="shared" si="5"/>
        <v>#N/A</v>
      </c>
      <c r="I368" t="e">
        <f>IF(VLOOKUP('Reported Performance Table'!D368,'Master List'!$B$45:$D$143,3,FALSE)="","No",VLOOKUP('Reported Performance Table'!D368,'Master List'!$B$45:$D$143,3,FALSE))</f>
        <v>#N/A</v>
      </c>
      <c r="J368" s="169" t="str">
        <f>IF('Reported Performance Table'!D368="","",
  IF('Reported Performance Table'!E368="Yes",
   IF('Reported Performance Table'!F368="Premium","Premium_LUNA_CCT","LUNA_CCT"),
   IF('Reported Performance Table'!B368="Outdoor Luminaires",
    IF(OR('Reported Performance Table'!D368="Fuel Pump Canopy Luminaires",'Reported Performance Table'!D368="Sports Lighting"),
     IF('Reported Performance Table'!F368="Premium","Premium_Sports_and_Fuel_Pump_CCT", "Sports_and_Fuel_Pump_CCT"),
     IF('Reported Performance Table'!F368="Premium","Premium_Outdoor_CCT","Outdoor_CCT")),
    IF('Reported Performance Table'!F368="Premium","Premium_CCT","Reported_CCT"))))</f>
        <v/>
      </c>
      <c r="K368" t="str">
        <f>IF('Reported Performance Table'!D368="","",IF(J368="LUNA_CCT",VLOOKUP('Reported Performance Table'!D368,'Master List'!$B$45:$E$143,4,FALSE),"Reported_BUG"))</f>
        <v/>
      </c>
      <c r="L368" t="str">
        <f>IF('Reported Performance Table'!D368="","",IF(AND('Reported Performance Table'!$E368="Yes",OR('Reported Performance Table'!$D368='Master List'!$B$45,'Reported Performance Table'!$D368='Master List'!$B$46,'Reported Performance Table'!$D368='Master List'!$B$47,'Reported Performance Table'!$D368='Master List'!$B$49,'Reported Performance Table'!$D368='Master List'!$B$51,'Reported Performance Table'!$D368='Master List'!$B$115,'Reported Performance Table'!$D368='Master List'!$B$118,'Reported Performance Table'!$D368='Master List'!$B$142)),"LUNA_Dimming","Dimming_Capability_and_Range"))</f>
        <v/>
      </c>
    </row>
    <row r="369" spans="1:12" x14ac:dyDescent="0.3">
      <c r="A369" s="49">
        <v>376</v>
      </c>
      <c r="B369" s="50"/>
      <c r="D369" s="21" t="e">
        <f>VLOOKUP('Reported Performance Table'!C369,'Master List'!$B$22:$C$41,2,FALSE)</f>
        <v>#N/A</v>
      </c>
      <c r="E369" t="e">
        <f>VLOOKUP('Reported Performance Table'!D369,'Master List'!$B$45:$C$143,2,FALSE)</f>
        <v>#N/A</v>
      </c>
      <c r="F369" t="e">
        <f>VLOOKUP('Reported Performance Table'!C369,'Master List'!$B$22:$D$42,3,FALSE)</f>
        <v>#N/A</v>
      </c>
      <c r="G369" s="94" t="e">
        <f>VLOOKUP('Reported Performance Table'!B369,'Master List'!$B$11:$D$19,3,FALSE)</f>
        <v>#N/A</v>
      </c>
      <c r="H369" t="e">
        <f t="shared" si="5"/>
        <v>#N/A</v>
      </c>
      <c r="I369" t="e">
        <f>IF(VLOOKUP('Reported Performance Table'!D369,'Master List'!$B$45:$D$143,3,FALSE)="","No",VLOOKUP('Reported Performance Table'!D369,'Master List'!$B$45:$D$143,3,FALSE))</f>
        <v>#N/A</v>
      </c>
      <c r="J369" s="169" t="str">
        <f>IF('Reported Performance Table'!D369="","",
  IF('Reported Performance Table'!E369="Yes",
   IF('Reported Performance Table'!F369="Premium","Premium_LUNA_CCT","LUNA_CCT"),
   IF('Reported Performance Table'!B369="Outdoor Luminaires",
    IF(OR('Reported Performance Table'!D369="Fuel Pump Canopy Luminaires",'Reported Performance Table'!D369="Sports Lighting"),
     IF('Reported Performance Table'!F369="Premium","Premium_Sports_and_Fuel_Pump_CCT", "Sports_and_Fuel_Pump_CCT"),
     IF('Reported Performance Table'!F369="Premium","Premium_Outdoor_CCT","Outdoor_CCT")),
    IF('Reported Performance Table'!F369="Premium","Premium_CCT","Reported_CCT"))))</f>
        <v/>
      </c>
      <c r="K369" t="str">
        <f>IF('Reported Performance Table'!D369="","",IF(J369="LUNA_CCT",VLOOKUP('Reported Performance Table'!D369,'Master List'!$B$45:$E$143,4,FALSE),"Reported_BUG"))</f>
        <v/>
      </c>
      <c r="L369" t="str">
        <f>IF('Reported Performance Table'!D369="","",IF(AND('Reported Performance Table'!$E369="Yes",OR('Reported Performance Table'!$D369='Master List'!$B$45,'Reported Performance Table'!$D369='Master List'!$B$46,'Reported Performance Table'!$D369='Master List'!$B$47,'Reported Performance Table'!$D369='Master List'!$B$49,'Reported Performance Table'!$D369='Master List'!$B$51,'Reported Performance Table'!$D369='Master List'!$B$115,'Reported Performance Table'!$D369='Master List'!$B$118,'Reported Performance Table'!$D369='Master List'!$B$142)),"LUNA_Dimming","Dimming_Capability_and_Range"))</f>
        <v/>
      </c>
    </row>
    <row r="370" spans="1:12" x14ac:dyDescent="0.3">
      <c r="A370" s="49">
        <v>377</v>
      </c>
      <c r="B370" s="50"/>
      <c r="D370" s="21" t="e">
        <f>VLOOKUP('Reported Performance Table'!C370,'Master List'!$B$22:$C$41,2,FALSE)</f>
        <v>#N/A</v>
      </c>
      <c r="E370" t="e">
        <f>VLOOKUP('Reported Performance Table'!D370,'Master List'!$B$45:$C$143,2,FALSE)</f>
        <v>#N/A</v>
      </c>
      <c r="F370" t="e">
        <f>VLOOKUP('Reported Performance Table'!C370,'Master List'!$B$22:$D$42,3,FALSE)</f>
        <v>#N/A</v>
      </c>
      <c r="G370" s="94" t="e">
        <f>VLOOKUP('Reported Performance Table'!B370,'Master List'!$B$11:$D$19,3,FALSE)</f>
        <v>#N/A</v>
      </c>
      <c r="H370" t="e">
        <f t="shared" si="5"/>
        <v>#N/A</v>
      </c>
      <c r="I370" t="e">
        <f>IF(VLOOKUP('Reported Performance Table'!D370,'Master List'!$B$45:$D$143,3,FALSE)="","No",VLOOKUP('Reported Performance Table'!D370,'Master List'!$B$45:$D$143,3,FALSE))</f>
        <v>#N/A</v>
      </c>
      <c r="J370" s="169" t="str">
        <f>IF('Reported Performance Table'!D370="","",
  IF('Reported Performance Table'!E370="Yes",
   IF('Reported Performance Table'!F370="Premium","Premium_LUNA_CCT","LUNA_CCT"),
   IF('Reported Performance Table'!B370="Outdoor Luminaires",
    IF(OR('Reported Performance Table'!D370="Fuel Pump Canopy Luminaires",'Reported Performance Table'!D370="Sports Lighting"),
     IF('Reported Performance Table'!F370="Premium","Premium_Sports_and_Fuel_Pump_CCT", "Sports_and_Fuel_Pump_CCT"),
     IF('Reported Performance Table'!F370="Premium","Premium_Outdoor_CCT","Outdoor_CCT")),
    IF('Reported Performance Table'!F370="Premium","Premium_CCT","Reported_CCT"))))</f>
        <v/>
      </c>
      <c r="K370" t="str">
        <f>IF('Reported Performance Table'!D370="","",IF(J370="LUNA_CCT",VLOOKUP('Reported Performance Table'!D370,'Master List'!$B$45:$E$143,4,FALSE),"Reported_BUG"))</f>
        <v/>
      </c>
      <c r="L370" t="str">
        <f>IF('Reported Performance Table'!D370="","",IF(AND('Reported Performance Table'!$E370="Yes",OR('Reported Performance Table'!$D370='Master List'!$B$45,'Reported Performance Table'!$D370='Master List'!$B$46,'Reported Performance Table'!$D370='Master List'!$B$47,'Reported Performance Table'!$D370='Master List'!$B$49,'Reported Performance Table'!$D370='Master List'!$B$51,'Reported Performance Table'!$D370='Master List'!$B$115,'Reported Performance Table'!$D370='Master List'!$B$118,'Reported Performance Table'!$D370='Master List'!$B$142)),"LUNA_Dimming","Dimming_Capability_and_Range"))</f>
        <v/>
      </c>
    </row>
    <row r="371" spans="1:12" x14ac:dyDescent="0.3">
      <c r="A371" s="49">
        <v>378</v>
      </c>
      <c r="B371" s="50"/>
      <c r="D371" s="21" t="e">
        <f>VLOOKUP('Reported Performance Table'!C371,'Master List'!$B$22:$C$41,2,FALSE)</f>
        <v>#N/A</v>
      </c>
      <c r="E371" t="e">
        <f>VLOOKUP('Reported Performance Table'!D371,'Master List'!$B$45:$C$143,2,FALSE)</f>
        <v>#N/A</v>
      </c>
      <c r="F371" t="e">
        <f>VLOOKUP('Reported Performance Table'!C371,'Master List'!$B$22:$D$42,3,FALSE)</f>
        <v>#N/A</v>
      </c>
      <c r="G371" s="94" t="e">
        <f>VLOOKUP('Reported Performance Table'!B371,'Master List'!$B$11:$D$19,3,FALSE)</f>
        <v>#N/A</v>
      </c>
      <c r="H371" t="e">
        <f t="shared" si="5"/>
        <v>#N/A</v>
      </c>
      <c r="I371" t="e">
        <f>IF(VLOOKUP('Reported Performance Table'!D371,'Master List'!$B$45:$D$143,3,FALSE)="","No",VLOOKUP('Reported Performance Table'!D371,'Master List'!$B$45:$D$143,3,FALSE))</f>
        <v>#N/A</v>
      </c>
      <c r="J371" s="169" t="str">
        <f>IF('Reported Performance Table'!D371="","",
  IF('Reported Performance Table'!E371="Yes",
   IF('Reported Performance Table'!F371="Premium","Premium_LUNA_CCT","LUNA_CCT"),
   IF('Reported Performance Table'!B371="Outdoor Luminaires",
    IF(OR('Reported Performance Table'!D371="Fuel Pump Canopy Luminaires",'Reported Performance Table'!D371="Sports Lighting"),
     IF('Reported Performance Table'!F371="Premium","Premium_Sports_and_Fuel_Pump_CCT", "Sports_and_Fuel_Pump_CCT"),
     IF('Reported Performance Table'!F371="Premium","Premium_Outdoor_CCT","Outdoor_CCT")),
    IF('Reported Performance Table'!F371="Premium","Premium_CCT","Reported_CCT"))))</f>
        <v/>
      </c>
      <c r="K371" t="str">
        <f>IF('Reported Performance Table'!D371="","",IF(J371="LUNA_CCT",VLOOKUP('Reported Performance Table'!D371,'Master List'!$B$45:$E$143,4,FALSE),"Reported_BUG"))</f>
        <v/>
      </c>
      <c r="L371" t="str">
        <f>IF('Reported Performance Table'!D371="","",IF(AND('Reported Performance Table'!$E371="Yes",OR('Reported Performance Table'!$D371='Master List'!$B$45,'Reported Performance Table'!$D371='Master List'!$B$46,'Reported Performance Table'!$D371='Master List'!$B$47,'Reported Performance Table'!$D371='Master List'!$B$49,'Reported Performance Table'!$D371='Master List'!$B$51,'Reported Performance Table'!$D371='Master List'!$B$115,'Reported Performance Table'!$D371='Master List'!$B$118,'Reported Performance Table'!$D371='Master List'!$B$142)),"LUNA_Dimming","Dimming_Capability_and_Range"))</f>
        <v/>
      </c>
    </row>
    <row r="372" spans="1:12" x14ac:dyDescent="0.3">
      <c r="A372" s="49">
        <v>379</v>
      </c>
      <c r="B372" s="50"/>
      <c r="D372" s="21" t="e">
        <f>VLOOKUP('Reported Performance Table'!C372,'Master List'!$B$22:$C$41,2,FALSE)</f>
        <v>#N/A</v>
      </c>
      <c r="E372" t="e">
        <f>VLOOKUP('Reported Performance Table'!D372,'Master List'!$B$45:$C$143,2,FALSE)</f>
        <v>#N/A</v>
      </c>
      <c r="F372" t="e">
        <f>VLOOKUP('Reported Performance Table'!C372,'Master List'!$B$22:$D$42,3,FALSE)</f>
        <v>#N/A</v>
      </c>
      <c r="G372" s="94" t="e">
        <f>VLOOKUP('Reported Performance Table'!B372,'Master List'!$B$11:$D$19,3,FALSE)</f>
        <v>#N/A</v>
      </c>
      <c r="H372" t="e">
        <f t="shared" si="5"/>
        <v>#N/A</v>
      </c>
      <c r="I372" t="e">
        <f>IF(VLOOKUP('Reported Performance Table'!D372,'Master List'!$B$45:$D$143,3,FALSE)="","No",VLOOKUP('Reported Performance Table'!D372,'Master List'!$B$45:$D$143,3,FALSE))</f>
        <v>#N/A</v>
      </c>
      <c r="J372" s="169" t="str">
        <f>IF('Reported Performance Table'!D372="","",
  IF('Reported Performance Table'!E372="Yes",
   IF('Reported Performance Table'!F372="Premium","Premium_LUNA_CCT","LUNA_CCT"),
   IF('Reported Performance Table'!B372="Outdoor Luminaires",
    IF(OR('Reported Performance Table'!D372="Fuel Pump Canopy Luminaires",'Reported Performance Table'!D372="Sports Lighting"),
     IF('Reported Performance Table'!F372="Premium","Premium_Sports_and_Fuel_Pump_CCT", "Sports_and_Fuel_Pump_CCT"),
     IF('Reported Performance Table'!F372="Premium","Premium_Outdoor_CCT","Outdoor_CCT")),
    IF('Reported Performance Table'!F372="Premium","Premium_CCT","Reported_CCT"))))</f>
        <v/>
      </c>
      <c r="K372" t="str">
        <f>IF('Reported Performance Table'!D372="","",IF(J372="LUNA_CCT",VLOOKUP('Reported Performance Table'!D372,'Master List'!$B$45:$E$143,4,FALSE),"Reported_BUG"))</f>
        <v/>
      </c>
      <c r="L372" t="str">
        <f>IF('Reported Performance Table'!D372="","",IF(AND('Reported Performance Table'!$E372="Yes",OR('Reported Performance Table'!$D372='Master List'!$B$45,'Reported Performance Table'!$D372='Master List'!$B$46,'Reported Performance Table'!$D372='Master List'!$B$47,'Reported Performance Table'!$D372='Master List'!$B$49,'Reported Performance Table'!$D372='Master List'!$B$51,'Reported Performance Table'!$D372='Master List'!$B$115,'Reported Performance Table'!$D372='Master List'!$B$118,'Reported Performance Table'!$D372='Master List'!$B$142)),"LUNA_Dimming","Dimming_Capability_and_Range"))</f>
        <v/>
      </c>
    </row>
    <row r="373" spans="1:12" x14ac:dyDescent="0.3">
      <c r="A373" s="49">
        <v>380</v>
      </c>
      <c r="B373" s="50"/>
      <c r="D373" s="21" t="e">
        <f>VLOOKUP('Reported Performance Table'!C373,'Master List'!$B$22:$C$41,2,FALSE)</f>
        <v>#N/A</v>
      </c>
      <c r="E373" t="e">
        <f>VLOOKUP('Reported Performance Table'!D373,'Master List'!$B$45:$C$143,2,FALSE)</f>
        <v>#N/A</v>
      </c>
      <c r="F373" t="e">
        <f>VLOOKUP('Reported Performance Table'!C373,'Master List'!$B$22:$D$42,3,FALSE)</f>
        <v>#N/A</v>
      </c>
      <c r="G373" s="94" t="e">
        <f>VLOOKUP('Reported Performance Table'!B373,'Master List'!$B$11:$D$19,3,FALSE)</f>
        <v>#N/A</v>
      </c>
      <c r="H373" t="e">
        <f t="shared" si="5"/>
        <v>#N/A</v>
      </c>
      <c r="I373" t="e">
        <f>IF(VLOOKUP('Reported Performance Table'!D373,'Master List'!$B$45:$D$143,3,FALSE)="","No",VLOOKUP('Reported Performance Table'!D373,'Master List'!$B$45:$D$143,3,FALSE))</f>
        <v>#N/A</v>
      </c>
      <c r="J373" s="169" t="str">
        <f>IF('Reported Performance Table'!D373="","",
  IF('Reported Performance Table'!E373="Yes",
   IF('Reported Performance Table'!F373="Premium","Premium_LUNA_CCT","LUNA_CCT"),
   IF('Reported Performance Table'!B373="Outdoor Luminaires",
    IF(OR('Reported Performance Table'!D373="Fuel Pump Canopy Luminaires",'Reported Performance Table'!D373="Sports Lighting"),
     IF('Reported Performance Table'!F373="Premium","Premium_Sports_and_Fuel_Pump_CCT", "Sports_and_Fuel_Pump_CCT"),
     IF('Reported Performance Table'!F373="Premium","Premium_Outdoor_CCT","Outdoor_CCT")),
    IF('Reported Performance Table'!F373="Premium","Premium_CCT","Reported_CCT"))))</f>
        <v/>
      </c>
      <c r="K373" t="str">
        <f>IF('Reported Performance Table'!D373="","",IF(J373="LUNA_CCT",VLOOKUP('Reported Performance Table'!D373,'Master List'!$B$45:$E$143,4,FALSE),"Reported_BUG"))</f>
        <v/>
      </c>
      <c r="L373" t="str">
        <f>IF('Reported Performance Table'!D373="","",IF(AND('Reported Performance Table'!$E373="Yes",OR('Reported Performance Table'!$D373='Master List'!$B$45,'Reported Performance Table'!$D373='Master List'!$B$46,'Reported Performance Table'!$D373='Master List'!$B$47,'Reported Performance Table'!$D373='Master List'!$B$49,'Reported Performance Table'!$D373='Master List'!$B$51,'Reported Performance Table'!$D373='Master List'!$B$115,'Reported Performance Table'!$D373='Master List'!$B$118,'Reported Performance Table'!$D373='Master List'!$B$142)),"LUNA_Dimming","Dimming_Capability_and_Range"))</f>
        <v/>
      </c>
    </row>
    <row r="374" spans="1:12" x14ac:dyDescent="0.3">
      <c r="A374" s="49">
        <v>381</v>
      </c>
      <c r="B374" s="50"/>
      <c r="D374" s="21" t="e">
        <f>VLOOKUP('Reported Performance Table'!C374,'Master List'!$B$22:$C$41,2,FALSE)</f>
        <v>#N/A</v>
      </c>
      <c r="E374" t="e">
        <f>VLOOKUP('Reported Performance Table'!D374,'Master List'!$B$45:$C$143,2,FALSE)</f>
        <v>#N/A</v>
      </c>
      <c r="F374" t="e">
        <f>VLOOKUP('Reported Performance Table'!C374,'Master List'!$B$22:$D$42,3,FALSE)</f>
        <v>#N/A</v>
      </c>
      <c r="G374" s="94" t="e">
        <f>VLOOKUP('Reported Performance Table'!B374,'Master List'!$B$11:$D$19,3,FALSE)</f>
        <v>#N/A</v>
      </c>
      <c r="H374" t="e">
        <f t="shared" si="5"/>
        <v>#N/A</v>
      </c>
      <c r="I374" t="e">
        <f>IF(VLOOKUP('Reported Performance Table'!D374,'Master List'!$B$45:$D$143,3,FALSE)="","No",VLOOKUP('Reported Performance Table'!D374,'Master List'!$B$45:$D$143,3,FALSE))</f>
        <v>#N/A</v>
      </c>
      <c r="J374" s="169" t="str">
        <f>IF('Reported Performance Table'!D374="","",
  IF('Reported Performance Table'!E374="Yes",
   IF('Reported Performance Table'!F374="Premium","Premium_LUNA_CCT","LUNA_CCT"),
   IF('Reported Performance Table'!B374="Outdoor Luminaires",
    IF(OR('Reported Performance Table'!D374="Fuel Pump Canopy Luminaires",'Reported Performance Table'!D374="Sports Lighting"),
     IF('Reported Performance Table'!F374="Premium","Premium_Sports_and_Fuel_Pump_CCT", "Sports_and_Fuel_Pump_CCT"),
     IF('Reported Performance Table'!F374="Premium","Premium_Outdoor_CCT","Outdoor_CCT")),
    IF('Reported Performance Table'!F374="Premium","Premium_CCT","Reported_CCT"))))</f>
        <v/>
      </c>
      <c r="K374" t="str">
        <f>IF('Reported Performance Table'!D374="","",IF(J374="LUNA_CCT",VLOOKUP('Reported Performance Table'!D374,'Master List'!$B$45:$E$143,4,FALSE),"Reported_BUG"))</f>
        <v/>
      </c>
      <c r="L374" t="str">
        <f>IF('Reported Performance Table'!D374="","",IF(AND('Reported Performance Table'!$E374="Yes",OR('Reported Performance Table'!$D374='Master List'!$B$45,'Reported Performance Table'!$D374='Master List'!$B$46,'Reported Performance Table'!$D374='Master List'!$B$47,'Reported Performance Table'!$D374='Master List'!$B$49,'Reported Performance Table'!$D374='Master List'!$B$51,'Reported Performance Table'!$D374='Master List'!$B$115,'Reported Performance Table'!$D374='Master List'!$B$118,'Reported Performance Table'!$D374='Master List'!$B$142)),"LUNA_Dimming","Dimming_Capability_and_Range"))</f>
        <v/>
      </c>
    </row>
    <row r="375" spans="1:12" x14ac:dyDescent="0.3">
      <c r="A375" s="49">
        <v>382</v>
      </c>
      <c r="B375" s="50"/>
      <c r="D375" s="21" t="e">
        <f>VLOOKUP('Reported Performance Table'!C375,'Master List'!$B$22:$C$41,2,FALSE)</f>
        <v>#N/A</v>
      </c>
      <c r="E375" t="e">
        <f>VLOOKUP('Reported Performance Table'!D375,'Master List'!$B$45:$C$143,2,FALSE)</f>
        <v>#N/A</v>
      </c>
      <c r="F375" t="e">
        <f>VLOOKUP('Reported Performance Table'!C375,'Master List'!$B$22:$D$42,3,FALSE)</f>
        <v>#N/A</v>
      </c>
      <c r="G375" s="94" t="e">
        <f>VLOOKUP('Reported Performance Table'!B375,'Master List'!$B$11:$D$19,3,FALSE)</f>
        <v>#N/A</v>
      </c>
      <c r="H375" t="e">
        <f t="shared" si="5"/>
        <v>#N/A</v>
      </c>
      <c r="I375" t="e">
        <f>IF(VLOOKUP('Reported Performance Table'!D375,'Master List'!$B$45:$D$143,3,FALSE)="","No",VLOOKUP('Reported Performance Table'!D375,'Master List'!$B$45:$D$143,3,FALSE))</f>
        <v>#N/A</v>
      </c>
      <c r="J375" s="169" t="str">
        <f>IF('Reported Performance Table'!D375="","",
  IF('Reported Performance Table'!E375="Yes",
   IF('Reported Performance Table'!F375="Premium","Premium_LUNA_CCT","LUNA_CCT"),
   IF('Reported Performance Table'!B375="Outdoor Luminaires",
    IF(OR('Reported Performance Table'!D375="Fuel Pump Canopy Luminaires",'Reported Performance Table'!D375="Sports Lighting"),
     IF('Reported Performance Table'!F375="Premium","Premium_Sports_and_Fuel_Pump_CCT", "Sports_and_Fuel_Pump_CCT"),
     IF('Reported Performance Table'!F375="Premium","Premium_Outdoor_CCT","Outdoor_CCT")),
    IF('Reported Performance Table'!F375="Premium","Premium_CCT","Reported_CCT"))))</f>
        <v/>
      </c>
      <c r="K375" t="str">
        <f>IF('Reported Performance Table'!D375="","",IF(J375="LUNA_CCT",VLOOKUP('Reported Performance Table'!D375,'Master List'!$B$45:$E$143,4,FALSE),"Reported_BUG"))</f>
        <v/>
      </c>
      <c r="L375" t="str">
        <f>IF('Reported Performance Table'!D375="","",IF(AND('Reported Performance Table'!$E375="Yes",OR('Reported Performance Table'!$D375='Master List'!$B$45,'Reported Performance Table'!$D375='Master List'!$B$46,'Reported Performance Table'!$D375='Master List'!$B$47,'Reported Performance Table'!$D375='Master List'!$B$49,'Reported Performance Table'!$D375='Master List'!$B$51,'Reported Performance Table'!$D375='Master List'!$B$115,'Reported Performance Table'!$D375='Master List'!$B$118,'Reported Performance Table'!$D375='Master List'!$B$142)),"LUNA_Dimming","Dimming_Capability_and_Range"))</f>
        <v/>
      </c>
    </row>
    <row r="376" spans="1:12" x14ac:dyDescent="0.3">
      <c r="A376" s="49">
        <v>383</v>
      </c>
      <c r="B376" s="50"/>
      <c r="D376" s="21" t="e">
        <f>VLOOKUP('Reported Performance Table'!C376,'Master List'!$B$22:$C$41,2,FALSE)</f>
        <v>#N/A</v>
      </c>
      <c r="E376" t="e">
        <f>VLOOKUP('Reported Performance Table'!D376,'Master List'!$B$45:$C$143,2,FALSE)</f>
        <v>#N/A</v>
      </c>
      <c r="F376" t="e">
        <f>VLOOKUP('Reported Performance Table'!C376,'Master List'!$B$22:$D$42,3,FALSE)</f>
        <v>#N/A</v>
      </c>
      <c r="G376" s="94" t="e">
        <f>VLOOKUP('Reported Performance Table'!B376,'Master List'!$B$11:$D$19,3,FALSE)</f>
        <v>#N/A</v>
      </c>
      <c r="H376" t="e">
        <f t="shared" si="5"/>
        <v>#N/A</v>
      </c>
      <c r="I376" t="e">
        <f>IF(VLOOKUP('Reported Performance Table'!D376,'Master List'!$B$45:$D$143,3,FALSE)="","No",VLOOKUP('Reported Performance Table'!D376,'Master List'!$B$45:$D$143,3,FALSE))</f>
        <v>#N/A</v>
      </c>
      <c r="J376" s="169" t="str">
        <f>IF('Reported Performance Table'!D376="","",
  IF('Reported Performance Table'!E376="Yes",
   IF('Reported Performance Table'!F376="Premium","Premium_LUNA_CCT","LUNA_CCT"),
   IF('Reported Performance Table'!B376="Outdoor Luminaires",
    IF(OR('Reported Performance Table'!D376="Fuel Pump Canopy Luminaires",'Reported Performance Table'!D376="Sports Lighting"),
     IF('Reported Performance Table'!F376="Premium","Premium_Sports_and_Fuel_Pump_CCT", "Sports_and_Fuel_Pump_CCT"),
     IF('Reported Performance Table'!F376="Premium","Premium_Outdoor_CCT","Outdoor_CCT")),
    IF('Reported Performance Table'!F376="Premium","Premium_CCT","Reported_CCT"))))</f>
        <v/>
      </c>
      <c r="K376" t="str">
        <f>IF('Reported Performance Table'!D376="","",IF(J376="LUNA_CCT",VLOOKUP('Reported Performance Table'!D376,'Master List'!$B$45:$E$143,4,FALSE),"Reported_BUG"))</f>
        <v/>
      </c>
      <c r="L376" t="str">
        <f>IF('Reported Performance Table'!D376="","",IF(AND('Reported Performance Table'!$E376="Yes",OR('Reported Performance Table'!$D376='Master List'!$B$45,'Reported Performance Table'!$D376='Master List'!$B$46,'Reported Performance Table'!$D376='Master List'!$B$47,'Reported Performance Table'!$D376='Master List'!$B$49,'Reported Performance Table'!$D376='Master List'!$B$51,'Reported Performance Table'!$D376='Master List'!$B$115,'Reported Performance Table'!$D376='Master List'!$B$118,'Reported Performance Table'!$D376='Master List'!$B$142)),"LUNA_Dimming","Dimming_Capability_and_Range"))</f>
        <v/>
      </c>
    </row>
    <row r="377" spans="1:12" x14ac:dyDescent="0.3">
      <c r="A377" s="49">
        <v>384</v>
      </c>
      <c r="B377" s="50"/>
      <c r="D377" s="21" t="e">
        <f>VLOOKUP('Reported Performance Table'!C377,'Master List'!$B$22:$C$41,2,FALSE)</f>
        <v>#N/A</v>
      </c>
      <c r="E377" t="e">
        <f>VLOOKUP('Reported Performance Table'!D377,'Master List'!$B$45:$C$143,2,FALSE)</f>
        <v>#N/A</v>
      </c>
      <c r="F377" t="e">
        <f>VLOOKUP('Reported Performance Table'!C377,'Master List'!$B$22:$D$42,3,FALSE)</f>
        <v>#N/A</v>
      </c>
      <c r="G377" s="94" t="e">
        <f>VLOOKUP('Reported Performance Table'!B377,'Master List'!$B$11:$D$19,3,FALSE)</f>
        <v>#N/A</v>
      </c>
      <c r="H377" t="e">
        <f t="shared" si="5"/>
        <v>#N/A</v>
      </c>
      <c r="I377" t="e">
        <f>IF(VLOOKUP('Reported Performance Table'!D377,'Master List'!$B$45:$D$143,3,FALSE)="","No",VLOOKUP('Reported Performance Table'!D377,'Master List'!$B$45:$D$143,3,FALSE))</f>
        <v>#N/A</v>
      </c>
      <c r="J377" s="169" t="str">
        <f>IF('Reported Performance Table'!D377="","",
  IF('Reported Performance Table'!E377="Yes",
   IF('Reported Performance Table'!F377="Premium","Premium_LUNA_CCT","LUNA_CCT"),
   IF('Reported Performance Table'!B377="Outdoor Luminaires",
    IF(OR('Reported Performance Table'!D377="Fuel Pump Canopy Luminaires",'Reported Performance Table'!D377="Sports Lighting"),
     IF('Reported Performance Table'!F377="Premium","Premium_Sports_and_Fuel_Pump_CCT", "Sports_and_Fuel_Pump_CCT"),
     IF('Reported Performance Table'!F377="Premium","Premium_Outdoor_CCT","Outdoor_CCT")),
    IF('Reported Performance Table'!F377="Premium","Premium_CCT","Reported_CCT"))))</f>
        <v/>
      </c>
      <c r="K377" t="str">
        <f>IF('Reported Performance Table'!D377="","",IF(J377="LUNA_CCT",VLOOKUP('Reported Performance Table'!D377,'Master List'!$B$45:$E$143,4,FALSE),"Reported_BUG"))</f>
        <v/>
      </c>
      <c r="L377" t="str">
        <f>IF('Reported Performance Table'!D377="","",IF(AND('Reported Performance Table'!$E377="Yes",OR('Reported Performance Table'!$D377='Master List'!$B$45,'Reported Performance Table'!$D377='Master List'!$B$46,'Reported Performance Table'!$D377='Master List'!$B$47,'Reported Performance Table'!$D377='Master List'!$B$49,'Reported Performance Table'!$D377='Master List'!$B$51,'Reported Performance Table'!$D377='Master List'!$B$115,'Reported Performance Table'!$D377='Master List'!$B$118,'Reported Performance Table'!$D377='Master List'!$B$142)),"LUNA_Dimming","Dimming_Capability_and_Range"))</f>
        <v/>
      </c>
    </row>
    <row r="378" spans="1:12" x14ac:dyDescent="0.3">
      <c r="A378" s="49">
        <v>385</v>
      </c>
      <c r="B378" s="50"/>
      <c r="D378" s="21" t="e">
        <f>VLOOKUP('Reported Performance Table'!C378,'Master List'!$B$22:$C$41,2,FALSE)</f>
        <v>#N/A</v>
      </c>
      <c r="E378" t="e">
        <f>VLOOKUP('Reported Performance Table'!D378,'Master List'!$B$45:$C$143,2,FALSE)</f>
        <v>#N/A</v>
      </c>
      <c r="F378" t="e">
        <f>VLOOKUP('Reported Performance Table'!C378,'Master List'!$B$22:$D$42,3,FALSE)</f>
        <v>#N/A</v>
      </c>
      <c r="G378" s="94" t="e">
        <f>VLOOKUP('Reported Performance Table'!B378,'Master List'!$B$11:$D$19,3,FALSE)</f>
        <v>#N/A</v>
      </c>
      <c r="H378" t="e">
        <f t="shared" si="5"/>
        <v>#N/A</v>
      </c>
      <c r="I378" t="e">
        <f>IF(VLOOKUP('Reported Performance Table'!D378,'Master List'!$B$45:$D$143,3,FALSE)="","No",VLOOKUP('Reported Performance Table'!D378,'Master List'!$B$45:$D$143,3,FALSE))</f>
        <v>#N/A</v>
      </c>
      <c r="J378" s="169" t="str">
        <f>IF('Reported Performance Table'!D378="","",
  IF('Reported Performance Table'!E378="Yes",
   IF('Reported Performance Table'!F378="Premium","Premium_LUNA_CCT","LUNA_CCT"),
   IF('Reported Performance Table'!B378="Outdoor Luminaires",
    IF(OR('Reported Performance Table'!D378="Fuel Pump Canopy Luminaires",'Reported Performance Table'!D378="Sports Lighting"),
     IF('Reported Performance Table'!F378="Premium","Premium_Sports_and_Fuel_Pump_CCT", "Sports_and_Fuel_Pump_CCT"),
     IF('Reported Performance Table'!F378="Premium","Premium_Outdoor_CCT","Outdoor_CCT")),
    IF('Reported Performance Table'!F378="Premium","Premium_CCT","Reported_CCT"))))</f>
        <v/>
      </c>
      <c r="K378" t="str">
        <f>IF('Reported Performance Table'!D378="","",IF(J378="LUNA_CCT",VLOOKUP('Reported Performance Table'!D378,'Master List'!$B$45:$E$143,4,FALSE),"Reported_BUG"))</f>
        <v/>
      </c>
      <c r="L378" t="str">
        <f>IF('Reported Performance Table'!D378="","",IF(AND('Reported Performance Table'!$E378="Yes",OR('Reported Performance Table'!$D378='Master List'!$B$45,'Reported Performance Table'!$D378='Master List'!$B$46,'Reported Performance Table'!$D378='Master List'!$B$47,'Reported Performance Table'!$D378='Master List'!$B$49,'Reported Performance Table'!$D378='Master List'!$B$51,'Reported Performance Table'!$D378='Master List'!$B$115,'Reported Performance Table'!$D378='Master List'!$B$118,'Reported Performance Table'!$D378='Master List'!$B$142)),"LUNA_Dimming","Dimming_Capability_and_Range"))</f>
        <v/>
      </c>
    </row>
    <row r="379" spans="1:12" x14ac:dyDescent="0.3">
      <c r="A379" s="49">
        <v>386</v>
      </c>
      <c r="B379" s="50"/>
      <c r="D379" s="21" t="e">
        <f>VLOOKUP('Reported Performance Table'!C379,'Master List'!$B$22:$C$41,2,FALSE)</f>
        <v>#N/A</v>
      </c>
      <c r="E379" t="e">
        <f>VLOOKUP('Reported Performance Table'!D379,'Master List'!$B$45:$C$143,2,FALSE)</f>
        <v>#N/A</v>
      </c>
      <c r="F379" t="e">
        <f>VLOOKUP('Reported Performance Table'!C379,'Master List'!$B$22:$D$42,3,FALSE)</f>
        <v>#N/A</v>
      </c>
      <c r="G379" s="94" t="e">
        <f>VLOOKUP('Reported Performance Table'!B379,'Master List'!$B$11:$D$19,3,FALSE)</f>
        <v>#N/A</v>
      </c>
      <c r="H379" t="e">
        <f t="shared" si="5"/>
        <v>#N/A</v>
      </c>
      <c r="I379" t="e">
        <f>IF(VLOOKUP('Reported Performance Table'!D379,'Master List'!$B$45:$D$143,3,FALSE)="","No",VLOOKUP('Reported Performance Table'!D379,'Master List'!$B$45:$D$143,3,FALSE))</f>
        <v>#N/A</v>
      </c>
      <c r="J379" s="169" t="str">
        <f>IF('Reported Performance Table'!D379="","",
  IF('Reported Performance Table'!E379="Yes",
   IF('Reported Performance Table'!F379="Premium","Premium_LUNA_CCT","LUNA_CCT"),
   IF('Reported Performance Table'!B379="Outdoor Luminaires",
    IF(OR('Reported Performance Table'!D379="Fuel Pump Canopy Luminaires",'Reported Performance Table'!D379="Sports Lighting"),
     IF('Reported Performance Table'!F379="Premium","Premium_Sports_and_Fuel_Pump_CCT", "Sports_and_Fuel_Pump_CCT"),
     IF('Reported Performance Table'!F379="Premium","Premium_Outdoor_CCT","Outdoor_CCT")),
    IF('Reported Performance Table'!F379="Premium","Premium_CCT","Reported_CCT"))))</f>
        <v/>
      </c>
      <c r="K379" t="str">
        <f>IF('Reported Performance Table'!D379="","",IF(J379="LUNA_CCT",VLOOKUP('Reported Performance Table'!D379,'Master List'!$B$45:$E$143,4,FALSE),"Reported_BUG"))</f>
        <v/>
      </c>
      <c r="L379" t="str">
        <f>IF('Reported Performance Table'!D379="","",IF(AND('Reported Performance Table'!$E379="Yes",OR('Reported Performance Table'!$D379='Master List'!$B$45,'Reported Performance Table'!$D379='Master List'!$B$46,'Reported Performance Table'!$D379='Master List'!$B$47,'Reported Performance Table'!$D379='Master List'!$B$49,'Reported Performance Table'!$D379='Master List'!$B$51,'Reported Performance Table'!$D379='Master List'!$B$115,'Reported Performance Table'!$D379='Master List'!$B$118,'Reported Performance Table'!$D379='Master List'!$B$142)),"LUNA_Dimming","Dimming_Capability_and_Range"))</f>
        <v/>
      </c>
    </row>
    <row r="380" spans="1:12" x14ac:dyDescent="0.3">
      <c r="A380" s="49">
        <v>387</v>
      </c>
      <c r="B380" s="50"/>
      <c r="D380" s="21" t="e">
        <f>VLOOKUP('Reported Performance Table'!C380,'Master List'!$B$22:$C$41,2,FALSE)</f>
        <v>#N/A</v>
      </c>
      <c r="E380" t="e">
        <f>VLOOKUP('Reported Performance Table'!D380,'Master List'!$B$45:$C$143,2,FALSE)</f>
        <v>#N/A</v>
      </c>
      <c r="F380" t="e">
        <f>VLOOKUP('Reported Performance Table'!C380,'Master List'!$B$22:$D$42,3,FALSE)</f>
        <v>#N/A</v>
      </c>
      <c r="G380" s="94" t="e">
        <f>VLOOKUP('Reported Performance Table'!B380,'Master List'!$B$11:$D$19,3,FALSE)</f>
        <v>#N/A</v>
      </c>
      <c r="H380" t="e">
        <f t="shared" si="5"/>
        <v>#N/A</v>
      </c>
      <c r="I380" t="e">
        <f>IF(VLOOKUP('Reported Performance Table'!D380,'Master List'!$B$45:$D$143,3,FALSE)="","No",VLOOKUP('Reported Performance Table'!D380,'Master List'!$B$45:$D$143,3,FALSE))</f>
        <v>#N/A</v>
      </c>
      <c r="J380" s="169" t="str">
        <f>IF('Reported Performance Table'!D380="","",
  IF('Reported Performance Table'!E380="Yes",
   IF('Reported Performance Table'!F380="Premium","Premium_LUNA_CCT","LUNA_CCT"),
   IF('Reported Performance Table'!B380="Outdoor Luminaires",
    IF(OR('Reported Performance Table'!D380="Fuel Pump Canopy Luminaires",'Reported Performance Table'!D380="Sports Lighting"),
     IF('Reported Performance Table'!F380="Premium","Premium_Sports_and_Fuel_Pump_CCT", "Sports_and_Fuel_Pump_CCT"),
     IF('Reported Performance Table'!F380="Premium","Premium_Outdoor_CCT","Outdoor_CCT")),
    IF('Reported Performance Table'!F380="Premium","Premium_CCT","Reported_CCT"))))</f>
        <v/>
      </c>
      <c r="K380" t="str">
        <f>IF('Reported Performance Table'!D380="","",IF(J380="LUNA_CCT",VLOOKUP('Reported Performance Table'!D380,'Master List'!$B$45:$E$143,4,FALSE),"Reported_BUG"))</f>
        <v/>
      </c>
      <c r="L380" t="str">
        <f>IF('Reported Performance Table'!D380="","",IF(AND('Reported Performance Table'!$E380="Yes",OR('Reported Performance Table'!$D380='Master List'!$B$45,'Reported Performance Table'!$D380='Master List'!$B$46,'Reported Performance Table'!$D380='Master List'!$B$47,'Reported Performance Table'!$D380='Master List'!$B$49,'Reported Performance Table'!$D380='Master List'!$B$51,'Reported Performance Table'!$D380='Master List'!$B$115,'Reported Performance Table'!$D380='Master List'!$B$118,'Reported Performance Table'!$D380='Master List'!$B$142)),"LUNA_Dimming","Dimming_Capability_and_Range"))</f>
        <v/>
      </c>
    </row>
    <row r="381" spans="1:12" x14ac:dyDescent="0.3">
      <c r="A381" s="49">
        <v>388</v>
      </c>
      <c r="B381" s="50"/>
      <c r="D381" s="21" t="e">
        <f>VLOOKUP('Reported Performance Table'!C381,'Master List'!$B$22:$C$41,2,FALSE)</f>
        <v>#N/A</v>
      </c>
      <c r="E381" t="e">
        <f>VLOOKUP('Reported Performance Table'!D381,'Master List'!$B$45:$C$143,2,FALSE)</f>
        <v>#N/A</v>
      </c>
      <c r="F381" t="e">
        <f>VLOOKUP('Reported Performance Table'!C381,'Master List'!$B$22:$D$42,3,FALSE)</f>
        <v>#N/A</v>
      </c>
      <c r="G381" s="94" t="e">
        <f>VLOOKUP('Reported Performance Table'!B381,'Master List'!$B$11:$D$19,3,FALSE)</f>
        <v>#N/A</v>
      </c>
      <c r="H381" t="e">
        <f t="shared" si="5"/>
        <v>#N/A</v>
      </c>
      <c r="I381" t="e">
        <f>IF(VLOOKUP('Reported Performance Table'!D381,'Master List'!$B$45:$D$143,3,FALSE)="","No",VLOOKUP('Reported Performance Table'!D381,'Master List'!$B$45:$D$143,3,FALSE))</f>
        <v>#N/A</v>
      </c>
      <c r="J381" s="169" t="str">
        <f>IF('Reported Performance Table'!D381="","",
  IF('Reported Performance Table'!E381="Yes",
   IF('Reported Performance Table'!F381="Premium","Premium_LUNA_CCT","LUNA_CCT"),
   IF('Reported Performance Table'!B381="Outdoor Luminaires",
    IF(OR('Reported Performance Table'!D381="Fuel Pump Canopy Luminaires",'Reported Performance Table'!D381="Sports Lighting"),
     IF('Reported Performance Table'!F381="Premium","Premium_Sports_and_Fuel_Pump_CCT", "Sports_and_Fuel_Pump_CCT"),
     IF('Reported Performance Table'!F381="Premium","Premium_Outdoor_CCT","Outdoor_CCT")),
    IF('Reported Performance Table'!F381="Premium","Premium_CCT","Reported_CCT"))))</f>
        <v/>
      </c>
      <c r="K381" t="str">
        <f>IF('Reported Performance Table'!D381="","",IF(J381="LUNA_CCT",VLOOKUP('Reported Performance Table'!D381,'Master List'!$B$45:$E$143,4,FALSE),"Reported_BUG"))</f>
        <v/>
      </c>
      <c r="L381" t="str">
        <f>IF('Reported Performance Table'!D381="","",IF(AND('Reported Performance Table'!$E381="Yes",OR('Reported Performance Table'!$D381='Master List'!$B$45,'Reported Performance Table'!$D381='Master List'!$B$46,'Reported Performance Table'!$D381='Master List'!$B$47,'Reported Performance Table'!$D381='Master List'!$B$49,'Reported Performance Table'!$D381='Master List'!$B$51,'Reported Performance Table'!$D381='Master List'!$B$115,'Reported Performance Table'!$D381='Master List'!$B$118,'Reported Performance Table'!$D381='Master List'!$B$142)),"LUNA_Dimming","Dimming_Capability_and_Range"))</f>
        <v/>
      </c>
    </row>
    <row r="382" spans="1:12" x14ac:dyDescent="0.3">
      <c r="A382" s="49">
        <v>389</v>
      </c>
      <c r="B382" s="50"/>
      <c r="D382" s="21" t="e">
        <f>VLOOKUP('Reported Performance Table'!C382,'Master List'!$B$22:$C$41,2,FALSE)</f>
        <v>#N/A</v>
      </c>
      <c r="E382" t="e">
        <f>VLOOKUP('Reported Performance Table'!D382,'Master List'!$B$45:$C$143,2,FALSE)</f>
        <v>#N/A</v>
      </c>
      <c r="F382" t="e">
        <f>VLOOKUP('Reported Performance Table'!C382,'Master List'!$B$22:$D$42,3,FALSE)</f>
        <v>#N/A</v>
      </c>
      <c r="G382" s="94" t="e">
        <f>VLOOKUP('Reported Performance Table'!B382,'Master List'!$B$11:$D$19,3,FALSE)</f>
        <v>#N/A</v>
      </c>
      <c r="H382" t="e">
        <f t="shared" si="5"/>
        <v>#N/A</v>
      </c>
      <c r="I382" t="e">
        <f>IF(VLOOKUP('Reported Performance Table'!D382,'Master List'!$B$45:$D$143,3,FALSE)="","No",VLOOKUP('Reported Performance Table'!D382,'Master List'!$B$45:$D$143,3,FALSE))</f>
        <v>#N/A</v>
      </c>
      <c r="J382" s="169" t="str">
        <f>IF('Reported Performance Table'!D382="","",
  IF('Reported Performance Table'!E382="Yes",
   IF('Reported Performance Table'!F382="Premium","Premium_LUNA_CCT","LUNA_CCT"),
   IF('Reported Performance Table'!B382="Outdoor Luminaires",
    IF(OR('Reported Performance Table'!D382="Fuel Pump Canopy Luminaires",'Reported Performance Table'!D382="Sports Lighting"),
     IF('Reported Performance Table'!F382="Premium","Premium_Sports_and_Fuel_Pump_CCT", "Sports_and_Fuel_Pump_CCT"),
     IF('Reported Performance Table'!F382="Premium","Premium_Outdoor_CCT","Outdoor_CCT")),
    IF('Reported Performance Table'!F382="Premium","Premium_CCT","Reported_CCT"))))</f>
        <v/>
      </c>
      <c r="K382" t="str">
        <f>IF('Reported Performance Table'!D382="","",IF(J382="LUNA_CCT",VLOOKUP('Reported Performance Table'!D382,'Master List'!$B$45:$E$143,4,FALSE),"Reported_BUG"))</f>
        <v/>
      </c>
      <c r="L382" t="str">
        <f>IF('Reported Performance Table'!D382="","",IF(AND('Reported Performance Table'!$E382="Yes",OR('Reported Performance Table'!$D382='Master List'!$B$45,'Reported Performance Table'!$D382='Master List'!$B$46,'Reported Performance Table'!$D382='Master List'!$B$47,'Reported Performance Table'!$D382='Master List'!$B$49,'Reported Performance Table'!$D382='Master List'!$B$51,'Reported Performance Table'!$D382='Master List'!$B$115,'Reported Performance Table'!$D382='Master List'!$B$118,'Reported Performance Table'!$D382='Master List'!$B$142)),"LUNA_Dimming","Dimming_Capability_and_Range"))</f>
        <v/>
      </c>
    </row>
    <row r="383" spans="1:12" x14ac:dyDescent="0.3">
      <c r="A383" s="49">
        <v>390</v>
      </c>
      <c r="B383" s="50"/>
      <c r="D383" s="21" t="e">
        <f>VLOOKUP('Reported Performance Table'!C383,'Master List'!$B$22:$C$41,2,FALSE)</f>
        <v>#N/A</v>
      </c>
      <c r="E383" t="e">
        <f>VLOOKUP('Reported Performance Table'!D383,'Master List'!$B$45:$C$143,2,FALSE)</f>
        <v>#N/A</v>
      </c>
      <c r="F383" t="e">
        <f>VLOOKUP('Reported Performance Table'!C383,'Master List'!$B$22:$D$42,3,FALSE)</f>
        <v>#N/A</v>
      </c>
      <c r="G383" s="94" t="e">
        <f>VLOOKUP('Reported Performance Table'!B383,'Master List'!$B$11:$D$19,3,FALSE)</f>
        <v>#N/A</v>
      </c>
      <c r="H383" t="e">
        <f t="shared" si="5"/>
        <v>#N/A</v>
      </c>
      <c r="I383" t="e">
        <f>IF(VLOOKUP('Reported Performance Table'!D383,'Master List'!$B$45:$D$143,3,FALSE)="","No",VLOOKUP('Reported Performance Table'!D383,'Master List'!$B$45:$D$143,3,FALSE))</f>
        <v>#N/A</v>
      </c>
      <c r="J383" s="169" t="str">
        <f>IF('Reported Performance Table'!D383="","",
  IF('Reported Performance Table'!E383="Yes",
   IF('Reported Performance Table'!F383="Premium","Premium_LUNA_CCT","LUNA_CCT"),
   IF('Reported Performance Table'!B383="Outdoor Luminaires",
    IF(OR('Reported Performance Table'!D383="Fuel Pump Canopy Luminaires",'Reported Performance Table'!D383="Sports Lighting"),
     IF('Reported Performance Table'!F383="Premium","Premium_Sports_and_Fuel_Pump_CCT", "Sports_and_Fuel_Pump_CCT"),
     IF('Reported Performance Table'!F383="Premium","Premium_Outdoor_CCT","Outdoor_CCT")),
    IF('Reported Performance Table'!F383="Premium","Premium_CCT","Reported_CCT"))))</f>
        <v/>
      </c>
      <c r="K383" t="str">
        <f>IF('Reported Performance Table'!D383="","",IF(J383="LUNA_CCT",VLOOKUP('Reported Performance Table'!D383,'Master List'!$B$45:$E$143,4,FALSE),"Reported_BUG"))</f>
        <v/>
      </c>
      <c r="L383" t="str">
        <f>IF('Reported Performance Table'!D383="","",IF(AND('Reported Performance Table'!$E383="Yes",OR('Reported Performance Table'!$D383='Master List'!$B$45,'Reported Performance Table'!$D383='Master List'!$B$46,'Reported Performance Table'!$D383='Master List'!$B$47,'Reported Performance Table'!$D383='Master List'!$B$49,'Reported Performance Table'!$D383='Master List'!$B$51,'Reported Performance Table'!$D383='Master List'!$B$115,'Reported Performance Table'!$D383='Master List'!$B$118,'Reported Performance Table'!$D383='Master List'!$B$142)),"LUNA_Dimming","Dimming_Capability_and_Range"))</f>
        <v/>
      </c>
    </row>
    <row r="384" spans="1:12" x14ac:dyDescent="0.3">
      <c r="A384" s="49">
        <v>391</v>
      </c>
      <c r="B384" s="50"/>
      <c r="D384" s="21" t="e">
        <f>VLOOKUP('Reported Performance Table'!C384,'Master List'!$B$22:$C$41,2,FALSE)</f>
        <v>#N/A</v>
      </c>
      <c r="E384" t="e">
        <f>VLOOKUP('Reported Performance Table'!D384,'Master List'!$B$45:$C$143,2,FALSE)</f>
        <v>#N/A</v>
      </c>
      <c r="F384" t="e">
        <f>VLOOKUP('Reported Performance Table'!C384,'Master List'!$B$22:$D$42,3,FALSE)</f>
        <v>#N/A</v>
      </c>
      <c r="G384" s="94" t="e">
        <f>VLOOKUP('Reported Performance Table'!B384,'Master List'!$B$11:$D$19,3,FALSE)</f>
        <v>#N/A</v>
      </c>
      <c r="H384" t="e">
        <f t="shared" si="5"/>
        <v>#N/A</v>
      </c>
      <c r="I384" t="e">
        <f>IF(VLOOKUP('Reported Performance Table'!D384,'Master List'!$B$45:$D$143,3,FALSE)="","No",VLOOKUP('Reported Performance Table'!D384,'Master List'!$B$45:$D$143,3,FALSE))</f>
        <v>#N/A</v>
      </c>
      <c r="J384" s="169" t="str">
        <f>IF('Reported Performance Table'!D384="","",
  IF('Reported Performance Table'!E384="Yes",
   IF('Reported Performance Table'!F384="Premium","Premium_LUNA_CCT","LUNA_CCT"),
   IF('Reported Performance Table'!B384="Outdoor Luminaires",
    IF(OR('Reported Performance Table'!D384="Fuel Pump Canopy Luminaires",'Reported Performance Table'!D384="Sports Lighting"),
     IF('Reported Performance Table'!F384="Premium","Premium_Sports_and_Fuel_Pump_CCT", "Sports_and_Fuel_Pump_CCT"),
     IF('Reported Performance Table'!F384="Premium","Premium_Outdoor_CCT","Outdoor_CCT")),
    IF('Reported Performance Table'!F384="Premium","Premium_CCT","Reported_CCT"))))</f>
        <v/>
      </c>
      <c r="K384" t="str">
        <f>IF('Reported Performance Table'!D384="","",IF(J384="LUNA_CCT",VLOOKUP('Reported Performance Table'!D384,'Master List'!$B$45:$E$143,4,FALSE),"Reported_BUG"))</f>
        <v/>
      </c>
      <c r="L384" t="str">
        <f>IF('Reported Performance Table'!D384="","",IF(AND('Reported Performance Table'!$E384="Yes",OR('Reported Performance Table'!$D384='Master List'!$B$45,'Reported Performance Table'!$D384='Master List'!$B$46,'Reported Performance Table'!$D384='Master List'!$B$47,'Reported Performance Table'!$D384='Master List'!$B$49,'Reported Performance Table'!$D384='Master List'!$B$51,'Reported Performance Table'!$D384='Master List'!$B$115,'Reported Performance Table'!$D384='Master List'!$B$118,'Reported Performance Table'!$D384='Master List'!$B$142)),"LUNA_Dimming","Dimming_Capability_and_Range"))</f>
        <v/>
      </c>
    </row>
    <row r="385" spans="1:12" x14ac:dyDescent="0.3">
      <c r="A385" s="49">
        <v>392</v>
      </c>
      <c r="B385" s="50"/>
      <c r="D385" s="21" t="e">
        <f>VLOOKUP('Reported Performance Table'!C385,'Master List'!$B$22:$C$41,2,FALSE)</f>
        <v>#N/A</v>
      </c>
      <c r="E385" t="e">
        <f>VLOOKUP('Reported Performance Table'!D385,'Master List'!$B$45:$C$143,2,FALSE)</f>
        <v>#N/A</v>
      </c>
      <c r="F385" t="e">
        <f>VLOOKUP('Reported Performance Table'!C385,'Master List'!$B$22:$D$42,3,FALSE)</f>
        <v>#N/A</v>
      </c>
      <c r="G385" s="94" t="e">
        <f>VLOOKUP('Reported Performance Table'!B385,'Master List'!$B$11:$D$19,3,FALSE)</f>
        <v>#N/A</v>
      </c>
      <c r="H385" t="e">
        <f t="shared" si="5"/>
        <v>#N/A</v>
      </c>
      <c r="I385" t="e">
        <f>IF(VLOOKUP('Reported Performance Table'!D385,'Master List'!$B$45:$D$143,3,FALSE)="","No",VLOOKUP('Reported Performance Table'!D385,'Master List'!$B$45:$D$143,3,FALSE))</f>
        <v>#N/A</v>
      </c>
      <c r="J385" s="169" t="str">
        <f>IF('Reported Performance Table'!D385="","",
  IF('Reported Performance Table'!E385="Yes",
   IF('Reported Performance Table'!F385="Premium","Premium_LUNA_CCT","LUNA_CCT"),
   IF('Reported Performance Table'!B385="Outdoor Luminaires",
    IF(OR('Reported Performance Table'!D385="Fuel Pump Canopy Luminaires",'Reported Performance Table'!D385="Sports Lighting"),
     IF('Reported Performance Table'!F385="Premium","Premium_Sports_and_Fuel_Pump_CCT", "Sports_and_Fuel_Pump_CCT"),
     IF('Reported Performance Table'!F385="Premium","Premium_Outdoor_CCT","Outdoor_CCT")),
    IF('Reported Performance Table'!F385="Premium","Premium_CCT","Reported_CCT"))))</f>
        <v/>
      </c>
      <c r="K385" t="str">
        <f>IF('Reported Performance Table'!D385="","",IF(J385="LUNA_CCT",VLOOKUP('Reported Performance Table'!D385,'Master List'!$B$45:$E$143,4,FALSE),"Reported_BUG"))</f>
        <v/>
      </c>
      <c r="L385" t="str">
        <f>IF('Reported Performance Table'!D385="","",IF(AND('Reported Performance Table'!$E385="Yes",OR('Reported Performance Table'!$D385='Master List'!$B$45,'Reported Performance Table'!$D385='Master List'!$B$46,'Reported Performance Table'!$D385='Master List'!$B$47,'Reported Performance Table'!$D385='Master List'!$B$49,'Reported Performance Table'!$D385='Master List'!$B$51,'Reported Performance Table'!$D385='Master List'!$B$115,'Reported Performance Table'!$D385='Master List'!$B$118,'Reported Performance Table'!$D385='Master List'!$B$142)),"LUNA_Dimming","Dimming_Capability_and_Range"))</f>
        <v/>
      </c>
    </row>
    <row r="386" spans="1:12" x14ac:dyDescent="0.3">
      <c r="A386" s="49">
        <v>393</v>
      </c>
      <c r="B386" s="50"/>
      <c r="D386" s="21" t="e">
        <f>VLOOKUP('Reported Performance Table'!C386,'Master List'!$B$22:$C$41,2,FALSE)</f>
        <v>#N/A</v>
      </c>
      <c r="E386" t="e">
        <f>VLOOKUP('Reported Performance Table'!D386,'Master List'!$B$45:$C$143,2,FALSE)</f>
        <v>#N/A</v>
      </c>
      <c r="F386" t="e">
        <f>VLOOKUP('Reported Performance Table'!C386,'Master List'!$B$22:$D$42,3,FALSE)</f>
        <v>#N/A</v>
      </c>
      <c r="G386" s="94" t="e">
        <f>VLOOKUP('Reported Performance Table'!B386,'Master List'!$B$11:$D$19,3,FALSE)</f>
        <v>#N/A</v>
      </c>
      <c r="H386" t="e">
        <f t="shared" si="5"/>
        <v>#N/A</v>
      </c>
      <c r="I386" t="e">
        <f>IF(VLOOKUP('Reported Performance Table'!D386,'Master List'!$B$45:$D$143,3,FALSE)="","No",VLOOKUP('Reported Performance Table'!D386,'Master List'!$B$45:$D$143,3,FALSE))</f>
        <v>#N/A</v>
      </c>
      <c r="J386" s="169" t="str">
        <f>IF('Reported Performance Table'!D386="","",
  IF('Reported Performance Table'!E386="Yes",
   IF('Reported Performance Table'!F386="Premium","Premium_LUNA_CCT","LUNA_CCT"),
   IF('Reported Performance Table'!B386="Outdoor Luminaires",
    IF(OR('Reported Performance Table'!D386="Fuel Pump Canopy Luminaires",'Reported Performance Table'!D386="Sports Lighting"),
     IF('Reported Performance Table'!F386="Premium","Premium_Sports_and_Fuel_Pump_CCT", "Sports_and_Fuel_Pump_CCT"),
     IF('Reported Performance Table'!F386="Premium","Premium_Outdoor_CCT","Outdoor_CCT")),
    IF('Reported Performance Table'!F386="Premium","Premium_CCT","Reported_CCT"))))</f>
        <v/>
      </c>
      <c r="K386" t="str">
        <f>IF('Reported Performance Table'!D386="","",IF(J386="LUNA_CCT",VLOOKUP('Reported Performance Table'!D386,'Master List'!$B$45:$E$143,4,FALSE),"Reported_BUG"))</f>
        <v/>
      </c>
      <c r="L386" t="str">
        <f>IF('Reported Performance Table'!D386="","",IF(AND('Reported Performance Table'!$E386="Yes",OR('Reported Performance Table'!$D386='Master List'!$B$45,'Reported Performance Table'!$D386='Master List'!$B$46,'Reported Performance Table'!$D386='Master List'!$B$47,'Reported Performance Table'!$D386='Master List'!$B$49,'Reported Performance Table'!$D386='Master List'!$B$51,'Reported Performance Table'!$D386='Master List'!$B$115,'Reported Performance Table'!$D386='Master List'!$B$118,'Reported Performance Table'!$D386='Master List'!$B$142)),"LUNA_Dimming","Dimming_Capability_and_Range"))</f>
        <v/>
      </c>
    </row>
    <row r="387" spans="1:12" x14ac:dyDescent="0.3">
      <c r="A387" s="49">
        <v>394</v>
      </c>
      <c r="B387" s="50"/>
      <c r="D387" s="21" t="e">
        <f>VLOOKUP('Reported Performance Table'!C387,'Master List'!$B$22:$C$41,2,FALSE)</f>
        <v>#N/A</v>
      </c>
      <c r="E387" t="e">
        <f>VLOOKUP('Reported Performance Table'!D387,'Master List'!$B$45:$C$143,2,FALSE)</f>
        <v>#N/A</v>
      </c>
      <c r="F387" t="e">
        <f>VLOOKUP('Reported Performance Table'!C387,'Master List'!$B$22:$D$42,3,FALSE)</f>
        <v>#N/A</v>
      </c>
      <c r="G387" s="94" t="e">
        <f>VLOOKUP('Reported Performance Table'!B387,'Master List'!$B$11:$D$19,3,FALSE)</f>
        <v>#N/A</v>
      </c>
      <c r="H387" t="e">
        <f t="shared" si="5"/>
        <v>#N/A</v>
      </c>
      <c r="I387" t="e">
        <f>IF(VLOOKUP('Reported Performance Table'!D387,'Master List'!$B$45:$D$143,3,FALSE)="","No",VLOOKUP('Reported Performance Table'!D387,'Master List'!$B$45:$D$143,3,FALSE))</f>
        <v>#N/A</v>
      </c>
      <c r="J387" s="169" t="str">
        <f>IF('Reported Performance Table'!D387="","",
  IF('Reported Performance Table'!E387="Yes",
   IF('Reported Performance Table'!F387="Premium","Premium_LUNA_CCT","LUNA_CCT"),
   IF('Reported Performance Table'!B387="Outdoor Luminaires",
    IF(OR('Reported Performance Table'!D387="Fuel Pump Canopy Luminaires",'Reported Performance Table'!D387="Sports Lighting"),
     IF('Reported Performance Table'!F387="Premium","Premium_Sports_and_Fuel_Pump_CCT", "Sports_and_Fuel_Pump_CCT"),
     IF('Reported Performance Table'!F387="Premium","Premium_Outdoor_CCT","Outdoor_CCT")),
    IF('Reported Performance Table'!F387="Premium","Premium_CCT","Reported_CCT"))))</f>
        <v/>
      </c>
      <c r="K387" t="str">
        <f>IF('Reported Performance Table'!D387="","",IF(J387="LUNA_CCT",VLOOKUP('Reported Performance Table'!D387,'Master List'!$B$45:$E$143,4,FALSE),"Reported_BUG"))</f>
        <v/>
      </c>
      <c r="L387" t="str">
        <f>IF('Reported Performance Table'!D387="","",IF(AND('Reported Performance Table'!$E387="Yes",OR('Reported Performance Table'!$D387='Master List'!$B$45,'Reported Performance Table'!$D387='Master List'!$B$46,'Reported Performance Table'!$D387='Master List'!$B$47,'Reported Performance Table'!$D387='Master List'!$B$49,'Reported Performance Table'!$D387='Master List'!$B$51,'Reported Performance Table'!$D387='Master List'!$B$115,'Reported Performance Table'!$D387='Master List'!$B$118,'Reported Performance Table'!$D387='Master List'!$B$142)),"LUNA_Dimming","Dimming_Capability_and_Range"))</f>
        <v/>
      </c>
    </row>
    <row r="388" spans="1:12" x14ac:dyDescent="0.3">
      <c r="A388" s="49">
        <v>395</v>
      </c>
      <c r="B388" s="50"/>
      <c r="D388" s="21" t="e">
        <f>VLOOKUP('Reported Performance Table'!C388,'Master List'!$B$22:$C$41,2,FALSE)</f>
        <v>#N/A</v>
      </c>
      <c r="E388" t="e">
        <f>VLOOKUP('Reported Performance Table'!D388,'Master List'!$B$45:$C$143,2,FALSE)</f>
        <v>#N/A</v>
      </c>
      <c r="F388" t="e">
        <f>VLOOKUP('Reported Performance Table'!C388,'Master List'!$B$22:$D$42,3,FALSE)</f>
        <v>#N/A</v>
      </c>
      <c r="G388" s="94" t="e">
        <f>VLOOKUP('Reported Performance Table'!B388,'Master List'!$B$11:$D$19,3,FALSE)</f>
        <v>#N/A</v>
      </c>
      <c r="H388" t="e">
        <f t="shared" si="5"/>
        <v>#N/A</v>
      </c>
      <c r="I388" t="e">
        <f>IF(VLOOKUP('Reported Performance Table'!D388,'Master List'!$B$45:$D$143,3,FALSE)="","No",VLOOKUP('Reported Performance Table'!D388,'Master List'!$B$45:$D$143,3,FALSE))</f>
        <v>#N/A</v>
      </c>
      <c r="J388" s="169" t="str">
        <f>IF('Reported Performance Table'!D388="","",
  IF('Reported Performance Table'!E388="Yes",
   IF('Reported Performance Table'!F388="Premium","Premium_LUNA_CCT","LUNA_CCT"),
   IF('Reported Performance Table'!B388="Outdoor Luminaires",
    IF(OR('Reported Performance Table'!D388="Fuel Pump Canopy Luminaires",'Reported Performance Table'!D388="Sports Lighting"),
     IF('Reported Performance Table'!F388="Premium","Premium_Sports_and_Fuel_Pump_CCT", "Sports_and_Fuel_Pump_CCT"),
     IF('Reported Performance Table'!F388="Premium","Premium_Outdoor_CCT","Outdoor_CCT")),
    IF('Reported Performance Table'!F388="Premium","Premium_CCT","Reported_CCT"))))</f>
        <v/>
      </c>
      <c r="K388" t="str">
        <f>IF('Reported Performance Table'!D388="","",IF(J388="LUNA_CCT",VLOOKUP('Reported Performance Table'!D388,'Master List'!$B$45:$E$143,4,FALSE),"Reported_BUG"))</f>
        <v/>
      </c>
      <c r="L388" t="str">
        <f>IF('Reported Performance Table'!D388="","",IF(AND('Reported Performance Table'!$E388="Yes",OR('Reported Performance Table'!$D388='Master List'!$B$45,'Reported Performance Table'!$D388='Master List'!$B$46,'Reported Performance Table'!$D388='Master List'!$B$47,'Reported Performance Table'!$D388='Master List'!$B$49,'Reported Performance Table'!$D388='Master List'!$B$51,'Reported Performance Table'!$D388='Master List'!$B$115,'Reported Performance Table'!$D388='Master List'!$B$118,'Reported Performance Table'!$D388='Master List'!$B$142)),"LUNA_Dimming","Dimming_Capability_and_Range"))</f>
        <v/>
      </c>
    </row>
    <row r="389" spans="1:12" x14ac:dyDescent="0.3">
      <c r="A389" s="49">
        <v>396</v>
      </c>
      <c r="B389" s="50"/>
      <c r="D389" s="21" t="e">
        <f>VLOOKUP('Reported Performance Table'!C389,'Master List'!$B$22:$C$41,2,FALSE)</f>
        <v>#N/A</v>
      </c>
      <c r="E389" t="e">
        <f>VLOOKUP('Reported Performance Table'!D389,'Master List'!$B$45:$C$143,2,FALSE)</f>
        <v>#N/A</v>
      </c>
      <c r="F389" t="e">
        <f>VLOOKUP('Reported Performance Table'!C389,'Master List'!$B$22:$D$42,3,FALSE)</f>
        <v>#N/A</v>
      </c>
      <c r="G389" s="94" t="e">
        <f>VLOOKUP('Reported Performance Table'!B389,'Master List'!$B$11:$D$19,3,FALSE)</f>
        <v>#N/A</v>
      </c>
      <c r="H389" t="e">
        <f t="shared" si="5"/>
        <v>#N/A</v>
      </c>
      <c r="I389" t="e">
        <f>IF(VLOOKUP('Reported Performance Table'!D389,'Master List'!$B$45:$D$143,3,FALSE)="","No",VLOOKUP('Reported Performance Table'!D389,'Master List'!$B$45:$D$143,3,FALSE))</f>
        <v>#N/A</v>
      </c>
      <c r="J389" s="169" t="str">
        <f>IF('Reported Performance Table'!D389="","",
  IF('Reported Performance Table'!E389="Yes",
   IF('Reported Performance Table'!F389="Premium","Premium_LUNA_CCT","LUNA_CCT"),
   IF('Reported Performance Table'!B389="Outdoor Luminaires",
    IF(OR('Reported Performance Table'!D389="Fuel Pump Canopy Luminaires",'Reported Performance Table'!D389="Sports Lighting"),
     IF('Reported Performance Table'!F389="Premium","Premium_Sports_and_Fuel_Pump_CCT", "Sports_and_Fuel_Pump_CCT"),
     IF('Reported Performance Table'!F389="Premium","Premium_Outdoor_CCT","Outdoor_CCT")),
    IF('Reported Performance Table'!F389="Premium","Premium_CCT","Reported_CCT"))))</f>
        <v/>
      </c>
      <c r="K389" t="str">
        <f>IF('Reported Performance Table'!D389="","",IF(J389="LUNA_CCT",VLOOKUP('Reported Performance Table'!D389,'Master List'!$B$45:$E$143,4,FALSE),"Reported_BUG"))</f>
        <v/>
      </c>
      <c r="L389" t="str">
        <f>IF('Reported Performance Table'!D389="","",IF(AND('Reported Performance Table'!$E389="Yes",OR('Reported Performance Table'!$D389='Master List'!$B$45,'Reported Performance Table'!$D389='Master List'!$B$46,'Reported Performance Table'!$D389='Master List'!$B$47,'Reported Performance Table'!$D389='Master List'!$B$49,'Reported Performance Table'!$D389='Master List'!$B$51,'Reported Performance Table'!$D389='Master List'!$B$115,'Reported Performance Table'!$D389='Master List'!$B$118,'Reported Performance Table'!$D389='Master List'!$B$142)),"LUNA_Dimming","Dimming_Capability_and_Range"))</f>
        <v/>
      </c>
    </row>
    <row r="390" spans="1:12" x14ac:dyDescent="0.3">
      <c r="A390" s="49">
        <v>397</v>
      </c>
      <c r="B390" s="50"/>
      <c r="D390" s="21" t="e">
        <f>VLOOKUP('Reported Performance Table'!C390,'Master List'!$B$22:$C$41,2,FALSE)</f>
        <v>#N/A</v>
      </c>
      <c r="E390" t="e">
        <f>VLOOKUP('Reported Performance Table'!D390,'Master List'!$B$45:$C$143,2,FALSE)</f>
        <v>#N/A</v>
      </c>
      <c r="F390" t="e">
        <f>VLOOKUP('Reported Performance Table'!C390,'Master List'!$B$22:$D$42,3,FALSE)</f>
        <v>#N/A</v>
      </c>
      <c r="G390" s="94" t="e">
        <f>VLOOKUP('Reported Performance Table'!B390,'Master List'!$B$11:$D$19,3,FALSE)</f>
        <v>#N/A</v>
      </c>
      <c r="H390" t="e">
        <f t="shared" si="5"/>
        <v>#N/A</v>
      </c>
      <c r="I390" t="e">
        <f>IF(VLOOKUP('Reported Performance Table'!D390,'Master List'!$B$45:$D$143,3,FALSE)="","No",VLOOKUP('Reported Performance Table'!D390,'Master List'!$B$45:$D$143,3,FALSE))</f>
        <v>#N/A</v>
      </c>
      <c r="J390" s="169" t="str">
        <f>IF('Reported Performance Table'!D390="","",
  IF('Reported Performance Table'!E390="Yes",
   IF('Reported Performance Table'!F390="Premium","Premium_LUNA_CCT","LUNA_CCT"),
   IF('Reported Performance Table'!B390="Outdoor Luminaires",
    IF(OR('Reported Performance Table'!D390="Fuel Pump Canopy Luminaires",'Reported Performance Table'!D390="Sports Lighting"),
     IF('Reported Performance Table'!F390="Premium","Premium_Sports_and_Fuel_Pump_CCT", "Sports_and_Fuel_Pump_CCT"),
     IF('Reported Performance Table'!F390="Premium","Premium_Outdoor_CCT","Outdoor_CCT")),
    IF('Reported Performance Table'!F390="Premium","Premium_CCT","Reported_CCT"))))</f>
        <v/>
      </c>
      <c r="K390" t="str">
        <f>IF('Reported Performance Table'!D390="","",IF(J390="LUNA_CCT",VLOOKUP('Reported Performance Table'!D390,'Master List'!$B$45:$E$143,4,FALSE),"Reported_BUG"))</f>
        <v/>
      </c>
      <c r="L390" t="str">
        <f>IF('Reported Performance Table'!D390="","",IF(AND('Reported Performance Table'!$E390="Yes",OR('Reported Performance Table'!$D390='Master List'!$B$45,'Reported Performance Table'!$D390='Master List'!$B$46,'Reported Performance Table'!$D390='Master List'!$B$47,'Reported Performance Table'!$D390='Master List'!$B$49,'Reported Performance Table'!$D390='Master List'!$B$51,'Reported Performance Table'!$D390='Master List'!$B$115,'Reported Performance Table'!$D390='Master List'!$B$118,'Reported Performance Table'!$D390='Master List'!$B$142)),"LUNA_Dimming","Dimming_Capability_and_Range"))</f>
        <v/>
      </c>
    </row>
    <row r="391" spans="1:12" x14ac:dyDescent="0.3">
      <c r="A391" s="49">
        <v>398</v>
      </c>
      <c r="B391" s="50"/>
      <c r="D391" s="21" t="e">
        <f>VLOOKUP('Reported Performance Table'!C391,'Master List'!$B$22:$C$41,2,FALSE)</f>
        <v>#N/A</v>
      </c>
      <c r="E391" t="e">
        <f>VLOOKUP('Reported Performance Table'!D391,'Master List'!$B$45:$C$143,2,FALSE)</f>
        <v>#N/A</v>
      </c>
      <c r="F391" t="e">
        <f>VLOOKUP('Reported Performance Table'!C391,'Master List'!$B$22:$D$42,3,FALSE)</f>
        <v>#N/A</v>
      </c>
      <c r="G391" s="94" t="e">
        <f>VLOOKUP('Reported Performance Table'!B391,'Master List'!$B$11:$D$19,3,FALSE)</f>
        <v>#N/A</v>
      </c>
      <c r="H391" t="e">
        <f t="shared" si="5"/>
        <v>#N/A</v>
      </c>
      <c r="I391" t="e">
        <f>IF(VLOOKUP('Reported Performance Table'!D391,'Master List'!$B$45:$D$143,3,FALSE)="","No",VLOOKUP('Reported Performance Table'!D391,'Master List'!$B$45:$D$143,3,FALSE))</f>
        <v>#N/A</v>
      </c>
      <c r="J391" s="169" t="str">
        <f>IF('Reported Performance Table'!D391="","",
  IF('Reported Performance Table'!E391="Yes",
   IF('Reported Performance Table'!F391="Premium","Premium_LUNA_CCT","LUNA_CCT"),
   IF('Reported Performance Table'!B391="Outdoor Luminaires",
    IF(OR('Reported Performance Table'!D391="Fuel Pump Canopy Luminaires",'Reported Performance Table'!D391="Sports Lighting"),
     IF('Reported Performance Table'!F391="Premium","Premium_Sports_and_Fuel_Pump_CCT", "Sports_and_Fuel_Pump_CCT"),
     IF('Reported Performance Table'!F391="Premium","Premium_Outdoor_CCT","Outdoor_CCT")),
    IF('Reported Performance Table'!F391="Premium","Premium_CCT","Reported_CCT"))))</f>
        <v/>
      </c>
      <c r="K391" t="str">
        <f>IF('Reported Performance Table'!D391="","",IF(J391="LUNA_CCT",VLOOKUP('Reported Performance Table'!D391,'Master List'!$B$45:$E$143,4,FALSE),"Reported_BUG"))</f>
        <v/>
      </c>
      <c r="L391" t="str">
        <f>IF('Reported Performance Table'!D391="","",IF(AND('Reported Performance Table'!$E391="Yes",OR('Reported Performance Table'!$D391='Master List'!$B$45,'Reported Performance Table'!$D391='Master List'!$B$46,'Reported Performance Table'!$D391='Master List'!$B$47,'Reported Performance Table'!$D391='Master List'!$B$49,'Reported Performance Table'!$D391='Master List'!$B$51,'Reported Performance Table'!$D391='Master List'!$B$115,'Reported Performance Table'!$D391='Master List'!$B$118,'Reported Performance Table'!$D391='Master List'!$B$142)),"LUNA_Dimming","Dimming_Capability_and_Range"))</f>
        <v/>
      </c>
    </row>
    <row r="392" spans="1:12" x14ac:dyDescent="0.3">
      <c r="A392" s="49">
        <v>399</v>
      </c>
      <c r="B392" s="50"/>
      <c r="D392" s="21" t="e">
        <f>VLOOKUP('Reported Performance Table'!C392,'Master List'!$B$22:$C$41,2,FALSE)</f>
        <v>#N/A</v>
      </c>
      <c r="E392" t="e">
        <f>VLOOKUP('Reported Performance Table'!D392,'Master List'!$B$45:$C$143,2,FALSE)</f>
        <v>#N/A</v>
      </c>
      <c r="F392" t="e">
        <f>VLOOKUP('Reported Performance Table'!C392,'Master List'!$B$22:$D$42,3,FALSE)</f>
        <v>#N/A</v>
      </c>
      <c r="G392" s="94" t="e">
        <f>VLOOKUP('Reported Performance Table'!B392,'Master List'!$B$11:$D$19,3,FALSE)</f>
        <v>#N/A</v>
      </c>
      <c r="H392" t="e">
        <f t="shared" si="5"/>
        <v>#N/A</v>
      </c>
      <c r="I392" t="e">
        <f>IF(VLOOKUP('Reported Performance Table'!D392,'Master List'!$B$45:$D$143,3,FALSE)="","No",VLOOKUP('Reported Performance Table'!D392,'Master List'!$B$45:$D$143,3,FALSE))</f>
        <v>#N/A</v>
      </c>
      <c r="J392" s="169" t="str">
        <f>IF('Reported Performance Table'!D392="","",
  IF('Reported Performance Table'!E392="Yes",
   IF('Reported Performance Table'!F392="Premium","Premium_LUNA_CCT","LUNA_CCT"),
   IF('Reported Performance Table'!B392="Outdoor Luminaires",
    IF(OR('Reported Performance Table'!D392="Fuel Pump Canopy Luminaires",'Reported Performance Table'!D392="Sports Lighting"),
     IF('Reported Performance Table'!F392="Premium","Premium_Sports_and_Fuel_Pump_CCT", "Sports_and_Fuel_Pump_CCT"),
     IF('Reported Performance Table'!F392="Premium","Premium_Outdoor_CCT","Outdoor_CCT")),
    IF('Reported Performance Table'!F392="Premium","Premium_CCT","Reported_CCT"))))</f>
        <v/>
      </c>
      <c r="K392" t="str">
        <f>IF('Reported Performance Table'!D392="","",IF(J392="LUNA_CCT",VLOOKUP('Reported Performance Table'!D392,'Master List'!$B$45:$E$143,4,FALSE),"Reported_BUG"))</f>
        <v/>
      </c>
      <c r="L392" t="str">
        <f>IF('Reported Performance Table'!D392="","",IF(AND('Reported Performance Table'!$E392="Yes",OR('Reported Performance Table'!$D392='Master List'!$B$45,'Reported Performance Table'!$D392='Master List'!$B$46,'Reported Performance Table'!$D392='Master List'!$B$47,'Reported Performance Table'!$D392='Master List'!$B$49,'Reported Performance Table'!$D392='Master List'!$B$51,'Reported Performance Table'!$D392='Master List'!$B$115,'Reported Performance Table'!$D392='Master List'!$B$118,'Reported Performance Table'!$D392='Master List'!$B$142)),"LUNA_Dimming","Dimming_Capability_and_Range"))</f>
        <v/>
      </c>
    </row>
    <row r="393" spans="1:12" x14ac:dyDescent="0.3">
      <c r="A393" s="49">
        <v>400</v>
      </c>
      <c r="B393" s="50"/>
      <c r="D393" s="21" t="e">
        <f>VLOOKUP('Reported Performance Table'!C393,'Master List'!$B$22:$C$41,2,FALSE)</f>
        <v>#N/A</v>
      </c>
      <c r="E393" t="e">
        <f>VLOOKUP('Reported Performance Table'!D393,'Master List'!$B$45:$C$143,2,FALSE)</f>
        <v>#N/A</v>
      </c>
      <c r="F393" t="e">
        <f>VLOOKUP('Reported Performance Table'!C393,'Master List'!$B$22:$D$42,3,FALSE)</f>
        <v>#N/A</v>
      </c>
      <c r="G393" s="94" t="e">
        <f>VLOOKUP('Reported Performance Table'!B393,'Master List'!$B$11:$D$19,3,FALSE)</f>
        <v>#N/A</v>
      </c>
      <c r="H393" t="e">
        <f t="shared" si="5"/>
        <v>#N/A</v>
      </c>
      <c r="I393" t="e">
        <f>IF(VLOOKUP('Reported Performance Table'!D393,'Master List'!$B$45:$D$143,3,FALSE)="","No",VLOOKUP('Reported Performance Table'!D393,'Master List'!$B$45:$D$143,3,FALSE))</f>
        <v>#N/A</v>
      </c>
      <c r="J393" s="169" t="str">
        <f>IF('Reported Performance Table'!D393="","",
  IF('Reported Performance Table'!E393="Yes",
   IF('Reported Performance Table'!F393="Premium","Premium_LUNA_CCT","LUNA_CCT"),
   IF('Reported Performance Table'!B393="Outdoor Luminaires",
    IF(OR('Reported Performance Table'!D393="Fuel Pump Canopy Luminaires",'Reported Performance Table'!D393="Sports Lighting"),
     IF('Reported Performance Table'!F393="Premium","Premium_Sports_and_Fuel_Pump_CCT", "Sports_and_Fuel_Pump_CCT"),
     IF('Reported Performance Table'!F393="Premium","Premium_Outdoor_CCT","Outdoor_CCT")),
    IF('Reported Performance Table'!F393="Premium","Premium_CCT","Reported_CCT"))))</f>
        <v/>
      </c>
      <c r="K393" t="str">
        <f>IF('Reported Performance Table'!D393="","",IF(J393="LUNA_CCT",VLOOKUP('Reported Performance Table'!D393,'Master List'!$B$45:$E$143,4,FALSE),"Reported_BUG"))</f>
        <v/>
      </c>
      <c r="L393" t="str">
        <f>IF('Reported Performance Table'!D393="","",IF(AND('Reported Performance Table'!$E393="Yes",OR('Reported Performance Table'!$D393='Master List'!$B$45,'Reported Performance Table'!$D393='Master List'!$B$46,'Reported Performance Table'!$D393='Master List'!$B$47,'Reported Performance Table'!$D393='Master List'!$B$49,'Reported Performance Table'!$D393='Master List'!$B$51,'Reported Performance Table'!$D393='Master List'!$B$115,'Reported Performance Table'!$D393='Master List'!$B$118,'Reported Performance Table'!$D393='Master List'!$B$142)),"LUNA_Dimming","Dimming_Capability_and_Range"))</f>
        <v/>
      </c>
    </row>
    <row r="394" spans="1:12" x14ac:dyDescent="0.3">
      <c r="A394" s="49">
        <v>401</v>
      </c>
      <c r="B394" s="50"/>
      <c r="D394" s="21" t="e">
        <f>VLOOKUP('Reported Performance Table'!C394,'Master List'!$B$22:$C$41,2,FALSE)</f>
        <v>#N/A</v>
      </c>
      <c r="E394" t="e">
        <f>VLOOKUP('Reported Performance Table'!D394,'Master List'!$B$45:$C$143,2,FALSE)</f>
        <v>#N/A</v>
      </c>
      <c r="F394" t="e">
        <f>VLOOKUP('Reported Performance Table'!C394,'Master List'!$B$22:$D$42,3,FALSE)</f>
        <v>#N/A</v>
      </c>
      <c r="G394" s="94" t="e">
        <f>VLOOKUP('Reported Performance Table'!B394,'Master List'!$B$11:$D$19,3,FALSE)</f>
        <v>#N/A</v>
      </c>
      <c r="H394" t="e">
        <f t="shared" si="5"/>
        <v>#N/A</v>
      </c>
      <c r="I394" t="e">
        <f>IF(VLOOKUP('Reported Performance Table'!D394,'Master List'!$B$45:$D$143,3,FALSE)="","No",VLOOKUP('Reported Performance Table'!D394,'Master List'!$B$45:$D$143,3,FALSE))</f>
        <v>#N/A</v>
      </c>
      <c r="J394" s="169" t="str">
        <f>IF('Reported Performance Table'!D394="","",
  IF('Reported Performance Table'!E394="Yes",
   IF('Reported Performance Table'!F394="Premium","Premium_LUNA_CCT","LUNA_CCT"),
   IF('Reported Performance Table'!B394="Outdoor Luminaires",
    IF(OR('Reported Performance Table'!D394="Fuel Pump Canopy Luminaires",'Reported Performance Table'!D394="Sports Lighting"),
     IF('Reported Performance Table'!F394="Premium","Premium_Sports_and_Fuel_Pump_CCT", "Sports_and_Fuel_Pump_CCT"),
     IF('Reported Performance Table'!F394="Premium","Premium_Outdoor_CCT","Outdoor_CCT")),
    IF('Reported Performance Table'!F394="Premium","Premium_CCT","Reported_CCT"))))</f>
        <v/>
      </c>
      <c r="K394" t="str">
        <f>IF('Reported Performance Table'!D394="","",IF(J394="LUNA_CCT",VLOOKUP('Reported Performance Table'!D394,'Master List'!$B$45:$E$143,4,FALSE),"Reported_BUG"))</f>
        <v/>
      </c>
      <c r="L394" t="str">
        <f>IF('Reported Performance Table'!D394="","",IF(AND('Reported Performance Table'!$E394="Yes",OR('Reported Performance Table'!$D394='Master List'!$B$45,'Reported Performance Table'!$D394='Master List'!$B$46,'Reported Performance Table'!$D394='Master List'!$B$47,'Reported Performance Table'!$D394='Master List'!$B$49,'Reported Performance Table'!$D394='Master List'!$B$51,'Reported Performance Table'!$D394='Master List'!$B$115,'Reported Performance Table'!$D394='Master List'!$B$118,'Reported Performance Table'!$D394='Master List'!$B$142)),"LUNA_Dimming","Dimming_Capability_and_Range"))</f>
        <v/>
      </c>
    </row>
    <row r="395" spans="1:12" x14ac:dyDescent="0.3">
      <c r="A395" s="49">
        <v>402</v>
      </c>
      <c r="B395" s="50"/>
      <c r="D395" s="21" t="e">
        <f>VLOOKUP('Reported Performance Table'!C395,'Master List'!$B$22:$C$41,2,FALSE)</f>
        <v>#N/A</v>
      </c>
      <c r="E395" t="e">
        <f>VLOOKUP('Reported Performance Table'!D395,'Master List'!$B$45:$C$143,2,FALSE)</f>
        <v>#N/A</v>
      </c>
      <c r="F395" t="e">
        <f>VLOOKUP('Reported Performance Table'!C395,'Master List'!$B$22:$D$42,3,FALSE)</f>
        <v>#N/A</v>
      </c>
      <c r="G395" s="94" t="e">
        <f>VLOOKUP('Reported Performance Table'!B395,'Master List'!$B$11:$D$19,3,FALSE)</f>
        <v>#N/A</v>
      </c>
      <c r="H395" t="e">
        <f t="shared" ref="H395:H458" si="6">CONCATENATE(F395,G395)</f>
        <v>#N/A</v>
      </c>
      <c r="I395" t="e">
        <f>IF(VLOOKUP('Reported Performance Table'!D395,'Master List'!$B$45:$D$143,3,FALSE)="","No",VLOOKUP('Reported Performance Table'!D395,'Master List'!$B$45:$D$143,3,FALSE))</f>
        <v>#N/A</v>
      </c>
      <c r="J395" s="169" t="str">
        <f>IF('Reported Performance Table'!D395="","",
  IF('Reported Performance Table'!E395="Yes",
   IF('Reported Performance Table'!F395="Premium","Premium_LUNA_CCT","LUNA_CCT"),
   IF('Reported Performance Table'!B395="Outdoor Luminaires",
    IF(OR('Reported Performance Table'!D395="Fuel Pump Canopy Luminaires",'Reported Performance Table'!D395="Sports Lighting"),
     IF('Reported Performance Table'!F395="Premium","Premium_Sports_and_Fuel_Pump_CCT", "Sports_and_Fuel_Pump_CCT"),
     IF('Reported Performance Table'!F395="Premium","Premium_Outdoor_CCT","Outdoor_CCT")),
    IF('Reported Performance Table'!F395="Premium","Premium_CCT","Reported_CCT"))))</f>
        <v/>
      </c>
      <c r="K395" t="str">
        <f>IF('Reported Performance Table'!D395="","",IF(J395="LUNA_CCT",VLOOKUP('Reported Performance Table'!D395,'Master List'!$B$45:$E$143,4,FALSE),"Reported_BUG"))</f>
        <v/>
      </c>
      <c r="L395" t="str">
        <f>IF('Reported Performance Table'!D395="","",IF(AND('Reported Performance Table'!$E395="Yes",OR('Reported Performance Table'!$D395='Master List'!$B$45,'Reported Performance Table'!$D395='Master List'!$B$46,'Reported Performance Table'!$D395='Master List'!$B$47,'Reported Performance Table'!$D395='Master List'!$B$49,'Reported Performance Table'!$D395='Master List'!$B$51,'Reported Performance Table'!$D395='Master List'!$B$115,'Reported Performance Table'!$D395='Master List'!$B$118,'Reported Performance Table'!$D395='Master List'!$B$142)),"LUNA_Dimming","Dimming_Capability_and_Range"))</f>
        <v/>
      </c>
    </row>
    <row r="396" spans="1:12" x14ac:dyDescent="0.3">
      <c r="A396" s="49">
        <v>403</v>
      </c>
      <c r="B396" s="50"/>
      <c r="D396" s="21" t="e">
        <f>VLOOKUP('Reported Performance Table'!C396,'Master List'!$B$22:$C$41,2,FALSE)</f>
        <v>#N/A</v>
      </c>
      <c r="E396" t="e">
        <f>VLOOKUP('Reported Performance Table'!D396,'Master List'!$B$45:$C$143,2,FALSE)</f>
        <v>#N/A</v>
      </c>
      <c r="F396" t="e">
        <f>VLOOKUP('Reported Performance Table'!C396,'Master List'!$B$22:$D$42,3,FALSE)</f>
        <v>#N/A</v>
      </c>
      <c r="G396" s="94" t="e">
        <f>VLOOKUP('Reported Performance Table'!B396,'Master List'!$B$11:$D$19,3,FALSE)</f>
        <v>#N/A</v>
      </c>
      <c r="H396" t="e">
        <f t="shared" si="6"/>
        <v>#N/A</v>
      </c>
      <c r="I396" t="e">
        <f>IF(VLOOKUP('Reported Performance Table'!D396,'Master List'!$B$45:$D$143,3,FALSE)="","No",VLOOKUP('Reported Performance Table'!D396,'Master List'!$B$45:$D$143,3,FALSE))</f>
        <v>#N/A</v>
      </c>
      <c r="J396" s="169" t="str">
        <f>IF('Reported Performance Table'!D396="","",
  IF('Reported Performance Table'!E396="Yes",
   IF('Reported Performance Table'!F396="Premium","Premium_LUNA_CCT","LUNA_CCT"),
   IF('Reported Performance Table'!B396="Outdoor Luminaires",
    IF(OR('Reported Performance Table'!D396="Fuel Pump Canopy Luminaires",'Reported Performance Table'!D396="Sports Lighting"),
     IF('Reported Performance Table'!F396="Premium","Premium_Sports_and_Fuel_Pump_CCT", "Sports_and_Fuel_Pump_CCT"),
     IF('Reported Performance Table'!F396="Premium","Premium_Outdoor_CCT","Outdoor_CCT")),
    IF('Reported Performance Table'!F396="Premium","Premium_CCT","Reported_CCT"))))</f>
        <v/>
      </c>
      <c r="K396" t="str">
        <f>IF('Reported Performance Table'!D396="","",IF(J396="LUNA_CCT",VLOOKUP('Reported Performance Table'!D396,'Master List'!$B$45:$E$143,4,FALSE),"Reported_BUG"))</f>
        <v/>
      </c>
      <c r="L396" t="str">
        <f>IF('Reported Performance Table'!D396="","",IF(AND('Reported Performance Table'!$E396="Yes",OR('Reported Performance Table'!$D396='Master List'!$B$45,'Reported Performance Table'!$D396='Master List'!$B$46,'Reported Performance Table'!$D396='Master List'!$B$47,'Reported Performance Table'!$D396='Master List'!$B$49,'Reported Performance Table'!$D396='Master List'!$B$51,'Reported Performance Table'!$D396='Master List'!$B$115,'Reported Performance Table'!$D396='Master List'!$B$118,'Reported Performance Table'!$D396='Master List'!$B$142)),"LUNA_Dimming","Dimming_Capability_and_Range"))</f>
        <v/>
      </c>
    </row>
    <row r="397" spans="1:12" x14ac:dyDescent="0.3">
      <c r="A397" s="49">
        <v>404</v>
      </c>
      <c r="B397" s="50"/>
      <c r="D397" s="21" t="e">
        <f>VLOOKUP('Reported Performance Table'!C397,'Master List'!$B$22:$C$41,2,FALSE)</f>
        <v>#N/A</v>
      </c>
      <c r="E397" t="e">
        <f>VLOOKUP('Reported Performance Table'!D397,'Master List'!$B$45:$C$143,2,FALSE)</f>
        <v>#N/A</v>
      </c>
      <c r="F397" t="e">
        <f>VLOOKUP('Reported Performance Table'!C397,'Master List'!$B$22:$D$42,3,FALSE)</f>
        <v>#N/A</v>
      </c>
      <c r="G397" s="94" t="e">
        <f>VLOOKUP('Reported Performance Table'!B397,'Master List'!$B$11:$D$19,3,FALSE)</f>
        <v>#N/A</v>
      </c>
      <c r="H397" t="e">
        <f t="shared" si="6"/>
        <v>#N/A</v>
      </c>
      <c r="I397" t="e">
        <f>IF(VLOOKUP('Reported Performance Table'!D397,'Master List'!$B$45:$D$143,3,FALSE)="","No",VLOOKUP('Reported Performance Table'!D397,'Master List'!$B$45:$D$143,3,FALSE))</f>
        <v>#N/A</v>
      </c>
      <c r="J397" s="169" t="str">
        <f>IF('Reported Performance Table'!D397="","",
  IF('Reported Performance Table'!E397="Yes",
   IF('Reported Performance Table'!F397="Premium","Premium_LUNA_CCT","LUNA_CCT"),
   IF('Reported Performance Table'!B397="Outdoor Luminaires",
    IF(OR('Reported Performance Table'!D397="Fuel Pump Canopy Luminaires",'Reported Performance Table'!D397="Sports Lighting"),
     IF('Reported Performance Table'!F397="Premium","Premium_Sports_and_Fuel_Pump_CCT", "Sports_and_Fuel_Pump_CCT"),
     IF('Reported Performance Table'!F397="Premium","Premium_Outdoor_CCT","Outdoor_CCT")),
    IF('Reported Performance Table'!F397="Premium","Premium_CCT","Reported_CCT"))))</f>
        <v/>
      </c>
      <c r="K397" t="str">
        <f>IF('Reported Performance Table'!D397="","",IF(J397="LUNA_CCT",VLOOKUP('Reported Performance Table'!D397,'Master List'!$B$45:$E$143,4,FALSE),"Reported_BUG"))</f>
        <v/>
      </c>
      <c r="L397" t="str">
        <f>IF('Reported Performance Table'!D397="","",IF(AND('Reported Performance Table'!$E397="Yes",OR('Reported Performance Table'!$D397='Master List'!$B$45,'Reported Performance Table'!$D397='Master List'!$B$46,'Reported Performance Table'!$D397='Master List'!$B$47,'Reported Performance Table'!$D397='Master List'!$B$49,'Reported Performance Table'!$D397='Master List'!$B$51,'Reported Performance Table'!$D397='Master List'!$B$115,'Reported Performance Table'!$D397='Master List'!$B$118,'Reported Performance Table'!$D397='Master List'!$B$142)),"LUNA_Dimming","Dimming_Capability_and_Range"))</f>
        <v/>
      </c>
    </row>
    <row r="398" spans="1:12" x14ac:dyDescent="0.3">
      <c r="A398" s="49">
        <v>405</v>
      </c>
      <c r="B398" s="50"/>
      <c r="D398" s="21" t="e">
        <f>VLOOKUP('Reported Performance Table'!C398,'Master List'!$B$22:$C$41,2,FALSE)</f>
        <v>#N/A</v>
      </c>
      <c r="E398" t="e">
        <f>VLOOKUP('Reported Performance Table'!D398,'Master List'!$B$45:$C$143,2,FALSE)</f>
        <v>#N/A</v>
      </c>
      <c r="F398" t="e">
        <f>VLOOKUP('Reported Performance Table'!C398,'Master List'!$B$22:$D$42,3,FALSE)</f>
        <v>#N/A</v>
      </c>
      <c r="G398" s="94" t="e">
        <f>VLOOKUP('Reported Performance Table'!B398,'Master List'!$B$11:$D$19,3,FALSE)</f>
        <v>#N/A</v>
      </c>
      <c r="H398" t="e">
        <f t="shared" si="6"/>
        <v>#N/A</v>
      </c>
      <c r="I398" t="e">
        <f>IF(VLOOKUP('Reported Performance Table'!D398,'Master List'!$B$45:$D$143,3,FALSE)="","No",VLOOKUP('Reported Performance Table'!D398,'Master List'!$B$45:$D$143,3,FALSE))</f>
        <v>#N/A</v>
      </c>
      <c r="J398" s="169" t="str">
        <f>IF('Reported Performance Table'!D398="","",
  IF('Reported Performance Table'!E398="Yes",
   IF('Reported Performance Table'!F398="Premium","Premium_LUNA_CCT","LUNA_CCT"),
   IF('Reported Performance Table'!B398="Outdoor Luminaires",
    IF(OR('Reported Performance Table'!D398="Fuel Pump Canopy Luminaires",'Reported Performance Table'!D398="Sports Lighting"),
     IF('Reported Performance Table'!F398="Premium","Premium_Sports_and_Fuel_Pump_CCT", "Sports_and_Fuel_Pump_CCT"),
     IF('Reported Performance Table'!F398="Premium","Premium_Outdoor_CCT","Outdoor_CCT")),
    IF('Reported Performance Table'!F398="Premium","Premium_CCT","Reported_CCT"))))</f>
        <v/>
      </c>
      <c r="K398" t="str">
        <f>IF('Reported Performance Table'!D398="","",IF(J398="LUNA_CCT",VLOOKUP('Reported Performance Table'!D398,'Master List'!$B$45:$E$143,4,FALSE),"Reported_BUG"))</f>
        <v/>
      </c>
      <c r="L398" t="str">
        <f>IF('Reported Performance Table'!D398="","",IF(AND('Reported Performance Table'!$E398="Yes",OR('Reported Performance Table'!$D398='Master List'!$B$45,'Reported Performance Table'!$D398='Master List'!$B$46,'Reported Performance Table'!$D398='Master List'!$B$47,'Reported Performance Table'!$D398='Master List'!$B$49,'Reported Performance Table'!$D398='Master List'!$B$51,'Reported Performance Table'!$D398='Master List'!$B$115,'Reported Performance Table'!$D398='Master List'!$B$118,'Reported Performance Table'!$D398='Master List'!$B$142)),"LUNA_Dimming","Dimming_Capability_and_Range"))</f>
        <v/>
      </c>
    </row>
    <row r="399" spans="1:12" x14ac:dyDescent="0.3">
      <c r="A399" s="49">
        <v>406</v>
      </c>
      <c r="B399" s="50"/>
      <c r="D399" s="21" t="e">
        <f>VLOOKUP('Reported Performance Table'!C399,'Master List'!$B$22:$C$41,2,FALSE)</f>
        <v>#N/A</v>
      </c>
      <c r="E399" t="e">
        <f>VLOOKUP('Reported Performance Table'!D399,'Master List'!$B$45:$C$143,2,FALSE)</f>
        <v>#N/A</v>
      </c>
      <c r="F399" t="e">
        <f>VLOOKUP('Reported Performance Table'!C399,'Master List'!$B$22:$D$42,3,FALSE)</f>
        <v>#N/A</v>
      </c>
      <c r="G399" s="94" t="e">
        <f>VLOOKUP('Reported Performance Table'!B399,'Master List'!$B$11:$D$19,3,FALSE)</f>
        <v>#N/A</v>
      </c>
      <c r="H399" t="e">
        <f t="shared" si="6"/>
        <v>#N/A</v>
      </c>
      <c r="I399" t="e">
        <f>IF(VLOOKUP('Reported Performance Table'!D399,'Master List'!$B$45:$D$143,3,FALSE)="","No",VLOOKUP('Reported Performance Table'!D399,'Master List'!$B$45:$D$143,3,FALSE))</f>
        <v>#N/A</v>
      </c>
      <c r="J399" s="169" t="str">
        <f>IF('Reported Performance Table'!D399="","",
  IF('Reported Performance Table'!E399="Yes",
   IF('Reported Performance Table'!F399="Premium","Premium_LUNA_CCT","LUNA_CCT"),
   IF('Reported Performance Table'!B399="Outdoor Luminaires",
    IF(OR('Reported Performance Table'!D399="Fuel Pump Canopy Luminaires",'Reported Performance Table'!D399="Sports Lighting"),
     IF('Reported Performance Table'!F399="Premium","Premium_Sports_and_Fuel_Pump_CCT", "Sports_and_Fuel_Pump_CCT"),
     IF('Reported Performance Table'!F399="Premium","Premium_Outdoor_CCT","Outdoor_CCT")),
    IF('Reported Performance Table'!F399="Premium","Premium_CCT","Reported_CCT"))))</f>
        <v/>
      </c>
      <c r="K399" t="str">
        <f>IF('Reported Performance Table'!D399="","",IF(J399="LUNA_CCT",VLOOKUP('Reported Performance Table'!D399,'Master List'!$B$45:$E$143,4,FALSE),"Reported_BUG"))</f>
        <v/>
      </c>
      <c r="L399" t="str">
        <f>IF('Reported Performance Table'!D399="","",IF(AND('Reported Performance Table'!$E399="Yes",OR('Reported Performance Table'!$D399='Master List'!$B$45,'Reported Performance Table'!$D399='Master List'!$B$46,'Reported Performance Table'!$D399='Master List'!$B$47,'Reported Performance Table'!$D399='Master List'!$B$49,'Reported Performance Table'!$D399='Master List'!$B$51,'Reported Performance Table'!$D399='Master List'!$B$115,'Reported Performance Table'!$D399='Master List'!$B$118,'Reported Performance Table'!$D399='Master List'!$B$142)),"LUNA_Dimming","Dimming_Capability_and_Range"))</f>
        <v/>
      </c>
    </row>
    <row r="400" spans="1:12" x14ac:dyDescent="0.3">
      <c r="A400" s="49">
        <v>407</v>
      </c>
      <c r="B400" s="50"/>
      <c r="D400" s="21" t="e">
        <f>VLOOKUP('Reported Performance Table'!C400,'Master List'!$B$22:$C$41,2,FALSE)</f>
        <v>#N/A</v>
      </c>
      <c r="E400" t="e">
        <f>VLOOKUP('Reported Performance Table'!D400,'Master List'!$B$45:$C$143,2,FALSE)</f>
        <v>#N/A</v>
      </c>
      <c r="F400" t="e">
        <f>VLOOKUP('Reported Performance Table'!C400,'Master List'!$B$22:$D$42,3,FALSE)</f>
        <v>#N/A</v>
      </c>
      <c r="G400" s="94" t="e">
        <f>VLOOKUP('Reported Performance Table'!B400,'Master List'!$B$11:$D$19,3,FALSE)</f>
        <v>#N/A</v>
      </c>
      <c r="H400" t="e">
        <f t="shared" si="6"/>
        <v>#N/A</v>
      </c>
      <c r="I400" t="e">
        <f>IF(VLOOKUP('Reported Performance Table'!D400,'Master List'!$B$45:$D$143,3,FALSE)="","No",VLOOKUP('Reported Performance Table'!D400,'Master List'!$B$45:$D$143,3,FALSE))</f>
        <v>#N/A</v>
      </c>
      <c r="J400" s="169" t="str">
        <f>IF('Reported Performance Table'!D400="","",
  IF('Reported Performance Table'!E400="Yes",
   IF('Reported Performance Table'!F400="Premium","Premium_LUNA_CCT","LUNA_CCT"),
   IF('Reported Performance Table'!B400="Outdoor Luminaires",
    IF(OR('Reported Performance Table'!D400="Fuel Pump Canopy Luminaires",'Reported Performance Table'!D400="Sports Lighting"),
     IF('Reported Performance Table'!F400="Premium","Premium_Sports_and_Fuel_Pump_CCT", "Sports_and_Fuel_Pump_CCT"),
     IF('Reported Performance Table'!F400="Premium","Premium_Outdoor_CCT","Outdoor_CCT")),
    IF('Reported Performance Table'!F400="Premium","Premium_CCT","Reported_CCT"))))</f>
        <v/>
      </c>
      <c r="K400" t="str">
        <f>IF('Reported Performance Table'!D400="","",IF(J400="LUNA_CCT",VLOOKUP('Reported Performance Table'!D400,'Master List'!$B$45:$E$143,4,FALSE),"Reported_BUG"))</f>
        <v/>
      </c>
      <c r="L400" t="str">
        <f>IF('Reported Performance Table'!D400="","",IF(AND('Reported Performance Table'!$E400="Yes",OR('Reported Performance Table'!$D400='Master List'!$B$45,'Reported Performance Table'!$D400='Master List'!$B$46,'Reported Performance Table'!$D400='Master List'!$B$47,'Reported Performance Table'!$D400='Master List'!$B$49,'Reported Performance Table'!$D400='Master List'!$B$51,'Reported Performance Table'!$D400='Master List'!$B$115,'Reported Performance Table'!$D400='Master List'!$B$118,'Reported Performance Table'!$D400='Master List'!$B$142)),"LUNA_Dimming","Dimming_Capability_and_Range"))</f>
        <v/>
      </c>
    </row>
    <row r="401" spans="1:12" x14ac:dyDescent="0.3">
      <c r="A401" s="49">
        <v>408</v>
      </c>
      <c r="B401" s="50"/>
      <c r="D401" s="21" t="e">
        <f>VLOOKUP('Reported Performance Table'!C401,'Master List'!$B$22:$C$41,2,FALSE)</f>
        <v>#N/A</v>
      </c>
      <c r="E401" t="e">
        <f>VLOOKUP('Reported Performance Table'!D401,'Master List'!$B$45:$C$143,2,FALSE)</f>
        <v>#N/A</v>
      </c>
      <c r="F401" t="e">
        <f>VLOOKUP('Reported Performance Table'!C401,'Master List'!$B$22:$D$42,3,FALSE)</f>
        <v>#N/A</v>
      </c>
      <c r="G401" s="94" t="e">
        <f>VLOOKUP('Reported Performance Table'!B401,'Master List'!$B$11:$D$19,3,FALSE)</f>
        <v>#N/A</v>
      </c>
      <c r="H401" t="e">
        <f t="shared" si="6"/>
        <v>#N/A</v>
      </c>
      <c r="I401" t="e">
        <f>IF(VLOOKUP('Reported Performance Table'!D401,'Master List'!$B$45:$D$143,3,FALSE)="","No",VLOOKUP('Reported Performance Table'!D401,'Master List'!$B$45:$D$143,3,FALSE))</f>
        <v>#N/A</v>
      </c>
      <c r="J401" s="169" t="str">
        <f>IF('Reported Performance Table'!D401="","",
  IF('Reported Performance Table'!E401="Yes",
   IF('Reported Performance Table'!F401="Premium","Premium_LUNA_CCT","LUNA_CCT"),
   IF('Reported Performance Table'!B401="Outdoor Luminaires",
    IF(OR('Reported Performance Table'!D401="Fuel Pump Canopy Luminaires",'Reported Performance Table'!D401="Sports Lighting"),
     IF('Reported Performance Table'!F401="Premium","Premium_Sports_and_Fuel_Pump_CCT", "Sports_and_Fuel_Pump_CCT"),
     IF('Reported Performance Table'!F401="Premium","Premium_Outdoor_CCT","Outdoor_CCT")),
    IF('Reported Performance Table'!F401="Premium","Premium_CCT","Reported_CCT"))))</f>
        <v/>
      </c>
      <c r="K401" t="str">
        <f>IF('Reported Performance Table'!D401="","",IF(J401="LUNA_CCT",VLOOKUP('Reported Performance Table'!D401,'Master List'!$B$45:$E$143,4,FALSE),"Reported_BUG"))</f>
        <v/>
      </c>
      <c r="L401" t="str">
        <f>IF('Reported Performance Table'!D401="","",IF(AND('Reported Performance Table'!$E401="Yes",OR('Reported Performance Table'!$D401='Master List'!$B$45,'Reported Performance Table'!$D401='Master List'!$B$46,'Reported Performance Table'!$D401='Master List'!$B$47,'Reported Performance Table'!$D401='Master List'!$B$49,'Reported Performance Table'!$D401='Master List'!$B$51,'Reported Performance Table'!$D401='Master List'!$B$115,'Reported Performance Table'!$D401='Master List'!$B$118,'Reported Performance Table'!$D401='Master List'!$B$142)),"LUNA_Dimming","Dimming_Capability_and_Range"))</f>
        <v/>
      </c>
    </row>
    <row r="402" spans="1:12" x14ac:dyDescent="0.3">
      <c r="A402" s="49">
        <v>409</v>
      </c>
      <c r="B402" s="50"/>
      <c r="D402" s="21" t="e">
        <f>VLOOKUP('Reported Performance Table'!C402,'Master List'!$B$22:$C$41,2,FALSE)</f>
        <v>#N/A</v>
      </c>
      <c r="E402" t="e">
        <f>VLOOKUP('Reported Performance Table'!D402,'Master List'!$B$45:$C$143,2,FALSE)</f>
        <v>#N/A</v>
      </c>
      <c r="F402" t="e">
        <f>VLOOKUP('Reported Performance Table'!C402,'Master List'!$B$22:$D$42,3,FALSE)</f>
        <v>#N/A</v>
      </c>
      <c r="G402" s="94" t="e">
        <f>VLOOKUP('Reported Performance Table'!B402,'Master List'!$B$11:$D$19,3,FALSE)</f>
        <v>#N/A</v>
      </c>
      <c r="H402" t="e">
        <f t="shared" si="6"/>
        <v>#N/A</v>
      </c>
      <c r="I402" t="e">
        <f>IF(VLOOKUP('Reported Performance Table'!D402,'Master List'!$B$45:$D$143,3,FALSE)="","No",VLOOKUP('Reported Performance Table'!D402,'Master List'!$B$45:$D$143,3,FALSE))</f>
        <v>#N/A</v>
      </c>
      <c r="J402" s="169" t="str">
        <f>IF('Reported Performance Table'!D402="","",
  IF('Reported Performance Table'!E402="Yes",
   IF('Reported Performance Table'!F402="Premium","Premium_LUNA_CCT","LUNA_CCT"),
   IF('Reported Performance Table'!B402="Outdoor Luminaires",
    IF(OR('Reported Performance Table'!D402="Fuel Pump Canopy Luminaires",'Reported Performance Table'!D402="Sports Lighting"),
     IF('Reported Performance Table'!F402="Premium","Premium_Sports_and_Fuel_Pump_CCT", "Sports_and_Fuel_Pump_CCT"),
     IF('Reported Performance Table'!F402="Premium","Premium_Outdoor_CCT","Outdoor_CCT")),
    IF('Reported Performance Table'!F402="Premium","Premium_CCT","Reported_CCT"))))</f>
        <v/>
      </c>
      <c r="K402" t="str">
        <f>IF('Reported Performance Table'!D402="","",IF(J402="LUNA_CCT",VLOOKUP('Reported Performance Table'!D402,'Master List'!$B$45:$E$143,4,FALSE),"Reported_BUG"))</f>
        <v/>
      </c>
      <c r="L402" t="str">
        <f>IF('Reported Performance Table'!D402="","",IF(AND('Reported Performance Table'!$E402="Yes",OR('Reported Performance Table'!$D402='Master List'!$B$45,'Reported Performance Table'!$D402='Master List'!$B$46,'Reported Performance Table'!$D402='Master List'!$B$47,'Reported Performance Table'!$D402='Master List'!$B$49,'Reported Performance Table'!$D402='Master List'!$B$51,'Reported Performance Table'!$D402='Master List'!$B$115,'Reported Performance Table'!$D402='Master List'!$B$118,'Reported Performance Table'!$D402='Master List'!$B$142)),"LUNA_Dimming","Dimming_Capability_and_Range"))</f>
        <v/>
      </c>
    </row>
    <row r="403" spans="1:12" x14ac:dyDescent="0.3">
      <c r="A403" s="49">
        <v>410</v>
      </c>
      <c r="B403" s="50"/>
      <c r="D403" s="21" t="e">
        <f>VLOOKUP('Reported Performance Table'!C403,'Master List'!$B$22:$C$41,2,FALSE)</f>
        <v>#N/A</v>
      </c>
      <c r="E403" t="e">
        <f>VLOOKUP('Reported Performance Table'!D403,'Master List'!$B$45:$C$143,2,FALSE)</f>
        <v>#N/A</v>
      </c>
      <c r="F403" t="e">
        <f>VLOOKUP('Reported Performance Table'!C403,'Master List'!$B$22:$D$42,3,FALSE)</f>
        <v>#N/A</v>
      </c>
      <c r="G403" s="94" t="e">
        <f>VLOOKUP('Reported Performance Table'!B403,'Master List'!$B$11:$D$19,3,FALSE)</f>
        <v>#N/A</v>
      </c>
      <c r="H403" t="e">
        <f t="shared" si="6"/>
        <v>#N/A</v>
      </c>
      <c r="I403" t="e">
        <f>IF(VLOOKUP('Reported Performance Table'!D403,'Master List'!$B$45:$D$143,3,FALSE)="","No",VLOOKUP('Reported Performance Table'!D403,'Master List'!$B$45:$D$143,3,FALSE))</f>
        <v>#N/A</v>
      </c>
      <c r="J403" s="169" t="str">
        <f>IF('Reported Performance Table'!D403="","",
  IF('Reported Performance Table'!E403="Yes",
   IF('Reported Performance Table'!F403="Premium","Premium_LUNA_CCT","LUNA_CCT"),
   IF('Reported Performance Table'!B403="Outdoor Luminaires",
    IF(OR('Reported Performance Table'!D403="Fuel Pump Canopy Luminaires",'Reported Performance Table'!D403="Sports Lighting"),
     IF('Reported Performance Table'!F403="Premium","Premium_Sports_and_Fuel_Pump_CCT", "Sports_and_Fuel_Pump_CCT"),
     IF('Reported Performance Table'!F403="Premium","Premium_Outdoor_CCT","Outdoor_CCT")),
    IF('Reported Performance Table'!F403="Premium","Premium_CCT","Reported_CCT"))))</f>
        <v/>
      </c>
      <c r="K403" t="str">
        <f>IF('Reported Performance Table'!D403="","",IF(J403="LUNA_CCT",VLOOKUP('Reported Performance Table'!D403,'Master List'!$B$45:$E$143,4,FALSE),"Reported_BUG"))</f>
        <v/>
      </c>
      <c r="L403" t="str">
        <f>IF('Reported Performance Table'!D403="","",IF(AND('Reported Performance Table'!$E403="Yes",OR('Reported Performance Table'!$D403='Master List'!$B$45,'Reported Performance Table'!$D403='Master List'!$B$46,'Reported Performance Table'!$D403='Master List'!$B$47,'Reported Performance Table'!$D403='Master List'!$B$49,'Reported Performance Table'!$D403='Master List'!$B$51,'Reported Performance Table'!$D403='Master List'!$B$115,'Reported Performance Table'!$D403='Master List'!$B$118,'Reported Performance Table'!$D403='Master List'!$B$142)),"LUNA_Dimming","Dimming_Capability_and_Range"))</f>
        <v/>
      </c>
    </row>
    <row r="404" spans="1:12" x14ac:dyDescent="0.3">
      <c r="A404" s="49">
        <v>411</v>
      </c>
      <c r="B404" s="50"/>
      <c r="D404" s="21" t="e">
        <f>VLOOKUP('Reported Performance Table'!C404,'Master List'!$B$22:$C$41,2,FALSE)</f>
        <v>#N/A</v>
      </c>
      <c r="E404" t="e">
        <f>VLOOKUP('Reported Performance Table'!D404,'Master List'!$B$45:$C$143,2,FALSE)</f>
        <v>#N/A</v>
      </c>
      <c r="F404" t="e">
        <f>VLOOKUP('Reported Performance Table'!C404,'Master List'!$B$22:$D$42,3,FALSE)</f>
        <v>#N/A</v>
      </c>
      <c r="G404" s="94" t="e">
        <f>VLOOKUP('Reported Performance Table'!B404,'Master List'!$B$11:$D$19,3,FALSE)</f>
        <v>#N/A</v>
      </c>
      <c r="H404" t="e">
        <f t="shared" si="6"/>
        <v>#N/A</v>
      </c>
      <c r="I404" t="e">
        <f>IF(VLOOKUP('Reported Performance Table'!D404,'Master List'!$B$45:$D$143,3,FALSE)="","No",VLOOKUP('Reported Performance Table'!D404,'Master List'!$B$45:$D$143,3,FALSE))</f>
        <v>#N/A</v>
      </c>
      <c r="J404" s="169" t="str">
        <f>IF('Reported Performance Table'!D404="","",
  IF('Reported Performance Table'!E404="Yes",
   IF('Reported Performance Table'!F404="Premium","Premium_LUNA_CCT","LUNA_CCT"),
   IF('Reported Performance Table'!B404="Outdoor Luminaires",
    IF(OR('Reported Performance Table'!D404="Fuel Pump Canopy Luminaires",'Reported Performance Table'!D404="Sports Lighting"),
     IF('Reported Performance Table'!F404="Premium","Premium_Sports_and_Fuel_Pump_CCT", "Sports_and_Fuel_Pump_CCT"),
     IF('Reported Performance Table'!F404="Premium","Premium_Outdoor_CCT","Outdoor_CCT")),
    IF('Reported Performance Table'!F404="Premium","Premium_CCT","Reported_CCT"))))</f>
        <v/>
      </c>
      <c r="K404" t="str">
        <f>IF('Reported Performance Table'!D404="","",IF(J404="LUNA_CCT",VLOOKUP('Reported Performance Table'!D404,'Master List'!$B$45:$E$143,4,FALSE),"Reported_BUG"))</f>
        <v/>
      </c>
      <c r="L404" t="str">
        <f>IF('Reported Performance Table'!D404="","",IF(AND('Reported Performance Table'!$E404="Yes",OR('Reported Performance Table'!$D404='Master List'!$B$45,'Reported Performance Table'!$D404='Master List'!$B$46,'Reported Performance Table'!$D404='Master List'!$B$47,'Reported Performance Table'!$D404='Master List'!$B$49,'Reported Performance Table'!$D404='Master List'!$B$51,'Reported Performance Table'!$D404='Master List'!$B$115,'Reported Performance Table'!$D404='Master List'!$B$118,'Reported Performance Table'!$D404='Master List'!$B$142)),"LUNA_Dimming","Dimming_Capability_and_Range"))</f>
        <v/>
      </c>
    </row>
    <row r="405" spans="1:12" x14ac:dyDescent="0.3">
      <c r="A405" s="49">
        <v>412</v>
      </c>
      <c r="B405" s="50"/>
      <c r="D405" s="21" t="e">
        <f>VLOOKUP('Reported Performance Table'!C405,'Master List'!$B$22:$C$41,2,FALSE)</f>
        <v>#N/A</v>
      </c>
      <c r="E405" t="e">
        <f>VLOOKUP('Reported Performance Table'!D405,'Master List'!$B$45:$C$143,2,FALSE)</f>
        <v>#N/A</v>
      </c>
      <c r="F405" t="e">
        <f>VLOOKUP('Reported Performance Table'!C405,'Master List'!$B$22:$D$42,3,FALSE)</f>
        <v>#N/A</v>
      </c>
      <c r="G405" s="94" t="e">
        <f>VLOOKUP('Reported Performance Table'!B405,'Master List'!$B$11:$D$19,3,FALSE)</f>
        <v>#N/A</v>
      </c>
      <c r="H405" t="e">
        <f t="shared" si="6"/>
        <v>#N/A</v>
      </c>
      <c r="I405" t="e">
        <f>IF(VLOOKUP('Reported Performance Table'!D405,'Master List'!$B$45:$D$143,3,FALSE)="","No",VLOOKUP('Reported Performance Table'!D405,'Master List'!$B$45:$D$143,3,FALSE))</f>
        <v>#N/A</v>
      </c>
      <c r="J405" s="169" t="str">
        <f>IF('Reported Performance Table'!D405="","",
  IF('Reported Performance Table'!E405="Yes",
   IF('Reported Performance Table'!F405="Premium","Premium_LUNA_CCT","LUNA_CCT"),
   IF('Reported Performance Table'!B405="Outdoor Luminaires",
    IF(OR('Reported Performance Table'!D405="Fuel Pump Canopy Luminaires",'Reported Performance Table'!D405="Sports Lighting"),
     IF('Reported Performance Table'!F405="Premium","Premium_Sports_and_Fuel_Pump_CCT", "Sports_and_Fuel_Pump_CCT"),
     IF('Reported Performance Table'!F405="Premium","Premium_Outdoor_CCT","Outdoor_CCT")),
    IF('Reported Performance Table'!F405="Premium","Premium_CCT","Reported_CCT"))))</f>
        <v/>
      </c>
      <c r="K405" t="str">
        <f>IF('Reported Performance Table'!D405="","",IF(J405="LUNA_CCT",VLOOKUP('Reported Performance Table'!D405,'Master List'!$B$45:$E$143,4,FALSE),"Reported_BUG"))</f>
        <v/>
      </c>
      <c r="L405" t="str">
        <f>IF('Reported Performance Table'!D405="","",IF(AND('Reported Performance Table'!$E405="Yes",OR('Reported Performance Table'!$D405='Master List'!$B$45,'Reported Performance Table'!$D405='Master List'!$B$46,'Reported Performance Table'!$D405='Master List'!$B$47,'Reported Performance Table'!$D405='Master List'!$B$49,'Reported Performance Table'!$D405='Master List'!$B$51,'Reported Performance Table'!$D405='Master List'!$B$115,'Reported Performance Table'!$D405='Master List'!$B$118,'Reported Performance Table'!$D405='Master List'!$B$142)),"LUNA_Dimming","Dimming_Capability_and_Range"))</f>
        <v/>
      </c>
    </row>
    <row r="406" spans="1:12" x14ac:dyDescent="0.3">
      <c r="A406" s="49">
        <v>413</v>
      </c>
      <c r="B406" s="50"/>
      <c r="D406" s="21" t="e">
        <f>VLOOKUP('Reported Performance Table'!C406,'Master List'!$B$22:$C$41,2,FALSE)</f>
        <v>#N/A</v>
      </c>
      <c r="E406" t="e">
        <f>VLOOKUP('Reported Performance Table'!D406,'Master List'!$B$45:$C$143,2,FALSE)</f>
        <v>#N/A</v>
      </c>
      <c r="F406" t="e">
        <f>VLOOKUP('Reported Performance Table'!C406,'Master List'!$B$22:$D$42,3,FALSE)</f>
        <v>#N/A</v>
      </c>
      <c r="G406" s="94" t="e">
        <f>VLOOKUP('Reported Performance Table'!B406,'Master List'!$B$11:$D$19,3,FALSE)</f>
        <v>#N/A</v>
      </c>
      <c r="H406" t="e">
        <f t="shared" si="6"/>
        <v>#N/A</v>
      </c>
      <c r="I406" t="e">
        <f>IF(VLOOKUP('Reported Performance Table'!D406,'Master List'!$B$45:$D$143,3,FALSE)="","No",VLOOKUP('Reported Performance Table'!D406,'Master List'!$B$45:$D$143,3,FALSE))</f>
        <v>#N/A</v>
      </c>
      <c r="J406" s="169" t="str">
        <f>IF('Reported Performance Table'!D406="","",
  IF('Reported Performance Table'!E406="Yes",
   IF('Reported Performance Table'!F406="Premium","Premium_LUNA_CCT","LUNA_CCT"),
   IF('Reported Performance Table'!B406="Outdoor Luminaires",
    IF(OR('Reported Performance Table'!D406="Fuel Pump Canopy Luminaires",'Reported Performance Table'!D406="Sports Lighting"),
     IF('Reported Performance Table'!F406="Premium","Premium_Sports_and_Fuel_Pump_CCT", "Sports_and_Fuel_Pump_CCT"),
     IF('Reported Performance Table'!F406="Premium","Premium_Outdoor_CCT","Outdoor_CCT")),
    IF('Reported Performance Table'!F406="Premium","Premium_CCT","Reported_CCT"))))</f>
        <v/>
      </c>
      <c r="K406" t="str">
        <f>IF('Reported Performance Table'!D406="","",IF(J406="LUNA_CCT",VLOOKUP('Reported Performance Table'!D406,'Master List'!$B$45:$E$143,4,FALSE),"Reported_BUG"))</f>
        <v/>
      </c>
      <c r="L406" t="str">
        <f>IF('Reported Performance Table'!D406="","",IF(AND('Reported Performance Table'!$E406="Yes",OR('Reported Performance Table'!$D406='Master List'!$B$45,'Reported Performance Table'!$D406='Master List'!$B$46,'Reported Performance Table'!$D406='Master List'!$B$47,'Reported Performance Table'!$D406='Master List'!$B$49,'Reported Performance Table'!$D406='Master List'!$B$51,'Reported Performance Table'!$D406='Master List'!$B$115,'Reported Performance Table'!$D406='Master List'!$B$118,'Reported Performance Table'!$D406='Master List'!$B$142)),"LUNA_Dimming","Dimming_Capability_and_Range"))</f>
        <v/>
      </c>
    </row>
    <row r="407" spans="1:12" x14ac:dyDescent="0.3">
      <c r="A407" s="49">
        <v>414</v>
      </c>
      <c r="B407" s="50"/>
      <c r="D407" s="21" t="e">
        <f>VLOOKUP('Reported Performance Table'!C407,'Master List'!$B$22:$C$41,2,FALSE)</f>
        <v>#N/A</v>
      </c>
      <c r="E407" t="e">
        <f>VLOOKUP('Reported Performance Table'!D407,'Master List'!$B$45:$C$143,2,FALSE)</f>
        <v>#N/A</v>
      </c>
      <c r="F407" t="e">
        <f>VLOOKUP('Reported Performance Table'!C407,'Master List'!$B$22:$D$42,3,FALSE)</f>
        <v>#N/A</v>
      </c>
      <c r="G407" s="94" t="e">
        <f>VLOOKUP('Reported Performance Table'!B407,'Master List'!$B$11:$D$19,3,FALSE)</f>
        <v>#N/A</v>
      </c>
      <c r="H407" t="e">
        <f t="shared" si="6"/>
        <v>#N/A</v>
      </c>
      <c r="I407" t="e">
        <f>IF(VLOOKUP('Reported Performance Table'!D407,'Master List'!$B$45:$D$143,3,FALSE)="","No",VLOOKUP('Reported Performance Table'!D407,'Master List'!$B$45:$D$143,3,FALSE))</f>
        <v>#N/A</v>
      </c>
      <c r="J407" s="169" t="str">
        <f>IF('Reported Performance Table'!D407="","",
  IF('Reported Performance Table'!E407="Yes",
   IF('Reported Performance Table'!F407="Premium","Premium_LUNA_CCT","LUNA_CCT"),
   IF('Reported Performance Table'!B407="Outdoor Luminaires",
    IF(OR('Reported Performance Table'!D407="Fuel Pump Canopy Luminaires",'Reported Performance Table'!D407="Sports Lighting"),
     IF('Reported Performance Table'!F407="Premium","Premium_Sports_and_Fuel_Pump_CCT", "Sports_and_Fuel_Pump_CCT"),
     IF('Reported Performance Table'!F407="Premium","Premium_Outdoor_CCT","Outdoor_CCT")),
    IF('Reported Performance Table'!F407="Premium","Premium_CCT","Reported_CCT"))))</f>
        <v/>
      </c>
      <c r="K407" t="str">
        <f>IF('Reported Performance Table'!D407="","",IF(J407="LUNA_CCT",VLOOKUP('Reported Performance Table'!D407,'Master List'!$B$45:$E$143,4,FALSE),"Reported_BUG"))</f>
        <v/>
      </c>
      <c r="L407" t="str">
        <f>IF('Reported Performance Table'!D407="","",IF(AND('Reported Performance Table'!$E407="Yes",OR('Reported Performance Table'!$D407='Master List'!$B$45,'Reported Performance Table'!$D407='Master List'!$B$46,'Reported Performance Table'!$D407='Master List'!$B$47,'Reported Performance Table'!$D407='Master List'!$B$49,'Reported Performance Table'!$D407='Master List'!$B$51,'Reported Performance Table'!$D407='Master List'!$B$115,'Reported Performance Table'!$D407='Master List'!$B$118,'Reported Performance Table'!$D407='Master List'!$B$142)),"LUNA_Dimming","Dimming_Capability_and_Range"))</f>
        <v/>
      </c>
    </row>
    <row r="408" spans="1:12" x14ac:dyDescent="0.3">
      <c r="A408" s="49">
        <v>415</v>
      </c>
      <c r="B408" s="50"/>
      <c r="D408" s="21" t="e">
        <f>VLOOKUP('Reported Performance Table'!C408,'Master List'!$B$22:$C$41,2,FALSE)</f>
        <v>#N/A</v>
      </c>
      <c r="E408" t="e">
        <f>VLOOKUP('Reported Performance Table'!D408,'Master List'!$B$45:$C$143,2,FALSE)</f>
        <v>#N/A</v>
      </c>
      <c r="F408" t="e">
        <f>VLOOKUP('Reported Performance Table'!C408,'Master List'!$B$22:$D$42,3,FALSE)</f>
        <v>#N/A</v>
      </c>
      <c r="G408" s="94" t="e">
        <f>VLOOKUP('Reported Performance Table'!B408,'Master List'!$B$11:$D$19,3,FALSE)</f>
        <v>#N/A</v>
      </c>
      <c r="H408" t="e">
        <f t="shared" si="6"/>
        <v>#N/A</v>
      </c>
      <c r="I408" t="e">
        <f>IF(VLOOKUP('Reported Performance Table'!D408,'Master List'!$B$45:$D$143,3,FALSE)="","No",VLOOKUP('Reported Performance Table'!D408,'Master List'!$B$45:$D$143,3,FALSE))</f>
        <v>#N/A</v>
      </c>
      <c r="J408" s="169" t="str">
        <f>IF('Reported Performance Table'!D408="","",
  IF('Reported Performance Table'!E408="Yes",
   IF('Reported Performance Table'!F408="Premium","Premium_LUNA_CCT","LUNA_CCT"),
   IF('Reported Performance Table'!B408="Outdoor Luminaires",
    IF(OR('Reported Performance Table'!D408="Fuel Pump Canopy Luminaires",'Reported Performance Table'!D408="Sports Lighting"),
     IF('Reported Performance Table'!F408="Premium","Premium_Sports_and_Fuel_Pump_CCT", "Sports_and_Fuel_Pump_CCT"),
     IF('Reported Performance Table'!F408="Premium","Premium_Outdoor_CCT","Outdoor_CCT")),
    IF('Reported Performance Table'!F408="Premium","Premium_CCT","Reported_CCT"))))</f>
        <v/>
      </c>
      <c r="K408" t="str">
        <f>IF('Reported Performance Table'!D408="","",IF(J408="LUNA_CCT",VLOOKUP('Reported Performance Table'!D408,'Master List'!$B$45:$E$143,4,FALSE),"Reported_BUG"))</f>
        <v/>
      </c>
      <c r="L408" t="str">
        <f>IF('Reported Performance Table'!D408="","",IF(AND('Reported Performance Table'!$E408="Yes",OR('Reported Performance Table'!$D408='Master List'!$B$45,'Reported Performance Table'!$D408='Master List'!$B$46,'Reported Performance Table'!$D408='Master List'!$B$47,'Reported Performance Table'!$D408='Master List'!$B$49,'Reported Performance Table'!$D408='Master List'!$B$51,'Reported Performance Table'!$D408='Master List'!$B$115,'Reported Performance Table'!$D408='Master List'!$B$118,'Reported Performance Table'!$D408='Master List'!$B$142)),"LUNA_Dimming","Dimming_Capability_and_Range"))</f>
        <v/>
      </c>
    </row>
    <row r="409" spans="1:12" x14ac:dyDescent="0.3">
      <c r="A409" s="49">
        <v>416</v>
      </c>
      <c r="B409" s="50"/>
      <c r="D409" s="21" t="e">
        <f>VLOOKUP('Reported Performance Table'!C409,'Master List'!$B$22:$C$41,2,FALSE)</f>
        <v>#N/A</v>
      </c>
      <c r="E409" t="e">
        <f>VLOOKUP('Reported Performance Table'!D409,'Master List'!$B$45:$C$143,2,FALSE)</f>
        <v>#N/A</v>
      </c>
      <c r="F409" t="e">
        <f>VLOOKUP('Reported Performance Table'!C409,'Master List'!$B$22:$D$42,3,FALSE)</f>
        <v>#N/A</v>
      </c>
      <c r="G409" s="94" t="e">
        <f>VLOOKUP('Reported Performance Table'!B409,'Master List'!$B$11:$D$19,3,FALSE)</f>
        <v>#N/A</v>
      </c>
      <c r="H409" t="e">
        <f t="shared" si="6"/>
        <v>#N/A</v>
      </c>
      <c r="I409" t="e">
        <f>IF(VLOOKUP('Reported Performance Table'!D409,'Master List'!$B$45:$D$143,3,FALSE)="","No",VLOOKUP('Reported Performance Table'!D409,'Master List'!$B$45:$D$143,3,FALSE))</f>
        <v>#N/A</v>
      </c>
      <c r="J409" s="169" t="str">
        <f>IF('Reported Performance Table'!D409="","",
  IF('Reported Performance Table'!E409="Yes",
   IF('Reported Performance Table'!F409="Premium","Premium_LUNA_CCT","LUNA_CCT"),
   IF('Reported Performance Table'!B409="Outdoor Luminaires",
    IF(OR('Reported Performance Table'!D409="Fuel Pump Canopy Luminaires",'Reported Performance Table'!D409="Sports Lighting"),
     IF('Reported Performance Table'!F409="Premium","Premium_Sports_and_Fuel_Pump_CCT", "Sports_and_Fuel_Pump_CCT"),
     IF('Reported Performance Table'!F409="Premium","Premium_Outdoor_CCT","Outdoor_CCT")),
    IF('Reported Performance Table'!F409="Premium","Premium_CCT","Reported_CCT"))))</f>
        <v/>
      </c>
      <c r="K409" t="str">
        <f>IF('Reported Performance Table'!D409="","",IF(J409="LUNA_CCT",VLOOKUP('Reported Performance Table'!D409,'Master List'!$B$45:$E$143,4,FALSE),"Reported_BUG"))</f>
        <v/>
      </c>
      <c r="L409" t="str">
        <f>IF('Reported Performance Table'!D409="","",IF(AND('Reported Performance Table'!$E409="Yes",OR('Reported Performance Table'!$D409='Master List'!$B$45,'Reported Performance Table'!$D409='Master List'!$B$46,'Reported Performance Table'!$D409='Master List'!$B$47,'Reported Performance Table'!$D409='Master List'!$B$49,'Reported Performance Table'!$D409='Master List'!$B$51,'Reported Performance Table'!$D409='Master List'!$B$115,'Reported Performance Table'!$D409='Master List'!$B$118,'Reported Performance Table'!$D409='Master List'!$B$142)),"LUNA_Dimming","Dimming_Capability_and_Range"))</f>
        <v/>
      </c>
    </row>
    <row r="410" spans="1:12" x14ac:dyDescent="0.3">
      <c r="A410" s="49">
        <v>417</v>
      </c>
      <c r="B410" s="50"/>
      <c r="D410" s="21" t="e">
        <f>VLOOKUP('Reported Performance Table'!C410,'Master List'!$B$22:$C$41,2,FALSE)</f>
        <v>#N/A</v>
      </c>
      <c r="E410" t="e">
        <f>VLOOKUP('Reported Performance Table'!D410,'Master List'!$B$45:$C$143,2,FALSE)</f>
        <v>#N/A</v>
      </c>
      <c r="F410" t="e">
        <f>VLOOKUP('Reported Performance Table'!C410,'Master List'!$B$22:$D$42,3,FALSE)</f>
        <v>#N/A</v>
      </c>
      <c r="G410" s="94" t="e">
        <f>VLOOKUP('Reported Performance Table'!B410,'Master List'!$B$11:$D$19,3,FALSE)</f>
        <v>#N/A</v>
      </c>
      <c r="H410" t="e">
        <f t="shared" si="6"/>
        <v>#N/A</v>
      </c>
      <c r="I410" t="e">
        <f>IF(VLOOKUP('Reported Performance Table'!D410,'Master List'!$B$45:$D$143,3,FALSE)="","No",VLOOKUP('Reported Performance Table'!D410,'Master List'!$B$45:$D$143,3,FALSE))</f>
        <v>#N/A</v>
      </c>
      <c r="J410" s="169" t="str">
        <f>IF('Reported Performance Table'!D410="","",
  IF('Reported Performance Table'!E410="Yes",
   IF('Reported Performance Table'!F410="Premium","Premium_LUNA_CCT","LUNA_CCT"),
   IF('Reported Performance Table'!B410="Outdoor Luminaires",
    IF(OR('Reported Performance Table'!D410="Fuel Pump Canopy Luminaires",'Reported Performance Table'!D410="Sports Lighting"),
     IF('Reported Performance Table'!F410="Premium","Premium_Sports_and_Fuel_Pump_CCT", "Sports_and_Fuel_Pump_CCT"),
     IF('Reported Performance Table'!F410="Premium","Premium_Outdoor_CCT","Outdoor_CCT")),
    IF('Reported Performance Table'!F410="Premium","Premium_CCT","Reported_CCT"))))</f>
        <v/>
      </c>
      <c r="K410" t="str">
        <f>IF('Reported Performance Table'!D410="","",IF(J410="LUNA_CCT",VLOOKUP('Reported Performance Table'!D410,'Master List'!$B$45:$E$143,4,FALSE),"Reported_BUG"))</f>
        <v/>
      </c>
      <c r="L410" t="str">
        <f>IF('Reported Performance Table'!D410="","",IF(AND('Reported Performance Table'!$E410="Yes",OR('Reported Performance Table'!$D410='Master List'!$B$45,'Reported Performance Table'!$D410='Master List'!$B$46,'Reported Performance Table'!$D410='Master List'!$B$47,'Reported Performance Table'!$D410='Master List'!$B$49,'Reported Performance Table'!$D410='Master List'!$B$51,'Reported Performance Table'!$D410='Master List'!$B$115,'Reported Performance Table'!$D410='Master List'!$B$118,'Reported Performance Table'!$D410='Master List'!$B$142)),"LUNA_Dimming","Dimming_Capability_and_Range"))</f>
        <v/>
      </c>
    </row>
    <row r="411" spans="1:12" x14ac:dyDescent="0.3">
      <c r="A411" s="49">
        <v>418</v>
      </c>
      <c r="B411" s="50"/>
      <c r="D411" s="21" t="e">
        <f>VLOOKUP('Reported Performance Table'!C411,'Master List'!$B$22:$C$41,2,FALSE)</f>
        <v>#N/A</v>
      </c>
      <c r="E411" t="e">
        <f>VLOOKUP('Reported Performance Table'!D411,'Master List'!$B$45:$C$143,2,FALSE)</f>
        <v>#N/A</v>
      </c>
      <c r="F411" t="e">
        <f>VLOOKUP('Reported Performance Table'!C411,'Master List'!$B$22:$D$42,3,FALSE)</f>
        <v>#N/A</v>
      </c>
      <c r="G411" s="94" t="e">
        <f>VLOOKUP('Reported Performance Table'!B411,'Master List'!$B$11:$D$19,3,FALSE)</f>
        <v>#N/A</v>
      </c>
      <c r="H411" t="e">
        <f t="shared" si="6"/>
        <v>#N/A</v>
      </c>
      <c r="I411" t="e">
        <f>IF(VLOOKUP('Reported Performance Table'!D411,'Master List'!$B$45:$D$143,3,FALSE)="","No",VLOOKUP('Reported Performance Table'!D411,'Master List'!$B$45:$D$143,3,FALSE))</f>
        <v>#N/A</v>
      </c>
      <c r="J411" s="169" t="str">
        <f>IF('Reported Performance Table'!D411="","",
  IF('Reported Performance Table'!E411="Yes",
   IF('Reported Performance Table'!F411="Premium","Premium_LUNA_CCT","LUNA_CCT"),
   IF('Reported Performance Table'!B411="Outdoor Luminaires",
    IF(OR('Reported Performance Table'!D411="Fuel Pump Canopy Luminaires",'Reported Performance Table'!D411="Sports Lighting"),
     IF('Reported Performance Table'!F411="Premium","Premium_Sports_and_Fuel_Pump_CCT", "Sports_and_Fuel_Pump_CCT"),
     IF('Reported Performance Table'!F411="Premium","Premium_Outdoor_CCT","Outdoor_CCT")),
    IF('Reported Performance Table'!F411="Premium","Premium_CCT","Reported_CCT"))))</f>
        <v/>
      </c>
      <c r="K411" t="str">
        <f>IF('Reported Performance Table'!D411="","",IF(J411="LUNA_CCT",VLOOKUP('Reported Performance Table'!D411,'Master List'!$B$45:$E$143,4,FALSE),"Reported_BUG"))</f>
        <v/>
      </c>
      <c r="L411" t="str">
        <f>IF('Reported Performance Table'!D411="","",IF(AND('Reported Performance Table'!$E411="Yes",OR('Reported Performance Table'!$D411='Master List'!$B$45,'Reported Performance Table'!$D411='Master List'!$B$46,'Reported Performance Table'!$D411='Master List'!$B$47,'Reported Performance Table'!$D411='Master List'!$B$49,'Reported Performance Table'!$D411='Master List'!$B$51,'Reported Performance Table'!$D411='Master List'!$B$115,'Reported Performance Table'!$D411='Master List'!$B$118,'Reported Performance Table'!$D411='Master List'!$B$142)),"LUNA_Dimming","Dimming_Capability_and_Range"))</f>
        <v/>
      </c>
    </row>
    <row r="412" spans="1:12" x14ac:dyDescent="0.3">
      <c r="A412" s="49">
        <v>419</v>
      </c>
      <c r="B412" s="50"/>
      <c r="D412" s="21" t="e">
        <f>VLOOKUP('Reported Performance Table'!C412,'Master List'!$B$22:$C$41,2,FALSE)</f>
        <v>#N/A</v>
      </c>
      <c r="E412" t="e">
        <f>VLOOKUP('Reported Performance Table'!D412,'Master List'!$B$45:$C$143,2,FALSE)</f>
        <v>#N/A</v>
      </c>
      <c r="F412" t="e">
        <f>VLOOKUP('Reported Performance Table'!C412,'Master List'!$B$22:$D$42,3,FALSE)</f>
        <v>#N/A</v>
      </c>
      <c r="G412" s="94" t="e">
        <f>VLOOKUP('Reported Performance Table'!B412,'Master List'!$B$11:$D$19,3,FALSE)</f>
        <v>#N/A</v>
      </c>
      <c r="H412" t="e">
        <f t="shared" si="6"/>
        <v>#N/A</v>
      </c>
      <c r="I412" t="e">
        <f>IF(VLOOKUP('Reported Performance Table'!D412,'Master List'!$B$45:$D$143,3,FALSE)="","No",VLOOKUP('Reported Performance Table'!D412,'Master List'!$B$45:$D$143,3,FALSE))</f>
        <v>#N/A</v>
      </c>
      <c r="J412" s="169" t="str">
        <f>IF('Reported Performance Table'!D412="","",
  IF('Reported Performance Table'!E412="Yes",
   IF('Reported Performance Table'!F412="Premium","Premium_LUNA_CCT","LUNA_CCT"),
   IF('Reported Performance Table'!B412="Outdoor Luminaires",
    IF(OR('Reported Performance Table'!D412="Fuel Pump Canopy Luminaires",'Reported Performance Table'!D412="Sports Lighting"),
     IF('Reported Performance Table'!F412="Premium","Premium_Sports_and_Fuel_Pump_CCT", "Sports_and_Fuel_Pump_CCT"),
     IF('Reported Performance Table'!F412="Premium","Premium_Outdoor_CCT","Outdoor_CCT")),
    IF('Reported Performance Table'!F412="Premium","Premium_CCT","Reported_CCT"))))</f>
        <v/>
      </c>
      <c r="K412" t="str">
        <f>IF('Reported Performance Table'!D412="","",IF(J412="LUNA_CCT",VLOOKUP('Reported Performance Table'!D412,'Master List'!$B$45:$E$143,4,FALSE),"Reported_BUG"))</f>
        <v/>
      </c>
      <c r="L412" t="str">
        <f>IF('Reported Performance Table'!D412="","",IF(AND('Reported Performance Table'!$E412="Yes",OR('Reported Performance Table'!$D412='Master List'!$B$45,'Reported Performance Table'!$D412='Master List'!$B$46,'Reported Performance Table'!$D412='Master List'!$B$47,'Reported Performance Table'!$D412='Master List'!$B$49,'Reported Performance Table'!$D412='Master List'!$B$51,'Reported Performance Table'!$D412='Master List'!$B$115,'Reported Performance Table'!$D412='Master List'!$B$118,'Reported Performance Table'!$D412='Master List'!$B$142)),"LUNA_Dimming","Dimming_Capability_and_Range"))</f>
        <v/>
      </c>
    </row>
    <row r="413" spans="1:12" x14ac:dyDescent="0.3">
      <c r="A413" s="49">
        <v>420</v>
      </c>
      <c r="B413" s="50"/>
      <c r="D413" s="21" t="e">
        <f>VLOOKUP('Reported Performance Table'!C413,'Master List'!$B$22:$C$41,2,FALSE)</f>
        <v>#N/A</v>
      </c>
      <c r="E413" t="e">
        <f>VLOOKUP('Reported Performance Table'!D413,'Master List'!$B$45:$C$143,2,FALSE)</f>
        <v>#N/A</v>
      </c>
      <c r="F413" t="e">
        <f>VLOOKUP('Reported Performance Table'!C413,'Master List'!$B$22:$D$42,3,FALSE)</f>
        <v>#N/A</v>
      </c>
      <c r="G413" s="94" t="e">
        <f>VLOOKUP('Reported Performance Table'!B413,'Master List'!$B$11:$D$19,3,FALSE)</f>
        <v>#N/A</v>
      </c>
      <c r="H413" t="e">
        <f t="shared" si="6"/>
        <v>#N/A</v>
      </c>
      <c r="I413" t="e">
        <f>IF(VLOOKUP('Reported Performance Table'!D413,'Master List'!$B$45:$D$143,3,FALSE)="","No",VLOOKUP('Reported Performance Table'!D413,'Master List'!$B$45:$D$143,3,FALSE))</f>
        <v>#N/A</v>
      </c>
      <c r="J413" s="169" t="str">
        <f>IF('Reported Performance Table'!D413="","",
  IF('Reported Performance Table'!E413="Yes",
   IF('Reported Performance Table'!F413="Premium","Premium_LUNA_CCT","LUNA_CCT"),
   IF('Reported Performance Table'!B413="Outdoor Luminaires",
    IF(OR('Reported Performance Table'!D413="Fuel Pump Canopy Luminaires",'Reported Performance Table'!D413="Sports Lighting"),
     IF('Reported Performance Table'!F413="Premium","Premium_Sports_and_Fuel_Pump_CCT", "Sports_and_Fuel_Pump_CCT"),
     IF('Reported Performance Table'!F413="Premium","Premium_Outdoor_CCT","Outdoor_CCT")),
    IF('Reported Performance Table'!F413="Premium","Premium_CCT","Reported_CCT"))))</f>
        <v/>
      </c>
      <c r="K413" t="str">
        <f>IF('Reported Performance Table'!D413="","",IF(J413="LUNA_CCT",VLOOKUP('Reported Performance Table'!D413,'Master List'!$B$45:$E$143,4,FALSE),"Reported_BUG"))</f>
        <v/>
      </c>
      <c r="L413" t="str">
        <f>IF('Reported Performance Table'!D413="","",IF(AND('Reported Performance Table'!$E413="Yes",OR('Reported Performance Table'!$D413='Master List'!$B$45,'Reported Performance Table'!$D413='Master List'!$B$46,'Reported Performance Table'!$D413='Master List'!$B$47,'Reported Performance Table'!$D413='Master List'!$B$49,'Reported Performance Table'!$D413='Master List'!$B$51,'Reported Performance Table'!$D413='Master List'!$B$115,'Reported Performance Table'!$D413='Master List'!$B$118,'Reported Performance Table'!$D413='Master List'!$B$142)),"LUNA_Dimming","Dimming_Capability_and_Range"))</f>
        <v/>
      </c>
    </row>
    <row r="414" spans="1:12" x14ac:dyDescent="0.3">
      <c r="A414" s="49">
        <v>421</v>
      </c>
      <c r="B414" s="50"/>
      <c r="D414" s="21" t="e">
        <f>VLOOKUP('Reported Performance Table'!C414,'Master List'!$B$22:$C$41,2,FALSE)</f>
        <v>#N/A</v>
      </c>
      <c r="E414" t="e">
        <f>VLOOKUP('Reported Performance Table'!D414,'Master List'!$B$45:$C$143,2,FALSE)</f>
        <v>#N/A</v>
      </c>
      <c r="F414" t="e">
        <f>VLOOKUP('Reported Performance Table'!C414,'Master List'!$B$22:$D$42,3,FALSE)</f>
        <v>#N/A</v>
      </c>
      <c r="G414" s="94" t="e">
        <f>VLOOKUP('Reported Performance Table'!B414,'Master List'!$B$11:$D$19,3,FALSE)</f>
        <v>#N/A</v>
      </c>
      <c r="H414" t="e">
        <f t="shared" si="6"/>
        <v>#N/A</v>
      </c>
      <c r="I414" t="e">
        <f>IF(VLOOKUP('Reported Performance Table'!D414,'Master List'!$B$45:$D$143,3,FALSE)="","No",VLOOKUP('Reported Performance Table'!D414,'Master List'!$B$45:$D$143,3,FALSE))</f>
        <v>#N/A</v>
      </c>
      <c r="J414" s="169" t="str">
        <f>IF('Reported Performance Table'!D414="","",
  IF('Reported Performance Table'!E414="Yes",
   IF('Reported Performance Table'!F414="Premium","Premium_LUNA_CCT","LUNA_CCT"),
   IF('Reported Performance Table'!B414="Outdoor Luminaires",
    IF(OR('Reported Performance Table'!D414="Fuel Pump Canopy Luminaires",'Reported Performance Table'!D414="Sports Lighting"),
     IF('Reported Performance Table'!F414="Premium","Premium_Sports_and_Fuel_Pump_CCT", "Sports_and_Fuel_Pump_CCT"),
     IF('Reported Performance Table'!F414="Premium","Premium_Outdoor_CCT","Outdoor_CCT")),
    IF('Reported Performance Table'!F414="Premium","Premium_CCT","Reported_CCT"))))</f>
        <v/>
      </c>
      <c r="K414" t="str">
        <f>IF('Reported Performance Table'!D414="","",IF(J414="LUNA_CCT",VLOOKUP('Reported Performance Table'!D414,'Master List'!$B$45:$E$143,4,FALSE),"Reported_BUG"))</f>
        <v/>
      </c>
      <c r="L414" t="str">
        <f>IF('Reported Performance Table'!D414="","",IF(AND('Reported Performance Table'!$E414="Yes",OR('Reported Performance Table'!$D414='Master List'!$B$45,'Reported Performance Table'!$D414='Master List'!$B$46,'Reported Performance Table'!$D414='Master List'!$B$47,'Reported Performance Table'!$D414='Master List'!$B$49,'Reported Performance Table'!$D414='Master List'!$B$51,'Reported Performance Table'!$D414='Master List'!$B$115,'Reported Performance Table'!$D414='Master List'!$B$118,'Reported Performance Table'!$D414='Master List'!$B$142)),"LUNA_Dimming","Dimming_Capability_and_Range"))</f>
        <v/>
      </c>
    </row>
    <row r="415" spans="1:12" x14ac:dyDescent="0.3">
      <c r="A415" s="49">
        <v>422</v>
      </c>
      <c r="B415" s="50"/>
      <c r="D415" s="21" t="e">
        <f>VLOOKUP('Reported Performance Table'!C415,'Master List'!$B$22:$C$41,2,FALSE)</f>
        <v>#N/A</v>
      </c>
      <c r="E415" t="e">
        <f>VLOOKUP('Reported Performance Table'!D415,'Master List'!$B$45:$C$143,2,FALSE)</f>
        <v>#N/A</v>
      </c>
      <c r="F415" t="e">
        <f>VLOOKUP('Reported Performance Table'!C415,'Master List'!$B$22:$D$42,3,FALSE)</f>
        <v>#N/A</v>
      </c>
      <c r="G415" s="94" t="e">
        <f>VLOOKUP('Reported Performance Table'!B415,'Master List'!$B$11:$D$19,3,FALSE)</f>
        <v>#N/A</v>
      </c>
      <c r="H415" t="e">
        <f t="shared" si="6"/>
        <v>#N/A</v>
      </c>
      <c r="I415" t="e">
        <f>IF(VLOOKUP('Reported Performance Table'!D415,'Master List'!$B$45:$D$143,3,FALSE)="","No",VLOOKUP('Reported Performance Table'!D415,'Master List'!$B$45:$D$143,3,FALSE))</f>
        <v>#N/A</v>
      </c>
      <c r="J415" s="169" t="str">
        <f>IF('Reported Performance Table'!D415="","",
  IF('Reported Performance Table'!E415="Yes",
   IF('Reported Performance Table'!F415="Premium","Premium_LUNA_CCT","LUNA_CCT"),
   IF('Reported Performance Table'!B415="Outdoor Luminaires",
    IF(OR('Reported Performance Table'!D415="Fuel Pump Canopy Luminaires",'Reported Performance Table'!D415="Sports Lighting"),
     IF('Reported Performance Table'!F415="Premium","Premium_Sports_and_Fuel_Pump_CCT", "Sports_and_Fuel_Pump_CCT"),
     IF('Reported Performance Table'!F415="Premium","Premium_Outdoor_CCT","Outdoor_CCT")),
    IF('Reported Performance Table'!F415="Premium","Premium_CCT","Reported_CCT"))))</f>
        <v/>
      </c>
      <c r="K415" t="str">
        <f>IF('Reported Performance Table'!D415="","",IF(J415="LUNA_CCT",VLOOKUP('Reported Performance Table'!D415,'Master List'!$B$45:$E$143,4,FALSE),"Reported_BUG"))</f>
        <v/>
      </c>
      <c r="L415" t="str">
        <f>IF('Reported Performance Table'!D415="","",IF(AND('Reported Performance Table'!$E415="Yes",OR('Reported Performance Table'!$D415='Master List'!$B$45,'Reported Performance Table'!$D415='Master List'!$B$46,'Reported Performance Table'!$D415='Master List'!$B$47,'Reported Performance Table'!$D415='Master List'!$B$49,'Reported Performance Table'!$D415='Master List'!$B$51,'Reported Performance Table'!$D415='Master List'!$B$115,'Reported Performance Table'!$D415='Master List'!$B$118,'Reported Performance Table'!$D415='Master List'!$B$142)),"LUNA_Dimming","Dimming_Capability_and_Range"))</f>
        <v/>
      </c>
    </row>
    <row r="416" spans="1:12" x14ac:dyDescent="0.3">
      <c r="A416" s="49">
        <v>423</v>
      </c>
      <c r="B416" s="50"/>
      <c r="D416" s="21" t="e">
        <f>VLOOKUP('Reported Performance Table'!C416,'Master List'!$B$22:$C$41,2,FALSE)</f>
        <v>#N/A</v>
      </c>
      <c r="E416" t="e">
        <f>VLOOKUP('Reported Performance Table'!D416,'Master List'!$B$45:$C$143,2,FALSE)</f>
        <v>#N/A</v>
      </c>
      <c r="F416" t="e">
        <f>VLOOKUP('Reported Performance Table'!C416,'Master List'!$B$22:$D$42,3,FALSE)</f>
        <v>#N/A</v>
      </c>
      <c r="G416" s="94" t="e">
        <f>VLOOKUP('Reported Performance Table'!B416,'Master List'!$B$11:$D$19,3,FALSE)</f>
        <v>#N/A</v>
      </c>
      <c r="H416" t="e">
        <f t="shared" si="6"/>
        <v>#N/A</v>
      </c>
      <c r="I416" t="e">
        <f>IF(VLOOKUP('Reported Performance Table'!D416,'Master List'!$B$45:$D$143,3,FALSE)="","No",VLOOKUP('Reported Performance Table'!D416,'Master List'!$B$45:$D$143,3,FALSE))</f>
        <v>#N/A</v>
      </c>
      <c r="J416" s="169" t="str">
        <f>IF('Reported Performance Table'!D416="","",
  IF('Reported Performance Table'!E416="Yes",
   IF('Reported Performance Table'!F416="Premium","Premium_LUNA_CCT","LUNA_CCT"),
   IF('Reported Performance Table'!B416="Outdoor Luminaires",
    IF(OR('Reported Performance Table'!D416="Fuel Pump Canopy Luminaires",'Reported Performance Table'!D416="Sports Lighting"),
     IF('Reported Performance Table'!F416="Premium","Premium_Sports_and_Fuel_Pump_CCT", "Sports_and_Fuel_Pump_CCT"),
     IF('Reported Performance Table'!F416="Premium","Premium_Outdoor_CCT","Outdoor_CCT")),
    IF('Reported Performance Table'!F416="Premium","Premium_CCT","Reported_CCT"))))</f>
        <v/>
      </c>
      <c r="K416" t="str">
        <f>IF('Reported Performance Table'!D416="","",IF(J416="LUNA_CCT",VLOOKUP('Reported Performance Table'!D416,'Master List'!$B$45:$E$143,4,FALSE),"Reported_BUG"))</f>
        <v/>
      </c>
      <c r="L416" t="str">
        <f>IF('Reported Performance Table'!D416="","",IF(AND('Reported Performance Table'!$E416="Yes",OR('Reported Performance Table'!$D416='Master List'!$B$45,'Reported Performance Table'!$D416='Master List'!$B$46,'Reported Performance Table'!$D416='Master List'!$B$47,'Reported Performance Table'!$D416='Master List'!$B$49,'Reported Performance Table'!$D416='Master List'!$B$51,'Reported Performance Table'!$D416='Master List'!$B$115,'Reported Performance Table'!$D416='Master List'!$B$118,'Reported Performance Table'!$D416='Master List'!$B$142)),"LUNA_Dimming","Dimming_Capability_and_Range"))</f>
        <v/>
      </c>
    </row>
    <row r="417" spans="1:12" x14ac:dyDescent="0.3">
      <c r="A417" s="49">
        <v>424</v>
      </c>
      <c r="B417" s="50"/>
      <c r="D417" s="21" t="e">
        <f>VLOOKUP('Reported Performance Table'!C417,'Master List'!$B$22:$C$41,2,FALSE)</f>
        <v>#N/A</v>
      </c>
      <c r="E417" t="e">
        <f>VLOOKUP('Reported Performance Table'!D417,'Master List'!$B$45:$C$143,2,FALSE)</f>
        <v>#N/A</v>
      </c>
      <c r="F417" t="e">
        <f>VLOOKUP('Reported Performance Table'!C417,'Master List'!$B$22:$D$42,3,FALSE)</f>
        <v>#N/A</v>
      </c>
      <c r="G417" s="94" t="e">
        <f>VLOOKUP('Reported Performance Table'!B417,'Master List'!$B$11:$D$19,3,FALSE)</f>
        <v>#N/A</v>
      </c>
      <c r="H417" t="e">
        <f t="shared" si="6"/>
        <v>#N/A</v>
      </c>
      <c r="I417" t="e">
        <f>IF(VLOOKUP('Reported Performance Table'!D417,'Master List'!$B$45:$D$143,3,FALSE)="","No",VLOOKUP('Reported Performance Table'!D417,'Master List'!$B$45:$D$143,3,FALSE))</f>
        <v>#N/A</v>
      </c>
      <c r="J417" s="169" t="str">
        <f>IF('Reported Performance Table'!D417="","",
  IF('Reported Performance Table'!E417="Yes",
   IF('Reported Performance Table'!F417="Premium","Premium_LUNA_CCT","LUNA_CCT"),
   IF('Reported Performance Table'!B417="Outdoor Luminaires",
    IF(OR('Reported Performance Table'!D417="Fuel Pump Canopy Luminaires",'Reported Performance Table'!D417="Sports Lighting"),
     IF('Reported Performance Table'!F417="Premium","Premium_Sports_and_Fuel_Pump_CCT", "Sports_and_Fuel_Pump_CCT"),
     IF('Reported Performance Table'!F417="Premium","Premium_Outdoor_CCT","Outdoor_CCT")),
    IF('Reported Performance Table'!F417="Premium","Premium_CCT","Reported_CCT"))))</f>
        <v/>
      </c>
      <c r="K417" t="str">
        <f>IF('Reported Performance Table'!D417="","",IF(J417="LUNA_CCT",VLOOKUP('Reported Performance Table'!D417,'Master List'!$B$45:$E$143,4,FALSE),"Reported_BUG"))</f>
        <v/>
      </c>
      <c r="L417" t="str">
        <f>IF('Reported Performance Table'!D417="","",IF(AND('Reported Performance Table'!$E417="Yes",OR('Reported Performance Table'!$D417='Master List'!$B$45,'Reported Performance Table'!$D417='Master List'!$B$46,'Reported Performance Table'!$D417='Master List'!$B$47,'Reported Performance Table'!$D417='Master List'!$B$49,'Reported Performance Table'!$D417='Master List'!$B$51,'Reported Performance Table'!$D417='Master List'!$B$115,'Reported Performance Table'!$D417='Master List'!$B$118,'Reported Performance Table'!$D417='Master List'!$B$142)),"LUNA_Dimming","Dimming_Capability_and_Range"))</f>
        <v/>
      </c>
    </row>
    <row r="418" spans="1:12" x14ac:dyDescent="0.3">
      <c r="A418" s="49">
        <v>425</v>
      </c>
      <c r="B418" s="50"/>
      <c r="D418" s="21" t="e">
        <f>VLOOKUP('Reported Performance Table'!C418,'Master List'!$B$22:$C$41,2,FALSE)</f>
        <v>#N/A</v>
      </c>
      <c r="E418" t="e">
        <f>VLOOKUP('Reported Performance Table'!D418,'Master List'!$B$45:$C$143,2,FALSE)</f>
        <v>#N/A</v>
      </c>
      <c r="F418" t="e">
        <f>VLOOKUP('Reported Performance Table'!C418,'Master List'!$B$22:$D$42,3,FALSE)</f>
        <v>#N/A</v>
      </c>
      <c r="G418" s="94" t="e">
        <f>VLOOKUP('Reported Performance Table'!B418,'Master List'!$B$11:$D$19,3,FALSE)</f>
        <v>#N/A</v>
      </c>
      <c r="H418" t="e">
        <f t="shared" si="6"/>
        <v>#N/A</v>
      </c>
      <c r="I418" t="e">
        <f>IF(VLOOKUP('Reported Performance Table'!D418,'Master List'!$B$45:$D$143,3,FALSE)="","No",VLOOKUP('Reported Performance Table'!D418,'Master List'!$B$45:$D$143,3,FALSE))</f>
        <v>#N/A</v>
      </c>
      <c r="J418" s="169" t="str">
        <f>IF('Reported Performance Table'!D418="","",
  IF('Reported Performance Table'!E418="Yes",
   IF('Reported Performance Table'!F418="Premium","Premium_LUNA_CCT","LUNA_CCT"),
   IF('Reported Performance Table'!B418="Outdoor Luminaires",
    IF(OR('Reported Performance Table'!D418="Fuel Pump Canopy Luminaires",'Reported Performance Table'!D418="Sports Lighting"),
     IF('Reported Performance Table'!F418="Premium","Premium_Sports_and_Fuel_Pump_CCT", "Sports_and_Fuel_Pump_CCT"),
     IF('Reported Performance Table'!F418="Premium","Premium_Outdoor_CCT","Outdoor_CCT")),
    IF('Reported Performance Table'!F418="Premium","Premium_CCT","Reported_CCT"))))</f>
        <v/>
      </c>
      <c r="K418" t="str">
        <f>IF('Reported Performance Table'!D418="","",IF(J418="LUNA_CCT",VLOOKUP('Reported Performance Table'!D418,'Master List'!$B$45:$E$143,4,FALSE),"Reported_BUG"))</f>
        <v/>
      </c>
      <c r="L418" t="str">
        <f>IF('Reported Performance Table'!D418="","",IF(AND('Reported Performance Table'!$E418="Yes",OR('Reported Performance Table'!$D418='Master List'!$B$45,'Reported Performance Table'!$D418='Master List'!$B$46,'Reported Performance Table'!$D418='Master List'!$B$47,'Reported Performance Table'!$D418='Master List'!$B$49,'Reported Performance Table'!$D418='Master List'!$B$51,'Reported Performance Table'!$D418='Master List'!$B$115,'Reported Performance Table'!$D418='Master List'!$B$118,'Reported Performance Table'!$D418='Master List'!$B$142)),"LUNA_Dimming","Dimming_Capability_and_Range"))</f>
        <v/>
      </c>
    </row>
    <row r="419" spans="1:12" x14ac:dyDescent="0.3">
      <c r="A419" s="49">
        <v>426</v>
      </c>
      <c r="B419" s="50"/>
      <c r="D419" s="21" t="e">
        <f>VLOOKUP('Reported Performance Table'!C419,'Master List'!$B$22:$C$41,2,FALSE)</f>
        <v>#N/A</v>
      </c>
      <c r="E419" t="e">
        <f>VLOOKUP('Reported Performance Table'!D419,'Master List'!$B$45:$C$143,2,FALSE)</f>
        <v>#N/A</v>
      </c>
      <c r="F419" t="e">
        <f>VLOOKUP('Reported Performance Table'!C419,'Master List'!$B$22:$D$42,3,FALSE)</f>
        <v>#N/A</v>
      </c>
      <c r="G419" s="94" t="e">
        <f>VLOOKUP('Reported Performance Table'!B419,'Master List'!$B$11:$D$19,3,FALSE)</f>
        <v>#N/A</v>
      </c>
      <c r="H419" t="e">
        <f t="shared" si="6"/>
        <v>#N/A</v>
      </c>
      <c r="I419" t="e">
        <f>IF(VLOOKUP('Reported Performance Table'!D419,'Master List'!$B$45:$D$143,3,FALSE)="","No",VLOOKUP('Reported Performance Table'!D419,'Master List'!$B$45:$D$143,3,FALSE))</f>
        <v>#N/A</v>
      </c>
      <c r="J419" s="169" t="str">
        <f>IF('Reported Performance Table'!D419="","",
  IF('Reported Performance Table'!E419="Yes",
   IF('Reported Performance Table'!F419="Premium","Premium_LUNA_CCT","LUNA_CCT"),
   IF('Reported Performance Table'!B419="Outdoor Luminaires",
    IF(OR('Reported Performance Table'!D419="Fuel Pump Canopy Luminaires",'Reported Performance Table'!D419="Sports Lighting"),
     IF('Reported Performance Table'!F419="Premium","Premium_Sports_and_Fuel_Pump_CCT", "Sports_and_Fuel_Pump_CCT"),
     IF('Reported Performance Table'!F419="Premium","Premium_Outdoor_CCT","Outdoor_CCT")),
    IF('Reported Performance Table'!F419="Premium","Premium_CCT","Reported_CCT"))))</f>
        <v/>
      </c>
      <c r="K419" t="str">
        <f>IF('Reported Performance Table'!D419="","",IF(J419="LUNA_CCT",VLOOKUP('Reported Performance Table'!D419,'Master List'!$B$45:$E$143,4,FALSE),"Reported_BUG"))</f>
        <v/>
      </c>
      <c r="L419" t="str">
        <f>IF('Reported Performance Table'!D419="","",IF(AND('Reported Performance Table'!$E419="Yes",OR('Reported Performance Table'!$D419='Master List'!$B$45,'Reported Performance Table'!$D419='Master List'!$B$46,'Reported Performance Table'!$D419='Master List'!$B$47,'Reported Performance Table'!$D419='Master List'!$B$49,'Reported Performance Table'!$D419='Master List'!$B$51,'Reported Performance Table'!$D419='Master List'!$B$115,'Reported Performance Table'!$D419='Master List'!$B$118,'Reported Performance Table'!$D419='Master List'!$B$142)),"LUNA_Dimming","Dimming_Capability_and_Range"))</f>
        <v/>
      </c>
    </row>
    <row r="420" spans="1:12" x14ac:dyDescent="0.3">
      <c r="A420" s="49">
        <v>427</v>
      </c>
      <c r="B420" s="50"/>
      <c r="D420" s="21" t="e">
        <f>VLOOKUP('Reported Performance Table'!C420,'Master List'!$B$22:$C$41,2,FALSE)</f>
        <v>#N/A</v>
      </c>
      <c r="E420" t="e">
        <f>VLOOKUP('Reported Performance Table'!D420,'Master List'!$B$45:$C$143,2,FALSE)</f>
        <v>#N/A</v>
      </c>
      <c r="F420" t="e">
        <f>VLOOKUP('Reported Performance Table'!C420,'Master List'!$B$22:$D$42,3,FALSE)</f>
        <v>#N/A</v>
      </c>
      <c r="G420" s="94" t="e">
        <f>VLOOKUP('Reported Performance Table'!B420,'Master List'!$B$11:$D$19,3,FALSE)</f>
        <v>#N/A</v>
      </c>
      <c r="H420" t="e">
        <f t="shared" si="6"/>
        <v>#N/A</v>
      </c>
      <c r="I420" t="e">
        <f>IF(VLOOKUP('Reported Performance Table'!D420,'Master List'!$B$45:$D$143,3,FALSE)="","No",VLOOKUP('Reported Performance Table'!D420,'Master List'!$B$45:$D$143,3,FALSE))</f>
        <v>#N/A</v>
      </c>
      <c r="J420" s="169" t="str">
        <f>IF('Reported Performance Table'!D420="","",
  IF('Reported Performance Table'!E420="Yes",
   IF('Reported Performance Table'!F420="Premium","Premium_LUNA_CCT","LUNA_CCT"),
   IF('Reported Performance Table'!B420="Outdoor Luminaires",
    IF(OR('Reported Performance Table'!D420="Fuel Pump Canopy Luminaires",'Reported Performance Table'!D420="Sports Lighting"),
     IF('Reported Performance Table'!F420="Premium","Premium_Sports_and_Fuel_Pump_CCT", "Sports_and_Fuel_Pump_CCT"),
     IF('Reported Performance Table'!F420="Premium","Premium_Outdoor_CCT","Outdoor_CCT")),
    IF('Reported Performance Table'!F420="Premium","Premium_CCT","Reported_CCT"))))</f>
        <v/>
      </c>
      <c r="K420" t="str">
        <f>IF('Reported Performance Table'!D420="","",IF(J420="LUNA_CCT",VLOOKUP('Reported Performance Table'!D420,'Master List'!$B$45:$E$143,4,FALSE),"Reported_BUG"))</f>
        <v/>
      </c>
      <c r="L420" t="str">
        <f>IF('Reported Performance Table'!D420="","",IF(AND('Reported Performance Table'!$E420="Yes",OR('Reported Performance Table'!$D420='Master List'!$B$45,'Reported Performance Table'!$D420='Master List'!$B$46,'Reported Performance Table'!$D420='Master List'!$B$47,'Reported Performance Table'!$D420='Master List'!$B$49,'Reported Performance Table'!$D420='Master List'!$B$51,'Reported Performance Table'!$D420='Master List'!$B$115,'Reported Performance Table'!$D420='Master List'!$B$118,'Reported Performance Table'!$D420='Master List'!$B$142)),"LUNA_Dimming","Dimming_Capability_and_Range"))</f>
        <v/>
      </c>
    </row>
    <row r="421" spans="1:12" x14ac:dyDescent="0.3">
      <c r="A421" s="49">
        <v>428</v>
      </c>
      <c r="B421" s="50"/>
      <c r="D421" s="21" t="e">
        <f>VLOOKUP('Reported Performance Table'!C421,'Master List'!$B$22:$C$41,2,FALSE)</f>
        <v>#N/A</v>
      </c>
      <c r="E421" t="e">
        <f>VLOOKUP('Reported Performance Table'!D421,'Master List'!$B$45:$C$143,2,FALSE)</f>
        <v>#N/A</v>
      </c>
      <c r="F421" t="e">
        <f>VLOOKUP('Reported Performance Table'!C421,'Master List'!$B$22:$D$42,3,FALSE)</f>
        <v>#N/A</v>
      </c>
      <c r="G421" s="94" t="e">
        <f>VLOOKUP('Reported Performance Table'!B421,'Master List'!$B$11:$D$19,3,FALSE)</f>
        <v>#N/A</v>
      </c>
      <c r="H421" t="e">
        <f t="shared" si="6"/>
        <v>#N/A</v>
      </c>
      <c r="I421" t="e">
        <f>IF(VLOOKUP('Reported Performance Table'!D421,'Master List'!$B$45:$D$143,3,FALSE)="","No",VLOOKUP('Reported Performance Table'!D421,'Master List'!$B$45:$D$143,3,FALSE))</f>
        <v>#N/A</v>
      </c>
      <c r="J421" s="169" t="str">
        <f>IF('Reported Performance Table'!D421="","",
  IF('Reported Performance Table'!E421="Yes",
   IF('Reported Performance Table'!F421="Premium","Premium_LUNA_CCT","LUNA_CCT"),
   IF('Reported Performance Table'!B421="Outdoor Luminaires",
    IF(OR('Reported Performance Table'!D421="Fuel Pump Canopy Luminaires",'Reported Performance Table'!D421="Sports Lighting"),
     IF('Reported Performance Table'!F421="Premium","Premium_Sports_and_Fuel_Pump_CCT", "Sports_and_Fuel_Pump_CCT"),
     IF('Reported Performance Table'!F421="Premium","Premium_Outdoor_CCT","Outdoor_CCT")),
    IF('Reported Performance Table'!F421="Premium","Premium_CCT","Reported_CCT"))))</f>
        <v/>
      </c>
      <c r="K421" t="str">
        <f>IF('Reported Performance Table'!D421="","",IF(J421="LUNA_CCT",VLOOKUP('Reported Performance Table'!D421,'Master List'!$B$45:$E$143,4,FALSE),"Reported_BUG"))</f>
        <v/>
      </c>
      <c r="L421" t="str">
        <f>IF('Reported Performance Table'!D421="","",IF(AND('Reported Performance Table'!$E421="Yes",OR('Reported Performance Table'!$D421='Master List'!$B$45,'Reported Performance Table'!$D421='Master List'!$B$46,'Reported Performance Table'!$D421='Master List'!$B$47,'Reported Performance Table'!$D421='Master List'!$B$49,'Reported Performance Table'!$D421='Master List'!$B$51,'Reported Performance Table'!$D421='Master List'!$B$115,'Reported Performance Table'!$D421='Master List'!$B$118,'Reported Performance Table'!$D421='Master List'!$B$142)),"LUNA_Dimming","Dimming_Capability_and_Range"))</f>
        <v/>
      </c>
    </row>
    <row r="422" spans="1:12" x14ac:dyDescent="0.3">
      <c r="A422" s="49">
        <v>429</v>
      </c>
      <c r="B422" s="50"/>
      <c r="D422" s="21" t="e">
        <f>VLOOKUP('Reported Performance Table'!C422,'Master List'!$B$22:$C$41,2,FALSE)</f>
        <v>#N/A</v>
      </c>
      <c r="E422" t="e">
        <f>VLOOKUP('Reported Performance Table'!D422,'Master List'!$B$45:$C$143,2,FALSE)</f>
        <v>#N/A</v>
      </c>
      <c r="F422" t="e">
        <f>VLOOKUP('Reported Performance Table'!C422,'Master List'!$B$22:$D$42,3,FALSE)</f>
        <v>#N/A</v>
      </c>
      <c r="G422" s="94" t="e">
        <f>VLOOKUP('Reported Performance Table'!B422,'Master List'!$B$11:$D$19,3,FALSE)</f>
        <v>#N/A</v>
      </c>
      <c r="H422" t="e">
        <f t="shared" si="6"/>
        <v>#N/A</v>
      </c>
      <c r="I422" t="e">
        <f>IF(VLOOKUP('Reported Performance Table'!D422,'Master List'!$B$45:$D$143,3,FALSE)="","No",VLOOKUP('Reported Performance Table'!D422,'Master List'!$B$45:$D$143,3,FALSE))</f>
        <v>#N/A</v>
      </c>
      <c r="J422" s="169" t="str">
        <f>IF('Reported Performance Table'!D422="","",
  IF('Reported Performance Table'!E422="Yes",
   IF('Reported Performance Table'!F422="Premium","Premium_LUNA_CCT","LUNA_CCT"),
   IF('Reported Performance Table'!B422="Outdoor Luminaires",
    IF(OR('Reported Performance Table'!D422="Fuel Pump Canopy Luminaires",'Reported Performance Table'!D422="Sports Lighting"),
     IF('Reported Performance Table'!F422="Premium","Premium_Sports_and_Fuel_Pump_CCT", "Sports_and_Fuel_Pump_CCT"),
     IF('Reported Performance Table'!F422="Premium","Premium_Outdoor_CCT","Outdoor_CCT")),
    IF('Reported Performance Table'!F422="Premium","Premium_CCT","Reported_CCT"))))</f>
        <v/>
      </c>
      <c r="K422" t="str">
        <f>IF('Reported Performance Table'!D422="","",IF(J422="LUNA_CCT",VLOOKUP('Reported Performance Table'!D422,'Master List'!$B$45:$E$143,4,FALSE),"Reported_BUG"))</f>
        <v/>
      </c>
      <c r="L422" t="str">
        <f>IF('Reported Performance Table'!D422="","",IF(AND('Reported Performance Table'!$E422="Yes",OR('Reported Performance Table'!$D422='Master List'!$B$45,'Reported Performance Table'!$D422='Master List'!$B$46,'Reported Performance Table'!$D422='Master List'!$B$47,'Reported Performance Table'!$D422='Master List'!$B$49,'Reported Performance Table'!$D422='Master List'!$B$51,'Reported Performance Table'!$D422='Master List'!$B$115,'Reported Performance Table'!$D422='Master List'!$B$118,'Reported Performance Table'!$D422='Master List'!$B$142)),"LUNA_Dimming","Dimming_Capability_and_Range"))</f>
        <v/>
      </c>
    </row>
    <row r="423" spans="1:12" x14ac:dyDescent="0.3">
      <c r="A423" s="49">
        <v>430</v>
      </c>
      <c r="B423" s="50"/>
      <c r="D423" s="21" t="e">
        <f>VLOOKUP('Reported Performance Table'!C423,'Master List'!$B$22:$C$41,2,FALSE)</f>
        <v>#N/A</v>
      </c>
      <c r="E423" t="e">
        <f>VLOOKUP('Reported Performance Table'!D423,'Master List'!$B$45:$C$143,2,FALSE)</f>
        <v>#N/A</v>
      </c>
      <c r="F423" t="e">
        <f>VLOOKUP('Reported Performance Table'!C423,'Master List'!$B$22:$D$42,3,FALSE)</f>
        <v>#N/A</v>
      </c>
      <c r="G423" s="94" t="e">
        <f>VLOOKUP('Reported Performance Table'!B423,'Master List'!$B$11:$D$19,3,FALSE)</f>
        <v>#N/A</v>
      </c>
      <c r="H423" t="e">
        <f t="shared" si="6"/>
        <v>#N/A</v>
      </c>
      <c r="I423" t="e">
        <f>IF(VLOOKUP('Reported Performance Table'!D423,'Master List'!$B$45:$D$143,3,FALSE)="","No",VLOOKUP('Reported Performance Table'!D423,'Master List'!$B$45:$D$143,3,FALSE))</f>
        <v>#N/A</v>
      </c>
      <c r="J423" s="169" t="str">
        <f>IF('Reported Performance Table'!D423="","",
  IF('Reported Performance Table'!E423="Yes",
   IF('Reported Performance Table'!F423="Premium","Premium_LUNA_CCT","LUNA_CCT"),
   IF('Reported Performance Table'!B423="Outdoor Luminaires",
    IF(OR('Reported Performance Table'!D423="Fuel Pump Canopy Luminaires",'Reported Performance Table'!D423="Sports Lighting"),
     IF('Reported Performance Table'!F423="Premium","Premium_Sports_and_Fuel_Pump_CCT", "Sports_and_Fuel_Pump_CCT"),
     IF('Reported Performance Table'!F423="Premium","Premium_Outdoor_CCT","Outdoor_CCT")),
    IF('Reported Performance Table'!F423="Premium","Premium_CCT","Reported_CCT"))))</f>
        <v/>
      </c>
      <c r="K423" t="str">
        <f>IF('Reported Performance Table'!D423="","",IF(J423="LUNA_CCT",VLOOKUP('Reported Performance Table'!D423,'Master List'!$B$45:$E$143,4,FALSE),"Reported_BUG"))</f>
        <v/>
      </c>
      <c r="L423" t="str">
        <f>IF('Reported Performance Table'!D423="","",IF(AND('Reported Performance Table'!$E423="Yes",OR('Reported Performance Table'!$D423='Master List'!$B$45,'Reported Performance Table'!$D423='Master List'!$B$46,'Reported Performance Table'!$D423='Master List'!$B$47,'Reported Performance Table'!$D423='Master List'!$B$49,'Reported Performance Table'!$D423='Master List'!$B$51,'Reported Performance Table'!$D423='Master List'!$B$115,'Reported Performance Table'!$D423='Master List'!$B$118,'Reported Performance Table'!$D423='Master List'!$B$142)),"LUNA_Dimming","Dimming_Capability_and_Range"))</f>
        <v/>
      </c>
    </row>
    <row r="424" spans="1:12" x14ac:dyDescent="0.3">
      <c r="A424" s="49">
        <v>431</v>
      </c>
      <c r="B424" s="50"/>
      <c r="D424" s="21" t="e">
        <f>VLOOKUP('Reported Performance Table'!C424,'Master List'!$B$22:$C$41,2,FALSE)</f>
        <v>#N/A</v>
      </c>
      <c r="E424" t="e">
        <f>VLOOKUP('Reported Performance Table'!D424,'Master List'!$B$45:$C$143,2,FALSE)</f>
        <v>#N/A</v>
      </c>
      <c r="F424" t="e">
        <f>VLOOKUP('Reported Performance Table'!C424,'Master List'!$B$22:$D$42,3,FALSE)</f>
        <v>#N/A</v>
      </c>
      <c r="G424" s="94" t="e">
        <f>VLOOKUP('Reported Performance Table'!B424,'Master List'!$B$11:$D$19,3,FALSE)</f>
        <v>#N/A</v>
      </c>
      <c r="H424" t="e">
        <f t="shared" si="6"/>
        <v>#N/A</v>
      </c>
      <c r="I424" t="e">
        <f>IF(VLOOKUP('Reported Performance Table'!D424,'Master List'!$B$45:$D$143,3,FALSE)="","No",VLOOKUP('Reported Performance Table'!D424,'Master List'!$B$45:$D$143,3,FALSE))</f>
        <v>#N/A</v>
      </c>
      <c r="J424" s="169" t="str">
        <f>IF('Reported Performance Table'!D424="","",
  IF('Reported Performance Table'!E424="Yes",
   IF('Reported Performance Table'!F424="Premium","Premium_LUNA_CCT","LUNA_CCT"),
   IF('Reported Performance Table'!B424="Outdoor Luminaires",
    IF(OR('Reported Performance Table'!D424="Fuel Pump Canopy Luminaires",'Reported Performance Table'!D424="Sports Lighting"),
     IF('Reported Performance Table'!F424="Premium","Premium_Sports_and_Fuel_Pump_CCT", "Sports_and_Fuel_Pump_CCT"),
     IF('Reported Performance Table'!F424="Premium","Premium_Outdoor_CCT","Outdoor_CCT")),
    IF('Reported Performance Table'!F424="Premium","Premium_CCT","Reported_CCT"))))</f>
        <v/>
      </c>
      <c r="K424" t="str">
        <f>IF('Reported Performance Table'!D424="","",IF(J424="LUNA_CCT",VLOOKUP('Reported Performance Table'!D424,'Master List'!$B$45:$E$143,4,FALSE),"Reported_BUG"))</f>
        <v/>
      </c>
      <c r="L424" t="str">
        <f>IF('Reported Performance Table'!D424="","",IF(AND('Reported Performance Table'!$E424="Yes",OR('Reported Performance Table'!$D424='Master List'!$B$45,'Reported Performance Table'!$D424='Master List'!$B$46,'Reported Performance Table'!$D424='Master List'!$B$47,'Reported Performance Table'!$D424='Master List'!$B$49,'Reported Performance Table'!$D424='Master List'!$B$51,'Reported Performance Table'!$D424='Master List'!$B$115,'Reported Performance Table'!$D424='Master List'!$B$118,'Reported Performance Table'!$D424='Master List'!$B$142)),"LUNA_Dimming","Dimming_Capability_and_Range"))</f>
        <v/>
      </c>
    </row>
    <row r="425" spans="1:12" x14ac:dyDescent="0.3">
      <c r="A425" s="49">
        <v>432</v>
      </c>
      <c r="B425" s="50"/>
      <c r="D425" s="21" t="e">
        <f>VLOOKUP('Reported Performance Table'!C425,'Master List'!$B$22:$C$41,2,FALSE)</f>
        <v>#N/A</v>
      </c>
      <c r="E425" t="e">
        <f>VLOOKUP('Reported Performance Table'!D425,'Master List'!$B$45:$C$143,2,FALSE)</f>
        <v>#N/A</v>
      </c>
      <c r="F425" t="e">
        <f>VLOOKUP('Reported Performance Table'!C425,'Master List'!$B$22:$D$42,3,FALSE)</f>
        <v>#N/A</v>
      </c>
      <c r="G425" s="94" t="e">
        <f>VLOOKUP('Reported Performance Table'!B425,'Master List'!$B$11:$D$19,3,FALSE)</f>
        <v>#N/A</v>
      </c>
      <c r="H425" t="e">
        <f t="shared" si="6"/>
        <v>#N/A</v>
      </c>
      <c r="I425" t="e">
        <f>IF(VLOOKUP('Reported Performance Table'!D425,'Master List'!$B$45:$D$143,3,FALSE)="","No",VLOOKUP('Reported Performance Table'!D425,'Master List'!$B$45:$D$143,3,FALSE))</f>
        <v>#N/A</v>
      </c>
      <c r="J425" s="169" t="str">
        <f>IF('Reported Performance Table'!D425="","",
  IF('Reported Performance Table'!E425="Yes",
   IF('Reported Performance Table'!F425="Premium","Premium_LUNA_CCT","LUNA_CCT"),
   IF('Reported Performance Table'!B425="Outdoor Luminaires",
    IF(OR('Reported Performance Table'!D425="Fuel Pump Canopy Luminaires",'Reported Performance Table'!D425="Sports Lighting"),
     IF('Reported Performance Table'!F425="Premium","Premium_Sports_and_Fuel_Pump_CCT", "Sports_and_Fuel_Pump_CCT"),
     IF('Reported Performance Table'!F425="Premium","Premium_Outdoor_CCT","Outdoor_CCT")),
    IF('Reported Performance Table'!F425="Premium","Premium_CCT","Reported_CCT"))))</f>
        <v/>
      </c>
      <c r="K425" t="str">
        <f>IF('Reported Performance Table'!D425="","",IF(J425="LUNA_CCT",VLOOKUP('Reported Performance Table'!D425,'Master List'!$B$45:$E$143,4,FALSE),"Reported_BUG"))</f>
        <v/>
      </c>
      <c r="L425" t="str">
        <f>IF('Reported Performance Table'!D425="","",IF(AND('Reported Performance Table'!$E425="Yes",OR('Reported Performance Table'!$D425='Master List'!$B$45,'Reported Performance Table'!$D425='Master List'!$B$46,'Reported Performance Table'!$D425='Master List'!$B$47,'Reported Performance Table'!$D425='Master List'!$B$49,'Reported Performance Table'!$D425='Master List'!$B$51,'Reported Performance Table'!$D425='Master List'!$B$115,'Reported Performance Table'!$D425='Master List'!$B$118,'Reported Performance Table'!$D425='Master List'!$B$142)),"LUNA_Dimming","Dimming_Capability_and_Range"))</f>
        <v/>
      </c>
    </row>
    <row r="426" spans="1:12" x14ac:dyDescent="0.3">
      <c r="A426" s="49">
        <v>433</v>
      </c>
      <c r="B426" s="50"/>
      <c r="D426" s="21" t="e">
        <f>VLOOKUP('Reported Performance Table'!C426,'Master List'!$B$22:$C$41,2,FALSE)</f>
        <v>#N/A</v>
      </c>
      <c r="E426" t="e">
        <f>VLOOKUP('Reported Performance Table'!D426,'Master List'!$B$45:$C$143,2,FALSE)</f>
        <v>#N/A</v>
      </c>
      <c r="F426" t="e">
        <f>VLOOKUP('Reported Performance Table'!C426,'Master List'!$B$22:$D$42,3,FALSE)</f>
        <v>#N/A</v>
      </c>
      <c r="G426" s="94" t="e">
        <f>VLOOKUP('Reported Performance Table'!B426,'Master List'!$B$11:$D$19,3,FALSE)</f>
        <v>#N/A</v>
      </c>
      <c r="H426" t="e">
        <f t="shared" si="6"/>
        <v>#N/A</v>
      </c>
      <c r="I426" t="e">
        <f>IF(VLOOKUP('Reported Performance Table'!D426,'Master List'!$B$45:$D$143,3,FALSE)="","No",VLOOKUP('Reported Performance Table'!D426,'Master List'!$B$45:$D$143,3,FALSE))</f>
        <v>#N/A</v>
      </c>
      <c r="J426" s="169" t="str">
        <f>IF('Reported Performance Table'!D426="","",
  IF('Reported Performance Table'!E426="Yes",
   IF('Reported Performance Table'!F426="Premium","Premium_LUNA_CCT","LUNA_CCT"),
   IF('Reported Performance Table'!B426="Outdoor Luminaires",
    IF(OR('Reported Performance Table'!D426="Fuel Pump Canopy Luminaires",'Reported Performance Table'!D426="Sports Lighting"),
     IF('Reported Performance Table'!F426="Premium","Premium_Sports_and_Fuel_Pump_CCT", "Sports_and_Fuel_Pump_CCT"),
     IF('Reported Performance Table'!F426="Premium","Premium_Outdoor_CCT","Outdoor_CCT")),
    IF('Reported Performance Table'!F426="Premium","Premium_CCT","Reported_CCT"))))</f>
        <v/>
      </c>
      <c r="K426" t="str">
        <f>IF('Reported Performance Table'!D426="","",IF(J426="LUNA_CCT",VLOOKUP('Reported Performance Table'!D426,'Master List'!$B$45:$E$143,4,FALSE),"Reported_BUG"))</f>
        <v/>
      </c>
      <c r="L426" t="str">
        <f>IF('Reported Performance Table'!D426="","",IF(AND('Reported Performance Table'!$E426="Yes",OR('Reported Performance Table'!$D426='Master List'!$B$45,'Reported Performance Table'!$D426='Master List'!$B$46,'Reported Performance Table'!$D426='Master List'!$B$47,'Reported Performance Table'!$D426='Master List'!$B$49,'Reported Performance Table'!$D426='Master List'!$B$51,'Reported Performance Table'!$D426='Master List'!$B$115,'Reported Performance Table'!$D426='Master List'!$B$118,'Reported Performance Table'!$D426='Master List'!$B$142)),"LUNA_Dimming","Dimming_Capability_and_Range"))</f>
        <v/>
      </c>
    </row>
    <row r="427" spans="1:12" x14ac:dyDescent="0.3">
      <c r="A427" s="49">
        <v>434</v>
      </c>
      <c r="B427" s="50"/>
      <c r="D427" s="21" t="e">
        <f>VLOOKUP('Reported Performance Table'!C427,'Master List'!$B$22:$C$41,2,FALSE)</f>
        <v>#N/A</v>
      </c>
      <c r="E427" t="e">
        <f>VLOOKUP('Reported Performance Table'!D427,'Master List'!$B$45:$C$143,2,FALSE)</f>
        <v>#N/A</v>
      </c>
      <c r="F427" t="e">
        <f>VLOOKUP('Reported Performance Table'!C427,'Master List'!$B$22:$D$42,3,FALSE)</f>
        <v>#N/A</v>
      </c>
      <c r="G427" s="94" t="e">
        <f>VLOOKUP('Reported Performance Table'!B427,'Master List'!$B$11:$D$19,3,FALSE)</f>
        <v>#N/A</v>
      </c>
      <c r="H427" t="e">
        <f t="shared" si="6"/>
        <v>#N/A</v>
      </c>
      <c r="I427" t="e">
        <f>IF(VLOOKUP('Reported Performance Table'!D427,'Master List'!$B$45:$D$143,3,FALSE)="","No",VLOOKUP('Reported Performance Table'!D427,'Master List'!$B$45:$D$143,3,FALSE))</f>
        <v>#N/A</v>
      </c>
      <c r="J427" s="169" t="str">
        <f>IF('Reported Performance Table'!D427="","",
  IF('Reported Performance Table'!E427="Yes",
   IF('Reported Performance Table'!F427="Premium","Premium_LUNA_CCT","LUNA_CCT"),
   IF('Reported Performance Table'!B427="Outdoor Luminaires",
    IF(OR('Reported Performance Table'!D427="Fuel Pump Canopy Luminaires",'Reported Performance Table'!D427="Sports Lighting"),
     IF('Reported Performance Table'!F427="Premium","Premium_Sports_and_Fuel_Pump_CCT", "Sports_and_Fuel_Pump_CCT"),
     IF('Reported Performance Table'!F427="Premium","Premium_Outdoor_CCT","Outdoor_CCT")),
    IF('Reported Performance Table'!F427="Premium","Premium_CCT","Reported_CCT"))))</f>
        <v/>
      </c>
      <c r="K427" t="str">
        <f>IF('Reported Performance Table'!D427="","",IF(J427="LUNA_CCT",VLOOKUP('Reported Performance Table'!D427,'Master List'!$B$45:$E$143,4,FALSE),"Reported_BUG"))</f>
        <v/>
      </c>
      <c r="L427" t="str">
        <f>IF('Reported Performance Table'!D427="","",IF(AND('Reported Performance Table'!$E427="Yes",OR('Reported Performance Table'!$D427='Master List'!$B$45,'Reported Performance Table'!$D427='Master List'!$B$46,'Reported Performance Table'!$D427='Master List'!$B$47,'Reported Performance Table'!$D427='Master List'!$B$49,'Reported Performance Table'!$D427='Master List'!$B$51,'Reported Performance Table'!$D427='Master List'!$B$115,'Reported Performance Table'!$D427='Master List'!$B$118,'Reported Performance Table'!$D427='Master List'!$B$142)),"LUNA_Dimming","Dimming_Capability_and_Range"))</f>
        <v/>
      </c>
    </row>
    <row r="428" spans="1:12" x14ac:dyDescent="0.3">
      <c r="A428" s="49">
        <v>435</v>
      </c>
      <c r="B428" s="50"/>
      <c r="D428" s="21" t="e">
        <f>VLOOKUP('Reported Performance Table'!C428,'Master List'!$B$22:$C$41,2,FALSE)</f>
        <v>#N/A</v>
      </c>
      <c r="E428" t="e">
        <f>VLOOKUP('Reported Performance Table'!D428,'Master List'!$B$45:$C$143,2,FALSE)</f>
        <v>#N/A</v>
      </c>
      <c r="F428" t="e">
        <f>VLOOKUP('Reported Performance Table'!C428,'Master List'!$B$22:$D$42,3,FALSE)</f>
        <v>#N/A</v>
      </c>
      <c r="G428" s="94" t="e">
        <f>VLOOKUP('Reported Performance Table'!B428,'Master List'!$B$11:$D$19,3,FALSE)</f>
        <v>#N/A</v>
      </c>
      <c r="H428" t="e">
        <f t="shared" si="6"/>
        <v>#N/A</v>
      </c>
      <c r="I428" t="e">
        <f>IF(VLOOKUP('Reported Performance Table'!D428,'Master List'!$B$45:$D$143,3,FALSE)="","No",VLOOKUP('Reported Performance Table'!D428,'Master List'!$B$45:$D$143,3,FALSE))</f>
        <v>#N/A</v>
      </c>
      <c r="J428" s="169" t="str">
        <f>IF('Reported Performance Table'!D428="","",
  IF('Reported Performance Table'!E428="Yes",
   IF('Reported Performance Table'!F428="Premium","Premium_LUNA_CCT","LUNA_CCT"),
   IF('Reported Performance Table'!B428="Outdoor Luminaires",
    IF(OR('Reported Performance Table'!D428="Fuel Pump Canopy Luminaires",'Reported Performance Table'!D428="Sports Lighting"),
     IF('Reported Performance Table'!F428="Premium","Premium_Sports_and_Fuel_Pump_CCT", "Sports_and_Fuel_Pump_CCT"),
     IF('Reported Performance Table'!F428="Premium","Premium_Outdoor_CCT","Outdoor_CCT")),
    IF('Reported Performance Table'!F428="Premium","Premium_CCT","Reported_CCT"))))</f>
        <v/>
      </c>
      <c r="K428" t="str">
        <f>IF('Reported Performance Table'!D428="","",IF(J428="LUNA_CCT",VLOOKUP('Reported Performance Table'!D428,'Master List'!$B$45:$E$143,4,FALSE),"Reported_BUG"))</f>
        <v/>
      </c>
      <c r="L428" t="str">
        <f>IF('Reported Performance Table'!D428="","",IF(AND('Reported Performance Table'!$E428="Yes",OR('Reported Performance Table'!$D428='Master List'!$B$45,'Reported Performance Table'!$D428='Master List'!$B$46,'Reported Performance Table'!$D428='Master List'!$B$47,'Reported Performance Table'!$D428='Master List'!$B$49,'Reported Performance Table'!$D428='Master List'!$B$51,'Reported Performance Table'!$D428='Master List'!$B$115,'Reported Performance Table'!$D428='Master List'!$B$118,'Reported Performance Table'!$D428='Master List'!$B$142)),"LUNA_Dimming","Dimming_Capability_and_Range"))</f>
        <v/>
      </c>
    </row>
    <row r="429" spans="1:12" x14ac:dyDescent="0.3">
      <c r="A429" s="49">
        <v>436</v>
      </c>
      <c r="B429" s="50"/>
      <c r="D429" s="21" t="e">
        <f>VLOOKUP('Reported Performance Table'!C429,'Master List'!$B$22:$C$41,2,FALSE)</f>
        <v>#N/A</v>
      </c>
      <c r="E429" t="e">
        <f>VLOOKUP('Reported Performance Table'!D429,'Master List'!$B$45:$C$143,2,FALSE)</f>
        <v>#N/A</v>
      </c>
      <c r="F429" t="e">
        <f>VLOOKUP('Reported Performance Table'!C429,'Master List'!$B$22:$D$42,3,FALSE)</f>
        <v>#N/A</v>
      </c>
      <c r="G429" s="94" t="e">
        <f>VLOOKUP('Reported Performance Table'!B429,'Master List'!$B$11:$D$19,3,FALSE)</f>
        <v>#N/A</v>
      </c>
      <c r="H429" t="e">
        <f t="shared" si="6"/>
        <v>#N/A</v>
      </c>
      <c r="I429" t="e">
        <f>IF(VLOOKUP('Reported Performance Table'!D429,'Master List'!$B$45:$D$143,3,FALSE)="","No",VLOOKUP('Reported Performance Table'!D429,'Master List'!$B$45:$D$143,3,FALSE))</f>
        <v>#N/A</v>
      </c>
      <c r="J429" s="169" t="str">
        <f>IF('Reported Performance Table'!D429="","",
  IF('Reported Performance Table'!E429="Yes",
   IF('Reported Performance Table'!F429="Premium","Premium_LUNA_CCT","LUNA_CCT"),
   IF('Reported Performance Table'!B429="Outdoor Luminaires",
    IF(OR('Reported Performance Table'!D429="Fuel Pump Canopy Luminaires",'Reported Performance Table'!D429="Sports Lighting"),
     IF('Reported Performance Table'!F429="Premium","Premium_Sports_and_Fuel_Pump_CCT", "Sports_and_Fuel_Pump_CCT"),
     IF('Reported Performance Table'!F429="Premium","Premium_Outdoor_CCT","Outdoor_CCT")),
    IF('Reported Performance Table'!F429="Premium","Premium_CCT","Reported_CCT"))))</f>
        <v/>
      </c>
      <c r="K429" t="str">
        <f>IF('Reported Performance Table'!D429="","",IF(J429="LUNA_CCT",VLOOKUP('Reported Performance Table'!D429,'Master List'!$B$45:$E$143,4,FALSE),"Reported_BUG"))</f>
        <v/>
      </c>
      <c r="L429" t="str">
        <f>IF('Reported Performance Table'!D429="","",IF(AND('Reported Performance Table'!$E429="Yes",OR('Reported Performance Table'!$D429='Master List'!$B$45,'Reported Performance Table'!$D429='Master List'!$B$46,'Reported Performance Table'!$D429='Master List'!$B$47,'Reported Performance Table'!$D429='Master List'!$B$49,'Reported Performance Table'!$D429='Master List'!$B$51,'Reported Performance Table'!$D429='Master List'!$B$115,'Reported Performance Table'!$D429='Master List'!$B$118,'Reported Performance Table'!$D429='Master List'!$B$142)),"LUNA_Dimming","Dimming_Capability_and_Range"))</f>
        <v/>
      </c>
    </row>
    <row r="430" spans="1:12" x14ac:dyDescent="0.3">
      <c r="A430" s="49">
        <v>437</v>
      </c>
      <c r="B430" s="50"/>
      <c r="D430" s="21" t="e">
        <f>VLOOKUP('Reported Performance Table'!C430,'Master List'!$B$22:$C$41,2,FALSE)</f>
        <v>#N/A</v>
      </c>
      <c r="E430" t="e">
        <f>VLOOKUP('Reported Performance Table'!D430,'Master List'!$B$45:$C$143,2,FALSE)</f>
        <v>#N/A</v>
      </c>
      <c r="F430" t="e">
        <f>VLOOKUP('Reported Performance Table'!C430,'Master List'!$B$22:$D$42,3,FALSE)</f>
        <v>#N/A</v>
      </c>
      <c r="G430" s="94" t="e">
        <f>VLOOKUP('Reported Performance Table'!B430,'Master List'!$B$11:$D$19,3,FALSE)</f>
        <v>#N/A</v>
      </c>
      <c r="H430" t="e">
        <f t="shared" si="6"/>
        <v>#N/A</v>
      </c>
      <c r="I430" t="e">
        <f>IF(VLOOKUP('Reported Performance Table'!D430,'Master List'!$B$45:$D$143,3,FALSE)="","No",VLOOKUP('Reported Performance Table'!D430,'Master List'!$B$45:$D$143,3,FALSE))</f>
        <v>#N/A</v>
      </c>
      <c r="J430" s="169" t="str">
        <f>IF('Reported Performance Table'!D430="","",
  IF('Reported Performance Table'!E430="Yes",
   IF('Reported Performance Table'!F430="Premium","Premium_LUNA_CCT","LUNA_CCT"),
   IF('Reported Performance Table'!B430="Outdoor Luminaires",
    IF(OR('Reported Performance Table'!D430="Fuel Pump Canopy Luminaires",'Reported Performance Table'!D430="Sports Lighting"),
     IF('Reported Performance Table'!F430="Premium","Premium_Sports_and_Fuel_Pump_CCT", "Sports_and_Fuel_Pump_CCT"),
     IF('Reported Performance Table'!F430="Premium","Premium_Outdoor_CCT","Outdoor_CCT")),
    IF('Reported Performance Table'!F430="Premium","Premium_CCT","Reported_CCT"))))</f>
        <v/>
      </c>
      <c r="K430" t="str">
        <f>IF('Reported Performance Table'!D430="","",IF(J430="LUNA_CCT",VLOOKUP('Reported Performance Table'!D430,'Master List'!$B$45:$E$143,4,FALSE),"Reported_BUG"))</f>
        <v/>
      </c>
      <c r="L430" t="str">
        <f>IF('Reported Performance Table'!D430="","",IF(AND('Reported Performance Table'!$E430="Yes",OR('Reported Performance Table'!$D430='Master List'!$B$45,'Reported Performance Table'!$D430='Master List'!$B$46,'Reported Performance Table'!$D430='Master List'!$B$47,'Reported Performance Table'!$D430='Master List'!$B$49,'Reported Performance Table'!$D430='Master List'!$B$51,'Reported Performance Table'!$D430='Master List'!$B$115,'Reported Performance Table'!$D430='Master List'!$B$118,'Reported Performance Table'!$D430='Master List'!$B$142)),"LUNA_Dimming","Dimming_Capability_and_Range"))</f>
        <v/>
      </c>
    </row>
    <row r="431" spans="1:12" x14ac:dyDescent="0.3">
      <c r="A431" s="49">
        <v>438</v>
      </c>
      <c r="B431" s="50"/>
      <c r="D431" s="21" t="e">
        <f>VLOOKUP('Reported Performance Table'!C431,'Master List'!$B$22:$C$41,2,FALSE)</f>
        <v>#N/A</v>
      </c>
      <c r="E431" t="e">
        <f>VLOOKUP('Reported Performance Table'!D431,'Master List'!$B$45:$C$143,2,FALSE)</f>
        <v>#N/A</v>
      </c>
      <c r="F431" t="e">
        <f>VLOOKUP('Reported Performance Table'!C431,'Master List'!$B$22:$D$42,3,FALSE)</f>
        <v>#N/A</v>
      </c>
      <c r="G431" s="94" t="e">
        <f>VLOOKUP('Reported Performance Table'!B431,'Master List'!$B$11:$D$19,3,FALSE)</f>
        <v>#N/A</v>
      </c>
      <c r="H431" t="e">
        <f t="shared" si="6"/>
        <v>#N/A</v>
      </c>
      <c r="I431" t="e">
        <f>IF(VLOOKUP('Reported Performance Table'!D431,'Master List'!$B$45:$D$143,3,FALSE)="","No",VLOOKUP('Reported Performance Table'!D431,'Master List'!$B$45:$D$143,3,FALSE))</f>
        <v>#N/A</v>
      </c>
      <c r="J431" s="169" t="str">
        <f>IF('Reported Performance Table'!D431="","",
  IF('Reported Performance Table'!E431="Yes",
   IF('Reported Performance Table'!F431="Premium","Premium_LUNA_CCT","LUNA_CCT"),
   IF('Reported Performance Table'!B431="Outdoor Luminaires",
    IF(OR('Reported Performance Table'!D431="Fuel Pump Canopy Luminaires",'Reported Performance Table'!D431="Sports Lighting"),
     IF('Reported Performance Table'!F431="Premium","Premium_Sports_and_Fuel_Pump_CCT", "Sports_and_Fuel_Pump_CCT"),
     IF('Reported Performance Table'!F431="Premium","Premium_Outdoor_CCT","Outdoor_CCT")),
    IF('Reported Performance Table'!F431="Premium","Premium_CCT","Reported_CCT"))))</f>
        <v/>
      </c>
      <c r="K431" t="str">
        <f>IF('Reported Performance Table'!D431="","",IF(J431="LUNA_CCT",VLOOKUP('Reported Performance Table'!D431,'Master List'!$B$45:$E$143,4,FALSE),"Reported_BUG"))</f>
        <v/>
      </c>
      <c r="L431" t="str">
        <f>IF('Reported Performance Table'!D431="","",IF(AND('Reported Performance Table'!$E431="Yes",OR('Reported Performance Table'!$D431='Master List'!$B$45,'Reported Performance Table'!$D431='Master List'!$B$46,'Reported Performance Table'!$D431='Master List'!$B$47,'Reported Performance Table'!$D431='Master List'!$B$49,'Reported Performance Table'!$D431='Master List'!$B$51,'Reported Performance Table'!$D431='Master List'!$B$115,'Reported Performance Table'!$D431='Master List'!$B$118,'Reported Performance Table'!$D431='Master List'!$B$142)),"LUNA_Dimming","Dimming_Capability_and_Range"))</f>
        <v/>
      </c>
    </row>
    <row r="432" spans="1:12" x14ac:dyDescent="0.3">
      <c r="A432" s="49">
        <v>439</v>
      </c>
      <c r="B432" s="50"/>
      <c r="D432" s="21" t="e">
        <f>VLOOKUP('Reported Performance Table'!C432,'Master List'!$B$22:$C$41,2,FALSE)</f>
        <v>#N/A</v>
      </c>
      <c r="E432" t="e">
        <f>VLOOKUP('Reported Performance Table'!D432,'Master List'!$B$45:$C$143,2,FALSE)</f>
        <v>#N/A</v>
      </c>
      <c r="F432" t="e">
        <f>VLOOKUP('Reported Performance Table'!C432,'Master List'!$B$22:$D$42,3,FALSE)</f>
        <v>#N/A</v>
      </c>
      <c r="G432" s="94" t="e">
        <f>VLOOKUP('Reported Performance Table'!B432,'Master List'!$B$11:$D$19,3,FALSE)</f>
        <v>#N/A</v>
      </c>
      <c r="H432" t="e">
        <f t="shared" si="6"/>
        <v>#N/A</v>
      </c>
      <c r="I432" t="e">
        <f>IF(VLOOKUP('Reported Performance Table'!D432,'Master List'!$B$45:$D$143,3,FALSE)="","No",VLOOKUP('Reported Performance Table'!D432,'Master List'!$B$45:$D$143,3,FALSE))</f>
        <v>#N/A</v>
      </c>
      <c r="J432" s="169" t="str">
        <f>IF('Reported Performance Table'!D432="","",
  IF('Reported Performance Table'!E432="Yes",
   IF('Reported Performance Table'!F432="Premium","Premium_LUNA_CCT","LUNA_CCT"),
   IF('Reported Performance Table'!B432="Outdoor Luminaires",
    IF(OR('Reported Performance Table'!D432="Fuel Pump Canopy Luminaires",'Reported Performance Table'!D432="Sports Lighting"),
     IF('Reported Performance Table'!F432="Premium","Premium_Sports_and_Fuel_Pump_CCT", "Sports_and_Fuel_Pump_CCT"),
     IF('Reported Performance Table'!F432="Premium","Premium_Outdoor_CCT","Outdoor_CCT")),
    IF('Reported Performance Table'!F432="Premium","Premium_CCT","Reported_CCT"))))</f>
        <v/>
      </c>
      <c r="K432" t="str">
        <f>IF('Reported Performance Table'!D432="","",IF(J432="LUNA_CCT",VLOOKUP('Reported Performance Table'!D432,'Master List'!$B$45:$E$143,4,FALSE),"Reported_BUG"))</f>
        <v/>
      </c>
      <c r="L432" t="str">
        <f>IF('Reported Performance Table'!D432="","",IF(AND('Reported Performance Table'!$E432="Yes",OR('Reported Performance Table'!$D432='Master List'!$B$45,'Reported Performance Table'!$D432='Master List'!$B$46,'Reported Performance Table'!$D432='Master List'!$B$47,'Reported Performance Table'!$D432='Master List'!$B$49,'Reported Performance Table'!$D432='Master List'!$B$51,'Reported Performance Table'!$D432='Master List'!$B$115,'Reported Performance Table'!$D432='Master List'!$B$118,'Reported Performance Table'!$D432='Master List'!$B$142)),"LUNA_Dimming","Dimming_Capability_and_Range"))</f>
        <v/>
      </c>
    </row>
    <row r="433" spans="1:12" x14ac:dyDescent="0.3">
      <c r="A433" s="49">
        <v>440</v>
      </c>
      <c r="B433" s="50"/>
      <c r="D433" s="21" t="e">
        <f>VLOOKUP('Reported Performance Table'!C433,'Master List'!$B$22:$C$41,2,FALSE)</f>
        <v>#N/A</v>
      </c>
      <c r="E433" t="e">
        <f>VLOOKUP('Reported Performance Table'!D433,'Master List'!$B$45:$C$143,2,FALSE)</f>
        <v>#N/A</v>
      </c>
      <c r="F433" t="e">
        <f>VLOOKUP('Reported Performance Table'!C433,'Master List'!$B$22:$D$42,3,FALSE)</f>
        <v>#N/A</v>
      </c>
      <c r="G433" s="94" t="e">
        <f>VLOOKUP('Reported Performance Table'!B433,'Master List'!$B$11:$D$19,3,FALSE)</f>
        <v>#N/A</v>
      </c>
      <c r="H433" t="e">
        <f t="shared" si="6"/>
        <v>#N/A</v>
      </c>
      <c r="I433" t="e">
        <f>IF(VLOOKUP('Reported Performance Table'!D433,'Master List'!$B$45:$D$143,3,FALSE)="","No",VLOOKUP('Reported Performance Table'!D433,'Master List'!$B$45:$D$143,3,FALSE))</f>
        <v>#N/A</v>
      </c>
      <c r="J433" s="169" t="str">
        <f>IF('Reported Performance Table'!D433="","",
  IF('Reported Performance Table'!E433="Yes",
   IF('Reported Performance Table'!F433="Premium","Premium_LUNA_CCT","LUNA_CCT"),
   IF('Reported Performance Table'!B433="Outdoor Luminaires",
    IF(OR('Reported Performance Table'!D433="Fuel Pump Canopy Luminaires",'Reported Performance Table'!D433="Sports Lighting"),
     IF('Reported Performance Table'!F433="Premium","Premium_Sports_and_Fuel_Pump_CCT", "Sports_and_Fuel_Pump_CCT"),
     IF('Reported Performance Table'!F433="Premium","Premium_Outdoor_CCT","Outdoor_CCT")),
    IF('Reported Performance Table'!F433="Premium","Premium_CCT","Reported_CCT"))))</f>
        <v/>
      </c>
      <c r="K433" t="str">
        <f>IF('Reported Performance Table'!D433="","",IF(J433="LUNA_CCT",VLOOKUP('Reported Performance Table'!D433,'Master List'!$B$45:$E$143,4,FALSE),"Reported_BUG"))</f>
        <v/>
      </c>
      <c r="L433" t="str">
        <f>IF('Reported Performance Table'!D433="","",IF(AND('Reported Performance Table'!$E433="Yes",OR('Reported Performance Table'!$D433='Master List'!$B$45,'Reported Performance Table'!$D433='Master List'!$B$46,'Reported Performance Table'!$D433='Master List'!$B$47,'Reported Performance Table'!$D433='Master List'!$B$49,'Reported Performance Table'!$D433='Master List'!$B$51,'Reported Performance Table'!$D433='Master List'!$B$115,'Reported Performance Table'!$D433='Master List'!$B$118,'Reported Performance Table'!$D433='Master List'!$B$142)),"LUNA_Dimming","Dimming_Capability_and_Range"))</f>
        <v/>
      </c>
    </row>
    <row r="434" spans="1:12" x14ac:dyDescent="0.3">
      <c r="A434" s="49">
        <v>441</v>
      </c>
      <c r="B434" s="50"/>
      <c r="D434" s="21" t="e">
        <f>VLOOKUP('Reported Performance Table'!C434,'Master List'!$B$22:$C$41,2,FALSE)</f>
        <v>#N/A</v>
      </c>
      <c r="E434" t="e">
        <f>VLOOKUP('Reported Performance Table'!D434,'Master List'!$B$45:$C$143,2,FALSE)</f>
        <v>#N/A</v>
      </c>
      <c r="F434" t="e">
        <f>VLOOKUP('Reported Performance Table'!C434,'Master List'!$B$22:$D$42,3,FALSE)</f>
        <v>#N/A</v>
      </c>
      <c r="G434" s="94" t="e">
        <f>VLOOKUP('Reported Performance Table'!B434,'Master List'!$B$11:$D$19,3,FALSE)</f>
        <v>#N/A</v>
      </c>
      <c r="H434" t="e">
        <f t="shared" si="6"/>
        <v>#N/A</v>
      </c>
      <c r="I434" t="e">
        <f>IF(VLOOKUP('Reported Performance Table'!D434,'Master List'!$B$45:$D$143,3,FALSE)="","No",VLOOKUP('Reported Performance Table'!D434,'Master List'!$B$45:$D$143,3,FALSE))</f>
        <v>#N/A</v>
      </c>
      <c r="J434" s="169" t="str">
        <f>IF('Reported Performance Table'!D434="","",
  IF('Reported Performance Table'!E434="Yes",
   IF('Reported Performance Table'!F434="Premium","Premium_LUNA_CCT","LUNA_CCT"),
   IF('Reported Performance Table'!B434="Outdoor Luminaires",
    IF(OR('Reported Performance Table'!D434="Fuel Pump Canopy Luminaires",'Reported Performance Table'!D434="Sports Lighting"),
     IF('Reported Performance Table'!F434="Premium","Premium_Sports_and_Fuel_Pump_CCT", "Sports_and_Fuel_Pump_CCT"),
     IF('Reported Performance Table'!F434="Premium","Premium_Outdoor_CCT","Outdoor_CCT")),
    IF('Reported Performance Table'!F434="Premium","Premium_CCT","Reported_CCT"))))</f>
        <v/>
      </c>
      <c r="K434" t="str">
        <f>IF('Reported Performance Table'!D434="","",IF(J434="LUNA_CCT",VLOOKUP('Reported Performance Table'!D434,'Master List'!$B$45:$E$143,4,FALSE),"Reported_BUG"))</f>
        <v/>
      </c>
      <c r="L434" t="str">
        <f>IF('Reported Performance Table'!D434="","",IF(AND('Reported Performance Table'!$E434="Yes",OR('Reported Performance Table'!$D434='Master List'!$B$45,'Reported Performance Table'!$D434='Master List'!$B$46,'Reported Performance Table'!$D434='Master List'!$B$47,'Reported Performance Table'!$D434='Master List'!$B$49,'Reported Performance Table'!$D434='Master List'!$B$51,'Reported Performance Table'!$D434='Master List'!$B$115,'Reported Performance Table'!$D434='Master List'!$B$118,'Reported Performance Table'!$D434='Master List'!$B$142)),"LUNA_Dimming","Dimming_Capability_and_Range"))</f>
        <v/>
      </c>
    </row>
    <row r="435" spans="1:12" x14ac:dyDescent="0.3">
      <c r="A435" s="49">
        <v>442</v>
      </c>
      <c r="B435" s="50"/>
      <c r="D435" s="21" t="e">
        <f>VLOOKUP('Reported Performance Table'!C435,'Master List'!$B$22:$C$41,2,FALSE)</f>
        <v>#N/A</v>
      </c>
      <c r="E435" t="e">
        <f>VLOOKUP('Reported Performance Table'!D435,'Master List'!$B$45:$C$143,2,FALSE)</f>
        <v>#N/A</v>
      </c>
      <c r="F435" t="e">
        <f>VLOOKUP('Reported Performance Table'!C435,'Master List'!$B$22:$D$42,3,FALSE)</f>
        <v>#N/A</v>
      </c>
      <c r="G435" s="94" t="e">
        <f>VLOOKUP('Reported Performance Table'!B435,'Master List'!$B$11:$D$19,3,FALSE)</f>
        <v>#N/A</v>
      </c>
      <c r="H435" t="e">
        <f t="shared" si="6"/>
        <v>#N/A</v>
      </c>
      <c r="I435" t="e">
        <f>IF(VLOOKUP('Reported Performance Table'!D435,'Master List'!$B$45:$D$143,3,FALSE)="","No",VLOOKUP('Reported Performance Table'!D435,'Master List'!$B$45:$D$143,3,FALSE))</f>
        <v>#N/A</v>
      </c>
      <c r="J435" s="169" t="str">
        <f>IF('Reported Performance Table'!D435="","",
  IF('Reported Performance Table'!E435="Yes",
   IF('Reported Performance Table'!F435="Premium","Premium_LUNA_CCT","LUNA_CCT"),
   IF('Reported Performance Table'!B435="Outdoor Luminaires",
    IF(OR('Reported Performance Table'!D435="Fuel Pump Canopy Luminaires",'Reported Performance Table'!D435="Sports Lighting"),
     IF('Reported Performance Table'!F435="Premium","Premium_Sports_and_Fuel_Pump_CCT", "Sports_and_Fuel_Pump_CCT"),
     IF('Reported Performance Table'!F435="Premium","Premium_Outdoor_CCT","Outdoor_CCT")),
    IF('Reported Performance Table'!F435="Premium","Premium_CCT","Reported_CCT"))))</f>
        <v/>
      </c>
      <c r="K435" t="str">
        <f>IF('Reported Performance Table'!D435="","",IF(J435="LUNA_CCT",VLOOKUP('Reported Performance Table'!D435,'Master List'!$B$45:$E$143,4,FALSE),"Reported_BUG"))</f>
        <v/>
      </c>
      <c r="L435" t="str">
        <f>IF('Reported Performance Table'!D435="","",IF(AND('Reported Performance Table'!$E435="Yes",OR('Reported Performance Table'!$D435='Master List'!$B$45,'Reported Performance Table'!$D435='Master List'!$B$46,'Reported Performance Table'!$D435='Master List'!$B$47,'Reported Performance Table'!$D435='Master List'!$B$49,'Reported Performance Table'!$D435='Master List'!$B$51,'Reported Performance Table'!$D435='Master List'!$B$115,'Reported Performance Table'!$D435='Master List'!$B$118,'Reported Performance Table'!$D435='Master List'!$B$142)),"LUNA_Dimming","Dimming_Capability_and_Range"))</f>
        <v/>
      </c>
    </row>
    <row r="436" spans="1:12" x14ac:dyDescent="0.3">
      <c r="A436" s="49">
        <v>443</v>
      </c>
      <c r="B436" s="50"/>
      <c r="D436" s="21" t="e">
        <f>VLOOKUP('Reported Performance Table'!C436,'Master List'!$B$22:$C$41,2,FALSE)</f>
        <v>#N/A</v>
      </c>
      <c r="E436" t="e">
        <f>VLOOKUP('Reported Performance Table'!D436,'Master List'!$B$45:$C$143,2,FALSE)</f>
        <v>#N/A</v>
      </c>
      <c r="F436" t="e">
        <f>VLOOKUP('Reported Performance Table'!C436,'Master List'!$B$22:$D$42,3,FALSE)</f>
        <v>#N/A</v>
      </c>
      <c r="G436" s="94" t="e">
        <f>VLOOKUP('Reported Performance Table'!B436,'Master List'!$B$11:$D$19,3,FALSE)</f>
        <v>#N/A</v>
      </c>
      <c r="H436" t="e">
        <f t="shared" si="6"/>
        <v>#N/A</v>
      </c>
      <c r="I436" t="e">
        <f>IF(VLOOKUP('Reported Performance Table'!D436,'Master List'!$B$45:$D$143,3,FALSE)="","No",VLOOKUP('Reported Performance Table'!D436,'Master List'!$B$45:$D$143,3,FALSE))</f>
        <v>#N/A</v>
      </c>
      <c r="J436" s="169" t="str">
        <f>IF('Reported Performance Table'!D436="","",
  IF('Reported Performance Table'!E436="Yes",
   IF('Reported Performance Table'!F436="Premium","Premium_LUNA_CCT","LUNA_CCT"),
   IF('Reported Performance Table'!B436="Outdoor Luminaires",
    IF(OR('Reported Performance Table'!D436="Fuel Pump Canopy Luminaires",'Reported Performance Table'!D436="Sports Lighting"),
     IF('Reported Performance Table'!F436="Premium","Premium_Sports_and_Fuel_Pump_CCT", "Sports_and_Fuel_Pump_CCT"),
     IF('Reported Performance Table'!F436="Premium","Premium_Outdoor_CCT","Outdoor_CCT")),
    IF('Reported Performance Table'!F436="Premium","Premium_CCT","Reported_CCT"))))</f>
        <v/>
      </c>
      <c r="K436" t="str">
        <f>IF('Reported Performance Table'!D436="","",IF(J436="LUNA_CCT",VLOOKUP('Reported Performance Table'!D436,'Master List'!$B$45:$E$143,4,FALSE),"Reported_BUG"))</f>
        <v/>
      </c>
      <c r="L436" t="str">
        <f>IF('Reported Performance Table'!D436="","",IF(AND('Reported Performance Table'!$E436="Yes",OR('Reported Performance Table'!$D436='Master List'!$B$45,'Reported Performance Table'!$D436='Master List'!$B$46,'Reported Performance Table'!$D436='Master List'!$B$47,'Reported Performance Table'!$D436='Master List'!$B$49,'Reported Performance Table'!$D436='Master List'!$B$51,'Reported Performance Table'!$D436='Master List'!$B$115,'Reported Performance Table'!$D436='Master List'!$B$118,'Reported Performance Table'!$D436='Master List'!$B$142)),"LUNA_Dimming","Dimming_Capability_and_Range"))</f>
        <v/>
      </c>
    </row>
    <row r="437" spans="1:12" x14ac:dyDescent="0.3">
      <c r="A437" s="49">
        <v>444</v>
      </c>
      <c r="B437" s="50"/>
      <c r="D437" s="21" t="e">
        <f>VLOOKUP('Reported Performance Table'!C437,'Master List'!$B$22:$C$41,2,FALSE)</f>
        <v>#N/A</v>
      </c>
      <c r="E437" t="e">
        <f>VLOOKUP('Reported Performance Table'!D437,'Master List'!$B$45:$C$143,2,FALSE)</f>
        <v>#N/A</v>
      </c>
      <c r="F437" t="e">
        <f>VLOOKUP('Reported Performance Table'!C437,'Master List'!$B$22:$D$42,3,FALSE)</f>
        <v>#N/A</v>
      </c>
      <c r="G437" s="94" t="e">
        <f>VLOOKUP('Reported Performance Table'!B437,'Master List'!$B$11:$D$19,3,FALSE)</f>
        <v>#N/A</v>
      </c>
      <c r="H437" t="e">
        <f t="shared" si="6"/>
        <v>#N/A</v>
      </c>
      <c r="I437" t="e">
        <f>IF(VLOOKUP('Reported Performance Table'!D437,'Master List'!$B$45:$D$143,3,FALSE)="","No",VLOOKUP('Reported Performance Table'!D437,'Master List'!$B$45:$D$143,3,FALSE))</f>
        <v>#N/A</v>
      </c>
      <c r="J437" s="169" t="str">
        <f>IF('Reported Performance Table'!D437="","",
  IF('Reported Performance Table'!E437="Yes",
   IF('Reported Performance Table'!F437="Premium","Premium_LUNA_CCT","LUNA_CCT"),
   IF('Reported Performance Table'!B437="Outdoor Luminaires",
    IF(OR('Reported Performance Table'!D437="Fuel Pump Canopy Luminaires",'Reported Performance Table'!D437="Sports Lighting"),
     IF('Reported Performance Table'!F437="Premium","Premium_Sports_and_Fuel_Pump_CCT", "Sports_and_Fuel_Pump_CCT"),
     IF('Reported Performance Table'!F437="Premium","Premium_Outdoor_CCT","Outdoor_CCT")),
    IF('Reported Performance Table'!F437="Premium","Premium_CCT","Reported_CCT"))))</f>
        <v/>
      </c>
      <c r="K437" t="str">
        <f>IF('Reported Performance Table'!D437="","",IF(J437="LUNA_CCT",VLOOKUP('Reported Performance Table'!D437,'Master List'!$B$45:$E$143,4,FALSE),"Reported_BUG"))</f>
        <v/>
      </c>
      <c r="L437" t="str">
        <f>IF('Reported Performance Table'!D437="","",IF(AND('Reported Performance Table'!$E437="Yes",OR('Reported Performance Table'!$D437='Master List'!$B$45,'Reported Performance Table'!$D437='Master List'!$B$46,'Reported Performance Table'!$D437='Master List'!$B$47,'Reported Performance Table'!$D437='Master List'!$B$49,'Reported Performance Table'!$D437='Master List'!$B$51,'Reported Performance Table'!$D437='Master List'!$B$115,'Reported Performance Table'!$D437='Master List'!$B$118,'Reported Performance Table'!$D437='Master List'!$B$142)),"LUNA_Dimming","Dimming_Capability_and_Range"))</f>
        <v/>
      </c>
    </row>
    <row r="438" spans="1:12" x14ac:dyDescent="0.3">
      <c r="A438" s="49">
        <v>445</v>
      </c>
      <c r="B438" s="50"/>
      <c r="D438" s="21" t="e">
        <f>VLOOKUP('Reported Performance Table'!C438,'Master List'!$B$22:$C$41,2,FALSE)</f>
        <v>#N/A</v>
      </c>
      <c r="E438" t="e">
        <f>VLOOKUP('Reported Performance Table'!D438,'Master List'!$B$45:$C$143,2,FALSE)</f>
        <v>#N/A</v>
      </c>
      <c r="F438" t="e">
        <f>VLOOKUP('Reported Performance Table'!C438,'Master List'!$B$22:$D$42,3,FALSE)</f>
        <v>#N/A</v>
      </c>
      <c r="G438" s="94" t="e">
        <f>VLOOKUP('Reported Performance Table'!B438,'Master List'!$B$11:$D$19,3,FALSE)</f>
        <v>#N/A</v>
      </c>
      <c r="H438" t="e">
        <f t="shared" si="6"/>
        <v>#N/A</v>
      </c>
      <c r="I438" t="e">
        <f>IF(VLOOKUP('Reported Performance Table'!D438,'Master List'!$B$45:$D$143,3,FALSE)="","No",VLOOKUP('Reported Performance Table'!D438,'Master List'!$B$45:$D$143,3,FALSE))</f>
        <v>#N/A</v>
      </c>
      <c r="J438" s="169" t="str">
        <f>IF('Reported Performance Table'!D438="","",
  IF('Reported Performance Table'!E438="Yes",
   IF('Reported Performance Table'!F438="Premium","Premium_LUNA_CCT","LUNA_CCT"),
   IF('Reported Performance Table'!B438="Outdoor Luminaires",
    IF(OR('Reported Performance Table'!D438="Fuel Pump Canopy Luminaires",'Reported Performance Table'!D438="Sports Lighting"),
     IF('Reported Performance Table'!F438="Premium","Premium_Sports_and_Fuel_Pump_CCT", "Sports_and_Fuel_Pump_CCT"),
     IF('Reported Performance Table'!F438="Premium","Premium_Outdoor_CCT","Outdoor_CCT")),
    IF('Reported Performance Table'!F438="Premium","Premium_CCT","Reported_CCT"))))</f>
        <v/>
      </c>
      <c r="K438" t="str">
        <f>IF('Reported Performance Table'!D438="","",IF(J438="LUNA_CCT",VLOOKUP('Reported Performance Table'!D438,'Master List'!$B$45:$E$143,4,FALSE),"Reported_BUG"))</f>
        <v/>
      </c>
      <c r="L438" t="str">
        <f>IF('Reported Performance Table'!D438="","",IF(AND('Reported Performance Table'!$E438="Yes",OR('Reported Performance Table'!$D438='Master List'!$B$45,'Reported Performance Table'!$D438='Master List'!$B$46,'Reported Performance Table'!$D438='Master List'!$B$47,'Reported Performance Table'!$D438='Master List'!$B$49,'Reported Performance Table'!$D438='Master List'!$B$51,'Reported Performance Table'!$D438='Master List'!$B$115,'Reported Performance Table'!$D438='Master List'!$B$118,'Reported Performance Table'!$D438='Master List'!$B$142)),"LUNA_Dimming","Dimming_Capability_and_Range"))</f>
        <v/>
      </c>
    </row>
    <row r="439" spans="1:12" x14ac:dyDescent="0.3">
      <c r="A439" s="49">
        <v>446</v>
      </c>
      <c r="B439" s="50"/>
      <c r="D439" s="21" t="e">
        <f>VLOOKUP('Reported Performance Table'!C439,'Master List'!$B$22:$C$41,2,FALSE)</f>
        <v>#N/A</v>
      </c>
      <c r="E439" t="e">
        <f>VLOOKUP('Reported Performance Table'!D439,'Master List'!$B$45:$C$143,2,FALSE)</f>
        <v>#N/A</v>
      </c>
      <c r="F439" t="e">
        <f>VLOOKUP('Reported Performance Table'!C439,'Master List'!$B$22:$D$42,3,FALSE)</f>
        <v>#N/A</v>
      </c>
      <c r="G439" s="94" t="e">
        <f>VLOOKUP('Reported Performance Table'!B439,'Master List'!$B$11:$D$19,3,FALSE)</f>
        <v>#N/A</v>
      </c>
      <c r="H439" t="e">
        <f t="shared" si="6"/>
        <v>#N/A</v>
      </c>
      <c r="I439" t="e">
        <f>IF(VLOOKUP('Reported Performance Table'!D439,'Master List'!$B$45:$D$143,3,FALSE)="","No",VLOOKUP('Reported Performance Table'!D439,'Master List'!$B$45:$D$143,3,FALSE))</f>
        <v>#N/A</v>
      </c>
      <c r="J439" s="169" t="str">
        <f>IF('Reported Performance Table'!D439="","",
  IF('Reported Performance Table'!E439="Yes",
   IF('Reported Performance Table'!F439="Premium","Premium_LUNA_CCT","LUNA_CCT"),
   IF('Reported Performance Table'!B439="Outdoor Luminaires",
    IF(OR('Reported Performance Table'!D439="Fuel Pump Canopy Luminaires",'Reported Performance Table'!D439="Sports Lighting"),
     IF('Reported Performance Table'!F439="Premium","Premium_Sports_and_Fuel_Pump_CCT", "Sports_and_Fuel_Pump_CCT"),
     IF('Reported Performance Table'!F439="Premium","Premium_Outdoor_CCT","Outdoor_CCT")),
    IF('Reported Performance Table'!F439="Premium","Premium_CCT","Reported_CCT"))))</f>
        <v/>
      </c>
      <c r="K439" t="str">
        <f>IF('Reported Performance Table'!D439="","",IF(J439="LUNA_CCT",VLOOKUP('Reported Performance Table'!D439,'Master List'!$B$45:$E$143,4,FALSE),"Reported_BUG"))</f>
        <v/>
      </c>
      <c r="L439" t="str">
        <f>IF('Reported Performance Table'!D439="","",IF(AND('Reported Performance Table'!$E439="Yes",OR('Reported Performance Table'!$D439='Master List'!$B$45,'Reported Performance Table'!$D439='Master List'!$B$46,'Reported Performance Table'!$D439='Master List'!$B$47,'Reported Performance Table'!$D439='Master List'!$B$49,'Reported Performance Table'!$D439='Master List'!$B$51,'Reported Performance Table'!$D439='Master List'!$B$115,'Reported Performance Table'!$D439='Master List'!$B$118,'Reported Performance Table'!$D439='Master List'!$B$142)),"LUNA_Dimming","Dimming_Capability_and_Range"))</f>
        <v/>
      </c>
    </row>
    <row r="440" spans="1:12" x14ac:dyDescent="0.3">
      <c r="A440" s="49">
        <v>447</v>
      </c>
      <c r="B440" s="50"/>
      <c r="D440" s="21" t="e">
        <f>VLOOKUP('Reported Performance Table'!C440,'Master List'!$B$22:$C$41,2,FALSE)</f>
        <v>#N/A</v>
      </c>
      <c r="E440" t="e">
        <f>VLOOKUP('Reported Performance Table'!D440,'Master List'!$B$45:$C$143,2,FALSE)</f>
        <v>#N/A</v>
      </c>
      <c r="F440" t="e">
        <f>VLOOKUP('Reported Performance Table'!C440,'Master List'!$B$22:$D$42,3,FALSE)</f>
        <v>#N/A</v>
      </c>
      <c r="G440" s="94" t="e">
        <f>VLOOKUP('Reported Performance Table'!B440,'Master List'!$B$11:$D$19,3,FALSE)</f>
        <v>#N/A</v>
      </c>
      <c r="H440" t="e">
        <f t="shared" si="6"/>
        <v>#N/A</v>
      </c>
      <c r="I440" t="e">
        <f>IF(VLOOKUP('Reported Performance Table'!D440,'Master List'!$B$45:$D$143,3,FALSE)="","No",VLOOKUP('Reported Performance Table'!D440,'Master List'!$B$45:$D$143,3,FALSE))</f>
        <v>#N/A</v>
      </c>
      <c r="J440" s="169" t="str">
        <f>IF('Reported Performance Table'!D440="","",
  IF('Reported Performance Table'!E440="Yes",
   IF('Reported Performance Table'!F440="Premium","Premium_LUNA_CCT","LUNA_CCT"),
   IF('Reported Performance Table'!B440="Outdoor Luminaires",
    IF(OR('Reported Performance Table'!D440="Fuel Pump Canopy Luminaires",'Reported Performance Table'!D440="Sports Lighting"),
     IF('Reported Performance Table'!F440="Premium","Premium_Sports_and_Fuel_Pump_CCT", "Sports_and_Fuel_Pump_CCT"),
     IF('Reported Performance Table'!F440="Premium","Premium_Outdoor_CCT","Outdoor_CCT")),
    IF('Reported Performance Table'!F440="Premium","Premium_CCT","Reported_CCT"))))</f>
        <v/>
      </c>
      <c r="K440" t="str">
        <f>IF('Reported Performance Table'!D440="","",IF(J440="LUNA_CCT",VLOOKUP('Reported Performance Table'!D440,'Master List'!$B$45:$E$143,4,FALSE),"Reported_BUG"))</f>
        <v/>
      </c>
      <c r="L440" t="str">
        <f>IF('Reported Performance Table'!D440="","",IF(AND('Reported Performance Table'!$E440="Yes",OR('Reported Performance Table'!$D440='Master List'!$B$45,'Reported Performance Table'!$D440='Master List'!$B$46,'Reported Performance Table'!$D440='Master List'!$B$47,'Reported Performance Table'!$D440='Master List'!$B$49,'Reported Performance Table'!$D440='Master List'!$B$51,'Reported Performance Table'!$D440='Master List'!$B$115,'Reported Performance Table'!$D440='Master List'!$B$118,'Reported Performance Table'!$D440='Master List'!$B$142)),"LUNA_Dimming","Dimming_Capability_and_Range"))</f>
        <v/>
      </c>
    </row>
    <row r="441" spans="1:12" x14ac:dyDescent="0.3">
      <c r="A441" s="49">
        <v>448</v>
      </c>
      <c r="B441" s="50"/>
      <c r="D441" s="21" t="e">
        <f>VLOOKUP('Reported Performance Table'!C441,'Master List'!$B$22:$C$41,2,FALSE)</f>
        <v>#N/A</v>
      </c>
      <c r="E441" t="e">
        <f>VLOOKUP('Reported Performance Table'!D441,'Master List'!$B$45:$C$143,2,FALSE)</f>
        <v>#N/A</v>
      </c>
      <c r="F441" t="e">
        <f>VLOOKUP('Reported Performance Table'!C441,'Master List'!$B$22:$D$42,3,FALSE)</f>
        <v>#N/A</v>
      </c>
      <c r="G441" s="94" t="e">
        <f>VLOOKUP('Reported Performance Table'!B441,'Master List'!$B$11:$D$19,3,FALSE)</f>
        <v>#N/A</v>
      </c>
      <c r="H441" t="e">
        <f t="shared" si="6"/>
        <v>#N/A</v>
      </c>
      <c r="I441" t="e">
        <f>IF(VLOOKUP('Reported Performance Table'!D441,'Master List'!$B$45:$D$143,3,FALSE)="","No",VLOOKUP('Reported Performance Table'!D441,'Master List'!$B$45:$D$143,3,FALSE))</f>
        <v>#N/A</v>
      </c>
      <c r="J441" s="169" t="str">
        <f>IF('Reported Performance Table'!D441="","",
  IF('Reported Performance Table'!E441="Yes",
   IF('Reported Performance Table'!F441="Premium","Premium_LUNA_CCT","LUNA_CCT"),
   IF('Reported Performance Table'!B441="Outdoor Luminaires",
    IF(OR('Reported Performance Table'!D441="Fuel Pump Canopy Luminaires",'Reported Performance Table'!D441="Sports Lighting"),
     IF('Reported Performance Table'!F441="Premium","Premium_Sports_and_Fuel_Pump_CCT", "Sports_and_Fuel_Pump_CCT"),
     IF('Reported Performance Table'!F441="Premium","Premium_Outdoor_CCT","Outdoor_CCT")),
    IF('Reported Performance Table'!F441="Premium","Premium_CCT","Reported_CCT"))))</f>
        <v/>
      </c>
      <c r="K441" t="str">
        <f>IF('Reported Performance Table'!D441="","",IF(J441="LUNA_CCT",VLOOKUP('Reported Performance Table'!D441,'Master List'!$B$45:$E$143,4,FALSE),"Reported_BUG"))</f>
        <v/>
      </c>
      <c r="L441" t="str">
        <f>IF('Reported Performance Table'!D441="","",IF(AND('Reported Performance Table'!$E441="Yes",OR('Reported Performance Table'!$D441='Master List'!$B$45,'Reported Performance Table'!$D441='Master List'!$B$46,'Reported Performance Table'!$D441='Master List'!$B$47,'Reported Performance Table'!$D441='Master List'!$B$49,'Reported Performance Table'!$D441='Master List'!$B$51,'Reported Performance Table'!$D441='Master List'!$B$115,'Reported Performance Table'!$D441='Master List'!$B$118,'Reported Performance Table'!$D441='Master List'!$B$142)),"LUNA_Dimming","Dimming_Capability_and_Range"))</f>
        <v/>
      </c>
    </row>
    <row r="442" spans="1:12" x14ac:dyDescent="0.3">
      <c r="A442" s="49">
        <v>449</v>
      </c>
      <c r="B442" s="50"/>
      <c r="D442" s="21" t="e">
        <f>VLOOKUP('Reported Performance Table'!C442,'Master List'!$B$22:$C$41,2,FALSE)</f>
        <v>#N/A</v>
      </c>
      <c r="E442" t="e">
        <f>VLOOKUP('Reported Performance Table'!D442,'Master List'!$B$45:$C$143,2,FALSE)</f>
        <v>#N/A</v>
      </c>
      <c r="F442" t="e">
        <f>VLOOKUP('Reported Performance Table'!C442,'Master List'!$B$22:$D$42,3,FALSE)</f>
        <v>#N/A</v>
      </c>
      <c r="G442" s="94" t="e">
        <f>VLOOKUP('Reported Performance Table'!B442,'Master List'!$B$11:$D$19,3,FALSE)</f>
        <v>#N/A</v>
      </c>
      <c r="H442" t="e">
        <f t="shared" si="6"/>
        <v>#N/A</v>
      </c>
      <c r="I442" t="e">
        <f>IF(VLOOKUP('Reported Performance Table'!D442,'Master List'!$B$45:$D$143,3,FALSE)="","No",VLOOKUP('Reported Performance Table'!D442,'Master List'!$B$45:$D$143,3,FALSE))</f>
        <v>#N/A</v>
      </c>
      <c r="J442" s="169" t="str">
        <f>IF('Reported Performance Table'!D442="","",
  IF('Reported Performance Table'!E442="Yes",
   IF('Reported Performance Table'!F442="Premium","Premium_LUNA_CCT","LUNA_CCT"),
   IF('Reported Performance Table'!B442="Outdoor Luminaires",
    IF(OR('Reported Performance Table'!D442="Fuel Pump Canopy Luminaires",'Reported Performance Table'!D442="Sports Lighting"),
     IF('Reported Performance Table'!F442="Premium","Premium_Sports_and_Fuel_Pump_CCT", "Sports_and_Fuel_Pump_CCT"),
     IF('Reported Performance Table'!F442="Premium","Premium_Outdoor_CCT","Outdoor_CCT")),
    IF('Reported Performance Table'!F442="Premium","Premium_CCT","Reported_CCT"))))</f>
        <v/>
      </c>
      <c r="K442" t="str">
        <f>IF('Reported Performance Table'!D442="","",IF(J442="LUNA_CCT",VLOOKUP('Reported Performance Table'!D442,'Master List'!$B$45:$E$143,4,FALSE),"Reported_BUG"))</f>
        <v/>
      </c>
      <c r="L442" t="str">
        <f>IF('Reported Performance Table'!D442="","",IF(AND('Reported Performance Table'!$E442="Yes",OR('Reported Performance Table'!$D442='Master List'!$B$45,'Reported Performance Table'!$D442='Master List'!$B$46,'Reported Performance Table'!$D442='Master List'!$B$47,'Reported Performance Table'!$D442='Master List'!$B$49,'Reported Performance Table'!$D442='Master List'!$B$51,'Reported Performance Table'!$D442='Master List'!$B$115,'Reported Performance Table'!$D442='Master List'!$B$118,'Reported Performance Table'!$D442='Master List'!$B$142)),"LUNA_Dimming","Dimming_Capability_and_Range"))</f>
        <v/>
      </c>
    </row>
    <row r="443" spans="1:12" x14ac:dyDescent="0.3">
      <c r="A443" s="49">
        <v>450</v>
      </c>
      <c r="B443" s="50"/>
      <c r="D443" s="21" t="e">
        <f>VLOOKUP('Reported Performance Table'!C443,'Master List'!$B$22:$C$41,2,FALSE)</f>
        <v>#N/A</v>
      </c>
      <c r="E443" t="e">
        <f>VLOOKUP('Reported Performance Table'!D443,'Master List'!$B$45:$C$143,2,FALSE)</f>
        <v>#N/A</v>
      </c>
      <c r="F443" t="e">
        <f>VLOOKUP('Reported Performance Table'!C443,'Master List'!$B$22:$D$42,3,FALSE)</f>
        <v>#N/A</v>
      </c>
      <c r="G443" s="94" t="e">
        <f>VLOOKUP('Reported Performance Table'!B443,'Master List'!$B$11:$D$19,3,FALSE)</f>
        <v>#N/A</v>
      </c>
      <c r="H443" t="e">
        <f t="shared" si="6"/>
        <v>#N/A</v>
      </c>
      <c r="I443" t="e">
        <f>IF(VLOOKUP('Reported Performance Table'!D443,'Master List'!$B$45:$D$143,3,FALSE)="","No",VLOOKUP('Reported Performance Table'!D443,'Master List'!$B$45:$D$143,3,FALSE))</f>
        <v>#N/A</v>
      </c>
      <c r="J443" s="169" t="str">
        <f>IF('Reported Performance Table'!D443="","",
  IF('Reported Performance Table'!E443="Yes",
   IF('Reported Performance Table'!F443="Premium","Premium_LUNA_CCT","LUNA_CCT"),
   IF('Reported Performance Table'!B443="Outdoor Luminaires",
    IF(OR('Reported Performance Table'!D443="Fuel Pump Canopy Luminaires",'Reported Performance Table'!D443="Sports Lighting"),
     IF('Reported Performance Table'!F443="Premium","Premium_Sports_and_Fuel_Pump_CCT", "Sports_and_Fuel_Pump_CCT"),
     IF('Reported Performance Table'!F443="Premium","Premium_Outdoor_CCT","Outdoor_CCT")),
    IF('Reported Performance Table'!F443="Premium","Premium_CCT","Reported_CCT"))))</f>
        <v/>
      </c>
      <c r="K443" t="str">
        <f>IF('Reported Performance Table'!D443="","",IF(J443="LUNA_CCT",VLOOKUP('Reported Performance Table'!D443,'Master List'!$B$45:$E$143,4,FALSE),"Reported_BUG"))</f>
        <v/>
      </c>
      <c r="L443" t="str">
        <f>IF('Reported Performance Table'!D443="","",IF(AND('Reported Performance Table'!$E443="Yes",OR('Reported Performance Table'!$D443='Master List'!$B$45,'Reported Performance Table'!$D443='Master List'!$B$46,'Reported Performance Table'!$D443='Master List'!$B$47,'Reported Performance Table'!$D443='Master List'!$B$49,'Reported Performance Table'!$D443='Master List'!$B$51,'Reported Performance Table'!$D443='Master List'!$B$115,'Reported Performance Table'!$D443='Master List'!$B$118,'Reported Performance Table'!$D443='Master List'!$B$142)),"LUNA_Dimming","Dimming_Capability_and_Range"))</f>
        <v/>
      </c>
    </row>
    <row r="444" spans="1:12" x14ac:dyDescent="0.3">
      <c r="A444" s="49">
        <v>451</v>
      </c>
      <c r="B444" s="50"/>
      <c r="D444" s="21" t="e">
        <f>VLOOKUP('Reported Performance Table'!C444,'Master List'!$B$22:$C$41,2,FALSE)</f>
        <v>#N/A</v>
      </c>
      <c r="E444" t="e">
        <f>VLOOKUP('Reported Performance Table'!D444,'Master List'!$B$45:$C$143,2,FALSE)</f>
        <v>#N/A</v>
      </c>
      <c r="F444" t="e">
        <f>VLOOKUP('Reported Performance Table'!C444,'Master List'!$B$22:$D$42,3,FALSE)</f>
        <v>#N/A</v>
      </c>
      <c r="G444" s="94" t="e">
        <f>VLOOKUP('Reported Performance Table'!B444,'Master List'!$B$11:$D$19,3,FALSE)</f>
        <v>#N/A</v>
      </c>
      <c r="H444" t="e">
        <f t="shared" si="6"/>
        <v>#N/A</v>
      </c>
      <c r="I444" t="e">
        <f>IF(VLOOKUP('Reported Performance Table'!D444,'Master List'!$B$45:$D$143,3,FALSE)="","No",VLOOKUP('Reported Performance Table'!D444,'Master List'!$B$45:$D$143,3,FALSE))</f>
        <v>#N/A</v>
      </c>
      <c r="J444" s="169" t="str">
        <f>IF('Reported Performance Table'!D444="","",
  IF('Reported Performance Table'!E444="Yes",
   IF('Reported Performance Table'!F444="Premium","Premium_LUNA_CCT","LUNA_CCT"),
   IF('Reported Performance Table'!B444="Outdoor Luminaires",
    IF(OR('Reported Performance Table'!D444="Fuel Pump Canopy Luminaires",'Reported Performance Table'!D444="Sports Lighting"),
     IF('Reported Performance Table'!F444="Premium","Premium_Sports_and_Fuel_Pump_CCT", "Sports_and_Fuel_Pump_CCT"),
     IF('Reported Performance Table'!F444="Premium","Premium_Outdoor_CCT","Outdoor_CCT")),
    IF('Reported Performance Table'!F444="Premium","Premium_CCT","Reported_CCT"))))</f>
        <v/>
      </c>
      <c r="K444" t="str">
        <f>IF('Reported Performance Table'!D444="","",IF(J444="LUNA_CCT",VLOOKUP('Reported Performance Table'!D444,'Master List'!$B$45:$E$143,4,FALSE),"Reported_BUG"))</f>
        <v/>
      </c>
      <c r="L444" t="str">
        <f>IF('Reported Performance Table'!D444="","",IF(AND('Reported Performance Table'!$E444="Yes",OR('Reported Performance Table'!$D444='Master List'!$B$45,'Reported Performance Table'!$D444='Master List'!$B$46,'Reported Performance Table'!$D444='Master List'!$B$47,'Reported Performance Table'!$D444='Master List'!$B$49,'Reported Performance Table'!$D444='Master List'!$B$51,'Reported Performance Table'!$D444='Master List'!$B$115,'Reported Performance Table'!$D444='Master List'!$B$118,'Reported Performance Table'!$D444='Master List'!$B$142)),"LUNA_Dimming","Dimming_Capability_and_Range"))</f>
        <v/>
      </c>
    </row>
    <row r="445" spans="1:12" x14ac:dyDescent="0.3">
      <c r="A445" s="49">
        <v>452</v>
      </c>
      <c r="B445" s="50"/>
      <c r="D445" s="21" t="e">
        <f>VLOOKUP('Reported Performance Table'!C445,'Master List'!$B$22:$C$41,2,FALSE)</f>
        <v>#N/A</v>
      </c>
      <c r="E445" t="e">
        <f>VLOOKUP('Reported Performance Table'!D445,'Master List'!$B$45:$C$143,2,FALSE)</f>
        <v>#N/A</v>
      </c>
      <c r="F445" t="e">
        <f>VLOOKUP('Reported Performance Table'!C445,'Master List'!$B$22:$D$42,3,FALSE)</f>
        <v>#N/A</v>
      </c>
      <c r="G445" s="94" t="e">
        <f>VLOOKUP('Reported Performance Table'!B445,'Master List'!$B$11:$D$19,3,FALSE)</f>
        <v>#N/A</v>
      </c>
      <c r="H445" t="e">
        <f t="shared" si="6"/>
        <v>#N/A</v>
      </c>
      <c r="I445" t="e">
        <f>IF(VLOOKUP('Reported Performance Table'!D445,'Master List'!$B$45:$D$143,3,FALSE)="","No",VLOOKUP('Reported Performance Table'!D445,'Master List'!$B$45:$D$143,3,FALSE))</f>
        <v>#N/A</v>
      </c>
      <c r="J445" s="169" t="str">
        <f>IF('Reported Performance Table'!D445="","",
  IF('Reported Performance Table'!E445="Yes",
   IF('Reported Performance Table'!F445="Premium","Premium_LUNA_CCT","LUNA_CCT"),
   IF('Reported Performance Table'!B445="Outdoor Luminaires",
    IF(OR('Reported Performance Table'!D445="Fuel Pump Canopy Luminaires",'Reported Performance Table'!D445="Sports Lighting"),
     IF('Reported Performance Table'!F445="Premium","Premium_Sports_and_Fuel_Pump_CCT", "Sports_and_Fuel_Pump_CCT"),
     IF('Reported Performance Table'!F445="Premium","Premium_Outdoor_CCT","Outdoor_CCT")),
    IF('Reported Performance Table'!F445="Premium","Premium_CCT","Reported_CCT"))))</f>
        <v/>
      </c>
      <c r="K445" t="str">
        <f>IF('Reported Performance Table'!D445="","",IF(J445="LUNA_CCT",VLOOKUP('Reported Performance Table'!D445,'Master List'!$B$45:$E$143,4,FALSE),"Reported_BUG"))</f>
        <v/>
      </c>
      <c r="L445" t="str">
        <f>IF('Reported Performance Table'!D445="","",IF(AND('Reported Performance Table'!$E445="Yes",OR('Reported Performance Table'!$D445='Master List'!$B$45,'Reported Performance Table'!$D445='Master List'!$B$46,'Reported Performance Table'!$D445='Master List'!$B$47,'Reported Performance Table'!$D445='Master List'!$B$49,'Reported Performance Table'!$D445='Master List'!$B$51,'Reported Performance Table'!$D445='Master List'!$B$115,'Reported Performance Table'!$D445='Master List'!$B$118,'Reported Performance Table'!$D445='Master List'!$B$142)),"LUNA_Dimming","Dimming_Capability_and_Range"))</f>
        <v/>
      </c>
    </row>
    <row r="446" spans="1:12" x14ac:dyDescent="0.3">
      <c r="A446" s="49">
        <v>453</v>
      </c>
      <c r="B446" s="50"/>
      <c r="D446" s="21" t="e">
        <f>VLOOKUP('Reported Performance Table'!C446,'Master List'!$B$22:$C$41,2,FALSE)</f>
        <v>#N/A</v>
      </c>
      <c r="E446" t="e">
        <f>VLOOKUP('Reported Performance Table'!D446,'Master List'!$B$45:$C$143,2,FALSE)</f>
        <v>#N/A</v>
      </c>
      <c r="F446" t="e">
        <f>VLOOKUP('Reported Performance Table'!C446,'Master List'!$B$22:$D$42,3,FALSE)</f>
        <v>#N/A</v>
      </c>
      <c r="G446" s="94" t="e">
        <f>VLOOKUP('Reported Performance Table'!B446,'Master List'!$B$11:$D$19,3,FALSE)</f>
        <v>#N/A</v>
      </c>
      <c r="H446" t="e">
        <f t="shared" si="6"/>
        <v>#N/A</v>
      </c>
      <c r="I446" t="e">
        <f>IF(VLOOKUP('Reported Performance Table'!D446,'Master List'!$B$45:$D$143,3,FALSE)="","No",VLOOKUP('Reported Performance Table'!D446,'Master List'!$B$45:$D$143,3,FALSE))</f>
        <v>#N/A</v>
      </c>
      <c r="J446" s="169" t="str">
        <f>IF('Reported Performance Table'!D446="","",
  IF('Reported Performance Table'!E446="Yes",
   IF('Reported Performance Table'!F446="Premium","Premium_LUNA_CCT","LUNA_CCT"),
   IF('Reported Performance Table'!B446="Outdoor Luminaires",
    IF(OR('Reported Performance Table'!D446="Fuel Pump Canopy Luminaires",'Reported Performance Table'!D446="Sports Lighting"),
     IF('Reported Performance Table'!F446="Premium","Premium_Sports_and_Fuel_Pump_CCT", "Sports_and_Fuel_Pump_CCT"),
     IF('Reported Performance Table'!F446="Premium","Premium_Outdoor_CCT","Outdoor_CCT")),
    IF('Reported Performance Table'!F446="Premium","Premium_CCT","Reported_CCT"))))</f>
        <v/>
      </c>
      <c r="K446" t="str">
        <f>IF('Reported Performance Table'!D446="","",IF(J446="LUNA_CCT",VLOOKUP('Reported Performance Table'!D446,'Master List'!$B$45:$E$143,4,FALSE),"Reported_BUG"))</f>
        <v/>
      </c>
      <c r="L446" t="str">
        <f>IF('Reported Performance Table'!D446="","",IF(AND('Reported Performance Table'!$E446="Yes",OR('Reported Performance Table'!$D446='Master List'!$B$45,'Reported Performance Table'!$D446='Master List'!$B$46,'Reported Performance Table'!$D446='Master List'!$B$47,'Reported Performance Table'!$D446='Master List'!$B$49,'Reported Performance Table'!$D446='Master List'!$B$51,'Reported Performance Table'!$D446='Master List'!$B$115,'Reported Performance Table'!$D446='Master List'!$B$118,'Reported Performance Table'!$D446='Master List'!$B$142)),"LUNA_Dimming","Dimming_Capability_and_Range"))</f>
        <v/>
      </c>
    </row>
    <row r="447" spans="1:12" x14ac:dyDescent="0.3">
      <c r="A447" s="49">
        <v>454</v>
      </c>
      <c r="B447" s="50"/>
      <c r="D447" s="21" t="e">
        <f>VLOOKUP('Reported Performance Table'!C447,'Master List'!$B$22:$C$41,2,FALSE)</f>
        <v>#N/A</v>
      </c>
      <c r="E447" t="e">
        <f>VLOOKUP('Reported Performance Table'!D447,'Master List'!$B$45:$C$143,2,FALSE)</f>
        <v>#N/A</v>
      </c>
      <c r="F447" t="e">
        <f>VLOOKUP('Reported Performance Table'!C447,'Master List'!$B$22:$D$42,3,FALSE)</f>
        <v>#N/A</v>
      </c>
      <c r="G447" s="94" t="e">
        <f>VLOOKUP('Reported Performance Table'!B447,'Master List'!$B$11:$D$19,3,FALSE)</f>
        <v>#N/A</v>
      </c>
      <c r="H447" t="e">
        <f t="shared" si="6"/>
        <v>#N/A</v>
      </c>
      <c r="I447" t="e">
        <f>IF(VLOOKUP('Reported Performance Table'!D447,'Master List'!$B$45:$D$143,3,FALSE)="","No",VLOOKUP('Reported Performance Table'!D447,'Master List'!$B$45:$D$143,3,FALSE))</f>
        <v>#N/A</v>
      </c>
      <c r="J447" s="169" t="str">
        <f>IF('Reported Performance Table'!D447="","",
  IF('Reported Performance Table'!E447="Yes",
   IF('Reported Performance Table'!F447="Premium","Premium_LUNA_CCT","LUNA_CCT"),
   IF('Reported Performance Table'!B447="Outdoor Luminaires",
    IF(OR('Reported Performance Table'!D447="Fuel Pump Canopy Luminaires",'Reported Performance Table'!D447="Sports Lighting"),
     IF('Reported Performance Table'!F447="Premium","Premium_Sports_and_Fuel_Pump_CCT", "Sports_and_Fuel_Pump_CCT"),
     IF('Reported Performance Table'!F447="Premium","Premium_Outdoor_CCT","Outdoor_CCT")),
    IF('Reported Performance Table'!F447="Premium","Premium_CCT","Reported_CCT"))))</f>
        <v/>
      </c>
      <c r="K447" t="str">
        <f>IF('Reported Performance Table'!D447="","",IF(J447="LUNA_CCT",VLOOKUP('Reported Performance Table'!D447,'Master List'!$B$45:$E$143,4,FALSE),"Reported_BUG"))</f>
        <v/>
      </c>
      <c r="L447" t="str">
        <f>IF('Reported Performance Table'!D447="","",IF(AND('Reported Performance Table'!$E447="Yes",OR('Reported Performance Table'!$D447='Master List'!$B$45,'Reported Performance Table'!$D447='Master List'!$B$46,'Reported Performance Table'!$D447='Master List'!$B$47,'Reported Performance Table'!$D447='Master List'!$B$49,'Reported Performance Table'!$D447='Master List'!$B$51,'Reported Performance Table'!$D447='Master List'!$B$115,'Reported Performance Table'!$D447='Master List'!$B$118,'Reported Performance Table'!$D447='Master List'!$B$142)),"LUNA_Dimming","Dimming_Capability_and_Range"))</f>
        <v/>
      </c>
    </row>
    <row r="448" spans="1:12" x14ac:dyDescent="0.3">
      <c r="A448" s="49">
        <v>455</v>
      </c>
      <c r="B448" s="50"/>
      <c r="D448" s="21" t="e">
        <f>VLOOKUP('Reported Performance Table'!C448,'Master List'!$B$22:$C$41,2,FALSE)</f>
        <v>#N/A</v>
      </c>
      <c r="E448" t="e">
        <f>VLOOKUP('Reported Performance Table'!D448,'Master List'!$B$45:$C$143,2,FALSE)</f>
        <v>#N/A</v>
      </c>
      <c r="F448" t="e">
        <f>VLOOKUP('Reported Performance Table'!C448,'Master List'!$B$22:$D$42,3,FALSE)</f>
        <v>#N/A</v>
      </c>
      <c r="G448" s="94" t="e">
        <f>VLOOKUP('Reported Performance Table'!B448,'Master List'!$B$11:$D$19,3,FALSE)</f>
        <v>#N/A</v>
      </c>
      <c r="H448" t="e">
        <f t="shared" si="6"/>
        <v>#N/A</v>
      </c>
      <c r="I448" t="e">
        <f>IF(VLOOKUP('Reported Performance Table'!D448,'Master List'!$B$45:$D$143,3,FALSE)="","No",VLOOKUP('Reported Performance Table'!D448,'Master List'!$B$45:$D$143,3,FALSE))</f>
        <v>#N/A</v>
      </c>
      <c r="J448" s="169" t="str">
        <f>IF('Reported Performance Table'!D448="","",
  IF('Reported Performance Table'!E448="Yes",
   IF('Reported Performance Table'!F448="Premium","Premium_LUNA_CCT","LUNA_CCT"),
   IF('Reported Performance Table'!B448="Outdoor Luminaires",
    IF(OR('Reported Performance Table'!D448="Fuel Pump Canopy Luminaires",'Reported Performance Table'!D448="Sports Lighting"),
     IF('Reported Performance Table'!F448="Premium","Premium_Sports_and_Fuel_Pump_CCT", "Sports_and_Fuel_Pump_CCT"),
     IF('Reported Performance Table'!F448="Premium","Premium_Outdoor_CCT","Outdoor_CCT")),
    IF('Reported Performance Table'!F448="Premium","Premium_CCT","Reported_CCT"))))</f>
        <v/>
      </c>
      <c r="K448" t="str">
        <f>IF('Reported Performance Table'!D448="","",IF(J448="LUNA_CCT",VLOOKUP('Reported Performance Table'!D448,'Master List'!$B$45:$E$143,4,FALSE),"Reported_BUG"))</f>
        <v/>
      </c>
      <c r="L448" t="str">
        <f>IF('Reported Performance Table'!D448="","",IF(AND('Reported Performance Table'!$E448="Yes",OR('Reported Performance Table'!$D448='Master List'!$B$45,'Reported Performance Table'!$D448='Master List'!$B$46,'Reported Performance Table'!$D448='Master List'!$B$47,'Reported Performance Table'!$D448='Master List'!$B$49,'Reported Performance Table'!$D448='Master List'!$B$51,'Reported Performance Table'!$D448='Master List'!$B$115,'Reported Performance Table'!$D448='Master List'!$B$118,'Reported Performance Table'!$D448='Master List'!$B$142)),"LUNA_Dimming","Dimming_Capability_and_Range"))</f>
        <v/>
      </c>
    </row>
    <row r="449" spans="1:12" x14ac:dyDescent="0.3">
      <c r="A449" s="49">
        <v>456</v>
      </c>
      <c r="B449" s="50"/>
      <c r="D449" s="21" t="e">
        <f>VLOOKUP('Reported Performance Table'!C449,'Master List'!$B$22:$C$41,2,FALSE)</f>
        <v>#N/A</v>
      </c>
      <c r="E449" t="e">
        <f>VLOOKUP('Reported Performance Table'!D449,'Master List'!$B$45:$C$143,2,FALSE)</f>
        <v>#N/A</v>
      </c>
      <c r="F449" t="e">
        <f>VLOOKUP('Reported Performance Table'!C449,'Master List'!$B$22:$D$42,3,FALSE)</f>
        <v>#N/A</v>
      </c>
      <c r="G449" s="94" t="e">
        <f>VLOOKUP('Reported Performance Table'!B449,'Master List'!$B$11:$D$19,3,FALSE)</f>
        <v>#N/A</v>
      </c>
      <c r="H449" t="e">
        <f t="shared" si="6"/>
        <v>#N/A</v>
      </c>
      <c r="I449" t="e">
        <f>IF(VLOOKUP('Reported Performance Table'!D449,'Master List'!$B$45:$D$143,3,FALSE)="","No",VLOOKUP('Reported Performance Table'!D449,'Master List'!$B$45:$D$143,3,FALSE))</f>
        <v>#N/A</v>
      </c>
      <c r="J449" s="169" t="str">
        <f>IF('Reported Performance Table'!D449="","",
  IF('Reported Performance Table'!E449="Yes",
   IF('Reported Performance Table'!F449="Premium","Premium_LUNA_CCT","LUNA_CCT"),
   IF('Reported Performance Table'!B449="Outdoor Luminaires",
    IF(OR('Reported Performance Table'!D449="Fuel Pump Canopy Luminaires",'Reported Performance Table'!D449="Sports Lighting"),
     IF('Reported Performance Table'!F449="Premium","Premium_Sports_and_Fuel_Pump_CCT", "Sports_and_Fuel_Pump_CCT"),
     IF('Reported Performance Table'!F449="Premium","Premium_Outdoor_CCT","Outdoor_CCT")),
    IF('Reported Performance Table'!F449="Premium","Premium_CCT","Reported_CCT"))))</f>
        <v/>
      </c>
      <c r="K449" t="str">
        <f>IF('Reported Performance Table'!D449="","",IF(J449="LUNA_CCT",VLOOKUP('Reported Performance Table'!D449,'Master List'!$B$45:$E$143,4,FALSE),"Reported_BUG"))</f>
        <v/>
      </c>
      <c r="L449" t="str">
        <f>IF('Reported Performance Table'!D449="","",IF(AND('Reported Performance Table'!$E449="Yes",OR('Reported Performance Table'!$D449='Master List'!$B$45,'Reported Performance Table'!$D449='Master List'!$B$46,'Reported Performance Table'!$D449='Master List'!$B$47,'Reported Performance Table'!$D449='Master List'!$B$49,'Reported Performance Table'!$D449='Master List'!$B$51,'Reported Performance Table'!$D449='Master List'!$B$115,'Reported Performance Table'!$D449='Master List'!$B$118,'Reported Performance Table'!$D449='Master List'!$B$142)),"LUNA_Dimming","Dimming_Capability_and_Range"))</f>
        <v/>
      </c>
    </row>
    <row r="450" spans="1:12" x14ac:dyDescent="0.3">
      <c r="A450" s="49">
        <v>457</v>
      </c>
      <c r="B450" s="50"/>
      <c r="D450" s="21" t="e">
        <f>VLOOKUP('Reported Performance Table'!C450,'Master List'!$B$22:$C$41,2,FALSE)</f>
        <v>#N/A</v>
      </c>
      <c r="E450" t="e">
        <f>VLOOKUP('Reported Performance Table'!D450,'Master List'!$B$45:$C$143,2,FALSE)</f>
        <v>#N/A</v>
      </c>
      <c r="F450" t="e">
        <f>VLOOKUP('Reported Performance Table'!C450,'Master List'!$B$22:$D$42,3,FALSE)</f>
        <v>#N/A</v>
      </c>
      <c r="G450" s="94" t="e">
        <f>VLOOKUP('Reported Performance Table'!B450,'Master List'!$B$11:$D$19,3,FALSE)</f>
        <v>#N/A</v>
      </c>
      <c r="H450" t="e">
        <f t="shared" si="6"/>
        <v>#N/A</v>
      </c>
      <c r="I450" t="e">
        <f>IF(VLOOKUP('Reported Performance Table'!D450,'Master List'!$B$45:$D$143,3,FALSE)="","No",VLOOKUP('Reported Performance Table'!D450,'Master List'!$B$45:$D$143,3,FALSE))</f>
        <v>#N/A</v>
      </c>
      <c r="J450" s="169" t="str">
        <f>IF('Reported Performance Table'!D450="","",
  IF('Reported Performance Table'!E450="Yes",
   IF('Reported Performance Table'!F450="Premium","Premium_LUNA_CCT","LUNA_CCT"),
   IF('Reported Performance Table'!B450="Outdoor Luminaires",
    IF(OR('Reported Performance Table'!D450="Fuel Pump Canopy Luminaires",'Reported Performance Table'!D450="Sports Lighting"),
     IF('Reported Performance Table'!F450="Premium","Premium_Sports_and_Fuel_Pump_CCT", "Sports_and_Fuel_Pump_CCT"),
     IF('Reported Performance Table'!F450="Premium","Premium_Outdoor_CCT","Outdoor_CCT")),
    IF('Reported Performance Table'!F450="Premium","Premium_CCT","Reported_CCT"))))</f>
        <v/>
      </c>
      <c r="K450" t="str">
        <f>IF('Reported Performance Table'!D450="","",IF(J450="LUNA_CCT",VLOOKUP('Reported Performance Table'!D450,'Master List'!$B$45:$E$143,4,FALSE),"Reported_BUG"))</f>
        <v/>
      </c>
      <c r="L450" t="str">
        <f>IF('Reported Performance Table'!D450="","",IF(AND('Reported Performance Table'!$E450="Yes",OR('Reported Performance Table'!$D450='Master List'!$B$45,'Reported Performance Table'!$D450='Master List'!$B$46,'Reported Performance Table'!$D450='Master List'!$B$47,'Reported Performance Table'!$D450='Master List'!$B$49,'Reported Performance Table'!$D450='Master List'!$B$51,'Reported Performance Table'!$D450='Master List'!$B$115,'Reported Performance Table'!$D450='Master List'!$B$118,'Reported Performance Table'!$D450='Master List'!$B$142)),"LUNA_Dimming","Dimming_Capability_and_Range"))</f>
        <v/>
      </c>
    </row>
    <row r="451" spans="1:12" x14ac:dyDescent="0.3">
      <c r="A451" s="49">
        <v>458</v>
      </c>
      <c r="B451" s="50"/>
      <c r="D451" s="21" t="e">
        <f>VLOOKUP('Reported Performance Table'!C451,'Master List'!$B$22:$C$41,2,FALSE)</f>
        <v>#N/A</v>
      </c>
      <c r="E451" t="e">
        <f>VLOOKUP('Reported Performance Table'!D451,'Master List'!$B$45:$C$143,2,FALSE)</f>
        <v>#N/A</v>
      </c>
      <c r="F451" t="e">
        <f>VLOOKUP('Reported Performance Table'!C451,'Master List'!$B$22:$D$42,3,FALSE)</f>
        <v>#N/A</v>
      </c>
      <c r="G451" s="94" t="e">
        <f>VLOOKUP('Reported Performance Table'!B451,'Master List'!$B$11:$D$19,3,FALSE)</f>
        <v>#N/A</v>
      </c>
      <c r="H451" t="e">
        <f t="shared" si="6"/>
        <v>#N/A</v>
      </c>
      <c r="I451" t="e">
        <f>IF(VLOOKUP('Reported Performance Table'!D451,'Master List'!$B$45:$D$143,3,FALSE)="","No",VLOOKUP('Reported Performance Table'!D451,'Master List'!$B$45:$D$143,3,FALSE))</f>
        <v>#N/A</v>
      </c>
      <c r="J451" s="169" t="str">
        <f>IF('Reported Performance Table'!D451="","",
  IF('Reported Performance Table'!E451="Yes",
   IF('Reported Performance Table'!F451="Premium","Premium_LUNA_CCT","LUNA_CCT"),
   IF('Reported Performance Table'!B451="Outdoor Luminaires",
    IF(OR('Reported Performance Table'!D451="Fuel Pump Canopy Luminaires",'Reported Performance Table'!D451="Sports Lighting"),
     IF('Reported Performance Table'!F451="Premium","Premium_Sports_and_Fuel_Pump_CCT", "Sports_and_Fuel_Pump_CCT"),
     IF('Reported Performance Table'!F451="Premium","Premium_Outdoor_CCT","Outdoor_CCT")),
    IF('Reported Performance Table'!F451="Premium","Premium_CCT","Reported_CCT"))))</f>
        <v/>
      </c>
      <c r="K451" t="str">
        <f>IF('Reported Performance Table'!D451="","",IF(J451="LUNA_CCT",VLOOKUP('Reported Performance Table'!D451,'Master List'!$B$45:$E$143,4,FALSE),"Reported_BUG"))</f>
        <v/>
      </c>
      <c r="L451" t="str">
        <f>IF('Reported Performance Table'!D451="","",IF(AND('Reported Performance Table'!$E451="Yes",OR('Reported Performance Table'!$D451='Master List'!$B$45,'Reported Performance Table'!$D451='Master List'!$B$46,'Reported Performance Table'!$D451='Master List'!$B$47,'Reported Performance Table'!$D451='Master List'!$B$49,'Reported Performance Table'!$D451='Master List'!$B$51,'Reported Performance Table'!$D451='Master List'!$B$115,'Reported Performance Table'!$D451='Master List'!$B$118,'Reported Performance Table'!$D451='Master List'!$B$142)),"LUNA_Dimming","Dimming_Capability_and_Range"))</f>
        <v/>
      </c>
    </row>
    <row r="452" spans="1:12" x14ac:dyDescent="0.3">
      <c r="A452" s="49">
        <v>459</v>
      </c>
      <c r="B452" s="50"/>
      <c r="D452" s="21" t="e">
        <f>VLOOKUP('Reported Performance Table'!C452,'Master List'!$B$22:$C$41,2,FALSE)</f>
        <v>#N/A</v>
      </c>
      <c r="E452" t="e">
        <f>VLOOKUP('Reported Performance Table'!D452,'Master List'!$B$45:$C$143,2,FALSE)</f>
        <v>#N/A</v>
      </c>
      <c r="F452" t="e">
        <f>VLOOKUP('Reported Performance Table'!C452,'Master List'!$B$22:$D$42,3,FALSE)</f>
        <v>#N/A</v>
      </c>
      <c r="G452" s="94" t="e">
        <f>VLOOKUP('Reported Performance Table'!B452,'Master List'!$B$11:$D$19,3,FALSE)</f>
        <v>#N/A</v>
      </c>
      <c r="H452" t="e">
        <f t="shared" si="6"/>
        <v>#N/A</v>
      </c>
      <c r="I452" t="e">
        <f>IF(VLOOKUP('Reported Performance Table'!D452,'Master List'!$B$45:$D$143,3,FALSE)="","No",VLOOKUP('Reported Performance Table'!D452,'Master List'!$B$45:$D$143,3,FALSE))</f>
        <v>#N/A</v>
      </c>
      <c r="J452" s="169" t="str">
        <f>IF('Reported Performance Table'!D452="","",
  IF('Reported Performance Table'!E452="Yes",
   IF('Reported Performance Table'!F452="Premium","Premium_LUNA_CCT","LUNA_CCT"),
   IF('Reported Performance Table'!B452="Outdoor Luminaires",
    IF(OR('Reported Performance Table'!D452="Fuel Pump Canopy Luminaires",'Reported Performance Table'!D452="Sports Lighting"),
     IF('Reported Performance Table'!F452="Premium","Premium_Sports_and_Fuel_Pump_CCT", "Sports_and_Fuel_Pump_CCT"),
     IF('Reported Performance Table'!F452="Premium","Premium_Outdoor_CCT","Outdoor_CCT")),
    IF('Reported Performance Table'!F452="Premium","Premium_CCT","Reported_CCT"))))</f>
        <v/>
      </c>
      <c r="K452" t="str">
        <f>IF('Reported Performance Table'!D452="","",IF(J452="LUNA_CCT",VLOOKUP('Reported Performance Table'!D452,'Master List'!$B$45:$E$143,4,FALSE),"Reported_BUG"))</f>
        <v/>
      </c>
      <c r="L452" t="str">
        <f>IF('Reported Performance Table'!D452="","",IF(AND('Reported Performance Table'!$E452="Yes",OR('Reported Performance Table'!$D452='Master List'!$B$45,'Reported Performance Table'!$D452='Master List'!$B$46,'Reported Performance Table'!$D452='Master List'!$B$47,'Reported Performance Table'!$D452='Master List'!$B$49,'Reported Performance Table'!$D452='Master List'!$B$51,'Reported Performance Table'!$D452='Master List'!$B$115,'Reported Performance Table'!$D452='Master List'!$B$118,'Reported Performance Table'!$D452='Master List'!$B$142)),"LUNA_Dimming","Dimming_Capability_and_Range"))</f>
        <v/>
      </c>
    </row>
    <row r="453" spans="1:12" x14ac:dyDescent="0.3">
      <c r="A453" s="49">
        <v>460</v>
      </c>
      <c r="B453" s="50"/>
      <c r="D453" s="21" t="e">
        <f>VLOOKUP('Reported Performance Table'!C453,'Master List'!$B$22:$C$41,2,FALSE)</f>
        <v>#N/A</v>
      </c>
      <c r="E453" t="e">
        <f>VLOOKUP('Reported Performance Table'!D453,'Master List'!$B$45:$C$143,2,FALSE)</f>
        <v>#N/A</v>
      </c>
      <c r="F453" t="e">
        <f>VLOOKUP('Reported Performance Table'!C453,'Master List'!$B$22:$D$42,3,FALSE)</f>
        <v>#N/A</v>
      </c>
      <c r="G453" s="94" t="e">
        <f>VLOOKUP('Reported Performance Table'!B453,'Master List'!$B$11:$D$19,3,FALSE)</f>
        <v>#N/A</v>
      </c>
      <c r="H453" t="e">
        <f t="shared" si="6"/>
        <v>#N/A</v>
      </c>
      <c r="I453" t="e">
        <f>IF(VLOOKUP('Reported Performance Table'!D453,'Master List'!$B$45:$D$143,3,FALSE)="","No",VLOOKUP('Reported Performance Table'!D453,'Master List'!$B$45:$D$143,3,FALSE))</f>
        <v>#N/A</v>
      </c>
      <c r="J453" s="169" t="str">
        <f>IF('Reported Performance Table'!D453="","",
  IF('Reported Performance Table'!E453="Yes",
   IF('Reported Performance Table'!F453="Premium","Premium_LUNA_CCT","LUNA_CCT"),
   IF('Reported Performance Table'!B453="Outdoor Luminaires",
    IF(OR('Reported Performance Table'!D453="Fuel Pump Canopy Luminaires",'Reported Performance Table'!D453="Sports Lighting"),
     IF('Reported Performance Table'!F453="Premium","Premium_Sports_and_Fuel_Pump_CCT", "Sports_and_Fuel_Pump_CCT"),
     IF('Reported Performance Table'!F453="Premium","Premium_Outdoor_CCT","Outdoor_CCT")),
    IF('Reported Performance Table'!F453="Premium","Premium_CCT","Reported_CCT"))))</f>
        <v/>
      </c>
      <c r="K453" t="str">
        <f>IF('Reported Performance Table'!D453="","",IF(J453="LUNA_CCT",VLOOKUP('Reported Performance Table'!D453,'Master List'!$B$45:$E$143,4,FALSE),"Reported_BUG"))</f>
        <v/>
      </c>
      <c r="L453" t="str">
        <f>IF('Reported Performance Table'!D453="","",IF(AND('Reported Performance Table'!$E453="Yes",OR('Reported Performance Table'!$D453='Master List'!$B$45,'Reported Performance Table'!$D453='Master List'!$B$46,'Reported Performance Table'!$D453='Master List'!$B$47,'Reported Performance Table'!$D453='Master List'!$B$49,'Reported Performance Table'!$D453='Master List'!$B$51,'Reported Performance Table'!$D453='Master List'!$B$115,'Reported Performance Table'!$D453='Master List'!$B$118,'Reported Performance Table'!$D453='Master List'!$B$142)),"LUNA_Dimming","Dimming_Capability_and_Range"))</f>
        <v/>
      </c>
    </row>
    <row r="454" spans="1:12" x14ac:dyDescent="0.3">
      <c r="A454" s="49">
        <v>461</v>
      </c>
      <c r="B454" s="50"/>
      <c r="D454" s="21" t="e">
        <f>VLOOKUP('Reported Performance Table'!C454,'Master List'!$B$22:$C$41,2,FALSE)</f>
        <v>#N/A</v>
      </c>
      <c r="E454" t="e">
        <f>VLOOKUP('Reported Performance Table'!D454,'Master List'!$B$45:$C$143,2,FALSE)</f>
        <v>#N/A</v>
      </c>
      <c r="F454" t="e">
        <f>VLOOKUP('Reported Performance Table'!C454,'Master List'!$B$22:$D$42,3,FALSE)</f>
        <v>#N/A</v>
      </c>
      <c r="G454" s="94" t="e">
        <f>VLOOKUP('Reported Performance Table'!B454,'Master List'!$B$11:$D$19,3,FALSE)</f>
        <v>#N/A</v>
      </c>
      <c r="H454" t="e">
        <f t="shared" si="6"/>
        <v>#N/A</v>
      </c>
      <c r="I454" t="e">
        <f>IF(VLOOKUP('Reported Performance Table'!D454,'Master List'!$B$45:$D$143,3,FALSE)="","No",VLOOKUP('Reported Performance Table'!D454,'Master List'!$B$45:$D$143,3,FALSE))</f>
        <v>#N/A</v>
      </c>
      <c r="J454" s="169" t="str">
        <f>IF('Reported Performance Table'!D454="","",
  IF('Reported Performance Table'!E454="Yes",
   IF('Reported Performance Table'!F454="Premium","Premium_LUNA_CCT","LUNA_CCT"),
   IF('Reported Performance Table'!B454="Outdoor Luminaires",
    IF(OR('Reported Performance Table'!D454="Fuel Pump Canopy Luminaires",'Reported Performance Table'!D454="Sports Lighting"),
     IF('Reported Performance Table'!F454="Premium","Premium_Sports_and_Fuel_Pump_CCT", "Sports_and_Fuel_Pump_CCT"),
     IF('Reported Performance Table'!F454="Premium","Premium_Outdoor_CCT","Outdoor_CCT")),
    IF('Reported Performance Table'!F454="Premium","Premium_CCT","Reported_CCT"))))</f>
        <v/>
      </c>
      <c r="K454" t="str">
        <f>IF('Reported Performance Table'!D454="","",IF(J454="LUNA_CCT",VLOOKUP('Reported Performance Table'!D454,'Master List'!$B$45:$E$143,4,FALSE),"Reported_BUG"))</f>
        <v/>
      </c>
      <c r="L454" t="str">
        <f>IF('Reported Performance Table'!D454="","",IF(AND('Reported Performance Table'!$E454="Yes",OR('Reported Performance Table'!$D454='Master List'!$B$45,'Reported Performance Table'!$D454='Master List'!$B$46,'Reported Performance Table'!$D454='Master List'!$B$47,'Reported Performance Table'!$D454='Master List'!$B$49,'Reported Performance Table'!$D454='Master List'!$B$51,'Reported Performance Table'!$D454='Master List'!$B$115,'Reported Performance Table'!$D454='Master List'!$B$118,'Reported Performance Table'!$D454='Master List'!$B$142)),"LUNA_Dimming","Dimming_Capability_and_Range"))</f>
        <v/>
      </c>
    </row>
    <row r="455" spans="1:12" x14ac:dyDescent="0.3">
      <c r="A455" s="49">
        <v>462</v>
      </c>
      <c r="B455" s="50"/>
      <c r="D455" s="21" t="e">
        <f>VLOOKUP('Reported Performance Table'!C455,'Master List'!$B$22:$C$41,2,FALSE)</f>
        <v>#N/A</v>
      </c>
      <c r="E455" t="e">
        <f>VLOOKUP('Reported Performance Table'!D455,'Master List'!$B$45:$C$143,2,FALSE)</f>
        <v>#N/A</v>
      </c>
      <c r="F455" t="e">
        <f>VLOOKUP('Reported Performance Table'!C455,'Master List'!$B$22:$D$42,3,FALSE)</f>
        <v>#N/A</v>
      </c>
      <c r="G455" s="94" t="e">
        <f>VLOOKUP('Reported Performance Table'!B455,'Master List'!$B$11:$D$19,3,FALSE)</f>
        <v>#N/A</v>
      </c>
      <c r="H455" t="e">
        <f t="shared" si="6"/>
        <v>#N/A</v>
      </c>
      <c r="I455" t="e">
        <f>IF(VLOOKUP('Reported Performance Table'!D455,'Master List'!$B$45:$D$143,3,FALSE)="","No",VLOOKUP('Reported Performance Table'!D455,'Master List'!$B$45:$D$143,3,FALSE))</f>
        <v>#N/A</v>
      </c>
      <c r="J455" s="169" t="str">
        <f>IF('Reported Performance Table'!D455="","",
  IF('Reported Performance Table'!E455="Yes",
   IF('Reported Performance Table'!F455="Premium","Premium_LUNA_CCT","LUNA_CCT"),
   IF('Reported Performance Table'!B455="Outdoor Luminaires",
    IF(OR('Reported Performance Table'!D455="Fuel Pump Canopy Luminaires",'Reported Performance Table'!D455="Sports Lighting"),
     IF('Reported Performance Table'!F455="Premium","Premium_Sports_and_Fuel_Pump_CCT", "Sports_and_Fuel_Pump_CCT"),
     IF('Reported Performance Table'!F455="Premium","Premium_Outdoor_CCT","Outdoor_CCT")),
    IF('Reported Performance Table'!F455="Premium","Premium_CCT","Reported_CCT"))))</f>
        <v/>
      </c>
      <c r="K455" t="str">
        <f>IF('Reported Performance Table'!D455="","",IF(J455="LUNA_CCT",VLOOKUP('Reported Performance Table'!D455,'Master List'!$B$45:$E$143,4,FALSE),"Reported_BUG"))</f>
        <v/>
      </c>
      <c r="L455" t="str">
        <f>IF('Reported Performance Table'!D455="","",IF(AND('Reported Performance Table'!$E455="Yes",OR('Reported Performance Table'!$D455='Master List'!$B$45,'Reported Performance Table'!$D455='Master List'!$B$46,'Reported Performance Table'!$D455='Master List'!$B$47,'Reported Performance Table'!$D455='Master List'!$B$49,'Reported Performance Table'!$D455='Master List'!$B$51,'Reported Performance Table'!$D455='Master List'!$B$115,'Reported Performance Table'!$D455='Master List'!$B$118,'Reported Performance Table'!$D455='Master List'!$B$142)),"LUNA_Dimming","Dimming_Capability_and_Range"))</f>
        <v/>
      </c>
    </row>
    <row r="456" spans="1:12" x14ac:dyDescent="0.3">
      <c r="A456" s="49">
        <v>463</v>
      </c>
      <c r="B456" s="50"/>
      <c r="D456" s="21" t="e">
        <f>VLOOKUP('Reported Performance Table'!C456,'Master List'!$B$22:$C$41,2,FALSE)</f>
        <v>#N/A</v>
      </c>
      <c r="E456" t="e">
        <f>VLOOKUP('Reported Performance Table'!D456,'Master List'!$B$45:$C$143,2,FALSE)</f>
        <v>#N/A</v>
      </c>
      <c r="F456" t="e">
        <f>VLOOKUP('Reported Performance Table'!C456,'Master List'!$B$22:$D$42,3,FALSE)</f>
        <v>#N/A</v>
      </c>
      <c r="G456" s="94" t="e">
        <f>VLOOKUP('Reported Performance Table'!B456,'Master List'!$B$11:$D$19,3,FALSE)</f>
        <v>#N/A</v>
      </c>
      <c r="H456" t="e">
        <f t="shared" si="6"/>
        <v>#N/A</v>
      </c>
      <c r="I456" t="e">
        <f>IF(VLOOKUP('Reported Performance Table'!D456,'Master List'!$B$45:$D$143,3,FALSE)="","No",VLOOKUP('Reported Performance Table'!D456,'Master List'!$B$45:$D$143,3,FALSE))</f>
        <v>#N/A</v>
      </c>
      <c r="J456" s="169" t="str">
        <f>IF('Reported Performance Table'!D456="","",
  IF('Reported Performance Table'!E456="Yes",
   IF('Reported Performance Table'!F456="Premium","Premium_LUNA_CCT","LUNA_CCT"),
   IF('Reported Performance Table'!B456="Outdoor Luminaires",
    IF(OR('Reported Performance Table'!D456="Fuel Pump Canopy Luminaires",'Reported Performance Table'!D456="Sports Lighting"),
     IF('Reported Performance Table'!F456="Premium","Premium_Sports_and_Fuel_Pump_CCT", "Sports_and_Fuel_Pump_CCT"),
     IF('Reported Performance Table'!F456="Premium","Premium_Outdoor_CCT","Outdoor_CCT")),
    IF('Reported Performance Table'!F456="Premium","Premium_CCT","Reported_CCT"))))</f>
        <v/>
      </c>
      <c r="K456" t="str">
        <f>IF('Reported Performance Table'!D456="","",IF(J456="LUNA_CCT",VLOOKUP('Reported Performance Table'!D456,'Master List'!$B$45:$E$143,4,FALSE),"Reported_BUG"))</f>
        <v/>
      </c>
      <c r="L456" t="str">
        <f>IF('Reported Performance Table'!D456="","",IF(AND('Reported Performance Table'!$E456="Yes",OR('Reported Performance Table'!$D456='Master List'!$B$45,'Reported Performance Table'!$D456='Master List'!$B$46,'Reported Performance Table'!$D456='Master List'!$B$47,'Reported Performance Table'!$D456='Master List'!$B$49,'Reported Performance Table'!$D456='Master List'!$B$51,'Reported Performance Table'!$D456='Master List'!$B$115,'Reported Performance Table'!$D456='Master List'!$B$118,'Reported Performance Table'!$D456='Master List'!$B$142)),"LUNA_Dimming","Dimming_Capability_and_Range"))</f>
        <v/>
      </c>
    </row>
    <row r="457" spans="1:12" x14ac:dyDescent="0.3">
      <c r="A457" s="49">
        <v>464</v>
      </c>
      <c r="B457" s="50"/>
      <c r="D457" s="21" t="e">
        <f>VLOOKUP('Reported Performance Table'!C457,'Master List'!$B$22:$C$41,2,FALSE)</f>
        <v>#N/A</v>
      </c>
      <c r="E457" t="e">
        <f>VLOOKUP('Reported Performance Table'!D457,'Master List'!$B$45:$C$143,2,FALSE)</f>
        <v>#N/A</v>
      </c>
      <c r="F457" t="e">
        <f>VLOOKUP('Reported Performance Table'!C457,'Master List'!$B$22:$D$42,3,FALSE)</f>
        <v>#N/A</v>
      </c>
      <c r="G457" s="94" t="e">
        <f>VLOOKUP('Reported Performance Table'!B457,'Master List'!$B$11:$D$19,3,FALSE)</f>
        <v>#N/A</v>
      </c>
      <c r="H457" t="e">
        <f t="shared" si="6"/>
        <v>#N/A</v>
      </c>
      <c r="I457" t="e">
        <f>IF(VLOOKUP('Reported Performance Table'!D457,'Master List'!$B$45:$D$143,3,FALSE)="","No",VLOOKUP('Reported Performance Table'!D457,'Master List'!$B$45:$D$143,3,FALSE))</f>
        <v>#N/A</v>
      </c>
      <c r="J457" s="169" t="str">
        <f>IF('Reported Performance Table'!D457="","",
  IF('Reported Performance Table'!E457="Yes",
   IF('Reported Performance Table'!F457="Premium","Premium_LUNA_CCT","LUNA_CCT"),
   IF('Reported Performance Table'!B457="Outdoor Luminaires",
    IF(OR('Reported Performance Table'!D457="Fuel Pump Canopy Luminaires",'Reported Performance Table'!D457="Sports Lighting"),
     IF('Reported Performance Table'!F457="Premium","Premium_Sports_and_Fuel_Pump_CCT", "Sports_and_Fuel_Pump_CCT"),
     IF('Reported Performance Table'!F457="Premium","Premium_Outdoor_CCT","Outdoor_CCT")),
    IF('Reported Performance Table'!F457="Premium","Premium_CCT","Reported_CCT"))))</f>
        <v/>
      </c>
      <c r="K457" t="str">
        <f>IF('Reported Performance Table'!D457="","",IF(J457="LUNA_CCT",VLOOKUP('Reported Performance Table'!D457,'Master List'!$B$45:$E$143,4,FALSE),"Reported_BUG"))</f>
        <v/>
      </c>
      <c r="L457" t="str">
        <f>IF('Reported Performance Table'!D457="","",IF(AND('Reported Performance Table'!$E457="Yes",OR('Reported Performance Table'!$D457='Master List'!$B$45,'Reported Performance Table'!$D457='Master List'!$B$46,'Reported Performance Table'!$D457='Master List'!$B$47,'Reported Performance Table'!$D457='Master List'!$B$49,'Reported Performance Table'!$D457='Master List'!$B$51,'Reported Performance Table'!$D457='Master List'!$B$115,'Reported Performance Table'!$D457='Master List'!$B$118,'Reported Performance Table'!$D457='Master List'!$B$142)),"LUNA_Dimming","Dimming_Capability_and_Range"))</f>
        <v/>
      </c>
    </row>
    <row r="458" spans="1:12" x14ac:dyDescent="0.3">
      <c r="A458" s="49">
        <v>465</v>
      </c>
      <c r="B458" s="50"/>
      <c r="D458" s="21" t="e">
        <f>VLOOKUP('Reported Performance Table'!C458,'Master List'!$B$22:$C$41,2,FALSE)</f>
        <v>#N/A</v>
      </c>
      <c r="E458" t="e">
        <f>VLOOKUP('Reported Performance Table'!D458,'Master List'!$B$45:$C$143,2,FALSE)</f>
        <v>#N/A</v>
      </c>
      <c r="F458" t="e">
        <f>VLOOKUP('Reported Performance Table'!C458,'Master List'!$B$22:$D$42,3,FALSE)</f>
        <v>#N/A</v>
      </c>
      <c r="G458" s="94" t="e">
        <f>VLOOKUP('Reported Performance Table'!B458,'Master List'!$B$11:$D$19,3,FALSE)</f>
        <v>#N/A</v>
      </c>
      <c r="H458" t="e">
        <f t="shared" si="6"/>
        <v>#N/A</v>
      </c>
      <c r="I458" t="e">
        <f>IF(VLOOKUP('Reported Performance Table'!D458,'Master List'!$B$45:$D$143,3,FALSE)="","No",VLOOKUP('Reported Performance Table'!D458,'Master List'!$B$45:$D$143,3,FALSE))</f>
        <v>#N/A</v>
      </c>
      <c r="J458" s="169" t="str">
        <f>IF('Reported Performance Table'!D458="","",
  IF('Reported Performance Table'!E458="Yes",
   IF('Reported Performance Table'!F458="Premium","Premium_LUNA_CCT","LUNA_CCT"),
   IF('Reported Performance Table'!B458="Outdoor Luminaires",
    IF(OR('Reported Performance Table'!D458="Fuel Pump Canopy Luminaires",'Reported Performance Table'!D458="Sports Lighting"),
     IF('Reported Performance Table'!F458="Premium","Premium_Sports_and_Fuel_Pump_CCT", "Sports_and_Fuel_Pump_CCT"),
     IF('Reported Performance Table'!F458="Premium","Premium_Outdoor_CCT","Outdoor_CCT")),
    IF('Reported Performance Table'!F458="Premium","Premium_CCT","Reported_CCT"))))</f>
        <v/>
      </c>
      <c r="K458" t="str">
        <f>IF('Reported Performance Table'!D458="","",IF(J458="LUNA_CCT",VLOOKUP('Reported Performance Table'!D458,'Master List'!$B$45:$E$143,4,FALSE),"Reported_BUG"))</f>
        <v/>
      </c>
      <c r="L458" t="str">
        <f>IF('Reported Performance Table'!D458="","",IF(AND('Reported Performance Table'!$E458="Yes",OR('Reported Performance Table'!$D458='Master List'!$B$45,'Reported Performance Table'!$D458='Master List'!$B$46,'Reported Performance Table'!$D458='Master List'!$B$47,'Reported Performance Table'!$D458='Master List'!$B$49,'Reported Performance Table'!$D458='Master List'!$B$51,'Reported Performance Table'!$D458='Master List'!$B$115,'Reported Performance Table'!$D458='Master List'!$B$118,'Reported Performance Table'!$D458='Master List'!$B$142)),"LUNA_Dimming","Dimming_Capability_and_Range"))</f>
        <v/>
      </c>
    </row>
    <row r="459" spans="1:12" x14ac:dyDescent="0.3">
      <c r="A459" s="49">
        <v>466</v>
      </c>
      <c r="B459" s="50"/>
      <c r="D459" s="21" t="e">
        <f>VLOOKUP('Reported Performance Table'!C459,'Master List'!$B$22:$C$41,2,FALSE)</f>
        <v>#N/A</v>
      </c>
      <c r="E459" t="e">
        <f>VLOOKUP('Reported Performance Table'!D459,'Master List'!$B$45:$C$143,2,FALSE)</f>
        <v>#N/A</v>
      </c>
      <c r="F459" t="e">
        <f>VLOOKUP('Reported Performance Table'!C459,'Master List'!$B$22:$D$42,3,FALSE)</f>
        <v>#N/A</v>
      </c>
      <c r="G459" s="94" t="e">
        <f>VLOOKUP('Reported Performance Table'!B459,'Master List'!$B$11:$D$19,3,FALSE)</f>
        <v>#N/A</v>
      </c>
      <c r="H459" t="e">
        <f t="shared" ref="H459:H522" si="7">CONCATENATE(F459,G459)</f>
        <v>#N/A</v>
      </c>
      <c r="I459" t="e">
        <f>IF(VLOOKUP('Reported Performance Table'!D459,'Master List'!$B$45:$D$143,3,FALSE)="","No",VLOOKUP('Reported Performance Table'!D459,'Master List'!$B$45:$D$143,3,FALSE))</f>
        <v>#N/A</v>
      </c>
      <c r="J459" s="169" t="str">
        <f>IF('Reported Performance Table'!D459="","",
  IF('Reported Performance Table'!E459="Yes",
   IF('Reported Performance Table'!F459="Premium","Premium_LUNA_CCT","LUNA_CCT"),
   IF('Reported Performance Table'!B459="Outdoor Luminaires",
    IF(OR('Reported Performance Table'!D459="Fuel Pump Canopy Luminaires",'Reported Performance Table'!D459="Sports Lighting"),
     IF('Reported Performance Table'!F459="Premium","Premium_Sports_and_Fuel_Pump_CCT", "Sports_and_Fuel_Pump_CCT"),
     IF('Reported Performance Table'!F459="Premium","Premium_Outdoor_CCT","Outdoor_CCT")),
    IF('Reported Performance Table'!F459="Premium","Premium_CCT","Reported_CCT"))))</f>
        <v/>
      </c>
      <c r="K459" t="str">
        <f>IF('Reported Performance Table'!D459="","",IF(J459="LUNA_CCT",VLOOKUP('Reported Performance Table'!D459,'Master List'!$B$45:$E$143,4,FALSE),"Reported_BUG"))</f>
        <v/>
      </c>
      <c r="L459" t="str">
        <f>IF('Reported Performance Table'!D459="","",IF(AND('Reported Performance Table'!$E459="Yes",OR('Reported Performance Table'!$D459='Master List'!$B$45,'Reported Performance Table'!$D459='Master List'!$B$46,'Reported Performance Table'!$D459='Master List'!$B$47,'Reported Performance Table'!$D459='Master List'!$B$49,'Reported Performance Table'!$D459='Master List'!$B$51,'Reported Performance Table'!$D459='Master List'!$B$115,'Reported Performance Table'!$D459='Master List'!$B$118,'Reported Performance Table'!$D459='Master List'!$B$142)),"LUNA_Dimming","Dimming_Capability_and_Range"))</f>
        <v/>
      </c>
    </row>
    <row r="460" spans="1:12" x14ac:dyDescent="0.3">
      <c r="A460" s="49">
        <v>467</v>
      </c>
      <c r="B460" s="50"/>
      <c r="D460" s="21" t="e">
        <f>VLOOKUP('Reported Performance Table'!C460,'Master List'!$B$22:$C$41,2,FALSE)</f>
        <v>#N/A</v>
      </c>
      <c r="E460" t="e">
        <f>VLOOKUP('Reported Performance Table'!D460,'Master List'!$B$45:$C$143,2,FALSE)</f>
        <v>#N/A</v>
      </c>
      <c r="F460" t="e">
        <f>VLOOKUP('Reported Performance Table'!C460,'Master List'!$B$22:$D$42,3,FALSE)</f>
        <v>#N/A</v>
      </c>
      <c r="G460" s="94" t="e">
        <f>VLOOKUP('Reported Performance Table'!B460,'Master List'!$B$11:$D$19,3,FALSE)</f>
        <v>#N/A</v>
      </c>
      <c r="H460" t="e">
        <f t="shared" si="7"/>
        <v>#N/A</v>
      </c>
      <c r="I460" t="e">
        <f>IF(VLOOKUP('Reported Performance Table'!D460,'Master List'!$B$45:$D$143,3,FALSE)="","No",VLOOKUP('Reported Performance Table'!D460,'Master List'!$B$45:$D$143,3,FALSE))</f>
        <v>#N/A</v>
      </c>
      <c r="J460" s="169" t="str">
        <f>IF('Reported Performance Table'!D460="","",
  IF('Reported Performance Table'!E460="Yes",
   IF('Reported Performance Table'!F460="Premium","Premium_LUNA_CCT","LUNA_CCT"),
   IF('Reported Performance Table'!B460="Outdoor Luminaires",
    IF(OR('Reported Performance Table'!D460="Fuel Pump Canopy Luminaires",'Reported Performance Table'!D460="Sports Lighting"),
     IF('Reported Performance Table'!F460="Premium","Premium_Sports_and_Fuel_Pump_CCT", "Sports_and_Fuel_Pump_CCT"),
     IF('Reported Performance Table'!F460="Premium","Premium_Outdoor_CCT","Outdoor_CCT")),
    IF('Reported Performance Table'!F460="Premium","Premium_CCT","Reported_CCT"))))</f>
        <v/>
      </c>
      <c r="K460" t="str">
        <f>IF('Reported Performance Table'!D460="","",IF(J460="LUNA_CCT",VLOOKUP('Reported Performance Table'!D460,'Master List'!$B$45:$E$143,4,FALSE),"Reported_BUG"))</f>
        <v/>
      </c>
      <c r="L460" t="str">
        <f>IF('Reported Performance Table'!D460="","",IF(AND('Reported Performance Table'!$E460="Yes",OR('Reported Performance Table'!$D460='Master List'!$B$45,'Reported Performance Table'!$D460='Master List'!$B$46,'Reported Performance Table'!$D460='Master List'!$B$47,'Reported Performance Table'!$D460='Master List'!$B$49,'Reported Performance Table'!$D460='Master List'!$B$51,'Reported Performance Table'!$D460='Master List'!$B$115,'Reported Performance Table'!$D460='Master List'!$B$118,'Reported Performance Table'!$D460='Master List'!$B$142)),"LUNA_Dimming","Dimming_Capability_and_Range"))</f>
        <v/>
      </c>
    </row>
    <row r="461" spans="1:12" x14ac:dyDescent="0.3">
      <c r="A461" s="49">
        <v>468</v>
      </c>
      <c r="B461" s="50"/>
      <c r="D461" s="21" t="e">
        <f>VLOOKUP('Reported Performance Table'!C461,'Master List'!$B$22:$C$41,2,FALSE)</f>
        <v>#N/A</v>
      </c>
      <c r="E461" t="e">
        <f>VLOOKUP('Reported Performance Table'!D461,'Master List'!$B$45:$C$143,2,FALSE)</f>
        <v>#N/A</v>
      </c>
      <c r="F461" t="e">
        <f>VLOOKUP('Reported Performance Table'!C461,'Master List'!$B$22:$D$42,3,FALSE)</f>
        <v>#N/A</v>
      </c>
      <c r="G461" s="94" t="e">
        <f>VLOOKUP('Reported Performance Table'!B461,'Master List'!$B$11:$D$19,3,FALSE)</f>
        <v>#N/A</v>
      </c>
      <c r="H461" t="e">
        <f t="shared" si="7"/>
        <v>#N/A</v>
      </c>
      <c r="I461" t="e">
        <f>IF(VLOOKUP('Reported Performance Table'!D461,'Master List'!$B$45:$D$143,3,FALSE)="","No",VLOOKUP('Reported Performance Table'!D461,'Master List'!$B$45:$D$143,3,FALSE))</f>
        <v>#N/A</v>
      </c>
      <c r="J461" s="169" t="str">
        <f>IF('Reported Performance Table'!D461="","",
  IF('Reported Performance Table'!E461="Yes",
   IF('Reported Performance Table'!F461="Premium","Premium_LUNA_CCT","LUNA_CCT"),
   IF('Reported Performance Table'!B461="Outdoor Luminaires",
    IF(OR('Reported Performance Table'!D461="Fuel Pump Canopy Luminaires",'Reported Performance Table'!D461="Sports Lighting"),
     IF('Reported Performance Table'!F461="Premium","Premium_Sports_and_Fuel_Pump_CCT", "Sports_and_Fuel_Pump_CCT"),
     IF('Reported Performance Table'!F461="Premium","Premium_Outdoor_CCT","Outdoor_CCT")),
    IF('Reported Performance Table'!F461="Premium","Premium_CCT","Reported_CCT"))))</f>
        <v/>
      </c>
      <c r="K461" t="str">
        <f>IF('Reported Performance Table'!D461="","",IF(J461="LUNA_CCT",VLOOKUP('Reported Performance Table'!D461,'Master List'!$B$45:$E$143,4,FALSE),"Reported_BUG"))</f>
        <v/>
      </c>
      <c r="L461" t="str">
        <f>IF('Reported Performance Table'!D461="","",IF(AND('Reported Performance Table'!$E461="Yes",OR('Reported Performance Table'!$D461='Master List'!$B$45,'Reported Performance Table'!$D461='Master List'!$B$46,'Reported Performance Table'!$D461='Master List'!$B$47,'Reported Performance Table'!$D461='Master List'!$B$49,'Reported Performance Table'!$D461='Master List'!$B$51,'Reported Performance Table'!$D461='Master List'!$B$115,'Reported Performance Table'!$D461='Master List'!$B$118,'Reported Performance Table'!$D461='Master List'!$B$142)),"LUNA_Dimming","Dimming_Capability_and_Range"))</f>
        <v/>
      </c>
    </row>
    <row r="462" spans="1:12" x14ac:dyDescent="0.3">
      <c r="A462" s="49">
        <v>469</v>
      </c>
      <c r="B462" s="50"/>
      <c r="D462" s="21" t="e">
        <f>VLOOKUP('Reported Performance Table'!C462,'Master List'!$B$22:$C$41,2,FALSE)</f>
        <v>#N/A</v>
      </c>
      <c r="E462" t="e">
        <f>VLOOKUP('Reported Performance Table'!D462,'Master List'!$B$45:$C$143,2,FALSE)</f>
        <v>#N/A</v>
      </c>
      <c r="F462" t="e">
        <f>VLOOKUP('Reported Performance Table'!C462,'Master List'!$B$22:$D$42,3,FALSE)</f>
        <v>#N/A</v>
      </c>
      <c r="G462" s="94" t="e">
        <f>VLOOKUP('Reported Performance Table'!B462,'Master List'!$B$11:$D$19,3,FALSE)</f>
        <v>#N/A</v>
      </c>
      <c r="H462" t="e">
        <f t="shared" si="7"/>
        <v>#N/A</v>
      </c>
      <c r="I462" t="e">
        <f>IF(VLOOKUP('Reported Performance Table'!D462,'Master List'!$B$45:$D$143,3,FALSE)="","No",VLOOKUP('Reported Performance Table'!D462,'Master List'!$B$45:$D$143,3,FALSE))</f>
        <v>#N/A</v>
      </c>
      <c r="J462" s="169" t="str">
        <f>IF('Reported Performance Table'!D462="","",
  IF('Reported Performance Table'!E462="Yes",
   IF('Reported Performance Table'!F462="Premium","Premium_LUNA_CCT","LUNA_CCT"),
   IF('Reported Performance Table'!B462="Outdoor Luminaires",
    IF(OR('Reported Performance Table'!D462="Fuel Pump Canopy Luminaires",'Reported Performance Table'!D462="Sports Lighting"),
     IF('Reported Performance Table'!F462="Premium","Premium_Sports_and_Fuel_Pump_CCT", "Sports_and_Fuel_Pump_CCT"),
     IF('Reported Performance Table'!F462="Premium","Premium_Outdoor_CCT","Outdoor_CCT")),
    IF('Reported Performance Table'!F462="Premium","Premium_CCT","Reported_CCT"))))</f>
        <v/>
      </c>
      <c r="K462" t="str">
        <f>IF('Reported Performance Table'!D462="","",IF(J462="LUNA_CCT",VLOOKUP('Reported Performance Table'!D462,'Master List'!$B$45:$E$143,4,FALSE),"Reported_BUG"))</f>
        <v/>
      </c>
      <c r="L462" t="str">
        <f>IF('Reported Performance Table'!D462="","",IF(AND('Reported Performance Table'!$E462="Yes",OR('Reported Performance Table'!$D462='Master List'!$B$45,'Reported Performance Table'!$D462='Master List'!$B$46,'Reported Performance Table'!$D462='Master List'!$B$47,'Reported Performance Table'!$D462='Master List'!$B$49,'Reported Performance Table'!$D462='Master List'!$B$51,'Reported Performance Table'!$D462='Master List'!$B$115,'Reported Performance Table'!$D462='Master List'!$B$118,'Reported Performance Table'!$D462='Master List'!$B$142)),"LUNA_Dimming","Dimming_Capability_and_Range"))</f>
        <v/>
      </c>
    </row>
    <row r="463" spans="1:12" x14ac:dyDescent="0.3">
      <c r="A463" s="49">
        <v>470</v>
      </c>
      <c r="B463" s="50"/>
      <c r="D463" s="21" t="e">
        <f>VLOOKUP('Reported Performance Table'!C463,'Master List'!$B$22:$C$41,2,FALSE)</f>
        <v>#N/A</v>
      </c>
      <c r="E463" t="e">
        <f>VLOOKUP('Reported Performance Table'!D463,'Master List'!$B$45:$C$143,2,FALSE)</f>
        <v>#N/A</v>
      </c>
      <c r="F463" t="e">
        <f>VLOOKUP('Reported Performance Table'!C463,'Master List'!$B$22:$D$42,3,FALSE)</f>
        <v>#N/A</v>
      </c>
      <c r="G463" s="94" t="e">
        <f>VLOOKUP('Reported Performance Table'!B463,'Master List'!$B$11:$D$19,3,FALSE)</f>
        <v>#N/A</v>
      </c>
      <c r="H463" t="e">
        <f t="shared" si="7"/>
        <v>#N/A</v>
      </c>
      <c r="I463" t="e">
        <f>IF(VLOOKUP('Reported Performance Table'!D463,'Master List'!$B$45:$D$143,3,FALSE)="","No",VLOOKUP('Reported Performance Table'!D463,'Master List'!$B$45:$D$143,3,FALSE))</f>
        <v>#N/A</v>
      </c>
      <c r="J463" s="169" t="str">
        <f>IF('Reported Performance Table'!D463="","",
  IF('Reported Performance Table'!E463="Yes",
   IF('Reported Performance Table'!F463="Premium","Premium_LUNA_CCT","LUNA_CCT"),
   IF('Reported Performance Table'!B463="Outdoor Luminaires",
    IF(OR('Reported Performance Table'!D463="Fuel Pump Canopy Luminaires",'Reported Performance Table'!D463="Sports Lighting"),
     IF('Reported Performance Table'!F463="Premium","Premium_Sports_and_Fuel_Pump_CCT", "Sports_and_Fuel_Pump_CCT"),
     IF('Reported Performance Table'!F463="Premium","Premium_Outdoor_CCT","Outdoor_CCT")),
    IF('Reported Performance Table'!F463="Premium","Premium_CCT","Reported_CCT"))))</f>
        <v/>
      </c>
      <c r="K463" t="str">
        <f>IF('Reported Performance Table'!D463="","",IF(J463="LUNA_CCT",VLOOKUP('Reported Performance Table'!D463,'Master List'!$B$45:$E$143,4,FALSE),"Reported_BUG"))</f>
        <v/>
      </c>
      <c r="L463" t="str">
        <f>IF('Reported Performance Table'!D463="","",IF(AND('Reported Performance Table'!$E463="Yes",OR('Reported Performance Table'!$D463='Master List'!$B$45,'Reported Performance Table'!$D463='Master List'!$B$46,'Reported Performance Table'!$D463='Master List'!$B$47,'Reported Performance Table'!$D463='Master List'!$B$49,'Reported Performance Table'!$D463='Master List'!$B$51,'Reported Performance Table'!$D463='Master List'!$B$115,'Reported Performance Table'!$D463='Master List'!$B$118,'Reported Performance Table'!$D463='Master List'!$B$142)),"LUNA_Dimming","Dimming_Capability_and_Range"))</f>
        <v/>
      </c>
    </row>
    <row r="464" spans="1:12" x14ac:dyDescent="0.3">
      <c r="A464" s="49">
        <v>471</v>
      </c>
      <c r="B464" s="50"/>
      <c r="D464" s="21" t="e">
        <f>VLOOKUP('Reported Performance Table'!C464,'Master List'!$B$22:$C$41,2,FALSE)</f>
        <v>#N/A</v>
      </c>
      <c r="E464" t="e">
        <f>VLOOKUP('Reported Performance Table'!D464,'Master List'!$B$45:$C$143,2,FALSE)</f>
        <v>#N/A</v>
      </c>
      <c r="F464" t="e">
        <f>VLOOKUP('Reported Performance Table'!C464,'Master List'!$B$22:$D$42,3,FALSE)</f>
        <v>#N/A</v>
      </c>
      <c r="G464" s="94" t="e">
        <f>VLOOKUP('Reported Performance Table'!B464,'Master List'!$B$11:$D$19,3,FALSE)</f>
        <v>#N/A</v>
      </c>
      <c r="H464" t="e">
        <f t="shared" si="7"/>
        <v>#N/A</v>
      </c>
      <c r="I464" t="e">
        <f>IF(VLOOKUP('Reported Performance Table'!D464,'Master List'!$B$45:$D$143,3,FALSE)="","No",VLOOKUP('Reported Performance Table'!D464,'Master List'!$B$45:$D$143,3,FALSE))</f>
        <v>#N/A</v>
      </c>
      <c r="J464" s="169" t="str">
        <f>IF('Reported Performance Table'!D464="","",
  IF('Reported Performance Table'!E464="Yes",
   IF('Reported Performance Table'!F464="Premium","Premium_LUNA_CCT","LUNA_CCT"),
   IF('Reported Performance Table'!B464="Outdoor Luminaires",
    IF(OR('Reported Performance Table'!D464="Fuel Pump Canopy Luminaires",'Reported Performance Table'!D464="Sports Lighting"),
     IF('Reported Performance Table'!F464="Premium","Premium_Sports_and_Fuel_Pump_CCT", "Sports_and_Fuel_Pump_CCT"),
     IF('Reported Performance Table'!F464="Premium","Premium_Outdoor_CCT","Outdoor_CCT")),
    IF('Reported Performance Table'!F464="Premium","Premium_CCT","Reported_CCT"))))</f>
        <v/>
      </c>
      <c r="K464" t="str">
        <f>IF('Reported Performance Table'!D464="","",IF(J464="LUNA_CCT",VLOOKUP('Reported Performance Table'!D464,'Master List'!$B$45:$E$143,4,FALSE),"Reported_BUG"))</f>
        <v/>
      </c>
      <c r="L464" t="str">
        <f>IF('Reported Performance Table'!D464="","",IF(AND('Reported Performance Table'!$E464="Yes",OR('Reported Performance Table'!$D464='Master List'!$B$45,'Reported Performance Table'!$D464='Master List'!$B$46,'Reported Performance Table'!$D464='Master List'!$B$47,'Reported Performance Table'!$D464='Master List'!$B$49,'Reported Performance Table'!$D464='Master List'!$B$51,'Reported Performance Table'!$D464='Master List'!$B$115,'Reported Performance Table'!$D464='Master List'!$B$118,'Reported Performance Table'!$D464='Master List'!$B$142)),"LUNA_Dimming","Dimming_Capability_and_Range"))</f>
        <v/>
      </c>
    </row>
    <row r="465" spans="1:12" x14ac:dyDescent="0.3">
      <c r="A465" s="49">
        <v>472</v>
      </c>
      <c r="B465" s="50"/>
      <c r="D465" s="21" t="e">
        <f>VLOOKUP('Reported Performance Table'!C465,'Master List'!$B$22:$C$41,2,FALSE)</f>
        <v>#N/A</v>
      </c>
      <c r="E465" t="e">
        <f>VLOOKUP('Reported Performance Table'!D465,'Master List'!$B$45:$C$143,2,FALSE)</f>
        <v>#N/A</v>
      </c>
      <c r="F465" t="e">
        <f>VLOOKUP('Reported Performance Table'!C465,'Master List'!$B$22:$D$42,3,FALSE)</f>
        <v>#N/A</v>
      </c>
      <c r="G465" s="94" t="e">
        <f>VLOOKUP('Reported Performance Table'!B465,'Master List'!$B$11:$D$19,3,FALSE)</f>
        <v>#N/A</v>
      </c>
      <c r="H465" t="e">
        <f t="shared" si="7"/>
        <v>#N/A</v>
      </c>
      <c r="I465" t="e">
        <f>IF(VLOOKUP('Reported Performance Table'!D465,'Master List'!$B$45:$D$143,3,FALSE)="","No",VLOOKUP('Reported Performance Table'!D465,'Master List'!$B$45:$D$143,3,FALSE))</f>
        <v>#N/A</v>
      </c>
      <c r="J465" s="169" t="str">
        <f>IF('Reported Performance Table'!D465="","",
  IF('Reported Performance Table'!E465="Yes",
   IF('Reported Performance Table'!F465="Premium","Premium_LUNA_CCT","LUNA_CCT"),
   IF('Reported Performance Table'!B465="Outdoor Luminaires",
    IF(OR('Reported Performance Table'!D465="Fuel Pump Canopy Luminaires",'Reported Performance Table'!D465="Sports Lighting"),
     IF('Reported Performance Table'!F465="Premium","Premium_Sports_and_Fuel_Pump_CCT", "Sports_and_Fuel_Pump_CCT"),
     IF('Reported Performance Table'!F465="Premium","Premium_Outdoor_CCT","Outdoor_CCT")),
    IF('Reported Performance Table'!F465="Premium","Premium_CCT","Reported_CCT"))))</f>
        <v/>
      </c>
      <c r="K465" t="str">
        <f>IF('Reported Performance Table'!D465="","",IF(J465="LUNA_CCT",VLOOKUP('Reported Performance Table'!D465,'Master List'!$B$45:$E$143,4,FALSE),"Reported_BUG"))</f>
        <v/>
      </c>
      <c r="L465" t="str">
        <f>IF('Reported Performance Table'!D465="","",IF(AND('Reported Performance Table'!$E465="Yes",OR('Reported Performance Table'!$D465='Master List'!$B$45,'Reported Performance Table'!$D465='Master List'!$B$46,'Reported Performance Table'!$D465='Master List'!$B$47,'Reported Performance Table'!$D465='Master List'!$B$49,'Reported Performance Table'!$D465='Master List'!$B$51,'Reported Performance Table'!$D465='Master List'!$B$115,'Reported Performance Table'!$D465='Master List'!$B$118,'Reported Performance Table'!$D465='Master List'!$B$142)),"LUNA_Dimming","Dimming_Capability_and_Range"))</f>
        <v/>
      </c>
    </row>
    <row r="466" spans="1:12" x14ac:dyDescent="0.3">
      <c r="A466" s="49">
        <v>473</v>
      </c>
      <c r="B466" s="50"/>
      <c r="D466" s="21" t="e">
        <f>VLOOKUP('Reported Performance Table'!C466,'Master List'!$B$22:$C$41,2,FALSE)</f>
        <v>#N/A</v>
      </c>
      <c r="E466" t="e">
        <f>VLOOKUP('Reported Performance Table'!D466,'Master List'!$B$45:$C$143,2,FALSE)</f>
        <v>#N/A</v>
      </c>
      <c r="F466" t="e">
        <f>VLOOKUP('Reported Performance Table'!C466,'Master List'!$B$22:$D$42,3,FALSE)</f>
        <v>#N/A</v>
      </c>
      <c r="G466" s="94" t="e">
        <f>VLOOKUP('Reported Performance Table'!B466,'Master List'!$B$11:$D$19,3,FALSE)</f>
        <v>#N/A</v>
      </c>
      <c r="H466" t="e">
        <f t="shared" si="7"/>
        <v>#N/A</v>
      </c>
      <c r="I466" t="e">
        <f>IF(VLOOKUP('Reported Performance Table'!D466,'Master List'!$B$45:$D$143,3,FALSE)="","No",VLOOKUP('Reported Performance Table'!D466,'Master List'!$B$45:$D$143,3,FALSE))</f>
        <v>#N/A</v>
      </c>
      <c r="J466" s="169" t="str">
        <f>IF('Reported Performance Table'!D466="","",
  IF('Reported Performance Table'!E466="Yes",
   IF('Reported Performance Table'!F466="Premium","Premium_LUNA_CCT","LUNA_CCT"),
   IF('Reported Performance Table'!B466="Outdoor Luminaires",
    IF(OR('Reported Performance Table'!D466="Fuel Pump Canopy Luminaires",'Reported Performance Table'!D466="Sports Lighting"),
     IF('Reported Performance Table'!F466="Premium","Premium_Sports_and_Fuel_Pump_CCT", "Sports_and_Fuel_Pump_CCT"),
     IF('Reported Performance Table'!F466="Premium","Premium_Outdoor_CCT","Outdoor_CCT")),
    IF('Reported Performance Table'!F466="Premium","Premium_CCT","Reported_CCT"))))</f>
        <v/>
      </c>
      <c r="K466" t="str">
        <f>IF('Reported Performance Table'!D466="","",IF(J466="LUNA_CCT",VLOOKUP('Reported Performance Table'!D466,'Master List'!$B$45:$E$143,4,FALSE),"Reported_BUG"))</f>
        <v/>
      </c>
      <c r="L466" t="str">
        <f>IF('Reported Performance Table'!D466="","",IF(AND('Reported Performance Table'!$E466="Yes",OR('Reported Performance Table'!$D466='Master List'!$B$45,'Reported Performance Table'!$D466='Master List'!$B$46,'Reported Performance Table'!$D466='Master List'!$B$47,'Reported Performance Table'!$D466='Master List'!$B$49,'Reported Performance Table'!$D466='Master List'!$B$51,'Reported Performance Table'!$D466='Master List'!$B$115,'Reported Performance Table'!$D466='Master List'!$B$118,'Reported Performance Table'!$D466='Master List'!$B$142)),"LUNA_Dimming","Dimming_Capability_and_Range"))</f>
        <v/>
      </c>
    </row>
    <row r="467" spans="1:12" x14ac:dyDescent="0.3">
      <c r="A467" s="49">
        <v>474</v>
      </c>
      <c r="B467" s="50"/>
      <c r="D467" s="21" t="e">
        <f>VLOOKUP('Reported Performance Table'!C467,'Master List'!$B$22:$C$41,2,FALSE)</f>
        <v>#N/A</v>
      </c>
      <c r="E467" t="e">
        <f>VLOOKUP('Reported Performance Table'!D467,'Master List'!$B$45:$C$143,2,FALSE)</f>
        <v>#N/A</v>
      </c>
      <c r="F467" t="e">
        <f>VLOOKUP('Reported Performance Table'!C467,'Master List'!$B$22:$D$42,3,FALSE)</f>
        <v>#N/A</v>
      </c>
      <c r="G467" s="94" t="e">
        <f>VLOOKUP('Reported Performance Table'!B467,'Master List'!$B$11:$D$19,3,FALSE)</f>
        <v>#N/A</v>
      </c>
      <c r="H467" t="e">
        <f t="shared" si="7"/>
        <v>#N/A</v>
      </c>
      <c r="I467" t="e">
        <f>IF(VLOOKUP('Reported Performance Table'!D467,'Master List'!$B$45:$D$143,3,FALSE)="","No",VLOOKUP('Reported Performance Table'!D467,'Master List'!$B$45:$D$143,3,FALSE))</f>
        <v>#N/A</v>
      </c>
      <c r="J467" s="169" t="str">
        <f>IF('Reported Performance Table'!D467="","",
  IF('Reported Performance Table'!E467="Yes",
   IF('Reported Performance Table'!F467="Premium","Premium_LUNA_CCT","LUNA_CCT"),
   IF('Reported Performance Table'!B467="Outdoor Luminaires",
    IF(OR('Reported Performance Table'!D467="Fuel Pump Canopy Luminaires",'Reported Performance Table'!D467="Sports Lighting"),
     IF('Reported Performance Table'!F467="Premium","Premium_Sports_and_Fuel_Pump_CCT", "Sports_and_Fuel_Pump_CCT"),
     IF('Reported Performance Table'!F467="Premium","Premium_Outdoor_CCT","Outdoor_CCT")),
    IF('Reported Performance Table'!F467="Premium","Premium_CCT","Reported_CCT"))))</f>
        <v/>
      </c>
      <c r="K467" t="str">
        <f>IF('Reported Performance Table'!D467="","",IF(J467="LUNA_CCT",VLOOKUP('Reported Performance Table'!D467,'Master List'!$B$45:$E$143,4,FALSE),"Reported_BUG"))</f>
        <v/>
      </c>
      <c r="L467" t="str">
        <f>IF('Reported Performance Table'!D467="","",IF(AND('Reported Performance Table'!$E467="Yes",OR('Reported Performance Table'!$D467='Master List'!$B$45,'Reported Performance Table'!$D467='Master List'!$B$46,'Reported Performance Table'!$D467='Master List'!$B$47,'Reported Performance Table'!$D467='Master List'!$B$49,'Reported Performance Table'!$D467='Master List'!$B$51,'Reported Performance Table'!$D467='Master List'!$B$115,'Reported Performance Table'!$D467='Master List'!$B$118,'Reported Performance Table'!$D467='Master List'!$B$142)),"LUNA_Dimming","Dimming_Capability_and_Range"))</f>
        <v/>
      </c>
    </row>
    <row r="468" spans="1:12" x14ac:dyDescent="0.3">
      <c r="A468" s="49">
        <v>475</v>
      </c>
      <c r="B468" s="50"/>
      <c r="D468" s="21" t="e">
        <f>VLOOKUP('Reported Performance Table'!C468,'Master List'!$B$22:$C$41,2,FALSE)</f>
        <v>#N/A</v>
      </c>
      <c r="E468" t="e">
        <f>VLOOKUP('Reported Performance Table'!D468,'Master List'!$B$45:$C$143,2,FALSE)</f>
        <v>#N/A</v>
      </c>
      <c r="F468" t="e">
        <f>VLOOKUP('Reported Performance Table'!C468,'Master List'!$B$22:$D$42,3,FALSE)</f>
        <v>#N/A</v>
      </c>
      <c r="G468" s="94" t="e">
        <f>VLOOKUP('Reported Performance Table'!B468,'Master List'!$B$11:$D$19,3,FALSE)</f>
        <v>#N/A</v>
      </c>
      <c r="H468" t="e">
        <f t="shared" si="7"/>
        <v>#N/A</v>
      </c>
      <c r="I468" t="e">
        <f>IF(VLOOKUP('Reported Performance Table'!D468,'Master List'!$B$45:$D$143,3,FALSE)="","No",VLOOKUP('Reported Performance Table'!D468,'Master List'!$B$45:$D$143,3,FALSE))</f>
        <v>#N/A</v>
      </c>
      <c r="J468" s="169" t="str">
        <f>IF('Reported Performance Table'!D468="","",
  IF('Reported Performance Table'!E468="Yes",
   IF('Reported Performance Table'!F468="Premium","Premium_LUNA_CCT","LUNA_CCT"),
   IF('Reported Performance Table'!B468="Outdoor Luminaires",
    IF(OR('Reported Performance Table'!D468="Fuel Pump Canopy Luminaires",'Reported Performance Table'!D468="Sports Lighting"),
     IF('Reported Performance Table'!F468="Premium","Premium_Sports_and_Fuel_Pump_CCT", "Sports_and_Fuel_Pump_CCT"),
     IF('Reported Performance Table'!F468="Premium","Premium_Outdoor_CCT","Outdoor_CCT")),
    IF('Reported Performance Table'!F468="Premium","Premium_CCT","Reported_CCT"))))</f>
        <v/>
      </c>
      <c r="K468" t="str">
        <f>IF('Reported Performance Table'!D468="","",IF(J468="LUNA_CCT",VLOOKUP('Reported Performance Table'!D468,'Master List'!$B$45:$E$143,4,FALSE),"Reported_BUG"))</f>
        <v/>
      </c>
      <c r="L468" t="str">
        <f>IF('Reported Performance Table'!D468="","",IF(AND('Reported Performance Table'!$E468="Yes",OR('Reported Performance Table'!$D468='Master List'!$B$45,'Reported Performance Table'!$D468='Master List'!$B$46,'Reported Performance Table'!$D468='Master List'!$B$47,'Reported Performance Table'!$D468='Master List'!$B$49,'Reported Performance Table'!$D468='Master List'!$B$51,'Reported Performance Table'!$D468='Master List'!$B$115,'Reported Performance Table'!$D468='Master List'!$B$118,'Reported Performance Table'!$D468='Master List'!$B$142)),"LUNA_Dimming","Dimming_Capability_and_Range"))</f>
        <v/>
      </c>
    </row>
    <row r="469" spans="1:12" x14ac:dyDescent="0.3">
      <c r="A469" s="49">
        <v>476</v>
      </c>
      <c r="B469" s="50"/>
      <c r="D469" s="21" t="e">
        <f>VLOOKUP('Reported Performance Table'!C469,'Master List'!$B$22:$C$41,2,FALSE)</f>
        <v>#N/A</v>
      </c>
      <c r="E469" t="e">
        <f>VLOOKUP('Reported Performance Table'!D469,'Master List'!$B$45:$C$143,2,FALSE)</f>
        <v>#N/A</v>
      </c>
      <c r="F469" t="e">
        <f>VLOOKUP('Reported Performance Table'!C469,'Master List'!$B$22:$D$42,3,FALSE)</f>
        <v>#N/A</v>
      </c>
      <c r="G469" s="94" t="e">
        <f>VLOOKUP('Reported Performance Table'!B469,'Master List'!$B$11:$D$19,3,FALSE)</f>
        <v>#N/A</v>
      </c>
      <c r="H469" t="e">
        <f t="shared" si="7"/>
        <v>#N/A</v>
      </c>
      <c r="I469" t="e">
        <f>IF(VLOOKUP('Reported Performance Table'!D469,'Master List'!$B$45:$D$143,3,FALSE)="","No",VLOOKUP('Reported Performance Table'!D469,'Master List'!$B$45:$D$143,3,FALSE))</f>
        <v>#N/A</v>
      </c>
      <c r="J469" s="169" t="str">
        <f>IF('Reported Performance Table'!D469="","",
  IF('Reported Performance Table'!E469="Yes",
   IF('Reported Performance Table'!F469="Premium","Premium_LUNA_CCT","LUNA_CCT"),
   IF('Reported Performance Table'!B469="Outdoor Luminaires",
    IF(OR('Reported Performance Table'!D469="Fuel Pump Canopy Luminaires",'Reported Performance Table'!D469="Sports Lighting"),
     IF('Reported Performance Table'!F469="Premium","Premium_Sports_and_Fuel_Pump_CCT", "Sports_and_Fuel_Pump_CCT"),
     IF('Reported Performance Table'!F469="Premium","Premium_Outdoor_CCT","Outdoor_CCT")),
    IF('Reported Performance Table'!F469="Premium","Premium_CCT","Reported_CCT"))))</f>
        <v/>
      </c>
      <c r="K469" t="str">
        <f>IF('Reported Performance Table'!D469="","",IF(J469="LUNA_CCT",VLOOKUP('Reported Performance Table'!D469,'Master List'!$B$45:$E$143,4,FALSE),"Reported_BUG"))</f>
        <v/>
      </c>
      <c r="L469" t="str">
        <f>IF('Reported Performance Table'!D469="","",IF(AND('Reported Performance Table'!$E469="Yes",OR('Reported Performance Table'!$D469='Master List'!$B$45,'Reported Performance Table'!$D469='Master List'!$B$46,'Reported Performance Table'!$D469='Master List'!$B$47,'Reported Performance Table'!$D469='Master List'!$B$49,'Reported Performance Table'!$D469='Master List'!$B$51,'Reported Performance Table'!$D469='Master List'!$B$115,'Reported Performance Table'!$D469='Master List'!$B$118,'Reported Performance Table'!$D469='Master List'!$B$142)),"LUNA_Dimming","Dimming_Capability_and_Range"))</f>
        <v/>
      </c>
    </row>
    <row r="470" spans="1:12" x14ac:dyDescent="0.3">
      <c r="A470" s="49">
        <v>477</v>
      </c>
      <c r="B470" s="50"/>
      <c r="D470" s="21" t="e">
        <f>VLOOKUP('Reported Performance Table'!C470,'Master List'!$B$22:$C$41,2,FALSE)</f>
        <v>#N/A</v>
      </c>
      <c r="E470" t="e">
        <f>VLOOKUP('Reported Performance Table'!D470,'Master List'!$B$45:$C$143,2,FALSE)</f>
        <v>#N/A</v>
      </c>
      <c r="F470" t="e">
        <f>VLOOKUP('Reported Performance Table'!C470,'Master List'!$B$22:$D$42,3,FALSE)</f>
        <v>#N/A</v>
      </c>
      <c r="G470" s="94" t="e">
        <f>VLOOKUP('Reported Performance Table'!B470,'Master List'!$B$11:$D$19,3,FALSE)</f>
        <v>#N/A</v>
      </c>
      <c r="H470" t="e">
        <f t="shared" si="7"/>
        <v>#N/A</v>
      </c>
      <c r="I470" t="e">
        <f>IF(VLOOKUP('Reported Performance Table'!D470,'Master List'!$B$45:$D$143,3,FALSE)="","No",VLOOKUP('Reported Performance Table'!D470,'Master List'!$B$45:$D$143,3,FALSE))</f>
        <v>#N/A</v>
      </c>
      <c r="J470" s="169" t="str">
        <f>IF('Reported Performance Table'!D470="","",
  IF('Reported Performance Table'!E470="Yes",
   IF('Reported Performance Table'!F470="Premium","Premium_LUNA_CCT","LUNA_CCT"),
   IF('Reported Performance Table'!B470="Outdoor Luminaires",
    IF(OR('Reported Performance Table'!D470="Fuel Pump Canopy Luminaires",'Reported Performance Table'!D470="Sports Lighting"),
     IF('Reported Performance Table'!F470="Premium","Premium_Sports_and_Fuel_Pump_CCT", "Sports_and_Fuel_Pump_CCT"),
     IF('Reported Performance Table'!F470="Premium","Premium_Outdoor_CCT","Outdoor_CCT")),
    IF('Reported Performance Table'!F470="Premium","Premium_CCT","Reported_CCT"))))</f>
        <v/>
      </c>
      <c r="K470" t="str">
        <f>IF('Reported Performance Table'!D470="","",IF(J470="LUNA_CCT",VLOOKUP('Reported Performance Table'!D470,'Master List'!$B$45:$E$143,4,FALSE),"Reported_BUG"))</f>
        <v/>
      </c>
      <c r="L470" t="str">
        <f>IF('Reported Performance Table'!D470="","",IF(AND('Reported Performance Table'!$E470="Yes",OR('Reported Performance Table'!$D470='Master List'!$B$45,'Reported Performance Table'!$D470='Master List'!$B$46,'Reported Performance Table'!$D470='Master List'!$B$47,'Reported Performance Table'!$D470='Master List'!$B$49,'Reported Performance Table'!$D470='Master List'!$B$51,'Reported Performance Table'!$D470='Master List'!$B$115,'Reported Performance Table'!$D470='Master List'!$B$118,'Reported Performance Table'!$D470='Master List'!$B$142)),"LUNA_Dimming","Dimming_Capability_and_Range"))</f>
        <v/>
      </c>
    </row>
    <row r="471" spans="1:12" x14ac:dyDescent="0.3">
      <c r="A471" s="49">
        <v>478</v>
      </c>
      <c r="B471" s="50"/>
      <c r="D471" s="21" t="e">
        <f>VLOOKUP('Reported Performance Table'!C471,'Master List'!$B$22:$C$41,2,FALSE)</f>
        <v>#N/A</v>
      </c>
      <c r="E471" t="e">
        <f>VLOOKUP('Reported Performance Table'!D471,'Master List'!$B$45:$C$143,2,FALSE)</f>
        <v>#N/A</v>
      </c>
      <c r="F471" t="e">
        <f>VLOOKUP('Reported Performance Table'!C471,'Master List'!$B$22:$D$42,3,FALSE)</f>
        <v>#N/A</v>
      </c>
      <c r="G471" s="94" t="e">
        <f>VLOOKUP('Reported Performance Table'!B471,'Master List'!$B$11:$D$19,3,FALSE)</f>
        <v>#N/A</v>
      </c>
      <c r="H471" t="e">
        <f t="shared" si="7"/>
        <v>#N/A</v>
      </c>
      <c r="I471" t="e">
        <f>IF(VLOOKUP('Reported Performance Table'!D471,'Master List'!$B$45:$D$143,3,FALSE)="","No",VLOOKUP('Reported Performance Table'!D471,'Master List'!$B$45:$D$143,3,FALSE))</f>
        <v>#N/A</v>
      </c>
      <c r="J471" s="169" t="str">
        <f>IF('Reported Performance Table'!D471="","",
  IF('Reported Performance Table'!E471="Yes",
   IF('Reported Performance Table'!F471="Premium","Premium_LUNA_CCT","LUNA_CCT"),
   IF('Reported Performance Table'!B471="Outdoor Luminaires",
    IF(OR('Reported Performance Table'!D471="Fuel Pump Canopy Luminaires",'Reported Performance Table'!D471="Sports Lighting"),
     IF('Reported Performance Table'!F471="Premium","Premium_Sports_and_Fuel_Pump_CCT", "Sports_and_Fuel_Pump_CCT"),
     IF('Reported Performance Table'!F471="Premium","Premium_Outdoor_CCT","Outdoor_CCT")),
    IF('Reported Performance Table'!F471="Premium","Premium_CCT","Reported_CCT"))))</f>
        <v/>
      </c>
      <c r="K471" t="str">
        <f>IF('Reported Performance Table'!D471="","",IF(J471="LUNA_CCT",VLOOKUP('Reported Performance Table'!D471,'Master List'!$B$45:$E$143,4,FALSE),"Reported_BUG"))</f>
        <v/>
      </c>
      <c r="L471" t="str">
        <f>IF('Reported Performance Table'!D471="","",IF(AND('Reported Performance Table'!$E471="Yes",OR('Reported Performance Table'!$D471='Master List'!$B$45,'Reported Performance Table'!$D471='Master List'!$B$46,'Reported Performance Table'!$D471='Master List'!$B$47,'Reported Performance Table'!$D471='Master List'!$B$49,'Reported Performance Table'!$D471='Master List'!$B$51,'Reported Performance Table'!$D471='Master List'!$B$115,'Reported Performance Table'!$D471='Master List'!$B$118,'Reported Performance Table'!$D471='Master List'!$B$142)),"LUNA_Dimming","Dimming_Capability_and_Range"))</f>
        <v/>
      </c>
    </row>
    <row r="472" spans="1:12" x14ac:dyDescent="0.3">
      <c r="A472" s="49">
        <v>479</v>
      </c>
      <c r="B472" s="50"/>
      <c r="D472" s="21" t="e">
        <f>VLOOKUP('Reported Performance Table'!C472,'Master List'!$B$22:$C$41,2,FALSE)</f>
        <v>#N/A</v>
      </c>
      <c r="E472" t="e">
        <f>VLOOKUP('Reported Performance Table'!D472,'Master List'!$B$45:$C$143,2,FALSE)</f>
        <v>#N/A</v>
      </c>
      <c r="F472" t="e">
        <f>VLOOKUP('Reported Performance Table'!C472,'Master List'!$B$22:$D$42,3,FALSE)</f>
        <v>#N/A</v>
      </c>
      <c r="G472" s="94" t="e">
        <f>VLOOKUP('Reported Performance Table'!B472,'Master List'!$B$11:$D$19,3,FALSE)</f>
        <v>#N/A</v>
      </c>
      <c r="H472" t="e">
        <f t="shared" si="7"/>
        <v>#N/A</v>
      </c>
      <c r="I472" t="e">
        <f>IF(VLOOKUP('Reported Performance Table'!D472,'Master List'!$B$45:$D$143,3,FALSE)="","No",VLOOKUP('Reported Performance Table'!D472,'Master List'!$B$45:$D$143,3,FALSE))</f>
        <v>#N/A</v>
      </c>
      <c r="J472" s="169" t="str">
        <f>IF('Reported Performance Table'!D472="","",
  IF('Reported Performance Table'!E472="Yes",
   IF('Reported Performance Table'!F472="Premium","Premium_LUNA_CCT","LUNA_CCT"),
   IF('Reported Performance Table'!B472="Outdoor Luminaires",
    IF(OR('Reported Performance Table'!D472="Fuel Pump Canopy Luminaires",'Reported Performance Table'!D472="Sports Lighting"),
     IF('Reported Performance Table'!F472="Premium","Premium_Sports_and_Fuel_Pump_CCT", "Sports_and_Fuel_Pump_CCT"),
     IF('Reported Performance Table'!F472="Premium","Premium_Outdoor_CCT","Outdoor_CCT")),
    IF('Reported Performance Table'!F472="Premium","Premium_CCT","Reported_CCT"))))</f>
        <v/>
      </c>
      <c r="K472" t="str">
        <f>IF('Reported Performance Table'!D472="","",IF(J472="LUNA_CCT",VLOOKUP('Reported Performance Table'!D472,'Master List'!$B$45:$E$143,4,FALSE),"Reported_BUG"))</f>
        <v/>
      </c>
      <c r="L472" t="str">
        <f>IF('Reported Performance Table'!D472="","",IF(AND('Reported Performance Table'!$E472="Yes",OR('Reported Performance Table'!$D472='Master List'!$B$45,'Reported Performance Table'!$D472='Master List'!$B$46,'Reported Performance Table'!$D472='Master List'!$B$47,'Reported Performance Table'!$D472='Master List'!$B$49,'Reported Performance Table'!$D472='Master List'!$B$51,'Reported Performance Table'!$D472='Master List'!$B$115,'Reported Performance Table'!$D472='Master List'!$B$118,'Reported Performance Table'!$D472='Master List'!$B$142)),"LUNA_Dimming","Dimming_Capability_and_Range"))</f>
        <v/>
      </c>
    </row>
    <row r="473" spans="1:12" x14ac:dyDescent="0.3">
      <c r="A473" s="49">
        <v>480</v>
      </c>
      <c r="B473" s="50"/>
      <c r="D473" s="21" t="e">
        <f>VLOOKUP('Reported Performance Table'!C473,'Master List'!$B$22:$C$41,2,FALSE)</f>
        <v>#N/A</v>
      </c>
      <c r="E473" t="e">
        <f>VLOOKUP('Reported Performance Table'!D473,'Master List'!$B$45:$C$143,2,FALSE)</f>
        <v>#N/A</v>
      </c>
      <c r="F473" t="e">
        <f>VLOOKUP('Reported Performance Table'!C473,'Master List'!$B$22:$D$42,3,FALSE)</f>
        <v>#N/A</v>
      </c>
      <c r="G473" s="94" t="e">
        <f>VLOOKUP('Reported Performance Table'!B473,'Master List'!$B$11:$D$19,3,FALSE)</f>
        <v>#N/A</v>
      </c>
      <c r="H473" t="e">
        <f t="shared" si="7"/>
        <v>#N/A</v>
      </c>
      <c r="I473" t="e">
        <f>IF(VLOOKUP('Reported Performance Table'!D473,'Master List'!$B$45:$D$143,3,FALSE)="","No",VLOOKUP('Reported Performance Table'!D473,'Master List'!$B$45:$D$143,3,FALSE))</f>
        <v>#N/A</v>
      </c>
      <c r="J473" s="169" t="str">
        <f>IF('Reported Performance Table'!D473="","",
  IF('Reported Performance Table'!E473="Yes",
   IF('Reported Performance Table'!F473="Premium","Premium_LUNA_CCT","LUNA_CCT"),
   IF('Reported Performance Table'!B473="Outdoor Luminaires",
    IF(OR('Reported Performance Table'!D473="Fuel Pump Canopy Luminaires",'Reported Performance Table'!D473="Sports Lighting"),
     IF('Reported Performance Table'!F473="Premium","Premium_Sports_and_Fuel_Pump_CCT", "Sports_and_Fuel_Pump_CCT"),
     IF('Reported Performance Table'!F473="Premium","Premium_Outdoor_CCT","Outdoor_CCT")),
    IF('Reported Performance Table'!F473="Premium","Premium_CCT","Reported_CCT"))))</f>
        <v/>
      </c>
      <c r="K473" t="str">
        <f>IF('Reported Performance Table'!D473="","",IF(J473="LUNA_CCT",VLOOKUP('Reported Performance Table'!D473,'Master List'!$B$45:$E$143,4,FALSE),"Reported_BUG"))</f>
        <v/>
      </c>
      <c r="L473" t="str">
        <f>IF('Reported Performance Table'!D473="","",IF(AND('Reported Performance Table'!$E473="Yes",OR('Reported Performance Table'!$D473='Master List'!$B$45,'Reported Performance Table'!$D473='Master List'!$B$46,'Reported Performance Table'!$D473='Master List'!$B$47,'Reported Performance Table'!$D473='Master List'!$B$49,'Reported Performance Table'!$D473='Master List'!$B$51,'Reported Performance Table'!$D473='Master List'!$B$115,'Reported Performance Table'!$D473='Master List'!$B$118,'Reported Performance Table'!$D473='Master List'!$B$142)),"LUNA_Dimming","Dimming_Capability_and_Range"))</f>
        <v/>
      </c>
    </row>
    <row r="474" spans="1:12" x14ac:dyDescent="0.3">
      <c r="A474" s="49">
        <v>481</v>
      </c>
      <c r="B474" s="50"/>
      <c r="D474" s="21" t="e">
        <f>VLOOKUP('Reported Performance Table'!C474,'Master List'!$B$22:$C$41,2,FALSE)</f>
        <v>#N/A</v>
      </c>
      <c r="E474" t="e">
        <f>VLOOKUP('Reported Performance Table'!D474,'Master List'!$B$45:$C$143,2,FALSE)</f>
        <v>#N/A</v>
      </c>
      <c r="F474" t="e">
        <f>VLOOKUP('Reported Performance Table'!C474,'Master List'!$B$22:$D$42,3,FALSE)</f>
        <v>#N/A</v>
      </c>
      <c r="G474" s="94" t="e">
        <f>VLOOKUP('Reported Performance Table'!B474,'Master List'!$B$11:$D$19,3,FALSE)</f>
        <v>#N/A</v>
      </c>
      <c r="H474" t="e">
        <f t="shared" si="7"/>
        <v>#N/A</v>
      </c>
      <c r="I474" t="e">
        <f>IF(VLOOKUP('Reported Performance Table'!D474,'Master List'!$B$45:$D$143,3,FALSE)="","No",VLOOKUP('Reported Performance Table'!D474,'Master List'!$B$45:$D$143,3,FALSE))</f>
        <v>#N/A</v>
      </c>
      <c r="J474" s="169" t="str">
        <f>IF('Reported Performance Table'!D474="","",
  IF('Reported Performance Table'!E474="Yes",
   IF('Reported Performance Table'!F474="Premium","Premium_LUNA_CCT","LUNA_CCT"),
   IF('Reported Performance Table'!B474="Outdoor Luminaires",
    IF(OR('Reported Performance Table'!D474="Fuel Pump Canopy Luminaires",'Reported Performance Table'!D474="Sports Lighting"),
     IF('Reported Performance Table'!F474="Premium","Premium_Sports_and_Fuel_Pump_CCT", "Sports_and_Fuel_Pump_CCT"),
     IF('Reported Performance Table'!F474="Premium","Premium_Outdoor_CCT","Outdoor_CCT")),
    IF('Reported Performance Table'!F474="Premium","Premium_CCT","Reported_CCT"))))</f>
        <v/>
      </c>
      <c r="K474" t="str">
        <f>IF('Reported Performance Table'!D474="","",IF(J474="LUNA_CCT",VLOOKUP('Reported Performance Table'!D474,'Master List'!$B$45:$E$143,4,FALSE),"Reported_BUG"))</f>
        <v/>
      </c>
      <c r="L474" t="str">
        <f>IF('Reported Performance Table'!D474="","",IF(AND('Reported Performance Table'!$E474="Yes",OR('Reported Performance Table'!$D474='Master List'!$B$45,'Reported Performance Table'!$D474='Master List'!$B$46,'Reported Performance Table'!$D474='Master List'!$B$47,'Reported Performance Table'!$D474='Master List'!$B$49,'Reported Performance Table'!$D474='Master List'!$B$51,'Reported Performance Table'!$D474='Master List'!$B$115,'Reported Performance Table'!$D474='Master List'!$B$118,'Reported Performance Table'!$D474='Master List'!$B$142)),"LUNA_Dimming","Dimming_Capability_and_Range"))</f>
        <v/>
      </c>
    </row>
    <row r="475" spans="1:12" x14ac:dyDescent="0.3">
      <c r="A475" s="49">
        <v>482</v>
      </c>
      <c r="B475" s="50"/>
      <c r="D475" s="21" t="e">
        <f>VLOOKUP('Reported Performance Table'!C475,'Master List'!$B$22:$C$41,2,FALSE)</f>
        <v>#N/A</v>
      </c>
      <c r="E475" t="e">
        <f>VLOOKUP('Reported Performance Table'!D475,'Master List'!$B$45:$C$143,2,FALSE)</f>
        <v>#N/A</v>
      </c>
      <c r="F475" t="e">
        <f>VLOOKUP('Reported Performance Table'!C475,'Master List'!$B$22:$D$42,3,FALSE)</f>
        <v>#N/A</v>
      </c>
      <c r="G475" s="94" t="e">
        <f>VLOOKUP('Reported Performance Table'!B475,'Master List'!$B$11:$D$19,3,FALSE)</f>
        <v>#N/A</v>
      </c>
      <c r="H475" t="e">
        <f t="shared" si="7"/>
        <v>#N/A</v>
      </c>
      <c r="I475" t="e">
        <f>IF(VLOOKUP('Reported Performance Table'!D475,'Master List'!$B$45:$D$143,3,FALSE)="","No",VLOOKUP('Reported Performance Table'!D475,'Master List'!$B$45:$D$143,3,FALSE))</f>
        <v>#N/A</v>
      </c>
      <c r="J475" s="169" t="str">
        <f>IF('Reported Performance Table'!D475="","",
  IF('Reported Performance Table'!E475="Yes",
   IF('Reported Performance Table'!F475="Premium","Premium_LUNA_CCT","LUNA_CCT"),
   IF('Reported Performance Table'!B475="Outdoor Luminaires",
    IF(OR('Reported Performance Table'!D475="Fuel Pump Canopy Luminaires",'Reported Performance Table'!D475="Sports Lighting"),
     IF('Reported Performance Table'!F475="Premium","Premium_Sports_and_Fuel_Pump_CCT", "Sports_and_Fuel_Pump_CCT"),
     IF('Reported Performance Table'!F475="Premium","Premium_Outdoor_CCT","Outdoor_CCT")),
    IF('Reported Performance Table'!F475="Premium","Premium_CCT","Reported_CCT"))))</f>
        <v/>
      </c>
      <c r="K475" t="str">
        <f>IF('Reported Performance Table'!D475="","",IF(J475="LUNA_CCT",VLOOKUP('Reported Performance Table'!D475,'Master List'!$B$45:$E$143,4,FALSE),"Reported_BUG"))</f>
        <v/>
      </c>
      <c r="L475" t="str">
        <f>IF('Reported Performance Table'!D475="","",IF(AND('Reported Performance Table'!$E475="Yes",OR('Reported Performance Table'!$D475='Master List'!$B$45,'Reported Performance Table'!$D475='Master List'!$B$46,'Reported Performance Table'!$D475='Master List'!$B$47,'Reported Performance Table'!$D475='Master List'!$B$49,'Reported Performance Table'!$D475='Master List'!$B$51,'Reported Performance Table'!$D475='Master List'!$B$115,'Reported Performance Table'!$D475='Master List'!$B$118,'Reported Performance Table'!$D475='Master List'!$B$142)),"LUNA_Dimming","Dimming_Capability_and_Range"))</f>
        <v/>
      </c>
    </row>
    <row r="476" spans="1:12" x14ac:dyDescent="0.3">
      <c r="A476" s="49">
        <v>483</v>
      </c>
      <c r="B476" s="50"/>
      <c r="D476" s="21" t="e">
        <f>VLOOKUP('Reported Performance Table'!C476,'Master List'!$B$22:$C$41,2,FALSE)</f>
        <v>#N/A</v>
      </c>
      <c r="E476" t="e">
        <f>VLOOKUP('Reported Performance Table'!D476,'Master List'!$B$45:$C$143,2,FALSE)</f>
        <v>#N/A</v>
      </c>
      <c r="F476" t="e">
        <f>VLOOKUP('Reported Performance Table'!C476,'Master List'!$B$22:$D$42,3,FALSE)</f>
        <v>#N/A</v>
      </c>
      <c r="G476" s="94" t="e">
        <f>VLOOKUP('Reported Performance Table'!B476,'Master List'!$B$11:$D$19,3,FALSE)</f>
        <v>#N/A</v>
      </c>
      <c r="H476" t="e">
        <f t="shared" si="7"/>
        <v>#N/A</v>
      </c>
      <c r="I476" t="e">
        <f>IF(VLOOKUP('Reported Performance Table'!D476,'Master List'!$B$45:$D$143,3,FALSE)="","No",VLOOKUP('Reported Performance Table'!D476,'Master List'!$B$45:$D$143,3,FALSE))</f>
        <v>#N/A</v>
      </c>
      <c r="J476" s="169" t="str">
        <f>IF('Reported Performance Table'!D476="","",
  IF('Reported Performance Table'!E476="Yes",
   IF('Reported Performance Table'!F476="Premium","Premium_LUNA_CCT","LUNA_CCT"),
   IF('Reported Performance Table'!B476="Outdoor Luminaires",
    IF(OR('Reported Performance Table'!D476="Fuel Pump Canopy Luminaires",'Reported Performance Table'!D476="Sports Lighting"),
     IF('Reported Performance Table'!F476="Premium","Premium_Sports_and_Fuel_Pump_CCT", "Sports_and_Fuel_Pump_CCT"),
     IF('Reported Performance Table'!F476="Premium","Premium_Outdoor_CCT","Outdoor_CCT")),
    IF('Reported Performance Table'!F476="Premium","Premium_CCT","Reported_CCT"))))</f>
        <v/>
      </c>
      <c r="K476" t="str">
        <f>IF('Reported Performance Table'!D476="","",IF(J476="LUNA_CCT",VLOOKUP('Reported Performance Table'!D476,'Master List'!$B$45:$E$143,4,FALSE),"Reported_BUG"))</f>
        <v/>
      </c>
      <c r="L476" t="str">
        <f>IF('Reported Performance Table'!D476="","",IF(AND('Reported Performance Table'!$E476="Yes",OR('Reported Performance Table'!$D476='Master List'!$B$45,'Reported Performance Table'!$D476='Master List'!$B$46,'Reported Performance Table'!$D476='Master List'!$B$47,'Reported Performance Table'!$D476='Master List'!$B$49,'Reported Performance Table'!$D476='Master List'!$B$51,'Reported Performance Table'!$D476='Master List'!$B$115,'Reported Performance Table'!$D476='Master List'!$B$118,'Reported Performance Table'!$D476='Master List'!$B$142)),"LUNA_Dimming","Dimming_Capability_and_Range"))</f>
        <v/>
      </c>
    </row>
    <row r="477" spans="1:12" x14ac:dyDescent="0.3">
      <c r="A477" s="49">
        <v>484</v>
      </c>
      <c r="B477" s="50"/>
      <c r="D477" s="21" t="e">
        <f>VLOOKUP('Reported Performance Table'!C477,'Master List'!$B$22:$C$41,2,FALSE)</f>
        <v>#N/A</v>
      </c>
      <c r="E477" t="e">
        <f>VLOOKUP('Reported Performance Table'!D477,'Master List'!$B$45:$C$143,2,FALSE)</f>
        <v>#N/A</v>
      </c>
      <c r="F477" t="e">
        <f>VLOOKUP('Reported Performance Table'!C477,'Master List'!$B$22:$D$42,3,FALSE)</f>
        <v>#N/A</v>
      </c>
      <c r="G477" s="94" t="e">
        <f>VLOOKUP('Reported Performance Table'!B477,'Master List'!$B$11:$D$19,3,FALSE)</f>
        <v>#N/A</v>
      </c>
      <c r="H477" t="e">
        <f t="shared" si="7"/>
        <v>#N/A</v>
      </c>
      <c r="I477" t="e">
        <f>IF(VLOOKUP('Reported Performance Table'!D477,'Master List'!$B$45:$D$143,3,FALSE)="","No",VLOOKUP('Reported Performance Table'!D477,'Master List'!$B$45:$D$143,3,FALSE))</f>
        <v>#N/A</v>
      </c>
      <c r="J477" s="169" t="str">
        <f>IF('Reported Performance Table'!D477="","",
  IF('Reported Performance Table'!E477="Yes",
   IF('Reported Performance Table'!F477="Premium","Premium_LUNA_CCT","LUNA_CCT"),
   IF('Reported Performance Table'!B477="Outdoor Luminaires",
    IF(OR('Reported Performance Table'!D477="Fuel Pump Canopy Luminaires",'Reported Performance Table'!D477="Sports Lighting"),
     IF('Reported Performance Table'!F477="Premium","Premium_Sports_and_Fuel_Pump_CCT", "Sports_and_Fuel_Pump_CCT"),
     IF('Reported Performance Table'!F477="Premium","Premium_Outdoor_CCT","Outdoor_CCT")),
    IF('Reported Performance Table'!F477="Premium","Premium_CCT","Reported_CCT"))))</f>
        <v/>
      </c>
      <c r="K477" t="str">
        <f>IF('Reported Performance Table'!D477="","",IF(J477="LUNA_CCT",VLOOKUP('Reported Performance Table'!D477,'Master List'!$B$45:$E$143,4,FALSE),"Reported_BUG"))</f>
        <v/>
      </c>
      <c r="L477" t="str">
        <f>IF('Reported Performance Table'!D477="","",IF(AND('Reported Performance Table'!$E477="Yes",OR('Reported Performance Table'!$D477='Master List'!$B$45,'Reported Performance Table'!$D477='Master List'!$B$46,'Reported Performance Table'!$D477='Master List'!$B$47,'Reported Performance Table'!$D477='Master List'!$B$49,'Reported Performance Table'!$D477='Master List'!$B$51,'Reported Performance Table'!$D477='Master List'!$B$115,'Reported Performance Table'!$D477='Master List'!$B$118,'Reported Performance Table'!$D477='Master List'!$B$142)),"LUNA_Dimming","Dimming_Capability_and_Range"))</f>
        <v/>
      </c>
    </row>
    <row r="478" spans="1:12" x14ac:dyDescent="0.3">
      <c r="A478" s="49">
        <v>485</v>
      </c>
      <c r="B478" s="50"/>
      <c r="D478" s="21" t="e">
        <f>VLOOKUP('Reported Performance Table'!C478,'Master List'!$B$22:$C$41,2,FALSE)</f>
        <v>#N/A</v>
      </c>
      <c r="E478" t="e">
        <f>VLOOKUP('Reported Performance Table'!D478,'Master List'!$B$45:$C$143,2,FALSE)</f>
        <v>#N/A</v>
      </c>
      <c r="F478" t="e">
        <f>VLOOKUP('Reported Performance Table'!C478,'Master List'!$B$22:$D$42,3,FALSE)</f>
        <v>#N/A</v>
      </c>
      <c r="G478" s="94" t="e">
        <f>VLOOKUP('Reported Performance Table'!B478,'Master List'!$B$11:$D$19,3,FALSE)</f>
        <v>#N/A</v>
      </c>
      <c r="H478" t="e">
        <f t="shared" si="7"/>
        <v>#N/A</v>
      </c>
      <c r="I478" t="e">
        <f>IF(VLOOKUP('Reported Performance Table'!D478,'Master List'!$B$45:$D$143,3,FALSE)="","No",VLOOKUP('Reported Performance Table'!D478,'Master List'!$B$45:$D$143,3,FALSE))</f>
        <v>#N/A</v>
      </c>
      <c r="J478" s="169" t="str">
        <f>IF('Reported Performance Table'!D478="","",
  IF('Reported Performance Table'!E478="Yes",
   IF('Reported Performance Table'!F478="Premium","Premium_LUNA_CCT","LUNA_CCT"),
   IF('Reported Performance Table'!B478="Outdoor Luminaires",
    IF(OR('Reported Performance Table'!D478="Fuel Pump Canopy Luminaires",'Reported Performance Table'!D478="Sports Lighting"),
     IF('Reported Performance Table'!F478="Premium","Premium_Sports_and_Fuel_Pump_CCT", "Sports_and_Fuel_Pump_CCT"),
     IF('Reported Performance Table'!F478="Premium","Premium_Outdoor_CCT","Outdoor_CCT")),
    IF('Reported Performance Table'!F478="Premium","Premium_CCT","Reported_CCT"))))</f>
        <v/>
      </c>
      <c r="K478" t="str">
        <f>IF('Reported Performance Table'!D478="","",IF(J478="LUNA_CCT",VLOOKUP('Reported Performance Table'!D478,'Master List'!$B$45:$E$143,4,FALSE),"Reported_BUG"))</f>
        <v/>
      </c>
      <c r="L478" t="str">
        <f>IF('Reported Performance Table'!D478="","",IF(AND('Reported Performance Table'!$E478="Yes",OR('Reported Performance Table'!$D478='Master List'!$B$45,'Reported Performance Table'!$D478='Master List'!$B$46,'Reported Performance Table'!$D478='Master List'!$B$47,'Reported Performance Table'!$D478='Master List'!$B$49,'Reported Performance Table'!$D478='Master List'!$B$51,'Reported Performance Table'!$D478='Master List'!$B$115,'Reported Performance Table'!$D478='Master List'!$B$118,'Reported Performance Table'!$D478='Master List'!$B$142)),"LUNA_Dimming","Dimming_Capability_and_Range"))</f>
        <v/>
      </c>
    </row>
    <row r="479" spans="1:12" x14ac:dyDescent="0.3">
      <c r="A479" s="49">
        <v>486</v>
      </c>
      <c r="B479" s="50"/>
      <c r="D479" s="21" t="e">
        <f>VLOOKUP('Reported Performance Table'!C479,'Master List'!$B$22:$C$41,2,FALSE)</f>
        <v>#N/A</v>
      </c>
      <c r="E479" t="e">
        <f>VLOOKUP('Reported Performance Table'!D479,'Master List'!$B$45:$C$143,2,FALSE)</f>
        <v>#N/A</v>
      </c>
      <c r="F479" t="e">
        <f>VLOOKUP('Reported Performance Table'!C479,'Master List'!$B$22:$D$42,3,FALSE)</f>
        <v>#N/A</v>
      </c>
      <c r="G479" s="94" t="e">
        <f>VLOOKUP('Reported Performance Table'!B479,'Master List'!$B$11:$D$19,3,FALSE)</f>
        <v>#N/A</v>
      </c>
      <c r="H479" t="e">
        <f t="shared" si="7"/>
        <v>#N/A</v>
      </c>
      <c r="I479" t="e">
        <f>IF(VLOOKUP('Reported Performance Table'!D479,'Master List'!$B$45:$D$143,3,FALSE)="","No",VLOOKUP('Reported Performance Table'!D479,'Master List'!$B$45:$D$143,3,FALSE))</f>
        <v>#N/A</v>
      </c>
      <c r="J479" s="169" t="str">
        <f>IF('Reported Performance Table'!D479="","",
  IF('Reported Performance Table'!E479="Yes",
   IF('Reported Performance Table'!F479="Premium","Premium_LUNA_CCT","LUNA_CCT"),
   IF('Reported Performance Table'!B479="Outdoor Luminaires",
    IF(OR('Reported Performance Table'!D479="Fuel Pump Canopy Luminaires",'Reported Performance Table'!D479="Sports Lighting"),
     IF('Reported Performance Table'!F479="Premium","Premium_Sports_and_Fuel_Pump_CCT", "Sports_and_Fuel_Pump_CCT"),
     IF('Reported Performance Table'!F479="Premium","Premium_Outdoor_CCT","Outdoor_CCT")),
    IF('Reported Performance Table'!F479="Premium","Premium_CCT","Reported_CCT"))))</f>
        <v/>
      </c>
      <c r="K479" t="str">
        <f>IF('Reported Performance Table'!D479="","",IF(J479="LUNA_CCT",VLOOKUP('Reported Performance Table'!D479,'Master List'!$B$45:$E$143,4,FALSE),"Reported_BUG"))</f>
        <v/>
      </c>
      <c r="L479" t="str">
        <f>IF('Reported Performance Table'!D479="","",IF(AND('Reported Performance Table'!$E479="Yes",OR('Reported Performance Table'!$D479='Master List'!$B$45,'Reported Performance Table'!$D479='Master List'!$B$46,'Reported Performance Table'!$D479='Master List'!$B$47,'Reported Performance Table'!$D479='Master List'!$B$49,'Reported Performance Table'!$D479='Master List'!$B$51,'Reported Performance Table'!$D479='Master List'!$B$115,'Reported Performance Table'!$D479='Master List'!$B$118,'Reported Performance Table'!$D479='Master List'!$B$142)),"LUNA_Dimming","Dimming_Capability_and_Range"))</f>
        <v/>
      </c>
    </row>
    <row r="480" spans="1:12" x14ac:dyDescent="0.3">
      <c r="A480" s="49">
        <v>487</v>
      </c>
      <c r="B480" s="50"/>
      <c r="D480" s="21" t="e">
        <f>VLOOKUP('Reported Performance Table'!C480,'Master List'!$B$22:$C$41,2,FALSE)</f>
        <v>#N/A</v>
      </c>
      <c r="E480" t="e">
        <f>VLOOKUP('Reported Performance Table'!D480,'Master List'!$B$45:$C$143,2,FALSE)</f>
        <v>#N/A</v>
      </c>
      <c r="F480" t="e">
        <f>VLOOKUP('Reported Performance Table'!C480,'Master List'!$B$22:$D$42,3,FALSE)</f>
        <v>#N/A</v>
      </c>
      <c r="G480" s="94" t="e">
        <f>VLOOKUP('Reported Performance Table'!B480,'Master List'!$B$11:$D$19,3,FALSE)</f>
        <v>#N/A</v>
      </c>
      <c r="H480" t="e">
        <f t="shared" si="7"/>
        <v>#N/A</v>
      </c>
      <c r="I480" t="e">
        <f>IF(VLOOKUP('Reported Performance Table'!D480,'Master List'!$B$45:$D$143,3,FALSE)="","No",VLOOKUP('Reported Performance Table'!D480,'Master List'!$B$45:$D$143,3,FALSE))</f>
        <v>#N/A</v>
      </c>
      <c r="J480" s="169" t="str">
        <f>IF('Reported Performance Table'!D480="","",
  IF('Reported Performance Table'!E480="Yes",
   IF('Reported Performance Table'!F480="Premium","Premium_LUNA_CCT","LUNA_CCT"),
   IF('Reported Performance Table'!B480="Outdoor Luminaires",
    IF(OR('Reported Performance Table'!D480="Fuel Pump Canopy Luminaires",'Reported Performance Table'!D480="Sports Lighting"),
     IF('Reported Performance Table'!F480="Premium","Premium_Sports_and_Fuel_Pump_CCT", "Sports_and_Fuel_Pump_CCT"),
     IF('Reported Performance Table'!F480="Premium","Premium_Outdoor_CCT","Outdoor_CCT")),
    IF('Reported Performance Table'!F480="Premium","Premium_CCT","Reported_CCT"))))</f>
        <v/>
      </c>
      <c r="K480" t="str">
        <f>IF('Reported Performance Table'!D480="","",IF(J480="LUNA_CCT",VLOOKUP('Reported Performance Table'!D480,'Master List'!$B$45:$E$143,4,FALSE),"Reported_BUG"))</f>
        <v/>
      </c>
      <c r="L480" t="str">
        <f>IF('Reported Performance Table'!D480="","",IF(AND('Reported Performance Table'!$E480="Yes",OR('Reported Performance Table'!$D480='Master List'!$B$45,'Reported Performance Table'!$D480='Master List'!$B$46,'Reported Performance Table'!$D480='Master List'!$B$47,'Reported Performance Table'!$D480='Master List'!$B$49,'Reported Performance Table'!$D480='Master List'!$B$51,'Reported Performance Table'!$D480='Master List'!$B$115,'Reported Performance Table'!$D480='Master List'!$B$118,'Reported Performance Table'!$D480='Master List'!$B$142)),"LUNA_Dimming","Dimming_Capability_and_Range"))</f>
        <v/>
      </c>
    </row>
    <row r="481" spans="1:12" x14ac:dyDescent="0.3">
      <c r="A481" s="49">
        <v>488</v>
      </c>
      <c r="B481" s="50"/>
      <c r="D481" s="21" t="e">
        <f>VLOOKUP('Reported Performance Table'!C481,'Master List'!$B$22:$C$41,2,FALSE)</f>
        <v>#N/A</v>
      </c>
      <c r="E481" t="e">
        <f>VLOOKUP('Reported Performance Table'!D481,'Master List'!$B$45:$C$143,2,FALSE)</f>
        <v>#N/A</v>
      </c>
      <c r="F481" t="e">
        <f>VLOOKUP('Reported Performance Table'!C481,'Master List'!$B$22:$D$42,3,FALSE)</f>
        <v>#N/A</v>
      </c>
      <c r="G481" s="94" t="e">
        <f>VLOOKUP('Reported Performance Table'!B481,'Master List'!$B$11:$D$19,3,FALSE)</f>
        <v>#N/A</v>
      </c>
      <c r="H481" t="e">
        <f t="shared" si="7"/>
        <v>#N/A</v>
      </c>
      <c r="I481" t="e">
        <f>IF(VLOOKUP('Reported Performance Table'!D481,'Master List'!$B$45:$D$143,3,FALSE)="","No",VLOOKUP('Reported Performance Table'!D481,'Master List'!$B$45:$D$143,3,FALSE))</f>
        <v>#N/A</v>
      </c>
      <c r="J481" s="169" t="str">
        <f>IF('Reported Performance Table'!D481="","",
  IF('Reported Performance Table'!E481="Yes",
   IF('Reported Performance Table'!F481="Premium","Premium_LUNA_CCT","LUNA_CCT"),
   IF('Reported Performance Table'!B481="Outdoor Luminaires",
    IF(OR('Reported Performance Table'!D481="Fuel Pump Canopy Luminaires",'Reported Performance Table'!D481="Sports Lighting"),
     IF('Reported Performance Table'!F481="Premium","Premium_Sports_and_Fuel_Pump_CCT", "Sports_and_Fuel_Pump_CCT"),
     IF('Reported Performance Table'!F481="Premium","Premium_Outdoor_CCT","Outdoor_CCT")),
    IF('Reported Performance Table'!F481="Premium","Premium_CCT","Reported_CCT"))))</f>
        <v/>
      </c>
      <c r="K481" t="str">
        <f>IF('Reported Performance Table'!D481="","",IF(J481="LUNA_CCT",VLOOKUP('Reported Performance Table'!D481,'Master List'!$B$45:$E$143,4,FALSE),"Reported_BUG"))</f>
        <v/>
      </c>
      <c r="L481" t="str">
        <f>IF('Reported Performance Table'!D481="","",IF(AND('Reported Performance Table'!$E481="Yes",OR('Reported Performance Table'!$D481='Master List'!$B$45,'Reported Performance Table'!$D481='Master List'!$B$46,'Reported Performance Table'!$D481='Master List'!$B$47,'Reported Performance Table'!$D481='Master List'!$B$49,'Reported Performance Table'!$D481='Master List'!$B$51,'Reported Performance Table'!$D481='Master List'!$B$115,'Reported Performance Table'!$D481='Master List'!$B$118,'Reported Performance Table'!$D481='Master List'!$B$142)),"LUNA_Dimming","Dimming_Capability_and_Range"))</f>
        <v/>
      </c>
    </row>
    <row r="482" spans="1:12" x14ac:dyDescent="0.3">
      <c r="A482" s="49">
        <v>489</v>
      </c>
      <c r="B482" s="50"/>
      <c r="D482" s="21" t="e">
        <f>VLOOKUP('Reported Performance Table'!C482,'Master List'!$B$22:$C$41,2,FALSE)</f>
        <v>#N/A</v>
      </c>
      <c r="E482" t="e">
        <f>VLOOKUP('Reported Performance Table'!D482,'Master List'!$B$45:$C$143,2,FALSE)</f>
        <v>#N/A</v>
      </c>
      <c r="F482" t="e">
        <f>VLOOKUP('Reported Performance Table'!C482,'Master List'!$B$22:$D$42,3,FALSE)</f>
        <v>#N/A</v>
      </c>
      <c r="G482" s="94" t="e">
        <f>VLOOKUP('Reported Performance Table'!B482,'Master List'!$B$11:$D$19,3,FALSE)</f>
        <v>#N/A</v>
      </c>
      <c r="H482" t="e">
        <f t="shared" si="7"/>
        <v>#N/A</v>
      </c>
      <c r="I482" t="e">
        <f>IF(VLOOKUP('Reported Performance Table'!D482,'Master List'!$B$45:$D$143,3,FALSE)="","No",VLOOKUP('Reported Performance Table'!D482,'Master List'!$B$45:$D$143,3,FALSE))</f>
        <v>#N/A</v>
      </c>
      <c r="J482" s="169" t="str">
        <f>IF('Reported Performance Table'!D482="","",
  IF('Reported Performance Table'!E482="Yes",
   IF('Reported Performance Table'!F482="Premium","Premium_LUNA_CCT","LUNA_CCT"),
   IF('Reported Performance Table'!B482="Outdoor Luminaires",
    IF(OR('Reported Performance Table'!D482="Fuel Pump Canopy Luminaires",'Reported Performance Table'!D482="Sports Lighting"),
     IF('Reported Performance Table'!F482="Premium","Premium_Sports_and_Fuel_Pump_CCT", "Sports_and_Fuel_Pump_CCT"),
     IF('Reported Performance Table'!F482="Premium","Premium_Outdoor_CCT","Outdoor_CCT")),
    IF('Reported Performance Table'!F482="Premium","Premium_CCT","Reported_CCT"))))</f>
        <v/>
      </c>
      <c r="K482" t="str">
        <f>IF('Reported Performance Table'!D482="","",IF(J482="LUNA_CCT",VLOOKUP('Reported Performance Table'!D482,'Master List'!$B$45:$E$143,4,FALSE),"Reported_BUG"))</f>
        <v/>
      </c>
      <c r="L482" t="str">
        <f>IF('Reported Performance Table'!D482="","",IF(AND('Reported Performance Table'!$E482="Yes",OR('Reported Performance Table'!$D482='Master List'!$B$45,'Reported Performance Table'!$D482='Master List'!$B$46,'Reported Performance Table'!$D482='Master List'!$B$47,'Reported Performance Table'!$D482='Master List'!$B$49,'Reported Performance Table'!$D482='Master List'!$B$51,'Reported Performance Table'!$D482='Master List'!$B$115,'Reported Performance Table'!$D482='Master List'!$B$118,'Reported Performance Table'!$D482='Master List'!$B$142)),"LUNA_Dimming","Dimming_Capability_and_Range"))</f>
        <v/>
      </c>
    </row>
    <row r="483" spans="1:12" x14ac:dyDescent="0.3">
      <c r="A483" s="49">
        <v>490</v>
      </c>
      <c r="B483" s="50"/>
      <c r="D483" s="21" t="e">
        <f>VLOOKUP('Reported Performance Table'!C483,'Master List'!$B$22:$C$41,2,FALSE)</f>
        <v>#N/A</v>
      </c>
      <c r="E483" t="e">
        <f>VLOOKUP('Reported Performance Table'!D483,'Master List'!$B$45:$C$143,2,FALSE)</f>
        <v>#N/A</v>
      </c>
      <c r="F483" t="e">
        <f>VLOOKUP('Reported Performance Table'!C483,'Master List'!$B$22:$D$42,3,FALSE)</f>
        <v>#N/A</v>
      </c>
      <c r="G483" s="94" t="e">
        <f>VLOOKUP('Reported Performance Table'!B483,'Master List'!$B$11:$D$19,3,FALSE)</f>
        <v>#N/A</v>
      </c>
      <c r="H483" t="e">
        <f t="shared" si="7"/>
        <v>#N/A</v>
      </c>
      <c r="I483" t="e">
        <f>IF(VLOOKUP('Reported Performance Table'!D483,'Master List'!$B$45:$D$143,3,FALSE)="","No",VLOOKUP('Reported Performance Table'!D483,'Master List'!$B$45:$D$143,3,FALSE))</f>
        <v>#N/A</v>
      </c>
      <c r="J483" s="169" t="str">
        <f>IF('Reported Performance Table'!D483="","",
  IF('Reported Performance Table'!E483="Yes",
   IF('Reported Performance Table'!F483="Premium","Premium_LUNA_CCT","LUNA_CCT"),
   IF('Reported Performance Table'!B483="Outdoor Luminaires",
    IF(OR('Reported Performance Table'!D483="Fuel Pump Canopy Luminaires",'Reported Performance Table'!D483="Sports Lighting"),
     IF('Reported Performance Table'!F483="Premium","Premium_Sports_and_Fuel_Pump_CCT", "Sports_and_Fuel_Pump_CCT"),
     IF('Reported Performance Table'!F483="Premium","Premium_Outdoor_CCT","Outdoor_CCT")),
    IF('Reported Performance Table'!F483="Premium","Premium_CCT","Reported_CCT"))))</f>
        <v/>
      </c>
      <c r="K483" t="str">
        <f>IF('Reported Performance Table'!D483="","",IF(J483="LUNA_CCT",VLOOKUP('Reported Performance Table'!D483,'Master List'!$B$45:$E$143,4,FALSE),"Reported_BUG"))</f>
        <v/>
      </c>
      <c r="L483" t="str">
        <f>IF('Reported Performance Table'!D483="","",IF(AND('Reported Performance Table'!$E483="Yes",OR('Reported Performance Table'!$D483='Master List'!$B$45,'Reported Performance Table'!$D483='Master List'!$B$46,'Reported Performance Table'!$D483='Master List'!$B$47,'Reported Performance Table'!$D483='Master List'!$B$49,'Reported Performance Table'!$D483='Master List'!$B$51,'Reported Performance Table'!$D483='Master List'!$B$115,'Reported Performance Table'!$D483='Master List'!$B$118,'Reported Performance Table'!$D483='Master List'!$B$142)),"LUNA_Dimming","Dimming_Capability_and_Range"))</f>
        <v/>
      </c>
    </row>
    <row r="484" spans="1:12" x14ac:dyDescent="0.3">
      <c r="A484" s="49">
        <v>491</v>
      </c>
      <c r="B484" s="50"/>
      <c r="D484" s="21" t="e">
        <f>VLOOKUP('Reported Performance Table'!C484,'Master List'!$B$22:$C$41,2,FALSE)</f>
        <v>#N/A</v>
      </c>
      <c r="E484" t="e">
        <f>VLOOKUP('Reported Performance Table'!D484,'Master List'!$B$45:$C$143,2,FALSE)</f>
        <v>#N/A</v>
      </c>
      <c r="F484" t="e">
        <f>VLOOKUP('Reported Performance Table'!C484,'Master List'!$B$22:$D$42,3,FALSE)</f>
        <v>#N/A</v>
      </c>
      <c r="G484" s="94" t="e">
        <f>VLOOKUP('Reported Performance Table'!B484,'Master List'!$B$11:$D$19,3,FALSE)</f>
        <v>#N/A</v>
      </c>
      <c r="H484" t="e">
        <f t="shared" si="7"/>
        <v>#N/A</v>
      </c>
      <c r="I484" t="e">
        <f>IF(VLOOKUP('Reported Performance Table'!D484,'Master List'!$B$45:$D$143,3,FALSE)="","No",VLOOKUP('Reported Performance Table'!D484,'Master List'!$B$45:$D$143,3,FALSE))</f>
        <v>#N/A</v>
      </c>
      <c r="J484" s="169" t="str">
        <f>IF('Reported Performance Table'!D484="","",
  IF('Reported Performance Table'!E484="Yes",
   IF('Reported Performance Table'!F484="Premium","Premium_LUNA_CCT","LUNA_CCT"),
   IF('Reported Performance Table'!B484="Outdoor Luminaires",
    IF(OR('Reported Performance Table'!D484="Fuel Pump Canopy Luminaires",'Reported Performance Table'!D484="Sports Lighting"),
     IF('Reported Performance Table'!F484="Premium","Premium_Sports_and_Fuel_Pump_CCT", "Sports_and_Fuel_Pump_CCT"),
     IF('Reported Performance Table'!F484="Premium","Premium_Outdoor_CCT","Outdoor_CCT")),
    IF('Reported Performance Table'!F484="Premium","Premium_CCT","Reported_CCT"))))</f>
        <v/>
      </c>
      <c r="K484" t="str">
        <f>IF('Reported Performance Table'!D484="","",IF(J484="LUNA_CCT",VLOOKUP('Reported Performance Table'!D484,'Master List'!$B$45:$E$143,4,FALSE),"Reported_BUG"))</f>
        <v/>
      </c>
      <c r="L484" t="str">
        <f>IF('Reported Performance Table'!D484="","",IF(AND('Reported Performance Table'!$E484="Yes",OR('Reported Performance Table'!$D484='Master List'!$B$45,'Reported Performance Table'!$D484='Master List'!$B$46,'Reported Performance Table'!$D484='Master List'!$B$47,'Reported Performance Table'!$D484='Master List'!$B$49,'Reported Performance Table'!$D484='Master List'!$B$51,'Reported Performance Table'!$D484='Master List'!$B$115,'Reported Performance Table'!$D484='Master List'!$B$118,'Reported Performance Table'!$D484='Master List'!$B$142)),"LUNA_Dimming","Dimming_Capability_and_Range"))</f>
        <v/>
      </c>
    </row>
    <row r="485" spans="1:12" x14ac:dyDescent="0.3">
      <c r="A485" s="49">
        <v>492</v>
      </c>
      <c r="B485" s="50"/>
      <c r="D485" s="21" t="e">
        <f>VLOOKUP('Reported Performance Table'!C485,'Master List'!$B$22:$C$41,2,FALSE)</f>
        <v>#N/A</v>
      </c>
      <c r="E485" t="e">
        <f>VLOOKUP('Reported Performance Table'!D485,'Master List'!$B$45:$C$143,2,FALSE)</f>
        <v>#N/A</v>
      </c>
      <c r="F485" t="e">
        <f>VLOOKUP('Reported Performance Table'!C485,'Master List'!$B$22:$D$42,3,FALSE)</f>
        <v>#N/A</v>
      </c>
      <c r="G485" s="94" t="e">
        <f>VLOOKUP('Reported Performance Table'!B485,'Master List'!$B$11:$D$19,3,FALSE)</f>
        <v>#N/A</v>
      </c>
      <c r="H485" t="e">
        <f t="shared" si="7"/>
        <v>#N/A</v>
      </c>
      <c r="I485" t="e">
        <f>IF(VLOOKUP('Reported Performance Table'!D485,'Master List'!$B$45:$D$143,3,FALSE)="","No",VLOOKUP('Reported Performance Table'!D485,'Master List'!$B$45:$D$143,3,FALSE))</f>
        <v>#N/A</v>
      </c>
      <c r="J485" s="169" t="str">
        <f>IF('Reported Performance Table'!D485="","",
  IF('Reported Performance Table'!E485="Yes",
   IF('Reported Performance Table'!F485="Premium","Premium_LUNA_CCT","LUNA_CCT"),
   IF('Reported Performance Table'!B485="Outdoor Luminaires",
    IF(OR('Reported Performance Table'!D485="Fuel Pump Canopy Luminaires",'Reported Performance Table'!D485="Sports Lighting"),
     IF('Reported Performance Table'!F485="Premium","Premium_Sports_and_Fuel_Pump_CCT", "Sports_and_Fuel_Pump_CCT"),
     IF('Reported Performance Table'!F485="Premium","Premium_Outdoor_CCT","Outdoor_CCT")),
    IF('Reported Performance Table'!F485="Premium","Premium_CCT","Reported_CCT"))))</f>
        <v/>
      </c>
      <c r="K485" t="str">
        <f>IF('Reported Performance Table'!D485="","",IF(J485="LUNA_CCT",VLOOKUP('Reported Performance Table'!D485,'Master List'!$B$45:$E$143,4,FALSE),"Reported_BUG"))</f>
        <v/>
      </c>
      <c r="L485" t="str">
        <f>IF('Reported Performance Table'!D485="","",IF(AND('Reported Performance Table'!$E485="Yes",OR('Reported Performance Table'!$D485='Master List'!$B$45,'Reported Performance Table'!$D485='Master List'!$B$46,'Reported Performance Table'!$D485='Master List'!$B$47,'Reported Performance Table'!$D485='Master List'!$B$49,'Reported Performance Table'!$D485='Master List'!$B$51,'Reported Performance Table'!$D485='Master List'!$B$115,'Reported Performance Table'!$D485='Master List'!$B$118,'Reported Performance Table'!$D485='Master List'!$B$142)),"LUNA_Dimming","Dimming_Capability_and_Range"))</f>
        <v/>
      </c>
    </row>
    <row r="486" spans="1:12" x14ac:dyDescent="0.3">
      <c r="A486" s="49">
        <v>493</v>
      </c>
      <c r="B486" s="50"/>
      <c r="D486" s="21" t="e">
        <f>VLOOKUP('Reported Performance Table'!C486,'Master List'!$B$22:$C$41,2,FALSE)</f>
        <v>#N/A</v>
      </c>
      <c r="E486" t="e">
        <f>VLOOKUP('Reported Performance Table'!D486,'Master List'!$B$45:$C$143,2,FALSE)</f>
        <v>#N/A</v>
      </c>
      <c r="F486" t="e">
        <f>VLOOKUP('Reported Performance Table'!C486,'Master List'!$B$22:$D$42,3,FALSE)</f>
        <v>#N/A</v>
      </c>
      <c r="G486" s="94" t="e">
        <f>VLOOKUP('Reported Performance Table'!B486,'Master List'!$B$11:$D$19,3,FALSE)</f>
        <v>#N/A</v>
      </c>
      <c r="H486" t="e">
        <f t="shared" si="7"/>
        <v>#N/A</v>
      </c>
      <c r="I486" t="e">
        <f>IF(VLOOKUP('Reported Performance Table'!D486,'Master List'!$B$45:$D$143,3,FALSE)="","No",VLOOKUP('Reported Performance Table'!D486,'Master List'!$B$45:$D$143,3,FALSE))</f>
        <v>#N/A</v>
      </c>
      <c r="J486" s="169" t="str">
        <f>IF('Reported Performance Table'!D486="","",
  IF('Reported Performance Table'!E486="Yes",
   IF('Reported Performance Table'!F486="Premium","Premium_LUNA_CCT","LUNA_CCT"),
   IF('Reported Performance Table'!B486="Outdoor Luminaires",
    IF(OR('Reported Performance Table'!D486="Fuel Pump Canopy Luminaires",'Reported Performance Table'!D486="Sports Lighting"),
     IF('Reported Performance Table'!F486="Premium","Premium_Sports_and_Fuel_Pump_CCT", "Sports_and_Fuel_Pump_CCT"),
     IF('Reported Performance Table'!F486="Premium","Premium_Outdoor_CCT","Outdoor_CCT")),
    IF('Reported Performance Table'!F486="Premium","Premium_CCT","Reported_CCT"))))</f>
        <v/>
      </c>
      <c r="K486" t="str">
        <f>IF('Reported Performance Table'!D486="","",IF(J486="LUNA_CCT",VLOOKUP('Reported Performance Table'!D486,'Master List'!$B$45:$E$143,4,FALSE),"Reported_BUG"))</f>
        <v/>
      </c>
      <c r="L486" t="str">
        <f>IF('Reported Performance Table'!D486="","",IF(AND('Reported Performance Table'!$E486="Yes",OR('Reported Performance Table'!$D486='Master List'!$B$45,'Reported Performance Table'!$D486='Master List'!$B$46,'Reported Performance Table'!$D486='Master List'!$B$47,'Reported Performance Table'!$D486='Master List'!$B$49,'Reported Performance Table'!$D486='Master List'!$B$51,'Reported Performance Table'!$D486='Master List'!$B$115,'Reported Performance Table'!$D486='Master List'!$B$118,'Reported Performance Table'!$D486='Master List'!$B$142)),"LUNA_Dimming","Dimming_Capability_and_Range"))</f>
        <v/>
      </c>
    </row>
    <row r="487" spans="1:12" x14ac:dyDescent="0.3">
      <c r="A487" s="49">
        <v>494</v>
      </c>
      <c r="B487" s="50"/>
      <c r="D487" s="21" t="e">
        <f>VLOOKUP('Reported Performance Table'!C487,'Master List'!$B$22:$C$41,2,FALSE)</f>
        <v>#N/A</v>
      </c>
      <c r="E487" t="e">
        <f>VLOOKUP('Reported Performance Table'!D487,'Master List'!$B$45:$C$143,2,FALSE)</f>
        <v>#N/A</v>
      </c>
      <c r="F487" t="e">
        <f>VLOOKUP('Reported Performance Table'!C487,'Master List'!$B$22:$D$42,3,FALSE)</f>
        <v>#N/A</v>
      </c>
      <c r="G487" s="94" t="e">
        <f>VLOOKUP('Reported Performance Table'!B487,'Master List'!$B$11:$D$19,3,FALSE)</f>
        <v>#N/A</v>
      </c>
      <c r="H487" t="e">
        <f t="shared" si="7"/>
        <v>#N/A</v>
      </c>
      <c r="I487" t="e">
        <f>IF(VLOOKUP('Reported Performance Table'!D487,'Master List'!$B$45:$D$143,3,FALSE)="","No",VLOOKUP('Reported Performance Table'!D487,'Master List'!$B$45:$D$143,3,FALSE))</f>
        <v>#N/A</v>
      </c>
      <c r="J487" s="169" t="str">
        <f>IF('Reported Performance Table'!D487="","",
  IF('Reported Performance Table'!E487="Yes",
   IF('Reported Performance Table'!F487="Premium","Premium_LUNA_CCT","LUNA_CCT"),
   IF('Reported Performance Table'!B487="Outdoor Luminaires",
    IF(OR('Reported Performance Table'!D487="Fuel Pump Canopy Luminaires",'Reported Performance Table'!D487="Sports Lighting"),
     IF('Reported Performance Table'!F487="Premium","Premium_Sports_and_Fuel_Pump_CCT", "Sports_and_Fuel_Pump_CCT"),
     IF('Reported Performance Table'!F487="Premium","Premium_Outdoor_CCT","Outdoor_CCT")),
    IF('Reported Performance Table'!F487="Premium","Premium_CCT","Reported_CCT"))))</f>
        <v/>
      </c>
      <c r="K487" t="str">
        <f>IF('Reported Performance Table'!D487="","",IF(J487="LUNA_CCT",VLOOKUP('Reported Performance Table'!D487,'Master List'!$B$45:$E$143,4,FALSE),"Reported_BUG"))</f>
        <v/>
      </c>
      <c r="L487" t="str">
        <f>IF('Reported Performance Table'!D487="","",IF(AND('Reported Performance Table'!$E487="Yes",OR('Reported Performance Table'!$D487='Master List'!$B$45,'Reported Performance Table'!$D487='Master List'!$B$46,'Reported Performance Table'!$D487='Master List'!$B$47,'Reported Performance Table'!$D487='Master List'!$B$49,'Reported Performance Table'!$D487='Master List'!$B$51,'Reported Performance Table'!$D487='Master List'!$B$115,'Reported Performance Table'!$D487='Master List'!$B$118,'Reported Performance Table'!$D487='Master List'!$B$142)),"LUNA_Dimming","Dimming_Capability_and_Range"))</f>
        <v/>
      </c>
    </row>
    <row r="488" spans="1:12" x14ac:dyDescent="0.3">
      <c r="A488" s="49">
        <v>495</v>
      </c>
      <c r="B488" s="50"/>
      <c r="D488" s="21" t="e">
        <f>VLOOKUP('Reported Performance Table'!C488,'Master List'!$B$22:$C$41,2,FALSE)</f>
        <v>#N/A</v>
      </c>
      <c r="E488" t="e">
        <f>VLOOKUP('Reported Performance Table'!D488,'Master List'!$B$45:$C$143,2,FALSE)</f>
        <v>#N/A</v>
      </c>
      <c r="F488" t="e">
        <f>VLOOKUP('Reported Performance Table'!C488,'Master List'!$B$22:$D$42,3,FALSE)</f>
        <v>#N/A</v>
      </c>
      <c r="G488" s="94" t="e">
        <f>VLOOKUP('Reported Performance Table'!B488,'Master List'!$B$11:$D$19,3,FALSE)</f>
        <v>#N/A</v>
      </c>
      <c r="H488" t="e">
        <f t="shared" si="7"/>
        <v>#N/A</v>
      </c>
      <c r="I488" t="e">
        <f>IF(VLOOKUP('Reported Performance Table'!D488,'Master List'!$B$45:$D$143,3,FALSE)="","No",VLOOKUP('Reported Performance Table'!D488,'Master List'!$B$45:$D$143,3,FALSE))</f>
        <v>#N/A</v>
      </c>
      <c r="J488" s="169" t="str">
        <f>IF('Reported Performance Table'!D488="","",
  IF('Reported Performance Table'!E488="Yes",
   IF('Reported Performance Table'!F488="Premium","Premium_LUNA_CCT","LUNA_CCT"),
   IF('Reported Performance Table'!B488="Outdoor Luminaires",
    IF(OR('Reported Performance Table'!D488="Fuel Pump Canopy Luminaires",'Reported Performance Table'!D488="Sports Lighting"),
     IF('Reported Performance Table'!F488="Premium","Premium_Sports_and_Fuel_Pump_CCT", "Sports_and_Fuel_Pump_CCT"),
     IF('Reported Performance Table'!F488="Premium","Premium_Outdoor_CCT","Outdoor_CCT")),
    IF('Reported Performance Table'!F488="Premium","Premium_CCT","Reported_CCT"))))</f>
        <v/>
      </c>
      <c r="K488" t="str">
        <f>IF('Reported Performance Table'!D488="","",IF(J488="LUNA_CCT",VLOOKUP('Reported Performance Table'!D488,'Master List'!$B$45:$E$143,4,FALSE),"Reported_BUG"))</f>
        <v/>
      </c>
      <c r="L488" t="str">
        <f>IF('Reported Performance Table'!D488="","",IF(AND('Reported Performance Table'!$E488="Yes",OR('Reported Performance Table'!$D488='Master List'!$B$45,'Reported Performance Table'!$D488='Master List'!$B$46,'Reported Performance Table'!$D488='Master List'!$B$47,'Reported Performance Table'!$D488='Master List'!$B$49,'Reported Performance Table'!$D488='Master List'!$B$51,'Reported Performance Table'!$D488='Master List'!$B$115,'Reported Performance Table'!$D488='Master List'!$B$118,'Reported Performance Table'!$D488='Master List'!$B$142)),"LUNA_Dimming","Dimming_Capability_and_Range"))</f>
        <v/>
      </c>
    </row>
    <row r="489" spans="1:12" x14ac:dyDescent="0.3">
      <c r="A489" s="49">
        <v>496</v>
      </c>
      <c r="B489" s="50"/>
      <c r="D489" s="21" t="e">
        <f>VLOOKUP('Reported Performance Table'!C489,'Master List'!$B$22:$C$41,2,FALSE)</f>
        <v>#N/A</v>
      </c>
      <c r="E489" t="e">
        <f>VLOOKUP('Reported Performance Table'!D489,'Master List'!$B$45:$C$143,2,FALSE)</f>
        <v>#N/A</v>
      </c>
      <c r="F489" t="e">
        <f>VLOOKUP('Reported Performance Table'!C489,'Master List'!$B$22:$D$42,3,FALSE)</f>
        <v>#N/A</v>
      </c>
      <c r="G489" s="94" t="e">
        <f>VLOOKUP('Reported Performance Table'!B489,'Master List'!$B$11:$D$19,3,FALSE)</f>
        <v>#N/A</v>
      </c>
      <c r="H489" t="e">
        <f t="shared" si="7"/>
        <v>#N/A</v>
      </c>
      <c r="I489" t="e">
        <f>IF(VLOOKUP('Reported Performance Table'!D489,'Master List'!$B$45:$D$143,3,FALSE)="","No",VLOOKUP('Reported Performance Table'!D489,'Master List'!$B$45:$D$143,3,FALSE))</f>
        <v>#N/A</v>
      </c>
      <c r="J489" s="169" t="str">
        <f>IF('Reported Performance Table'!D489="","",
  IF('Reported Performance Table'!E489="Yes",
   IF('Reported Performance Table'!F489="Premium","Premium_LUNA_CCT","LUNA_CCT"),
   IF('Reported Performance Table'!B489="Outdoor Luminaires",
    IF(OR('Reported Performance Table'!D489="Fuel Pump Canopy Luminaires",'Reported Performance Table'!D489="Sports Lighting"),
     IF('Reported Performance Table'!F489="Premium","Premium_Sports_and_Fuel_Pump_CCT", "Sports_and_Fuel_Pump_CCT"),
     IF('Reported Performance Table'!F489="Premium","Premium_Outdoor_CCT","Outdoor_CCT")),
    IF('Reported Performance Table'!F489="Premium","Premium_CCT","Reported_CCT"))))</f>
        <v/>
      </c>
      <c r="K489" t="str">
        <f>IF('Reported Performance Table'!D489="","",IF(J489="LUNA_CCT",VLOOKUP('Reported Performance Table'!D489,'Master List'!$B$45:$E$143,4,FALSE),"Reported_BUG"))</f>
        <v/>
      </c>
      <c r="L489" t="str">
        <f>IF('Reported Performance Table'!D489="","",IF(AND('Reported Performance Table'!$E489="Yes",OR('Reported Performance Table'!$D489='Master List'!$B$45,'Reported Performance Table'!$D489='Master List'!$B$46,'Reported Performance Table'!$D489='Master List'!$B$47,'Reported Performance Table'!$D489='Master List'!$B$49,'Reported Performance Table'!$D489='Master List'!$B$51,'Reported Performance Table'!$D489='Master List'!$B$115,'Reported Performance Table'!$D489='Master List'!$B$118,'Reported Performance Table'!$D489='Master List'!$B$142)),"LUNA_Dimming","Dimming_Capability_and_Range"))</f>
        <v/>
      </c>
    </row>
    <row r="490" spans="1:12" x14ac:dyDescent="0.3">
      <c r="A490" s="49">
        <v>497</v>
      </c>
      <c r="B490" s="50"/>
      <c r="D490" s="21" t="e">
        <f>VLOOKUP('Reported Performance Table'!C490,'Master List'!$B$22:$C$41,2,FALSE)</f>
        <v>#N/A</v>
      </c>
      <c r="E490" t="e">
        <f>VLOOKUP('Reported Performance Table'!D490,'Master List'!$B$45:$C$143,2,FALSE)</f>
        <v>#N/A</v>
      </c>
      <c r="F490" t="e">
        <f>VLOOKUP('Reported Performance Table'!C490,'Master List'!$B$22:$D$42,3,FALSE)</f>
        <v>#N/A</v>
      </c>
      <c r="G490" s="94" t="e">
        <f>VLOOKUP('Reported Performance Table'!B490,'Master List'!$B$11:$D$19,3,FALSE)</f>
        <v>#N/A</v>
      </c>
      <c r="H490" t="e">
        <f t="shared" si="7"/>
        <v>#N/A</v>
      </c>
      <c r="I490" t="e">
        <f>IF(VLOOKUP('Reported Performance Table'!D490,'Master List'!$B$45:$D$143,3,FALSE)="","No",VLOOKUP('Reported Performance Table'!D490,'Master List'!$B$45:$D$143,3,FALSE))</f>
        <v>#N/A</v>
      </c>
      <c r="J490" s="169" t="str">
        <f>IF('Reported Performance Table'!D490="","",
  IF('Reported Performance Table'!E490="Yes",
   IF('Reported Performance Table'!F490="Premium","Premium_LUNA_CCT","LUNA_CCT"),
   IF('Reported Performance Table'!B490="Outdoor Luminaires",
    IF(OR('Reported Performance Table'!D490="Fuel Pump Canopy Luminaires",'Reported Performance Table'!D490="Sports Lighting"),
     IF('Reported Performance Table'!F490="Premium","Premium_Sports_and_Fuel_Pump_CCT", "Sports_and_Fuel_Pump_CCT"),
     IF('Reported Performance Table'!F490="Premium","Premium_Outdoor_CCT","Outdoor_CCT")),
    IF('Reported Performance Table'!F490="Premium","Premium_CCT","Reported_CCT"))))</f>
        <v/>
      </c>
      <c r="K490" t="str">
        <f>IF('Reported Performance Table'!D490="","",IF(J490="LUNA_CCT",VLOOKUP('Reported Performance Table'!D490,'Master List'!$B$45:$E$143,4,FALSE),"Reported_BUG"))</f>
        <v/>
      </c>
      <c r="L490" t="str">
        <f>IF('Reported Performance Table'!D490="","",IF(AND('Reported Performance Table'!$E490="Yes",OR('Reported Performance Table'!$D490='Master List'!$B$45,'Reported Performance Table'!$D490='Master List'!$B$46,'Reported Performance Table'!$D490='Master List'!$B$47,'Reported Performance Table'!$D490='Master List'!$B$49,'Reported Performance Table'!$D490='Master List'!$B$51,'Reported Performance Table'!$D490='Master List'!$B$115,'Reported Performance Table'!$D490='Master List'!$B$118,'Reported Performance Table'!$D490='Master List'!$B$142)),"LUNA_Dimming","Dimming_Capability_and_Range"))</f>
        <v/>
      </c>
    </row>
    <row r="491" spans="1:12" x14ac:dyDescent="0.3">
      <c r="A491" s="49">
        <v>498</v>
      </c>
      <c r="B491" s="50"/>
      <c r="D491" s="21" t="e">
        <f>VLOOKUP('Reported Performance Table'!C491,'Master List'!$B$22:$C$41,2,FALSE)</f>
        <v>#N/A</v>
      </c>
      <c r="E491" t="e">
        <f>VLOOKUP('Reported Performance Table'!D491,'Master List'!$B$45:$C$143,2,FALSE)</f>
        <v>#N/A</v>
      </c>
      <c r="F491" t="e">
        <f>VLOOKUP('Reported Performance Table'!C491,'Master List'!$B$22:$D$42,3,FALSE)</f>
        <v>#N/A</v>
      </c>
      <c r="G491" s="94" t="e">
        <f>VLOOKUP('Reported Performance Table'!B491,'Master List'!$B$11:$D$19,3,FALSE)</f>
        <v>#N/A</v>
      </c>
      <c r="H491" t="e">
        <f t="shared" si="7"/>
        <v>#N/A</v>
      </c>
      <c r="I491" t="e">
        <f>IF(VLOOKUP('Reported Performance Table'!D491,'Master List'!$B$45:$D$143,3,FALSE)="","No",VLOOKUP('Reported Performance Table'!D491,'Master List'!$B$45:$D$143,3,FALSE))</f>
        <v>#N/A</v>
      </c>
      <c r="J491" s="169" t="str">
        <f>IF('Reported Performance Table'!D491="","",
  IF('Reported Performance Table'!E491="Yes",
   IF('Reported Performance Table'!F491="Premium","Premium_LUNA_CCT","LUNA_CCT"),
   IF('Reported Performance Table'!B491="Outdoor Luminaires",
    IF(OR('Reported Performance Table'!D491="Fuel Pump Canopy Luminaires",'Reported Performance Table'!D491="Sports Lighting"),
     IF('Reported Performance Table'!F491="Premium","Premium_Sports_and_Fuel_Pump_CCT", "Sports_and_Fuel_Pump_CCT"),
     IF('Reported Performance Table'!F491="Premium","Premium_Outdoor_CCT","Outdoor_CCT")),
    IF('Reported Performance Table'!F491="Premium","Premium_CCT","Reported_CCT"))))</f>
        <v/>
      </c>
      <c r="K491" t="str">
        <f>IF('Reported Performance Table'!D491="","",IF(J491="LUNA_CCT",VLOOKUP('Reported Performance Table'!D491,'Master List'!$B$45:$E$143,4,FALSE),"Reported_BUG"))</f>
        <v/>
      </c>
      <c r="L491" t="str">
        <f>IF('Reported Performance Table'!D491="","",IF(AND('Reported Performance Table'!$E491="Yes",OR('Reported Performance Table'!$D491='Master List'!$B$45,'Reported Performance Table'!$D491='Master List'!$B$46,'Reported Performance Table'!$D491='Master List'!$B$47,'Reported Performance Table'!$D491='Master List'!$B$49,'Reported Performance Table'!$D491='Master List'!$B$51,'Reported Performance Table'!$D491='Master List'!$B$115,'Reported Performance Table'!$D491='Master List'!$B$118,'Reported Performance Table'!$D491='Master List'!$B$142)),"LUNA_Dimming","Dimming_Capability_and_Range"))</f>
        <v/>
      </c>
    </row>
    <row r="492" spans="1:12" x14ac:dyDescent="0.3">
      <c r="A492" s="49">
        <v>499</v>
      </c>
      <c r="B492" s="50"/>
      <c r="D492" s="21" t="e">
        <f>VLOOKUP('Reported Performance Table'!C492,'Master List'!$B$22:$C$41,2,FALSE)</f>
        <v>#N/A</v>
      </c>
      <c r="E492" t="e">
        <f>VLOOKUP('Reported Performance Table'!D492,'Master List'!$B$45:$C$143,2,FALSE)</f>
        <v>#N/A</v>
      </c>
      <c r="F492" t="e">
        <f>VLOOKUP('Reported Performance Table'!C492,'Master List'!$B$22:$D$42,3,FALSE)</f>
        <v>#N/A</v>
      </c>
      <c r="G492" s="94" t="e">
        <f>VLOOKUP('Reported Performance Table'!B492,'Master List'!$B$11:$D$19,3,FALSE)</f>
        <v>#N/A</v>
      </c>
      <c r="H492" t="e">
        <f t="shared" si="7"/>
        <v>#N/A</v>
      </c>
      <c r="I492" t="e">
        <f>IF(VLOOKUP('Reported Performance Table'!D492,'Master List'!$B$45:$D$143,3,FALSE)="","No",VLOOKUP('Reported Performance Table'!D492,'Master List'!$B$45:$D$143,3,FALSE))</f>
        <v>#N/A</v>
      </c>
      <c r="J492" s="169" t="str">
        <f>IF('Reported Performance Table'!D492="","",
  IF('Reported Performance Table'!E492="Yes",
   IF('Reported Performance Table'!F492="Premium","Premium_LUNA_CCT","LUNA_CCT"),
   IF('Reported Performance Table'!B492="Outdoor Luminaires",
    IF(OR('Reported Performance Table'!D492="Fuel Pump Canopy Luminaires",'Reported Performance Table'!D492="Sports Lighting"),
     IF('Reported Performance Table'!F492="Premium","Premium_Sports_and_Fuel_Pump_CCT", "Sports_and_Fuel_Pump_CCT"),
     IF('Reported Performance Table'!F492="Premium","Premium_Outdoor_CCT","Outdoor_CCT")),
    IF('Reported Performance Table'!F492="Premium","Premium_CCT","Reported_CCT"))))</f>
        <v/>
      </c>
      <c r="K492" t="str">
        <f>IF('Reported Performance Table'!D492="","",IF(J492="LUNA_CCT",VLOOKUP('Reported Performance Table'!D492,'Master List'!$B$45:$E$143,4,FALSE),"Reported_BUG"))</f>
        <v/>
      </c>
      <c r="L492" t="str">
        <f>IF('Reported Performance Table'!D492="","",IF(AND('Reported Performance Table'!$E492="Yes",OR('Reported Performance Table'!$D492='Master List'!$B$45,'Reported Performance Table'!$D492='Master List'!$B$46,'Reported Performance Table'!$D492='Master List'!$B$47,'Reported Performance Table'!$D492='Master List'!$B$49,'Reported Performance Table'!$D492='Master List'!$B$51,'Reported Performance Table'!$D492='Master List'!$B$115,'Reported Performance Table'!$D492='Master List'!$B$118,'Reported Performance Table'!$D492='Master List'!$B$142)),"LUNA_Dimming","Dimming_Capability_and_Range"))</f>
        <v/>
      </c>
    </row>
    <row r="493" spans="1:12" x14ac:dyDescent="0.3">
      <c r="A493" s="49">
        <v>500</v>
      </c>
      <c r="B493" s="50"/>
      <c r="D493" s="21" t="e">
        <f>VLOOKUP('Reported Performance Table'!C493,'Master List'!$B$22:$C$41,2,FALSE)</f>
        <v>#N/A</v>
      </c>
      <c r="E493" t="e">
        <f>VLOOKUP('Reported Performance Table'!D493,'Master List'!$B$45:$C$143,2,FALSE)</f>
        <v>#N/A</v>
      </c>
      <c r="F493" t="e">
        <f>VLOOKUP('Reported Performance Table'!C493,'Master List'!$B$22:$D$42,3,FALSE)</f>
        <v>#N/A</v>
      </c>
      <c r="G493" s="94" t="e">
        <f>VLOOKUP('Reported Performance Table'!B493,'Master List'!$B$11:$D$19,3,FALSE)</f>
        <v>#N/A</v>
      </c>
      <c r="H493" t="e">
        <f t="shared" si="7"/>
        <v>#N/A</v>
      </c>
      <c r="I493" t="e">
        <f>IF(VLOOKUP('Reported Performance Table'!D493,'Master List'!$B$45:$D$143,3,FALSE)="","No",VLOOKUP('Reported Performance Table'!D493,'Master List'!$B$45:$D$143,3,FALSE))</f>
        <v>#N/A</v>
      </c>
      <c r="J493" s="169" t="str">
        <f>IF('Reported Performance Table'!D493="","",
  IF('Reported Performance Table'!E493="Yes",
   IF('Reported Performance Table'!F493="Premium","Premium_LUNA_CCT","LUNA_CCT"),
   IF('Reported Performance Table'!B493="Outdoor Luminaires",
    IF(OR('Reported Performance Table'!D493="Fuel Pump Canopy Luminaires",'Reported Performance Table'!D493="Sports Lighting"),
     IF('Reported Performance Table'!F493="Premium","Premium_Sports_and_Fuel_Pump_CCT", "Sports_and_Fuel_Pump_CCT"),
     IF('Reported Performance Table'!F493="Premium","Premium_Outdoor_CCT","Outdoor_CCT")),
    IF('Reported Performance Table'!F493="Premium","Premium_CCT","Reported_CCT"))))</f>
        <v/>
      </c>
      <c r="K493" t="str">
        <f>IF('Reported Performance Table'!D493="","",IF(J493="LUNA_CCT",VLOOKUP('Reported Performance Table'!D493,'Master List'!$B$45:$E$143,4,FALSE),"Reported_BUG"))</f>
        <v/>
      </c>
      <c r="L493" t="str">
        <f>IF('Reported Performance Table'!D493="","",IF(AND('Reported Performance Table'!$E493="Yes",OR('Reported Performance Table'!$D493='Master List'!$B$45,'Reported Performance Table'!$D493='Master List'!$B$46,'Reported Performance Table'!$D493='Master List'!$B$47,'Reported Performance Table'!$D493='Master List'!$B$49,'Reported Performance Table'!$D493='Master List'!$B$51,'Reported Performance Table'!$D493='Master List'!$B$115,'Reported Performance Table'!$D493='Master List'!$B$118,'Reported Performance Table'!$D493='Master List'!$B$142)),"LUNA_Dimming","Dimming_Capability_and_Range"))</f>
        <v/>
      </c>
    </row>
    <row r="494" spans="1:12" x14ac:dyDescent="0.3">
      <c r="A494" s="49">
        <v>501</v>
      </c>
      <c r="B494" s="50"/>
      <c r="D494" s="21" t="e">
        <f>VLOOKUP('Reported Performance Table'!C494,'Master List'!$B$22:$C$41,2,FALSE)</f>
        <v>#N/A</v>
      </c>
      <c r="E494" t="e">
        <f>VLOOKUP('Reported Performance Table'!D494,'Master List'!$B$45:$C$143,2,FALSE)</f>
        <v>#N/A</v>
      </c>
      <c r="F494" t="e">
        <f>VLOOKUP('Reported Performance Table'!C494,'Master List'!$B$22:$D$42,3,FALSE)</f>
        <v>#N/A</v>
      </c>
      <c r="G494" s="94" t="e">
        <f>VLOOKUP('Reported Performance Table'!B494,'Master List'!$B$11:$D$19,3,FALSE)</f>
        <v>#N/A</v>
      </c>
      <c r="H494" t="e">
        <f t="shared" si="7"/>
        <v>#N/A</v>
      </c>
      <c r="I494" t="e">
        <f>IF(VLOOKUP('Reported Performance Table'!D494,'Master List'!$B$45:$D$143,3,FALSE)="","No",VLOOKUP('Reported Performance Table'!D494,'Master List'!$B$45:$D$143,3,FALSE))</f>
        <v>#N/A</v>
      </c>
      <c r="J494" s="169" t="str">
        <f>IF('Reported Performance Table'!D494="","",
  IF('Reported Performance Table'!E494="Yes",
   IF('Reported Performance Table'!F494="Premium","Premium_LUNA_CCT","LUNA_CCT"),
   IF('Reported Performance Table'!B494="Outdoor Luminaires",
    IF(OR('Reported Performance Table'!D494="Fuel Pump Canopy Luminaires",'Reported Performance Table'!D494="Sports Lighting"),
     IF('Reported Performance Table'!F494="Premium","Premium_Sports_and_Fuel_Pump_CCT", "Sports_and_Fuel_Pump_CCT"),
     IF('Reported Performance Table'!F494="Premium","Premium_Outdoor_CCT","Outdoor_CCT")),
    IF('Reported Performance Table'!F494="Premium","Premium_CCT","Reported_CCT"))))</f>
        <v/>
      </c>
      <c r="K494" t="str">
        <f>IF('Reported Performance Table'!D494="","",IF(J494="LUNA_CCT",VLOOKUP('Reported Performance Table'!D494,'Master List'!$B$45:$E$143,4,FALSE),"Reported_BUG"))</f>
        <v/>
      </c>
      <c r="L494" t="str">
        <f>IF('Reported Performance Table'!D494="","",IF(AND('Reported Performance Table'!$E494="Yes",OR('Reported Performance Table'!$D494='Master List'!$B$45,'Reported Performance Table'!$D494='Master List'!$B$46,'Reported Performance Table'!$D494='Master List'!$B$47,'Reported Performance Table'!$D494='Master List'!$B$49,'Reported Performance Table'!$D494='Master List'!$B$51,'Reported Performance Table'!$D494='Master List'!$B$115,'Reported Performance Table'!$D494='Master List'!$B$118,'Reported Performance Table'!$D494='Master List'!$B$142)),"LUNA_Dimming","Dimming_Capability_and_Range"))</f>
        <v/>
      </c>
    </row>
    <row r="495" spans="1:12" x14ac:dyDescent="0.3">
      <c r="A495" s="49">
        <v>502</v>
      </c>
      <c r="B495" s="50"/>
      <c r="D495" s="21" t="e">
        <f>VLOOKUP('Reported Performance Table'!C495,'Master List'!$B$22:$C$41,2,FALSE)</f>
        <v>#N/A</v>
      </c>
      <c r="E495" t="e">
        <f>VLOOKUP('Reported Performance Table'!D495,'Master List'!$B$45:$C$143,2,FALSE)</f>
        <v>#N/A</v>
      </c>
      <c r="F495" t="e">
        <f>VLOOKUP('Reported Performance Table'!C495,'Master List'!$B$22:$D$42,3,FALSE)</f>
        <v>#N/A</v>
      </c>
      <c r="G495" s="94" t="e">
        <f>VLOOKUP('Reported Performance Table'!B495,'Master List'!$B$11:$D$19,3,FALSE)</f>
        <v>#N/A</v>
      </c>
      <c r="H495" t="e">
        <f t="shared" si="7"/>
        <v>#N/A</v>
      </c>
      <c r="I495" t="e">
        <f>IF(VLOOKUP('Reported Performance Table'!D495,'Master List'!$B$45:$D$143,3,FALSE)="","No",VLOOKUP('Reported Performance Table'!D495,'Master List'!$B$45:$D$143,3,FALSE))</f>
        <v>#N/A</v>
      </c>
      <c r="J495" s="169" t="str">
        <f>IF('Reported Performance Table'!D495="","",
  IF('Reported Performance Table'!E495="Yes",
   IF('Reported Performance Table'!F495="Premium","Premium_LUNA_CCT","LUNA_CCT"),
   IF('Reported Performance Table'!B495="Outdoor Luminaires",
    IF(OR('Reported Performance Table'!D495="Fuel Pump Canopy Luminaires",'Reported Performance Table'!D495="Sports Lighting"),
     IF('Reported Performance Table'!F495="Premium","Premium_Sports_and_Fuel_Pump_CCT", "Sports_and_Fuel_Pump_CCT"),
     IF('Reported Performance Table'!F495="Premium","Premium_Outdoor_CCT","Outdoor_CCT")),
    IF('Reported Performance Table'!F495="Premium","Premium_CCT","Reported_CCT"))))</f>
        <v/>
      </c>
      <c r="K495" t="str">
        <f>IF('Reported Performance Table'!D495="","",IF(J495="LUNA_CCT",VLOOKUP('Reported Performance Table'!D495,'Master List'!$B$45:$E$143,4,FALSE),"Reported_BUG"))</f>
        <v/>
      </c>
      <c r="L495" t="str">
        <f>IF('Reported Performance Table'!D495="","",IF(AND('Reported Performance Table'!$E495="Yes",OR('Reported Performance Table'!$D495='Master List'!$B$45,'Reported Performance Table'!$D495='Master List'!$B$46,'Reported Performance Table'!$D495='Master List'!$B$47,'Reported Performance Table'!$D495='Master List'!$B$49,'Reported Performance Table'!$D495='Master List'!$B$51,'Reported Performance Table'!$D495='Master List'!$B$115,'Reported Performance Table'!$D495='Master List'!$B$118,'Reported Performance Table'!$D495='Master List'!$B$142)),"LUNA_Dimming","Dimming_Capability_and_Range"))</f>
        <v/>
      </c>
    </row>
    <row r="496" spans="1:12" x14ac:dyDescent="0.3">
      <c r="A496" s="49">
        <v>503</v>
      </c>
      <c r="B496" s="50"/>
      <c r="D496" s="21" t="e">
        <f>VLOOKUP('Reported Performance Table'!C496,'Master List'!$B$22:$C$41,2,FALSE)</f>
        <v>#N/A</v>
      </c>
      <c r="E496" t="e">
        <f>VLOOKUP('Reported Performance Table'!D496,'Master List'!$B$45:$C$143,2,FALSE)</f>
        <v>#N/A</v>
      </c>
      <c r="F496" t="e">
        <f>VLOOKUP('Reported Performance Table'!C496,'Master List'!$B$22:$D$42,3,FALSE)</f>
        <v>#N/A</v>
      </c>
      <c r="G496" s="94" t="e">
        <f>VLOOKUP('Reported Performance Table'!B496,'Master List'!$B$11:$D$19,3,FALSE)</f>
        <v>#N/A</v>
      </c>
      <c r="H496" t="e">
        <f t="shared" si="7"/>
        <v>#N/A</v>
      </c>
      <c r="I496" t="e">
        <f>IF(VLOOKUP('Reported Performance Table'!D496,'Master List'!$B$45:$D$143,3,FALSE)="","No",VLOOKUP('Reported Performance Table'!D496,'Master List'!$B$45:$D$143,3,FALSE))</f>
        <v>#N/A</v>
      </c>
      <c r="J496" s="169" t="str">
        <f>IF('Reported Performance Table'!D496="","",
  IF('Reported Performance Table'!E496="Yes",
   IF('Reported Performance Table'!F496="Premium","Premium_LUNA_CCT","LUNA_CCT"),
   IF('Reported Performance Table'!B496="Outdoor Luminaires",
    IF(OR('Reported Performance Table'!D496="Fuel Pump Canopy Luminaires",'Reported Performance Table'!D496="Sports Lighting"),
     IF('Reported Performance Table'!F496="Premium","Premium_Sports_and_Fuel_Pump_CCT", "Sports_and_Fuel_Pump_CCT"),
     IF('Reported Performance Table'!F496="Premium","Premium_Outdoor_CCT","Outdoor_CCT")),
    IF('Reported Performance Table'!F496="Premium","Premium_CCT","Reported_CCT"))))</f>
        <v/>
      </c>
      <c r="K496" t="str">
        <f>IF('Reported Performance Table'!D496="","",IF(J496="LUNA_CCT",VLOOKUP('Reported Performance Table'!D496,'Master List'!$B$45:$E$143,4,FALSE),"Reported_BUG"))</f>
        <v/>
      </c>
      <c r="L496" t="str">
        <f>IF('Reported Performance Table'!D496="","",IF(AND('Reported Performance Table'!$E496="Yes",OR('Reported Performance Table'!$D496='Master List'!$B$45,'Reported Performance Table'!$D496='Master List'!$B$46,'Reported Performance Table'!$D496='Master List'!$B$47,'Reported Performance Table'!$D496='Master List'!$B$49,'Reported Performance Table'!$D496='Master List'!$B$51,'Reported Performance Table'!$D496='Master List'!$B$115,'Reported Performance Table'!$D496='Master List'!$B$118,'Reported Performance Table'!$D496='Master List'!$B$142)),"LUNA_Dimming","Dimming_Capability_and_Range"))</f>
        <v/>
      </c>
    </row>
    <row r="497" spans="1:12" x14ac:dyDescent="0.3">
      <c r="A497" s="49">
        <v>504</v>
      </c>
      <c r="B497" s="50"/>
      <c r="D497" s="21" t="e">
        <f>VLOOKUP('Reported Performance Table'!C497,'Master List'!$B$22:$C$41,2,FALSE)</f>
        <v>#N/A</v>
      </c>
      <c r="E497" t="e">
        <f>VLOOKUP('Reported Performance Table'!D497,'Master List'!$B$45:$C$143,2,FALSE)</f>
        <v>#N/A</v>
      </c>
      <c r="F497" t="e">
        <f>VLOOKUP('Reported Performance Table'!C497,'Master List'!$B$22:$D$42,3,FALSE)</f>
        <v>#N/A</v>
      </c>
      <c r="G497" s="94" t="e">
        <f>VLOOKUP('Reported Performance Table'!B497,'Master List'!$B$11:$D$19,3,FALSE)</f>
        <v>#N/A</v>
      </c>
      <c r="H497" t="e">
        <f t="shared" si="7"/>
        <v>#N/A</v>
      </c>
      <c r="I497" t="e">
        <f>IF(VLOOKUP('Reported Performance Table'!D497,'Master List'!$B$45:$D$143,3,FALSE)="","No",VLOOKUP('Reported Performance Table'!D497,'Master List'!$B$45:$D$143,3,FALSE))</f>
        <v>#N/A</v>
      </c>
      <c r="J497" s="169" t="str">
        <f>IF('Reported Performance Table'!D497="","",
  IF('Reported Performance Table'!E497="Yes",
   IF('Reported Performance Table'!F497="Premium","Premium_LUNA_CCT","LUNA_CCT"),
   IF('Reported Performance Table'!B497="Outdoor Luminaires",
    IF(OR('Reported Performance Table'!D497="Fuel Pump Canopy Luminaires",'Reported Performance Table'!D497="Sports Lighting"),
     IF('Reported Performance Table'!F497="Premium","Premium_Sports_and_Fuel_Pump_CCT", "Sports_and_Fuel_Pump_CCT"),
     IF('Reported Performance Table'!F497="Premium","Premium_Outdoor_CCT","Outdoor_CCT")),
    IF('Reported Performance Table'!F497="Premium","Premium_CCT","Reported_CCT"))))</f>
        <v/>
      </c>
      <c r="K497" t="str">
        <f>IF('Reported Performance Table'!D497="","",IF(J497="LUNA_CCT",VLOOKUP('Reported Performance Table'!D497,'Master List'!$B$45:$E$143,4,FALSE),"Reported_BUG"))</f>
        <v/>
      </c>
      <c r="L497" t="str">
        <f>IF('Reported Performance Table'!D497="","",IF(AND('Reported Performance Table'!$E497="Yes",OR('Reported Performance Table'!$D497='Master List'!$B$45,'Reported Performance Table'!$D497='Master List'!$B$46,'Reported Performance Table'!$D497='Master List'!$B$47,'Reported Performance Table'!$D497='Master List'!$B$49,'Reported Performance Table'!$D497='Master List'!$B$51,'Reported Performance Table'!$D497='Master List'!$B$115,'Reported Performance Table'!$D497='Master List'!$B$118,'Reported Performance Table'!$D497='Master List'!$B$142)),"LUNA_Dimming","Dimming_Capability_and_Range"))</f>
        <v/>
      </c>
    </row>
    <row r="498" spans="1:12" x14ac:dyDescent="0.3">
      <c r="A498" s="49">
        <v>505</v>
      </c>
      <c r="B498" s="50"/>
      <c r="D498" s="21" t="e">
        <f>VLOOKUP('Reported Performance Table'!C498,'Master List'!$B$22:$C$41,2,FALSE)</f>
        <v>#N/A</v>
      </c>
      <c r="E498" t="e">
        <f>VLOOKUP('Reported Performance Table'!D498,'Master List'!$B$45:$C$143,2,FALSE)</f>
        <v>#N/A</v>
      </c>
      <c r="F498" t="e">
        <f>VLOOKUP('Reported Performance Table'!C498,'Master List'!$B$22:$D$42,3,FALSE)</f>
        <v>#N/A</v>
      </c>
      <c r="G498" s="94" t="e">
        <f>VLOOKUP('Reported Performance Table'!B498,'Master List'!$B$11:$D$19,3,FALSE)</f>
        <v>#N/A</v>
      </c>
      <c r="H498" t="e">
        <f t="shared" si="7"/>
        <v>#N/A</v>
      </c>
      <c r="I498" t="e">
        <f>IF(VLOOKUP('Reported Performance Table'!D498,'Master List'!$B$45:$D$143,3,FALSE)="","No",VLOOKUP('Reported Performance Table'!D498,'Master List'!$B$45:$D$143,3,FALSE))</f>
        <v>#N/A</v>
      </c>
      <c r="J498" s="169" t="str">
        <f>IF('Reported Performance Table'!D498="","",
  IF('Reported Performance Table'!E498="Yes",
   IF('Reported Performance Table'!F498="Premium","Premium_LUNA_CCT","LUNA_CCT"),
   IF('Reported Performance Table'!B498="Outdoor Luminaires",
    IF(OR('Reported Performance Table'!D498="Fuel Pump Canopy Luminaires",'Reported Performance Table'!D498="Sports Lighting"),
     IF('Reported Performance Table'!F498="Premium","Premium_Sports_and_Fuel_Pump_CCT", "Sports_and_Fuel_Pump_CCT"),
     IF('Reported Performance Table'!F498="Premium","Premium_Outdoor_CCT","Outdoor_CCT")),
    IF('Reported Performance Table'!F498="Premium","Premium_CCT","Reported_CCT"))))</f>
        <v/>
      </c>
      <c r="K498" t="str">
        <f>IF('Reported Performance Table'!D498="","",IF(J498="LUNA_CCT",VLOOKUP('Reported Performance Table'!D498,'Master List'!$B$45:$E$143,4,FALSE),"Reported_BUG"))</f>
        <v/>
      </c>
      <c r="L498" t="str">
        <f>IF('Reported Performance Table'!D498="","",IF(AND('Reported Performance Table'!$E498="Yes",OR('Reported Performance Table'!$D498='Master List'!$B$45,'Reported Performance Table'!$D498='Master List'!$B$46,'Reported Performance Table'!$D498='Master List'!$B$47,'Reported Performance Table'!$D498='Master List'!$B$49,'Reported Performance Table'!$D498='Master List'!$B$51,'Reported Performance Table'!$D498='Master List'!$B$115,'Reported Performance Table'!$D498='Master List'!$B$118,'Reported Performance Table'!$D498='Master List'!$B$142)),"LUNA_Dimming","Dimming_Capability_and_Range"))</f>
        <v/>
      </c>
    </row>
    <row r="499" spans="1:12" x14ac:dyDescent="0.3">
      <c r="A499" s="49">
        <v>506</v>
      </c>
      <c r="B499" s="50"/>
      <c r="D499" s="21" t="e">
        <f>VLOOKUP('Reported Performance Table'!C499,'Master List'!$B$22:$C$41,2,FALSE)</f>
        <v>#N/A</v>
      </c>
      <c r="E499" t="e">
        <f>VLOOKUP('Reported Performance Table'!D499,'Master List'!$B$45:$C$143,2,FALSE)</f>
        <v>#N/A</v>
      </c>
      <c r="F499" t="e">
        <f>VLOOKUP('Reported Performance Table'!C499,'Master List'!$B$22:$D$42,3,FALSE)</f>
        <v>#N/A</v>
      </c>
      <c r="G499" s="94" t="e">
        <f>VLOOKUP('Reported Performance Table'!B499,'Master List'!$B$11:$D$19,3,FALSE)</f>
        <v>#N/A</v>
      </c>
      <c r="H499" t="e">
        <f t="shared" si="7"/>
        <v>#N/A</v>
      </c>
      <c r="I499" t="e">
        <f>IF(VLOOKUP('Reported Performance Table'!D499,'Master List'!$B$45:$D$143,3,FALSE)="","No",VLOOKUP('Reported Performance Table'!D499,'Master List'!$B$45:$D$143,3,FALSE))</f>
        <v>#N/A</v>
      </c>
      <c r="J499" s="169" t="str">
        <f>IF('Reported Performance Table'!D499="","",
  IF('Reported Performance Table'!E499="Yes",
   IF('Reported Performance Table'!F499="Premium","Premium_LUNA_CCT","LUNA_CCT"),
   IF('Reported Performance Table'!B499="Outdoor Luminaires",
    IF(OR('Reported Performance Table'!D499="Fuel Pump Canopy Luminaires",'Reported Performance Table'!D499="Sports Lighting"),
     IF('Reported Performance Table'!F499="Premium","Premium_Sports_and_Fuel_Pump_CCT", "Sports_and_Fuel_Pump_CCT"),
     IF('Reported Performance Table'!F499="Premium","Premium_Outdoor_CCT","Outdoor_CCT")),
    IF('Reported Performance Table'!F499="Premium","Premium_CCT","Reported_CCT"))))</f>
        <v/>
      </c>
      <c r="K499" t="str">
        <f>IF('Reported Performance Table'!D499="","",IF(J499="LUNA_CCT",VLOOKUP('Reported Performance Table'!D499,'Master List'!$B$45:$E$143,4,FALSE),"Reported_BUG"))</f>
        <v/>
      </c>
      <c r="L499" t="str">
        <f>IF('Reported Performance Table'!D499="","",IF(AND('Reported Performance Table'!$E499="Yes",OR('Reported Performance Table'!$D499='Master List'!$B$45,'Reported Performance Table'!$D499='Master List'!$B$46,'Reported Performance Table'!$D499='Master List'!$B$47,'Reported Performance Table'!$D499='Master List'!$B$49,'Reported Performance Table'!$D499='Master List'!$B$51,'Reported Performance Table'!$D499='Master List'!$B$115,'Reported Performance Table'!$D499='Master List'!$B$118,'Reported Performance Table'!$D499='Master List'!$B$142)),"LUNA_Dimming","Dimming_Capability_and_Range"))</f>
        <v/>
      </c>
    </row>
    <row r="500" spans="1:12" x14ac:dyDescent="0.3">
      <c r="A500" s="49">
        <v>507</v>
      </c>
      <c r="B500" s="50"/>
      <c r="D500" s="21" t="e">
        <f>VLOOKUP('Reported Performance Table'!C500,'Master List'!$B$22:$C$41,2,FALSE)</f>
        <v>#N/A</v>
      </c>
      <c r="E500" t="e">
        <f>VLOOKUP('Reported Performance Table'!D500,'Master List'!$B$45:$C$143,2,FALSE)</f>
        <v>#N/A</v>
      </c>
      <c r="F500" t="e">
        <f>VLOOKUP('Reported Performance Table'!C500,'Master List'!$B$22:$D$42,3,FALSE)</f>
        <v>#N/A</v>
      </c>
      <c r="G500" s="94" t="e">
        <f>VLOOKUP('Reported Performance Table'!B500,'Master List'!$B$11:$D$19,3,FALSE)</f>
        <v>#N/A</v>
      </c>
      <c r="H500" t="e">
        <f t="shared" si="7"/>
        <v>#N/A</v>
      </c>
      <c r="I500" t="e">
        <f>IF(VLOOKUP('Reported Performance Table'!D500,'Master List'!$B$45:$D$143,3,FALSE)="","No",VLOOKUP('Reported Performance Table'!D500,'Master List'!$B$45:$D$143,3,FALSE))</f>
        <v>#N/A</v>
      </c>
      <c r="J500" s="169" t="str">
        <f>IF('Reported Performance Table'!D500="","",
  IF('Reported Performance Table'!E500="Yes",
   IF('Reported Performance Table'!F500="Premium","Premium_LUNA_CCT","LUNA_CCT"),
   IF('Reported Performance Table'!B500="Outdoor Luminaires",
    IF(OR('Reported Performance Table'!D500="Fuel Pump Canopy Luminaires",'Reported Performance Table'!D500="Sports Lighting"),
     IF('Reported Performance Table'!F500="Premium","Premium_Sports_and_Fuel_Pump_CCT", "Sports_and_Fuel_Pump_CCT"),
     IF('Reported Performance Table'!F500="Premium","Premium_Outdoor_CCT","Outdoor_CCT")),
    IF('Reported Performance Table'!F500="Premium","Premium_CCT","Reported_CCT"))))</f>
        <v/>
      </c>
      <c r="K500" t="str">
        <f>IF('Reported Performance Table'!D500="","",IF(J500="LUNA_CCT",VLOOKUP('Reported Performance Table'!D500,'Master List'!$B$45:$E$143,4,FALSE),"Reported_BUG"))</f>
        <v/>
      </c>
      <c r="L500" t="str">
        <f>IF('Reported Performance Table'!D500="","",IF(AND('Reported Performance Table'!$E500="Yes",OR('Reported Performance Table'!$D500='Master List'!$B$45,'Reported Performance Table'!$D500='Master List'!$B$46,'Reported Performance Table'!$D500='Master List'!$B$47,'Reported Performance Table'!$D500='Master List'!$B$49,'Reported Performance Table'!$D500='Master List'!$B$51,'Reported Performance Table'!$D500='Master List'!$B$115,'Reported Performance Table'!$D500='Master List'!$B$118,'Reported Performance Table'!$D500='Master List'!$B$142)),"LUNA_Dimming","Dimming_Capability_and_Range"))</f>
        <v/>
      </c>
    </row>
    <row r="501" spans="1:12" x14ac:dyDescent="0.3">
      <c r="A501" s="49">
        <v>508</v>
      </c>
      <c r="B501" s="50"/>
      <c r="D501" s="21" t="e">
        <f>VLOOKUP('Reported Performance Table'!C501,'Master List'!$B$22:$C$41,2,FALSE)</f>
        <v>#N/A</v>
      </c>
      <c r="E501" t="e">
        <f>VLOOKUP('Reported Performance Table'!D501,'Master List'!$B$45:$C$143,2,FALSE)</f>
        <v>#N/A</v>
      </c>
      <c r="F501" t="e">
        <f>VLOOKUP('Reported Performance Table'!C501,'Master List'!$B$22:$D$42,3,FALSE)</f>
        <v>#N/A</v>
      </c>
      <c r="G501" s="94" t="e">
        <f>VLOOKUP('Reported Performance Table'!B501,'Master List'!$B$11:$D$19,3,FALSE)</f>
        <v>#N/A</v>
      </c>
      <c r="H501" t="e">
        <f t="shared" si="7"/>
        <v>#N/A</v>
      </c>
      <c r="I501" t="e">
        <f>IF(VLOOKUP('Reported Performance Table'!D501,'Master List'!$B$45:$D$143,3,FALSE)="","No",VLOOKUP('Reported Performance Table'!D501,'Master List'!$B$45:$D$143,3,FALSE))</f>
        <v>#N/A</v>
      </c>
      <c r="J501" s="169" t="str">
        <f>IF('Reported Performance Table'!D501="","",
  IF('Reported Performance Table'!E501="Yes",
   IF('Reported Performance Table'!F501="Premium","Premium_LUNA_CCT","LUNA_CCT"),
   IF('Reported Performance Table'!B501="Outdoor Luminaires",
    IF(OR('Reported Performance Table'!D501="Fuel Pump Canopy Luminaires",'Reported Performance Table'!D501="Sports Lighting"),
     IF('Reported Performance Table'!F501="Premium","Premium_Sports_and_Fuel_Pump_CCT", "Sports_and_Fuel_Pump_CCT"),
     IF('Reported Performance Table'!F501="Premium","Premium_Outdoor_CCT","Outdoor_CCT")),
    IF('Reported Performance Table'!F501="Premium","Premium_CCT","Reported_CCT"))))</f>
        <v/>
      </c>
      <c r="K501" t="str">
        <f>IF('Reported Performance Table'!D501="","",IF(J501="LUNA_CCT",VLOOKUP('Reported Performance Table'!D501,'Master List'!$B$45:$E$143,4,FALSE),"Reported_BUG"))</f>
        <v/>
      </c>
      <c r="L501" t="str">
        <f>IF('Reported Performance Table'!D501="","",IF(AND('Reported Performance Table'!$E501="Yes",OR('Reported Performance Table'!$D501='Master List'!$B$45,'Reported Performance Table'!$D501='Master List'!$B$46,'Reported Performance Table'!$D501='Master List'!$B$47,'Reported Performance Table'!$D501='Master List'!$B$49,'Reported Performance Table'!$D501='Master List'!$B$51,'Reported Performance Table'!$D501='Master List'!$B$115,'Reported Performance Table'!$D501='Master List'!$B$118,'Reported Performance Table'!$D501='Master List'!$B$142)),"LUNA_Dimming","Dimming_Capability_and_Range"))</f>
        <v/>
      </c>
    </row>
    <row r="502" spans="1:12" x14ac:dyDescent="0.3">
      <c r="A502" s="49">
        <v>509</v>
      </c>
      <c r="B502" s="50"/>
      <c r="D502" s="21" t="e">
        <f>VLOOKUP('Reported Performance Table'!C502,'Master List'!$B$22:$C$41,2,FALSE)</f>
        <v>#N/A</v>
      </c>
      <c r="E502" t="e">
        <f>VLOOKUP('Reported Performance Table'!D502,'Master List'!$B$45:$C$143,2,FALSE)</f>
        <v>#N/A</v>
      </c>
      <c r="F502" t="e">
        <f>VLOOKUP('Reported Performance Table'!C502,'Master List'!$B$22:$D$42,3,FALSE)</f>
        <v>#N/A</v>
      </c>
      <c r="G502" s="94" t="e">
        <f>VLOOKUP('Reported Performance Table'!B502,'Master List'!$B$11:$D$19,3,FALSE)</f>
        <v>#N/A</v>
      </c>
      <c r="H502" t="e">
        <f t="shared" si="7"/>
        <v>#N/A</v>
      </c>
      <c r="I502" t="e">
        <f>IF(VLOOKUP('Reported Performance Table'!D502,'Master List'!$B$45:$D$143,3,FALSE)="","No",VLOOKUP('Reported Performance Table'!D502,'Master List'!$B$45:$D$143,3,FALSE))</f>
        <v>#N/A</v>
      </c>
      <c r="J502" s="169" t="str">
        <f>IF('Reported Performance Table'!D502="","",
  IF('Reported Performance Table'!E502="Yes",
   IF('Reported Performance Table'!F502="Premium","Premium_LUNA_CCT","LUNA_CCT"),
   IF('Reported Performance Table'!B502="Outdoor Luminaires",
    IF(OR('Reported Performance Table'!D502="Fuel Pump Canopy Luminaires",'Reported Performance Table'!D502="Sports Lighting"),
     IF('Reported Performance Table'!F502="Premium","Premium_Sports_and_Fuel_Pump_CCT", "Sports_and_Fuel_Pump_CCT"),
     IF('Reported Performance Table'!F502="Premium","Premium_Outdoor_CCT","Outdoor_CCT")),
    IF('Reported Performance Table'!F502="Premium","Premium_CCT","Reported_CCT"))))</f>
        <v/>
      </c>
      <c r="K502" t="str">
        <f>IF('Reported Performance Table'!D502="","",IF(J502="LUNA_CCT",VLOOKUP('Reported Performance Table'!D502,'Master List'!$B$45:$E$143,4,FALSE),"Reported_BUG"))</f>
        <v/>
      </c>
      <c r="L502" t="str">
        <f>IF('Reported Performance Table'!D502="","",IF(AND('Reported Performance Table'!$E502="Yes",OR('Reported Performance Table'!$D502='Master List'!$B$45,'Reported Performance Table'!$D502='Master List'!$B$46,'Reported Performance Table'!$D502='Master List'!$B$47,'Reported Performance Table'!$D502='Master List'!$B$49,'Reported Performance Table'!$D502='Master List'!$B$51,'Reported Performance Table'!$D502='Master List'!$B$115,'Reported Performance Table'!$D502='Master List'!$B$118,'Reported Performance Table'!$D502='Master List'!$B$142)),"LUNA_Dimming","Dimming_Capability_and_Range"))</f>
        <v/>
      </c>
    </row>
    <row r="503" spans="1:12" x14ac:dyDescent="0.3">
      <c r="A503" s="49">
        <v>510</v>
      </c>
      <c r="B503" s="50"/>
      <c r="D503" s="21" t="e">
        <f>VLOOKUP('Reported Performance Table'!C503,'Master List'!$B$22:$C$41,2,FALSE)</f>
        <v>#N/A</v>
      </c>
      <c r="E503" t="e">
        <f>VLOOKUP('Reported Performance Table'!D503,'Master List'!$B$45:$C$143,2,FALSE)</f>
        <v>#N/A</v>
      </c>
      <c r="F503" t="e">
        <f>VLOOKUP('Reported Performance Table'!C503,'Master List'!$B$22:$D$42,3,FALSE)</f>
        <v>#N/A</v>
      </c>
      <c r="G503" s="94" t="e">
        <f>VLOOKUP('Reported Performance Table'!B503,'Master List'!$B$11:$D$19,3,FALSE)</f>
        <v>#N/A</v>
      </c>
      <c r="H503" t="e">
        <f t="shared" si="7"/>
        <v>#N/A</v>
      </c>
      <c r="I503" t="e">
        <f>IF(VLOOKUP('Reported Performance Table'!D503,'Master List'!$B$45:$D$143,3,FALSE)="","No",VLOOKUP('Reported Performance Table'!D503,'Master List'!$B$45:$D$143,3,FALSE))</f>
        <v>#N/A</v>
      </c>
      <c r="J503" s="169" t="str">
        <f>IF('Reported Performance Table'!D503="","",
  IF('Reported Performance Table'!E503="Yes",
   IF('Reported Performance Table'!F503="Premium","Premium_LUNA_CCT","LUNA_CCT"),
   IF('Reported Performance Table'!B503="Outdoor Luminaires",
    IF(OR('Reported Performance Table'!D503="Fuel Pump Canopy Luminaires",'Reported Performance Table'!D503="Sports Lighting"),
     IF('Reported Performance Table'!F503="Premium","Premium_Sports_and_Fuel_Pump_CCT", "Sports_and_Fuel_Pump_CCT"),
     IF('Reported Performance Table'!F503="Premium","Premium_Outdoor_CCT","Outdoor_CCT")),
    IF('Reported Performance Table'!F503="Premium","Premium_CCT","Reported_CCT"))))</f>
        <v/>
      </c>
      <c r="K503" t="str">
        <f>IF('Reported Performance Table'!D503="","",IF(J503="LUNA_CCT",VLOOKUP('Reported Performance Table'!D503,'Master List'!$B$45:$E$143,4,FALSE),"Reported_BUG"))</f>
        <v/>
      </c>
      <c r="L503" t="str">
        <f>IF('Reported Performance Table'!D503="","",IF(AND('Reported Performance Table'!$E503="Yes",OR('Reported Performance Table'!$D503='Master List'!$B$45,'Reported Performance Table'!$D503='Master List'!$B$46,'Reported Performance Table'!$D503='Master List'!$B$47,'Reported Performance Table'!$D503='Master List'!$B$49,'Reported Performance Table'!$D503='Master List'!$B$51,'Reported Performance Table'!$D503='Master List'!$B$115,'Reported Performance Table'!$D503='Master List'!$B$118,'Reported Performance Table'!$D503='Master List'!$B$142)),"LUNA_Dimming","Dimming_Capability_and_Range"))</f>
        <v/>
      </c>
    </row>
    <row r="504" spans="1:12" x14ac:dyDescent="0.3">
      <c r="A504" s="49">
        <v>511</v>
      </c>
      <c r="B504" s="50"/>
      <c r="D504" s="21" t="e">
        <f>VLOOKUP('Reported Performance Table'!C504,'Master List'!$B$22:$C$41,2,FALSE)</f>
        <v>#N/A</v>
      </c>
      <c r="E504" t="e">
        <f>VLOOKUP('Reported Performance Table'!D504,'Master List'!$B$45:$C$143,2,FALSE)</f>
        <v>#N/A</v>
      </c>
      <c r="F504" t="e">
        <f>VLOOKUP('Reported Performance Table'!C504,'Master List'!$B$22:$D$42,3,FALSE)</f>
        <v>#N/A</v>
      </c>
      <c r="G504" s="94" t="e">
        <f>VLOOKUP('Reported Performance Table'!B504,'Master List'!$B$11:$D$19,3,FALSE)</f>
        <v>#N/A</v>
      </c>
      <c r="H504" t="e">
        <f t="shared" si="7"/>
        <v>#N/A</v>
      </c>
      <c r="I504" t="e">
        <f>IF(VLOOKUP('Reported Performance Table'!D504,'Master List'!$B$45:$D$143,3,FALSE)="","No",VLOOKUP('Reported Performance Table'!D504,'Master List'!$B$45:$D$143,3,FALSE))</f>
        <v>#N/A</v>
      </c>
      <c r="J504" s="169" t="str">
        <f>IF('Reported Performance Table'!D504="","",
  IF('Reported Performance Table'!E504="Yes",
   IF('Reported Performance Table'!F504="Premium","Premium_LUNA_CCT","LUNA_CCT"),
   IF('Reported Performance Table'!B504="Outdoor Luminaires",
    IF(OR('Reported Performance Table'!D504="Fuel Pump Canopy Luminaires",'Reported Performance Table'!D504="Sports Lighting"),
     IF('Reported Performance Table'!F504="Premium","Premium_Sports_and_Fuel_Pump_CCT", "Sports_and_Fuel_Pump_CCT"),
     IF('Reported Performance Table'!F504="Premium","Premium_Outdoor_CCT","Outdoor_CCT")),
    IF('Reported Performance Table'!F504="Premium","Premium_CCT","Reported_CCT"))))</f>
        <v/>
      </c>
      <c r="K504" t="str">
        <f>IF('Reported Performance Table'!D504="","",IF(J504="LUNA_CCT",VLOOKUP('Reported Performance Table'!D504,'Master List'!$B$45:$E$143,4,FALSE),"Reported_BUG"))</f>
        <v/>
      </c>
      <c r="L504" t="str">
        <f>IF('Reported Performance Table'!D504="","",IF(AND('Reported Performance Table'!$E504="Yes",OR('Reported Performance Table'!$D504='Master List'!$B$45,'Reported Performance Table'!$D504='Master List'!$B$46,'Reported Performance Table'!$D504='Master List'!$B$47,'Reported Performance Table'!$D504='Master List'!$B$49,'Reported Performance Table'!$D504='Master List'!$B$51,'Reported Performance Table'!$D504='Master List'!$B$115,'Reported Performance Table'!$D504='Master List'!$B$118,'Reported Performance Table'!$D504='Master List'!$B$142)),"LUNA_Dimming","Dimming_Capability_and_Range"))</f>
        <v/>
      </c>
    </row>
    <row r="505" spans="1:12" x14ac:dyDescent="0.3">
      <c r="A505" s="49">
        <v>512</v>
      </c>
      <c r="B505" s="50"/>
      <c r="D505" s="21" t="e">
        <f>VLOOKUP('Reported Performance Table'!C505,'Master List'!$B$22:$C$41,2,FALSE)</f>
        <v>#N/A</v>
      </c>
      <c r="E505" t="e">
        <f>VLOOKUP('Reported Performance Table'!D505,'Master List'!$B$45:$C$143,2,FALSE)</f>
        <v>#N/A</v>
      </c>
      <c r="F505" t="e">
        <f>VLOOKUP('Reported Performance Table'!C505,'Master List'!$B$22:$D$42,3,FALSE)</f>
        <v>#N/A</v>
      </c>
      <c r="G505" s="94" t="e">
        <f>VLOOKUP('Reported Performance Table'!B505,'Master List'!$B$11:$D$19,3,FALSE)</f>
        <v>#N/A</v>
      </c>
      <c r="H505" t="e">
        <f t="shared" si="7"/>
        <v>#N/A</v>
      </c>
      <c r="I505" t="e">
        <f>IF(VLOOKUP('Reported Performance Table'!D505,'Master List'!$B$45:$D$143,3,FALSE)="","No",VLOOKUP('Reported Performance Table'!D505,'Master List'!$B$45:$D$143,3,FALSE))</f>
        <v>#N/A</v>
      </c>
      <c r="J505" s="169" t="str">
        <f>IF('Reported Performance Table'!D505="","",
  IF('Reported Performance Table'!E505="Yes",
   IF('Reported Performance Table'!F505="Premium","Premium_LUNA_CCT","LUNA_CCT"),
   IF('Reported Performance Table'!B505="Outdoor Luminaires",
    IF(OR('Reported Performance Table'!D505="Fuel Pump Canopy Luminaires",'Reported Performance Table'!D505="Sports Lighting"),
     IF('Reported Performance Table'!F505="Premium","Premium_Sports_and_Fuel_Pump_CCT", "Sports_and_Fuel_Pump_CCT"),
     IF('Reported Performance Table'!F505="Premium","Premium_Outdoor_CCT","Outdoor_CCT")),
    IF('Reported Performance Table'!F505="Premium","Premium_CCT","Reported_CCT"))))</f>
        <v/>
      </c>
      <c r="K505" t="str">
        <f>IF('Reported Performance Table'!D505="","",IF(J505="LUNA_CCT",VLOOKUP('Reported Performance Table'!D505,'Master List'!$B$45:$E$143,4,FALSE),"Reported_BUG"))</f>
        <v/>
      </c>
      <c r="L505" t="str">
        <f>IF('Reported Performance Table'!D505="","",IF(AND('Reported Performance Table'!$E505="Yes",OR('Reported Performance Table'!$D505='Master List'!$B$45,'Reported Performance Table'!$D505='Master List'!$B$46,'Reported Performance Table'!$D505='Master List'!$B$47,'Reported Performance Table'!$D505='Master List'!$B$49,'Reported Performance Table'!$D505='Master List'!$B$51,'Reported Performance Table'!$D505='Master List'!$B$115,'Reported Performance Table'!$D505='Master List'!$B$118,'Reported Performance Table'!$D505='Master List'!$B$142)),"LUNA_Dimming","Dimming_Capability_and_Range"))</f>
        <v/>
      </c>
    </row>
    <row r="506" spans="1:12" x14ac:dyDescent="0.3">
      <c r="A506" s="49">
        <v>513</v>
      </c>
      <c r="B506" s="50"/>
      <c r="D506" s="21" t="e">
        <f>VLOOKUP('Reported Performance Table'!C506,'Master List'!$B$22:$C$41,2,FALSE)</f>
        <v>#N/A</v>
      </c>
      <c r="E506" t="e">
        <f>VLOOKUP('Reported Performance Table'!D506,'Master List'!$B$45:$C$143,2,FALSE)</f>
        <v>#N/A</v>
      </c>
      <c r="F506" t="e">
        <f>VLOOKUP('Reported Performance Table'!C506,'Master List'!$B$22:$D$42,3,FALSE)</f>
        <v>#N/A</v>
      </c>
      <c r="G506" s="94" t="e">
        <f>VLOOKUP('Reported Performance Table'!B506,'Master List'!$B$11:$D$19,3,FALSE)</f>
        <v>#N/A</v>
      </c>
      <c r="H506" t="e">
        <f t="shared" si="7"/>
        <v>#N/A</v>
      </c>
      <c r="I506" t="e">
        <f>IF(VLOOKUP('Reported Performance Table'!D506,'Master List'!$B$45:$D$143,3,FALSE)="","No",VLOOKUP('Reported Performance Table'!D506,'Master List'!$B$45:$D$143,3,FALSE))</f>
        <v>#N/A</v>
      </c>
      <c r="J506" s="169" t="str">
        <f>IF('Reported Performance Table'!D506="","",
  IF('Reported Performance Table'!E506="Yes",
   IF('Reported Performance Table'!F506="Premium","Premium_LUNA_CCT","LUNA_CCT"),
   IF('Reported Performance Table'!B506="Outdoor Luminaires",
    IF(OR('Reported Performance Table'!D506="Fuel Pump Canopy Luminaires",'Reported Performance Table'!D506="Sports Lighting"),
     IF('Reported Performance Table'!F506="Premium","Premium_Sports_and_Fuel_Pump_CCT", "Sports_and_Fuel_Pump_CCT"),
     IF('Reported Performance Table'!F506="Premium","Premium_Outdoor_CCT","Outdoor_CCT")),
    IF('Reported Performance Table'!F506="Premium","Premium_CCT","Reported_CCT"))))</f>
        <v/>
      </c>
      <c r="K506" t="str">
        <f>IF('Reported Performance Table'!D506="","",IF(J506="LUNA_CCT",VLOOKUP('Reported Performance Table'!D506,'Master List'!$B$45:$E$143,4,FALSE),"Reported_BUG"))</f>
        <v/>
      </c>
      <c r="L506" t="str">
        <f>IF('Reported Performance Table'!D506="","",IF(AND('Reported Performance Table'!$E506="Yes",OR('Reported Performance Table'!$D506='Master List'!$B$45,'Reported Performance Table'!$D506='Master List'!$B$46,'Reported Performance Table'!$D506='Master List'!$B$47,'Reported Performance Table'!$D506='Master List'!$B$49,'Reported Performance Table'!$D506='Master List'!$B$51,'Reported Performance Table'!$D506='Master List'!$B$115,'Reported Performance Table'!$D506='Master List'!$B$118,'Reported Performance Table'!$D506='Master List'!$B$142)),"LUNA_Dimming","Dimming_Capability_and_Range"))</f>
        <v/>
      </c>
    </row>
    <row r="507" spans="1:12" x14ac:dyDescent="0.3">
      <c r="A507" s="49">
        <v>514</v>
      </c>
      <c r="B507" s="50"/>
      <c r="D507" s="21" t="e">
        <f>VLOOKUP('Reported Performance Table'!C507,'Master List'!$B$22:$C$41,2,FALSE)</f>
        <v>#N/A</v>
      </c>
      <c r="E507" t="e">
        <f>VLOOKUP('Reported Performance Table'!D507,'Master List'!$B$45:$C$143,2,FALSE)</f>
        <v>#N/A</v>
      </c>
      <c r="F507" t="e">
        <f>VLOOKUP('Reported Performance Table'!C507,'Master List'!$B$22:$D$42,3,FALSE)</f>
        <v>#N/A</v>
      </c>
      <c r="G507" s="94" t="e">
        <f>VLOOKUP('Reported Performance Table'!B507,'Master List'!$B$11:$D$19,3,FALSE)</f>
        <v>#N/A</v>
      </c>
      <c r="H507" t="e">
        <f t="shared" si="7"/>
        <v>#N/A</v>
      </c>
      <c r="I507" t="e">
        <f>IF(VLOOKUP('Reported Performance Table'!D507,'Master List'!$B$45:$D$143,3,FALSE)="","No",VLOOKUP('Reported Performance Table'!D507,'Master List'!$B$45:$D$143,3,FALSE))</f>
        <v>#N/A</v>
      </c>
      <c r="J507" s="169" t="str">
        <f>IF('Reported Performance Table'!D507="","",
  IF('Reported Performance Table'!E507="Yes",
   IF('Reported Performance Table'!F507="Premium","Premium_LUNA_CCT","LUNA_CCT"),
   IF('Reported Performance Table'!B507="Outdoor Luminaires",
    IF(OR('Reported Performance Table'!D507="Fuel Pump Canopy Luminaires",'Reported Performance Table'!D507="Sports Lighting"),
     IF('Reported Performance Table'!F507="Premium","Premium_Sports_and_Fuel_Pump_CCT", "Sports_and_Fuel_Pump_CCT"),
     IF('Reported Performance Table'!F507="Premium","Premium_Outdoor_CCT","Outdoor_CCT")),
    IF('Reported Performance Table'!F507="Premium","Premium_CCT","Reported_CCT"))))</f>
        <v/>
      </c>
      <c r="K507" t="str">
        <f>IF('Reported Performance Table'!D507="","",IF(J507="LUNA_CCT",VLOOKUP('Reported Performance Table'!D507,'Master List'!$B$45:$E$143,4,FALSE),"Reported_BUG"))</f>
        <v/>
      </c>
      <c r="L507" t="str">
        <f>IF('Reported Performance Table'!D507="","",IF(AND('Reported Performance Table'!$E507="Yes",OR('Reported Performance Table'!$D507='Master List'!$B$45,'Reported Performance Table'!$D507='Master List'!$B$46,'Reported Performance Table'!$D507='Master List'!$B$47,'Reported Performance Table'!$D507='Master List'!$B$49,'Reported Performance Table'!$D507='Master List'!$B$51,'Reported Performance Table'!$D507='Master List'!$B$115,'Reported Performance Table'!$D507='Master List'!$B$118,'Reported Performance Table'!$D507='Master List'!$B$142)),"LUNA_Dimming","Dimming_Capability_and_Range"))</f>
        <v/>
      </c>
    </row>
    <row r="508" spans="1:12" x14ac:dyDescent="0.3">
      <c r="A508" s="49">
        <v>515</v>
      </c>
      <c r="B508" s="50"/>
      <c r="D508" s="21" t="e">
        <f>VLOOKUP('Reported Performance Table'!C508,'Master List'!$B$22:$C$41,2,FALSE)</f>
        <v>#N/A</v>
      </c>
      <c r="E508" t="e">
        <f>VLOOKUP('Reported Performance Table'!D508,'Master List'!$B$45:$C$143,2,FALSE)</f>
        <v>#N/A</v>
      </c>
      <c r="F508" t="e">
        <f>VLOOKUP('Reported Performance Table'!C508,'Master List'!$B$22:$D$42,3,FALSE)</f>
        <v>#N/A</v>
      </c>
      <c r="G508" s="94" t="e">
        <f>VLOOKUP('Reported Performance Table'!B508,'Master List'!$B$11:$D$19,3,FALSE)</f>
        <v>#N/A</v>
      </c>
      <c r="H508" t="e">
        <f t="shared" si="7"/>
        <v>#N/A</v>
      </c>
      <c r="I508" t="e">
        <f>IF(VLOOKUP('Reported Performance Table'!D508,'Master List'!$B$45:$D$143,3,FALSE)="","No",VLOOKUP('Reported Performance Table'!D508,'Master List'!$B$45:$D$143,3,FALSE))</f>
        <v>#N/A</v>
      </c>
      <c r="J508" s="169" t="str">
        <f>IF('Reported Performance Table'!D508="","",
  IF('Reported Performance Table'!E508="Yes",
   IF('Reported Performance Table'!F508="Premium","Premium_LUNA_CCT","LUNA_CCT"),
   IF('Reported Performance Table'!B508="Outdoor Luminaires",
    IF(OR('Reported Performance Table'!D508="Fuel Pump Canopy Luminaires",'Reported Performance Table'!D508="Sports Lighting"),
     IF('Reported Performance Table'!F508="Premium","Premium_Sports_and_Fuel_Pump_CCT", "Sports_and_Fuel_Pump_CCT"),
     IF('Reported Performance Table'!F508="Premium","Premium_Outdoor_CCT","Outdoor_CCT")),
    IF('Reported Performance Table'!F508="Premium","Premium_CCT","Reported_CCT"))))</f>
        <v/>
      </c>
      <c r="K508" t="str">
        <f>IF('Reported Performance Table'!D508="","",IF(J508="LUNA_CCT",VLOOKUP('Reported Performance Table'!D508,'Master List'!$B$45:$E$143,4,FALSE),"Reported_BUG"))</f>
        <v/>
      </c>
      <c r="L508" t="str">
        <f>IF('Reported Performance Table'!D508="","",IF(AND('Reported Performance Table'!$E508="Yes",OR('Reported Performance Table'!$D508='Master List'!$B$45,'Reported Performance Table'!$D508='Master List'!$B$46,'Reported Performance Table'!$D508='Master List'!$B$47,'Reported Performance Table'!$D508='Master List'!$B$49,'Reported Performance Table'!$D508='Master List'!$B$51,'Reported Performance Table'!$D508='Master List'!$B$115,'Reported Performance Table'!$D508='Master List'!$B$118,'Reported Performance Table'!$D508='Master List'!$B$142)),"LUNA_Dimming","Dimming_Capability_and_Range"))</f>
        <v/>
      </c>
    </row>
    <row r="509" spans="1:12" x14ac:dyDescent="0.3">
      <c r="A509" s="49">
        <v>516</v>
      </c>
      <c r="B509" s="50"/>
      <c r="D509" s="21" t="e">
        <f>VLOOKUP('Reported Performance Table'!C509,'Master List'!$B$22:$C$41,2,FALSE)</f>
        <v>#N/A</v>
      </c>
      <c r="E509" t="e">
        <f>VLOOKUP('Reported Performance Table'!D509,'Master List'!$B$45:$C$143,2,FALSE)</f>
        <v>#N/A</v>
      </c>
      <c r="F509" t="e">
        <f>VLOOKUP('Reported Performance Table'!C509,'Master List'!$B$22:$D$42,3,FALSE)</f>
        <v>#N/A</v>
      </c>
      <c r="G509" s="94" t="e">
        <f>VLOOKUP('Reported Performance Table'!B509,'Master List'!$B$11:$D$19,3,FALSE)</f>
        <v>#N/A</v>
      </c>
      <c r="H509" t="e">
        <f t="shared" si="7"/>
        <v>#N/A</v>
      </c>
      <c r="I509" t="e">
        <f>IF(VLOOKUP('Reported Performance Table'!D509,'Master List'!$B$45:$D$143,3,FALSE)="","No",VLOOKUP('Reported Performance Table'!D509,'Master List'!$B$45:$D$143,3,FALSE))</f>
        <v>#N/A</v>
      </c>
      <c r="J509" s="169" t="str">
        <f>IF('Reported Performance Table'!D509="","",
  IF('Reported Performance Table'!E509="Yes",
   IF('Reported Performance Table'!F509="Premium","Premium_LUNA_CCT","LUNA_CCT"),
   IF('Reported Performance Table'!B509="Outdoor Luminaires",
    IF(OR('Reported Performance Table'!D509="Fuel Pump Canopy Luminaires",'Reported Performance Table'!D509="Sports Lighting"),
     IF('Reported Performance Table'!F509="Premium","Premium_Sports_and_Fuel_Pump_CCT", "Sports_and_Fuel_Pump_CCT"),
     IF('Reported Performance Table'!F509="Premium","Premium_Outdoor_CCT","Outdoor_CCT")),
    IF('Reported Performance Table'!F509="Premium","Premium_CCT","Reported_CCT"))))</f>
        <v/>
      </c>
      <c r="K509" t="str">
        <f>IF('Reported Performance Table'!D509="","",IF(J509="LUNA_CCT",VLOOKUP('Reported Performance Table'!D509,'Master List'!$B$45:$E$143,4,FALSE),"Reported_BUG"))</f>
        <v/>
      </c>
      <c r="L509" t="str">
        <f>IF('Reported Performance Table'!D509="","",IF(AND('Reported Performance Table'!$E509="Yes",OR('Reported Performance Table'!$D509='Master List'!$B$45,'Reported Performance Table'!$D509='Master List'!$B$46,'Reported Performance Table'!$D509='Master List'!$B$47,'Reported Performance Table'!$D509='Master List'!$B$49,'Reported Performance Table'!$D509='Master List'!$B$51,'Reported Performance Table'!$D509='Master List'!$B$115,'Reported Performance Table'!$D509='Master List'!$B$118,'Reported Performance Table'!$D509='Master List'!$B$142)),"LUNA_Dimming","Dimming_Capability_and_Range"))</f>
        <v/>
      </c>
    </row>
    <row r="510" spans="1:12" x14ac:dyDescent="0.3">
      <c r="A510" s="49">
        <v>517</v>
      </c>
      <c r="B510" s="50"/>
      <c r="D510" s="21" t="e">
        <f>VLOOKUP('Reported Performance Table'!C510,'Master List'!$B$22:$C$41,2,FALSE)</f>
        <v>#N/A</v>
      </c>
      <c r="E510" t="e">
        <f>VLOOKUP('Reported Performance Table'!D510,'Master List'!$B$45:$C$143,2,FALSE)</f>
        <v>#N/A</v>
      </c>
      <c r="F510" t="e">
        <f>VLOOKUP('Reported Performance Table'!C510,'Master List'!$B$22:$D$42,3,FALSE)</f>
        <v>#N/A</v>
      </c>
      <c r="G510" s="94" t="e">
        <f>VLOOKUP('Reported Performance Table'!B510,'Master List'!$B$11:$D$19,3,FALSE)</f>
        <v>#N/A</v>
      </c>
      <c r="H510" t="e">
        <f t="shared" si="7"/>
        <v>#N/A</v>
      </c>
      <c r="I510" t="e">
        <f>IF(VLOOKUP('Reported Performance Table'!D510,'Master List'!$B$45:$D$143,3,FALSE)="","No",VLOOKUP('Reported Performance Table'!D510,'Master List'!$B$45:$D$143,3,FALSE))</f>
        <v>#N/A</v>
      </c>
      <c r="J510" s="169" t="str">
        <f>IF('Reported Performance Table'!D510="","",
  IF('Reported Performance Table'!E510="Yes",
   IF('Reported Performance Table'!F510="Premium","Premium_LUNA_CCT","LUNA_CCT"),
   IF('Reported Performance Table'!B510="Outdoor Luminaires",
    IF(OR('Reported Performance Table'!D510="Fuel Pump Canopy Luminaires",'Reported Performance Table'!D510="Sports Lighting"),
     IF('Reported Performance Table'!F510="Premium","Premium_Sports_and_Fuel_Pump_CCT", "Sports_and_Fuel_Pump_CCT"),
     IF('Reported Performance Table'!F510="Premium","Premium_Outdoor_CCT","Outdoor_CCT")),
    IF('Reported Performance Table'!F510="Premium","Premium_CCT","Reported_CCT"))))</f>
        <v/>
      </c>
      <c r="K510" t="str">
        <f>IF('Reported Performance Table'!D510="","",IF(J510="LUNA_CCT",VLOOKUP('Reported Performance Table'!D510,'Master List'!$B$45:$E$143,4,FALSE),"Reported_BUG"))</f>
        <v/>
      </c>
      <c r="L510" t="str">
        <f>IF('Reported Performance Table'!D510="","",IF(AND('Reported Performance Table'!$E510="Yes",OR('Reported Performance Table'!$D510='Master List'!$B$45,'Reported Performance Table'!$D510='Master List'!$B$46,'Reported Performance Table'!$D510='Master List'!$B$47,'Reported Performance Table'!$D510='Master List'!$B$49,'Reported Performance Table'!$D510='Master List'!$B$51,'Reported Performance Table'!$D510='Master List'!$B$115,'Reported Performance Table'!$D510='Master List'!$B$118,'Reported Performance Table'!$D510='Master List'!$B$142)),"LUNA_Dimming","Dimming_Capability_and_Range"))</f>
        <v/>
      </c>
    </row>
    <row r="511" spans="1:12" x14ac:dyDescent="0.3">
      <c r="A511" s="49">
        <v>518</v>
      </c>
      <c r="B511" s="50"/>
      <c r="D511" s="21" t="e">
        <f>VLOOKUP('Reported Performance Table'!C511,'Master List'!$B$22:$C$41,2,FALSE)</f>
        <v>#N/A</v>
      </c>
      <c r="E511" t="e">
        <f>VLOOKUP('Reported Performance Table'!D511,'Master List'!$B$45:$C$143,2,FALSE)</f>
        <v>#N/A</v>
      </c>
      <c r="F511" t="e">
        <f>VLOOKUP('Reported Performance Table'!C511,'Master List'!$B$22:$D$42,3,FALSE)</f>
        <v>#N/A</v>
      </c>
      <c r="G511" s="94" t="e">
        <f>VLOOKUP('Reported Performance Table'!B511,'Master List'!$B$11:$D$19,3,FALSE)</f>
        <v>#N/A</v>
      </c>
      <c r="H511" t="e">
        <f t="shared" si="7"/>
        <v>#N/A</v>
      </c>
      <c r="I511" t="e">
        <f>IF(VLOOKUP('Reported Performance Table'!D511,'Master List'!$B$45:$D$143,3,FALSE)="","No",VLOOKUP('Reported Performance Table'!D511,'Master List'!$B$45:$D$143,3,FALSE))</f>
        <v>#N/A</v>
      </c>
      <c r="J511" s="169" t="str">
        <f>IF('Reported Performance Table'!D511="","",
  IF('Reported Performance Table'!E511="Yes",
   IF('Reported Performance Table'!F511="Premium","Premium_LUNA_CCT","LUNA_CCT"),
   IF('Reported Performance Table'!B511="Outdoor Luminaires",
    IF(OR('Reported Performance Table'!D511="Fuel Pump Canopy Luminaires",'Reported Performance Table'!D511="Sports Lighting"),
     IF('Reported Performance Table'!F511="Premium","Premium_Sports_and_Fuel_Pump_CCT", "Sports_and_Fuel_Pump_CCT"),
     IF('Reported Performance Table'!F511="Premium","Premium_Outdoor_CCT","Outdoor_CCT")),
    IF('Reported Performance Table'!F511="Premium","Premium_CCT","Reported_CCT"))))</f>
        <v/>
      </c>
      <c r="K511" t="str">
        <f>IF('Reported Performance Table'!D511="","",IF(J511="LUNA_CCT",VLOOKUP('Reported Performance Table'!D511,'Master List'!$B$45:$E$143,4,FALSE),"Reported_BUG"))</f>
        <v/>
      </c>
      <c r="L511" t="str">
        <f>IF('Reported Performance Table'!D511="","",IF(AND('Reported Performance Table'!$E511="Yes",OR('Reported Performance Table'!$D511='Master List'!$B$45,'Reported Performance Table'!$D511='Master List'!$B$46,'Reported Performance Table'!$D511='Master List'!$B$47,'Reported Performance Table'!$D511='Master List'!$B$49,'Reported Performance Table'!$D511='Master List'!$B$51,'Reported Performance Table'!$D511='Master List'!$B$115,'Reported Performance Table'!$D511='Master List'!$B$118,'Reported Performance Table'!$D511='Master List'!$B$142)),"LUNA_Dimming","Dimming_Capability_and_Range"))</f>
        <v/>
      </c>
    </row>
    <row r="512" spans="1:12" x14ac:dyDescent="0.3">
      <c r="A512" s="49">
        <v>519</v>
      </c>
      <c r="B512" s="50"/>
      <c r="D512" s="21" t="e">
        <f>VLOOKUP('Reported Performance Table'!C512,'Master List'!$B$22:$C$41,2,FALSE)</f>
        <v>#N/A</v>
      </c>
      <c r="E512" t="e">
        <f>VLOOKUP('Reported Performance Table'!D512,'Master List'!$B$45:$C$143,2,FALSE)</f>
        <v>#N/A</v>
      </c>
      <c r="F512" t="e">
        <f>VLOOKUP('Reported Performance Table'!C512,'Master List'!$B$22:$D$42,3,FALSE)</f>
        <v>#N/A</v>
      </c>
      <c r="G512" s="94" t="e">
        <f>VLOOKUP('Reported Performance Table'!B512,'Master List'!$B$11:$D$19,3,FALSE)</f>
        <v>#N/A</v>
      </c>
      <c r="H512" t="e">
        <f t="shared" si="7"/>
        <v>#N/A</v>
      </c>
      <c r="I512" t="e">
        <f>IF(VLOOKUP('Reported Performance Table'!D512,'Master List'!$B$45:$D$143,3,FALSE)="","No",VLOOKUP('Reported Performance Table'!D512,'Master List'!$B$45:$D$143,3,FALSE))</f>
        <v>#N/A</v>
      </c>
      <c r="J512" s="169" t="str">
        <f>IF('Reported Performance Table'!D512="","",
  IF('Reported Performance Table'!E512="Yes",
   IF('Reported Performance Table'!F512="Premium","Premium_LUNA_CCT","LUNA_CCT"),
   IF('Reported Performance Table'!B512="Outdoor Luminaires",
    IF(OR('Reported Performance Table'!D512="Fuel Pump Canopy Luminaires",'Reported Performance Table'!D512="Sports Lighting"),
     IF('Reported Performance Table'!F512="Premium","Premium_Sports_and_Fuel_Pump_CCT", "Sports_and_Fuel_Pump_CCT"),
     IF('Reported Performance Table'!F512="Premium","Premium_Outdoor_CCT","Outdoor_CCT")),
    IF('Reported Performance Table'!F512="Premium","Premium_CCT","Reported_CCT"))))</f>
        <v/>
      </c>
      <c r="K512" t="str">
        <f>IF('Reported Performance Table'!D512="","",IF(J512="LUNA_CCT",VLOOKUP('Reported Performance Table'!D512,'Master List'!$B$45:$E$143,4,FALSE),"Reported_BUG"))</f>
        <v/>
      </c>
      <c r="L512" t="str">
        <f>IF('Reported Performance Table'!D512="","",IF(AND('Reported Performance Table'!$E512="Yes",OR('Reported Performance Table'!$D512='Master List'!$B$45,'Reported Performance Table'!$D512='Master List'!$B$46,'Reported Performance Table'!$D512='Master List'!$B$47,'Reported Performance Table'!$D512='Master List'!$B$49,'Reported Performance Table'!$D512='Master List'!$B$51,'Reported Performance Table'!$D512='Master List'!$B$115,'Reported Performance Table'!$D512='Master List'!$B$118,'Reported Performance Table'!$D512='Master List'!$B$142)),"LUNA_Dimming","Dimming_Capability_and_Range"))</f>
        <v/>
      </c>
    </row>
    <row r="513" spans="1:12" x14ac:dyDescent="0.3">
      <c r="A513" s="49">
        <v>520</v>
      </c>
      <c r="B513" s="50"/>
      <c r="D513" s="21" t="e">
        <f>VLOOKUP('Reported Performance Table'!C513,'Master List'!$B$22:$C$41,2,FALSE)</f>
        <v>#N/A</v>
      </c>
      <c r="E513" t="e">
        <f>VLOOKUP('Reported Performance Table'!D513,'Master List'!$B$45:$C$143,2,FALSE)</f>
        <v>#N/A</v>
      </c>
      <c r="F513" t="e">
        <f>VLOOKUP('Reported Performance Table'!C513,'Master List'!$B$22:$D$42,3,FALSE)</f>
        <v>#N/A</v>
      </c>
      <c r="G513" s="94" t="e">
        <f>VLOOKUP('Reported Performance Table'!B513,'Master List'!$B$11:$D$19,3,FALSE)</f>
        <v>#N/A</v>
      </c>
      <c r="H513" t="e">
        <f t="shared" si="7"/>
        <v>#N/A</v>
      </c>
      <c r="I513" t="e">
        <f>IF(VLOOKUP('Reported Performance Table'!D513,'Master List'!$B$45:$D$143,3,FALSE)="","No",VLOOKUP('Reported Performance Table'!D513,'Master List'!$B$45:$D$143,3,FALSE))</f>
        <v>#N/A</v>
      </c>
      <c r="J513" s="169" t="str">
        <f>IF('Reported Performance Table'!D513="","",
  IF('Reported Performance Table'!E513="Yes",
   IF('Reported Performance Table'!F513="Premium","Premium_LUNA_CCT","LUNA_CCT"),
   IF('Reported Performance Table'!B513="Outdoor Luminaires",
    IF(OR('Reported Performance Table'!D513="Fuel Pump Canopy Luminaires",'Reported Performance Table'!D513="Sports Lighting"),
     IF('Reported Performance Table'!F513="Premium","Premium_Sports_and_Fuel_Pump_CCT", "Sports_and_Fuel_Pump_CCT"),
     IF('Reported Performance Table'!F513="Premium","Premium_Outdoor_CCT","Outdoor_CCT")),
    IF('Reported Performance Table'!F513="Premium","Premium_CCT","Reported_CCT"))))</f>
        <v/>
      </c>
      <c r="K513" t="str">
        <f>IF('Reported Performance Table'!D513="","",IF(J513="LUNA_CCT",VLOOKUP('Reported Performance Table'!D513,'Master List'!$B$45:$E$143,4,FALSE),"Reported_BUG"))</f>
        <v/>
      </c>
      <c r="L513" t="str">
        <f>IF('Reported Performance Table'!D513="","",IF(AND('Reported Performance Table'!$E513="Yes",OR('Reported Performance Table'!$D513='Master List'!$B$45,'Reported Performance Table'!$D513='Master List'!$B$46,'Reported Performance Table'!$D513='Master List'!$B$47,'Reported Performance Table'!$D513='Master List'!$B$49,'Reported Performance Table'!$D513='Master List'!$B$51,'Reported Performance Table'!$D513='Master List'!$B$115,'Reported Performance Table'!$D513='Master List'!$B$118,'Reported Performance Table'!$D513='Master List'!$B$142)),"LUNA_Dimming","Dimming_Capability_and_Range"))</f>
        <v/>
      </c>
    </row>
    <row r="514" spans="1:12" x14ac:dyDescent="0.3">
      <c r="A514" s="49">
        <v>521</v>
      </c>
      <c r="B514" s="50"/>
      <c r="D514" s="21" t="e">
        <f>VLOOKUP('Reported Performance Table'!C514,'Master List'!$B$22:$C$41,2,FALSE)</f>
        <v>#N/A</v>
      </c>
      <c r="E514" t="e">
        <f>VLOOKUP('Reported Performance Table'!D514,'Master List'!$B$45:$C$143,2,FALSE)</f>
        <v>#N/A</v>
      </c>
      <c r="F514" t="e">
        <f>VLOOKUP('Reported Performance Table'!C514,'Master List'!$B$22:$D$42,3,FALSE)</f>
        <v>#N/A</v>
      </c>
      <c r="G514" s="94" t="e">
        <f>VLOOKUP('Reported Performance Table'!B514,'Master List'!$B$11:$D$19,3,FALSE)</f>
        <v>#N/A</v>
      </c>
      <c r="H514" t="e">
        <f t="shared" si="7"/>
        <v>#N/A</v>
      </c>
      <c r="I514" t="e">
        <f>IF(VLOOKUP('Reported Performance Table'!D514,'Master List'!$B$45:$D$143,3,FALSE)="","No",VLOOKUP('Reported Performance Table'!D514,'Master List'!$B$45:$D$143,3,FALSE))</f>
        <v>#N/A</v>
      </c>
      <c r="J514" s="169" t="str">
        <f>IF('Reported Performance Table'!D514="","",
  IF('Reported Performance Table'!E514="Yes",
   IF('Reported Performance Table'!F514="Premium","Premium_LUNA_CCT","LUNA_CCT"),
   IF('Reported Performance Table'!B514="Outdoor Luminaires",
    IF(OR('Reported Performance Table'!D514="Fuel Pump Canopy Luminaires",'Reported Performance Table'!D514="Sports Lighting"),
     IF('Reported Performance Table'!F514="Premium","Premium_Sports_and_Fuel_Pump_CCT", "Sports_and_Fuel_Pump_CCT"),
     IF('Reported Performance Table'!F514="Premium","Premium_Outdoor_CCT","Outdoor_CCT")),
    IF('Reported Performance Table'!F514="Premium","Premium_CCT","Reported_CCT"))))</f>
        <v/>
      </c>
      <c r="K514" t="str">
        <f>IF('Reported Performance Table'!D514="","",IF(J514="LUNA_CCT",VLOOKUP('Reported Performance Table'!D514,'Master List'!$B$45:$E$143,4,FALSE),"Reported_BUG"))</f>
        <v/>
      </c>
      <c r="L514" t="str">
        <f>IF('Reported Performance Table'!D514="","",IF(AND('Reported Performance Table'!$E514="Yes",OR('Reported Performance Table'!$D514='Master List'!$B$45,'Reported Performance Table'!$D514='Master List'!$B$46,'Reported Performance Table'!$D514='Master List'!$B$47,'Reported Performance Table'!$D514='Master List'!$B$49,'Reported Performance Table'!$D514='Master List'!$B$51,'Reported Performance Table'!$D514='Master List'!$B$115,'Reported Performance Table'!$D514='Master List'!$B$118,'Reported Performance Table'!$D514='Master List'!$B$142)),"LUNA_Dimming","Dimming_Capability_and_Range"))</f>
        <v/>
      </c>
    </row>
    <row r="515" spans="1:12" x14ac:dyDescent="0.3">
      <c r="A515" s="49">
        <v>522</v>
      </c>
      <c r="B515" s="50"/>
      <c r="D515" s="21" t="e">
        <f>VLOOKUP('Reported Performance Table'!C515,'Master List'!$B$22:$C$41,2,FALSE)</f>
        <v>#N/A</v>
      </c>
      <c r="E515" t="e">
        <f>VLOOKUP('Reported Performance Table'!D515,'Master List'!$B$45:$C$143,2,FALSE)</f>
        <v>#N/A</v>
      </c>
      <c r="F515" t="e">
        <f>VLOOKUP('Reported Performance Table'!C515,'Master List'!$B$22:$D$42,3,FALSE)</f>
        <v>#N/A</v>
      </c>
      <c r="G515" s="94" t="e">
        <f>VLOOKUP('Reported Performance Table'!B515,'Master List'!$B$11:$D$19,3,FALSE)</f>
        <v>#N/A</v>
      </c>
      <c r="H515" t="e">
        <f t="shared" si="7"/>
        <v>#N/A</v>
      </c>
      <c r="I515" t="e">
        <f>IF(VLOOKUP('Reported Performance Table'!D515,'Master List'!$B$45:$D$143,3,FALSE)="","No",VLOOKUP('Reported Performance Table'!D515,'Master List'!$B$45:$D$143,3,FALSE))</f>
        <v>#N/A</v>
      </c>
      <c r="J515" s="169" t="str">
        <f>IF('Reported Performance Table'!D515="","",
  IF('Reported Performance Table'!E515="Yes",
   IF('Reported Performance Table'!F515="Premium","Premium_LUNA_CCT","LUNA_CCT"),
   IF('Reported Performance Table'!B515="Outdoor Luminaires",
    IF(OR('Reported Performance Table'!D515="Fuel Pump Canopy Luminaires",'Reported Performance Table'!D515="Sports Lighting"),
     IF('Reported Performance Table'!F515="Premium","Premium_Sports_and_Fuel_Pump_CCT", "Sports_and_Fuel_Pump_CCT"),
     IF('Reported Performance Table'!F515="Premium","Premium_Outdoor_CCT","Outdoor_CCT")),
    IF('Reported Performance Table'!F515="Premium","Premium_CCT","Reported_CCT"))))</f>
        <v/>
      </c>
      <c r="K515" t="str">
        <f>IF('Reported Performance Table'!D515="","",IF(J515="LUNA_CCT",VLOOKUP('Reported Performance Table'!D515,'Master List'!$B$45:$E$143,4,FALSE),"Reported_BUG"))</f>
        <v/>
      </c>
      <c r="L515" t="str">
        <f>IF('Reported Performance Table'!D515="","",IF(AND('Reported Performance Table'!$E515="Yes",OR('Reported Performance Table'!$D515='Master List'!$B$45,'Reported Performance Table'!$D515='Master List'!$B$46,'Reported Performance Table'!$D515='Master List'!$B$47,'Reported Performance Table'!$D515='Master List'!$B$49,'Reported Performance Table'!$D515='Master List'!$B$51,'Reported Performance Table'!$D515='Master List'!$B$115,'Reported Performance Table'!$D515='Master List'!$B$118,'Reported Performance Table'!$D515='Master List'!$B$142)),"LUNA_Dimming","Dimming_Capability_and_Range"))</f>
        <v/>
      </c>
    </row>
    <row r="516" spans="1:12" x14ac:dyDescent="0.3">
      <c r="A516" s="49">
        <v>523</v>
      </c>
      <c r="B516" s="50"/>
      <c r="D516" s="21" t="e">
        <f>VLOOKUP('Reported Performance Table'!C516,'Master List'!$B$22:$C$41,2,FALSE)</f>
        <v>#N/A</v>
      </c>
      <c r="E516" t="e">
        <f>VLOOKUP('Reported Performance Table'!D516,'Master List'!$B$45:$C$143,2,FALSE)</f>
        <v>#N/A</v>
      </c>
      <c r="F516" t="e">
        <f>VLOOKUP('Reported Performance Table'!C516,'Master List'!$B$22:$D$42,3,FALSE)</f>
        <v>#N/A</v>
      </c>
      <c r="G516" s="94" t="e">
        <f>VLOOKUP('Reported Performance Table'!B516,'Master List'!$B$11:$D$19,3,FALSE)</f>
        <v>#N/A</v>
      </c>
      <c r="H516" t="e">
        <f t="shared" si="7"/>
        <v>#N/A</v>
      </c>
      <c r="I516" t="e">
        <f>IF(VLOOKUP('Reported Performance Table'!D516,'Master List'!$B$45:$D$143,3,FALSE)="","No",VLOOKUP('Reported Performance Table'!D516,'Master List'!$B$45:$D$143,3,FALSE))</f>
        <v>#N/A</v>
      </c>
      <c r="J516" s="169" t="str">
        <f>IF('Reported Performance Table'!D516="","",
  IF('Reported Performance Table'!E516="Yes",
   IF('Reported Performance Table'!F516="Premium","Premium_LUNA_CCT","LUNA_CCT"),
   IF('Reported Performance Table'!B516="Outdoor Luminaires",
    IF(OR('Reported Performance Table'!D516="Fuel Pump Canopy Luminaires",'Reported Performance Table'!D516="Sports Lighting"),
     IF('Reported Performance Table'!F516="Premium","Premium_Sports_and_Fuel_Pump_CCT", "Sports_and_Fuel_Pump_CCT"),
     IF('Reported Performance Table'!F516="Premium","Premium_Outdoor_CCT","Outdoor_CCT")),
    IF('Reported Performance Table'!F516="Premium","Premium_CCT","Reported_CCT"))))</f>
        <v/>
      </c>
      <c r="K516" t="str">
        <f>IF('Reported Performance Table'!D516="","",IF(J516="LUNA_CCT",VLOOKUP('Reported Performance Table'!D516,'Master List'!$B$45:$E$143,4,FALSE),"Reported_BUG"))</f>
        <v/>
      </c>
      <c r="L516" t="str">
        <f>IF('Reported Performance Table'!D516="","",IF(AND('Reported Performance Table'!$E516="Yes",OR('Reported Performance Table'!$D516='Master List'!$B$45,'Reported Performance Table'!$D516='Master List'!$B$46,'Reported Performance Table'!$D516='Master List'!$B$47,'Reported Performance Table'!$D516='Master List'!$B$49,'Reported Performance Table'!$D516='Master List'!$B$51,'Reported Performance Table'!$D516='Master List'!$B$115,'Reported Performance Table'!$D516='Master List'!$B$118,'Reported Performance Table'!$D516='Master List'!$B$142)),"LUNA_Dimming","Dimming_Capability_and_Range"))</f>
        <v/>
      </c>
    </row>
    <row r="517" spans="1:12" x14ac:dyDescent="0.3">
      <c r="A517" s="49">
        <v>524</v>
      </c>
      <c r="B517" s="50"/>
      <c r="D517" s="21" t="e">
        <f>VLOOKUP('Reported Performance Table'!C517,'Master List'!$B$22:$C$41,2,FALSE)</f>
        <v>#N/A</v>
      </c>
      <c r="E517" t="e">
        <f>VLOOKUP('Reported Performance Table'!D517,'Master List'!$B$45:$C$143,2,FALSE)</f>
        <v>#N/A</v>
      </c>
      <c r="F517" t="e">
        <f>VLOOKUP('Reported Performance Table'!C517,'Master List'!$B$22:$D$42,3,FALSE)</f>
        <v>#N/A</v>
      </c>
      <c r="G517" s="94" t="e">
        <f>VLOOKUP('Reported Performance Table'!B517,'Master List'!$B$11:$D$19,3,FALSE)</f>
        <v>#N/A</v>
      </c>
      <c r="H517" t="e">
        <f t="shared" si="7"/>
        <v>#N/A</v>
      </c>
      <c r="I517" t="e">
        <f>IF(VLOOKUP('Reported Performance Table'!D517,'Master List'!$B$45:$D$143,3,FALSE)="","No",VLOOKUP('Reported Performance Table'!D517,'Master List'!$B$45:$D$143,3,FALSE))</f>
        <v>#N/A</v>
      </c>
      <c r="J517" s="169" t="str">
        <f>IF('Reported Performance Table'!D517="","",
  IF('Reported Performance Table'!E517="Yes",
   IF('Reported Performance Table'!F517="Premium","Premium_LUNA_CCT","LUNA_CCT"),
   IF('Reported Performance Table'!B517="Outdoor Luminaires",
    IF(OR('Reported Performance Table'!D517="Fuel Pump Canopy Luminaires",'Reported Performance Table'!D517="Sports Lighting"),
     IF('Reported Performance Table'!F517="Premium","Premium_Sports_and_Fuel_Pump_CCT", "Sports_and_Fuel_Pump_CCT"),
     IF('Reported Performance Table'!F517="Premium","Premium_Outdoor_CCT","Outdoor_CCT")),
    IF('Reported Performance Table'!F517="Premium","Premium_CCT","Reported_CCT"))))</f>
        <v/>
      </c>
      <c r="K517" t="str">
        <f>IF('Reported Performance Table'!D517="","",IF(J517="LUNA_CCT",VLOOKUP('Reported Performance Table'!D517,'Master List'!$B$45:$E$143,4,FALSE),"Reported_BUG"))</f>
        <v/>
      </c>
      <c r="L517" t="str">
        <f>IF('Reported Performance Table'!D517="","",IF(AND('Reported Performance Table'!$E517="Yes",OR('Reported Performance Table'!$D517='Master List'!$B$45,'Reported Performance Table'!$D517='Master List'!$B$46,'Reported Performance Table'!$D517='Master List'!$B$47,'Reported Performance Table'!$D517='Master List'!$B$49,'Reported Performance Table'!$D517='Master List'!$B$51,'Reported Performance Table'!$D517='Master List'!$B$115,'Reported Performance Table'!$D517='Master List'!$B$118,'Reported Performance Table'!$D517='Master List'!$B$142)),"LUNA_Dimming","Dimming_Capability_and_Range"))</f>
        <v/>
      </c>
    </row>
    <row r="518" spans="1:12" x14ac:dyDescent="0.3">
      <c r="A518" s="49">
        <v>525</v>
      </c>
      <c r="B518" s="50"/>
      <c r="D518" s="21" t="e">
        <f>VLOOKUP('Reported Performance Table'!C518,'Master List'!$B$22:$C$41,2,FALSE)</f>
        <v>#N/A</v>
      </c>
      <c r="E518" t="e">
        <f>VLOOKUP('Reported Performance Table'!D518,'Master List'!$B$45:$C$143,2,FALSE)</f>
        <v>#N/A</v>
      </c>
      <c r="F518" t="e">
        <f>VLOOKUP('Reported Performance Table'!C518,'Master List'!$B$22:$D$42,3,FALSE)</f>
        <v>#N/A</v>
      </c>
      <c r="G518" s="94" t="e">
        <f>VLOOKUP('Reported Performance Table'!B518,'Master List'!$B$11:$D$19,3,FALSE)</f>
        <v>#N/A</v>
      </c>
      <c r="H518" t="e">
        <f t="shared" si="7"/>
        <v>#N/A</v>
      </c>
      <c r="I518" t="e">
        <f>IF(VLOOKUP('Reported Performance Table'!D518,'Master List'!$B$45:$D$143,3,FALSE)="","No",VLOOKUP('Reported Performance Table'!D518,'Master List'!$B$45:$D$143,3,FALSE))</f>
        <v>#N/A</v>
      </c>
      <c r="J518" s="169" t="str">
        <f>IF('Reported Performance Table'!D518="","",
  IF('Reported Performance Table'!E518="Yes",
   IF('Reported Performance Table'!F518="Premium","Premium_LUNA_CCT","LUNA_CCT"),
   IF('Reported Performance Table'!B518="Outdoor Luminaires",
    IF(OR('Reported Performance Table'!D518="Fuel Pump Canopy Luminaires",'Reported Performance Table'!D518="Sports Lighting"),
     IF('Reported Performance Table'!F518="Premium","Premium_Sports_and_Fuel_Pump_CCT", "Sports_and_Fuel_Pump_CCT"),
     IF('Reported Performance Table'!F518="Premium","Premium_Outdoor_CCT","Outdoor_CCT")),
    IF('Reported Performance Table'!F518="Premium","Premium_CCT","Reported_CCT"))))</f>
        <v/>
      </c>
      <c r="K518" t="str">
        <f>IF('Reported Performance Table'!D518="","",IF(J518="LUNA_CCT",VLOOKUP('Reported Performance Table'!D518,'Master List'!$B$45:$E$143,4,FALSE),"Reported_BUG"))</f>
        <v/>
      </c>
      <c r="L518" t="str">
        <f>IF('Reported Performance Table'!D518="","",IF(AND('Reported Performance Table'!$E518="Yes",OR('Reported Performance Table'!$D518='Master List'!$B$45,'Reported Performance Table'!$D518='Master List'!$B$46,'Reported Performance Table'!$D518='Master List'!$B$47,'Reported Performance Table'!$D518='Master List'!$B$49,'Reported Performance Table'!$D518='Master List'!$B$51,'Reported Performance Table'!$D518='Master List'!$B$115,'Reported Performance Table'!$D518='Master List'!$B$118,'Reported Performance Table'!$D518='Master List'!$B$142)),"LUNA_Dimming","Dimming_Capability_and_Range"))</f>
        <v/>
      </c>
    </row>
    <row r="519" spans="1:12" x14ac:dyDescent="0.3">
      <c r="A519" s="49">
        <v>526</v>
      </c>
      <c r="B519" s="50"/>
      <c r="D519" s="21" t="e">
        <f>VLOOKUP('Reported Performance Table'!C519,'Master List'!$B$22:$C$41,2,FALSE)</f>
        <v>#N/A</v>
      </c>
      <c r="E519" t="e">
        <f>VLOOKUP('Reported Performance Table'!D519,'Master List'!$B$45:$C$143,2,FALSE)</f>
        <v>#N/A</v>
      </c>
      <c r="F519" t="e">
        <f>VLOOKUP('Reported Performance Table'!C519,'Master List'!$B$22:$D$42,3,FALSE)</f>
        <v>#N/A</v>
      </c>
      <c r="G519" s="94" t="e">
        <f>VLOOKUP('Reported Performance Table'!B519,'Master List'!$B$11:$D$19,3,FALSE)</f>
        <v>#N/A</v>
      </c>
      <c r="H519" t="e">
        <f t="shared" si="7"/>
        <v>#N/A</v>
      </c>
      <c r="I519" t="e">
        <f>IF(VLOOKUP('Reported Performance Table'!D519,'Master List'!$B$45:$D$143,3,FALSE)="","No",VLOOKUP('Reported Performance Table'!D519,'Master List'!$B$45:$D$143,3,FALSE))</f>
        <v>#N/A</v>
      </c>
      <c r="J519" s="169" t="str">
        <f>IF('Reported Performance Table'!D519="","",
  IF('Reported Performance Table'!E519="Yes",
   IF('Reported Performance Table'!F519="Premium","Premium_LUNA_CCT","LUNA_CCT"),
   IF('Reported Performance Table'!B519="Outdoor Luminaires",
    IF(OR('Reported Performance Table'!D519="Fuel Pump Canopy Luminaires",'Reported Performance Table'!D519="Sports Lighting"),
     IF('Reported Performance Table'!F519="Premium","Premium_Sports_and_Fuel_Pump_CCT", "Sports_and_Fuel_Pump_CCT"),
     IF('Reported Performance Table'!F519="Premium","Premium_Outdoor_CCT","Outdoor_CCT")),
    IF('Reported Performance Table'!F519="Premium","Premium_CCT","Reported_CCT"))))</f>
        <v/>
      </c>
      <c r="K519" t="str">
        <f>IF('Reported Performance Table'!D519="","",IF(J519="LUNA_CCT",VLOOKUP('Reported Performance Table'!D519,'Master List'!$B$45:$E$143,4,FALSE),"Reported_BUG"))</f>
        <v/>
      </c>
      <c r="L519" t="str">
        <f>IF('Reported Performance Table'!D519="","",IF(AND('Reported Performance Table'!$E519="Yes",OR('Reported Performance Table'!$D519='Master List'!$B$45,'Reported Performance Table'!$D519='Master List'!$B$46,'Reported Performance Table'!$D519='Master List'!$B$47,'Reported Performance Table'!$D519='Master List'!$B$49,'Reported Performance Table'!$D519='Master List'!$B$51,'Reported Performance Table'!$D519='Master List'!$B$115,'Reported Performance Table'!$D519='Master List'!$B$118,'Reported Performance Table'!$D519='Master List'!$B$142)),"LUNA_Dimming","Dimming_Capability_and_Range"))</f>
        <v/>
      </c>
    </row>
    <row r="520" spans="1:12" x14ac:dyDescent="0.3">
      <c r="A520" s="49">
        <v>527</v>
      </c>
      <c r="B520" s="50"/>
      <c r="D520" s="21" t="e">
        <f>VLOOKUP('Reported Performance Table'!C520,'Master List'!$B$22:$C$41,2,FALSE)</f>
        <v>#N/A</v>
      </c>
      <c r="E520" t="e">
        <f>VLOOKUP('Reported Performance Table'!D520,'Master List'!$B$45:$C$143,2,FALSE)</f>
        <v>#N/A</v>
      </c>
      <c r="F520" t="e">
        <f>VLOOKUP('Reported Performance Table'!C520,'Master List'!$B$22:$D$42,3,FALSE)</f>
        <v>#N/A</v>
      </c>
      <c r="G520" s="94" t="e">
        <f>VLOOKUP('Reported Performance Table'!B520,'Master List'!$B$11:$D$19,3,FALSE)</f>
        <v>#N/A</v>
      </c>
      <c r="H520" t="e">
        <f t="shared" si="7"/>
        <v>#N/A</v>
      </c>
      <c r="I520" t="e">
        <f>IF(VLOOKUP('Reported Performance Table'!D520,'Master List'!$B$45:$D$143,3,FALSE)="","No",VLOOKUP('Reported Performance Table'!D520,'Master List'!$B$45:$D$143,3,FALSE))</f>
        <v>#N/A</v>
      </c>
      <c r="J520" s="169" t="str">
        <f>IF('Reported Performance Table'!D520="","",
  IF('Reported Performance Table'!E520="Yes",
   IF('Reported Performance Table'!F520="Premium","Premium_LUNA_CCT","LUNA_CCT"),
   IF('Reported Performance Table'!B520="Outdoor Luminaires",
    IF(OR('Reported Performance Table'!D520="Fuel Pump Canopy Luminaires",'Reported Performance Table'!D520="Sports Lighting"),
     IF('Reported Performance Table'!F520="Premium","Premium_Sports_and_Fuel_Pump_CCT", "Sports_and_Fuel_Pump_CCT"),
     IF('Reported Performance Table'!F520="Premium","Premium_Outdoor_CCT","Outdoor_CCT")),
    IF('Reported Performance Table'!F520="Premium","Premium_CCT","Reported_CCT"))))</f>
        <v/>
      </c>
      <c r="K520" t="str">
        <f>IF('Reported Performance Table'!D520="","",IF(J520="LUNA_CCT",VLOOKUP('Reported Performance Table'!D520,'Master List'!$B$45:$E$143,4,FALSE),"Reported_BUG"))</f>
        <v/>
      </c>
      <c r="L520" t="str">
        <f>IF('Reported Performance Table'!D520="","",IF(AND('Reported Performance Table'!$E520="Yes",OR('Reported Performance Table'!$D520='Master List'!$B$45,'Reported Performance Table'!$D520='Master List'!$B$46,'Reported Performance Table'!$D520='Master List'!$B$47,'Reported Performance Table'!$D520='Master List'!$B$49,'Reported Performance Table'!$D520='Master List'!$B$51,'Reported Performance Table'!$D520='Master List'!$B$115,'Reported Performance Table'!$D520='Master List'!$B$118,'Reported Performance Table'!$D520='Master List'!$B$142)),"LUNA_Dimming","Dimming_Capability_and_Range"))</f>
        <v/>
      </c>
    </row>
    <row r="521" spans="1:12" x14ac:dyDescent="0.3">
      <c r="A521" s="49">
        <v>528</v>
      </c>
      <c r="B521" s="50"/>
      <c r="D521" s="21" t="e">
        <f>VLOOKUP('Reported Performance Table'!C521,'Master List'!$B$22:$C$41,2,FALSE)</f>
        <v>#N/A</v>
      </c>
      <c r="E521" t="e">
        <f>VLOOKUP('Reported Performance Table'!D521,'Master List'!$B$45:$C$143,2,FALSE)</f>
        <v>#N/A</v>
      </c>
      <c r="F521" t="e">
        <f>VLOOKUP('Reported Performance Table'!C521,'Master List'!$B$22:$D$42,3,FALSE)</f>
        <v>#N/A</v>
      </c>
      <c r="G521" s="94" t="e">
        <f>VLOOKUP('Reported Performance Table'!B521,'Master List'!$B$11:$D$19,3,FALSE)</f>
        <v>#N/A</v>
      </c>
      <c r="H521" t="e">
        <f t="shared" si="7"/>
        <v>#N/A</v>
      </c>
      <c r="I521" t="e">
        <f>IF(VLOOKUP('Reported Performance Table'!D521,'Master List'!$B$45:$D$143,3,FALSE)="","No",VLOOKUP('Reported Performance Table'!D521,'Master List'!$B$45:$D$143,3,FALSE))</f>
        <v>#N/A</v>
      </c>
      <c r="J521" s="169" t="str">
        <f>IF('Reported Performance Table'!D521="","",
  IF('Reported Performance Table'!E521="Yes",
   IF('Reported Performance Table'!F521="Premium","Premium_LUNA_CCT","LUNA_CCT"),
   IF('Reported Performance Table'!B521="Outdoor Luminaires",
    IF(OR('Reported Performance Table'!D521="Fuel Pump Canopy Luminaires",'Reported Performance Table'!D521="Sports Lighting"),
     IF('Reported Performance Table'!F521="Premium","Premium_Sports_and_Fuel_Pump_CCT", "Sports_and_Fuel_Pump_CCT"),
     IF('Reported Performance Table'!F521="Premium","Premium_Outdoor_CCT","Outdoor_CCT")),
    IF('Reported Performance Table'!F521="Premium","Premium_CCT","Reported_CCT"))))</f>
        <v/>
      </c>
      <c r="K521" t="str">
        <f>IF('Reported Performance Table'!D521="","",IF(J521="LUNA_CCT",VLOOKUP('Reported Performance Table'!D521,'Master List'!$B$45:$E$143,4,FALSE),"Reported_BUG"))</f>
        <v/>
      </c>
      <c r="L521" t="str">
        <f>IF('Reported Performance Table'!D521="","",IF(AND('Reported Performance Table'!$E521="Yes",OR('Reported Performance Table'!$D521='Master List'!$B$45,'Reported Performance Table'!$D521='Master List'!$B$46,'Reported Performance Table'!$D521='Master List'!$B$47,'Reported Performance Table'!$D521='Master List'!$B$49,'Reported Performance Table'!$D521='Master List'!$B$51,'Reported Performance Table'!$D521='Master List'!$B$115,'Reported Performance Table'!$D521='Master List'!$B$118,'Reported Performance Table'!$D521='Master List'!$B$142)),"LUNA_Dimming","Dimming_Capability_and_Range"))</f>
        <v/>
      </c>
    </row>
    <row r="522" spans="1:12" x14ac:dyDescent="0.3">
      <c r="A522" s="49">
        <v>529</v>
      </c>
      <c r="B522" s="50"/>
      <c r="D522" s="21" t="e">
        <f>VLOOKUP('Reported Performance Table'!C522,'Master List'!$B$22:$C$41,2,FALSE)</f>
        <v>#N/A</v>
      </c>
      <c r="E522" t="e">
        <f>VLOOKUP('Reported Performance Table'!D522,'Master List'!$B$45:$C$143,2,FALSE)</f>
        <v>#N/A</v>
      </c>
      <c r="F522" t="e">
        <f>VLOOKUP('Reported Performance Table'!C522,'Master List'!$B$22:$D$42,3,FALSE)</f>
        <v>#N/A</v>
      </c>
      <c r="G522" s="94" t="e">
        <f>VLOOKUP('Reported Performance Table'!B522,'Master List'!$B$11:$D$19,3,FALSE)</f>
        <v>#N/A</v>
      </c>
      <c r="H522" t="e">
        <f t="shared" si="7"/>
        <v>#N/A</v>
      </c>
      <c r="I522" t="e">
        <f>IF(VLOOKUP('Reported Performance Table'!D522,'Master List'!$B$45:$D$143,3,FALSE)="","No",VLOOKUP('Reported Performance Table'!D522,'Master List'!$B$45:$D$143,3,FALSE))</f>
        <v>#N/A</v>
      </c>
      <c r="J522" s="169" t="str">
        <f>IF('Reported Performance Table'!D522="","",
  IF('Reported Performance Table'!E522="Yes",
   IF('Reported Performance Table'!F522="Premium","Premium_LUNA_CCT","LUNA_CCT"),
   IF('Reported Performance Table'!B522="Outdoor Luminaires",
    IF(OR('Reported Performance Table'!D522="Fuel Pump Canopy Luminaires",'Reported Performance Table'!D522="Sports Lighting"),
     IF('Reported Performance Table'!F522="Premium","Premium_Sports_and_Fuel_Pump_CCT", "Sports_and_Fuel_Pump_CCT"),
     IF('Reported Performance Table'!F522="Premium","Premium_Outdoor_CCT","Outdoor_CCT")),
    IF('Reported Performance Table'!F522="Premium","Premium_CCT","Reported_CCT"))))</f>
        <v/>
      </c>
      <c r="K522" t="str">
        <f>IF('Reported Performance Table'!D522="","",IF(J522="LUNA_CCT",VLOOKUP('Reported Performance Table'!D522,'Master List'!$B$45:$E$143,4,FALSE),"Reported_BUG"))</f>
        <v/>
      </c>
      <c r="L522" t="str">
        <f>IF('Reported Performance Table'!D522="","",IF(AND('Reported Performance Table'!$E522="Yes",OR('Reported Performance Table'!$D522='Master List'!$B$45,'Reported Performance Table'!$D522='Master List'!$B$46,'Reported Performance Table'!$D522='Master List'!$B$47,'Reported Performance Table'!$D522='Master List'!$B$49,'Reported Performance Table'!$D522='Master List'!$B$51,'Reported Performance Table'!$D522='Master List'!$B$115,'Reported Performance Table'!$D522='Master List'!$B$118,'Reported Performance Table'!$D522='Master List'!$B$142)),"LUNA_Dimming","Dimming_Capability_and_Range"))</f>
        <v/>
      </c>
    </row>
    <row r="523" spans="1:12" x14ac:dyDescent="0.3">
      <c r="A523" s="49">
        <v>530</v>
      </c>
      <c r="B523" s="50"/>
      <c r="D523" s="21" t="e">
        <f>VLOOKUP('Reported Performance Table'!C523,'Master List'!$B$22:$C$41,2,FALSE)</f>
        <v>#N/A</v>
      </c>
      <c r="E523" t="e">
        <f>VLOOKUP('Reported Performance Table'!D523,'Master List'!$B$45:$C$143,2,FALSE)</f>
        <v>#N/A</v>
      </c>
      <c r="F523" t="e">
        <f>VLOOKUP('Reported Performance Table'!C523,'Master List'!$B$22:$D$42,3,FALSE)</f>
        <v>#N/A</v>
      </c>
      <c r="G523" s="94" t="e">
        <f>VLOOKUP('Reported Performance Table'!B523,'Master List'!$B$11:$D$19,3,FALSE)</f>
        <v>#N/A</v>
      </c>
      <c r="H523" t="e">
        <f t="shared" ref="H523:H586" si="8">CONCATENATE(F523,G523)</f>
        <v>#N/A</v>
      </c>
      <c r="I523" t="e">
        <f>IF(VLOOKUP('Reported Performance Table'!D523,'Master List'!$B$45:$D$143,3,FALSE)="","No",VLOOKUP('Reported Performance Table'!D523,'Master List'!$B$45:$D$143,3,FALSE))</f>
        <v>#N/A</v>
      </c>
      <c r="J523" s="169" t="str">
        <f>IF('Reported Performance Table'!D523="","",
  IF('Reported Performance Table'!E523="Yes",
   IF('Reported Performance Table'!F523="Premium","Premium_LUNA_CCT","LUNA_CCT"),
   IF('Reported Performance Table'!B523="Outdoor Luminaires",
    IF(OR('Reported Performance Table'!D523="Fuel Pump Canopy Luminaires",'Reported Performance Table'!D523="Sports Lighting"),
     IF('Reported Performance Table'!F523="Premium","Premium_Sports_and_Fuel_Pump_CCT", "Sports_and_Fuel_Pump_CCT"),
     IF('Reported Performance Table'!F523="Premium","Premium_Outdoor_CCT","Outdoor_CCT")),
    IF('Reported Performance Table'!F523="Premium","Premium_CCT","Reported_CCT"))))</f>
        <v/>
      </c>
      <c r="K523" t="str">
        <f>IF('Reported Performance Table'!D523="","",IF(J523="LUNA_CCT",VLOOKUP('Reported Performance Table'!D523,'Master List'!$B$45:$E$143,4,FALSE),"Reported_BUG"))</f>
        <v/>
      </c>
      <c r="L523" t="str">
        <f>IF('Reported Performance Table'!D523="","",IF(AND('Reported Performance Table'!$E523="Yes",OR('Reported Performance Table'!$D523='Master List'!$B$45,'Reported Performance Table'!$D523='Master List'!$B$46,'Reported Performance Table'!$D523='Master List'!$B$47,'Reported Performance Table'!$D523='Master List'!$B$49,'Reported Performance Table'!$D523='Master List'!$B$51,'Reported Performance Table'!$D523='Master List'!$B$115,'Reported Performance Table'!$D523='Master List'!$B$118,'Reported Performance Table'!$D523='Master List'!$B$142)),"LUNA_Dimming","Dimming_Capability_and_Range"))</f>
        <v/>
      </c>
    </row>
    <row r="524" spans="1:12" x14ac:dyDescent="0.3">
      <c r="A524" s="49">
        <v>531</v>
      </c>
      <c r="B524" s="50"/>
      <c r="D524" s="21" t="e">
        <f>VLOOKUP('Reported Performance Table'!C524,'Master List'!$B$22:$C$41,2,FALSE)</f>
        <v>#N/A</v>
      </c>
      <c r="E524" t="e">
        <f>VLOOKUP('Reported Performance Table'!D524,'Master List'!$B$45:$C$143,2,FALSE)</f>
        <v>#N/A</v>
      </c>
      <c r="F524" t="e">
        <f>VLOOKUP('Reported Performance Table'!C524,'Master List'!$B$22:$D$42,3,FALSE)</f>
        <v>#N/A</v>
      </c>
      <c r="G524" s="94" t="e">
        <f>VLOOKUP('Reported Performance Table'!B524,'Master List'!$B$11:$D$19,3,FALSE)</f>
        <v>#N/A</v>
      </c>
      <c r="H524" t="e">
        <f t="shared" si="8"/>
        <v>#N/A</v>
      </c>
      <c r="I524" t="e">
        <f>IF(VLOOKUP('Reported Performance Table'!D524,'Master List'!$B$45:$D$143,3,FALSE)="","No",VLOOKUP('Reported Performance Table'!D524,'Master List'!$B$45:$D$143,3,FALSE))</f>
        <v>#N/A</v>
      </c>
      <c r="J524" s="169" t="str">
        <f>IF('Reported Performance Table'!D524="","",
  IF('Reported Performance Table'!E524="Yes",
   IF('Reported Performance Table'!F524="Premium","Premium_LUNA_CCT","LUNA_CCT"),
   IF('Reported Performance Table'!B524="Outdoor Luminaires",
    IF(OR('Reported Performance Table'!D524="Fuel Pump Canopy Luminaires",'Reported Performance Table'!D524="Sports Lighting"),
     IF('Reported Performance Table'!F524="Premium","Premium_Sports_and_Fuel_Pump_CCT", "Sports_and_Fuel_Pump_CCT"),
     IF('Reported Performance Table'!F524="Premium","Premium_Outdoor_CCT","Outdoor_CCT")),
    IF('Reported Performance Table'!F524="Premium","Premium_CCT","Reported_CCT"))))</f>
        <v/>
      </c>
      <c r="K524" t="str">
        <f>IF('Reported Performance Table'!D524="","",IF(J524="LUNA_CCT",VLOOKUP('Reported Performance Table'!D524,'Master List'!$B$45:$E$143,4,FALSE),"Reported_BUG"))</f>
        <v/>
      </c>
      <c r="L524" t="str">
        <f>IF('Reported Performance Table'!D524="","",IF(AND('Reported Performance Table'!$E524="Yes",OR('Reported Performance Table'!$D524='Master List'!$B$45,'Reported Performance Table'!$D524='Master List'!$B$46,'Reported Performance Table'!$D524='Master List'!$B$47,'Reported Performance Table'!$D524='Master List'!$B$49,'Reported Performance Table'!$D524='Master List'!$B$51,'Reported Performance Table'!$D524='Master List'!$B$115,'Reported Performance Table'!$D524='Master List'!$B$118,'Reported Performance Table'!$D524='Master List'!$B$142)),"LUNA_Dimming","Dimming_Capability_and_Range"))</f>
        <v/>
      </c>
    </row>
    <row r="525" spans="1:12" x14ac:dyDescent="0.3">
      <c r="A525" s="49">
        <v>532</v>
      </c>
      <c r="B525" s="50"/>
      <c r="D525" s="21" t="e">
        <f>VLOOKUP('Reported Performance Table'!C525,'Master List'!$B$22:$C$41,2,FALSE)</f>
        <v>#N/A</v>
      </c>
      <c r="E525" t="e">
        <f>VLOOKUP('Reported Performance Table'!D525,'Master List'!$B$45:$C$143,2,FALSE)</f>
        <v>#N/A</v>
      </c>
      <c r="F525" t="e">
        <f>VLOOKUP('Reported Performance Table'!C525,'Master List'!$B$22:$D$42,3,FALSE)</f>
        <v>#N/A</v>
      </c>
      <c r="G525" s="94" t="e">
        <f>VLOOKUP('Reported Performance Table'!B525,'Master List'!$B$11:$D$19,3,FALSE)</f>
        <v>#N/A</v>
      </c>
      <c r="H525" t="e">
        <f t="shared" si="8"/>
        <v>#N/A</v>
      </c>
      <c r="I525" t="e">
        <f>IF(VLOOKUP('Reported Performance Table'!D525,'Master List'!$B$45:$D$143,3,FALSE)="","No",VLOOKUP('Reported Performance Table'!D525,'Master List'!$B$45:$D$143,3,FALSE))</f>
        <v>#N/A</v>
      </c>
      <c r="J525" s="169" t="str">
        <f>IF('Reported Performance Table'!D525="","",
  IF('Reported Performance Table'!E525="Yes",
   IF('Reported Performance Table'!F525="Premium","Premium_LUNA_CCT","LUNA_CCT"),
   IF('Reported Performance Table'!B525="Outdoor Luminaires",
    IF(OR('Reported Performance Table'!D525="Fuel Pump Canopy Luminaires",'Reported Performance Table'!D525="Sports Lighting"),
     IF('Reported Performance Table'!F525="Premium","Premium_Sports_and_Fuel_Pump_CCT", "Sports_and_Fuel_Pump_CCT"),
     IF('Reported Performance Table'!F525="Premium","Premium_Outdoor_CCT","Outdoor_CCT")),
    IF('Reported Performance Table'!F525="Premium","Premium_CCT","Reported_CCT"))))</f>
        <v/>
      </c>
      <c r="K525" t="str">
        <f>IF('Reported Performance Table'!D525="","",IF(J525="LUNA_CCT",VLOOKUP('Reported Performance Table'!D525,'Master List'!$B$45:$E$143,4,FALSE),"Reported_BUG"))</f>
        <v/>
      </c>
      <c r="L525" t="str">
        <f>IF('Reported Performance Table'!D525="","",IF(AND('Reported Performance Table'!$E525="Yes",OR('Reported Performance Table'!$D525='Master List'!$B$45,'Reported Performance Table'!$D525='Master List'!$B$46,'Reported Performance Table'!$D525='Master List'!$B$47,'Reported Performance Table'!$D525='Master List'!$B$49,'Reported Performance Table'!$D525='Master List'!$B$51,'Reported Performance Table'!$D525='Master List'!$B$115,'Reported Performance Table'!$D525='Master List'!$B$118,'Reported Performance Table'!$D525='Master List'!$B$142)),"LUNA_Dimming","Dimming_Capability_and_Range"))</f>
        <v/>
      </c>
    </row>
    <row r="526" spans="1:12" x14ac:dyDescent="0.3">
      <c r="A526" s="49">
        <v>533</v>
      </c>
      <c r="B526" s="50"/>
      <c r="D526" s="21" t="e">
        <f>VLOOKUP('Reported Performance Table'!C526,'Master List'!$B$22:$C$41,2,FALSE)</f>
        <v>#N/A</v>
      </c>
      <c r="E526" t="e">
        <f>VLOOKUP('Reported Performance Table'!D526,'Master List'!$B$45:$C$143,2,FALSE)</f>
        <v>#N/A</v>
      </c>
      <c r="F526" t="e">
        <f>VLOOKUP('Reported Performance Table'!C526,'Master List'!$B$22:$D$42,3,FALSE)</f>
        <v>#N/A</v>
      </c>
      <c r="G526" s="94" t="e">
        <f>VLOOKUP('Reported Performance Table'!B526,'Master List'!$B$11:$D$19,3,FALSE)</f>
        <v>#N/A</v>
      </c>
      <c r="H526" t="e">
        <f t="shared" si="8"/>
        <v>#N/A</v>
      </c>
      <c r="I526" t="e">
        <f>IF(VLOOKUP('Reported Performance Table'!D526,'Master List'!$B$45:$D$143,3,FALSE)="","No",VLOOKUP('Reported Performance Table'!D526,'Master List'!$B$45:$D$143,3,FALSE))</f>
        <v>#N/A</v>
      </c>
      <c r="J526" s="169" t="str">
        <f>IF('Reported Performance Table'!D526="","",
  IF('Reported Performance Table'!E526="Yes",
   IF('Reported Performance Table'!F526="Premium","Premium_LUNA_CCT","LUNA_CCT"),
   IF('Reported Performance Table'!B526="Outdoor Luminaires",
    IF(OR('Reported Performance Table'!D526="Fuel Pump Canopy Luminaires",'Reported Performance Table'!D526="Sports Lighting"),
     IF('Reported Performance Table'!F526="Premium","Premium_Sports_and_Fuel_Pump_CCT", "Sports_and_Fuel_Pump_CCT"),
     IF('Reported Performance Table'!F526="Premium","Premium_Outdoor_CCT","Outdoor_CCT")),
    IF('Reported Performance Table'!F526="Premium","Premium_CCT","Reported_CCT"))))</f>
        <v/>
      </c>
      <c r="K526" t="str">
        <f>IF('Reported Performance Table'!D526="","",IF(J526="LUNA_CCT",VLOOKUP('Reported Performance Table'!D526,'Master List'!$B$45:$E$143,4,FALSE),"Reported_BUG"))</f>
        <v/>
      </c>
      <c r="L526" t="str">
        <f>IF('Reported Performance Table'!D526="","",IF(AND('Reported Performance Table'!$E526="Yes",OR('Reported Performance Table'!$D526='Master List'!$B$45,'Reported Performance Table'!$D526='Master List'!$B$46,'Reported Performance Table'!$D526='Master List'!$B$47,'Reported Performance Table'!$D526='Master List'!$B$49,'Reported Performance Table'!$D526='Master List'!$B$51,'Reported Performance Table'!$D526='Master List'!$B$115,'Reported Performance Table'!$D526='Master List'!$B$118,'Reported Performance Table'!$D526='Master List'!$B$142)),"LUNA_Dimming","Dimming_Capability_and_Range"))</f>
        <v/>
      </c>
    </row>
    <row r="527" spans="1:12" x14ac:dyDescent="0.3">
      <c r="A527" s="49">
        <v>534</v>
      </c>
      <c r="B527" s="50"/>
      <c r="D527" s="21" t="e">
        <f>VLOOKUP('Reported Performance Table'!C527,'Master List'!$B$22:$C$41,2,FALSE)</f>
        <v>#N/A</v>
      </c>
      <c r="E527" t="e">
        <f>VLOOKUP('Reported Performance Table'!D527,'Master List'!$B$45:$C$143,2,FALSE)</f>
        <v>#N/A</v>
      </c>
      <c r="F527" t="e">
        <f>VLOOKUP('Reported Performance Table'!C527,'Master List'!$B$22:$D$42,3,FALSE)</f>
        <v>#N/A</v>
      </c>
      <c r="G527" s="94" t="e">
        <f>VLOOKUP('Reported Performance Table'!B527,'Master List'!$B$11:$D$19,3,FALSE)</f>
        <v>#N/A</v>
      </c>
      <c r="H527" t="e">
        <f t="shared" si="8"/>
        <v>#N/A</v>
      </c>
      <c r="I527" t="e">
        <f>IF(VLOOKUP('Reported Performance Table'!D527,'Master List'!$B$45:$D$143,3,FALSE)="","No",VLOOKUP('Reported Performance Table'!D527,'Master List'!$B$45:$D$143,3,FALSE))</f>
        <v>#N/A</v>
      </c>
      <c r="J527" s="169" t="str">
        <f>IF('Reported Performance Table'!D527="","",
  IF('Reported Performance Table'!E527="Yes",
   IF('Reported Performance Table'!F527="Premium","Premium_LUNA_CCT","LUNA_CCT"),
   IF('Reported Performance Table'!B527="Outdoor Luminaires",
    IF(OR('Reported Performance Table'!D527="Fuel Pump Canopy Luminaires",'Reported Performance Table'!D527="Sports Lighting"),
     IF('Reported Performance Table'!F527="Premium","Premium_Sports_and_Fuel_Pump_CCT", "Sports_and_Fuel_Pump_CCT"),
     IF('Reported Performance Table'!F527="Premium","Premium_Outdoor_CCT","Outdoor_CCT")),
    IF('Reported Performance Table'!F527="Premium","Premium_CCT","Reported_CCT"))))</f>
        <v/>
      </c>
      <c r="K527" t="str">
        <f>IF('Reported Performance Table'!D527="","",IF(J527="LUNA_CCT",VLOOKUP('Reported Performance Table'!D527,'Master List'!$B$45:$E$143,4,FALSE),"Reported_BUG"))</f>
        <v/>
      </c>
      <c r="L527" t="str">
        <f>IF('Reported Performance Table'!D527="","",IF(AND('Reported Performance Table'!$E527="Yes",OR('Reported Performance Table'!$D527='Master List'!$B$45,'Reported Performance Table'!$D527='Master List'!$B$46,'Reported Performance Table'!$D527='Master List'!$B$47,'Reported Performance Table'!$D527='Master List'!$B$49,'Reported Performance Table'!$D527='Master List'!$B$51,'Reported Performance Table'!$D527='Master List'!$B$115,'Reported Performance Table'!$D527='Master List'!$B$118,'Reported Performance Table'!$D527='Master List'!$B$142)),"LUNA_Dimming","Dimming_Capability_and_Range"))</f>
        <v/>
      </c>
    </row>
    <row r="528" spans="1:12" x14ac:dyDescent="0.3">
      <c r="A528" s="49">
        <v>535</v>
      </c>
      <c r="B528" s="50"/>
      <c r="D528" s="21" t="e">
        <f>VLOOKUP('Reported Performance Table'!C528,'Master List'!$B$22:$C$41,2,FALSE)</f>
        <v>#N/A</v>
      </c>
      <c r="E528" t="e">
        <f>VLOOKUP('Reported Performance Table'!D528,'Master List'!$B$45:$C$143,2,FALSE)</f>
        <v>#N/A</v>
      </c>
      <c r="F528" t="e">
        <f>VLOOKUP('Reported Performance Table'!C528,'Master List'!$B$22:$D$42,3,FALSE)</f>
        <v>#N/A</v>
      </c>
      <c r="G528" s="94" t="e">
        <f>VLOOKUP('Reported Performance Table'!B528,'Master List'!$B$11:$D$19,3,FALSE)</f>
        <v>#N/A</v>
      </c>
      <c r="H528" t="e">
        <f t="shared" si="8"/>
        <v>#N/A</v>
      </c>
      <c r="I528" t="e">
        <f>IF(VLOOKUP('Reported Performance Table'!D528,'Master List'!$B$45:$D$143,3,FALSE)="","No",VLOOKUP('Reported Performance Table'!D528,'Master List'!$B$45:$D$143,3,FALSE))</f>
        <v>#N/A</v>
      </c>
      <c r="J528" s="169" t="str">
        <f>IF('Reported Performance Table'!D528="","",
  IF('Reported Performance Table'!E528="Yes",
   IF('Reported Performance Table'!F528="Premium","Premium_LUNA_CCT","LUNA_CCT"),
   IF('Reported Performance Table'!B528="Outdoor Luminaires",
    IF(OR('Reported Performance Table'!D528="Fuel Pump Canopy Luminaires",'Reported Performance Table'!D528="Sports Lighting"),
     IF('Reported Performance Table'!F528="Premium","Premium_Sports_and_Fuel_Pump_CCT", "Sports_and_Fuel_Pump_CCT"),
     IF('Reported Performance Table'!F528="Premium","Premium_Outdoor_CCT","Outdoor_CCT")),
    IF('Reported Performance Table'!F528="Premium","Premium_CCT","Reported_CCT"))))</f>
        <v/>
      </c>
      <c r="K528" t="str">
        <f>IF('Reported Performance Table'!D528="","",IF(J528="LUNA_CCT",VLOOKUP('Reported Performance Table'!D528,'Master List'!$B$45:$E$143,4,FALSE),"Reported_BUG"))</f>
        <v/>
      </c>
      <c r="L528" t="str">
        <f>IF('Reported Performance Table'!D528="","",IF(AND('Reported Performance Table'!$E528="Yes",OR('Reported Performance Table'!$D528='Master List'!$B$45,'Reported Performance Table'!$D528='Master List'!$B$46,'Reported Performance Table'!$D528='Master List'!$B$47,'Reported Performance Table'!$D528='Master List'!$B$49,'Reported Performance Table'!$D528='Master List'!$B$51,'Reported Performance Table'!$D528='Master List'!$B$115,'Reported Performance Table'!$D528='Master List'!$B$118,'Reported Performance Table'!$D528='Master List'!$B$142)),"LUNA_Dimming","Dimming_Capability_and_Range"))</f>
        <v/>
      </c>
    </row>
    <row r="529" spans="1:12" x14ac:dyDescent="0.3">
      <c r="A529" s="49">
        <v>536</v>
      </c>
      <c r="B529" s="50"/>
      <c r="D529" s="21" t="e">
        <f>VLOOKUP('Reported Performance Table'!C529,'Master List'!$B$22:$C$41,2,FALSE)</f>
        <v>#N/A</v>
      </c>
      <c r="E529" t="e">
        <f>VLOOKUP('Reported Performance Table'!D529,'Master List'!$B$45:$C$143,2,FALSE)</f>
        <v>#N/A</v>
      </c>
      <c r="F529" t="e">
        <f>VLOOKUP('Reported Performance Table'!C529,'Master List'!$B$22:$D$42,3,FALSE)</f>
        <v>#N/A</v>
      </c>
      <c r="G529" s="94" t="e">
        <f>VLOOKUP('Reported Performance Table'!B529,'Master List'!$B$11:$D$19,3,FALSE)</f>
        <v>#N/A</v>
      </c>
      <c r="H529" t="e">
        <f t="shared" si="8"/>
        <v>#N/A</v>
      </c>
      <c r="I529" t="e">
        <f>IF(VLOOKUP('Reported Performance Table'!D529,'Master List'!$B$45:$D$143,3,FALSE)="","No",VLOOKUP('Reported Performance Table'!D529,'Master List'!$B$45:$D$143,3,FALSE))</f>
        <v>#N/A</v>
      </c>
      <c r="J529" s="169" t="str">
        <f>IF('Reported Performance Table'!D529="","",
  IF('Reported Performance Table'!E529="Yes",
   IF('Reported Performance Table'!F529="Premium","Premium_LUNA_CCT","LUNA_CCT"),
   IF('Reported Performance Table'!B529="Outdoor Luminaires",
    IF(OR('Reported Performance Table'!D529="Fuel Pump Canopy Luminaires",'Reported Performance Table'!D529="Sports Lighting"),
     IF('Reported Performance Table'!F529="Premium","Premium_Sports_and_Fuel_Pump_CCT", "Sports_and_Fuel_Pump_CCT"),
     IF('Reported Performance Table'!F529="Premium","Premium_Outdoor_CCT","Outdoor_CCT")),
    IF('Reported Performance Table'!F529="Premium","Premium_CCT","Reported_CCT"))))</f>
        <v/>
      </c>
      <c r="K529" t="str">
        <f>IF('Reported Performance Table'!D529="","",IF(J529="LUNA_CCT",VLOOKUP('Reported Performance Table'!D529,'Master List'!$B$45:$E$143,4,FALSE),"Reported_BUG"))</f>
        <v/>
      </c>
      <c r="L529" t="str">
        <f>IF('Reported Performance Table'!D529="","",IF(AND('Reported Performance Table'!$E529="Yes",OR('Reported Performance Table'!$D529='Master List'!$B$45,'Reported Performance Table'!$D529='Master List'!$B$46,'Reported Performance Table'!$D529='Master List'!$B$47,'Reported Performance Table'!$D529='Master List'!$B$49,'Reported Performance Table'!$D529='Master List'!$B$51,'Reported Performance Table'!$D529='Master List'!$B$115,'Reported Performance Table'!$D529='Master List'!$B$118,'Reported Performance Table'!$D529='Master List'!$B$142)),"LUNA_Dimming","Dimming_Capability_and_Range"))</f>
        <v/>
      </c>
    </row>
    <row r="530" spans="1:12" x14ac:dyDescent="0.3">
      <c r="A530" s="49">
        <v>537</v>
      </c>
      <c r="B530" s="50"/>
      <c r="D530" s="21" t="e">
        <f>VLOOKUP('Reported Performance Table'!C530,'Master List'!$B$22:$C$41,2,FALSE)</f>
        <v>#N/A</v>
      </c>
      <c r="E530" t="e">
        <f>VLOOKUP('Reported Performance Table'!D530,'Master List'!$B$45:$C$143,2,FALSE)</f>
        <v>#N/A</v>
      </c>
      <c r="F530" t="e">
        <f>VLOOKUP('Reported Performance Table'!C530,'Master List'!$B$22:$D$42,3,FALSE)</f>
        <v>#N/A</v>
      </c>
      <c r="G530" s="94" t="e">
        <f>VLOOKUP('Reported Performance Table'!B530,'Master List'!$B$11:$D$19,3,FALSE)</f>
        <v>#N/A</v>
      </c>
      <c r="H530" t="e">
        <f t="shared" si="8"/>
        <v>#N/A</v>
      </c>
      <c r="I530" t="e">
        <f>IF(VLOOKUP('Reported Performance Table'!D530,'Master List'!$B$45:$D$143,3,FALSE)="","No",VLOOKUP('Reported Performance Table'!D530,'Master List'!$B$45:$D$143,3,FALSE))</f>
        <v>#N/A</v>
      </c>
      <c r="J530" s="169" t="str">
        <f>IF('Reported Performance Table'!D530="","",
  IF('Reported Performance Table'!E530="Yes",
   IF('Reported Performance Table'!F530="Premium","Premium_LUNA_CCT","LUNA_CCT"),
   IF('Reported Performance Table'!B530="Outdoor Luminaires",
    IF(OR('Reported Performance Table'!D530="Fuel Pump Canopy Luminaires",'Reported Performance Table'!D530="Sports Lighting"),
     IF('Reported Performance Table'!F530="Premium","Premium_Sports_and_Fuel_Pump_CCT", "Sports_and_Fuel_Pump_CCT"),
     IF('Reported Performance Table'!F530="Premium","Premium_Outdoor_CCT","Outdoor_CCT")),
    IF('Reported Performance Table'!F530="Premium","Premium_CCT","Reported_CCT"))))</f>
        <v/>
      </c>
      <c r="K530" t="str">
        <f>IF('Reported Performance Table'!D530="","",IF(J530="LUNA_CCT",VLOOKUP('Reported Performance Table'!D530,'Master List'!$B$45:$E$143,4,FALSE),"Reported_BUG"))</f>
        <v/>
      </c>
      <c r="L530" t="str">
        <f>IF('Reported Performance Table'!D530="","",IF(AND('Reported Performance Table'!$E530="Yes",OR('Reported Performance Table'!$D530='Master List'!$B$45,'Reported Performance Table'!$D530='Master List'!$B$46,'Reported Performance Table'!$D530='Master List'!$B$47,'Reported Performance Table'!$D530='Master List'!$B$49,'Reported Performance Table'!$D530='Master List'!$B$51,'Reported Performance Table'!$D530='Master List'!$B$115,'Reported Performance Table'!$D530='Master List'!$B$118,'Reported Performance Table'!$D530='Master List'!$B$142)),"LUNA_Dimming","Dimming_Capability_and_Range"))</f>
        <v/>
      </c>
    </row>
    <row r="531" spans="1:12" x14ac:dyDescent="0.3">
      <c r="A531" s="49">
        <v>538</v>
      </c>
      <c r="B531" s="50"/>
      <c r="D531" s="21" t="e">
        <f>VLOOKUP('Reported Performance Table'!C531,'Master List'!$B$22:$C$41,2,FALSE)</f>
        <v>#N/A</v>
      </c>
      <c r="E531" t="e">
        <f>VLOOKUP('Reported Performance Table'!D531,'Master List'!$B$45:$C$143,2,FALSE)</f>
        <v>#N/A</v>
      </c>
      <c r="F531" t="e">
        <f>VLOOKUP('Reported Performance Table'!C531,'Master List'!$B$22:$D$42,3,FALSE)</f>
        <v>#N/A</v>
      </c>
      <c r="G531" s="94" t="e">
        <f>VLOOKUP('Reported Performance Table'!B531,'Master List'!$B$11:$D$19,3,FALSE)</f>
        <v>#N/A</v>
      </c>
      <c r="H531" t="e">
        <f t="shared" si="8"/>
        <v>#N/A</v>
      </c>
      <c r="I531" t="e">
        <f>IF(VLOOKUP('Reported Performance Table'!D531,'Master List'!$B$45:$D$143,3,FALSE)="","No",VLOOKUP('Reported Performance Table'!D531,'Master List'!$B$45:$D$143,3,FALSE))</f>
        <v>#N/A</v>
      </c>
      <c r="J531" s="169" t="str">
        <f>IF('Reported Performance Table'!D531="","",
  IF('Reported Performance Table'!E531="Yes",
   IF('Reported Performance Table'!F531="Premium","Premium_LUNA_CCT","LUNA_CCT"),
   IF('Reported Performance Table'!B531="Outdoor Luminaires",
    IF(OR('Reported Performance Table'!D531="Fuel Pump Canopy Luminaires",'Reported Performance Table'!D531="Sports Lighting"),
     IF('Reported Performance Table'!F531="Premium","Premium_Sports_and_Fuel_Pump_CCT", "Sports_and_Fuel_Pump_CCT"),
     IF('Reported Performance Table'!F531="Premium","Premium_Outdoor_CCT","Outdoor_CCT")),
    IF('Reported Performance Table'!F531="Premium","Premium_CCT","Reported_CCT"))))</f>
        <v/>
      </c>
      <c r="K531" t="str">
        <f>IF('Reported Performance Table'!D531="","",IF(J531="LUNA_CCT",VLOOKUP('Reported Performance Table'!D531,'Master List'!$B$45:$E$143,4,FALSE),"Reported_BUG"))</f>
        <v/>
      </c>
      <c r="L531" t="str">
        <f>IF('Reported Performance Table'!D531="","",IF(AND('Reported Performance Table'!$E531="Yes",OR('Reported Performance Table'!$D531='Master List'!$B$45,'Reported Performance Table'!$D531='Master List'!$B$46,'Reported Performance Table'!$D531='Master List'!$B$47,'Reported Performance Table'!$D531='Master List'!$B$49,'Reported Performance Table'!$D531='Master List'!$B$51,'Reported Performance Table'!$D531='Master List'!$B$115,'Reported Performance Table'!$D531='Master List'!$B$118,'Reported Performance Table'!$D531='Master List'!$B$142)),"LUNA_Dimming","Dimming_Capability_and_Range"))</f>
        <v/>
      </c>
    </row>
    <row r="532" spans="1:12" x14ac:dyDescent="0.3">
      <c r="A532" s="49">
        <v>539</v>
      </c>
      <c r="B532" s="50"/>
      <c r="D532" s="21" t="e">
        <f>VLOOKUP('Reported Performance Table'!C532,'Master List'!$B$22:$C$41,2,FALSE)</f>
        <v>#N/A</v>
      </c>
      <c r="E532" t="e">
        <f>VLOOKUP('Reported Performance Table'!D532,'Master List'!$B$45:$C$143,2,FALSE)</f>
        <v>#N/A</v>
      </c>
      <c r="F532" t="e">
        <f>VLOOKUP('Reported Performance Table'!C532,'Master List'!$B$22:$D$42,3,FALSE)</f>
        <v>#N/A</v>
      </c>
      <c r="G532" s="94" t="e">
        <f>VLOOKUP('Reported Performance Table'!B532,'Master List'!$B$11:$D$19,3,FALSE)</f>
        <v>#N/A</v>
      </c>
      <c r="H532" t="e">
        <f t="shared" si="8"/>
        <v>#N/A</v>
      </c>
      <c r="I532" t="e">
        <f>IF(VLOOKUP('Reported Performance Table'!D532,'Master List'!$B$45:$D$143,3,FALSE)="","No",VLOOKUP('Reported Performance Table'!D532,'Master List'!$B$45:$D$143,3,FALSE))</f>
        <v>#N/A</v>
      </c>
      <c r="J532" s="169" t="str">
        <f>IF('Reported Performance Table'!D532="","",
  IF('Reported Performance Table'!E532="Yes",
   IF('Reported Performance Table'!F532="Premium","Premium_LUNA_CCT","LUNA_CCT"),
   IF('Reported Performance Table'!B532="Outdoor Luminaires",
    IF(OR('Reported Performance Table'!D532="Fuel Pump Canopy Luminaires",'Reported Performance Table'!D532="Sports Lighting"),
     IF('Reported Performance Table'!F532="Premium","Premium_Sports_and_Fuel_Pump_CCT", "Sports_and_Fuel_Pump_CCT"),
     IF('Reported Performance Table'!F532="Premium","Premium_Outdoor_CCT","Outdoor_CCT")),
    IF('Reported Performance Table'!F532="Premium","Premium_CCT","Reported_CCT"))))</f>
        <v/>
      </c>
      <c r="K532" t="str">
        <f>IF('Reported Performance Table'!D532="","",IF(J532="LUNA_CCT",VLOOKUP('Reported Performance Table'!D532,'Master List'!$B$45:$E$143,4,FALSE),"Reported_BUG"))</f>
        <v/>
      </c>
      <c r="L532" t="str">
        <f>IF('Reported Performance Table'!D532="","",IF(AND('Reported Performance Table'!$E532="Yes",OR('Reported Performance Table'!$D532='Master List'!$B$45,'Reported Performance Table'!$D532='Master List'!$B$46,'Reported Performance Table'!$D532='Master List'!$B$47,'Reported Performance Table'!$D532='Master List'!$B$49,'Reported Performance Table'!$D532='Master List'!$B$51,'Reported Performance Table'!$D532='Master List'!$B$115,'Reported Performance Table'!$D532='Master List'!$B$118,'Reported Performance Table'!$D532='Master List'!$B$142)),"LUNA_Dimming","Dimming_Capability_and_Range"))</f>
        <v/>
      </c>
    </row>
    <row r="533" spans="1:12" x14ac:dyDescent="0.3">
      <c r="A533" s="49">
        <v>540</v>
      </c>
      <c r="B533" s="50"/>
      <c r="D533" s="21" t="e">
        <f>VLOOKUP('Reported Performance Table'!C533,'Master List'!$B$22:$C$41,2,FALSE)</f>
        <v>#N/A</v>
      </c>
      <c r="E533" t="e">
        <f>VLOOKUP('Reported Performance Table'!D533,'Master List'!$B$45:$C$143,2,FALSE)</f>
        <v>#N/A</v>
      </c>
      <c r="F533" t="e">
        <f>VLOOKUP('Reported Performance Table'!C533,'Master List'!$B$22:$D$42,3,FALSE)</f>
        <v>#N/A</v>
      </c>
      <c r="G533" s="94" t="e">
        <f>VLOOKUP('Reported Performance Table'!B533,'Master List'!$B$11:$D$19,3,FALSE)</f>
        <v>#N/A</v>
      </c>
      <c r="H533" t="e">
        <f t="shared" si="8"/>
        <v>#N/A</v>
      </c>
      <c r="I533" t="e">
        <f>IF(VLOOKUP('Reported Performance Table'!D533,'Master List'!$B$45:$D$143,3,FALSE)="","No",VLOOKUP('Reported Performance Table'!D533,'Master List'!$B$45:$D$143,3,FALSE))</f>
        <v>#N/A</v>
      </c>
      <c r="J533" s="169" t="str">
        <f>IF('Reported Performance Table'!D533="","",
  IF('Reported Performance Table'!E533="Yes",
   IF('Reported Performance Table'!F533="Premium","Premium_LUNA_CCT","LUNA_CCT"),
   IF('Reported Performance Table'!B533="Outdoor Luminaires",
    IF(OR('Reported Performance Table'!D533="Fuel Pump Canopy Luminaires",'Reported Performance Table'!D533="Sports Lighting"),
     IF('Reported Performance Table'!F533="Premium","Premium_Sports_and_Fuel_Pump_CCT", "Sports_and_Fuel_Pump_CCT"),
     IF('Reported Performance Table'!F533="Premium","Premium_Outdoor_CCT","Outdoor_CCT")),
    IF('Reported Performance Table'!F533="Premium","Premium_CCT","Reported_CCT"))))</f>
        <v/>
      </c>
      <c r="K533" t="str">
        <f>IF('Reported Performance Table'!D533="","",IF(J533="LUNA_CCT",VLOOKUP('Reported Performance Table'!D533,'Master List'!$B$45:$E$143,4,FALSE),"Reported_BUG"))</f>
        <v/>
      </c>
      <c r="L533" t="str">
        <f>IF('Reported Performance Table'!D533="","",IF(AND('Reported Performance Table'!$E533="Yes",OR('Reported Performance Table'!$D533='Master List'!$B$45,'Reported Performance Table'!$D533='Master List'!$B$46,'Reported Performance Table'!$D533='Master List'!$B$47,'Reported Performance Table'!$D533='Master List'!$B$49,'Reported Performance Table'!$D533='Master List'!$B$51,'Reported Performance Table'!$D533='Master List'!$B$115,'Reported Performance Table'!$D533='Master List'!$B$118,'Reported Performance Table'!$D533='Master List'!$B$142)),"LUNA_Dimming","Dimming_Capability_and_Range"))</f>
        <v/>
      </c>
    </row>
    <row r="534" spans="1:12" x14ac:dyDescent="0.3">
      <c r="A534" s="49">
        <v>541</v>
      </c>
      <c r="B534" s="50"/>
      <c r="D534" s="21" t="e">
        <f>VLOOKUP('Reported Performance Table'!C534,'Master List'!$B$22:$C$41,2,FALSE)</f>
        <v>#N/A</v>
      </c>
      <c r="E534" t="e">
        <f>VLOOKUP('Reported Performance Table'!D534,'Master List'!$B$45:$C$143,2,FALSE)</f>
        <v>#N/A</v>
      </c>
      <c r="F534" t="e">
        <f>VLOOKUP('Reported Performance Table'!C534,'Master List'!$B$22:$D$42,3,FALSE)</f>
        <v>#N/A</v>
      </c>
      <c r="G534" s="94" t="e">
        <f>VLOOKUP('Reported Performance Table'!B534,'Master List'!$B$11:$D$19,3,FALSE)</f>
        <v>#N/A</v>
      </c>
      <c r="H534" t="e">
        <f t="shared" si="8"/>
        <v>#N/A</v>
      </c>
      <c r="I534" t="e">
        <f>IF(VLOOKUP('Reported Performance Table'!D534,'Master List'!$B$45:$D$143,3,FALSE)="","No",VLOOKUP('Reported Performance Table'!D534,'Master List'!$B$45:$D$143,3,FALSE))</f>
        <v>#N/A</v>
      </c>
      <c r="J534" s="169" t="str">
        <f>IF('Reported Performance Table'!D534="","",
  IF('Reported Performance Table'!E534="Yes",
   IF('Reported Performance Table'!F534="Premium","Premium_LUNA_CCT","LUNA_CCT"),
   IF('Reported Performance Table'!B534="Outdoor Luminaires",
    IF(OR('Reported Performance Table'!D534="Fuel Pump Canopy Luminaires",'Reported Performance Table'!D534="Sports Lighting"),
     IF('Reported Performance Table'!F534="Premium","Premium_Sports_and_Fuel_Pump_CCT", "Sports_and_Fuel_Pump_CCT"),
     IF('Reported Performance Table'!F534="Premium","Premium_Outdoor_CCT","Outdoor_CCT")),
    IF('Reported Performance Table'!F534="Premium","Premium_CCT","Reported_CCT"))))</f>
        <v/>
      </c>
      <c r="K534" t="str">
        <f>IF('Reported Performance Table'!D534="","",IF(J534="LUNA_CCT",VLOOKUP('Reported Performance Table'!D534,'Master List'!$B$45:$E$143,4,FALSE),"Reported_BUG"))</f>
        <v/>
      </c>
      <c r="L534" t="str">
        <f>IF('Reported Performance Table'!D534="","",IF(AND('Reported Performance Table'!$E534="Yes",OR('Reported Performance Table'!$D534='Master List'!$B$45,'Reported Performance Table'!$D534='Master List'!$B$46,'Reported Performance Table'!$D534='Master List'!$B$47,'Reported Performance Table'!$D534='Master List'!$B$49,'Reported Performance Table'!$D534='Master List'!$B$51,'Reported Performance Table'!$D534='Master List'!$B$115,'Reported Performance Table'!$D534='Master List'!$B$118,'Reported Performance Table'!$D534='Master List'!$B$142)),"LUNA_Dimming","Dimming_Capability_and_Range"))</f>
        <v/>
      </c>
    </row>
    <row r="535" spans="1:12" x14ac:dyDescent="0.3">
      <c r="A535" s="49">
        <v>542</v>
      </c>
      <c r="B535" s="50"/>
      <c r="D535" s="21" t="e">
        <f>VLOOKUP('Reported Performance Table'!C535,'Master List'!$B$22:$C$41,2,FALSE)</f>
        <v>#N/A</v>
      </c>
      <c r="E535" t="e">
        <f>VLOOKUP('Reported Performance Table'!D535,'Master List'!$B$45:$C$143,2,FALSE)</f>
        <v>#N/A</v>
      </c>
      <c r="F535" t="e">
        <f>VLOOKUP('Reported Performance Table'!C535,'Master List'!$B$22:$D$42,3,FALSE)</f>
        <v>#N/A</v>
      </c>
      <c r="G535" s="94" t="e">
        <f>VLOOKUP('Reported Performance Table'!B535,'Master List'!$B$11:$D$19,3,FALSE)</f>
        <v>#N/A</v>
      </c>
      <c r="H535" t="e">
        <f t="shared" si="8"/>
        <v>#N/A</v>
      </c>
      <c r="I535" t="e">
        <f>IF(VLOOKUP('Reported Performance Table'!D535,'Master List'!$B$45:$D$143,3,FALSE)="","No",VLOOKUP('Reported Performance Table'!D535,'Master List'!$B$45:$D$143,3,FALSE))</f>
        <v>#N/A</v>
      </c>
      <c r="J535" s="169" t="str">
        <f>IF('Reported Performance Table'!D535="","",
  IF('Reported Performance Table'!E535="Yes",
   IF('Reported Performance Table'!F535="Premium","Premium_LUNA_CCT","LUNA_CCT"),
   IF('Reported Performance Table'!B535="Outdoor Luminaires",
    IF(OR('Reported Performance Table'!D535="Fuel Pump Canopy Luminaires",'Reported Performance Table'!D535="Sports Lighting"),
     IF('Reported Performance Table'!F535="Premium","Premium_Sports_and_Fuel_Pump_CCT", "Sports_and_Fuel_Pump_CCT"),
     IF('Reported Performance Table'!F535="Premium","Premium_Outdoor_CCT","Outdoor_CCT")),
    IF('Reported Performance Table'!F535="Premium","Premium_CCT","Reported_CCT"))))</f>
        <v/>
      </c>
      <c r="K535" t="str">
        <f>IF('Reported Performance Table'!D535="","",IF(J535="LUNA_CCT",VLOOKUP('Reported Performance Table'!D535,'Master List'!$B$45:$E$143,4,FALSE),"Reported_BUG"))</f>
        <v/>
      </c>
      <c r="L535" t="str">
        <f>IF('Reported Performance Table'!D535="","",IF(AND('Reported Performance Table'!$E535="Yes",OR('Reported Performance Table'!$D535='Master List'!$B$45,'Reported Performance Table'!$D535='Master List'!$B$46,'Reported Performance Table'!$D535='Master List'!$B$47,'Reported Performance Table'!$D535='Master List'!$B$49,'Reported Performance Table'!$D535='Master List'!$B$51,'Reported Performance Table'!$D535='Master List'!$B$115,'Reported Performance Table'!$D535='Master List'!$B$118,'Reported Performance Table'!$D535='Master List'!$B$142)),"LUNA_Dimming","Dimming_Capability_and_Range"))</f>
        <v/>
      </c>
    </row>
    <row r="536" spans="1:12" x14ac:dyDescent="0.3">
      <c r="A536" s="49">
        <v>543</v>
      </c>
      <c r="B536" s="50"/>
      <c r="D536" s="21" t="e">
        <f>VLOOKUP('Reported Performance Table'!C536,'Master List'!$B$22:$C$41,2,FALSE)</f>
        <v>#N/A</v>
      </c>
      <c r="E536" t="e">
        <f>VLOOKUP('Reported Performance Table'!D536,'Master List'!$B$45:$C$143,2,FALSE)</f>
        <v>#N/A</v>
      </c>
      <c r="F536" t="e">
        <f>VLOOKUP('Reported Performance Table'!C536,'Master List'!$B$22:$D$42,3,FALSE)</f>
        <v>#N/A</v>
      </c>
      <c r="G536" s="94" t="e">
        <f>VLOOKUP('Reported Performance Table'!B536,'Master List'!$B$11:$D$19,3,FALSE)</f>
        <v>#N/A</v>
      </c>
      <c r="H536" t="e">
        <f t="shared" si="8"/>
        <v>#N/A</v>
      </c>
      <c r="I536" t="e">
        <f>IF(VLOOKUP('Reported Performance Table'!D536,'Master List'!$B$45:$D$143,3,FALSE)="","No",VLOOKUP('Reported Performance Table'!D536,'Master List'!$B$45:$D$143,3,FALSE))</f>
        <v>#N/A</v>
      </c>
      <c r="J536" s="169" t="str">
        <f>IF('Reported Performance Table'!D536="","",
  IF('Reported Performance Table'!E536="Yes",
   IF('Reported Performance Table'!F536="Premium","Premium_LUNA_CCT","LUNA_CCT"),
   IF('Reported Performance Table'!B536="Outdoor Luminaires",
    IF(OR('Reported Performance Table'!D536="Fuel Pump Canopy Luminaires",'Reported Performance Table'!D536="Sports Lighting"),
     IF('Reported Performance Table'!F536="Premium","Premium_Sports_and_Fuel_Pump_CCT", "Sports_and_Fuel_Pump_CCT"),
     IF('Reported Performance Table'!F536="Premium","Premium_Outdoor_CCT","Outdoor_CCT")),
    IF('Reported Performance Table'!F536="Premium","Premium_CCT","Reported_CCT"))))</f>
        <v/>
      </c>
      <c r="K536" t="str">
        <f>IF('Reported Performance Table'!D536="","",IF(J536="LUNA_CCT",VLOOKUP('Reported Performance Table'!D536,'Master List'!$B$45:$E$143,4,FALSE),"Reported_BUG"))</f>
        <v/>
      </c>
      <c r="L536" t="str">
        <f>IF('Reported Performance Table'!D536="","",IF(AND('Reported Performance Table'!$E536="Yes",OR('Reported Performance Table'!$D536='Master List'!$B$45,'Reported Performance Table'!$D536='Master List'!$B$46,'Reported Performance Table'!$D536='Master List'!$B$47,'Reported Performance Table'!$D536='Master List'!$B$49,'Reported Performance Table'!$D536='Master List'!$B$51,'Reported Performance Table'!$D536='Master List'!$B$115,'Reported Performance Table'!$D536='Master List'!$B$118,'Reported Performance Table'!$D536='Master List'!$B$142)),"LUNA_Dimming","Dimming_Capability_and_Range"))</f>
        <v/>
      </c>
    </row>
    <row r="537" spans="1:12" x14ac:dyDescent="0.3">
      <c r="A537" s="49">
        <v>544</v>
      </c>
      <c r="B537" s="50"/>
      <c r="D537" s="21" t="e">
        <f>VLOOKUP('Reported Performance Table'!C537,'Master List'!$B$22:$C$41,2,FALSE)</f>
        <v>#N/A</v>
      </c>
      <c r="E537" t="e">
        <f>VLOOKUP('Reported Performance Table'!D537,'Master List'!$B$45:$C$143,2,FALSE)</f>
        <v>#N/A</v>
      </c>
      <c r="F537" t="e">
        <f>VLOOKUP('Reported Performance Table'!C537,'Master List'!$B$22:$D$42,3,FALSE)</f>
        <v>#N/A</v>
      </c>
      <c r="G537" s="94" t="e">
        <f>VLOOKUP('Reported Performance Table'!B537,'Master List'!$B$11:$D$19,3,FALSE)</f>
        <v>#N/A</v>
      </c>
      <c r="H537" t="e">
        <f t="shared" si="8"/>
        <v>#N/A</v>
      </c>
      <c r="I537" t="e">
        <f>IF(VLOOKUP('Reported Performance Table'!D537,'Master List'!$B$45:$D$143,3,FALSE)="","No",VLOOKUP('Reported Performance Table'!D537,'Master List'!$B$45:$D$143,3,FALSE))</f>
        <v>#N/A</v>
      </c>
      <c r="J537" s="169" t="str">
        <f>IF('Reported Performance Table'!D537="","",
  IF('Reported Performance Table'!E537="Yes",
   IF('Reported Performance Table'!F537="Premium","Premium_LUNA_CCT","LUNA_CCT"),
   IF('Reported Performance Table'!B537="Outdoor Luminaires",
    IF(OR('Reported Performance Table'!D537="Fuel Pump Canopy Luminaires",'Reported Performance Table'!D537="Sports Lighting"),
     IF('Reported Performance Table'!F537="Premium","Premium_Sports_and_Fuel_Pump_CCT", "Sports_and_Fuel_Pump_CCT"),
     IF('Reported Performance Table'!F537="Premium","Premium_Outdoor_CCT","Outdoor_CCT")),
    IF('Reported Performance Table'!F537="Premium","Premium_CCT","Reported_CCT"))))</f>
        <v/>
      </c>
      <c r="K537" t="str">
        <f>IF('Reported Performance Table'!D537="","",IF(J537="LUNA_CCT",VLOOKUP('Reported Performance Table'!D537,'Master List'!$B$45:$E$143,4,FALSE),"Reported_BUG"))</f>
        <v/>
      </c>
      <c r="L537" t="str">
        <f>IF('Reported Performance Table'!D537="","",IF(AND('Reported Performance Table'!$E537="Yes",OR('Reported Performance Table'!$D537='Master List'!$B$45,'Reported Performance Table'!$D537='Master List'!$B$46,'Reported Performance Table'!$D537='Master List'!$B$47,'Reported Performance Table'!$D537='Master List'!$B$49,'Reported Performance Table'!$D537='Master List'!$B$51,'Reported Performance Table'!$D537='Master List'!$B$115,'Reported Performance Table'!$D537='Master List'!$B$118,'Reported Performance Table'!$D537='Master List'!$B$142)),"LUNA_Dimming","Dimming_Capability_and_Range"))</f>
        <v/>
      </c>
    </row>
    <row r="538" spans="1:12" x14ac:dyDescent="0.3">
      <c r="A538" s="49">
        <v>545</v>
      </c>
      <c r="B538" s="50"/>
      <c r="D538" s="21" t="e">
        <f>VLOOKUP('Reported Performance Table'!C538,'Master List'!$B$22:$C$41,2,FALSE)</f>
        <v>#N/A</v>
      </c>
      <c r="E538" t="e">
        <f>VLOOKUP('Reported Performance Table'!D538,'Master List'!$B$45:$C$143,2,FALSE)</f>
        <v>#N/A</v>
      </c>
      <c r="F538" t="e">
        <f>VLOOKUP('Reported Performance Table'!C538,'Master List'!$B$22:$D$42,3,FALSE)</f>
        <v>#N/A</v>
      </c>
      <c r="G538" s="94" t="e">
        <f>VLOOKUP('Reported Performance Table'!B538,'Master List'!$B$11:$D$19,3,FALSE)</f>
        <v>#N/A</v>
      </c>
      <c r="H538" t="e">
        <f t="shared" si="8"/>
        <v>#N/A</v>
      </c>
      <c r="I538" t="e">
        <f>IF(VLOOKUP('Reported Performance Table'!D538,'Master List'!$B$45:$D$143,3,FALSE)="","No",VLOOKUP('Reported Performance Table'!D538,'Master List'!$B$45:$D$143,3,FALSE))</f>
        <v>#N/A</v>
      </c>
      <c r="J538" s="169" t="str">
        <f>IF('Reported Performance Table'!D538="","",
  IF('Reported Performance Table'!E538="Yes",
   IF('Reported Performance Table'!F538="Premium","Premium_LUNA_CCT","LUNA_CCT"),
   IF('Reported Performance Table'!B538="Outdoor Luminaires",
    IF(OR('Reported Performance Table'!D538="Fuel Pump Canopy Luminaires",'Reported Performance Table'!D538="Sports Lighting"),
     IF('Reported Performance Table'!F538="Premium","Premium_Sports_and_Fuel_Pump_CCT", "Sports_and_Fuel_Pump_CCT"),
     IF('Reported Performance Table'!F538="Premium","Premium_Outdoor_CCT","Outdoor_CCT")),
    IF('Reported Performance Table'!F538="Premium","Premium_CCT","Reported_CCT"))))</f>
        <v/>
      </c>
      <c r="K538" t="str">
        <f>IF('Reported Performance Table'!D538="","",IF(J538="LUNA_CCT",VLOOKUP('Reported Performance Table'!D538,'Master List'!$B$45:$E$143,4,FALSE),"Reported_BUG"))</f>
        <v/>
      </c>
      <c r="L538" t="str">
        <f>IF('Reported Performance Table'!D538="","",IF(AND('Reported Performance Table'!$E538="Yes",OR('Reported Performance Table'!$D538='Master List'!$B$45,'Reported Performance Table'!$D538='Master List'!$B$46,'Reported Performance Table'!$D538='Master List'!$B$47,'Reported Performance Table'!$D538='Master List'!$B$49,'Reported Performance Table'!$D538='Master List'!$B$51,'Reported Performance Table'!$D538='Master List'!$B$115,'Reported Performance Table'!$D538='Master List'!$B$118,'Reported Performance Table'!$D538='Master List'!$B$142)),"LUNA_Dimming","Dimming_Capability_and_Range"))</f>
        <v/>
      </c>
    </row>
    <row r="539" spans="1:12" x14ac:dyDescent="0.3">
      <c r="A539" s="49">
        <v>546</v>
      </c>
      <c r="B539" s="50"/>
      <c r="D539" s="21" t="e">
        <f>VLOOKUP('Reported Performance Table'!C539,'Master List'!$B$22:$C$41,2,FALSE)</f>
        <v>#N/A</v>
      </c>
      <c r="E539" t="e">
        <f>VLOOKUP('Reported Performance Table'!D539,'Master List'!$B$45:$C$143,2,FALSE)</f>
        <v>#N/A</v>
      </c>
      <c r="F539" t="e">
        <f>VLOOKUP('Reported Performance Table'!C539,'Master List'!$B$22:$D$42,3,FALSE)</f>
        <v>#N/A</v>
      </c>
      <c r="G539" s="94" t="e">
        <f>VLOOKUP('Reported Performance Table'!B539,'Master List'!$B$11:$D$19,3,FALSE)</f>
        <v>#N/A</v>
      </c>
      <c r="H539" t="e">
        <f t="shared" si="8"/>
        <v>#N/A</v>
      </c>
      <c r="I539" t="e">
        <f>IF(VLOOKUP('Reported Performance Table'!D539,'Master List'!$B$45:$D$143,3,FALSE)="","No",VLOOKUP('Reported Performance Table'!D539,'Master List'!$B$45:$D$143,3,FALSE))</f>
        <v>#N/A</v>
      </c>
      <c r="J539" s="169" t="str">
        <f>IF('Reported Performance Table'!D539="","",
  IF('Reported Performance Table'!E539="Yes",
   IF('Reported Performance Table'!F539="Premium","Premium_LUNA_CCT","LUNA_CCT"),
   IF('Reported Performance Table'!B539="Outdoor Luminaires",
    IF(OR('Reported Performance Table'!D539="Fuel Pump Canopy Luminaires",'Reported Performance Table'!D539="Sports Lighting"),
     IF('Reported Performance Table'!F539="Premium","Premium_Sports_and_Fuel_Pump_CCT", "Sports_and_Fuel_Pump_CCT"),
     IF('Reported Performance Table'!F539="Premium","Premium_Outdoor_CCT","Outdoor_CCT")),
    IF('Reported Performance Table'!F539="Premium","Premium_CCT","Reported_CCT"))))</f>
        <v/>
      </c>
      <c r="K539" t="str">
        <f>IF('Reported Performance Table'!D539="","",IF(J539="LUNA_CCT",VLOOKUP('Reported Performance Table'!D539,'Master List'!$B$45:$E$143,4,FALSE),"Reported_BUG"))</f>
        <v/>
      </c>
      <c r="L539" t="str">
        <f>IF('Reported Performance Table'!D539="","",IF(AND('Reported Performance Table'!$E539="Yes",OR('Reported Performance Table'!$D539='Master List'!$B$45,'Reported Performance Table'!$D539='Master List'!$B$46,'Reported Performance Table'!$D539='Master List'!$B$47,'Reported Performance Table'!$D539='Master List'!$B$49,'Reported Performance Table'!$D539='Master List'!$B$51,'Reported Performance Table'!$D539='Master List'!$B$115,'Reported Performance Table'!$D539='Master List'!$B$118,'Reported Performance Table'!$D539='Master List'!$B$142)),"LUNA_Dimming","Dimming_Capability_and_Range"))</f>
        <v/>
      </c>
    </row>
    <row r="540" spans="1:12" x14ac:dyDescent="0.3">
      <c r="A540" s="49">
        <v>547</v>
      </c>
      <c r="B540" s="50"/>
      <c r="D540" s="21" t="e">
        <f>VLOOKUP('Reported Performance Table'!C540,'Master List'!$B$22:$C$41,2,FALSE)</f>
        <v>#N/A</v>
      </c>
      <c r="E540" t="e">
        <f>VLOOKUP('Reported Performance Table'!D540,'Master List'!$B$45:$C$143,2,FALSE)</f>
        <v>#N/A</v>
      </c>
      <c r="F540" t="e">
        <f>VLOOKUP('Reported Performance Table'!C540,'Master List'!$B$22:$D$42,3,FALSE)</f>
        <v>#N/A</v>
      </c>
      <c r="G540" s="94" t="e">
        <f>VLOOKUP('Reported Performance Table'!B540,'Master List'!$B$11:$D$19,3,FALSE)</f>
        <v>#N/A</v>
      </c>
      <c r="H540" t="e">
        <f t="shared" si="8"/>
        <v>#N/A</v>
      </c>
      <c r="I540" t="e">
        <f>IF(VLOOKUP('Reported Performance Table'!D540,'Master List'!$B$45:$D$143,3,FALSE)="","No",VLOOKUP('Reported Performance Table'!D540,'Master List'!$B$45:$D$143,3,FALSE))</f>
        <v>#N/A</v>
      </c>
      <c r="J540" s="169" t="str">
        <f>IF('Reported Performance Table'!D540="","",
  IF('Reported Performance Table'!E540="Yes",
   IF('Reported Performance Table'!F540="Premium","Premium_LUNA_CCT","LUNA_CCT"),
   IF('Reported Performance Table'!B540="Outdoor Luminaires",
    IF(OR('Reported Performance Table'!D540="Fuel Pump Canopy Luminaires",'Reported Performance Table'!D540="Sports Lighting"),
     IF('Reported Performance Table'!F540="Premium","Premium_Sports_and_Fuel_Pump_CCT", "Sports_and_Fuel_Pump_CCT"),
     IF('Reported Performance Table'!F540="Premium","Premium_Outdoor_CCT","Outdoor_CCT")),
    IF('Reported Performance Table'!F540="Premium","Premium_CCT","Reported_CCT"))))</f>
        <v/>
      </c>
      <c r="K540" t="str">
        <f>IF('Reported Performance Table'!D540="","",IF(J540="LUNA_CCT",VLOOKUP('Reported Performance Table'!D540,'Master List'!$B$45:$E$143,4,FALSE),"Reported_BUG"))</f>
        <v/>
      </c>
      <c r="L540" t="str">
        <f>IF('Reported Performance Table'!D540="","",IF(AND('Reported Performance Table'!$E540="Yes",OR('Reported Performance Table'!$D540='Master List'!$B$45,'Reported Performance Table'!$D540='Master List'!$B$46,'Reported Performance Table'!$D540='Master List'!$B$47,'Reported Performance Table'!$D540='Master List'!$B$49,'Reported Performance Table'!$D540='Master List'!$B$51,'Reported Performance Table'!$D540='Master List'!$B$115,'Reported Performance Table'!$D540='Master List'!$B$118,'Reported Performance Table'!$D540='Master List'!$B$142)),"LUNA_Dimming","Dimming_Capability_and_Range"))</f>
        <v/>
      </c>
    </row>
    <row r="541" spans="1:12" x14ac:dyDescent="0.3">
      <c r="A541" s="49">
        <v>548</v>
      </c>
      <c r="B541" s="50"/>
      <c r="D541" s="21" t="e">
        <f>VLOOKUP('Reported Performance Table'!C541,'Master List'!$B$22:$C$41,2,FALSE)</f>
        <v>#N/A</v>
      </c>
      <c r="E541" t="e">
        <f>VLOOKUP('Reported Performance Table'!D541,'Master List'!$B$45:$C$143,2,FALSE)</f>
        <v>#N/A</v>
      </c>
      <c r="F541" t="e">
        <f>VLOOKUP('Reported Performance Table'!C541,'Master List'!$B$22:$D$42,3,FALSE)</f>
        <v>#N/A</v>
      </c>
      <c r="G541" s="94" t="e">
        <f>VLOOKUP('Reported Performance Table'!B541,'Master List'!$B$11:$D$19,3,FALSE)</f>
        <v>#N/A</v>
      </c>
      <c r="H541" t="e">
        <f t="shared" si="8"/>
        <v>#N/A</v>
      </c>
      <c r="I541" t="e">
        <f>IF(VLOOKUP('Reported Performance Table'!D541,'Master List'!$B$45:$D$143,3,FALSE)="","No",VLOOKUP('Reported Performance Table'!D541,'Master List'!$B$45:$D$143,3,FALSE))</f>
        <v>#N/A</v>
      </c>
      <c r="J541" s="169" t="str">
        <f>IF('Reported Performance Table'!D541="","",
  IF('Reported Performance Table'!E541="Yes",
   IF('Reported Performance Table'!F541="Premium","Premium_LUNA_CCT","LUNA_CCT"),
   IF('Reported Performance Table'!B541="Outdoor Luminaires",
    IF(OR('Reported Performance Table'!D541="Fuel Pump Canopy Luminaires",'Reported Performance Table'!D541="Sports Lighting"),
     IF('Reported Performance Table'!F541="Premium","Premium_Sports_and_Fuel_Pump_CCT", "Sports_and_Fuel_Pump_CCT"),
     IF('Reported Performance Table'!F541="Premium","Premium_Outdoor_CCT","Outdoor_CCT")),
    IF('Reported Performance Table'!F541="Premium","Premium_CCT","Reported_CCT"))))</f>
        <v/>
      </c>
      <c r="K541" t="str">
        <f>IF('Reported Performance Table'!D541="","",IF(J541="LUNA_CCT",VLOOKUP('Reported Performance Table'!D541,'Master List'!$B$45:$E$143,4,FALSE),"Reported_BUG"))</f>
        <v/>
      </c>
      <c r="L541" t="str">
        <f>IF('Reported Performance Table'!D541="","",IF(AND('Reported Performance Table'!$E541="Yes",OR('Reported Performance Table'!$D541='Master List'!$B$45,'Reported Performance Table'!$D541='Master List'!$B$46,'Reported Performance Table'!$D541='Master List'!$B$47,'Reported Performance Table'!$D541='Master List'!$B$49,'Reported Performance Table'!$D541='Master List'!$B$51,'Reported Performance Table'!$D541='Master List'!$B$115,'Reported Performance Table'!$D541='Master List'!$B$118,'Reported Performance Table'!$D541='Master List'!$B$142)),"LUNA_Dimming","Dimming_Capability_and_Range"))</f>
        <v/>
      </c>
    </row>
    <row r="542" spans="1:12" x14ac:dyDescent="0.3">
      <c r="A542" s="49">
        <v>549</v>
      </c>
      <c r="B542" s="50"/>
      <c r="D542" s="21" t="e">
        <f>VLOOKUP('Reported Performance Table'!C542,'Master List'!$B$22:$C$41,2,FALSE)</f>
        <v>#N/A</v>
      </c>
      <c r="E542" t="e">
        <f>VLOOKUP('Reported Performance Table'!D542,'Master List'!$B$45:$C$143,2,FALSE)</f>
        <v>#N/A</v>
      </c>
      <c r="F542" t="e">
        <f>VLOOKUP('Reported Performance Table'!C542,'Master List'!$B$22:$D$42,3,FALSE)</f>
        <v>#N/A</v>
      </c>
      <c r="G542" s="94" t="e">
        <f>VLOOKUP('Reported Performance Table'!B542,'Master List'!$B$11:$D$19,3,FALSE)</f>
        <v>#N/A</v>
      </c>
      <c r="H542" t="e">
        <f t="shared" si="8"/>
        <v>#N/A</v>
      </c>
      <c r="I542" t="e">
        <f>IF(VLOOKUP('Reported Performance Table'!D542,'Master List'!$B$45:$D$143,3,FALSE)="","No",VLOOKUP('Reported Performance Table'!D542,'Master List'!$B$45:$D$143,3,FALSE))</f>
        <v>#N/A</v>
      </c>
      <c r="J542" s="169" t="str">
        <f>IF('Reported Performance Table'!D542="","",
  IF('Reported Performance Table'!E542="Yes",
   IF('Reported Performance Table'!F542="Premium","Premium_LUNA_CCT","LUNA_CCT"),
   IF('Reported Performance Table'!B542="Outdoor Luminaires",
    IF(OR('Reported Performance Table'!D542="Fuel Pump Canopy Luminaires",'Reported Performance Table'!D542="Sports Lighting"),
     IF('Reported Performance Table'!F542="Premium","Premium_Sports_and_Fuel_Pump_CCT", "Sports_and_Fuel_Pump_CCT"),
     IF('Reported Performance Table'!F542="Premium","Premium_Outdoor_CCT","Outdoor_CCT")),
    IF('Reported Performance Table'!F542="Premium","Premium_CCT","Reported_CCT"))))</f>
        <v/>
      </c>
      <c r="K542" t="str">
        <f>IF('Reported Performance Table'!D542="","",IF(J542="LUNA_CCT",VLOOKUP('Reported Performance Table'!D542,'Master List'!$B$45:$E$143,4,FALSE),"Reported_BUG"))</f>
        <v/>
      </c>
      <c r="L542" t="str">
        <f>IF('Reported Performance Table'!D542="","",IF(AND('Reported Performance Table'!$E542="Yes",OR('Reported Performance Table'!$D542='Master List'!$B$45,'Reported Performance Table'!$D542='Master List'!$B$46,'Reported Performance Table'!$D542='Master List'!$B$47,'Reported Performance Table'!$D542='Master List'!$B$49,'Reported Performance Table'!$D542='Master List'!$B$51,'Reported Performance Table'!$D542='Master List'!$B$115,'Reported Performance Table'!$D542='Master List'!$B$118,'Reported Performance Table'!$D542='Master List'!$B$142)),"LUNA_Dimming","Dimming_Capability_and_Range"))</f>
        <v/>
      </c>
    </row>
    <row r="543" spans="1:12" x14ac:dyDescent="0.3">
      <c r="A543" s="49">
        <v>550</v>
      </c>
      <c r="B543" s="50"/>
      <c r="D543" s="21" t="e">
        <f>VLOOKUP('Reported Performance Table'!C543,'Master List'!$B$22:$C$41,2,FALSE)</f>
        <v>#N/A</v>
      </c>
      <c r="E543" t="e">
        <f>VLOOKUP('Reported Performance Table'!D543,'Master List'!$B$45:$C$143,2,FALSE)</f>
        <v>#N/A</v>
      </c>
      <c r="F543" t="e">
        <f>VLOOKUP('Reported Performance Table'!C543,'Master List'!$B$22:$D$42,3,FALSE)</f>
        <v>#N/A</v>
      </c>
      <c r="G543" s="94" t="e">
        <f>VLOOKUP('Reported Performance Table'!B543,'Master List'!$B$11:$D$19,3,FALSE)</f>
        <v>#N/A</v>
      </c>
      <c r="H543" t="e">
        <f t="shared" si="8"/>
        <v>#N/A</v>
      </c>
      <c r="I543" t="e">
        <f>IF(VLOOKUP('Reported Performance Table'!D543,'Master List'!$B$45:$D$143,3,FALSE)="","No",VLOOKUP('Reported Performance Table'!D543,'Master List'!$B$45:$D$143,3,FALSE))</f>
        <v>#N/A</v>
      </c>
      <c r="J543" s="169" t="str">
        <f>IF('Reported Performance Table'!D543="","",
  IF('Reported Performance Table'!E543="Yes",
   IF('Reported Performance Table'!F543="Premium","Premium_LUNA_CCT","LUNA_CCT"),
   IF('Reported Performance Table'!B543="Outdoor Luminaires",
    IF(OR('Reported Performance Table'!D543="Fuel Pump Canopy Luminaires",'Reported Performance Table'!D543="Sports Lighting"),
     IF('Reported Performance Table'!F543="Premium","Premium_Sports_and_Fuel_Pump_CCT", "Sports_and_Fuel_Pump_CCT"),
     IF('Reported Performance Table'!F543="Premium","Premium_Outdoor_CCT","Outdoor_CCT")),
    IF('Reported Performance Table'!F543="Premium","Premium_CCT","Reported_CCT"))))</f>
        <v/>
      </c>
      <c r="K543" t="str">
        <f>IF('Reported Performance Table'!D543="","",IF(J543="LUNA_CCT",VLOOKUP('Reported Performance Table'!D543,'Master List'!$B$45:$E$143,4,FALSE),"Reported_BUG"))</f>
        <v/>
      </c>
      <c r="L543" t="str">
        <f>IF('Reported Performance Table'!D543="","",IF(AND('Reported Performance Table'!$E543="Yes",OR('Reported Performance Table'!$D543='Master List'!$B$45,'Reported Performance Table'!$D543='Master List'!$B$46,'Reported Performance Table'!$D543='Master List'!$B$47,'Reported Performance Table'!$D543='Master List'!$B$49,'Reported Performance Table'!$D543='Master List'!$B$51,'Reported Performance Table'!$D543='Master List'!$B$115,'Reported Performance Table'!$D543='Master List'!$B$118,'Reported Performance Table'!$D543='Master List'!$B$142)),"LUNA_Dimming","Dimming_Capability_and_Range"))</f>
        <v/>
      </c>
    </row>
    <row r="544" spans="1:12" x14ac:dyDescent="0.3">
      <c r="A544" s="49">
        <v>551</v>
      </c>
      <c r="B544" s="50"/>
      <c r="D544" s="21" t="e">
        <f>VLOOKUP('Reported Performance Table'!C544,'Master List'!$B$22:$C$41,2,FALSE)</f>
        <v>#N/A</v>
      </c>
      <c r="E544" t="e">
        <f>VLOOKUP('Reported Performance Table'!D544,'Master List'!$B$45:$C$143,2,FALSE)</f>
        <v>#N/A</v>
      </c>
      <c r="F544" t="e">
        <f>VLOOKUP('Reported Performance Table'!C544,'Master List'!$B$22:$D$42,3,FALSE)</f>
        <v>#N/A</v>
      </c>
      <c r="G544" s="94" t="e">
        <f>VLOOKUP('Reported Performance Table'!B544,'Master List'!$B$11:$D$19,3,FALSE)</f>
        <v>#N/A</v>
      </c>
      <c r="H544" t="e">
        <f t="shared" si="8"/>
        <v>#N/A</v>
      </c>
      <c r="I544" t="e">
        <f>IF(VLOOKUP('Reported Performance Table'!D544,'Master List'!$B$45:$D$143,3,FALSE)="","No",VLOOKUP('Reported Performance Table'!D544,'Master List'!$B$45:$D$143,3,FALSE))</f>
        <v>#N/A</v>
      </c>
      <c r="J544" s="169" t="str">
        <f>IF('Reported Performance Table'!D544="","",
  IF('Reported Performance Table'!E544="Yes",
   IF('Reported Performance Table'!F544="Premium","Premium_LUNA_CCT","LUNA_CCT"),
   IF('Reported Performance Table'!B544="Outdoor Luminaires",
    IF(OR('Reported Performance Table'!D544="Fuel Pump Canopy Luminaires",'Reported Performance Table'!D544="Sports Lighting"),
     IF('Reported Performance Table'!F544="Premium","Premium_Sports_and_Fuel_Pump_CCT", "Sports_and_Fuel_Pump_CCT"),
     IF('Reported Performance Table'!F544="Premium","Premium_Outdoor_CCT","Outdoor_CCT")),
    IF('Reported Performance Table'!F544="Premium","Premium_CCT","Reported_CCT"))))</f>
        <v/>
      </c>
      <c r="K544" t="str">
        <f>IF('Reported Performance Table'!D544="","",IF(J544="LUNA_CCT",VLOOKUP('Reported Performance Table'!D544,'Master List'!$B$45:$E$143,4,FALSE),"Reported_BUG"))</f>
        <v/>
      </c>
      <c r="L544" t="str">
        <f>IF('Reported Performance Table'!D544="","",IF(AND('Reported Performance Table'!$E544="Yes",OR('Reported Performance Table'!$D544='Master List'!$B$45,'Reported Performance Table'!$D544='Master List'!$B$46,'Reported Performance Table'!$D544='Master List'!$B$47,'Reported Performance Table'!$D544='Master List'!$B$49,'Reported Performance Table'!$D544='Master List'!$B$51,'Reported Performance Table'!$D544='Master List'!$B$115,'Reported Performance Table'!$D544='Master List'!$B$118,'Reported Performance Table'!$D544='Master List'!$B$142)),"LUNA_Dimming","Dimming_Capability_and_Range"))</f>
        <v/>
      </c>
    </row>
    <row r="545" spans="1:12" x14ac:dyDescent="0.3">
      <c r="A545" s="49">
        <v>552</v>
      </c>
      <c r="B545" s="50"/>
      <c r="D545" s="21" t="e">
        <f>VLOOKUP('Reported Performance Table'!C545,'Master List'!$B$22:$C$41,2,FALSE)</f>
        <v>#N/A</v>
      </c>
      <c r="E545" t="e">
        <f>VLOOKUP('Reported Performance Table'!D545,'Master List'!$B$45:$C$143,2,FALSE)</f>
        <v>#N/A</v>
      </c>
      <c r="F545" t="e">
        <f>VLOOKUP('Reported Performance Table'!C545,'Master List'!$B$22:$D$42,3,FALSE)</f>
        <v>#N/A</v>
      </c>
      <c r="G545" s="94" t="e">
        <f>VLOOKUP('Reported Performance Table'!B545,'Master List'!$B$11:$D$19,3,FALSE)</f>
        <v>#N/A</v>
      </c>
      <c r="H545" t="e">
        <f t="shared" si="8"/>
        <v>#N/A</v>
      </c>
      <c r="I545" t="e">
        <f>IF(VLOOKUP('Reported Performance Table'!D545,'Master List'!$B$45:$D$143,3,FALSE)="","No",VLOOKUP('Reported Performance Table'!D545,'Master List'!$B$45:$D$143,3,FALSE))</f>
        <v>#N/A</v>
      </c>
      <c r="J545" s="169" t="str">
        <f>IF('Reported Performance Table'!D545="","",
  IF('Reported Performance Table'!E545="Yes",
   IF('Reported Performance Table'!F545="Premium","Premium_LUNA_CCT","LUNA_CCT"),
   IF('Reported Performance Table'!B545="Outdoor Luminaires",
    IF(OR('Reported Performance Table'!D545="Fuel Pump Canopy Luminaires",'Reported Performance Table'!D545="Sports Lighting"),
     IF('Reported Performance Table'!F545="Premium","Premium_Sports_and_Fuel_Pump_CCT", "Sports_and_Fuel_Pump_CCT"),
     IF('Reported Performance Table'!F545="Premium","Premium_Outdoor_CCT","Outdoor_CCT")),
    IF('Reported Performance Table'!F545="Premium","Premium_CCT","Reported_CCT"))))</f>
        <v/>
      </c>
      <c r="K545" t="str">
        <f>IF('Reported Performance Table'!D545="","",IF(J545="LUNA_CCT",VLOOKUP('Reported Performance Table'!D545,'Master List'!$B$45:$E$143,4,FALSE),"Reported_BUG"))</f>
        <v/>
      </c>
      <c r="L545" t="str">
        <f>IF('Reported Performance Table'!D545="","",IF(AND('Reported Performance Table'!$E545="Yes",OR('Reported Performance Table'!$D545='Master List'!$B$45,'Reported Performance Table'!$D545='Master List'!$B$46,'Reported Performance Table'!$D545='Master List'!$B$47,'Reported Performance Table'!$D545='Master List'!$B$49,'Reported Performance Table'!$D545='Master List'!$B$51,'Reported Performance Table'!$D545='Master List'!$B$115,'Reported Performance Table'!$D545='Master List'!$B$118,'Reported Performance Table'!$D545='Master List'!$B$142)),"LUNA_Dimming","Dimming_Capability_and_Range"))</f>
        <v/>
      </c>
    </row>
    <row r="546" spans="1:12" x14ac:dyDescent="0.3">
      <c r="A546" s="49">
        <v>553</v>
      </c>
      <c r="B546" s="50"/>
      <c r="D546" s="21" t="e">
        <f>VLOOKUP('Reported Performance Table'!C546,'Master List'!$B$22:$C$41,2,FALSE)</f>
        <v>#N/A</v>
      </c>
      <c r="E546" t="e">
        <f>VLOOKUP('Reported Performance Table'!D546,'Master List'!$B$45:$C$143,2,FALSE)</f>
        <v>#N/A</v>
      </c>
      <c r="F546" t="e">
        <f>VLOOKUP('Reported Performance Table'!C546,'Master List'!$B$22:$D$42,3,FALSE)</f>
        <v>#N/A</v>
      </c>
      <c r="G546" s="94" t="e">
        <f>VLOOKUP('Reported Performance Table'!B546,'Master List'!$B$11:$D$19,3,FALSE)</f>
        <v>#N/A</v>
      </c>
      <c r="H546" t="e">
        <f t="shared" si="8"/>
        <v>#N/A</v>
      </c>
      <c r="I546" t="e">
        <f>IF(VLOOKUP('Reported Performance Table'!D546,'Master List'!$B$45:$D$143,3,FALSE)="","No",VLOOKUP('Reported Performance Table'!D546,'Master List'!$B$45:$D$143,3,FALSE))</f>
        <v>#N/A</v>
      </c>
      <c r="J546" s="169" t="str">
        <f>IF('Reported Performance Table'!D546="","",
  IF('Reported Performance Table'!E546="Yes",
   IF('Reported Performance Table'!F546="Premium","Premium_LUNA_CCT","LUNA_CCT"),
   IF('Reported Performance Table'!B546="Outdoor Luminaires",
    IF(OR('Reported Performance Table'!D546="Fuel Pump Canopy Luminaires",'Reported Performance Table'!D546="Sports Lighting"),
     IF('Reported Performance Table'!F546="Premium","Premium_Sports_and_Fuel_Pump_CCT", "Sports_and_Fuel_Pump_CCT"),
     IF('Reported Performance Table'!F546="Premium","Premium_Outdoor_CCT","Outdoor_CCT")),
    IF('Reported Performance Table'!F546="Premium","Premium_CCT","Reported_CCT"))))</f>
        <v/>
      </c>
      <c r="K546" t="str">
        <f>IF('Reported Performance Table'!D546="","",IF(J546="LUNA_CCT",VLOOKUP('Reported Performance Table'!D546,'Master List'!$B$45:$E$143,4,FALSE),"Reported_BUG"))</f>
        <v/>
      </c>
      <c r="L546" t="str">
        <f>IF('Reported Performance Table'!D546="","",IF(AND('Reported Performance Table'!$E546="Yes",OR('Reported Performance Table'!$D546='Master List'!$B$45,'Reported Performance Table'!$D546='Master List'!$B$46,'Reported Performance Table'!$D546='Master List'!$B$47,'Reported Performance Table'!$D546='Master List'!$B$49,'Reported Performance Table'!$D546='Master List'!$B$51,'Reported Performance Table'!$D546='Master List'!$B$115,'Reported Performance Table'!$D546='Master List'!$B$118,'Reported Performance Table'!$D546='Master List'!$B$142)),"LUNA_Dimming","Dimming_Capability_and_Range"))</f>
        <v/>
      </c>
    </row>
    <row r="547" spans="1:12" x14ac:dyDescent="0.3">
      <c r="A547" s="49">
        <v>554</v>
      </c>
      <c r="B547" s="50"/>
      <c r="D547" s="21" t="e">
        <f>VLOOKUP('Reported Performance Table'!C547,'Master List'!$B$22:$C$41,2,FALSE)</f>
        <v>#N/A</v>
      </c>
      <c r="E547" t="e">
        <f>VLOOKUP('Reported Performance Table'!D547,'Master List'!$B$45:$C$143,2,FALSE)</f>
        <v>#N/A</v>
      </c>
      <c r="F547" t="e">
        <f>VLOOKUP('Reported Performance Table'!C547,'Master List'!$B$22:$D$42,3,FALSE)</f>
        <v>#N/A</v>
      </c>
      <c r="G547" s="94" t="e">
        <f>VLOOKUP('Reported Performance Table'!B547,'Master List'!$B$11:$D$19,3,FALSE)</f>
        <v>#N/A</v>
      </c>
      <c r="H547" t="e">
        <f t="shared" si="8"/>
        <v>#N/A</v>
      </c>
      <c r="I547" t="e">
        <f>IF(VLOOKUP('Reported Performance Table'!D547,'Master List'!$B$45:$D$143,3,FALSE)="","No",VLOOKUP('Reported Performance Table'!D547,'Master List'!$B$45:$D$143,3,FALSE))</f>
        <v>#N/A</v>
      </c>
      <c r="J547" s="169" t="str">
        <f>IF('Reported Performance Table'!D547="","",
  IF('Reported Performance Table'!E547="Yes",
   IF('Reported Performance Table'!F547="Premium","Premium_LUNA_CCT","LUNA_CCT"),
   IF('Reported Performance Table'!B547="Outdoor Luminaires",
    IF(OR('Reported Performance Table'!D547="Fuel Pump Canopy Luminaires",'Reported Performance Table'!D547="Sports Lighting"),
     IF('Reported Performance Table'!F547="Premium","Premium_Sports_and_Fuel_Pump_CCT", "Sports_and_Fuel_Pump_CCT"),
     IF('Reported Performance Table'!F547="Premium","Premium_Outdoor_CCT","Outdoor_CCT")),
    IF('Reported Performance Table'!F547="Premium","Premium_CCT","Reported_CCT"))))</f>
        <v/>
      </c>
      <c r="K547" t="str">
        <f>IF('Reported Performance Table'!D547="","",IF(J547="LUNA_CCT",VLOOKUP('Reported Performance Table'!D547,'Master List'!$B$45:$E$143,4,FALSE),"Reported_BUG"))</f>
        <v/>
      </c>
      <c r="L547" t="str">
        <f>IF('Reported Performance Table'!D547="","",IF(AND('Reported Performance Table'!$E547="Yes",OR('Reported Performance Table'!$D547='Master List'!$B$45,'Reported Performance Table'!$D547='Master List'!$B$46,'Reported Performance Table'!$D547='Master List'!$B$47,'Reported Performance Table'!$D547='Master List'!$B$49,'Reported Performance Table'!$D547='Master List'!$B$51,'Reported Performance Table'!$D547='Master List'!$B$115,'Reported Performance Table'!$D547='Master List'!$B$118,'Reported Performance Table'!$D547='Master List'!$B$142)),"LUNA_Dimming","Dimming_Capability_and_Range"))</f>
        <v/>
      </c>
    </row>
    <row r="548" spans="1:12" x14ac:dyDescent="0.3">
      <c r="A548" s="49">
        <v>555</v>
      </c>
      <c r="B548" s="50"/>
      <c r="D548" s="21" t="e">
        <f>VLOOKUP('Reported Performance Table'!C548,'Master List'!$B$22:$C$41,2,FALSE)</f>
        <v>#N/A</v>
      </c>
      <c r="E548" t="e">
        <f>VLOOKUP('Reported Performance Table'!D548,'Master List'!$B$45:$C$143,2,FALSE)</f>
        <v>#N/A</v>
      </c>
      <c r="F548" t="e">
        <f>VLOOKUP('Reported Performance Table'!C548,'Master List'!$B$22:$D$42,3,FALSE)</f>
        <v>#N/A</v>
      </c>
      <c r="G548" s="94" t="e">
        <f>VLOOKUP('Reported Performance Table'!B548,'Master List'!$B$11:$D$19,3,FALSE)</f>
        <v>#N/A</v>
      </c>
      <c r="H548" t="e">
        <f t="shared" si="8"/>
        <v>#N/A</v>
      </c>
      <c r="I548" t="e">
        <f>IF(VLOOKUP('Reported Performance Table'!D548,'Master List'!$B$45:$D$143,3,FALSE)="","No",VLOOKUP('Reported Performance Table'!D548,'Master List'!$B$45:$D$143,3,FALSE))</f>
        <v>#N/A</v>
      </c>
      <c r="J548" s="169" t="str">
        <f>IF('Reported Performance Table'!D548="","",
  IF('Reported Performance Table'!E548="Yes",
   IF('Reported Performance Table'!F548="Premium","Premium_LUNA_CCT","LUNA_CCT"),
   IF('Reported Performance Table'!B548="Outdoor Luminaires",
    IF(OR('Reported Performance Table'!D548="Fuel Pump Canopy Luminaires",'Reported Performance Table'!D548="Sports Lighting"),
     IF('Reported Performance Table'!F548="Premium","Premium_Sports_and_Fuel_Pump_CCT", "Sports_and_Fuel_Pump_CCT"),
     IF('Reported Performance Table'!F548="Premium","Premium_Outdoor_CCT","Outdoor_CCT")),
    IF('Reported Performance Table'!F548="Premium","Premium_CCT","Reported_CCT"))))</f>
        <v/>
      </c>
      <c r="K548" t="str">
        <f>IF('Reported Performance Table'!D548="","",IF(J548="LUNA_CCT",VLOOKUP('Reported Performance Table'!D548,'Master List'!$B$45:$E$143,4,FALSE),"Reported_BUG"))</f>
        <v/>
      </c>
      <c r="L548" t="str">
        <f>IF('Reported Performance Table'!D548="","",IF(AND('Reported Performance Table'!$E548="Yes",OR('Reported Performance Table'!$D548='Master List'!$B$45,'Reported Performance Table'!$D548='Master List'!$B$46,'Reported Performance Table'!$D548='Master List'!$B$47,'Reported Performance Table'!$D548='Master List'!$B$49,'Reported Performance Table'!$D548='Master List'!$B$51,'Reported Performance Table'!$D548='Master List'!$B$115,'Reported Performance Table'!$D548='Master List'!$B$118,'Reported Performance Table'!$D548='Master List'!$B$142)),"LUNA_Dimming","Dimming_Capability_and_Range"))</f>
        <v/>
      </c>
    </row>
    <row r="549" spans="1:12" x14ac:dyDescent="0.3">
      <c r="A549" s="49">
        <v>556</v>
      </c>
      <c r="B549" s="50"/>
      <c r="D549" s="21" t="e">
        <f>VLOOKUP('Reported Performance Table'!C549,'Master List'!$B$22:$C$41,2,FALSE)</f>
        <v>#N/A</v>
      </c>
      <c r="E549" t="e">
        <f>VLOOKUP('Reported Performance Table'!D549,'Master List'!$B$45:$C$143,2,FALSE)</f>
        <v>#N/A</v>
      </c>
      <c r="F549" t="e">
        <f>VLOOKUP('Reported Performance Table'!C549,'Master List'!$B$22:$D$42,3,FALSE)</f>
        <v>#N/A</v>
      </c>
      <c r="G549" s="94" t="e">
        <f>VLOOKUP('Reported Performance Table'!B549,'Master List'!$B$11:$D$19,3,FALSE)</f>
        <v>#N/A</v>
      </c>
      <c r="H549" t="e">
        <f t="shared" si="8"/>
        <v>#N/A</v>
      </c>
      <c r="I549" t="e">
        <f>IF(VLOOKUP('Reported Performance Table'!D549,'Master List'!$B$45:$D$143,3,FALSE)="","No",VLOOKUP('Reported Performance Table'!D549,'Master List'!$B$45:$D$143,3,FALSE))</f>
        <v>#N/A</v>
      </c>
      <c r="J549" s="169" t="str">
        <f>IF('Reported Performance Table'!D549="","",
  IF('Reported Performance Table'!E549="Yes",
   IF('Reported Performance Table'!F549="Premium","Premium_LUNA_CCT","LUNA_CCT"),
   IF('Reported Performance Table'!B549="Outdoor Luminaires",
    IF(OR('Reported Performance Table'!D549="Fuel Pump Canopy Luminaires",'Reported Performance Table'!D549="Sports Lighting"),
     IF('Reported Performance Table'!F549="Premium","Premium_Sports_and_Fuel_Pump_CCT", "Sports_and_Fuel_Pump_CCT"),
     IF('Reported Performance Table'!F549="Premium","Premium_Outdoor_CCT","Outdoor_CCT")),
    IF('Reported Performance Table'!F549="Premium","Premium_CCT","Reported_CCT"))))</f>
        <v/>
      </c>
      <c r="K549" t="str">
        <f>IF('Reported Performance Table'!D549="","",IF(J549="LUNA_CCT",VLOOKUP('Reported Performance Table'!D549,'Master List'!$B$45:$E$143,4,FALSE),"Reported_BUG"))</f>
        <v/>
      </c>
      <c r="L549" t="str">
        <f>IF('Reported Performance Table'!D549="","",IF(AND('Reported Performance Table'!$E549="Yes",OR('Reported Performance Table'!$D549='Master List'!$B$45,'Reported Performance Table'!$D549='Master List'!$B$46,'Reported Performance Table'!$D549='Master List'!$B$47,'Reported Performance Table'!$D549='Master List'!$B$49,'Reported Performance Table'!$D549='Master List'!$B$51,'Reported Performance Table'!$D549='Master List'!$B$115,'Reported Performance Table'!$D549='Master List'!$B$118,'Reported Performance Table'!$D549='Master List'!$B$142)),"LUNA_Dimming","Dimming_Capability_and_Range"))</f>
        <v/>
      </c>
    </row>
    <row r="550" spans="1:12" x14ac:dyDescent="0.3">
      <c r="A550" s="49">
        <v>557</v>
      </c>
      <c r="B550" s="50"/>
      <c r="D550" s="21" t="e">
        <f>VLOOKUP('Reported Performance Table'!C550,'Master List'!$B$22:$C$41,2,FALSE)</f>
        <v>#N/A</v>
      </c>
      <c r="E550" t="e">
        <f>VLOOKUP('Reported Performance Table'!D550,'Master List'!$B$45:$C$143,2,FALSE)</f>
        <v>#N/A</v>
      </c>
      <c r="F550" t="e">
        <f>VLOOKUP('Reported Performance Table'!C550,'Master List'!$B$22:$D$42,3,FALSE)</f>
        <v>#N/A</v>
      </c>
      <c r="G550" s="94" t="e">
        <f>VLOOKUP('Reported Performance Table'!B550,'Master List'!$B$11:$D$19,3,FALSE)</f>
        <v>#N/A</v>
      </c>
      <c r="H550" t="e">
        <f t="shared" si="8"/>
        <v>#N/A</v>
      </c>
      <c r="I550" t="e">
        <f>IF(VLOOKUP('Reported Performance Table'!D550,'Master List'!$B$45:$D$143,3,FALSE)="","No",VLOOKUP('Reported Performance Table'!D550,'Master List'!$B$45:$D$143,3,FALSE))</f>
        <v>#N/A</v>
      </c>
      <c r="J550" s="169" t="str">
        <f>IF('Reported Performance Table'!D550="","",
  IF('Reported Performance Table'!E550="Yes",
   IF('Reported Performance Table'!F550="Premium","Premium_LUNA_CCT","LUNA_CCT"),
   IF('Reported Performance Table'!B550="Outdoor Luminaires",
    IF(OR('Reported Performance Table'!D550="Fuel Pump Canopy Luminaires",'Reported Performance Table'!D550="Sports Lighting"),
     IF('Reported Performance Table'!F550="Premium","Premium_Sports_and_Fuel_Pump_CCT", "Sports_and_Fuel_Pump_CCT"),
     IF('Reported Performance Table'!F550="Premium","Premium_Outdoor_CCT","Outdoor_CCT")),
    IF('Reported Performance Table'!F550="Premium","Premium_CCT","Reported_CCT"))))</f>
        <v/>
      </c>
      <c r="K550" t="str">
        <f>IF('Reported Performance Table'!D550="","",IF(J550="LUNA_CCT",VLOOKUP('Reported Performance Table'!D550,'Master List'!$B$45:$E$143,4,FALSE),"Reported_BUG"))</f>
        <v/>
      </c>
      <c r="L550" t="str">
        <f>IF('Reported Performance Table'!D550="","",IF(AND('Reported Performance Table'!$E550="Yes",OR('Reported Performance Table'!$D550='Master List'!$B$45,'Reported Performance Table'!$D550='Master List'!$B$46,'Reported Performance Table'!$D550='Master List'!$B$47,'Reported Performance Table'!$D550='Master List'!$B$49,'Reported Performance Table'!$D550='Master List'!$B$51,'Reported Performance Table'!$D550='Master List'!$B$115,'Reported Performance Table'!$D550='Master List'!$B$118,'Reported Performance Table'!$D550='Master List'!$B$142)),"LUNA_Dimming","Dimming_Capability_and_Range"))</f>
        <v/>
      </c>
    </row>
    <row r="551" spans="1:12" x14ac:dyDescent="0.3">
      <c r="A551" s="49">
        <v>558</v>
      </c>
      <c r="B551" s="50"/>
      <c r="D551" s="21" t="e">
        <f>VLOOKUP('Reported Performance Table'!C551,'Master List'!$B$22:$C$41,2,FALSE)</f>
        <v>#N/A</v>
      </c>
      <c r="E551" t="e">
        <f>VLOOKUP('Reported Performance Table'!D551,'Master List'!$B$45:$C$143,2,FALSE)</f>
        <v>#N/A</v>
      </c>
      <c r="F551" t="e">
        <f>VLOOKUP('Reported Performance Table'!C551,'Master List'!$B$22:$D$42,3,FALSE)</f>
        <v>#N/A</v>
      </c>
      <c r="G551" s="94" t="e">
        <f>VLOOKUP('Reported Performance Table'!B551,'Master List'!$B$11:$D$19,3,FALSE)</f>
        <v>#N/A</v>
      </c>
      <c r="H551" t="e">
        <f t="shared" si="8"/>
        <v>#N/A</v>
      </c>
      <c r="I551" t="e">
        <f>IF(VLOOKUP('Reported Performance Table'!D551,'Master List'!$B$45:$D$143,3,FALSE)="","No",VLOOKUP('Reported Performance Table'!D551,'Master List'!$B$45:$D$143,3,FALSE))</f>
        <v>#N/A</v>
      </c>
      <c r="J551" s="169" t="str">
        <f>IF('Reported Performance Table'!D551="","",
  IF('Reported Performance Table'!E551="Yes",
   IF('Reported Performance Table'!F551="Premium","Premium_LUNA_CCT","LUNA_CCT"),
   IF('Reported Performance Table'!B551="Outdoor Luminaires",
    IF(OR('Reported Performance Table'!D551="Fuel Pump Canopy Luminaires",'Reported Performance Table'!D551="Sports Lighting"),
     IF('Reported Performance Table'!F551="Premium","Premium_Sports_and_Fuel_Pump_CCT", "Sports_and_Fuel_Pump_CCT"),
     IF('Reported Performance Table'!F551="Premium","Premium_Outdoor_CCT","Outdoor_CCT")),
    IF('Reported Performance Table'!F551="Premium","Premium_CCT","Reported_CCT"))))</f>
        <v/>
      </c>
      <c r="K551" t="str">
        <f>IF('Reported Performance Table'!D551="","",IF(J551="LUNA_CCT",VLOOKUP('Reported Performance Table'!D551,'Master List'!$B$45:$E$143,4,FALSE),"Reported_BUG"))</f>
        <v/>
      </c>
      <c r="L551" t="str">
        <f>IF('Reported Performance Table'!D551="","",IF(AND('Reported Performance Table'!$E551="Yes",OR('Reported Performance Table'!$D551='Master List'!$B$45,'Reported Performance Table'!$D551='Master List'!$B$46,'Reported Performance Table'!$D551='Master List'!$B$47,'Reported Performance Table'!$D551='Master List'!$B$49,'Reported Performance Table'!$D551='Master List'!$B$51,'Reported Performance Table'!$D551='Master List'!$B$115,'Reported Performance Table'!$D551='Master List'!$B$118,'Reported Performance Table'!$D551='Master List'!$B$142)),"LUNA_Dimming","Dimming_Capability_and_Range"))</f>
        <v/>
      </c>
    </row>
    <row r="552" spans="1:12" x14ac:dyDescent="0.3">
      <c r="A552" s="49">
        <v>559</v>
      </c>
      <c r="B552" s="50"/>
      <c r="D552" s="21" t="e">
        <f>VLOOKUP('Reported Performance Table'!C552,'Master List'!$B$22:$C$41,2,FALSE)</f>
        <v>#N/A</v>
      </c>
      <c r="E552" t="e">
        <f>VLOOKUP('Reported Performance Table'!D552,'Master List'!$B$45:$C$143,2,FALSE)</f>
        <v>#N/A</v>
      </c>
      <c r="F552" t="e">
        <f>VLOOKUP('Reported Performance Table'!C552,'Master List'!$B$22:$D$42,3,FALSE)</f>
        <v>#N/A</v>
      </c>
      <c r="G552" s="94" t="e">
        <f>VLOOKUP('Reported Performance Table'!B552,'Master List'!$B$11:$D$19,3,FALSE)</f>
        <v>#N/A</v>
      </c>
      <c r="H552" t="e">
        <f t="shared" si="8"/>
        <v>#N/A</v>
      </c>
      <c r="I552" t="e">
        <f>IF(VLOOKUP('Reported Performance Table'!D552,'Master List'!$B$45:$D$143,3,FALSE)="","No",VLOOKUP('Reported Performance Table'!D552,'Master List'!$B$45:$D$143,3,FALSE))</f>
        <v>#N/A</v>
      </c>
      <c r="J552" s="169" t="str">
        <f>IF('Reported Performance Table'!D552="","",
  IF('Reported Performance Table'!E552="Yes",
   IF('Reported Performance Table'!F552="Premium","Premium_LUNA_CCT","LUNA_CCT"),
   IF('Reported Performance Table'!B552="Outdoor Luminaires",
    IF(OR('Reported Performance Table'!D552="Fuel Pump Canopy Luminaires",'Reported Performance Table'!D552="Sports Lighting"),
     IF('Reported Performance Table'!F552="Premium","Premium_Sports_and_Fuel_Pump_CCT", "Sports_and_Fuel_Pump_CCT"),
     IF('Reported Performance Table'!F552="Premium","Premium_Outdoor_CCT","Outdoor_CCT")),
    IF('Reported Performance Table'!F552="Premium","Premium_CCT","Reported_CCT"))))</f>
        <v/>
      </c>
      <c r="K552" t="str">
        <f>IF('Reported Performance Table'!D552="","",IF(J552="LUNA_CCT",VLOOKUP('Reported Performance Table'!D552,'Master List'!$B$45:$E$143,4,FALSE),"Reported_BUG"))</f>
        <v/>
      </c>
      <c r="L552" t="str">
        <f>IF('Reported Performance Table'!D552="","",IF(AND('Reported Performance Table'!$E552="Yes",OR('Reported Performance Table'!$D552='Master List'!$B$45,'Reported Performance Table'!$D552='Master List'!$B$46,'Reported Performance Table'!$D552='Master List'!$B$47,'Reported Performance Table'!$D552='Master List'!$B$49,'Reported Performance Table'!$D552='Master List'!$B$51,'Reported Performance Table'!$D552='Master List'!$B$115,'Reported Performance Table'!$D552='Master List'!$B$118,'Reported Performance Table'!$D552='Master List'!$B$142)),"LUNA_Dimming","Dimming_Capability_and_Range"))</f>
        <v/>
      </c>
    </row>
    <row r="553" spans="1:12" x14ac:dyDescent="0.3">
      <c r="A553" s="49">
        <v>560</v>
      </c>
      <c r="B553" s="50"/>
      <c r="D553" s="21" t="e">
        <f>VLOOKUP('Reported Performance Table'!C553,'Master List'!$B$22:$C$41,2,FALSE)</f>
        <v>#N/A</v>
      </c>
      <c r="E553" t="e">
        <f>VLOOKUP('Reported Performance Table'!D553,'Master List'!$B$45:$C$143,2,FALSE)</f>
        <v>#N/A</v>
      </c>
      <c r="F553" t="e">
        <f>VLOOKUP('Reported Performance Table'!C553,'Master List'!$B$22:$D$42,3,FALSE)</f>
        <v>#N/A</v>
      </c>
      <c r="G553" s="94" t="e">
        <f>VLOOKUP('Reported Performance Table'!B553,'Master List'!$B$11:$D$19,3,FALSE)</f>
        <v>#N/A</v>
      </c>
      <c r="H553" t="e">
        <f t="shared" si="8"/>
        <v>#N/A</v>
      </c>
      <c r="I553" t="e">
        <f>IF(VLOOKUP('Reported Performance Table'!D553,'Master List'!$B$45:$D$143,3,FALSE)="","No",VLOOKUP('Reported Performance Table'!D553,'Master List'!$B$45:$D$143,3,FALSE))</f>
        <v>#N/A</v>
      </c>
      <c r="J553" s="169" t="str">
        <f>IF('Reported Performance Table'!D553="","",
  IF('Reported Performance Table'!E553="Yes",
   IF('Reported Performance Table'!F553="Premium","Premium_LUNA_CCT","LUNA_CCT"),
   IF('Reported Performance Table'!B553="Outdoor Luminaires",
    IF(OR('Reported Performance Table'!D553="Fuel Pump Canopy Luminaires",'Reported Performance Table'!D553="Sports Lighting"),
     IF('Reported Performance Table'!F553="Premium","Premium_Sports_and_Fuel_Pump_CCT", "Sports_and_Fuel_Pump_CCT"),
     IF('Reported Performance Table'!F553="Premium","Premium_Outdoor_CCT","Outdoor_CCT")),
    IF('Reported Performance Table'!F553="Premium","Premium_CCT","Reported_CCT"))))</f>
        <v/>
      </c>
      <c r="K553" t="str">
        <f>IF('Reported Performance Table'!D553="","",IF(J553="LUNA_CCT",VLOOKUP('Reported Performance Table'!D553,'Master List'!$B$45:$E$143,4,FALSE),"Reported_BUG"))</f>
        <v/>
      </c>
      <c r="L553" t="str">
        <f>IF('Reported Performance Table'!D553="","",IF(AND('Reported Performance Table'!$E553="Yes",OR('Reported Performance Table'!$D553='Master List'!$B$45,'Reported Performance Table'!$D553='Master List'!$B$46,'Reported Performance Table'!$D553='Master List'!$B$47,'Reported Performance Table'!$D553='Master List'!$B$49,'Reported Performance Table'!$D553='Master List'!$B$51,'Reported Performance Table'!$D553='Master List'!$B$115,'Reported Performance Table'!$D553='Master List'!$B$118,'Reported Performance Table'!$D553='Master List'!$B$142)),"LUNA_Dimming","Dimming_Capability_and_Range"))</f>
        <v/>
      </c>
    </row>
    <row r="554" spans="1:12" x14ac:dyDescent="0.3">
      <c r="A554" s="49">
        <v>561</v>
      </c>
      <c r="B554" s="50"/>
      <c r="D554" s="21" t="e">
        <f>VLOOKUP('Reported Performance Table'!C554,'Master List'!$B$22:$C$41,2,FALSE)</f>
        <v>#N/A</v>
      </c>
      <c r="E554" t="e">
        <f>VLOOKUP('Reported Performance Table'!D554,'Master List'!$B$45:$C$143,2,FALSE)</f>
        <v>#N/A</v>
      </c>
      <c r="F554" t="e">
        <f>VLOOKUP('Reported Performance Table'!C554,'Master List'!$B$22:$D$42,3,FALSE)</f>
        <v>#N/A</v>
      </c>
      <c r="G554" s="94" t="e">
        <f>VLOOKUP('Reported Performance Table'!B554,'Master List'!$B$11:$D$19,3,FALSE)</f>
        <v>#N/A</v>
      </c>
      <c r="H554" t="e">
        <f t="shared" si="8"/>
        <v>#N/A</v>
      </c>
      <c r="I554" t="e">
        <f>IF(VLOOKUP('Reported Performance Table'!D554,'Master List'!$B$45:$D$143,3,FALSE)="","No",VLOOKUP('Reported Performance Table'!D554,'Master List'!$B$45:$D$143,3,FALSE))</f>
        <v>#N/A</v>
      </c>
      <c r="J554" s="169" t="str">
        <f>IF('Reported Performance Table'!D554="","",
  IF('Reported Performance Table'!E554="Yes",
   IF('Reported Performance Table'!F554="Premium","Premium_LUNA_CCT","LUNA_CCT"),
   IF('Reported Performance Table'!B554="Outdoor Luminaires",
    IF(OR('Reported Performance Table'!D554="Fuel Pump Canopy Luminaires",'Reported Performance Table'!D554="Sports Lighting"),
     IF('Reported Performance Table'!F554="Premium","Premium_Sports_and_Fuel_Pump_CCT", "Sports_and_Fuel_Pump_CCT"),
     IF('Reported Performance Table'!F554="Premium","Premium_Outdoor_CCT","Outdoor_CCT")),
    IF('Reported Performance Table'!F554="Premium","Premium_CCT","Reported_CCT"))))</f>
        <v/>
      </c>
      <c r="K554" t="str">
        <f>IF('Reported Performance Table'!D554="","",IF(J554="LUNA_CCT",VLOOKUP('Reported Performance Table'!D554,'Master List'!$B$45:$E$143,4,FALSE),"Reported_BUG"))</f>
        <v/>
      </c>
      <c r="L554" t="str">
        <f>IF('Reported Performance Table'!D554="","",IF(AND('Reported Performance Table'!$E554="Yes",OR('Reported Performance Table'!$D554='Master List'!$B$45,'Reported Performance Table'!$D554='Master List'!$B$46,'Reported Performance Table'!$D554='Master List'!$B$47,'Reported Performance Table'!$D554='Master List'!$B$49,'Reported Performance Table'!$D554='Master List'!$B$51,'Reported Performance Table'!$D554='Master List'!$B$115,'Reported Performance Table'!$D554='Master List'!$B$118,'Reported Performance Table'!$D554='Master List'!$B$142)),"LUNA_Dimming","Dimming_Capability_and_Range"))</f>
        <v/>
      </c>
    </row>
    <row r="555" spans="1:12" x14ac:dyDescent="0.3">
      <c r="A555" s="49">
        <v>562</v>
      </c>
      <c r="B555" s="50"/>
      <c r="D555" s="21" t="e">
        <f>VLOOKUP('Reported Performance Table'!C555,'Master List'!$B$22:$C$41,2,FALSE)</f>
        <v>#N/A</v>
      </c>
      <c r="E555" t="e">
        <f>VLOOKUP('Reported Performance Table'!D555,'Master List'!$B$45:$C$143,2,FALSE)</f>
        <v>#N/A</v>
      </c>
      <c r="F555" t="e">
        <f>VLOOKUP('Reported Performance Table'!C555,'Master List'!$B$22:$D$42,3,FALSE)</f>
        <v>#N/A</v>
      </c>
      <c r="G555" s="94" t="e">
        <f>VLOOKUP('Reported Performance Table'!B555,'Master List'!$B$11:$D$19,3,FALSE)</f>
        <v>#N/A</v>
      </c>
      <c r="H555" t="e">
        <f t="shared" si="8"/>
        <v>#N/A</v>
      </c>
      <c r="I555" t="e">
        <f>IF(VLOOKUP('Reported Performance Table'!D555,'Master List'!$B$45:$D$143,3,FALSE)="","No",VLOOKUP('Reported Performance Table'!D555,'Master List'!$B$45:$D$143,3,FALSE))</f>
        <v>#N/A</v>
      </c>
      <c r="J555" s="169" t="str">
        <f>IF('Reported Performance Table'!D555="","",
  IF('Reported Performance Table'!E555="Yes",
   IF('Reported Performance Table'!F555="Premium","Premium_LUNA_CCT","LUNA_CCT"),
   IF('Reported Performance Table'!B555="Outdoor Luminaires",
    IF(OR('Reported Performance Table'!D555="Fuel Pump Canopy Luminaires",'Reported Performance Table'!D555="Sports Lighting"),
     IF('Reported Performance Table'!F555="Premium","Premium_Sports_and_Fuel_Pump_CCT", "Sports_and_Fuel_Pump_CCT"),
     IF('Reported Performance Table'!F555="Premium","Premium_Outdoor_CCT","Outdoor_CCT")),
    IF('Reported Performance Table'!F555="Premium","Premium_CCT","Reported_CCT"))))</f>
        <v/>
      </c>
      <c r="K555" t="str">
        <f>IF('Reported Performance Table'!D555="","",IF(J555="LUNA_CCT",VLOOKUP('Reported Performance Table'!D555,'Master List'!$B$45:$E$143,4,FALSE),"Reported_BUG"))</f>
        <v/>
      </c>
      <c r="L555" t="str">
        <f>IF('Reported Performance Table'!D555="","",IF(AND('Reported Performance Table'!$E555="Yes",OR('Reported Performance Table'!$D555='Master List'!$B$45,'Reported Performance Table'!$D555='Master List'!$B$46,'Reported Performance Table'!$D555='Master List'!$B$47,'Reported Performance Table'!$D555='Master List'!$B$49,'Reported Performance Table'!$D555='Master List'!$B$51,'Reported Performance Table'!$D555='Master List'!$B$115,'Reported Performance Table'!$D555='Master List'!$B$118,'Reported Performance Table'!$D555='Master List'!$B$142)),"LUNA_Dimming","Dimming_Capability_and_Range"))</f>
        <v/>
      </c>
    </row>
    <row r="556" spans="1:12" x14ac:dyDescent="0.3">
      <c r="A556" s="49">
        <v>563</v>
      </c>
      <c r="B556" s="50"/>
      <c r="D556" s="21" t="e">
        <f>VLOOKUP('Reported Performance Table'!C556,'Master List'!$B$22:$C$41,2,FALSE)</f>
        <v>#N/A</v>
      </c>
      <c r="E556" t="e">
        <f>VLOOKUP('Reported Performance Table'!D556,'Master List'!$B$45:$C$143,2,FALSE)</f>
        <v>#N/A</v>
      </c>
      <c r="F556" t="e">
        <f>VLOOKUP('Reported Performance Table'!C556,'Master List'!$B$22:$D$42,3,FALSE)</f>
        <v>#N/A</v>
      </c>
      <c r="G556" s="94" t="e">
        <f>VLOOKUP('Reported Performance Table'!B556,'Master List'!$B$11:$D$19,3,FALSE)</f>
        <v>#N/A</v>
      </c>
      <c r="H556" t="e">
        <f t="shared" si="8"/>
        <v>#N/A</v>
      </c>
      <c r="I556" t="e">
        <f>IF(VLOOKUP('Reported Performance Table'!D556,'Master List'!$B$45:$D$143,3,FALSE)="","No",VLOOKUP('Reported Performance Table'!D556,'Master List'!$B$45:$D$143,3,FALSE))</f>
        <v>#N/A</v>
      </c>
      <c r="J556" s="169" t="str">
        <f>IF('Reported Performance Table'!D556="","",
  IF('Reported Performance Table'!E556="Yes",
   IF('Reported Performance Table'!F556="Premium","Premium_LUNA_CCT","LUNA_CCT"),
   IF('Reported Performance Table'!B556="Outdoor Luminaires",
    IF(OR('Reported Performance Table'!D556="Fuel Pump Canopy Luminaires",'Reported Performance Table'!D556="Sports Lighting"),
     IF('Reported Performance Table'!F556="Premium","Premium_Sports_and_Fuel_Pump_CCT", "Sports_and_Fuel_Pump_CCT"),
     IF('Reported Performance Table'!F556="Premium","Premium_Outdoor_CCT","Outdoor_CCT")),
    IF('Reported Performance Table'!F556="Premium","Premium_CCT","Reported_CCT"))))</f>
        <v/>
      </c>
      <c r="K556" t="str">
        <f>IF('Reported Performance Table'!D556="","",IF(J556="LUNA_CCT",VLOOKUP('Reported Performance Table'!D556,'Master List'!$B$45:$E$143,4,FALSE),"Reported_BUG"))</f>
        <v/>
      </c>
      <c r="L556" t="str">
        <f>IF('Reported Performance Table'!D556="","",IF(AND('Reported Performance Table'!$E556="Yes",OR('Reported Performance Table'!$D556='Master List'!$B$45,'Reported Performance Table'!$D556='Master List'!$B$46,'Reported Performance Table'!$D556='Master List'!$B$47,'Reported Performance Table'!$D556='Master List'!$B$49,'Reported Performance Table'!$D556='Master List'!$B$51,'Reported Performance Table'!$D556='Master List'!$B$115,'Reported Performance Table'!$D556='Master List'!$B$118,'Reported Performance Table'!$D556='Master List'!$B$142)),"LUNA_Dimming","Dimming_Capability_and_Range"))</f>
        <v/>
      </c>
    </row>
    <row r="557" spans="1:12" x14ac:dyDescent="0.3">
      <c r="A557" s="49">
        <v>564</v>
      </c>
      <c r="B557" s="50"/>
      <c r="D557" s="21" t="e">
        <f>VLOOKUP('Reported Performance Table'!C557,'Master List'!$B$22:$C$41,2,FALSE)</f>
        <v>#N/A</v>
      </c>
      <c r="E557" t="e">
        <f>VLOOKUP('Reported Performance Table'!D557,'Master List'!$B$45:$C$143,2,FALSE)</f>
        <v>#N/A</v>
      </c>
      <c r="F557" t="e">
        <f>VLOOKUP('Reported Performance Table'!C557,'Master List'!$B$22:$D$42,3,FALSE)</f>
        <v>#N/A</v>
      </c>
      <c r="G557" s="94" t="e">
        <f>VLOOKUP('Reported Performance Table'!B557,'Master List'!$B$11:$D$19,3,FALSE)</f>
        <v>#N/A</v>
      </c>
      <c r="H557" t="e">
        <f t="shared" si="8"/>
        <v>#N/A</v>
      </c>
      <c r="I557" t="e">
        <f>IF(VLOOKUP('Reported Performance Table'!D557,'Master List'!$B$45:$D$143,3,FALSE)="","No",VLOOKUP('Reported Performance Table'!D557,'Master List'!$B$45:$D$143,3,FALSE))</f>
        <v>#N/A</v>
      </c>
      <c r="J557" s="169" t="str">
        <f>IF('Reported Performance Table'!D557="","",
  IF('Reported Performance Table'!E557="Yes",
   IF('Reported Performance Table'!F557="Premium","Premium_LUNA_CCT","LUNA_CCT"),
   IF('Reported Performance Table'!B557="Outdoor Luminaires",
    IF(OR('Reported Performance Table'!D557="Fuel Pump Canopy Luminaires",'Reported Performance Table'!D557="Sports Lighting"),
     IF('Reported Performance Table'!F557="Premium","Premium_Sports_and_Fuel_Pump_CCT", "Sports_and_Fuel_Pump_CCT"),
     IF('Reported Performance Table'!F557="Premium","Premium_Outdoor_CCT","Outdoor_CCT")),
    IF('Reported Performance Table'!F557="Premium","Premium_CCT","Reported_CCT"))))</f>
        <v/>
      </c>
      <c r="K557" t="str">
        <f>IF('Reported Performance Table'!D557="","",IF(J557="LUNA_CCT",VLOOKUP('Reported Performance Table'!D557,'Master List'!$B$45:$E$143,4,FALSE),"Reported_BUG"))</f>
        <v/>
      </c>
      <c r="L557" t="str">
        <f>IF('Reported Performance Table'!D557="","",IF(AND('Reported Performance Table'!$E557="Yes",OR('Reported Performance Table'!$D557='Master List'!$B$45,'Reported Performance Table'!$D557='Master List'!$B$46,'Reported Performance Table'!$D557='Master List'!$B$47,'Reported Performance Table'!$D557='Master List'!$B$49,'Reported Performance Table'!$D557='Master List'!$B$51,'Reported Performance Table'!$D557='Master List'!$B$115,'Reported Performance Table'!$D557='Master List'!$B$118,'Reported Performance Table'!$D557='Master List'!$B$142)),"LUNA_Dimming","Dimming_Capability_and_Range"))</f>
        <v/>
      </c>
    </row>
    <row r="558" spans="1:12" x14ac:dyDescent="0.3">
      <c r="A558" s="49">
        <v>565</v>
      </c>
      <c r="B558" s="50"/>
      <c r="D558" s="21" t="e">
        <f>VLOOKUP('Reported Performance Table'!C558,'Master List'!$B$22:$C$41,2,FALSE)</f>
        <v>#N/A</v>
      </c>
      <c r="E558" t="e">
        <f>VLOOKUP('Reported Performance Table'!D558,'Master List'!$B$45:$C$143,2,FALSE)</f>
        <v>#N/A</v>
      </c>
      <c r="F558" t="e">
        <f>VLOOKUP('Reported Performance Table'!C558,'Master List'!$B$22:$D$42,3,FALSE)</f>
        <v>#N/A</v>
      </c>
      <c r="G558" s="94" t="e">
        <f>VLOOKUP('Reported Performance Table'!B558,'Master List'!$B$11:$D$19,3,FALSE)</f>
        <v>#N/A</v>
      </c>
      <c r="H558" t="e">
        <f t="shared" si="8"/>
        <v>#N/A</v>
      </c>
      <c r="I558" t="e">
        <f>IF(VLOOKUP('Reported Performance Table'!D558,'Master List'!$B$45:$D$143,3,FALSE)="","No",VLOOKUP('Reported Performance Table'!D558,'Master List'!$B$45:$D$143,3,FALSE))</f>
        <v>#N/A</v>
      </c>
      <c r="J558" s="169" t="str">
        <f>IF('Reported Performance Table'!D558="","",
  IF('Reported Performance Table'!E558="Yes",
   IF('Reported Performance Table'!F558="Premium","Premium_LUNA_CCT","LUNA_CCT"),
   IF('Reported Performance Table'!B558="Outdoor Luminaires",
    IF(OR('Reported Performance Table'!D558="Fuel Pump Canopy Luminaires",'Reported Performance Table'!D558="Sports Lighting"),
     IF('Reported Performance Table'!F558="Premium","Premium_Sports_and_Fuel_Pump_CCT", "Sports_and_Fuel_Pump_CCT"),
     IF('Reported Performance Table'!F558="Premium","Premium_Outdoor_CCT","Outdoor_CCT")),
    IF('Reported Performance Table'!F558="Premium","Premium_CCT","Reported_CCT"))))</f>
        <v/>
      </c>
      <c r="K558" t="str">
        <f>IF('Reported Performance Table'!D558="","",IF(J558="LUNA_CCT",VLOOKUP('Reported Performance Table'!D558,'Master List'!$B$45:$E$143,4,FALSE),"Reported_BUG"))</f>
        <v/>
      </c>
      <c r="L558" t="str">
        <f>IF('Reported Performance Table'!D558="","",IF(AND('Reported Performance Table'!$E558="Yes",OR('Reported Performance Table'!$D558='Master List'!$B$45,'Reported Performance Table'!$D558='Master List'!$B$46,'Reported Performance Table'!$D558='Master List'!$B$47,'Reported Performance Table'!$D558='Master List'!$B$49,'Reported Performance Table'!$D558='Master List'!$B$51,'Reported Performance Table'!$D558='Master List'!$B$115,'Reported Performance Table'!$D558='Master List'!$B$118,'Reported Performance Table'!$D558='Master List'!$B$142)),"LUNA_Dimming","Dimming_Capability_and_Range"))</f>
        <v/>
      </c>
    </row>
    <row r="559" spans="1:12" x14ac:dyDescent="0.3">
      <c r="A559" s="49">
        <v>566</v>
      </c>
      <c r="B559" s="50"/>
      <c r="D559" s="21" t="e">
        <f>VLOOKUP('Reported Performance Table'!C559,'Master List'!$B$22:$C$41,2,FALSE)</f>
        <v>#N/A</v>
      </c>
      <c r="E559" t="e">
        <f>VLOOKUP('Reported Performance Table'!D559,'Master List'!$B$45:$C$143,2,FALSE)</f>
        <v>#N/A</v>
      </c>
      <c r="F559" t="e">
        <f>VLOOKUP('Reported Performance Table'!C559,'Master List'!$B$22:$D$42,3,FALSE)</f>
        <v>#N/A</v>
      </c>
      <c r="G559" s="94" t="e">
        <f>VLOOKUP('Reported Performance Table'!B559,'Master List'!$B$11:$D$19,3,FALSE)</f>
        <v>#N/A</v>
      </c>
      <c r="H559" t="e">
        <f t="shared" si="8"/>
        <v>#N/A</v>
      </c>
      <c r="I559" t="e">
        <f>IF(VLOOKUP('Reported Performance Table'!D559,'Master List'!$B$45:$D$143,3,FALSE)="","No",VLOOKUP('Reported Performance Table'!D559,'Master List'!$B$45:$D$143,3,FALSE))</f>
        <v>#N/A</v>
      </c>
      <c r="J559" s="169" t="str">
        <f>IF('Reported Performance Table'!D559="","",
  IF('Reported Performance Table'!E559="Yes",
   IF('Reported Performance Table'!F559="Premium","Premium_LUNA_CCT","LUNA_CCT"),
   IF('Reported Performance Table'!B559="Outdoor Luminaires",
    IF(OR('Reported Performance Table'!D559="Fuel Pump Canopy Luminaires",'Reported Performance Table'!D559="Sports Lighting"),
     IF('Reported Performance Table'!F559="Premium","Premium_Sports_and_Fuel_Pump_CCT", "Sports_and_Fuel_Pump_CCT"),
     IF('Reported Performance Table'!F559="Premium","Premium_Outdoor_CCT","Outdoor_CCT")),
    IF('Reported Performance Table'!F559="Premium","Premium_CCT","Reported_CCT"))))</f>
        <v/>
      </c>
      <c r="K559" t="str">
        <f>IF('Reported Performance Table'!D559="","",IF(J559="LUNA_CCT",VLOOKUP('Reported Performance Table'!D559,'Master List'!$B$45:$E$143,4,FALSE),"Reported_BUG"))</f>
        <v/>
      </c>
      <c r="L559" t="str">
        <f>IF('Reported Performance Table'!D559="","",IF(AND('Reported Performance Table'!$E559="Yes",OR('Reported Performance Table'!$D559='Master List'!$B$45,'Reported Performance Table'!$D559='Master List'!$B$46,'Reported Performance Table'!$D559='Master List'!$B$47,'Reported Performance Table'!$D559='Master List'!$B$49,'Reported Performance Table'!$D559='Master List'!$B$51,'Reported Performance Table'!$D559='Master List'!$B$115,'Reported Performance Table'!$D559='Master List'!$B$118,'Reported Performance Table'!$D559='Master List'!$B$142)),"LUNA_Dimming","Dimming_Capability_and_Range"))</f>
        <v/>
      </c>
    </row>
    <row r="560" spans="1:12" x14ac:dyDescent="0.3">
      <c r="A560" s="49">
        <v>567</v>
      </c>
      <c r="B560" s="50"/>
      <c r="D560" s="21" t="e">
        <f>VLOOKUP('Reported Performance Table'!C560,'Master List'!$B$22:$C$41,2,FALSE)</f>
        <v>#N/A</v>
      </c>
      <c r="E560" t="e">
        <f>VLOOKUP('Reported Performance Table'!D560,'Master List'!$B$45:$C$143,2,FALSE)</f>
        <v>#N/A</v>
      </c>
      <c r="F560" t="e">
        <f>VLOOKUP('Reported Performance Table'!C560,'Master List'!$B$22:$D$42,3,FALSE)</f>
        <v>#N/A</v>
      </c>
      <c r="G560" s="94" t="e">
        <f>VLOOKUP('Reported Performance Table'!B560,'Master List'!$B$11:$D$19,3,FALSE)</f>
        <v>#N/A</v>
      </c>
      <c r="H560" t="e">
        <f t="shared" si="8"/>
        <v>#N/A</v>
      </c>
      <c r="I560" t="e">
        <f>IF(VLOOKUP('Reported Performance Table'!D560,'Master List'!$B$45:$D$143,3,FALSE)="","No",VLOOKUP('Reported Performance Table'!D560,'Master List'!$B$45:$D$143,3,FALSE))</f>
        <v>#N/A</v>
      </c>
      <c r="J560" s="169" t="str">
        <f>IF('Reported Performance Table'!D560="","",
  IF('Reported Performance Table'!E560="Yes",
   IF('Reported Performance Table'!F560="Premium","Premium_LUNA_CCT","LUNA_CCT"),
   IF('Reported Performance Table'!B560="Outdoor Luminaires",
    IF(OR('Reported Performance Table'!D560="Fuel Pump Canopy Luminaires",'Reported Performance Table'!D560="Sports Lighting"),
     IF('Reported Performance Table'!F560="Premium","Premium_Sports_and_Fuel_Pump_CCT", "Sports_and_Fuel_Pump_CCT"),
     IF('Reported Performance Table'!F560="Premium","Premium_Outdoor_CCT","Outdoor_CCT")),
    IF('Reported Performance Table'!F560="Premium","Premium_CCT","Reported_CCT"))))</f>
        <v/>
      </c>
      <c r="K560" t="str">
        <f>IF('Reported Performance Table'!D560="","",IF(J560="LUNA_CCT",VLOOKUP('Reported Performance Table'!D560,'Master List'!$B$45:$E$143,4,FALSE),"Reported_BUG"))</f>
        <v/>
      </c>
      <c r="L560" t="str">
        <f>IF('Reported Performance Table'!D560="","",IF(AND('Reported Performance Table'!$E560="Yes",OR('Reported Performance Table'!$D560='Master List'!$B$45,'Reported Performance Table'!$D560='Master List'!$B$46,'Reported Performance Table'!$D560='Master List'!$B$47,'Reported Performance Table'!$D560='Master List'!$B$49,'Reported Performance Table'!$D560='Master List'!$B$51,'Reported Performance Table'!$D560='Master List'!$B$115,'Reported Performance Table'!$D560='Master List'!$B$118,'Reported Performance Table'!$D560='Master List'!$B$142)),"LUNA_Dimming","Dimming_Capability_and_Range"))</f>
        <v/>
      </c>
    </row>
    <row r="561" spans="1:12" x14ac:dyDescent="0.3">
      <c r="A561" s="49">
        <v>568</v>
      </c>
      <c r="B561" s="50"/>
      <c r="D561" s="21" t="e">
        <f>VLOOKUP('Reported Performance Table'!C561,'Master List'!$B$22:$C$41,2,FALSE)</f>
        <v>#N/A</v>
      </c>
      <c r="E561" t="e">
        <f>VLOOKUP('Reported Performance Table'!D561,'Master List'!$B$45:$C$143,2,FALSE)</f>
        <v>#N/A</v>
      </c>
      <c r="F561" t="e">
        <f>VLOOKUP('Reported Performance Table'!C561,'Master List'!$B$22:$D$42,3,FALSE)</f>
        <v>#N/A</v>
      </c>
      <c r="G561" s="94" t="e">
        <f>VLOOKUP('Reported Performance Table'!B561,'Master List'!$B$11:$D$19,3,FALSE)</f>
        <v>#N/A</v>
      </c>
      <c r="H561" t="e">
        <f t="shared" si="8"/>
        <v>#N/A</v>
      </c>
      <c r="I561" t="e">
        <f>IF(VLOOKUP('Reported Performance Table'!D561,'Master List'!$B$45:$D$143,3,FALSE)="","No",VLOOKUP('Reported Performance Table'!D561,'Master List'!$B$45:$D$143,3,FALSE))</f>
        <v>#N/A</v>
      </c>
      <c r="J561" s="169" t="str">
        <f>IF('Reported Performance Table'!D561="","",
  IF('Reported Performance Table'!E561="Yes",
   IF('Reported Performance Table'!F561="Premium","Premium_LUNA_CCT","LUNA_CCT"),
   IF('Reported Performance Table'!B561="Outdoor Luminaires",
    IF(OR('Reported Performance Table'!D561="Fuel Pump Canopy Luminaires",'Reported Performance Table'!D561="Sports Lighting"),
     IF('Reported Performance Table'!F561="Premium","Premium_Sports_and_Fuel_Pump_CCT", "Sports_and_Fuel_Pump_CCT"),
     IF('Reported Performance Table'!F561="Premium","Premium_Outdoor_CCT","Outdoor_CCT")),
    IF('Reported Performance Table'!F561="Premium","Premium_CCT","Reported_CCT"))))</f>
        <v/>
      </c>
      <c r="K561" t="str">
        <f>IF('Reported Performance Table'!D561="","",IF(J561="LUNA_CCT",VLOOKUP('Reported Performance Table'!D561,'Master List'!$B$45:$E$143,4,FALSE),"Reported_BUG"))</f>
        <v/>
      </c>
      <c r="L561" t="str">
        <f>IF('Reported Performance Table'!D561="","",IF(AND('Reported Performance Table'!$E561="Yes",OR('Reported Performance Table'!$D561='Master List'!$B$45,'Reported Performance Table'!$D561='Master List'!$B$46,'Reported Performance Table'!$D561='Master List'!$B$47,'Reported Performance Table'!$D561='Master List'!$B$49,'Reported Performance Table'!$D561='Master List'!$B$51,'Reported Performance Table'!$D561='Master List'!$B$115,'Reported Performance Table'!$D561='Master List'!$B$118,'Reported Performance Table'!$D561='Master List'!$B$142)),"LUNA_Dimming","Dimming_Capability_and_Range"))</f>
        <v/>
      </c>
    </row>
    <row r="562" spans="1:12" x14ac:dyDescent="0.3">
      <c r="A562" s="49">
        <v>569</v>
      </c>
      <c r="B562" s="50"/>
      <c r="D562" s="21" t="e">
        <f>VLOOKUP('Reported Performance Table'!C562,'Master List'!$B$22:$C$41,2,FALSE)</f>
        <v>#N/A</v>
      </c>
      <c r="E562" t="e">
        <f>VLOOKUP('Reported Performance Table'!D562,'Master List'!$B$45:$C$143,2,FALSE)</f>
        <v>#N/A</v>
      </c>
      <c r="F562" t="e">
        <f>VLOOKUP('Reported Performance Table'!C562,'Master List'!$B$22:$D$42,3,FALSE)</f>
        <v>#N/A</v>
      </c>
      <c r="G562" s="94" t="e">
        <f>VLOOKUP('Reported Performance Table'!B562,'Master List'!$B$11:$D$19,3,FALSE)</f>
        <v>#N/A</v>
      </c>
      <c r="H562" t="e">
        <f t="shared" si="8"/>
        <v>#N/A</v>
      </c>
      <c r="I562" t="e">
        <f>IF(VLOOKUP('Reported Performance Table'!D562,'Master List'!$B$45:$D$143,3,FALSE)="","No",VLOOKUP('Reported Performance Table'!D562,'Master List'!$B$45:$D$143,3,FALSE))</f>
        <v>#N/A</v>
      </c>
      <c r="J562" s="169" t="str">
        <f>IF('Reported Performance Table'!D562="","",
  IF('Reported Performance Table'!E562="Yes",
   IF('Reported Performance Table'!F562="Premium","Premium_LUNA_CCT","LUNA_CCT"),
   IF('Reported Performance Table'!B562="Outdoor Luminaires",
    IF(OR('Reported Performance Table'!D562="Fuel Pump Canopy Luminaires",'Reported Performance Table'!D562="Sports Lighting"),
     IF('Reported Performance Table'!F562="Premium","Premium_Sports_and_Fuel_Pump_CCT", "Sports_and_Fuel_Pump_CCT"),
     IF('Reported Performance Table'!F562="Premium","Premium_Outdoor_CCT","Outdoor_CCT")),
    IF('Reported Performance Table'!F562="Premium","Premium_CCT","Reported_CCT"))))</f>
        <v/>
      </c>
      <c r="K562" t="str">
        <f>IF('Reported Performance Table'!D562="","",IF(J562="LUNA_CCT",VLOOKUP('Reported Performance Table'!D562,'Master List'!$B$45:$E$143,4,FALSE),"Reported_BUG"))</f>
        <v/>
      </c>
      <c r="L562" t="str">
        <f>IF('Reported Performance Table'!D562="","",IF(AND('Reported Performance Table'!$E562="Yes",OR('Reported Performance Table'!$D562='Master List'!$B$45,'Reported Performance Table'!$D562='Master List'!$B$46,'Reported Performance Table'!$D562='Master List'!$B$47,'Reported Performance Table'!$D562='Master List'!$B$49,'Reported Performance Table'!$D562='Master List'!$B$51,'Reported Performance Table'!$D562='Master List'!$B$115,'Reported Performance Table'!$D562='Master List'!$B$118,'Reported Performance Table'!$D562='Master List'!$B$142)),"LUNA_Dimming","Dimming_Capability_and_Range"))</f>
        <v/>
      </c>
    </row>
    <row r="563" spans="1:12" x14ac:dyDescent="0.3">
      <c r="A563" s="49">
        <v>570</v>
      </c>
      <c r="B563" s="50"/>
      <c r="D563" s="21" t="e">
        <f>VLOOKUP('Reported Performance Table'!C563,'Master List'!$B$22:$C$41,2,FALSE)</f>
        <v>#N/A</v>
      </c>
      <c r="E563" t="e">
        <f>VLOOKUP('Reported Performance Table'!D563,'Master List'!$B$45:$C$143,2,FALSE)</f>
        <v>#N/A</v>
      </c>
      <c r="F563" t="e">
        <f>VLOOKUP('Reported Performance Table'!C563,'Master List'!$B$22:$D$42,3,FALSE)</f>
        <v>#N/A</v>
      </c>
      <c r="G563" s="94" t="e">
        <f>VLOOKUP('Reported Performance Table'!B563,'Master List'!$B$11:$D$19,3,FALSE)</f>
        <v>#N/A</v>
      </c>
      <c r="H563" t="e">
        <f t="shared" si="8"/>
        <v>#N/A</v>
      </c>
      <c r="I563" t="e">
        <f>IF(VLOOKUP('Reported Performance Table'!D563,'Master List'!$B$45:$D$143,3,FALSE)="","No",VLOOKUP('Reported Performance Table'!D563,'Master List'!$B$45:$D$143,3,FALSE))</f>
        <v>#N/A</v>
      </c>
      <c r="J563" s="169" t="str">
        <f>IF('Reported Performance Table'!D563="","",
  IF('Reported Performance Table'!E563="Yes",
   IF('Reported Performance Table'!F563="Premium","Premium_LUNA_CCT","LUNA_CCT"),
   IF('Reported Performance Table'!B563="Outdoor Luminaires",
    IF(OR('Reported Performance Table'!D563="Fuel Pump Canopy Luminaires",'Reported Performance Table'!D563="Sports Lighting"),
     IF('Reported Performance Table'!F563="Premium","Premium_Sports_and_Fuel_Pump_CCT", "Sports_and_Fuel_Pump_CCT"),
     IF('Reported Performance Table'!F563="Premium","Premium_Outdoor_CCT","Outdoor_CCT")),
    IF('Reported Performance Table'!F563="Premium","Premium_CCT","Reported_CCT"))))</f>
        <v/>
      </c>
      <c r="K563" t="str">
        <f>IF('Reported Performance Table'!D563="","",IF(J563="LUNA_CCT",VLOOKUP('Reported Performance Table'!D563,'Master List'!$B$45:$E$143,4,FALSE),"Reported_BUG"))</f>
        <v/>
      </c>
      <c r="L563" t="str">
        <f>IF('Reported Performance Table'!D563="","",IF(AND('Reported Performance Table'!$E563="Yes",OR('Reported Performance Table'!$D563='Master List'!$B$45,'Reported Performance Table'!$D563='Master List'!$B$46,'Reported Performance Table'!$D563='Master List'!$B$47,'Reported Performance Table'!$D563='Master List'!$B$49,'Reported Performance Table'!$D563='Master List'!$B$51,'Reported Performance Table'!$D563='Master List'!$B$115,'Reported Performance Table'!$D563='Master List'!$B$118,'Reported Performance Table'!$D563='Master List'!$B$142)),"LUNA_Dimming","Dimming_Capability_and_Range"))</f>
        <v/>
      </c>
    </row>
    <row r="564" spans="1:12" x14ac:dyDescent="0.3">
      <c r="A564" s="49">
        <v>571</v>
      </c>
      <c r="B564" s="50"/>
      <c r="D564" s="21" t="e">
        <f>VLOOKUP('Reported Performance Table'!C564,'Master List'!$B$22:$C$41,2,FALSE)</f>
        <v>#N/A</v>
      </c>
      <c r="E564" t="e">
        <f>VLOOKUP('Reported Performance Table'!D564,'Master List'!$B$45:$C$143,2,FALSE)</f>
        <v>#N/A</v>
      </c>
      <c r="F564" t="e">
        <f>VLOOKUP('Reported Performance Table'!C564,'Master List'!$B$22:$D$42,3,FALSE)</f>
        <v>#N/A</v>
      </c>
      <c r="G564" s="94" t="e">
        <f>VLOOKUP('Reported Performance Table'!B564,'Master List'!$B$11:$D$19,3,FALSE)</f>
        <v>#N/A</v>
      </c>
      <c r="H564" t="e">
        <f t="shared" si="8"/>
        <v>#N/A</v>
      </c>
      <c r="I564" t="e">
        <f>IF(VLOOKUP('Reported Performance Table'!D564,'Master List'!$B$45:$D$143,3,FALSE)="","No",VLOOKUP('Reported Performance Table'!D564,'Master List'!$B$45:$D$143,3,FALSE))</f>
        <v>#N/A</v>
      </c>
      <c r="J564" s="169" t="str">
        <f>IF('Reported Performance Table'!D564="","",
  IF('Reported Performance Table'!E564="Yes",
   IF('Reported Performance Table'!F564="Premium","Premium_LUNA_CCT","LUNA_CCT"),
   IF('Reported Performance Table'!B564="Outdoor Luminaires",
    IF(OR('Reported Performance Table'!D564="Fuel Pump Canopy Luminaires",'Reported Performance Table'!D564="Sports Lighting"),
     IF('Reported Performance Table'!F564="Premium","Premium_Sports_and_Fuel_Pump_CCT", "Sports_and_Fuel_Pump_CCT"),
     IF('Reported Performance Table'!F564="Premium","Premium_Outdoor_CCT","Outdoor_CCT")),
    IF('Reported Performance Table'!F564="Premium","Premium_CCT","Reported_CCT"))))</f>
        <v/>
      </c>
      <c r="K564" t="str">
        <f>IF('Reported Performance Table'!D564="","",IF(J564="LUNA_CCT",VLOOKUP('Reported Performance Table'!D564,'Master List'!$B$45:$E$143,4,FALSE),"Reported_BUG"))</f>
        <v/>
      </c>
      <c r="L564" t="str">
        <f>IF('Reported Performance Table'!D564="","",IF(AND('Reported Performance Table'!$E564="Yes",OR('Reported Performance Table'!$D564='Master List'!$B$45,'Reported Performance Table'!$D564='Master List'!$B$46,'Reported Performance Table'!$D564='Master List'!$B$47,'Reported Performance Table'!$D564='Master List'!$B$49,'Reported Performance Table'!$D564='Master List'!$B$51,'Reported Performance Table'!$D564='Master List'!$B$115,'Reported Performance Table'!$D564='Master List'!$B$118,'Reported Performance Table'!$D564='Master List'!$B$142)),"LUNA_Dimming","Dimming_Capability_and_Range"))</f>
        <v/>
      </c>
    </row>
    <row r="565" spans="1:12" x14ac:dyDescent="0.3">
      <c r="A565" s="49">
        <v>572</v>
      </c>
      <c r="B565" s="50"/>
      <c r="D565" s="21" t="e">
        <f>VLOOKUP('Reported Performance Table'!C565,'Master List'!$B$22:$C$41,2,FALSE)</f>
        <v>#N/A</v>
      </c>
      <c r="E565" t="e">
        <f>VLOOKUP('Reported Performance Table'!D565,'Master List'!$B$45:$C$143,2,FALSE)</f>
        <v>#N/A</v>
      </c>
      <c r="F565" t="e">
        <f>VLOOKUP('Reported Performance Table'!C565,'Master List'!$B$22:$D$42,3,FALSE)</f>
        <v>#N/A</v>
      </c>
      <c r="G565" s="94" t="e">
        <f>VLOOKUP('Reported Performance Table'!B565,'Master List'!$B$11:$D$19,3,FALSE)</f>
        <v>#N/A</v>
      </c>
      <c r="H565" t="e">
        <f t="shared" si="8"/>
        <v>#N/A</v>
      </c>
      <c r="I565" t="e">
        <f>IF(VLOOKUP('Reported Performance Table'!D565,'Master List'!$B$45:$D$143,3,FALSE)="","No",VLOOKUP('Reported Performance Table'!D565,'Master List'!$B$45:$D$143,3,FALSE))</f>
        <v>#N/A</v>
      </c>
      <c r="J565" s="169" t="str">
        <f>IF('Reported Performance Table'!D565="","",
  IF('Reported Performance Table'!E565="Yes",
   IF('Reported Performance Table'!F565="Premium","Premium_LUNA_CCT","LUNA_CCT"),
   IF('Reported Performance Table'!B565="Outdoor Luminaires",
    IF(OR('Reported Performance Table'!D565="Fuel Pump Canopy Luminaires",'Reported Performance Table'!D565="Sports Lighting"),
     IF('Reported Performance Table'!F565="Premium","Premium_Sports_and_Fuel_Pump_CCT", "Sports_and_Fuel_Pump_CCT"),
     IF('Reported Performance Table'!F565="Premium","Premium_Outdoor_CCT","Outdoor_CCT")),
    IF('Reported Performance Table'!F565="Premium","Premium_CCT","Reported_CCT"))))</f>
        <v/>
      </c>
      <c r="K565" t="str">
        <f>IF('Reported Performance Table'!D565="","",IF(J565="LUNA_CCT",VLOOKUP('Reported Performance Table'!D565,'Master List'!$B$45:$E$143,4,FALSE),"Reported_BUG"))</f>
        <v/>
      </c>
      <c r="L565" t="str">
        <f>IF('Reported Performance Table'!D565="","",IF(AND('Reported Performance Table'!$E565="Yes",OR('Reported Performance Table'!$D565='Master List'!$B$45,'Reported Performance Table'!$D565='Master List'!$B$46,'Reported Performance Table'!$D565='Master List'!$B$47,'Reported Performance Table'!$D565='Master List'!$B$49,'Reported Performance Table'!$D565='Master List'!$B$51,'Reported Performance Table'!$D565='Master List'!$B$115,'Reported Performance Table'!$D565='Master List'!$B$118,'Reported Performance Table'!$D565='Master List'!$B$142)),"LUNA_Dimming","Dimming_Capability_and_Range"))</f>
        <v/>
      </c>
    </row>
    <row r="566" spans="1:12" x14ac:dyDescent="0.3">
      <c r="A566" s="49">
        <v>573</v>
      </c>
      <c r="B566" s="50"/>
      <c r="D566" s="21" t="e">
        <f>VLOOKUP('Reported Performance Table'!C566,'Master List'!$B$22:$C$41,2,FALSE)</f>
        <v>#N/A</v>
      </c>
      <c r="E566" t="e">
        <f>VLOOKUP('Reported Performance Table'!D566,'Master List'!$B$45:$C$143,2,FALSE)</f>
        <v>#N/A</v>
      </c>
      <c r="F566" t="e">
        <f>VLOOKUP('Reported Performance Table'!C566,'Master List'!$B$22:$D$42,3,FALSE)</f>
        <v>#N/A</v>
      </c>
      <c r="G566" s="94" t="e">
        <f>VLOOKUP('Reported Performance Table'!B566,'Master List'!$B$11:$D$19,3,FALSE)</f>
        <v>#N/A</v>
      </c>
      <c r="H566" t="e">
        <f t="shared" si="8"/>
        <v>#N/A</v>
      </c>
      <c r="I566" t="e">
        <f>IF(VLOOKUP('Reported Performance Table'!D566,'Master List'!$B$45:$D$143,3,FALSE)="","No",VLOOKUP('Reported Performance Table'!D566,'Master List'!$B$45:$D$143,3,FALSE))</f>
        <v>#N/A</v>
      </c>
      <c r="J566" s="169" t="str">
        <f>IF('Reported Performance Table'!D566="","",
  IF('Reported Performance Table'!E566="Yes",
   IF('Reported Performance Table'!F566="Premium","Premium_LUNA_CCT","LUNA_CCT"),
   IF('Reported Performance Table'!B566="Outdoor Luminaires",
    IF(OR('Reported Performance Table'!D566="Fuel Pump Canopy Luminaires",'Reported Performance Table'!D566="Sports Lighting"),
     IF('Reported Performance Table'!F566="Premium","Premium_Sports_and_Fuel_Pump_CCT", "Sports_and_Fuel_Pump_CCT"),
     IF('Reported Performance Table'!F566="Premium","Premium_Outdoor_CCT","Outdoor_CCT")),
    IF('Reported Performance Table'!F566="Premium","Premium_CCT","Reported_CCT"))))</f>
        <v/>
      </c>
      <c r="K566" t="str">
        <f>IF('Reported Performance Table'!D566="","",IF(J566="LUNA_CCT",VLOOKUP('Reported Performance Table'!D566,'Master List'!$B$45:$E$143,4,FALSE),"Reported_BUG"))</f>
        <v/>
      </c>
      <c r="L566" t="str">
        <f>IF('Reported Performance Table'!D566="","",IF(AND('Reported Performance Table'!$E566="Yes",OR('Reported Performance Table'!$D566='Master List'!$B$45,'Reported Performance Table'!$D566='Master List'!$B$46,'Reported Performance Table'!$D566='Master List'!$B$47,'Reported Performance Table'!$D566='Master List'!$B$49,'Reported Performance Table'!$D566='Master List'!$B$51,'Reported Performance Table'!$D566='Master List'!$B$115,'Reported Performance Table'!$D566='Master List'!$B$118,'Reported Performance Table'!$D566='Master List'!$B$142)),"LUNA_Dimming","Dimming_Capability_and_Range"))</f>
        <v/>
      </c>
    </row>
    <row r="567" spans="1:12" x14ac:dyDescent="0.3">
      <c r="A567" s="49">
        <v>574</v>
      </c>
      <c r="B567" s="50"/>
      <c r="D567" s="21" t="e">
        <f>VLOOKUP('Reported Performance Table'!C567,'Master List'!$B$22:$C$41,2,FALSE)</f>
        <v>#N/A</v>
      </c>
      <c r="E567" t="e">
        <f>VLOOKUP('Reported Performance Table'!D567,'Master List'!$B$45:$C$143,2,FALSE)</f>
        <v>#N/A</v>
      </c>
      <c r="F567" t="e">
        <f>VLOOKUP('Reported Performance Table'!C567,'Master List'!$B$22:$D$42,3,FALSE)</f>
        <v>#N/A</v>
      </c>
      <c r="G567" s="94" t="e">
        <f>VLOOKUP('Reported Performance Table'!B567,'Master List'!$B$11:$D$19,3,FALSE)</f>
        <v>#N/A</v>
      </c>
      <c r="H567" t="e">
        <f t="shared" si="8"/>
        <v>#N/A</v>
      </c>
      <c r="I567" t="e">
        <f>IF(VLOOKUP('Reported Performance Table'!D567,'Master List'!$B$45:$D$143,3,FALSE)="","No",VLOOKUP('Reported Performance Table'!D567,'Master List'!$B$45:$D$143,3,FALSE))</f>
        <v>#N/A</v>
      </c>
      <c r="J567" s="169" t="str">
        <f>IF('Reported Performance Table'!D567="","",
  IF('Reported Performance Table'!E567="Yes",
   IF('Reported Performance Table'!F567="Premium","Premium_LUNA_CCT","LUNA_CCT"),
   IF('Reported Performance Table'!B567="Outdoor Luminaires",
    IF(OR('Reported Performance Table'!D567="Fuel Pump Canopy Luminaires",'Reported Performance Table'!D567="Sports Lighting"),
     IF('Reported Performance Table'!F567="Premium","Premium_Sports_and_Fuel_Pump_CCT", "Sports_and_Fuel_Pump_CCT"),
     IF('Reported Performance Table'!F567="Premium","Premium_Outdoor_CCT","Outdoor_CCT")),
    IF('Reported Performance Table'!F567="Premium","Premium_CCT","Reported_CCT"))))</f>
        <v/>
      </c>
      <c r="K567" t="str">
        <f>IF('Reported Performance Table'!D567="","",IF(J567="LUNA_CCT",VLOOKUP('Reported Performance Table'!D567,'Master List'!$B$45:$E$143,4,FALSE),"Reported_BUG"))</f>
        <v/>
      </c>
      <c r="L567" t="str">
        <f>IF('Reported Performance Table'!D567="","",IF(AND('Reported Performance Table'!$E567="Yes",OR('Reported Performance Table'!$D567='Master List'!$B$45,'Reported Performance Table'!$D567='Master List'!$B$46,'Reported Performance Table'!$D567='Master List'!$B$47,'Reported Performance Table'!$D567='Master List'!$B$49,'Reported Performance Table'!$D567='Master List'!$B$51,'Reported Performance Table'!$D567='Master List'!$B$115,'Reported Performance Table'!$D567='Master List'!$B$118,'Reported Performance Table'!$D567='Master List'!$B$142)),"LUNA_Dimming","Dimming_Capability_and_Range"))</f>
        <v/>
      </c>
    </row>
    <row r="568" spans="1:12" x14ac:dyDescent="0.3">
      <c r="A568" s="49">
        <v>575</v>
      </c>
      <c r="B568" s="50"/>
      <c r="D568" s="21" t="e">
        <f>VLOOKUP('Reported Performance Table'!C568,'Master List'!$B$22:$C$41,2,FALSE)</f>
        <v>#N/A</v>
      </c>
      <c r="E568" t="e">
        <f>VLOOKUP('Reported Performance Table'!D568,'Master List'!$B$45:$C$143,2,FALSE)</f>
        <v>#N/A</v>
      </c>
      <c r="F568" t="e">
        <f>VLOOKUP('Reported Performance Table'!C568,'Master List'!$B$22:$D$42,3,FALSE)</f>
        <v>#N/A</v>
      </c>
      <c r="G568" s="94" t="e">
        <f>VLOOKUP('Reported Performance Table'!B568,'Master List'!$B$11:$D$19,3,FALSE)</f>
        <v>#N/A</v>
      </c>
      <c r="H568" t="e">
        <f t="shared" si="8"/>
        <v>#N/A</v>
      </c>
      <c r="I568" t="e">
        <f>IF(VLOOKUP('Reported Performance Table'!D568,'Master List'!$B$45:$D$143,3,FALSE)="","No",VLOOKUP('Reported Performance Table'!D568,'Master List'!$B$45:$D$143,3,FALSE))</f>
        <v>#N/A</v>
      </c>
      <c r="J568" s="169" t="str">
        <f>IF('Reported Performance Table'!D568="","",
  IF('Reported Performance Table'!E568="Yes",
   IF('Reported Performance Table'!F568="Premium","Premium_LUNA_CCT","LUNA_CCT"),
   IF('Reported Performance Table'!B568="Outdoor Luminaires",
    IF(OR('Reported Performance Table'!D568="Fuel Pump Canopy Luminaires",'Reported Performance Table'!D568="Sports Lighting"),
     IF('Reported Performance Table'!F568="Premium","Premium_Sports_and_Fuel_Pump_CCT", "Sports_and_Fuel_Pump_CCT"),
     IF('Reported Performance Table'!F568="Premium","Premium_Outdoor_CCT","Outdoor_CCT")),
    IF('Reported Performance Table'!F568="Premium","Premium_CCT","Reported_CCT"))))</f>
        <v/>
      </c>
      <c r="K568" t="str">
        <f>IF('Reported Performance Table'!D568="","",IF(J568="LUNA_CCT",VLOOKUP('Reported Performance Table'!D568,'Master List'!$B$45:$E$143,4,FALSE),"Reported_BUG"))</f>
        <v/>
      </c>
      <c r="L568" t="str">
        <f>IF('Reported Performance Table'!D568="","",IF(AND('Reported Performance Table'!$E568="Yes",OR('Reported Performance Table'!$D568='Master List'!$B$45,'Reported Performance Table'!$D568='Master List'!$B$46,'Reported Performance Table'!$D568='Master List'!$B$47,'Reported Performance Table'!$D568='Master List'!$B$49,'Reported Performance Table'!$D568='Master List'!$B$51,'Reported Performance Table'!$D568='Master List'!$B$115,'Reported Performance Table'!$D568='Master List'!$B$118,'Reported Performance Table'!$D568='Master List'!$B$142)),"LUNA_Dimming","Dimming_Capability_and_Range"))</f>
        <v/>
      </c>
    </row>
    <row r="569" spans="1:12" x14ac:dyDescent="0.3">
      <c r="A569" s="49">
        <v>576</v>
      </c>
      <c r="B569" s="50"/>
      <c r="D569" s="21" t="e">
        <f>VLOOKUP('Reported Performance Table'!C569,'Master List'!$B$22:$C$41,2,FALSE)</f>
        <v>#N/A</v>
      </c>
      <c r="E569" t="e">
        <f>VLOOKUP('Reported Performance Table'!D569,'Master List'!$B$45:$C$143,2,FALSE)</f>
        <v>#N/A</v>
      </c>
      <c r="F569" t="e">
        <f>VLOOKUP('Reported Performance Table'!C569,'Master List'!$B$22:$D$42,3,FALSE)</f>
        <v>#N/A</v>
      </c>
      <c r="G569" s="94" t="e">
        <f>VLOOKUP('Reported Performance Table'!B569,'Master List'!$B$11:$D$19,3,FALSE)</f>
        <v>#N/A</v>
      </c>
      <c r="H569" t="e">
        <f t="shared" si="8"/>
        <v>#N/A</v>
      </c>
      <c r="I569" t="e">
        <f>IF(VLOOKUP('Reported Performance Table'!D569,'Master List'!$B$45:$D$143,3,FALSE)="","No",VLOOKUP('Reported Performance Table'!D569,'Master List'!$B$45:$D$143,3,FALSE))</f>
        <v>#N/A</v>
      </c>
      <c r="J569" s="169" t="str">
        <f>IF('Reported Performance Table'!D569="","",
  IF('Reported Performance Table'!E569="Yes",
   IF('Reported Performance Table'!F569="Premium","Premium_LUNA_CCT","LUNA_CCT"),
   IF('Reported Performance Table'!B569="Outdoor Luminaires",
    IF(OR('Reported Performance Table'!D569="Fuel Pump Canopy Luminaires",'Reported Performance Table'!D569="Sports Lighting"),
     IF('Reported Performance Table'!F569="Premium","Premium_Sports_and_Fuel_Pump_CCT", "Sports_and_Fuel_Pump_CCT"),
     IF('Reported Performance Table'!F569="Premium","Premium_Outdoor_CCT","Outdoor_CCT")),
    IF('Reported Performance Table'!F569="Premium","Premium_CCT","Reported_CCT"))))</f>
        <v/>
      </c>
      <c r="K569" t="str">
        <f>IF('Reported Performance Table'!D569="","",IF(J569="LUNA_CCT",VLOOKUP('Reported Performance Table'!D569,'Master List'!$B$45:$E$143,4,FALSE),"Reported_BUG"))</f>
        <v/>
      </c>
      <c r="L569" t="str">
        <f>IF('Reported Performance Table'!D569="","",IF(AND('Reported Performance Table'!$E569="Yes",OR('Reported Performance Table'!$D569='Master List'!$B$45,'Reported Performance Table'!$D569='Master List'!$B$46,'Reported Performance Table'!$D569='Master List'!$B$47,'Reported Performance Table'!$D569='Master List'!$B$49,'Reported Performance Table'!$D569='Master List'!$B$51,'Reported Performance Table'!$D569='Master List'!$B$115,'Reported Performance Table'!$D569='Master List'!$B$118,'Reported Performance Table'!$D569='Master List'!$B$142)),"LUNA_Dimming","Dimming_Capability_and_Range"))</f>
        <v/>
      </c>
    </row>
    <row r="570" spans="1:12" x14ac:dyDescent="0.3">
      <c r="A570" s="49">
        <v>577</v>
      </c>
      <c r="B570" s="50"/>
      <c r="D570" s="21" t="e">
        <f>VLOOKUP('Reported Performance Table'!C570,'Master List'!$B$22:$C$41,2,FALSE)</f>
        <v>#N/A</v>
      </c>
      <c r="E570" t="e">
        <f>VLOOKUP('Reported Performance Table'!D570,'Master List'!$B$45:$C$143,2,FALSE)</f>
        <v>#N/A</v>
      </c>
      <c r="F570" t="e">
        <f>VLOOKUP('Reported Performance Table'!C570,'Master List'!$B$22:$D$42,3,FALSE)</f>
        <v>#N/A</v>
      </c>
      <c r="G570" s="94" t="e">
        <f>VLOOKUP('Reported Performance Table'!B570,'Master List'!$B$11:$D$19,3,FALSE)</f>
        <v>#N/A</v>
      </c>
      <c r="H570" t="e">
        <f t="shared" si="8"/>
        <v>#N/A</v>
      </c>
      <c r="I570" t="e">
        <f>IF(VLOOKUP('Reported Performance Table'!D570,'Master List'!$B$45:$D$143,3,FALSE)="","No",VLOOKUP('Reported Performance Table'!D570,'Master List'!$B$45:$D$143,3,FALSE))</f>
        <v>#N/A</v>
      </c>
      <c r="J570" s="169" t="str">
        <f>IF('Reported Performance Table'!D570="","",
  IF('Reported Performance Table'!E570="Yes",
   IF('Reported Performance Table'!F570="Premium","Premium_LUNA_CCT","LUNA_CCT"),
   IF('Reported Performance Table'!B570="Outdoor Luminaires",
    IF(OR('Reported Performance Table'!D570="Fuel Pump Canopy Luminaires",'Reported Performance Table'!D570="Sports Lighting"),
     IF('Reported Performance Table'!F570="Premium","Premium_Sports_and_Fuel_Pump_CCT", "Sports_and_Fuel_Pump_CCT"),
     IF('Reported Performance Table'!F570="Premium","Premium_Outdoor_CCT","Outdoor_CCT")),
    IF('Reported Performance Table'!F570="Premium","Premium_CCT","Reported_CCT"))))</f>
        <v/>
      </c>
      <c r="K570" t="str">
        <f>IF('Reported Performance Table'!D570="","",IF(J570="LUNA_CCT",VLOOKUP('Reported Performance Table'!D570,'Master List'!$B$45:$E$143,4,FALSE),"Reported_BUG"))</f>
        <v/>
      </c>
      <c r="L570" t="str">
        <f>IF('Reported Performance Table'!D570="","",IF(AND('Reported Performance Table'!$E570="Yes",OR('Reported Performance Table'!$D570='Master List'!$B$45,'Reported Performance Table'!$D570='Master List'!$B$46,'Reported Performance Table'!$D570='Master List'!$B$47,'Reported Performance Table'!$D570='Master List'!$B$49,'Reported Performance Table'!$D570='Master List'!$B$51,'Reported Performance Table'!$D570='Master List'!$B$115,'Reported Performance Table'!$D570='Master List'!$B$118,'Reported Performance Table'!$D570='Master List'!$B$142)),"LUNA_Dimming","Dimming_Capability_and_Range"))</f>
        <v/>
      </c>
    </row>
    <row r="571" spans="1:12" x14ac:dyDescent="0.3">
      <c r="A571" s="49">
        <v>578</v>
      </c>
      <c r="B571" s="50"/>
      <c r="D571" s="21" t="e">
        <f>VLOOKUP('Reported Performance Table'!C571,'Master List'!$B$22:$C$41,2,FALSE)</f>
        <v>#N/A</v>
      </c>
      <c r="E571" t="e">
        <f>VLOOKUP('Reported Performance Table'!D571,'Master List'!$B$45:$C$143,2,FALSE)</f>
        <v>#N/A</v>
      </c>
      <c r="F571" t="e">
        <f>VLOOKUP('Reported Performance Table'!C571,'Master List'!$B$22:$D$42,3,FALSE)</f>
        <v>#N/A</v>
      </c>
      <c r="G571" s="94" t="e">
        <f>VLOOKUP('Reported Performance Table'!B571,'Master List'!$B$11:$D$19,3,FALSE)</f>
        <v>#N/A</v>
      </c>
      <c r="H571" t="e">
        <f t="shared" si="8"/>
        <v>#N/A</v>
      </c>
      <c r="I571" t="e">
        <f>IF(VLOOKUP('Reported Performance Table'!D571,'Master List'!$B$45:$D$143,3,FALSE)="","No",VLOOKUP('Reported Performance Table'!D571,'Master List'!$B$45:$D$143,3,FALSE))</f>
        <v>#N/A</v>
      </c>
      <c r="J571" s="169" t="str">
        <f>IF('Reported Performance Table'!D571="","",
  IF('Reported Performance Table'!E571="Yes",
   IF('Reported Performance Table'!F571="Premium","Premium_LUNA_CCT","LUNA_CCT"),
   IF('Reported Performance Table'!B571="Outdoor Luminaires",
    IF(OR('Reported Performance Table'!D571="Fuel Pump Canopy Luminaires",'Reported Performance Table'!D571="Sports Lighting"),
     IF('Reported Performance Table'!F571="Premium","Premium_Sports_and_Fuel_Pump_CCT", "Sports_and_Fuel_Pump_CCT"),
     IF('Reported Performance Table'!F571="Premium","Premium_Outdoor_CCT","Outdoor_CCT")),
    IF('Reported Performance Table'!F571="Premium","Premium_CCT","Reported_CCT"))))</f>
        <v/>
      </c>
      <c r="K571" t="str">
        <f>IF('Reported Performance Table'!D571="","",IF(J571="LUNA_CCT",VLOOKUP('Reported Performance Table'!D571,'Master List'!$B$45:$E$143,4,FALSE),"Reported_BUG"))</f>
        <v/>
      </c>
      <c r="L571" t="str">
        <f>IF('Reported Performance Table'!D571="","",IF(AND('Reported Performance Table'!$E571="Yes",OR('Reported Performance Table'!$D571='Master List'!$B$45,'Reported Performance Table'!$D571='Master List'!$B$46,'Reported Performance Table'!$D571='Master List'!$B$47,'Reported Performance Table'!$D571='Master List'!$B$49,'Reported Performance Table'!$D571='Master List'!$B$51,'Reported Performance Table'!$D571='Master List'!$B$115,'Reported Performance Table'!$D571='Master List'!$B$118,'Reported Performance Table'!$D571='Master List'!$B$142)),"LUNA_Dimming","Dimming_Capability_and_Range"))</f>
        <v/>
      </c>
    </row>
    <row r="572" spans="1:12" x14ac:dyDescent="0.3">
      <c r="A572" s="49">
        <v>579</v>
      </c>
      <c r="B572" s="50"/>
      <c r="D572" s="21" t="e">
        <f>VLOOKUP('Reported Performance Table'!C572,'Master List'!$B$22:$C$41,2,FALSE)</f>
        <v>#N/A</v>
      </c>
      <c r="E572" t="e">
        <f>VLOOKUP('Reported Performance Table'!D572,'Master List'!$B$45:$C$143,2,FALSE)</f>
        <v>#N/A</v>
      </c>
      <c r="F572" t="e">
        <f>VLOOKUP('Reported Performance Table'!C572,'Master List'!$B$22:$D$42,3,FALSE)</f>
        <v>#N/A</v>
      </c>
      <c r="G572" s="94" t="e">
        <f>VLOOKUP('Reported Performance Table'!B572,'Master List'!$B$11:$D$19,3,FALSE)</f>
        <v>#N/A</v>
      </c>
      <c r="H572" t="e">
        <f t="shared" si="8"/>
        <v>#N/A</v>
      </c>
      <c r="I572" t="e">
        <f>IF(VLOOKUP('Reported Performance Table'!D572,'Master List'!$B$45:$D$143,3,FALSE)="","No",VLOOKUP('Reported Performance Table'!D572,'Master List'!$B$45:$D$143,3,FALSE))</f>
        <v>#N/A</v>
      </c>
      <c r="J572" s="169" t="str">
        <f>IF('Reported Performance Table'!D572="","",
  IF('Reported Performance Table'!E572="Yes",
   IF('Reported Performance Table'!F572="Premium","Premium_LUNA_CCT","LUNA_CCT"),
   IF('Reported Performance Table'!B572="Outdoor Luminaires",
    IF(OR('Reported Performance Table'!D572="Fuel Pump Canopy Luminaires",'Reported Performance Table'!D572="Sports Lighting"),
     IF('Reported Performance Table'!F572="Premium","Premium_Sports_and_Fuel_Pump_CCT", "Sports_and_Fuel_Pump_CCT"),
     IF('Reported Performance Table'!F572="Premium","Premium_Outdoor_CCT","Outdoor_CCT")),
    IF('Reported Performance Table'!F572="Premium","Premium_CCT","Reported_CCT"))))</f>
        <v/>
      </c>
      <c r="K572" t="str">
        <f>IF('Reported Performance Table'!D572="","",IF(J572="LUNA_CCT",VLOOKUP('Reported Performance Table'!D572,'Master List'!$B$45:$E$143,4,FALSE),"Reported_BUG"))</f>
        <v/>
      </c>
      <c r="L572" t="str">
        <f>IF('Reported Performance Table'!D572="","",IF(AND('Reported Performance Table'!$E572="Yes",OR('Reported Performance Table'!$D572='Master List'!$B$45,'Reported Performance Table'!$D572='Master List'!$B$46,'Reported Performance Table'!$D572='Master List'!$B$47,'Reported Performance Table'!$D572='Master List'!$B$49,'Reported Performance Table'!$D572='Master List'!$B$51,'Reported Performance Table'!$D572='Master List'!$B$115,'Reported Performance Table'!$D572='Master List'!$B$118,'Reported Performance Table'!$D572='Master List'!$B$142)),"LUNA_Dimming","Dimming_Capability_and_Range"))</f>
        <v/>
      </c>
    </row>
    <row r="573" spans="1:12" x14ac:dyDescent="0.3">
      <c r="A573" s="49">
        <v>580</v>
      </c>
      <c r="B573" s="50"/>
      <c r="D573" s="21" t="e">
        <f>VLOOKUP('Reported Performance Table'!C573,'Master List'!$B$22:$C$41,2,FALSE)</f>
        <v>#N/A</v>
      </c>
      <c r="E573" t="e">
        <f>VLOOKUP('Reported Performance Table'!D573,'Master List'!$B$45:$C$143,2,FALSE)</f>
        <v>#N/A</v>
      </c>
      <c r="F573" t="e">
        <f>VLOOKUP('Reported Performance Table'!C573,'Master List'!$B$22:$D$42,3,FALSE)</f>
        <v>#N/A</v>
      </c>
      <c r="G573" s="94" t="e">
        <f>VLOOKUP('Reported Performance Table'!B573,'Master List'!$B$11:$D$19,3,FALSE)</f>
        <v>#N/A</v>
      </c>
      <c r="H573" t="e">
        <f t="shared" si="8"/>
        <v>#N/A</v>
      </c>
      <c r="I573" t="e">
        <f>IF(VLOOKUP('Reported Performance Table'!D573,'Master List'!$B$45:$D$143,3,FALSE)="","No",VLOOKUP('Reported Performance Table'!D573,'Master List'!$B$45:$D$143,3,FALSE))</f>
        <v>#N/A</v>
      </c>
      <c r="J573" s="169" t="str">
        <f>IF('Reported Performance Table'!D573="","",
  IF('Reported Performance Table'!E573="Yes",
   IF('Reported Performance Table'!F573="Premium","Premium_LUNA_CCT","LUNA_CCT"),
   IF('Reported Performance Table'!B573="Outdoor Luminaires",
    IF(OR('Reported Performance Table'!D573="Fuel Pump Canopy Luminaires",'Reported Performance Table'!D573="Sports Lighting"),
     IF('Reported Performance Table'!F573="Premium","Premium_Sports_and_Fuel_Pump_CCT", "Sports_and_Fuel_Pump_CCT"),
     IF('Reported Performance Table'!F573="Premium","Premium_Outdoor_CCT","Outdoor_CCT")),
    IF('Reported Performance Table'!F573="Premium","Premium_CCT","Reported_CCT"))))</f>
        <v/>
      </c>
      <c r="K573" t="str">
        <f>IF('Reported Performance Table'!D573="","",IF(J573="LUNA_CCT",VLOOKUP('Reported Performance Table'!D573,'Master List'!$B$45:$E$143,4,FALSE),"Reported_BUG"))</f>
        <v/>
      </c>
      <c r="L573" t="str">
        <f>IF('Reported Performance Table'!D573="","",IF(AND('Reported Performance Table'!$E573="Yes",OR('Reported Performance Table'!$D573='Master List'!$B$45,'Reported Performance Table'!$D573='Master List'!$B$46,'Reported Performance Table'!$D573='Master List'!$B$47,'Reported Performance Table'!$D573='Master List'!$B$49,'Reported Performance Table'!$D573='Master List'!$B$51,'Reported Performance Table'!$D573='Master List'!$B$115,'Reported Performance Table'!$D573='Master List'!$B$118,'Reported Performance Table'!$D573='Master List'!$B$142)),"LUNA_Dimming","Dimming_Capability_and_Range"))</f>
        <v/>
      </c>
    </row>
    <row r="574" spans="1:12" x14ac:dyDescent="0.3">
      <c r="A574" s="49">
        <v>581</v>
      </c>
      <c r="B574" s="50"/>
      <c r="D574" s="21" t="e">
        <f>VLOOKUP('Reported Performance Table'!C574,'Master List'!$B$22:$C$41,2,FALSE)</f>
        <v>#N/A</v>
      </c>
      <c r="E574" t="e">
        <f>VLOOKUP('Reported Performance Table'!D574,'Master List'!$B$45:$C$143,2,FALSE)</f>
        <v>#N/A</v>
      </c>
      <c r="F574" t="e">
        <f>VLOOKUP('Reported Performance Table'!C574,'Master List'!$B$22:$D$42,3,FALSE)</f>
        <v>#N/A</v>
      </c>
      <c r="G574" s="94" t="e">
        <f>VLOOKUP('Reported Performance Table'!B574,'Master List'!$B$11:$D$19,3,FALSE)</f>
        <v>#N/A</v>
      </c>
      <c r="H574" t="e">
        <f t="shared" si="8"/>
        <v>#N/A</v>
      </c>
      <c r="I574" t="e">
        <f>IF(VLOOKUP('Reported Performance Table'!D574,'Master List'!$B$45:$D$143,3,FALSE)="","No",VLOOKUP('Reported Performance Table'!D574,'Master List'!$B$45:$D$143,3,FALSE))</f>
        <v>#N/A</v>
      </c>
      <c r="J574" s="169" t="str">
        <f>IF('Reported Performance Table'!D574="","",
  IF('Reported Performance Table'!E574="Yes",
   IF('Reported Performance Table'!F574="Premium","Premium_LUNA_CCT","LUNA_CCT"),
   IF('Reported Performance Table'!B574="Outdoor Luminaires",
    IF(OR('Reported Performance Table'!D574="Fuel Pump Canopy Luminaires",'Reported Performance Table'!D574="Sports Lighting"),
     IF('Reported Performance Table'!F574="Premium","Premium_Sports_and_Fuel_Pump_CCT", "Sports_and_Fuel_Pump_CCT"),
     IF('Reported Performance Table'!F574="Premium","Premium_Outdoor_CCT","Outdoor_CCT")),
    IF('Reported Performance Table'!F574="Premium","Premium_CCT","Reported_CCT"))))</f>
        <v/>
      </c>
      <c r="K574" t="str">
        <f>IF('Reported Performance Table'!D574="","",IF(J574="LUNA_CCT",VLOOKUP('Reported Performance Table'!D574,'Master List'!$B$45:$E$143,4,FALSE),"Reported_BUG"))</f>
        <v/>
      </c>
      <c r="L574" t="str">
        <f>IF('Reported Performance Table'!D574="","",IF(AND('Reported Performance Table'!$E574="Yes",OR('Reported Performance Table'!$D574='Master List'!$B$45,'Reported Performance Table'!$D574='Master List'!$B$46,'Reported Performance Table'!$D574='Master List'!$B$47,'Reported Performance Table'!$D574='Master List'!$B$49,'Reported Performance Table'!$D574='Master List'!$B$51,'Reported Performance Table'!$D574='Master List'!$B$115,'Reported Performance Table'!$D574='Master List'!$B$118,'Reported Performance Table'!$D574='Master List'!$B$142)),"LUNA_Dimming","Dimming_Capability_and_Range"))</f>
        <v/>
      </c>
    </row>
    <row r="575" spans="1:12" x14ac:dyDescent="0.3">
      <c r="A575" s="49">
        <v>582</v>
      </c>
      <c r="B575" s="50"/>
      <c r="D575" s="21" t="e">
        <f>VLOOKUP('Reported Performance Table'!C575,'Master List'!$B$22:$C$41,2,FALSE)</f>
        <v>#N/A</v>
      </c>
      <c r="E575" t="e">
        <f>VLOOKUP('Reported Performance Table'!D575,'Master List'!$B$45:$C$143,2,FALSE)</f>
        <v>#N/A</v>
      </c>
      <c r="F575" t="e">
        <f>VLOOKUP('Reported Performance Table'!C575,'Master List'!$B$22:$D$42,3,FALSE)</f>
        <v>#N/A</v>
      </c>
      <c r="G575" s="94" t="e">
        <f>VLOOKUP('Reported Performance Table'!B575,'Master List'!$B$11:$D$19,3,FALSE)</f>
        <v>#N/A</v>
      </c>
      <c r="H575" t="e">
        <f t="shared" si="8"/>
        <v>#N/A</v>
      </c>
      <c r="I575" t="e">
        <f>IF(VLOOKUP('Reported Performance Table'!D575,'Master List'!$B$45:$D$143,3,FALSE)="","No",VLOOKUP('Reported Performance Table'!D575,'Master List'!$B$45:$D$143,3,FALSE))</f>
        <v>#N/A</v>
      </c>
      <c r="J575" s="169" t="str">
        <f>IF('Reported Performance Table'!D575="","",
  IF('Reported Performance Table'!E575="Yes",
   IF('Reported Performance Table'!F575="Premium","Premium_LUNA_CCT","LUNA_CCT"),
   IF('Reported Performance Table'!B575="Outdoor Luminaires",
    IF(OR('Reported Performance Table'!D575="Fuel Pump Canopy Luminaires",'Reported Performance Table'!D575="Sports Lighting"),
     IF('Reported Performance Table'!F575="Premium","Premium_Sports_and_Fuel_Pump_CCT", "Sports_and_Fuel_Pump_CCT"),
     IF('Reported Performance Table'!F575="Premium","Premium_Outdoor_CCT","Outdoor_CCT")),
    IF('Reported Performance Table'!F575="Premium","Premium_CCT","Reported_CCT"))))</f>
        <v/>
      </c>
      <c r="K575" t="str">
        <f>IF('Reported Performance Table'!D575="","",IF(J575="LUNA_CCT",VLOOKUP('Reported Performance Table'!D575,'Master List'!$B$45:$E$143,4,FALSE),"Reported_BUG"))</f>
        <v/>
      </c>
      <c r="L575" t="str">
        <f>IF('Reported Performance Table'!D575="","",IF(AND('Reported Performance Table'!$E575="Yes",OR('Reported Performance Table'!$D575='Master List'!$B$45,'Reported Performance Table'!$D575='Master List'!$B$46,'Reported Performance Table'!$D575='Master List'!$B$47,'Reported Performance Table'!$D575='Master List'!$B$49,'Reported Performance Table'!$D575='Master List'!$B$51,'Reported Performance Table'!$D575='Master List'!$B$115,'Reported Performance Table'!$D575='Master List'!$B$118,'Reported Performance Table'!$D575='Master List'!$B$142)),"LUNA_Dimming","Dimming_Capability_and_Range"))</f>
        <v/>
      </c>
    </row>
    <row r="576" spans="1:12" x14ac:dyDescent="0.3">
      <c r="A576" s="49">
        <v>583</v>
      </c>
      <c r="B576" s="50"/>
      <c r="D576" s="21" t="e">
        <f>VLOOKUP('Reported Performance Table'!C576,'Master List'!$B$22:$C$41,2,FALSE)</f>
        <v>#N/A</v>
      </c>
      <c r="E576" t="e">
        <f>VLOOKUP('Reported Performance Table'!D576,'Master List'!$B$45:$C$143,2,FALSE)</f>
        <v>#N/A</v>
      </c>
      <c r="F576" t="e">
        <f>VLOOKUP('Reported Performance Table'!C576,'Master List'!$B$22:$D$42,3,FALSE)</f>
        <v>#N/A</v>
      </c>
      <c r="G576" s="94" t="e">
        <f>VLOOKUP('Reported Performance Table'!B576,'Master List'!$B$11:$D$19,3,FALSE)</f>
        <v>#N/A</v>
      </c>
      <c r="H576" t="e">
        <f t="shared" si="8"/>
        <v>#N/A</v>
      </c>
      <c r="I576" t="e">
        <f>IF(VLOOKUP('Reported Performance Table'!D576,'Master List'!$B$45:$D$143,3,FALSE)="","No",VLOOKUP('Reported Performance Table'!D576,'Master List'!$B$45:$D$143,3,FALSE))</f>
        <v>#N/A</v>
      </c>
      <c r="J576" s="169" t="str">
        <f>IF('Reported Performance Table'!D576="","",
  IF('Reported Performance Table'!E576="Yes",
   IF('Reported Performance Table'!F576="Premium","Premium_LUNA_CCT","LUNA_CCT"),
   IF('Reported Performance Table'!B576="Outdoor Luminaires",
    IF(OR('Reported Performance Table'!D576="Fuel Pump Canopy Luminaires",'Reported Performance Table'!D576="Sports Lighting"),
     IF('Reported Performance Table'!F576="Premium","Premium_Sports_and_Fuel_Pump_CCT", "Sports_and_Fuel_Pump_CCT"),
     IF('Reported Performance Table'!F576="Premium","Premium_Outdoor_CCT","Outdoor_CCT")),
    IF('Reported Performance Table'!F576="Premium","Premium_CCT","Reported_CCT"))))</f>
        <v/>
      </c>
      <c r="K576" t="str">
        <f>IF('Reported Performance Table'!D576="","",IF(J576="LUNA_CCT",VLOOKUP('Reported Performance Table'!D576,'Master List'!$B$45:$E$143,4,FALSE),"Reported_BUG"))</f>
        <v/>
      </c>
      <c r="L576" t="str">
        <f>IF('Reported Performance Table'!D576="","",IF(AND('Reported Performance Table'!$E576="Yes",OR('Reported Performance Table'!$D576='Master List'!$B$45,'Reported Performance Table'!$D576='Master List'!$B$46,'Reported Performance Table'!$D576='Master List'!$B$47,'Reported Performance Table'!$D576='Master List'!$B$49,'Reported Performance Table'!$D576='Master List'!$B$51,'Reported Performance Table'!$D576='Master List'!$B$115,'Reported Performance Table'!$D576='Master List'!$B$118,'Reported Performance Table'!$D576='Master List'!$B$142)),"LUNA_Dimming","Dimming_Capability_and_Range"))</f>
        <v/>
      </c>
    </row>
    <row r="577" spans="1:12" x14ac:dyDescent="0.3">
      <c r="A577" s="49">
        <v>584</v>
      </c>
      <c r="B577" s="50"/>
      <c r="D577" s="21" t="e">
        <f>VLOOKUP('Reported Performance Table'!C577,'Master List'!$B$22:$C$41,2,FALSE)</f>
        <v>#N/A</v>
      </c>
      <c r="E577" t="e">
        <f>VLOOKUP('Reported Performance Table'!D577,'Master List'!$B$45:$C$143,2,FALSE)</f>
        <v>#N/A</v>
      </c>
      <c r="F577" t="e">
        <f>VLOOKUP('Reported Performance Table'!C577,'Master List'!$B$22:$D$42,3,FALSE)</f>
        <v>#N/A</v>
      </c>
      <c r="G577" s="94" t="e">
        <f>VLOOKUP('Reported Performance Table'!B577,'Master List'!$B$11:$D$19,3,FALSE)</f>
        <v>#N/A</v>
      </c>
      <c r="H577" t="e">
        <f t="shared" si="8"/>
        <v>#N/A</v>
      </c>
      <c r="I577" t="e">
        <f>IF(VLOOKUP('Reported Performance Table'!D577,'Master List'!$B$45:$D$143,3,FALSE)="","No",VLOOKUP('Reported Performance Table'!D577,'Master List'!$B$45:$D$143,3,FALSE))</f>
        <v>#N/A</v>
      </c>
      <c r="J577" s="169" t="str">
        <f>IF('Reported Performance Table'!D577="","",
  IF('Reported Performance Table'!E577="Yes",
   IF('Reported Performance Table'!F577="Premium","Premium_LUNA_CCT","LUNA_CCT"),
   IF('Reported Performance Table'!B577="Outdoor Luminaires",
    IF(OR('Reported Performance Table'!D577="Fuel Pump Canopy Luminaires",'Reported Performance Table'!D577="Sports Lighting"),
     IF('Reported Performance Table'!F577="Premium","Premium_Sports_and_Fuel_Pump_CCT", "Sports_and_Fuel_Pump_CCT"),
     IF('Reported Performance Table'!F577="Premium","Premium_Outdoor_CCT","Outdoor_CCT")),
    IF('Reported Performance Table'!F577="Premium","Premium_CCT","Reported_CCT"))))</f>
        <v/>
      </c>
      <c r="K577" t="str">
        <f>IF('Reported Performance Table'!D577="","",IF(J577="LUNA_CCT",VLOOKUP('Reported Performance Table'!D577,'Master List'!$B$45:$E$143,4,FALSE),"Reported_BUG"))</f>
        <v/>
      </c>
      <c r="L577" t="str">
        <f>IF('Reported Performance Table'!D577="","",IF(AND('Reported Performance Table'!$E577="Yes",OR('Reported Performance Table'!$D577='Master List'!$B$45,'Reported Performance Table'!$D577='Master List'!$B$46,'Reported Performance Table'!$D577='Master List'!$B$47,'Reported Performance Table'!$D577='Master List'!$B$49,'Reported Performance Table'!$D577='Master List'!$B$51,'Reported Performance Table'!$D577='Master List'!$B$115,'Reported Performance Table'!$D577='Master List'!$B$118,'Reported Performance Table'!$D577='Master List'!$B$142)),"LUNA_Dimming","Dimming_Capability_and_Range"))</f>
        <v/>
      </c>
    </row>
    <row r="578" spans="1:12" x14ac:dyDescent="0.3">
      <c r="A578" s="49">
        <v>585</v>
      </c>
      <c r="B578" s="50"/>
      <c r="D578" s="21" t="e">
        <f>VLOOKUP('Reported Performance Table'!C578,'Master List'!$B$22:$C$41,2,FALSE)</f>
        <v>#N/A</v>
      </c>
      <c r="E578" t="e">
        <f>VLOOKUP('Reported Performance Table'!D578,'Master List'!$B$45:$C$143,2,FALSE)</f>
        <v>#N/A</v>
      </c>
      <c r="F578" t="e">
        <f>VLOOKUP('Reported Performance Table'!C578,'Master List'!$B$22:$D$42,3,FALSE)</f>
        <v>#N/A</v>
      </c>
      <c r="G578" s="94" t="e">
        <f>VLOOKUP('Reported Performance Table'!B578,'Master List'!$B$11:$D$19,3,FALSE)</f>
        <v>#N/A</v>
      </c>
      <c r="H578" t="e">
        <f t="shared" si="8"/>
        <v>#N/A</v>
      </c>
      <c r="I578" t="e">
        <f>IF(VLOOKUP('Reported Performance Table'!D578,'Master List'!$B$45:$D$143,3,FALSE)="","No",VLOOKUP('Reported Performance Table'!D578,'Master List'!$B$45:$D$143,3,FALSE))</f>
        <v>#N/A</v>
      </c>
      <c r="J578" s="169" t="str">
        <f>IF('Reported Performance Table'!D578="","",
  IF('Reported Performance Table'!E578="Yes",
   IF('Reported Performance Table'!F578="Premium","Premium_LUNA_CCT","LUNA_CCT"),
   IF('Reported Performance Table'!B578="Outdoor Luminaires",
    IF(OR('Reported Performance Table'!D578="Fuel Pump Canopy Luminaires",'Reported Performance Table'!D578="Sports Lighting"),
     IF('Reported Performance Table'!F578="Premium","Premium_Sports_and_Fuel_Pump_CCT", "Sports_and_Fuel_Pump_CCT"),
     IF('Reported Performance Table'!F578="Premium","Premium_Outdoor_CCT","Outdoor_CCT")),
    IF('Reported Performance Table'!F578="Premium","Premium_CCT","Reported_CCT"))))</f>
        <v/>
      </c>
      <c r="K578" t="str">
        <f>IF('Reported Performance Table'!D578="","",IF(J578="LUNA_CCT",VLOOKUP('Reported Performance Table'!D578,'Master List'!$B$45:$E$143,4,FALSE),"Reported_BUG"))</f>
        <v/>
      </c>
      <c r="L578" t="str">
        <f>IF('Reported Performance Table'!D578="","",IF(AND('Reported Performance Table'!$E578="Yes",OR('Reported Performance Table'!$D578='Master List'!$B$45,'Reported Performance Table'!$D578='Master List'!$B$46,'Reported Performance Table'!$D578='Master List'!$B$47,'Reported Performance Table'!$D578='Master List'!$B$49,'Reported Performance Table'!$D578='Master List'!$B$51,'Reported Performance Table'!$D578='Master List'!$B$115,'Reported Performance Table'!$D578='Master List'!$B$118,'Reported Performance Table'!$D578='Master List'!$B$142)),"LUNA_Dimming","Dimming_Capability_and_Range"))</f>
        <v/>
      </c>
    </row>
    <row r="579" spans="1:12" x14ac:dyDescent="0.3">
      <c r="A579" s="49">
        <v>586</v>
      </c>
      <c r="B579" s="50"/>
      <c r="D579" s="21" t="e">
        <f>VLOOKUP('Reported Performance Table'!C579,'Master List'!$B$22:$C$41,2,FALSE)</f>
        <v>#N/A</v>
      </c>
      <c r="E579" t="e">
        <f>VLOOKUP('Reported Performance Table'!D579,'Master List'!$B$45:$C$143,2,FALSE)</f>
        <v>#N/A</v>
      </c>
      <c r="F579" t="e">
        <f>VLOOKUP('Reported Performance Table'!C579,'Master List'!$B$22:$D$42,3,FALSE)</f>
        <v>#N/A</v>
      </c>
      <c r="G579" s="94" t="e">
        <f>VLOOKUP('Reported Performance Table'!B579,'Master List'!$B$11:$D$19,3,FALSE)</f>
        <v>#N/A</v>
      </c>
      <c r="H579" t="e">
        <f t="shared" si="8"/>
        <v>#N/A</v>
      </c>
      <c r="I579" t="e">
        <f>IF(VLOOKUP('Reported Performance Table'!D579,'Master List'!$B$45:$D$143,3,FALSE)="","No",VLOOKUP('Reported Performance Table'!D579,'Master List'!$B$45:$D$143,3,FALSE))</f>
        <v>#N/A</v>
      </c>
      <c r="J579" s="169" t="str">
        <f>IF('Reported Performance Table'!D579="","",
  IF('Reported Performance Table'!E579="Yes",
   IF('Reported Performance Table'!F579="Premium","Premium_LUNA_CCT","LUNA_CCT"),
   IF('Reported Performance Table'!B579="Outdoor Luminaires",
    IF(OR('Reported Performance Table'!D579="Fuel Pump Canopy Luminaires",'Reported Performance Table'!D579="Sports Lighting"),
     IF('Reported Performance Table'!F579="Premium","Premium_Sports_and_Fuel_Pump_CCT", "Sports_and_Fuel_Pump_CCT"),
     IF('Reported Performance Table'!F579="Premium","Premium_Outdoor_CCT","Outdoor_CCT")),
    IF('Reported Performance Table'!F579="Premium","Premium_CCT","Reported_CCT"))))</f>
        <v/>
      </c>
      <c r="K579" t="str">
        <f>IF('Reported Performance Table'!D579="","",IF(J579="LUNA_CCT",VLOOKUP('Reported Performance Table'!D579,'Master List'!$B$45:$E$143,4,FALSE),"Reported_BUG"))</f>
        <v/>
      </c>
      <c r="L579" t="str">
        <f>IF('Reported Performance Table'!D579="","",IF(AND('Reported Performance Table'!$E579="Yes",OR('Reported Performance Table'!$D579='Master List'!$B$45,'Reported Performance Table'!$D579='Master List'!$B$46,'Reported Performance Table'!$D579='Master List'!$B$47,'Reported Performance Table'!$D579='Master List'!$B$49,'Reported Performance Table'!$D579='Master List'!$B$51,'Reported Performance Table'!$D579='Master List'!$B$115,'Reported Performance Table'!$D579='Master List'!$B$118,'Reported Performance Table'!$D579='Master List'!$B$142)),"LUNA_Dimming","Dimming_Capability_and_Range"))</f>
        <v/>
      </c>
    </row>
    <row r="580" spans="1:12" x14ac:dyDescent="0.3">
      <c r="A580" s="49">
        <v>587</v>
      </c>
      <c r="B580" s="50"/>
      <c r="D580" s="21" t="e">
        <f>VLOOKUP('Reported Performance Table'!C580,'Master List'!$B$22:$C$41,2,FALSE)</f>
        <v>#N/A</v>
      </c>
      <c r="E580" t="e">
        <f>VLOOKUP('Reported Performance Table'!D580,'Master List'!$B$45:$C$143,2,FALSE)</f>
        <v>#N/A</v>
      </c>
      <c r="F580" t="e">
        <f>VLOOKUP('Reported Performance Table'!C580,'Master List'!$B$22:$D$42,3,FALSE)</f>
        <v>#N/A</v>
      </c>
      <c r="G580" s="94" t="e">
        <f>VLOOKUP('Reported Performance Table'!B580,'Master List'!$B$11:$D$19,3,FALSE)</f>
        <v>#N/A</v>
      </c>
      <c r="H580" t="e">
        <f t="shared" si="8"/>
        <v>#N/A</v>
      </c>
      <c r="I580" t="e">
        <f>IF(VLOOKUP('Reported Performance Table'!D580,'Master List'!$B$45:$D$143,3,FALSE)="","No",VLOOKUP('Reported Performance Table'!D580,'Master List'!$B$45:$D$143,3,FALSE))</f>
        <v>#N/A</v>
      </c>
      <c r="J580" s="169" t="str">
        <f>IF('Reported Performance Table'!D580="","",
  IF('Reported Performance Table'!E580="Yes",
   IF('Reported Performance Table'!F580="Premium","Premium_LUNA_CCT","LUNA_CCT"),
   IF('Reported Performance Table'!B580="Outdoor Luminaires",
    IF(OR('Reported Performance Table'!D580="Fuel Pump Canopy Luminaires",'Reported Performance Table'!D580="Sports Lighting"),
     IF('Reported Performance Table'!F580="Premium","Premium_Sports_and_Fuel_Pump_CCT", "Sports_and_Fuel_Pump_CCT"),
     IF('Reported Performance Table'!F580="Premium","Premium_Outdoor_CCT","Outdoor_CCT")),
    IF('Reported Performance Table'!F580="Premium","Premium_CCT","Reported_CCT"))))</f>
        <v/>
      </c>
      <c r="K580" t="str">
        <f>IF('Reported Performance Table'!D580="","",IF(J580="LUNA_CCT",VLOOKUP('Reported Performance Table'!D580,'Master List'!$B$45:$E$143,4,FALSE),"Reported_BUG"))</f>
        <v/>
      </c>
      <c r="L580" t="str">
        <f>IF('Reported Performance Table'!D580="","",IF(AND('Reported Performance Table'!$E580="Yes",OR('Reported Performance Table'!$D580='Master List'!$B$45,'Reported Performance Table'!$D580='Master List'!$B$46,'Reported Performance Table'!$D580='Master List'!$B$47,'Reported Performance Table'!$D580='Master List'!$B$49,'Reported Performance Table'!$D580='Master List'!$B$51,'Reported Performance Table'!$D580='Master List'!$B$115,'Reported Performance Table'!$D580='Master List'!$B$118,'Reported Performance Table'!$D580='Master List'!$B$142)),"LUNA_Dimming","Dimming_Capability_and_Range"))</f>
        <v/>
      </c>
    </row>
    <row r="581" spans="1:12" x14ac:dyDescent="0.3">
      <c r="A581" s="49">
        <v>588</v>
      </c>
      <c r="B581" s="50"/>
      <c r="D581" s="21" t="e">
        <f>VLOOKUP('Reported Performance Table'!C581,'Master List'!$B$22:$C$41,2,FALSE)</f>
        <v>#N/A</v>
      </c>
      <c r="E581" t="e">
        <f>VLOOKUP('Reported Performance Table'!D581,'Master List'!$B$45:$C$143,2,FALSE)</f>
        <v>#N/A</v>
      </c>
      <c r="F581" t="e">
        <f>VLOOKUP('Reported Performance Table'!C581,'Master List'!$B$22:$D$42,3,FALSE)</f>
        <v>#N/A</v>
      </c>
      <c r="G581" s="94" t="e">
        <f>VLOOKUP('Reported Performance Table'!B581,'Master List'!$B$11:$D$19,3,FALSE)</f>
        <v>#N/A</v>
      </c>
      <c r="H581" t="e">
        <f t="shared" si="8"/>
        <v>#N/A</v>
      </c>
      <c r="I581" t="e">
        <f>IF(VLOOKUP('Reported Performance Table'!D581,'Master List'!$B$45:$D$143,3,FALSE)="","No",VLOOKUP('Reported Performance Table'!D581,'Master List'!$B$45:$D$143,3,FALSE))</f>
        <v>#N/A</v>
      </c>
      <c r="J581" s="169" t="str">
        <f>IF('Reported Performance Table'!D581="","",
  IF('Reported Performance Table'!E581="Yes",
   IF('Reported Performance Table'!F581="Premium","Premium_LUNA_CCT","LUNA_CCT"),
   IF('Reported Performance Table'!B581="Outdoor Luminaires",
    IF(OR('Reported Performance Table'!D581="Fuel Pump Canopy Luminaires",'Reported Performance Table'!D581="Sports Lighting"),
     IF('Reported Performance Table'!F581="Premium","Premium_Sports_and_Fuel_Pump_CCT", "Sports_and_Fuel_Pump_CCT"),
     IF('Reported Performance Table'!F581="Premium","Premium_Outdoor_CCT","Outdoor_CCT")),
    IF('Reported Performance Table'!F581="Premium","Premium_CCT","Reported_CCT"))))</f>
        <v/>
      </c>
      <c r="K581" t="str">
        <f>IF('Reported Performance Table'!D581="","",IF(J581="LUNA_CCT",VLOOKUP('Reported Performance Table'!D581,'Master List'!$B$45:$E$143,4,FALSE),"Reported_BUG"))</f>
        <v/>
      </c>
      <c r="L581" t="str">
        <f>IF('Reported Performance Table'!D581="","",IF(AND('Reported Performance Table'!$E581="Yes",OR('Reported Performance Table'!$D581='Master List'!$B$45,'Reported Performance Table'!$D581='Master List'!$B$46,'Reported Performance Table'!$D581='Master List'!$B$47,'Reported Performance Table'!$D581='Master List'!$B$49,'Reported Performance Table'!$D581='Master List'!$B$51,'Reported Performance Table'!$D581='Master List'!$B$115,'Reported Performance Table'!$D581='Master List'!$B$118,'Reported Performance Table'!$D581='Master List'!$B$142)),"LUNA_Dimming","Dimming_Capability_and_Range"))</f>
        <v/>
      </c>
    </row>
    <row r="582" spans="1:12" x14ac:dyDescent="0.3">
      <c r="A582" s="49">
        <v>589</v>
      </c>
      <c r="B582" s="50"/>
      <c r="D582" s="21" t="e">
        <f>VLOOKUP('Reported Performance Table'!C582,'Master List'!$B$22:$C$41,2,FALSE)</f>
        <v>#N/A</v>
      </c>
      <c r="E582" t="e">
        <f>VLOOKUP('Reported Performance Table'!D582,'Master List'!$B$45:$C$143,2,FALSE)</f>
        <v>#N/A</v>
      </c>
      <c r="F582" t="e">
        <f>VLOOKUP('Reported Performance Table'!C582,'Master List'!$B$22:$D$42,3,FALSE)</f>
        <v>#N/A</v>
      </c>
      <c r="G582" s="94" t="e">
        <f>VLOOKUP('Reported Performance Table'!B582,'Master List'!$B$11:$D$19,3,FALSE)</f>
        <v>#N/A</v>
      </c>
      <c r="H582" t="e">
        <f t="shared" si="8"/>
        <v>#N/A</v>
      </c>
      <c r="I582" t="e">
        <f>IF(VLOOKUP('Reported Performance Table'!D582,'Master List'!$B$45:$D$143,3,FALSE)="","No",VLOOKUP('Reported Performance Table'!D582,'Master List'!$B$45:$D$143,3,FALSE))</f>
        <v>#N/A</v>
      </c>
      <c r="J582" s="169" t="str">
        <f>IF('Reported Performance Table'!D582="","",
  IF('Reported Performance Table'!E582="Yes",
   IF('Reported Performance Table'!F582="Premium","Premium_LUNA_CCT","LUNA_CCT"),
   IF('Reported Performance Table'!B582="Outdoor Luminaires",
    IF(OR('Reported Performance Table'!D582="Fuel Pump Canopy Luminaires",'Reported Performance Table'!D582="Sports Lighting"),
     IF('Reported Performance Table'!F582="Premium","Premium_Sports_and_Fuel_Pump_CCT", "Sports_and_Fuel_Pump_CCT"),
     IF('Reported Performance Table'!F582="Premium","Premium_Outdoor_CCT","Outdoor_CCT")),
    IF('Reported Performance Table'!F582="Premium","Premium_CCT","Reported_CCT"))))</f>
        <v/>
      </c>
      <c r="K582" t="str">
        <f>IF('Reported Performance Table'!D582="","",IF(J582="LUNA_CCT",VLOOKUP('Reported Performance Table'!D582,'Master List'!$B$45:$E$143,4,FALSE),"Reported_BUG"))</f>
        <v/>
      </c>
      <c r="L582" t="str">
        <f>IF('Reported Performance Table'!D582="","",IF(AND('Reported Performance Table'!$E582="Yes",OR('Reported Performance Table'!$D582='Master List'!$B$45,'Reported Performance Table'!$D582='Master List'!$B$46,'Reported Performance Table'!$D582='Master List'!$B$47,'Reported Performance Table'!$D582='Master List'!$B$49,'Reported Performance Table'!$D582='Master List'!$B$51,'Reported Performance Table'!$D582='Master List'!$B$115,'Reported Performance Table'!$D582='Master List'!$B$118,'Reported Performance Table'!$D582='Master List'!$B$142)),"LUNA_Dimming","Dimming_Capability_and_Range"))</f>
        <v/>
      </c>
    </row>
    <row r="583" spans="1:12" x14ac:dyDescent="0.3">
      <c r="A583" s="49">
        <v>590</v>
      </c>
      <c r="B583" s="50"/>
      <c r="D583" s="21" t="e">
        <f>VLOOKUP('Reported Performance Table'!C583,'Master List'!$B$22:$C$41,2,FALSE)</f>
        <v>#N/A</v>
      </c>
      <c r="E583" t="e">
        <f>VLOOKUP('Reported Performance Table'!D583,'Master List'!$B$45:$C$143,2,FALSE)</f>
        <v>#N/A</v>
      </c>
      <c r="F583" t="e">
        <f>VLOOKUP('Reported Performance Table'!C583,'Master List'!$B$22:$D$42,3,FALSE)</f>
        <v>#N/A</v>
      </c>
      <c r="G583" s="94" t="e">
        <f>VLOOKUP('Reported Performance Table'!B583,'Master List'!$B$11:$D$19,3,FALSE)</f>
        <v>#N/A</v>
      </c>
      <c r="H583" t="e">
        <f t="shared" si="8"/>
        <v>#N/A</v>
      </c>
      <c r="I583" t="e">
        <f>IF(VLOOKUP('Reported Performance Table'!D583,'Master List'!$B$45:$D$143,3,FALSE)="","No",VLOOKUP('Reported Performance Table'!D583,'Master List'!$B$45:$D$143,3,FALSE))</f>
        <v>#N/A</v>
      </c>
      <c r="J583" s="169" t="str">
        <f>IF('Reported Performance Table'!D583="","",
  IF('Reported Performance Table'!E583="Yes",
   IF('Reported Performance Table'!F583="Premium","Premium_LUNA_CCT","LUNA_CCT"),
   IF('Reported Performance Table'!B583="Outdoor Luminaires",
    IF(OR('Reported Performance Table'!D583="Fuel Pump Canopy Luminaires",'Reported Performance Table'!D583="Sports Lighting"),
     IF('Reported Performance Table'!F583="Premium","Premium_Sports_and_Fuel_Pump_CCT", "Sports_and_Fuel_Pump_CCT"),
     IF('Reported Performance Table'!F583="Premium","Premium_Outdoor_CCT","Outdoor_CCT")),
    IF('Reported Performance Table'!F583="Premium","Premium_CCT","Reported_CCT"))))</f>
        <v/>
      </c>
      <c r="K583" t="str">
        <f>IF('Reported Performance Table'!D583="","",IF(J583="LUNA_CCT",VLOOKUP('Reported Performance Table'!D583,'Master List'!$B$45:$E$143,4,FALSE),"Reported_BUG"))</f>
        <v/>
      </c>
      <c r="L583" t="str">
        <f>IF('Reported Performance Table'!D583="","",IF(AND('Reported Performance Table'!$E583="Yes",OR('Reported Performance Table'!$D583='Master List'!$B$45,'Reported Performance Table'!$D583='Master List'!$B$46,'Reported Performance Table'!$D583='Master List'!$B$47,'Reported Performance Table'!$D583='Master List'!$B$49,'Reported Performance Table'!$D583='Master List'!$B$51,'Reported Performance Table'!$D583='Master List'!$B$115,'Reported Performance Table'!$D583='Master List'!$B$118,'Reported Performance Table'!$D583='Master List'!$B$142)),"LUNA_Dimming","Dimming_Capability_and_Range"))</f>
        <v/>
      </c>
    </row>
    <row r="584" spans="1:12" x14ac:dyDescent="0.3">
      <c r="A584" s="49">
        <v>591</v>
      </c>
      <c r="B584" s="50"/>
      <c r="D584" s="21" t="e">
        <f>VLOOKUP('Reported Performance Table'!C584,'Master List'!$B$22:$C$41,2,FALSE)</f>
        <v>#N/A</v>
      </c>
      <c r="E584" t="e">
        <f>VLOOKUP('Reported Performance Table'!D584,'Master List'!$B$45:$C$143,2,FALSE)</f>
        <v>#N/A</v>
      </c>
      <c r="F584" t="e">
        <f>VLOOKUP('Reported Performance Table'!C584,'Master List'!$B$22:$D$42,3,FALSE)</f>
        <v>#N/A</v>
      </c>
      <c r="G584" s="94" t="e">
        <f>VLOOKUP('Reported Performance Table'!B584,'Master List'!$B$11:$D$19,3,FALSE)</f>
        <v>#N/A</v>
      </c>
      <c r="H584" t="e">
        <f t="shared" si="8"/>
        <v>#N/A</v>
      </c>
      <c r="I584" t="e">
        <f>IF(VLOOKUP('Reported Performance Table'!D584,'Master List'!$B$45:$D$143,3,FALSE)="","No",VLOOKUP('Reported Performance Table'!D584,'Master List'!$B$45:$D$143,3,FALSE))</f>
        <v>#N/A</v>
      </c>
      <c r="J584" s="169" t="str">
        <f>IF('Reported Performance Table'!D584="","",
  IF('Reported Performance Table'!E584="Yes",
   IF('Reported Performance Table'!F584="Premium","Premium_LUNA_CCT","LUNA_CCT"),
   IF('Reported Performance Table'!B584="Outdoor Luminaires",
    IF(OR('Reported Performance Table'!D584="Fuel Pump Canopy Luminaires",'Reported Performance Table'!D584="Sports Lighting"),
     IF('Reported Performance Table'!F584="Premium","Premium_Sports_and_Fuel_Pump_CCT", "Sports_and_Fuel_Pump_CCT"),
     IF('Reported Performance Table'!F584="Premium","Premium_Outdoor_CCT","Outdoor_CCT")),
    IF('Reported Performance Table'!F584="Premium","Premium_CCT","Reported_CCT"))))</f>
        <v/>
      </c>
      <c r="K584" t="str">
        <f>IF('Reported Performance Table'!D584="","",IF(J584="LUNA_CCT",VLOOKUP('Reported Performance Table'!D584,'Master List'!$B$45:$E$143,4,FALSE),"Reported_BUG"))</f>
        <v/>
      </c>
      <c r="L584" t="str">
        <f>IF('Reported Performance Table'!D584="","",IF(AND('Reported Performance Table'!$E584="Yes",OR('Reported Performance Table'!$D584='Master List'!$B$45,'Reported Performance Table'!$D584='Master List'!$B$46,'Reported Performance Table'!$D584='Master List'!$B$47,'Reported Performance Table'!$D584='Master List'!$B$49,'Reported Performance Table'!$D584='Master List'!$B$51,'Reported Performance Table'!$D584='Master List'!$B$115,'Reported Performance Table'!$D584='Master List'!$B$118,'Reported Performance Table'!$D584='Master List'!$B$142)),"LUNA_Dimming","Dimming_Capability_and_Range"))</f>
        <v/>
      </c>
    </row>
    <row r="585" spans="1:12" x14ac:dyDescent="0.3">
      <c r="A585" s="49">
        <v>592</v>
      </c>
      <c r="B585" s="50"/>
      <c r="D585" s="21" t="e">
        <f>VLOOKUP('Reported Performance Table'!C585,'Master List'!$B$22:$C$41,2,FALSE)</f>
        <v>#N/A</v>
      </c>
      <c r="E585" t="e">
        <f>VLOOKUP('Reported Performance Table'!D585,'Master List'!$B$45:$C$143,2,FALSE)</f>
        <v>#N/A</v>
      </c>
      <c r="F585" t="e">
        <f>VLOOKUP('Reported Performance Table'!C585,'Master List'!$B$22:$D$42,3,FALSE)</f>
        <v>#N/A</v>
      </c>
      <c r="G585" s="94" t="e">
        <f>VLOOKUP('Reported Performance Table'!B585,'Master List'!$B$11:$D$19,3,FALSE)</f>
        <v>#N/A</v>
      </c>
      <c r="H585" t="e">
        <f t="shared" si="8"/>
        <v>#N/A</v>
      </c>
      <c r="I585" t="e">
        <f>IF(VLOOKUP('Reported Performance Table'!D585,'Master List'!$B$45:$D$143,3,FALSE)="","No",VLOOKUP('Reported Performance Table'!D585,'Master List'!$B$45:$D$143,3,FALSE))</f>
        <v>#N/A</v>
      </c>
      <c r="J585" s="169" t="str">
        <f>IF('Reported Performance Table'!D585="","",
  IF('Reported Performance Table'!E585="Yes",
   IF('Reported Performance Table'!F585="Premium","Premium_LUNA_CCT","LUNA_CCT"),
   IF('Reported Performance Table'!B585="Outdoor Luminaires",
    IF(OR('Reported Performance Table'!D585="Fuel Pump Canopy Luminaires",'Reported Performance Table'!D585="Sports Lighting"),
     IF('Reported Performance Table'!F585="Premium","Premium_Sports_and_Fuel_Pump_CCT", "Sports_and_Fuel_Pump_CCT"),
     IF('Reported Performance Table'!F585="Premium","Premium_Outdoor_CCT","Outdoor_CCT")),
    IF('Reported Performance Table'!F585="Premium","Premium_CCT","Reported_CCT"))))</f>
        <v/>
      </c>
      <c r="K585" t="str">
        <f>IF('Reported Performance Table'!D585="","",IF(J585="LUNA_CCT",VLOOKUP('Reported Performance Table'!D585,'Master List'!$B$45:$E$143,4,FALSE),"Reported_BUG"))</f>
        <v/>
      </c>
      <c r="L585" t="str">
        <f>IF('Reported Performance Table'!D585="","",IF(AND('Reported Performance Table'!$E585="Yes",OR('Reported Performance Table'!$D585='Master List'!$B$45,'Reported Performance Table'!$D585='Master List'!$B$46,'Reported Performance Table'!$D585='Master List'!$B$47,'Reported Performance Table'!$D585='Master List'!$B$49,'Reported Performance Table'!$D585='Master List'!$B$51,'Reported Performance Table'!$D585='Master List'!$B$115,'Reported Performance Table'!$D585='Master List'!$B$118,'Reported Performance Table'!$D585='Master List'!$B$142)),"LUNA_Dimming","Dimming_Capability_and_Range"))</f>
        <v/>
      </c>
    </row>
    <row r="586" spans="1:12" x14ac:dyDescent="0.3">
      <c r="A586" s="49">
        <v>593</v>
      </c>
      <c r="B586" s="50"/>
      <c r="D586" s="21" t="e">
        <f>VLOOKUP('Reported Performance Table'!C586,'Master List'!$B$22:$C$41,2,FALSE)</f>
        <v>#N/A</v>
      </c>
      <c r="E586" t="e">
        <f>VLOOKUP('Reported Performance Table'!D586,'Master List'!$B$45:$C$143,2,FALSE)</f>
        <v>#N/A</v>
      </c>
      <c r="F586" t="e">
        <f>VLOOKUP('Reported Performance Table'!C586,'Master List'!$B$22:$D$42,3,FALSE)</f>
        <v>#N/A</v>
      </c>
      <c r="G586" s="94" t="e">
        <f>VLOOKUP('Reported Performance Table'!B586,'Master List'!$B$11:$D$19,3,FALSE)</f>
        <v>#N/A</v>
      </c>
      <c r="H586" t="e">
        <f t="shared" si="8"/>
        <v>#N/A</v>
      </c>
      <c r="I586" t="e">
        <f>IF(VLOOKUP('Reported Performance Table'!D586,'Master List'!$B$45:$D$143,3,FALSE)="","No",VLOOKUP('Reported Performance Table'!D586,'Master List'!$B$45:$D$143,3,FALSE))</f>
        <v>#N/A</v>
      </c>
      <c r="J586" s="169" t="str">
        <f>IF('Reported Performance Table'!D586="","",
  IF('Reported Performance Table'!E586="Yes",
   IF('Reported Performance Table'!F586="Premium","Premium_LUNA_CCT","LUNA_CCT"),
   IF('Reported Performance Table'!B586="Outdoor Luminaires",
    IF(OR('Reported Performance Table'!D586="Fuel Pump Canopy Luminaires",'Reported Performance Table'!D586="Sports Lighting"),
     IF('Reported Performance Table'!F586="Premium","Premium_Sports_and_Fuel_Pump_CCT", "Sports_and_Fuel_Pump_CCT"),
     IF('Reported Performance Table'!F586="Premium","Premium_Outdoor_CCT","Outdoor_CCT")),
    IF('Reported Performance Table'!F586="Premium","Premium_CCT","Reported_CCT"))))</f>
        <v/>
      </c>
      <c r="K586" t="str">
        <f>IF('Reported Performance Table'!D586="","",IF(J586="LUNA_CCT",VLOOKUP('Reported Performance Table'!D586,'Master List'!$B$45:$E$143,4,FALSE),"Reported_BUG"))</f>
        <v/>
      </c>
      <c r="L586" t="str">
        <f>IF('Reported Performance Table'!D586="","",IF(AND('Reported Performance Table'!$E586="Yes",OR('Reported Performance Table'!$D586='Master List'!$B$45,'Reported Performance Table'!$D586='Master List'!$B$46,'Reported Performance Table'!$D586='Master List'!$B$47,'Reported Performance Table'!$D586='Master List'!$B$49,'Reported Performance Table'!$D586='Master List'!$B$51,'Reported Performance Table'!$D586='Master List'!$B$115,'Reported Performance Table'!$D586='Master List'!$B$118,'Reported Performance Table'!$D586='Master List'!$B$142)),"LUNA_Dimming","Dimming_Capability_and_Range"))</f>
        <v/>
      </c>
    </row>
    <row r="587" spans="1:12" x14ac:dyDescent="0.3">
      <c r="A587" s="49">
        <v>594</v>
      </c>
      <c r="B587" s="50"/>
      <c r="D587" s="21" t="e">
        <f>VLOOKUP('Reported Performance Table'!C587,'Master List'!$B$22:$C$41,2,FALSE)</f>
        <v>#N/A</v>
      </c>
      <c r="E587" t="e">
        <f>VLOOKUP('Reported Performance Table'!D587,'Master List'!$B$45:$C$143,2,FALSE)</f>
        <v>#N/A</v>
      </c>
      <c r="F587" t="e">
        <f>VLOOKUP('Reported Performance Table'!C587,'Master List'!$B$22:$D$42,3,FALSE)</f>
        <v>#N/A</v>
      </c>
      <c r="G587" s="94" t="e">
        <f>VLOOKUP('Reported Performance Table'!B587,'Master List'!$B$11:$D$19,3,FALSE)</f>
        <v>#N/A</v>
      </c>
      <c r="H587" t="e">
        <f t="shared" ref="H587:H650" si="9">CONCATENATE(F587,G587)</f>
        <v>#N/A</v>
      </c>
      <c r="I587" t="e">
        <f>IF(VLOOKUP('Reported Performance Table'!D587,'Master List'!$B$45:$D$143,3,FALSE)="","No",VLOOKUP('Reported Performance Table'!D587,'Master List'!$B$45:$D$143,3,FALSE))</f>
        <v>#N/A</v>
      </c>
      <c r="J587" s="169" t="str">
        <f>IF('Reported Performance Table'!D587="","",
  IF('Reported Performance Table'!E587="Yes",
   IF('Reported Performance Table'!F587="Premium","Premium_LUNA_CCT","LUNA_CCT"),
   IF('Reported Performance Table'!B587="Outdoor Luminaires",
    IF(OR('Reported Performance Table'!D587="Fuel Pump Canopy Luminaires",'Reported Performance Table'!D587="Sports Lighting"),
     IF('Reported Performance Table'!F587="Premium","Premium_Sports_and_Fuel_Pump_CCT", "Sports_and_Fuel_Pump_CCT"),
     IF('Reported Performance Table'!F587="Premium","Premium_Outdoor_CCT","Outdoor_CCT")),
    IF('Reported Performance Table'!F587="Premium","Premium_CCT","Reported_CCT"))))</f>
        <v/>
      </c>
      <c r="K587" t="str">
        <f>IF('Reported Performance Table'!D587="","",IF(J587="LUNA_CCT",VLOOKUP('Reported Performance Table'!D587,'Master List'!$B$45:$E$143,4,FALSE),"Reported_BUG"))</f>
        <v/>
      </c>
      <c r="L587" t="str">
        <f>IF('Reported Performance Table'!D587="","",IF(AND('Reported Performance Table'!$E587="Yes",OR('Reported Performance Table'!$D587='Master List'!$B$45,'Reported Performance Table'!$D587='Master List'!$B$46,'Reported Performance Table'!$D587='Master List'!$B$47,'Reported Performance Table'!$D587='Master List'!$B$49,'Reported Performance Table'!$D587='Master List'!$B$51,'Reported Performance Table'!$D587='Master List'!$B$115,'Reported Performance Table'!$D587='Master List'!$B$118,'Reported Performance Table'!$D587='Master List'!$B$142)),"LUNA_Dimming","Dimming_Capability_and_Range"))</f>
        <v/>
      </c>
    </row>
    <row r="588" spans="1:12" x14ac:dyDescent="0.3">
      <c r="A588" s="49">
        <v>595</v>
      </c>
      <c r="B588" s="50"/>
      <c r="D588" s="21" t="e">
        <f>VLOOKUP('Reported Performance Table'!C588,'Master List'!$B$22:$C$41,2,FALSE)</f>
        <v>#N/A</v>
      </c>
      <c r="E588" t="e">
        <f>VLOOKUP('Reported Performance Table'!D588,'Master List'!$B$45:$C$143,2,FALSE)</f>
        <v>#N/A</v>
      </c>
      <c r="F588" t="e">
        <f>VLOOKUP('Reported Performance Table'!C588,'Master List'!$B$22:$D$42,3,FALSE)</f>
        <v>#N/A</v>
      </c>
      <c r="G588" s="94" t="e">
        <f>VLOOKUP('Reported Performance Table'!B588,'Master List'!$B$11:$D$19,3,FALSE)</f>
        <v>#N/A</v>
      </c>
      <c r="H588" t="e">
        <f t="shared" si="9"/>
        <v>#N/A</v>
      </c>
      <c r="I588" t="e">
        <f>IF(VLOOKUP('Reported Performance Table'!D588,'Master List'!$B$45:$D$143,3,FALSE)="","No",VLOOKUP('Reported Performance Table'!D588,'Master List'!$B$45:$D$143,3,FALSE))</f>
        <v>#N/A</v>
      </c>
      <c r="J588" s="169" t="str">
        <f>IF('Reported Performance Table'!D588="","",
  IF('Reported Performance Table'!E588="Yes",
   IF('Reported Performance Table'!F588="Premium","Premium_LUNA_CCT","LUNA_CCT"),
   IF('Reported Performance Table'!B588="Outdoor Luminaires",
    IF(OR('Reported Performance Table'!D588="Fuel Pump Canopy Luminaires",'Reported Performance Table'!D588="Sports Lighting"),
     IF('Reported Performance Table'!F588="Premium","Premium_Sports_and_Fuel_Pump_CCT", "Sports_and_Fuel_Pump_CCT"),
     IF('Reported Performance Table'!F588="Premium","Premium_Outdoor_CCT","Outdoor_CCT")),
    IF('Reported Performance Table'!F588="Premium","Premium_CCT","Reported_CCT"))))</f>
        <v/>
      </c>
      <c r="K588" t="str">
        <f>IF('Reported Performance Table'!D588="","",IF(J588="LUNA_CCT",VLOOKUP('Reported Performance Table'!D588,'Master List'!$B$45:$E$143,4,FALSE),"Reported_BUG"))</f>
        <v/>
      </c>
      <c r="L588" t="str">
        <f>IF('Reported Performance Table'!D588="","",IF(AND('Reported Performance Table'!$E588="Yes",OR('Reported Performance Table'!$D588='Master List'!$B$45,'Reported Performance Table'!$D588='Master List'!$B$46,'Reported Performance Table'!$D588='Master List'!$B$47,'Reported Performance Table'!$D588='Master List'!$B$49,'Reported Performance Table'!$D588='Master List'!$B$51,'Reported Performance Table'!$D588='Master List'!$B$115,'Reported Performance Table'!$D588='Master List'!$B$118,'Reported Performance Table'!$D588='Master List'!$B$142)),"LUNA_Dimming","Dimming_Capability_and_Range"))</f>
        <v/>
      </c>
    </row>
    <row r="589" spans="1:12" x14ac:dyDescent="0.3">
      <c r="A589" s="49">
        <v>596</v>
      </c>
      <c r="B589" s="50"/>
      <c r="D589" s="21" t="e">
        <f>VLOOKUP('Reported Performance Table'!C589,'Master List'!$B$22:$C$41,2,FALSE)</f>
        <v>#N/A</v>
      </c>
      <c r="E589" t="e">
        <f>VLOOKUP('Reported Performance Table'!D589,'Master List'!$B$45:$C$143,2,FALSE)</f>
        <v>#N/A</v>
      </c>
      <c r="F589" t="e">
        <f>VLOOKUP('Reported Performance Table'!C589,'Master List'!$B$22:$D$42,3,FALSE)</f>
        <v>#N/A</v>
      </c>
      <c r="G589" s="94" t="e">
        <f>VLOOKUP('Reported Performance Table'!B589,'Master List'!$B$11:$D$19,3,FALSE)</f>
        <v>#N/A</v>
      </c>
      <c r="H589" t="e">
        <f t="shared" si="9"/>
        <v>#N/A</v>
      </c>
      <c r="I589" t="e">
        <f>IF(VLOOKUP('Reported Performance Table'!D589,'Master List'!$B$45:$D$143,3,FALSE)="","No",VLOOKUP('Reported Performance Table'!D589,'Master List'!$B$45:$D$143,3,FALSE))</f>
        <v>#N/A</v>
      </c>
      <c r="J589" s="169" t="str">
        <f>IF('Reported Performance Table'!D589="","",
  IF('Reported Performance Table'!E589="Yes",
   IF('Reported Performance Table'!F589="Premium","Premium_LUNA_CCT","LUNA_CCT"),
   IF('Reported Performance Table'!B589="Outdoor Luminaires",
    IF(OR('Reported Performance Table'!D589="Fuel Pump Canopy Luminaires",'Reported Performance Table'!D589="Sports Lighting"),
     IF('Reported Performance Table'!F589="Premium","Premium_Sports_and_Fuel_Pump_CCT", "Sports_and_Fuel_Pump_CCT"),
     IF('Reported Performance Table'!F589="Premium","Premium_Outdoor_CCT","Outdoor_CCT")),
    IF('Reported Performance Table'!F589="Premium","Premium_CCT","Reported_CCT"))))</f>
        <v/>
      </c>
      <c r="K589" t="str">
        <f>IF('Reported Performance Table'!D589="","",IF(J589="LUNA_CCT",VLOOKUP('Reported Performance Table'!D589,'Master List'!$B$45:$E$143,4,FALSE),"Reported_BUG"))</f>
        <v/>
      </c>
      <c r="L589" t="str">
        <f>IF('Reported Performance Table'!D589="","",IF(AND('Reported Performance Table'!$E589="Yes",OR('Reported Performance Table'!$D589='Master List'!$B$45,'Reported Performance Table'!$D589='Master List'!$B$46,'Reported Performance Table'!$D589='Master List'!$B$47,'Reported Performance Table'!$D589='Master List'!$B$49,'Reported Performance Table'!$D589='Master List'!$B$51,'Reported Performance Table'!$D589='Master List'!$B$115,'Reported Performance Table'!$D589='Master List'!$B$118,'Reported Performance Table'!$D589='Master List'!$B$142)),"LUNA_Dimming","Dimming_Capability_and_Range"))</f>
        <v/>
      </c>
    </row>
    <row r="590" spans="1:12" x14ac:dyDescent="0.3">
      <c r="A590" s="49">
        <v>597</v>
      </c>
      <c r="B590" s="50"/>
      <c r="D590" s="21" t="e">
        <f>VLOOKUP('Reported Performance Table'!C590,'Master List'!$B$22:$C$41,2,FALSE)</f>
        <v>#N/A</v>
      </c>
      <c r="E590" t="e">
        <f>VLOOKUP('Reported Performance Table'!D590,'Master List'!$B$45:$C$143,2,FALSE)</f>
        <v>#N/A</v>
      </c>
      <c r="F590" t="e">
        <f>VLOOKUP('Reported Performance Table'!C590,'Master List'!$B$22:$D$42,3,FALSE)</f>
        <v>#N/A</v>
      </c>
      <c r="G590" s="94" t="e">
        <f>VLOOKUP('Reported Performance Table'!B590,'Master List'!$B$11:$D$19,3,FALSE)</f>
        <v>#N/A</v>
      </c>
      <c r="H590" t="e">
        <f t="shared" si="9"/>
        <v>#N/A</v>
      </c>
      <c r="I590" t="e">
        <f>IF(VLOOKUP('Reported Performance Table'!D590,'Master List'!$B$45:$D$143,3,FALSE)="","No",VLOOKUP('Reported Performance Table'!D590,'Master List'!$B$45:$D$143,3,FALSE))</f>
        <v>#N/A</v>
      </c>
      <c r="J590" s="169" t="str">
        <f>IF('Reported Performance Table'!D590="","",
  IF('Reported Performance Table'!E590="Yes",
   IF('Reported Performance Table'!F590="Premium","Premium_LUNA_CCT","LUNA_CCT"),
   IF('Reported Performance Table'!B590="Outdoor Luminaires",
    IF(OR('Reported Performance Table'!D590="Fuel Pump Canopy Luminaires",'Reported Performance Table'!D590="Sports Lighting"),
     IF('Reported Performance Table'!F590="Premium","Premium_Sports_and_Fuel_Pump_CCT", "Sports_and_Fuel_Pump_CCT"),
     IF('Reported Performance Table'!F590="Premium","Premium_Outdoor_CCT","Outdoor_CCT")),
    IF('Reported Performance Table'!F590="Premium","Premium_CCT","Reported_CCT"))))</f>
        <v/>
      </c>
      <c r="K590" t="str">
        <f>IF('Reported Performance Table'!D590="","",IF(J590="LUNA_CCT",VLOOKUP('Reported Performance Table'!D590,'Master List'!$B$45:$E$143,4,FALSE),"Reported_BUG"))</f>
        <v/>
      </c>
      <c r="L590" t="str">
        <f>IF('Reported Performance Table'!D590="","",IF(AND('Reported Performance Table'!$E590="Yes",OR('Reported Performance Table'!$D590='Master List'!$B$45,'Reported Performance Table'!$D590='Master List'!$B$46,'Reported Performance Table'!$D590='Master List'!$B$47,'Reported Performance Table'!$D590='Master List'!$B$49,'Reported Performance Table'!$D590='Master List'!$B$51,'Reported Performance Table'!$D590='Master List'!$B$115,'Reported Performance Table'!$D590='Master List'!$B$118,'Reported Performance Table'!$D590='Master List'!$B$142)),"LUNA_Dimming","Dimming_Capability_and_Range"))</f>
        <v/>
      </c>
    </row>
    <row r="591" spans="1:12" x14ac:dyDescent="0.3">
      <c r="A591" s="49">
        <v>598</v>
      </c>
      <c r="B591" s="50"/>
      <c r="D591" s="21" t="e">
        <f>VLOOKUP('Reported Performance Table'!C591,'Master List'!$B$22:$C$41,2,FALSE)</f>
        <v>#N/A</v>
      </c>
      <c r="E591" t="e">
        <f>VLOOKUP('Reported Performance Table'!D591,'Master List'!$B$45:$C$143,2,FALSE)</f>
        <v>#N/A</v>
      </c>
      <c r="F591" t="e">
        <f>VLOOKUP('Reported Performance Table'!C591,'Master List'!$B$22:$D$42,3,FALSE)</f>
        <v>#N/A</v>
      </c>
      <c r="G591" s="94" t="e">
        <f>VLOOKUP('Reported Performance Table'!B591,'Master List'!$B$11:$D$19,3,FALSE)</f>
        <v>#N/A</v>
      </c>
      <c r="H591" t="e">
        <f t="shared" si="9"/>
        <v>#N/A</v>
      </c>
      <c r="I591" t="e">
        <f>IF(VLOOKUP('Reported Performance Table'!D591,'Master List'!$B$45:$D$143,3,FALSE)="","No",VLOOKUP('Reported Performance Table'!D591,'Master List'!$B$45:$D$143,3,FALSE))</f>
        <v>#N/A</v>
      </c>
      <c r="J591" s="169" t="str">
        <f>IF('Reported Performance Table'!D591="","",
  IF('Reported Performance Table'!E591="Yes",
   IF('Reported Performance Table'!F591="Premium","Premium_LUNA_CCT","LUNA_CCT"),
   IF('Reported Performance Table'!B591="Outdoor Luminaires",
    IF(OR('Reported Performance Table'!D591="Fuel Pump Canopy Luminaires",'Reported Performance Table'!D591="Sports Lighting"),
     IF('Reported Performance Table'!F591="Premium","Premium_Sports_and_Fuel_Pump_CCT", "Sports_and_Fuel_Pump_CCT"),
     IF('Reported Performance Table'!F591="Premium","Premium_Outdoor_CCT","Outdoor_CCT")),
    IF('Reported Performance Table'!F591="Premium","Premium_CCT","Reported_CCT"))))</f>
        <v/>
      </c>
      <c r="K591" t="str">
        <f>IF('Reported Performance Table'!D591="","",IF(J591="LUNA_CCT",VLOOKUP('Reported Performance Table'!D591,'Master List'!$B$45:$E$143,4,FALSE),"Reported_BUG"))</f>
        <v/>
      </c>
      <c r="L591" t="str">
        <f>IF('Reported Performance Table'!D591="","",IF(AND('Reported Performance Table'!$E591="Yes",OR('Reported Performance Table'!$D591='Master List'!$B$45,'Reported Performance Table'!$D591='Master List'!$B$46,'Reported Performance Table'!$D591='Master List'!$B$47,'Reported Performance Table'!$D591='Master List'!$B$49,'Reported Performance Table'!$D591='Master List'!$B$51,'Reported Performance Table'!$D591='Master List'!$B$115,'Reported Performance Table'!$D591='Master List'!$B$118,'Reported Performance Table'!$D591='Master List'!$B$142)),"LUNA_Dimming","Dimming_Capability_and_Range"))</f>
        <v/>
      </c>
    </row>
    <row r="592" spans="1:12" x14ac:dyDescent="0.3">
      <c r="A592" s="49">
        <v>599</v>
      </c>
      <c r="B592" s="50"/>
      <c r="D592" s="21" t="e">
        <f>VLOOKUP('Reported Performance Table'!C592,'Master List'!$B$22:$C$41,2,FALSE)</f>
        <v>#N/A</v>
      </c>
      <c r="E592" t="e">
        <f>VLOOKUP('Reported Performance Table'!D592,'Master List'!$B$45:$C$143,2,FALSE)</f>
        <v>#N/A</v>
      </c>
      <c r="F592" t="e">
        <f>VLOOKUP('Reported Performance Table'!C592,'Master List'!$B$22:$D$42,3,FALSE)</f>
        <v>#N/A</v>
      </c>
      <c r="G592" s="94" t="e">
        <f>VLOOKUP('Reported Performance Table'!B592,'Master List'!$B$11:$D$19,3,FALSE)</f>
        <v>#N/A</v>
      </c>
      <c r="H592" t="e">
        <f t="shared" si="9"/>
        <v>#N/A</v>
      </c>
      <c r="I592" t="e">
        <f>IF(VLOOKUP('Reported Performance Table'!D592,'Master List'!$B$45:$D$143,3,FALSE)="","No",VLOOKUP('Reported Performance Table'!D592,'Master List'!$B$45:$D$143,3,FALSE))</f>
        <v>#N/A</v>
      </c>
      <c r="J592" s="169" t="str">
        <f>IF('Reported Performance Table'!D592="","",
  IF('Reported Performance Table'!E592="Yes",
   IF('Reported Performance Table'!F592="Premium","Premium_LUNA_CCT","LUNA_CCT"),
   IF('Reported Performance Table'!B592="Outdoor Luminaires",
    IF(OR('Reported Performance Table'!D592="Fuel Pump Canopy Luminaires",'Reported Performance Table'!D592="Sports Lighting"),
     IF('Reported Performance Table'!F592="Premium","Premium_Sports_and_Fuel_Pump_CCT", "Sports_and_Fuel_Pump_CCT"),
     IF('Reported Performance Table'!F592="Premium","Premium_Outdoor_CCT","Outdoor_CCT")),
    IF('Reported Performance Table'!F592="Premium","Premium_CCT","Reported_CCT"))))</f>
        <v/>
      </c>
      <c r="K592" t="str">
        <f>IF('Reported Performance Table'!D592="","",IF(J592="LUNA_CCT",VLOOKUP('Reported Performance Table'!D592,'Master List'!$B$45:$E$143,4,FALSE),"Reported_BUG"))</f>
        <v/>
      </c>
      <c r="L592" t="str">
        <f>IF('Reported Performance Table'!D592="","",IF(AND('Reported Performance Table'!$E592="Yes",OR('Reported Performance Table'!$D592='Master List'!$B$45,'Reported Performance Table'!$D592='Master List'!$B$46,'Reported Performance Table'!$D592='Master List'!$B$47,'Reported Performance Table'!$D592='Master List'!$B$49,'Reported Performance Table'!$D592='Master List'!$B$51,'Reported Performance Table'!$D592='Master List'!$B$115,'Reported Performance Table'!$D592='Master List'!$B$118,'Reported Performance Table'!$D592='Master List'!$B$142)),"LUNA_Dimming","Dimming_Capability_and_Range"))</f>
        <v/>
      </c>
    </row>
    <row r="593" spans="1:12" x14ac:dyDescent="0.3">
      <c r="A593" s="49">
        <v>600</v>
      </c>
      <c r="B593" s="50"/>
      <c r="D593" s="21" t="e">
        <f>VLOOKUP('Reported Performance Table'!C593,'Master List'!$B$22:$C$41,2,FALSE)</f>
        <v>#N/A</v>
      </c>
      <c r="E593" t="e">
        <f>VLOOKUP('Reported Performance Table'!D593,'Master List'!$B$45:$C$143,2,FALSE)</f>
        <v>#N/A</v>
      </c>
      <c r="F593" t="e">
        <f>VLOOKUP('Reported Performance Table'!C593,'Master List'!$B$22:$D$42,3,FALSE)</f>
        <v>#N/A</v>
      </c>
      <c r="G593" s="94" t="e">
        <f>VLOOKUP('Reported Performance Table'!B593,'Master List'!$B$11:$D$19,3,FALSE)</f>
        <v>#N/A</v>
      </c>
      <c r="H593" t="e">
        <f t="shared" si="9"/>
        <v>#N/A</v>
      </c>
      <c r="I593" t="e">
        <f>IF(VLOOKUP('Reported Performance Table'!D593,'Master List'!$B$45:$D$143,3,FALSE)="","No",VLOOKUP('Reported Performance Table'!D593,'Master List'!$B$45:$D$143,3,FALSE))</f>
        <v>#N/A</v>
      </c>
      <c r="J593" s="169" t="str">
        <f>IF('Reported Performance Table'!D593="","",
  IF('Reported Performance Table'!E593="Yes",
   IF('Reported Performance Table'!F593="Premium","Premium_LUNA_CCT","LUNA_CCT"),
   IF('Reported Performance Table'!B593="Outdoor Luminaires",
    IF(OR('Reported Performance Table'!D593="Fuel Pump Canopy Luminaires",'Reported Performance Table'!D593="Sports Lighting"),
     IF('Reported Performance Table'!F593="Premium","Premium_Sports_and_Fuel_Pump_CCT", "Sports_and_Fuel_Pump_CCT"),
     IF('Reported Performance Table'!F593="Premium","Premium_Outdoor_CCT","Outdoor_CCT")),
    IF('Reported Performance Table'!F593="Premium","Premium_CCT","Reported_CCT"))))</f>
        <v/>
      </c>
      <c r="K593" t="str">
        <f>IF('Reported Performance Table'!D593="","",IF(J593="LUNA_CCT",VLOOKUP('Reported Performance Table'!D593,'Master List'!$B$45:$E$143,4,FALSE),"Reported_BUG"))</f>
        <v/>
      </c>
      <c r="L593" t="str">
        <f>IF('Reported Performance Table'!D593="","",IF(AND('Reported Performance Table'!$E593="Yes",OR('Reported Performance Table'!$D593='Master List'!$B$45,'Reported Performance Table'!$D593='Master List'!$B$46,'Reported Performance Table'!$D593='Master List'!$B$47,'Reported Performance Table'!$D593='Master List'!$B$49,'Reported Performance Table'!$D593='Master List'!$B$51,'Reported Performance Table'!$D593='Master List'!$B$115,'Reported Performance Table'!$D593='Master List'!$B$118,'Reported Performance Table'!$D593='Master List'!$B$142)),"LUNA_Dimming","Dimming_Capability_and_Range"))</f>
        <v/>
      </c>
    </row>
    <row r="594" spans="1:12" x14ac:dyDescent="0.3">
      <c r="A594" s="49">
        <v>601</v>
      </c>
      <c r="B594" s="50"/>
      <c r="D594" s="21" t="e">
        <f>VLOOKUP('Reported Performance Table'!C594,'Master List'!$B$22:$C$41,2,FALSE)</f>
        <v>#N/A</v>
      </c>
      <c r="E594" t="e">
        <f>VLOOKUP('Reported Performance Table'!D594,'Master List'!$B$45:$C$143,2,FALSE)</f>
        <v>#N/A</v>
      </c>
      <c r="F594" t="e">
        <f>VLOOKUP('Reported Performance Table'!C594,'Master List'!$B$22:$D$42,3,FALSE)</f>
        <v>#N/A</v>
      </c>
      <c r="G594" s="94" t="e">
        <f>VLOOKUP('Reported Performance Table'!B594,'Master List'!$B$11:$D$19,3,FALSE)</f>
        <v>#N/A</v>
      </c>
      <c r="H594" t="e">
        <f t="shared" si="9"/>
        <v>#N/A</v>
      </c>
      <c r="I594" t="e">
        <f>IF(VLOOKUP('Reported Performance Table'!D594,'Master List'!$B$45:$D$143,3,FALSE)="","No",VLOOKUP('Reported Performance Table'!D594,'Master List'!$B$45:$D$143,3,FALSE))</f>
        <v>#N/A</v>
      </c>
      <c r="J594" s="169" t="str">
        <f>IF('Reported Performance Table'!D594="","",
  IF('Reported Performance Table'!E594="Yes",
   IF('Reported Performance Table'!F594="Premium","Premium_LUNA_CCT","LUNA_CCT"),
   IF('Reported Performance Table'!B594="Outdoor Luminaires",
    IF(OR('Reported Performance Table'!D594="Fuel Pump Canopy Luminaires",'Reported Performance Table'!D594="Sports Lighting"),
     IF('Reported Performance Table'!F594="Premium","Premium_Sports_and_Fuel_Pump_CCT", "Sports_and_Fuel_Pump_CCT"),
     IF('Reported Performance Table'!F594="Premium","Premium_Outdoor_CCT","Outdoor_CCT")),
    IF('Reported Performance Table'!F594="Premium","Premium_CCT","Reported_CCT"))))</f>
        <v/>
      </c>
      <c r="K594" t="str">
        <f>IF('Reported Performance Table'!D594="","",IF(J594="LUNA_CCT",VLOOKUP('Reported Performance Table'!D594,'Master List'!$B$45:$E$143,4,FALSE),"Reported_BUG"))</f>
        <v/>
      </c>
      <c r="L594" t="str">
        <f>IF('Reported Performance Table'!D594="","",IF(AND('Reported Performance Table'!$E594="Yes",OR('Reported Performance Table'!$D594='Master List'!$B$45,'Reported Performance Table'!$D594='Master List'!$B$46,'Reported Performance Table'!$D594='Master List'!$B$47,'Reported Performance Table'!$D594='Master List'!$B$49,'Reported Performance Table'!$D594='Master List'!$B$51,'Reported Performance Table'!$D594='Master List'!$B$115,'Reported Performance Table'!$D594='Master List'!$B$118,'Reported Performance Table'!$D594='Master List'!$B$142)),"LUNA_Dimming","Dimming_Capability_and_Range"))</f>
        <v/>
      </c>
    </row>
    <row r="595" spans="1:12" x14ac:dyDescent="0.3">
      <c r="A595" s="49">
        <v>602</v>
      </c>
      <c r="B595" s="50"/>
      <c r="D595" s="21" t="e">
        <f>VLOOKUP('Reported Performance Table'!C595,'Master List'!$B$22:$C$41,2,FALSE)</f>
        <v>#N/A</v>
      </c>
      <c r="E595" t="e">
        <f>VLOOKUP('Reported Performance Table'!D595,'Master List'!$B$45:$C$143,2,FALSE)</f>
        <v>#N/A</v>
      </c>
      <c r="F595" t="e">
        <f>VLOOKUP('Reported Performance Table'!C595,'Master List'!$B$22:$D$42,3,FALSE)</f>
        <v>#N/A</v>
      </c>
      <c r="G595" s="94" t="e">
        <f>VLOOKUP('Reported Performance Table'!B595,'Master List'!$B$11:$D$19,3,FALSE)</f>
        <v>#N/A</v>
      </c>
      <c r="H595" t="e">
        <f t="shared" si="9"/>
        <v>#N/A</v>
      </c>
      <c r="I595" t="e">
        <f>IF(VLOOKUP('Reported Performance Table'!D595,'Master List'!$B$45:$D$143,3,FALSE)="","No",VLOOKUP('Reported Performance Table'!D595,'Master List'!$B$45:$D$143,3,FALSE))</f>
        <v>#N/A</v>
      </c>
      <c r="J595" s="169" t="str">
        <f>IF('Reported Performance Table'!D595="","",
  IF('Reported Performance Table'!E595="Yes",
   IF('Reported Performance Table'!F595="Premium","Premium_LUNA_CCT","LUNA_CCT"),
   IF('Reported Performance Table'!B595="Outdoor Luminaires",
    IF(OR('Reported Performance Table'!D595="Fuel Pump Canopy Luminaires",'Reported Performance Table'!D595="Sports Lighting"),
     IF('Reported Performance Table'!F595="Premium","Premium_Sports_and_Fuel_Pump_CCT", "Sports_and_Fuel_Pump_CCT"),
     IF('Reported Performance Table'!F595="Premium","Premium_Outdoor_CCT","Outdoor_CCT")),
    IF('Reported Performance Table'!F595="Premium","Premium_CCT","Reported_CCT"))))</f>
        <v/>
      </c>
      <c r="K595" t="str">
        <f>IF('Reported Performance Table'!D595="","",IF(J595="LUNA_CCT",VLOOKUP('Reported Performance Table'!D595,'Master List'!$B$45:$E$143,4,FALSE),"Reported_BUG"))</f>
        <v/>
      </c>
      <c r="L595" t="str">
        <f>IF('Reported Performance Table'!D595="","",IF(AND('Reported Performance Table'!$E595="Yes",OR('Reported Performance Table'!$D595='Master List'!$B$45,'Reported Performance Table'!$D595='Master List'!$B$46,'Reported Performance Table'!$D595='Master List'!$B$47,'Reported Performance Table'!$D595='Master List'!$B$49,'Reported Performance Table'!$D595='Master List'!$B$51,'Reported Performance Table'!$D595='Master List'!$B$115,'Reported Performance Table'!$D595='Master List'!$B$118,'Reported Performance Table'!$D595='Master List'!$B$142)),"LUNA_Dimming","Dimming_Capability_and_Range"))</f>
        <v/>
      </c>
    </row>
    <row r="596" spans="1:12" x14ac:dyDescent="0.3">
      <c r="A596" s="49">
        <v>603</v>
      </c>
      <c r="B596" s="50"/>
      <c r="D596" s="21" t="e">
        <f>VLOOKUP('Reported Performance Table'!C596,'Master List'!$B$22:$C$41,2,FALSE)</f>
        <v>#N/A</v>
      </c>
      <c r="E596" t="e">
        <f>VLOOKUP('Reported Performance Table'!D596,'Master List'!$B$45:$C$143,2,FALSE)</f>
        <v>#N/A</v>
      </c>
      <c r="F596" t="e">
        <f>VLOOKUP('Reported Performance Table'!C596,'Master List'!$B$22:$D$42,3,FALSE)</f>
        <v>#N/A</v>
      </c>
      <c r="G596" s="94" t="e">
        <f>VLOOKUP('Reported Performance Table'!B596,'Master List'!$B$11:$D$19,3,FALSE)</f>
        <v>#N/A</v>
      </c>
      <c r="H596" t="e">
        <f t="shared" si="9"/>
        <v>#N/A</v>
      </c>
      <c r="I596" t="e">
        <f>IF(VLOOKUP('Reported Performance Table'!D596,'Master List'!$B$45:$D$143,3,FALSE)="","No",VLOOKUP('Reported Performance Table'!D596,'Master List'!$B$45:$D$143,3,FALSE))</f>
        <v>#N/A</v>
      </c>
      <c r="J596" s="169" t="str">
        <f>IF('Reported Performance Table'!D596="","",
  IF('Reported Performance Table'!E596="Yes",
   IF('Reported Performance Table'!F596="Premium","Premium_LUNA_CCT","LUNA_CCT"),
   IF('Reported Performance Table'!B596="Outdoor Luminaires",
    IF(OR('Reported Performance Table'!D596="Fuel Pump Canopy Luminaires",'Reported Performance Table'!D596="Sports Lighting"),
     IF('Reported Performance Table'!F596="Premium","Premium_Sports_and_Fuel_Pump_CCT", "Sports_and_Fuel_Pump_CCT"),
     IF('Reported Performance Table'!F596="Premium","Premium_Outdoor_CCT","Outdoor_CCT")),
    IF('Reported Performance Table'!F596="Premium","Premium_CCT","Reported_CCT"))))</f>
        <v/>
      </c>
      <c r="K596" t="str">
        <f>IF('Reported Performance Table'!D596="","",IF(J596="LUNA_CCT",VLOOKUP('Reported Performance Table'!D596,'Master List'!$B$45:$E$143,4,FALSE),"Reported_BUG"))</f>
        <v/>
      </c>
      <c r="L596" t="str">
        <f>IF('Reported Performance Table'!D596="","",IF(AND('Reported Performance Table'!$E596="Yes",OR('Reported Performance Table'!$D596='Master List'!$B$45,'Reported Performance Table'!$D596='Master List'!$B$46,'Reported Performance Table'!$D596='Master List'!$B$47,'Reported Performance Table'!$D596='Master List'!$B$49,'Reported Performance Table'!$D596='Master List'!$B$51,'Reported Performance Table'!$D596='Master List'!$B$115,'Reported Performance Table'!$D596='Master List'!$B$118,'Reported Performance Table'!$D596='Master List'!$B$142)),"LUNA_Dimming","Dimming_Capability_and_Range"))</f>
        <v/>
      </c>
    </row>
    <row r="597" spans="1:12" x14ac:dyDescent="0.3">
      <c r="A597" s="49">
        <v>604</v>
      </c>
      <c r="B597" s="50"/>
      <c r="D597" s="21" t="e">
        <f>VLOOKUP('Reported Performance Table'!C597,'Master List'!$B$22:$C$41,2,FALSE)</f>
        <v>#N/A</v>
      </c>
      <c r="E597" t="e">
        <f>VLOOKUP('Reported Performance Table'!D597,'Master List'!$B$45:$C$143,2,FALSE)</f>
        <v>#N/A</v>
      </c>
      <c r="F597" t="e">
        <f>VLOOKUP('Reported Performance Table'!C597,'Master List'!$B$22:$D$42,3,FALSE)</f>
        <v>#N/A</v>
      </c>
      <c r="G597" s="94" t="e">
        <f>VLOOKUP('Reported Performance Table'!B597,'Master List'!$B$11:$D$19,3,FALSE)</f>
        <v>#N/A</v>
      </c>
      <c r="H597" t="e">
        <f t="shared" si="9"/>
        <v>#N/A</v>
      </c>
      <c r="I597" t="e">
        <f>IF(VLOOKUP('Reported Performance Table'!D597,'Master List'!$B$45:$D$143,3,FALSE)="","No",VLOOKUP('Reported Performance Table'!D597,'Master List'!$B$45:$D$143,3,FALSE))</f>
        <v>#N/A</v>
      </c>
      <c r="J597" s="169" t="str">
        <f>IF('Reported Performance Table'!D597="","",
  IF('Reported Performance Table'!E597="Yes",
   IF('Reported Performance Table'!F597="Premium","Premium_LUNA_CCT","LUNA_CCT"),
   IF('Reported Performance Table'!B597="Outdoor Luminaires",
    IF(OR('Reported Performance Table'!D597="Fuel Pump Canopy Luminaires",'Reported Performance Table'!D597="Sports Lighting"),
     IF('Reported Performance Table'!F597="Premium","Premium_Sports_and_Fuel_Pump_CCT", "Sports_and_Fuel_Pump_CCT"),
     IF('Reported Performance Table'!F597="Premium","Premium_Outdoor_CCT","Outdoor_CCT")),
    IF('Reported Performance Table'!F597="Premium","Premium_CCT","Reported_CCT"))))</f>
        <v/>
      </c>
      <c r="K597" t="str">
        <f>IF('Reported Performance Table'!D597="","",IF(J597="LUNA_CCT",VLOOKUP('Reported Performance Table'!D597,'Master List'!$B$45:$E$143,4,FALSE),"Reported_BUG"))</f>
        <v/>
      </c>
      <c r="L597" t="str">
        <f>IF('Reported Performance Table'!D597="","",IF(AND('Reported Performance Table'!$E597="Yes",OR('Reported Performance Table'!$D597='Master List'!$B$45,'Reported Performance Table'!$D597='Master List'!$B$46,'Reported Performance Table'!$D597='Master List'!$B$47,'Reported Performance Table'!$D597='Master List'!$B$49,'Reported Performance Table'!$D597='Master List'!$B$51,'Reported Performance Table'!$D597='Master List'!$B$115,'Reported Performance Table'!$D597='Master List'!$B$118,'Reported Performance Table'!$D597='Master List'!$B$142)),"LUNA_Dimming","Dimming_Capability_and_Range"))</f>
        <v/>
      </c>
    </row>
    <row r="598" spans="1:12" x14ac:dyDescent="0.3">
      <c r="A598" s="49">
        <v>605</v>
      </c>
      <c r="B598" s="50"/>
      <c r="D598" s="21" t="e">
        <f>VLOOKUP('Reported Performance Table'!C598,'Master List'!$B$22:$C$41,2,FALSE)</f>
        <v>#N/A</v>
      </c>
      <c r="E598" t="e">
        <f>VLOOKUP('Reported Performance Table'!D598,'Master List'!$B$45:$C$143,2,FALSE)</f>
        <v>#N/A</v>
      </c>
      <c r="F598" t="e">
        <f>VLOOKUP('Reported Performance Table'!C598,'Master List'!$B$22:$D$42,3,FALSE)</f>
        <v>#N/A</v>
      </c>
      <c r="G598" s="94" t="e">
        <f>VLOOKUP('Reported Performance Table'!B598,'Master List'!$B$11:$D$19,3,FALSE)</f>
        <v>#N/A</v>
      </c>
      <c r="H598" t="e">
        <f t="shared" si="9"/>
        <v>#N/A</v>
      </c>
      <c r="I598" t="e">
        <f>IF(VLOOKUP('Reported Performance Table'!D598,'Master List'!$B$45:$D$143,3,FALSE)="","No",VLOOKUP('Reported Performance Table'!D598,'Master List'!$B$45:$D$143,3,FALSE))</f>
        <v>#N/A</v>
      </c>
      <c r="J598" s="169" t="str">
        <f>IF('Reported Performance Table'!D598="","",
  IF('Reported Performance Table'!E598="Yes",
   IF('Reported Performance Table'!F598="Premium","Premium_LUNA_CCT","LUNA_CCT"),
   IF('Reported Performance Table'!B598="Outdoor Luminaires",
    IF(OR('Reported Performance Table'!D598="Fuel Pump Canopy Luminaires",'Reported Performance Table'!D598="Sports Lighting"),
     IF('Reported Performance Table'!F598="Premium","Premium_Sports_and_Fuel_Pump_CCT", "Sports_and_Fuel_Pump_CCT"),
     IF('Reported Performance Table'!F598="Premium","Premium_Outdoor_CCT","Outdoor_CCT")),
    IF('Reported Performance Table'!F598="Premium","Premium_CCT","Reported_CCT"))))</f>
        <v/>
      </c>
      <c r="K598" t="str">
        <f>IF('Reported Performance Table'!D598="","",IF(J598="LUNA_CCT",VLOOKUP('Reported Performance Table'!D598,'Master List'!$B$45:$E$143,4,FALSE),"Reported_BUG"))</f>
        <v/>
      </c>
      <c r="L598" t="str">
        <f>IF('Reported Performance Table'!D598="","",IF(AND('Reported Performance Table'!$E598="Yes",OR('Reported Performance Table'!$D598='Master List'!$B$45,'Reported Performance Table'!$D598='Master List'!$B$46,'Reported Performance Table'!$D598='Master List'!$B$47,'Reported Performance Table'!$D598='Master List'!$B$49,'Reported Performance Table'!$D598='Master List'!$B$51,'Reported Performance Table'!$D598='Master List'!$B$115,'Reported Performance Table'!$D598='Master List'!$B$118,'Reported Performance Table'!$D598='Master List'!$B$142)),"LUNA_Dimming","Dimming_Capability_and_Range"))</f>
        <v/>
      </c>
    </row>
    <row r="599" spans="1:12" x14ac:dyDescent="0.3">
      <c r="A599" s="49">
        <v>606</v>
      </c>
      <c r="B599" s="50"/>
      <c r="D599" s="21" t="e">
        <f>VLOOKUP('Reported Performance Table'!C599,'Master List'!$B$22:$C$41,2,FALSE)</f>
        <v>#N/A</v>
      </c>
      <c r="E599" t="e">
        <f>VLOOKUP('Reported Performance Table'!D599,'Master List'!$B$45:$C$143,2,FALSE)</f>
        <v>#N/A</v>
      </c>
      <c r="F599" t="e">
        <f>VLOOKUP('Reported Performance Table'!C599,'Master List'!$B$22:$D$42,3,FALSE)</f>
        <v>#N/A</v>
      </c>
      <c r="G599" s="94" t="e">
        <f>VLOOKUP('Reported Performance Table'!B599,'Master List'!$B$11:$D$19,3,FALSE)</f>
        <v>#N/A</v>
      </c>
      <c r="H599" t="e">
        <f t="shared" si="9"/>
        <v>#N/A</v>
      </c>
      <c r="I599" t="e">
        <f>IF(VLOOKUP('Reported Performance Table'!D599,'Master List'!$B$45:$D$143,3,FALSE)="","No",VLOOKUP('Reported Performance Table'!D599,'Master List'!$B$45:$D$143,3,FALSE))</f>
        <v>#N/A</v>
      </c>
      <c r="J599" s="169" t="str">
        <f>IF('Reported Performance Table'!D599="","",
  IF('Reported Performance Table'!E599="Yes",
   IF('Reported Performance Table'!F599="Premium","Premium_LUNA_CCT","LUNA_CCT"),
   IF('Reported Performance Table'!B599="Outdoor Luminaires",
    IF(OR('Reported Performance Table'!D599="Fuel Pump Canopy Luminaires",'Reported Performance Table'!D599="Sports Lighting"),
     IF('Reported Performance Table'!F599="Premium","Premium_Sports_and_Fuel_Pump_CCT", "Sports_and_Fuel_Pump_CCT"),
     IF('Reported Performance Table'!F599="Premium","Premium_Outdoor_CCT","Outdoor_CCT")),
    IF('Reported Performance Table'!F599="Premium","Premium_CCT","Reported_CCT"))))</f>
        <v/>
      </c>
      <c r="K599" t="str">
        <f>IF('Reported Performance Table'!D599="","",IF(J599="LUNA_CCT",VLOOKUP('Reported Performance Table'!D599,'Master List'!$B$45:$E$143,4,FALSE),"Reported_BUG"))</f>
        <v/>
      </c>
      <c r="L599" t="str">
        <f>IF('Reported Performance Table'!D599="","",IF(AND('Reported Performance Table'!$E599="Yes",OR('Reported Performance Table'!$D599='Master List'!$B$45,'Reported Performance Table'!$D599='Master List'!$B$46,'Reported Performance Table'!$D599='Master List'!$B$47,'Reported Performance Table'!$D599='Master List'!$B$49,'Reported Performance Table'!$D599='Master List'!$B$51,'Reported Performance Table'!$D599='Master List'!$B$115,'Reported Performance Table'!$D599='Master List'!$B$118,'Reported Performance Table'!$D599='Master List'!$B$142)),"LUNA_Dimming","Dimming_Capability_and_Range"))</f>
        <v/>
      </c>
    </row>
    <row r="600" spans="1:12" x14ac:dyDescent="0.3">
      <c r="A600" s="49">
        <v>607</v>
      </c>
      <c r="B600" s="50"/>
      <c r="D600" s="21" t="e">
        <f>VLOOKUP('Reported Performance Table'!C600,'Master List'!$B$22:$C$41,2,FALSE)</f>
        <v>#N/A</v>
      </c>
      <c r="E600" t="e">
        <f>VLOOKUP('Reported Performance Table'!D600,'Master List'!$B$45:$C$143,2,FALSE)</f>
        <v>#N/A</v>
      </c>
      <c r="F600" t="e">
        <f>VLOOKUP('Reported Performance Table'!C600,'Master List'!$B$22:$D$42,3,FALSE)</f>
        <v>#N/A</v>
      </c>
      <c r="G600" s="94" t="e">
        <f>VLOOKUP('Reported Performance Table'!B600,'Master List'!$B$11:$D$19,3,FALSE)</f>
        <v>#N/A</v>
      </c>
      <c r="H600" t="e">
        <f t="shared" si="9"/>
        <v>#N/A</v>
      </c>
      <c r="I600" t="e">
        <f>IF(VLOOKUP('Reported Performance Table'!D600,'Master List'!$B$45:$D$143,3,FALSE)="","No",VLOOKUP('Reported Performance Table'!D600,'Master List'!$B$45:$D$143,3,FALSE))</f>
        <v>#N/A</v>
      </c>
      <c r="J600" s="169" t="str">
        <f>IF('Reported Performance Table'!D600="","",
  IF('Reported Performance Table'!E600="Yes",
   IF('Reported Performance Table'!F600="Premium","Premium_LUNA_CCT","LUNA_CCT"),
   IF('Reported Performance Table'!B600="Outdoor Luminaires",
    IF(OR('Reported Performance Table'!D600="Fuel Pump Canopy Luminaires",'Reported Performance Table'!D600="Sports Lighting"),
     IF('Reported Performance Table'!F600="Premium","Premium_Sports_and_Fuel_Pump_CCT", "Sports_and_Fuel_Pump_CCT"),
     IF('Reported Performance Table'!F600="Premium","Premium_Outdoor_CCT","Outdoor_CCT")),
    IF('Reported Performance Table'!F600="Premium","Premium_CCT","Reported_CCT"))))</f>
        <v/>
      </c>
      <c r="K600" t="str">
        <f>IF('Reported Performance Table'!D600="","",IF(J600="LUNA_CCT",VLOOKUP('Reported Performance Table'!D600,'Master List'!$B$45:$E$143,4,FALSE),"Reported_BUG"))</f>
        <v/>
      </c>
      <c r="L600" t="str">
        <f>IF('Reported Performance Table'!D600="","",IF(AND('Reported Performance Table'!$E600="Yes",OR('Reported Performance Table'!$D600='Master List'!$B$45,'Reported Performance Table'!$D600='Master List'!$B$46,'Reported Performance Table'!$D600='Master List'!$B$47,'Reported Performance Table'!$D600='Master List'!$B$49,'Reported Performance Table'!$D600='Master List'!$B$51,'Reported Performance Table'!$D600='Master List'!$B$115,'Reported Performance Table'!$D600='Master List'!$B$118,'Reported Performance Table'!$D600='Master List'!$B$142)),"LUNA_Dimming","Dimming_Capability_and_Range"))</f>
        <v/>
      </c>
    </row>
    <row r="601" spans="1:12" x14ac:dyDescent="0.3">
      <c r="A601" s="49">
        <v>608</v>
      </c>
      <c r="B601" s="50"/>
      <c r="D601" s="21" t="e">
        <f>VLOOKUP('Reported Performance Table'!C601,'Master List'!$B$22:$C$41,2,FALSE)</f>
        <v>#N/A</v>
      </c>
      <c r="E601" t="e">
        <f>VLOOKUP('Reported Performance Table'!D601,'Master List'!$B$45:$C$143,2,FALSE)</f>
        <v>#N/A</v>
      </c>
      <c r="F601" t="e">
        <f>VLOOKUP('Reported Performance Table'!C601,'Master List'!$B$22:$D$42,3,FALSE)</f>
        <v>#N/A</v>
      </c>
      <c r="G601" s="94" t="e">
        <f>VLOOKUP('Reported Performance Table'!B601,'Master List'!$B$11:$D$19,3,FALSE)</f>
        <v>#N/A</v>
      </c>
      <c r="H601" t="e">
        <f t="shared" si="9"/>
        <v>#N/A</v>
      </c>
      <c r="I601" t="e">
        <f>IF(VLOOKUP('Reported Performance Table'!D601,'Master List'!$B$45:$D$143,3,FALSE)="","No",VLOOKUP('Reported Performance Table'!D601,'Master List'!$B$45:$D$143,3,FALSE))</f>
        <v>#N/A</v>
      </c>
      <c r="J601" s="169" t="str">
        <f>IF('Reported Performance Table'!D601="","",
  IF('Reported Performance Table'!E601="Yes",
   IF('Reported Performance Table'!F601="Premium","Premium_LUNA_CCT","LUNA_CCT"),
   IF('Reported Performance Table'!B601="Outdoor Luminaires",
    IF(OR('Reported Performance Table'!D601="Fuel Pump Canopy Luminaires",'Reported Performance Table'!D601="Sports Lighting"),
     IF('Reported Performance Table'!F601="Premium","Premium_Sports_and_Fuel_Pump_CCT", "Sports_and_Fuel_Pump_CCT"),
     IF('Reported Performance Table'!F601="Premium","Premium_Outdoor_CCT","Outdoor_CCT")),
    IF('Reported Performance Table'!F601="Premium","Premium_CCT","Reported_CCT"))))</f>
        <v/>
      </c>
      <c r="K601" t="str">
        <f>IF('Reported Performance Table'!D601="","",IF(J601="LUNA_CCT",VLOOKUP('Reported Performance Table'!D601,'Master List'!$B$45:$E$143,4,FALSE),"Reported_BUG"))</f>
        <v/>
      </c>
      <c r="L601" t="str">
        <f>IF('Reported Performance Table'!D601="","",IF(AND('Reported Performance Table'!$E601="Yes",OR('Reported Performance Table'!$D601='Master List'!$B$45,'Reported Performance Table'!$D601='Master List'!$B$46,'Reported Performance Table'!$D601='Master List'!$B$47,'Reported Performance Table'!$D601='Master List'!$B$49,'Reported Performance Table'!$D601='Master List'!$B$51,'Reported Performance Table'!$D601='Master List'!$B$115,'Reported Performance Table'!$D601='Master List'!$B$118,'Reported Performance Table'!$D601='Master List'!$B$142)),"LUNA_Dimming","Dimming_Capability_and_Range"))</f>
        <v/>
      </c>
    </row>
    <row r="602" spans="1:12" x14ac:dyDescent="0.3">
      <c r="A602" s="49">
        <v>609</v>
      </c>
      <c r="B602" s="50"/>
      <c r="D602" s="21" t="e">
        <f>VLOOKUP('Reported Performance Table'!C602,'Master List'!$B$22:$C$41,2,FALSE)</f>
        <v>#N/A</v>
      </c>
      <c r="E602" t="e">
        <f>VLOOKUP('Reported Performance Table'!D602,'Master List'!$B$45:$C$143,2,FALSE)</f>
        <v>#N/A</v>
      </c>
      <c r="F602" t="e">
        <f>VLOOKUP('Reported Performance Table'!C602,'Master List'!$B$22:$D$42,3,FALSE)</f>
        <v>#N/A</v>
      </c>
      <c r="G602" s="94" t="e">
        <f>VLOOKUP('Reported Performance Table'!B602,'Master List'!$B$11:$D$19,3,FALSE)</f>
        <v>#N/A</v>
      </c>
      <c r="H602" t="e">
        <f t="shared" si="9"/>
        <v>#N/A</v>
      </c>
      <c r="I602" t="e">
        <f>IF(VLOOKUP('Reported Performance Table'!D602,'Master List'!$B$45:$D$143,3,FALSE)="","No",VLOOKUP('Reported Performance Table'!D602,'Master List'!$B$45:$D$143,3,FALSE))</f>
        <v>#N/A</v>
      </c>
      <c r="J602" s="169" t="str">
        <f>IF('Reported Performance Table'!D602="","",
  IF('Reported Performance Table'!E602="Yes",
   IF('Reported Performance Table'!F602="Premium","Premium_LUNA_CCT","LUNA_CCT"),
   IF('Reported Performance Table'!B602="Outdoor Luminaires",
    IF(OR('Reported Performance Table'!D602="Fuel Pump Canopy Luminaires",'Reported Performance Table'!D602="Sports Lighting"),
     IF('Reported Performance Table'!F602="Premium","Premium_Sports_and_Fuel_Pump_CCT", "Sports_and_Fuel_Pump_CCT"),
     IF('Reported Performance Table'!F602="Premium","Premium_Outdoor_CCT","Outdoor_CCT")),
    IF('Reported Performance Table'!F602="Premium","Premium_CCT","Reported_CCT"))))</f>
        <v/>
      </c>
      <c r="K602" t="str">
        <f>IF('Reported Performance Table'!D602="","",IF(J602="LUNA_CCT",VLOOKUP('Reported Performance Table'!D602,'Master List'!$B$45:$E$143,4,FALSE),"Reported_BUG"))</f>
        <v/>
      </c>
      <c r="L602" t="str">
        <f>IF('Reported Performance Table'!D602="","",IF(AND('Reported Performance Table'!$E602="Yes",OR('Reported Performance Table'!$D602='Master List'!$B$45,'Reported Performance Table'!$D602='Master List'!$B$46,'Reported Performance Table'!$D602='Master List'!$B$47,'Reported Performance Table'!$D602='Master List'!$B$49,'Reported Performance Table'!$D602='Master List'!$B$51,'Reported Performance Table'!$D602='Master List'!$B$115,'Reported Performance Table'!$D602='Master List'!$B$118,'Reported Performance Table'!$D602='Master List'!$B$142)),"LUNA_Dimming","Dimming_Capability_and_Range"))</f>
        <v/>
      </c>
    </row>
    <row r="603" spans="1:12" x14ac:dyDescent="0.3">
      <c r="A603" s="49">
        <v>610</v>
      </c>
      <c r="B603" s="50"/>
      <c r="D603" s="21" t="e">
        <f>VLOOKUP('Reported Performance Table'!C603,'Master List'!$B$22:$C$41,2,FALSE)</f>
        <v>#N/A</v>
      </c>
      <c r="E603" t="e">
        <f>VLOOKUP('Reported Performance Table'!D603,'Master List'!$B$45:$C$143,2,FALSE)</f>
        <v>#N/A</v>
      </c>
      <c r="F603" t="e">
        <f>VLOOKUP('Reported Performance Table'!C603,'Master List'!$B$22:$D$42,3,FALSE)</f>
        <v>#N/A</v>
      </c>
      <c r="G603" s="94" t="e">
        <f>VLOOKUP('Reported Performance Table'!B603,'Master List'!$B$11:$D$19,3,FALSE)</f>
        <v>#N/A</v>
      </c>
      <c r="H603" t="e">
        <f t="shared" si="9"/>
        <v>#N/A</v>
      </c>
      <c r="I603" t="e">
        <f>IF(VLOOKUP('Reported Performance Table'!D603,'Master List'!$B$45:$D$143,3,FALSE)="","No",VLOOKUP('Reported Performance Table'!D603,'Master List'!$B$45:$D$143,3,FALSE))</f>
        <v>#N/A</v>
      </c>
      <c r="J603" s="169" t="str">
        <f>IF('Reported Performance Table'!D603="","",
  IF('Reported Performance Table'!E603="Yes",
   IF('Reported Performance Table'!F603="Premium","Premium_LUNA_CCT","LUNA_CCT"),
   IF('Reported Performance Table'!B603="Outdoor Luminaires",
    IF(OR('Reported Performance Table'!D603="Fuel Pump Canopy Luminaires",'Reported Performance Table'!D603="Sports Lighting"),
     IF('Reported Performance Table'!F603="Premium","Premium_Sports_and_Fuel_Pump_CCT", "Sports_and_Fuel_Pump_CCT"),
     IF('Reported Performance Table'!F603="Premium","Premium_Outdoor_CCT","Outdoor_CCT")),
    IF('Reported Performance Table'!F603="Premium","Premium_CCT","Reported_CCT"))))</f>
        <v/>
      </c>
      <c r="K603" t="str">
        <f>IF('Reported Performance Table'!D603="","",IF(J603="LUNA_CCT",VLOOKUP('Reported Performance Table'!D603,'Master List'!$B$45:$E$143,4,FALSE),"Reported_BUG"))</f>
        <v/>
      </c>
      <c r="L603" t="str">
        <f>IF('Reported Performance Table'!D603="","",IF(AND('Reported Performance Table'!$E603="Yes",OR('Reported Performance Table'!$D603='Master List'!$B$45,'Reported Performance Table'!$D603='Master List'!$B$46,'Reported Performance Table'!$D603='Master List'!$B$47,'Reported Performance Table'!$D603='Master List'!$B$49,'Reported Performance Table'!$D603='Master List'!$B$51,'Reported Performance Table'!$D603='Master List'!$B$115,'Reported Performance Table'!$D603='Master List'!$B$118,'Reported Performance Table'!$D603='Master List'!$B$142)),"LUNA_Dimming","Dimming_Capability_and_Range"))</f>
        <v/>
      </c>
    </row>
    <row r="604" spans="1:12" x14ac:dyDescent="0.3">
      <c r="A604" s="49">
        <v>611</v>
      </c>
      <c r="B604" s="50"/>
      <c r="D604" s="21" t="e">
        <f>VLOOKUP('Reported Performance Table'!C604,'Master List'!$B$22:$C$41,2,FALSE)</f>
        <v>#N/A</v>
      </c>
      <c r="E604" t="e">
        <f>VLOOKUP('Reported Performance Table'!D604,'Master List'!$B$45:$C$143,2,FALSE)</f>
        <v>#N/A</v>
      </c>
      <c r="F604" t="e">
        <f>VLOOKUP('Reported Performance Table'!C604,'Master List'!$B$22:$D$42,3,FALSE)</f>
        <v>#N/A</v>
      </c>
      <c r="G604" s="94" t="e">
        <f>VLOOKUP('Reported Performance Table'!B604,'Master List'!$B$11:$D$19,3,FALSE)</f>
        <v>#N/A</v>
      </c>
      <c r="H604" t="e">
        <f t="shared" si="9"/>
        <v>#N/A</v>
      </c>
      <c r="I604" t="e">
        <f>IF(VLOOKUP('Reported Performance Table'!D604,'Master List'!$B$45:$D$143,3,FALSE)="","No",VLOOKUP('Reported Performance Table'!D604,'Master List'!$B$45:$D$143,3,FALSE))</f>
        <v>#N/A</v>
      </c>
      <c r="J604" s="169" t="str">
        <f>IF('Reported Performance Table'!D604="","",
  IF('Reported Performance Table'!E604="Yes",
   IF('Reported Performance Table'!F604="Premium","Premium_LUNA_CCT","LUNA_CCT"),
   IF('Reported Performance Table'!B604="Outdoor Luminaires",
    IF(OR('Reported Performance Table'!D604="Fuel Pump Canopy Luminaires",'Reported Performance Table'!D604="Sports Lighting"),
     IF('Reported Performance Table'!F604="Premium","Premium_Sports_and_Fuel_Pump_CCT", "Sports_and_Fuel_Pump_CCT"),
     IF('Reported Performance Table'!F604="Premium","Premium_Outdoor_CCT","Outdoor_CCT")),
    IF('Reported Performance Table'!F604="Premium","Premium_CCT","Reported_CCT"))))</f>
        <v/>
      </c>
      <c r="K604" t="str">
        <f>IF('Reported Performance Table'!D604="","",IF(J604="LUNA_CCT",VLOOKUP('Reported Performance Table'!D604,'Master List'!$B$45:$E$143,4,FALSE),"Reported_BUG"))</f>
        <v/>
      </c>
      <c r="L604" t="str">
        <f>IF('Reported Performance Table'!D604="","",IF(AND('Reported Performance Table'!$E604="Yes",OR('Reported Performance Table'!$D604='Master List'!$B$45,'Reported Performance Table'!$D604='Master List'!$B$46,'Reported Performance Table'!$D604='Master List'!$B$47,'Reported Performance Table'!$D604='Master List'!$B$49,'Reported Performance Table'!$D604='Master List'!$B$51,'Reported Performance Table'!$D604='Master List'!$B$115,'Reported Performance Table'!$D604='Master List'!$B$118,'Reported Performance Table'!$D604='Master List'!$B$142)),"LUNA_Dimming","Dimming_Capability_and_Range"))</f>
        <v/>
      </c>
    </row>
    <row r="605" spans="1:12" x14ac:dyDescent="0.3">
      <c r="A605" s="49">
        <v>612</v>
      </c>
      <c r="B605" s="50"/>
      <c r="D605" s="21" t="e">
        <f>VLOOKUP('Reported Performance Table'!C605,'Master List'!$B$22:$C$41,2,FALSE)</f>
        <v>#N/A</v>
      </c>
      <c r="E605" t="e">
        <f>VLOOKUP('Reported Performance Table'!D605,'Master List'!$B$45:$C$143,2,FALSE)</f>
        <v>#N/A</v>
      </c>
      <c r="F605" t="e">
        <f>VLOOKUP('Reported Performance Table'!C605,'Master List'!$B$22:$D$42,3,FALSE)</f>
        <v>#N/A</v>
      </c>
      <c r="G605" s="94" t="e">
        <f>VLOOKUP('Reported Performance Table'!B605,'Master List'!$B$11:$D$19,3,FALSE)</f>
        <v>#N/A</v>
      </c>
      <c r="H605" t="e">
        <f t="shared" si="9"/>
        <v>#N/A</v>
      </c>
      <c r="I605" t="e">
        <f>IF(VLOOKUP('Reported Performance Table'!D605,'Master List'!$B$45:$D$143,3,FALSE)="","No",VLOOKUP('Reported Performance Table'!D605,'Master List'!$B$45:$D$143,3,FALSE))</f>
        <v>#N/A</v>
      </c>
      <c r="J605" s="169" t="str">
        <f>IF('Reported Performance Table'!D605="","",
  IF('Reported Performance Table'!E605="Yes",
   IF('Reported Performance Table'!F605="Premium","Premium_LUNA_CCT","LUNA_CCT"),
   IF('Reported Performance Table'!B605="Outdoor Luminaires",
    IF(OR('Reported Performance Table'!D605="Fuel Pump Canopy Luminaires",'Reported Performance Table'!D605="Sports Lighting"),
     IF('Reported Performance Table'!F605="Premium","Premium_Sports_and_Fuel_Pump_CCT", "Sports_and_Fuel_Pump_CCT"),
     IF('Reported Performance Table'!F605="Premium","Premium_Outdoor_CCT","Outdoor_CCT")),
    IF('Reported Performance Table'!F605="Premium","Premium_CCT","Reported_CCT"))))</f>
        <v/>
      </c>
      <c r="K605" t="str">
        <f>IF('Reported Performance Table'!D605="","",IF(J605="LUNA_CCT",VLOOKUP('Reported Performance Table'!D605,'Master List'!$B$45:$E$143,4,FALSE),"Reported_BUG"))</f>
        <v/>
      </c>
      <c r="L605" t="str">
        <f>IF('Reported Performance Table'!D605="","",IF(AND('Reported Performance Table'!$E605="Yes",OR('Reported Performance Table'!$D605='Master List'!$B$45,'Reported Performance Table'!$D605='Master List'!$B$46,'Reported Performance Table'!$D605='Master List'!$B$47,'Reported Performance Table'!$D605='Master List'!$B$49,'Reported Performance Table'!$D605='Master List'!$B$51,'Reported Performance Table'!$D605='Master List'!$B$115,'Reported Performance Table'!$D605='Master List'!$B$118,'Reported Performance Table'!$D605='Master List'!$B$142)),"LUNA_Dimming","Dimming_Capability_and_Range"))</f>
        <v/>
      </c>
    </row>
    <row r="606" spans="1:12" x14ac:dyDescent="0.3">
      <c r="A606" s="49">
        <v>613</v>
      </c>
      <c r="B606" s="50"/>
      <c r="D606" s="21" t="e">
        <f>VLOOKUP('Reported Performance Table'!C606,'Master List'!$B$22:$C$41,2,FALSE)</f>
        <v>#N/A</v>
      </c>
      <c r="E606" t="e">
        <f>VLOOKUP('Reported Performance Table'!D606,'Master List'!$B$45:$C$143,2,FALSE)</f>
        <v>#N/A</v>
      </c>
      <c r="F606" t="e">
        <f>VLOOKUP('Reported Performance Table'!C606,'Master List'!$B$22:$D$42,3,FALSE)</f>
        <v>#N/A</v>
      </c>
      <c r="G606" s="94" t="e">
        <f>VLOOKUP('Reported Performance Table'!B606,'Master List'!$B$11:$D$19,3,FALSE)</f>
        <v>#N/A</v>
      </c>
      <c r="H606" t="e">
        <f t="shared" si="9"/>
        <v>#N/A</v>
      </c>
      <c r="I606" t="e">
        <f>IF(VLOOKUP('Reported Performance Table'!D606,'Master List'!$B$45:$D$143,3,FALSE)="","No",VLOOKUP('Reported Performance Table'!D606,'Master List'!$B$45:$D$143,3,FALSE))</f>
        <v>#N/A</v>
      </c>
      <c r="J606" s="169" t="str">
        <f>IF('Reported Performance Table'!D606="","",
  IF('Reported Performance Table'!E606="Yes",
   IF('Reported Performance Table'!F606="Premium","Premium_LUNA_CCT","LUNA_CCT"),
   IF('Reported Performance Table'!B606="Outdoor Luminaires",
    IF(OR('Reported Performance Table'!D606="Fuel Pump Canopy Luminaires",'Reported Performance Table'!D606="Sports Lighting"),
     IF('Reported Performance Table'!F606="Premium","Premium_Sports_and_Fuel_Pump_CCT", "Sports_and_Fuel_Pump_CCT"),
     IF('Reported Performance Table'!F606="Premium","Premium_Outdoor_CCT","Outdoor_CCT")),
    IF('Reported Performance Table'!F606="Premium","Premium_CCT","Reported_CCT"))))</f>
        <v/>
      </c>
      <c r="K606" t="str">
        <f>IF('Reported Performance Table'!D606="","",IF(J606="LUNA_CCT",VLOOKUP('Reported Performance Table'!D606,'Master List'!$B$45:$E$143,4,FALSE),"Reported_BUG"))</f>
        <v/>
      </c>
      <c r="L606" t="str">
        <f>IF('Reported Performance Table'!D606="","",IF(AND('Reported Performance Table'!$E606="Yes",OR('Reported Performance Table'!$D606='Master List'!$B$45,'Reported Performance Table'!$D606='Master List'!$B$46,'Reported Performance Table'!$D606='Master List'!$B$47,'Reported Performance Table'!$D606='Master List'!$B$49,'Reported Performance Table'!$D606='Master List'!$B$51,'Reported Performance Table'!$D606='Master List'!$B$115,'Reported Performance Table'!$D606='Master List'!$B$118,'Reported Performance Table'!$D606='Master List'!$B$142)),"LUNA_Dimming","Dimming_Capability_and_Range"))</f>
        <v/>
      </c>
    </row>
    <row r="607" spans="1:12" x14ac:dyDescent="0.3">
      <c r="A607" s="49">
        <v>614</v>
      </c>
      <c r="B607" s="50"/>
      <c r="D607" s="21" t="e">
        <f>VLOOKUP('Reported Performance Table'!C607,'Master List'!$B$22:$C$41,2,FALSE)</f>
        <v>#N/A</v>
      </c>
      <c r="E607" t="e">
        <f>VLOOKUP('Reported Performance Table'!D607,'Master List'!$B$45:$C$143,2,FALSE)</f>
        <v>#N/A</v>
      </c>
      <c r="F607" t="e">
        <f>VLOOKUP('Reported Performance Table'!C607,'Master List'!$B$22:$D$42,3,FALSE)</f>
        <v>#N/A</v>
      </c>
      <c r="G607" s="94" t="e">
        <f>VLOOKUP('Reported Performance Table'!B607,'Master List'!$B$11:$D$19,3,FALSE)</f>
        <v>#N/A</v>
      </c>
      <c r="H607" t="e">
        <f t="shared" si="9"/>
        <v>#N/A</v>
      </c>
      <c r="I607" t="e">
        <f>IF(VLOOKUP('Reported Performance Table'!D607,'Master List'!$B$45:$D$143,3,FALSE)="","No",VLOOKUP('Reported Performance Table'!D607,'Master List'!$B$45:$D$143,3,FALSE))</f>
        <v>#N/A</v>
      </c>
      <c r="J607" s="169" t="str">
        <f>IF('Reported Performance Table'!D607="","",
  IF('Reported Performance Table'!E607="Yes",
   IF('Reported Performance Table'!F607="Premium","Premium_LUNA_CCT","LUNA_CCT"),
   IF('Reported Performance Table'!B607="Outdoor Luminaires",
    IF(OR('Reported Performance Table'!D607="Fuel Pump Canopy Luminaires",'Reported Performance Table'!D607="Sports Lighting"),
     IF('Reported Performance Table'!F607="Premium","Premium_Sports_and_Fuel_Pump_CCT", "Sports_and_Fuel_Pump_CCT"),
     IF('Reported Performance Table'!F607="Premium","Premium_Outdoor_CCT","Outdoor_CCT")),
    IF('Reported Performance Table'!F607="Premium","Premium_CCT","Reported_CCT"))))</f>
        <v/>
      </c>
      <c r="K607" t="str">
        <f>IF('Reported Performance Table'!D607="","",IF(J607="LUNA_CCT",VLOOKUP('Reported Performance Table'!D607,'Master List'!$B$45:$E$143,4,FALSE),"Reported_BUG"))</f>
        <v/>
      </c>
      <c r="L607" t="str">
        <f>IF('Reported Performance Table'!D607="","",IF(AND('Reported Performance Table'!$E607="Yes",OR('Reported Performance Table'!$D607='Master List'!$B$45,'Reported Performance Table'!$D607='Master List'!$B$46,'Reported Performance Table'!$D607='Master List'!$B$47,'Reported Performance Table'!$D607='Master List'!$B$49,'Reported Performance Table'!$D607='Master List'!$B$51,'Reported Performance Table'!$D607='Master List'!$B$115,'Reported Performance Table'!$D607='Master List'!$B$118,'Reported Performance Table'!$D607='Master List'!$B$142)),"LUNA_Dimming","Dimming_Capability_and_Range"))</f>
        <v/>
      </c>
    </row>
    <row r="608" spans="1:12" x14ac:dyDescent="0.3">
      <c r="A608" s="49">
        <v>615</v>
      </c>
      <c r="B608" s="50"/>
      <c r="D608" s="21" t="e">
        <f>VLOOKUP('Reported Performance Table'!C608,'Master List'!$B$22:$C$41,2,FALSE)</f>
        <v>#N/A</v>
      </c>
      <c r="E608" t="e">
        <f>VLOOKUP('Reported Performance Table'!D608,'Master List'!$B$45:$C$143,2,FALSE)</f>
        <v>#N/A</v>
      </c>
      <c r="F608" t="e">
        <f>VLOOKUP('Reported Performance Table'!C608,'Master List'!$B$22:$D$42,3,FALSE)</f>
        <v>#N/A</v>
      </c>
      <c r="G608" s="94" t="e">
        <f>VLOOKUP('Reported Performance Table'!B608,'Master List'!$B$11:$D$19,3,FALSE)</f>
        <v>#N/A</v>
      </c>
      <c r="H608" t="e">
        <f t="shared" si="9"/>
        <v>#N/A</v>
      </c>
      <c r="I608" t="e">
        <f>IF(VLOOKUP('Reported Performance Table'!D608,'Master List'!$B$45:$D$143,3,FALSE)="","No",VLOOKUP('Reported Performance Table'!D608,'Master List'!$B$45:$D$143,3,FALSE))</f>
        <v>#N/A</v>
      </c>
      <c r="J608" s="169" t="str">
        <f>IF('Reported Performance Table'!D608="","",
  IF('Reported Performance Table'!E608="Yes",
   IF('Reported Performance Table'!F608="Premium","Premium_LUNA_CCT","LUNA_CCT"),
   IF('Reported Performance Table'!B608="Outdoor Luminaires",
    IF(OR('Reported Performance Table'!D608="Fuel Pump Canopy Luminaires",'Reported Performance Table'!D608="Sports Lighting"),
     IF('Reported Performance Table'!F608="Premium","Premium_Sports_and_Fuel_Pump_CCT", "Sports_and_Fuel_Pump_CCT"),
     IF('Reported Performance Table'!F608="Premium","Premium_Outdoor_CCT","Outdoor_CCT")),
    IF('Reported Performance Table'!F608="Premium","Premium_CCT","Reported_CCT"))))</f>
        <v/>
      </c>
      <c r="K608" t="str">
        <f>IF('Reported Performance Table'!D608="","",IF(J608="LUNA_CCT",VLOOKUP('Reported Performance Table'!D608,'Master List'!$B$45:$E$143,4,FALSE),"Reported_BUG"))</f>
        <v/>
      </c>
      <c r="L608" t="str">
        <f>IF('Reported Performance Table'!D608="","",IF(AND('Reported Performance Table'!$E608="Yes",OR('Reported Performance Table'!$D608='Master List'!$B$45,'Reported Performance Table'!$D608='Master List'!$B$46,'Reported Performance Table'!$D608='Master List'!$B$47,'Reported Performance Table'!$D608='Master List'!$B$49,'Reported Performance Table'!$D608='Master List'!$B$51,'Reported Performance Table'!$D608='Master List'!$B$115,'Reported Performance Table'!$D608='Master List'!$B$118,'Reported Performance Table'!$D608='Master List'!$B$142)),"LUNA_Dimming","Dimming_Capability_and_Range"))</f>
        <v/>
      </c>
    </row>
    <row r="609" spans="1:12" x14ac:dyDescent="0.3">
      <c r="A609" s="49">
        <v>616</v>
      </c>
      <c r="B609" s="50"/>
      <c r="D609" s="21" t="e">
        <f>VLOOKUP('Reported Performance Table'!C609,'Master List'!$B$22:$C$41,2,FALSE)</f>
        <v>#N/A</v>
      </c>
      <c r="E609" t="e">
        <f>VLOOKUP('Reported Performance Table'!D609,'Master List'!$B$45:$C$143,2,FALSE)</f>
        <v>#N/A</v>
      </c>
      <c r="F609" t="e">
        <f>VLOOKUP('Reported Performance Table'!C609,'Master List'!$B$22:$D$42,3,FALSE)</f>
        <v>#N/A</v>
      </c>
      <c r="G609" s="94" t="e">
        <f>VLOOKUP('Reported Performance Table'!B609,'Master List'!$B$11:$D$19,3,FALSE)</f>
        <v>#N/A</v>
      </c>
      <c r="H609" t="e">
        <f t="shared" si="9"/>
        <v>#N/A</v>
      </c>
      <c r="I609" t="e">
        <f>IF(VLOOKUP('Reported Performance Table'!D609,'Master List'!$B$45:$D$143,3,FALSE)="","No",VLOOKUP('Reported Performance Table'!D609,'Master List'!$B$45:$D$143,3,FALSE))</f>
        <v>#N/A</v>
      </c>
      <c r="J609" s="169" t="str">
        <f>IF('Reported Performance Table'!D609="","",
  IF('Reported Performance Table'!E609="Yes",
   IF('Reported Performance Table'!F609="Premium","Premium_LUNA_CCT","LUNA_CCT"),
   IF('Reported Performance Table'!B609="Outdoor Luminaires",
    IF(OR('Reported Performance Table'!D609="Fuel Pump Canopy Luminaires",'Reported Performance Table'!D609="Sports Lighting"),
     IF('Reported Performance Table'!F609="Premium","Premium_Sports_and_Fuel_Pump_CCT", "Sports_and_Fuel_Pump_CCT"),
     IF('Reported Performance Table'!F609="Premium","Premium_Outdoor_CCT","Outdoor_CCT")),
    IF('Reported Performance Table'!F609="Premium","Premium_CCT","Reported_CCT"))))</f>
        <v/>
      </c>
      <c r="K609" t="str">
        <f>IF('Reported Performance Table'!D609="","",IF(J609="LUNA_CCT",VLOOKUP('Reported Performance Table'!D609,'Master List'!$B$45:$E$143,4,FALSE),"Reported_BUG"))</f>
        <v/>
      </c>
      <c r="L609" t="str">
        <f>IF('Reported Performance Table'!D609="","",IF(AND('Reported Performance Table'!$E609="Yes",OR('Reported Performance Table'!$D609='Master List'!$B$45,'Reported Performance Table'!$D609='Master List'!$B$46,'Reported Performance Table'!$D609='Master List'!$B$47,'Reported Performance Table'!$D609='Master List'!$B$49,'Reported Performance Table'!$D609='Master List'!$B$51,'Reported Performance Table'!$D609='Master List'!$B$115,'Reported Performance Table'!$D609='Master List'!$B$118,'Reported Performance Table'!$D609='Master List'!$B$142)),"LUNA_Dimming","Dimming_Capability_and_Range"))</f>
        <v/>
      </c>
    </row>
    <row r="610" spans="1:12" x14ac:dyDescent="0.3">
      <c r="A610" s="49">
        <v>617</v>
      </c>
      <c r="B610" s="50"/>
      <c r="D610" s="21" t="e">
        <f>VLOOKUP('Reported Performance Table'!C610,'Master List'!$B$22:$C$41,2,FALSE)</f>
        <v>#N/A</v>
      </c>
      <c r="E610" t="e">
        <f>VLOOKUP('Reported Performance Table'!D610,'Master List'!$B$45:$C$143,2,FALSE)</f>
        <v>#N/A</v>
      </c>
      <c r="F610" t="e">
        <f>VLOOKUP('Reported Performance Table'!C610,'Master List'!$B$22:$D$42,3,FALSE)</f>
        <v>#N/A</v>
      </c>
      <c r="G610" s="94" t="e">
        <f>VLOOKUP('Reported Performance Table'!B610,'Master List'!$B$11:$D$19,3,FALSE)</f>
        <v>#N/A</v>
      </c>
      <c r="H610" t="e">
        <f t="shared" si="9"/>
        <v>#N/A</v>
      </c>
      <c r="I610" t="e">
        <f>IF(VLOOKUP('Reported Performance Table'!D610,'Master List'!$B$45:$D$143,3,FALSE)="","No",VLOOKUP('Reported Performance Table'!D610,'Master List'!$B$45:$D$143,3,FALSE))</f>
        <v>#N/A</v>
      </c>
      <c r="J610" s="169" t="str">
        <f>IF('Reported Performance Table'!D610="","",
  IF('Reported Performance Table'!E610="Yes",
   IF('Reported Performance Table'!F610="Premium","Premium_LUNA_CCT","LUNA_CCT"),
   IF('Reported Performance Table'!B610="Outdoor Luminaires",
    IF(OR('Reported Performance Table'!D610="Fuel Pump Canopy Luminaires",'Reported Performance Table'!D610="Sports Lighting"),
     IF('Reported Performance Table'!F610="Premium","Premium_Sports_and_Fuel_Pump_CCT", "Sports_and_Fuel_Pump_CCT"),
     IF('Reported Performance Table'!F610="Premium","Premium_Outdoor_CCT","Outdoor_CCT")),
    IF('Reported Performance Table'!F610="Premium","Premium_CCT","Reported_CCT"))))</f>
        <v/>
      </c>
      <c r="K610" t="str">
        <f>IF('Reported Performance Table'!D610="","",IF(J610="LUNA_CCT",VLOOKUP('Reported Performance Table'!D610,'Master List'!$B$45:$E$143,4,FALSE),"Reported_BUG"))</f>
        <v/>
      </c>
      <c r="L610" t="str">
        <f>IF('Reported Performance Table'!D610="","",IF(AND('Reported Performance Table'!$E610="Yes",OR('Reported Performance Table'!$D610='Master List'!$B$45,'Reported Performance Table'!$D610='Master List'!$B$46,'Reported Performance Table'!$D610='Master List'!$B$47,'Reported Performance Table'!$D610='Master List'!$B$49,'Reported Performance Table'!$D610='Master List'!$B$51,'Reported Performance Table'!$D610='Master List'!$B$115,'Reported Performance Table'!$D610='Master List'!$B$118,'Reported Performance Table'!$D610='Master List'!$B$142)),"LUNA_Dimming","Dimming_Capability_and_Range"))</f>
        <v/>
      </c>
    </row>
    <row r="611" spans="1:12" x14ac:dyDescent="0.3">
      <c r="A611" s="49">
        <v>618</v>
      </c>
      <c r="B611" s="50"/>
      <c r="D611" s="21" t="e">
        <f>VLOOKUP('Reported Performance Table'!C611,'Master List'!$B$22:$C$41,2,FALSE)</f>
        <v>#N/A</v>
      </c>
      <c r="E611" t="e">
        <f>VLOOKUP('Reported Performance Table'!D611,'Master List'!$B$45:$C$143,2,FALSE)</f>
        <v>#N/A</v>
      </c>
      <c r="F611" t="e">
        <f>VLOOKUP('Reported Performance Table'!C611,'Master List'!$B$22:$D$42,3,FALSE)</f>
        <v>#N/A</v>
      </c>
      <c r="G611" s="94" t="e">
        <f>VLOOKUP('Reported Performance Table'!B611,'Master List'!$B$11:$D$19,3,FALSE)</f>
        <v>#N/A</v>
      </c>
      <c r="H611" t="e">
        <f t="shared" si="9"/>
        <v>#N/A</v>
      </c>
      <c r="I611" t="e">
        <f>IF(VLOOKUP('Reported Performance Table'!D611,'Master List'!$B$45:$D$143,3,FALSE)="","No",VLOOKUP('Reported Performance Table'!D611,'Master List'!$B$45:$D$143,3,FALSE))</f>
        <v>#N/A</v>
      </c>
      <c r="J611" s="169" t="str">
        <f>IF('Reported Performance Table'!D611="","",
  IF('Reported Performance Table'!E611="Yes",
   IF('Reported Performance Table'!F611="Premium","Premium_LUNA_CCT","LUNA_CCT"),
   IF('Reported Performance Table'!B611="Outdoor Luminaires",
    IF(OR('Reported Performance Table'!D611="Fuel Pump Canopy Luminaires",'Reported Performance Table'!D611="Sports Lighting"),
     IF('Reported Performance Table'!F611="Premium","Premium_Sports_and_Fuel_Pump_CCT", "Sports_and_Fuel_Pump_CCT"),
     IF('Reported Performance Table'!F611="Premium","Premium_Outdoor_CCT","Outdoor_CCT")),
    IF('Reported Performance Table'!F611="Premium","Premium_CCT","Reported_CCT"))))</f>
        <v/>
      </c>
      <c r="K611" t="str">
        <f>IF('Reported Performance Table'!D611="","",IF(J611="LUNA_CCT",VLOOKUP('Reported Performance Table'!D611,'Master List'!$B$45:$E$143,4,FALSE),"Reported_BUG"))</f>
        <v/>
      </c>
      <c r="L611" t="str">
        <f>IF('Reported Performance Table'!D611="","",IF(AND('Reported Performance Table'!$E611="Yes",OR('Reported Performance Table'!$D611='Master List'!$B$45,'Reported Performance Table'!$D611='Master List'!$B$46,'Reported Performance Table'!$D611='Master List'!$B$47,'Reported Performance Table'!$D611='Master List'!$B$49,'Reported Performance Table'!$D611='Master List'!$B$51,'Reported Performance Table'!$D611='Master List'!$B$115,'Reported Performance Table'!$D611='Master List'!$B$118,'Reported Performance Table'!$D611='Master List'!$B$142)),"LUNA_Dimming","Dimming_Capability_and_Range"))</f>
        <v/>
      </c>
    </row>
    <row r="612" spans="1:12" x14ac:dyDescent="0.3">
      <c r="A612" s="49">
        <v>619</v>
      </c>
      <c r="B612" s="50"/>
      <c r="D612" s="21" t="e">
        <f>VLOOKUP('Reported Performance Table'!C612,'Master List'!$B$22:$C$41,2,FALSE)</f>
        <v>#N/A</v>
      </c>
      <c r="E612" t="e">
        <f>VLOOKUP('Reported Performance Table'!D612,'Master List'!$B$45:$C$143,2,FALSE)</f>
        <v>#N/A</v>
      </c>
      <c r="F612" t="e">
        <f>VLOOKUP('Reported Performance Table'!C612,'Master List'!$B$22:$D$42,3,FALSE)</f>
        <v>#N/A</v>
      </c>
      <c r="G612" s="94" t="e">
        <f>VLOOKUP('Reported Performance Table'!B612,'Master List'!$B$11:$D$19,3,FALSE)</f>
        <v>#N/A</v>
      </c>
      <c r="H612" t="e">
        <f t="shared" si="9"/>
        <v>#N/A</v>
      </c>
      <c r="I612" t="e">
        <f>IF(VLOOKUP('Reported Performance Table'!D612,'Master List'!$B$45:$D$143,3,FALSE)="","No",VLOOKUP('Reported Performance Table'!D612,'Master List'!$B$45:$D$143,3,FALSE))</f>
        <v>#N/A</v>
      </c>
      <c r="J612" s="169" t="str">
        <f>IF('Reported Performance Table'!D612="","",
  IF('Reported Performance Table'!E612="Yes",
   IF('Reported Performance Table'!F612="Premium","Premium_LUNA_CCT","LUNA_CCT"),
   IF('Reported Performance Table'!B612="Outdoor Luminaires",
    IF(OR('Reported Performance Table'!D612="Fuel Pump Canopy Luminaires",'Reported Performance Table'!D612="Sports Lighting"),
     IF('Reported Performance Table'!F612="Premium","Premium_Sports_and_Fuel_Pump_CCT", "Sports_and_Fuel_Pump_CCT"),
     IF('Reported Performance Table'!F612="Premium","Premium_Outdoor_CCT","Outdoor_CCT")),
    IF('Reported Performance Table'!F612="Premium","Premium_CCT","Reported_CCT"))))</f>
        <v/>
      </c>
      <c r="K612" t="str">
        <f>IF('Reported Performance Table'!D612="","",IF(J612="LUNA_CCT",VLOOKUP('Reported Performance Table'!D612,'Master List'!$B$45:$E$143,4,FALSE),"Reported_BUG"))</f>
        <v/>
      </c>
      <c r="L612" t="str">
        <f>IF('Reported Performance Table'!D612="","",IF(AND('Reported Performance Table'!$E612="Yes",OR('Reported Performance Table'!$D612='Master List'!$B$45,'Reported Performance Table'!$D612='Master List'!$B$46,'Reported Performance Table'!$D612='Master List'!$B$47,'Reported Performance Table'!$D612='Master List'!$B$49,'Reported Performance Table'!$D612='Master List'!$B$51,'Reported Performance Table'!$D612='Master List'!$B$115,'Reported Performance Table'!$D612='Master List'!$B$118,'Reported Performance Table'!$D612='Master List'!$B$142)),"LUNA_Dimming","Dimming_Capability_and_Range"))</f>
        <v/>
      </c>
    </row>
    <row r="613" spans="1:12" x14ac:dyDescent="0.3">
      <c r="A613" s="49">
        <v>620</v>
      </c>
      <c r="B613" s="50"/>
      <c r="D613" s="21" t="e">
        <f>VLOOKUP('Reported Performance Table'!C613,'Master List'!$B$22:$C$41,2,FALSE)</f>
        <v>#N/A</v>
      </c>
      <c r="E613" t="e">
        <f>VLOOKUP('Reported Performance Table'!D613,'Master List'!$B$45:$C$143,2,FALSE)</f>
        <v>#N/A</v>
      </c>
      <c r="F613" t="e">
        <f>VLOOKUP('Reported Performance Table'!C613,'Master List'!$B$22:$D$42,3,FALSE)</f>
        <v>#N/A</v>
      </c>
      <c r="G613" s="94" t="e">
        <f>VLOOKUP('Reported Performance Table'!B613,'Master List'!$B$11:$D$19,3,FALSE)</f>
        <v>#N/A</v>
      </c>
      <c r="H613" t="e">
        <f t="shared" si="9"/>
        <v>#N/A</v>
      </c>
      <c r="I613" t="e">
        <f>IF(VLOOKUP('Reported Performance Table'!D613,'Master List'!$B$45:$D$143,3,FALSE)="","No",VLOOKUP('Reported Performance Table'!D613,'Master List'!$B$45:$D$143,3,FALSE))</f>
        <v>#N/A</v>
      </c>
      <c r="J613" s="169" t="str">
        <f>IF('Reported Performance Table'!D613="","",
  IF('Reported Performance Table'!E613="Yes",
   IF('Reported Performance Table'!F613="Premium","Premium_LUNA_CCT","LUNA_CCT"),
   IF('Reported Performance Table'!B613="Outdoor Luminaires",
    IF(OR('Reported Performance Table'!D613="Fuel Pump Canopy Luminaires",'Reported Performance Table'!D613="Sports Lighting"),
     IF('Reported Performance Table'!F613="Premium","Premium_Sports_and_Fuel_Pump_CCT", "Sports_and_Fuel_Pump_CCT"),
     IF('Reported Performance Table'!F613="Premium","Premium_Outdoor_CCT","Outdoor_CCT")),
    IF('Reported Performance Table'!F613="Premium","Premium_CCT","Reported_CCT"))))</f>
        <v/>
      </c>
      <c r="K613" t="str">
        <f>IF('Reported Performance Table'!D613="","",IF(J613="LUNA_CCT",VLOOKUP('Reported Performance Table'!D613,'Master List'!$B$45:$E$143,4,FALSE),"Reported_BUG"))</f>
        <v/>
      </c>
      <c r="L613" t="str">
        <f>IF('Reported Performance Table'!D613="","",IF(AND('Reported Performance Table'!$E613="Yes",OR('Reported Performance Table'!$D613='Master List'!$B$45,'Reported Performance Table'!$D613='Master List'!$B$46,'Reported Performance Table'!$D613='Master List'!$B$47,'Reported Performance Table'!$D613='Master List'!$B$49,'Reported Performance Table'!$D613='Master List'!$B$51,'Reported Performance Table'!$D613='Master List'!$B$115,'Reported Performance Table'!$D613='Master List'!$B$118,'Reported Performance Table'!$D613='Master List'!$B$142)),"LUNA_Dimming","Dimming_Capability_and_Range"))</f>
        <v/>
      </c>
    </row>
    <row r="614" spans="1:12" x14ac:dyDescent="0.3">
      <c r="A614" s="49">
        <v>621</v>
      </c>
      <c r="B614" s="50"/>
      <c r="D614" s="21" t="e">
        <f>VLOOKUP('Reported Performance Table'!C614,'Master List'!$B$22:$C$41,2,FALSE)</f>
        <v>#N/A</v>
      </c>
      <c r="E614" t="e">
        <f>VLOOKUP('Reported Performance Table'!D614,'Master List'!$B$45:$C$143,2,FALSE)</f>
        <v>#N/A</v>
      </c>
      <c r="F614" t="e">
        <f>VLOOKUP('Reported Performance Table'!C614,'Master List'!$B$22:$D$42,3,FALSE)</f>
        <v>#N/A</v>
      </c>
      <c r="G614" s="94" t="e">
        <f>VLOOKUP('Reported Performance Table'!B614,'Master List'!$B$11:$D$19,3,FALSE)</f>
        <v>#N/A</v>
      </c>
      <c r="H614" t="e">
        <f t="shared" si="9"/>
        <v>#N/A</v>
      </c>
      <c r="I614" t="e">
        <f>IF(VLOOKUP('Reported Performance Table'!D614,'Master List'!$B$45:$D$143,3,FALSE)="","No",VLOOKUP('Reported Performance Table'!D614,'Master List'!$B$45:$D$143,3,FALSE))</f>
        <v>#N/A</v>
      </c>
      <c r="J614" s="169" t="str">
        <f>IF('Reported Performance Table'!D614="","",
  IF('Reported Performance Table'!E614="Yes",
   IF('Reported Performance Table'!F614="Premium","Premium_LUNA_CCT","LUNA_CCT"),
   IF('Reported Performance Table'!B614="Outdoor Luminaires",
    IF(OR('Reported Performance Table'!D614="Fuel Pump Canopy Luminaires",'Reported Performance Table'!D614="Sports Lighting"),
     IF('Reported Performance Table'!F614="Premium","Premium_Sports_and_Fuel_Pump_CCT", "Sports_and_Fuel_Pump_CCT"),
     IF('Reported Performance Table'!F614="Premium","Premium_Outdoor_CCT","Outdoor_CCT")),
    IF('Reported Performance Table'!F614="Premium","Premium_CCT","Reported_CCT"))))</f>
        <v/>
      </c>
      <c r="K614" t="str">
        <f>IF('Reported Performance Table'!D614="","",IF(J614="LUNA_CCT",VLOOKUP('Reported Performance Table'!D614,'Master List'!$B$45:$E$143,4,FALSE),"Reported_BUG"))</f>
        <v/>
      </c>
      <c r="L614" t="str">
        <f>IF('Reported Performance Table'!D614="","",IF(AND('Reported Performance Table'!$E614="Yes",OR('Reported Performance Table'!$D614='Master List'!$B$45,'Reported Performance Table'!$D614='Master List'!$B$46,'Reported Performance Table'!$D614='Master List'!$B$47,'Reported Performance Table'!$D614='Master List'!$B$49,'Reported Performance Table'!$D614='Master List'!$B$51,'Reported Performance Table'!$D614='Master List'!$B$115,'Reported Performance Table'!$D614='Master List'!$B$118,'Reported Performance Table'!$D614='Master List'!$B$142)),"LUNA_Dimming","Dimming_Capability_and_Range"))</f>
        <v/>
      </c>
    </row>
    <row r="615" spans="1:12" x14ac:dyDescent="0.3">
      <c r="A615" s="49">
        <v>622</v>
      </c>
      <c r="B615" s="50"/>
      <c r="D615" s="21" t="e">
        <f>VLOOKUP('Reported Performance Table'!C615,'Master List'!$B$22:$C$41,2,FALSE)</f>
        <v>#N/A</v>
      </c>
      <c r="E615" t="e">
        <f>VLOOKUP('Reported Performance Table'!D615,'Master List'!$B$45:$C$143,2,FALSE)</f>
        <v>#N/A</v>
      </c>
      <c r="F615" t="e">
        <f>VLOOKUP('Reported Performance Table'!C615,'Master List'!$B$22:$D$42,3,FALSE)</f>
        <v>#N/A</v>
      </c>
      <c r="G615" s="94" t="e">
        <f>VLOOKUP('Reported Performance Table'!B615,'Master List'!$B$11:$D$19,3,FALSE)</f>
        <v>#N/A</v>
      </c>
      <c r="H615" t="e">
        <f t="shared" si="9"/>
        <v>#N/A</v>
      </c>
      <c r="I615" t="e">
        <f>IF(VLOOKUP('Reported Performance Table'!D615,'Master List'!$B$45:$D$143,3,FALSE)="","No",VLOOKUP('Reported Performance Table'!D615,'Master List'!$B$45:$D$143,3,FALSE))</f>
        <v>#N/A</v>
      </c>
      <c r="J615" s="169" t="str">
        <f>IF('Reported Performance Table'!D615="","",
  IF('Reported Performance Table'!E615="Yes",
   IF('Reported Performance Table'!F615="Premium","Premium_LUNA_CCT","LUNA_CCT"),
   IF('Reported Performance Table'!B615="Outdoor Luminaires",
    IF(OR('Reported Performance Table'!D615="Fuel Pump Canopy Luminaires",'Reported Performance Table'!D615="Sports Lighting"),
     IF('Reported Performance Table'!F615="Premium","Premium_Sports_and_Fuel_Pump_CCT", "Sports_and_Fuel_Pump_CCT"),
     IF('Reported Performance Table'!F615="Premium","Premium_Outdoor_CCT","Outdoor_CCT")),
    IF('Reported Performance Table'!F615="Premium","Premium_CCT","Reported_CCT"))))</f>
        <v/>
      </c>
      <c r="K615" t="str">
        <f>IF('Reported Performance Table'!D615="","",IF(J615="LUNA_CCT",VLOOKUP('Reported Performance Table'!D615,'Master List'!$B$45:$E$143,4,FALSE),"Reported_BUG"))</f>
        <v/>
      </c>
      <c r="L615" t="str">
        <f>IF('Reported Performance Table'!D615="","",IF(AND('Reported Performance Table'!$E615="Yes",OR('Reported Performance Table'!$D615='Master List'!$B$45,'Reported Performance Table'!$D615='Master List'!$B$46,'Reported Performance Table'!$D615='Master List'!$B$47,'Reported Performance Table'!$D615='Master List'!$B$49,'Reported Performance Table'!$D615='Master List'!$B$51,'Reported Performance Table'!$D615='Master List'!$B$115,'Reported Performance Table'!$D615='Master List'!$B$118,'Reported Performance Table'!$D615='Master List'!$B$142)),"LUNA_Dimming","Dimming_Capability_and_Range"))</f>
        <v/>
      </c>
    </row>
    <row r="616" spans="1:12" x14ac:dyDescent="0.3">
      <c r="A616" s="49">
        <v>623</v>
      </c>
      <c r="B616" s="50"/>
      <c r="D616" s="21" t="e">
        <f>VLOOKUP('Reported Performance Table'!C616,'Master List'!$B$22:$C$41,2,FALSE)</f>
        <v>#N/A</v>
      </c>
      <c r="E616" t="e">
        <f>VLOOKUP('Reported Performance Table'!D616,'Master List'!$B$45:$C$143,2,FALSE)</f>
        <v>#N/A</v>
      </c>
      <c r="F616" t="e">
        <f>VLOOKUP('Reported Performance Table'!C616,'Master List'!$B$22:$D$42,3,FALSE)</f>
        <v>#N/A</v>
      </c>
      <c r="G616" s="94" t="e">
        <f>VLOOKUP('Reported Performance Table'!B616,'Master List'!$B$11:$D$19,3,FALSE)</f>
        <v>#N/A</v>
      </c>
      <c r="H616" t="e">
        <f t="shared" si="9"/>
        <v>#N/A</v>
      </c>
      <c r="I616" t="e">
        <f>IF(VLOOKUP('Reported Performance Table'!D616,'Master List'!$B$45:$D$143,3,FALSE)="","No",VLOOKUP('Reported Performance Table'!D616,'Master List'!$B$45:$D$143,3,FALSE))</f>
        <v>#N/A</v>
      </c>
      <c r="J616" s="169" t="str">
        <f>IF('Reported Performance Table'!D616="","",
  IF('Reported Performance Table'!E616="Yes",
   IF('Reported Performance Table'!F616="Premium","Premium_LUNA_CCT","LUNA_CCT"),
   IF('Reported Performance Table'!B616="Outdoor Luminaires",
    IF(OR('Reported Performance Table'!D616="Fuel Pump Canopy Luminaires",'Reported Performance Table'!D616="Sports Lighting"),
     IF('Reported Performance Table'!F616="Premium","Premium_Sports_and_Fuel_Pump_CCT", "Sports_and_Fuel_Pump_CCT"),
     IF('Reported Performance Table'!F616="Premium","Premium_Outdoor_CCT","Outdoor_CCT")),
    IF('Reported Performance Table'!F616="Premium","Premium_CCT","Reported_CCT"))))</f>
        <v/>
      </c>
      <c r="K616" t="str">
        <f>IF('Reported Performance Table'!D616="","",IF(J616="LUNA_CCT",VLOOKUP('Reported Performance Table'!D616,'Master List'!$B$45:$E$143,4,FALSE),"Reported_BUG"))</f>
        <v/>
      </c>
      <c r="L616" t="str">
        <f>IF('Reported Performance Table'!D616="","",IF(AND('Reported Performance Table'!$E616="Yes",OR('Reported Performance Table'!$D616='Master List'!$B$45,'Reported Performance Table'!$D616='Master List'!$B$46,'Reported Performance Table'!$D616='Master List'!$B$47,'Reported Performance Table'!$D616='Master List'!$B$49,'Reported Performance Table'!$D616='Master List'!$B$51,'Reported Performance Table'!$D616='Master List'!$B$115,'Reported Performance Table'!$D616='Master List'!$B$118,'Reported Performance Table'!$D616='Master List'!$B$142)),"LUNA_Dimming","Dimming_Capability_and_Range"))</f>
        <v/>
      </c>
    </row>
    <row r="617" spans="1:12" x14ac:dyDescent="0.3">
      <c r="A617" s="49">
        <v>624</v>
      </c>
      <c r="B617" s="50"/>
      <c r="D617" s="21" t="e">
        <f>VLOOKUP('Reported Performance Table'!C617,'Master List'!$B$22:$C$41,2,FALSE)</f>
        <v>#N/A</v>
      </c>
      <c r="E617" t="e">
        <f>VLOOKUP('Reported Performance Table'!D617,'Master List'!$B$45:$C$143,2,FALSE)</f>
        <v>#N/A</v>
      </c>
      <c r="F617" t="e">
        <f>VLOOKUP('Reported Performance Table'!C617,'Master List'!$B$22:$D$42,3,FALSE)</f>
        <v>#N/A</v>
      </c>
      <c r="G617" s="94" t="e">
        <f>VLOOKUP('Reported Performance Table'!B617,'Master List'!$B$11:$D$19,3,FALSE)</f>
        <v>#N/A</v>
      </c>
      <c r="H617" t="e">
        <f t="shared" si="9"/>
        <v>#N/A</v>
      </c>
      <c r="I617" t="e">
        <f>IF(VLOOKUP('Reported Performance Table'!D617,'Master List'!$B$45:$D$143,3,FALSE)="","No",VLOOKUP('Reported Performance Table'!D617,'Master List'!$B$45:$D$143,3,FALSE))</f>
        <v>#N/A</v>
      </c>
      <c r="J617" s="169" t="str">
        <f>IF('Reported Performance Table'!D617="","",
  IF('Reported Performance Table'!E617="Yes",
   IF('Reported Performance Table'!F617="Premium","Premium_LUNA_CCT","LUNA_CCT"),
   IF('Reported Performance Table'!B617="Outdoor Luminaires",
    IF(OR('Reported Performance Table'!D617="Fuel Pump Canopy Luminaires",'Reported Performance Table'!D617="Sports Lighting"),
     IF('Reported Performance Table'!F617="Premium","Premium_Sports_and_Fuel_Pump_CCT", "Sports_and_Fuel_Pump_CCT"),
     IF('Reported Performance Table'!F617="Premium","Premium_Outdoor_CCT","Outdoor_CCT")),
    IF('Reported Performance Table'!F617="Premium","Premium_CCT","Reported_CCT"))))</f>
        <v/>
      </c>
      <c r="K617" t="str">
        <f>IF('Reported Performance Table'!D617="","",IF(J617="LUNA_CCT",VLOOKUP('Reported Performance Table'!D617,'Master List'!$B$45:$E$143,4,FALSE),"Reported_BUG"))</f>
        <v/>
      </c>
      <c r="L617" t="str">
        <f>IF('Reported Performance Table'!D617="","",IF(AND('Reported Performance Table'!$E617="Yes",OR('Reported Performance Table'!$D617='Master List'!$B$45,'Reported Performance Table'!$D617='Master List'!$B$46,'Reported Performance Table'!$D617='Master List'!$B$47,'Reported Performance Table'!$D617='Master List'!$B$49,'Reported Performance Table'!$D617='Master List'!$B$51,'Reported Performance Table'!$D617='Master List'!$B$115,'Reported Performance Table'!$D617='Master List'!$B$118,'Reported Performance Table'!$D617='Master List'!$B$142)),"LUNA_Dimming","Dimming_Capability_and_Range"))</f>
        <v/>
      </c>
    </row>
    <row r="618" spans="1:12" x14ac:dyDescent="0.3">
      <c r="A618" s="49">
        <v>625</v>
      </c>
      <c r="B618" s="50"/>
      <c r="D618" s="21" t="e">
        <f>VLOOKUP('Reported Performance Table'!C618,'Master List'!$B$22:$C$41,2,FALSE)</f>
        <v>#N/A</v>
      </c>
      <c r="E618" t="e">
        <f>VLOOKUP('Reported Performance Table'!D618,'Master List'!$B$45:$C$143,2,FALSE)</f>
        <v>#N/A</v>
      </c>
      <c r="F618" t="e">
        <f>VLOOKUP('Reported Performance Table'!C618,'Master List'!$B$22:$D$42,3,FALSE)</f>
        <v>#N/A</v>
      </c>
      <c r="G618" s="94" t="e">
        <f>VLOOKUP('Reported Performance Table'!B618,'Master List'!$B$11:$D$19,3,FALSE)</f>
        <v>#N/A</v>
      </c>
      <c r="H618" t="e">
        <f t="shared" si="9"/>
        <v>#N/A</v>
      </c>
      <c r="I618" t="e">
        <f>IF(VLOOKUP('Reported Performance Table'!D618,'Master List'!$B$45:$D$143,3,FALSE)="","No",VLOOKUP('Reported Performance Table'!D618,'Master List'!$B$45:$D$143,3,FALSE))</f>
        <v>#N/A</v>
      </c>
      <c r="J618" s="169" t="str">
        <f>IF('Reported Performance Table'!D618="","",
  IF('Reported Performance Table'!E618="Yes",
   IF('Reported Performance Table'!F618="Premium","Premium_LUNA_CCT","LUNA_CCT"),
   IF('Reported Performance Table'!B618="Outdoor Luminaires",
    IF(OR('Reported Performance Table'!D618="Fuel Pump Canopy Luminaires",'Reported Performance Table'!D618="Sports Lighting"),
     IF('Reported Performance Table'!F618="Premium","Premium_Sports_and_Fuel_Pump_CCT", "Sports_and_Fuel_Pump_CCT"),
     IF('Reported Performance Table'!F618="Premium","Premium_Outdoor_CCT","Outdoor_CCT")),
    IF('Reported Performance Table'!F618="Premium","Premium_CCT","Reported_CCT"))))</f>
        <v/>
      </c>
      <c r="K618" t="str">
        <f>IF('Reported Performance Table'!D618="","",IF(J618="LUNA_CCT",VLOOKUP('Reported Performance Table'!D618,'Master List'!$B$45:$E$143,4,FALSE),"Reported_BUG"))</f>
        <v/>
      </c>
      <c r="L618" t="str">
        <f>IF('Reported Performance Table'!D618="","",IF(AND('Reported Performance Table'!$E618="Yes",OR('Reported Performance Table'!$D618='Master List'!$B$45,'Reported Performance Table'!$D618='Master List'!$B$46,'Reported Performance Table'!$D618='Master List'!$B$47,'Reported Performance Table'!$D618='Master List'!$B$49,'Reported Performance Table'!$D618='Master List'!$B$51,'Reported Performance Table'!$D618='Master List'!$B$115,'Reported Performance Table'!$D618='Master List'!$B$118,'Reported Performance Table'!$D618='Master List'!$B$142)),"LUNA_Dimming","Dimming_Capability_and_Range"))</f>
        <v/>
      </c>
    </row>
    <row r="619" spans="1:12" x14ac:dyDescent="0.3">
      <c r="A619" s="49">
        <v>626</v>
      </c>
      <c r="B619" s="50"/>
      <c r="D619" s="21" t="e">
        <f>VLOOKUP('Reported Performance Table'!C619,'Master List'!$B$22:$C$41,2,FALSE)</f>
        <v>#N/A</v>
      </c>
      <c r="E619" t="e">
        <f>VLOOKUP('Reported Performance Table'!D619,'Master List'!$B$45:$C$143,2,FALSE)</f>
        <v>#N/A</v>
      </c>
      <c r="F619" t="e">
        <f>VLOOKUP('Reported Performance Table'!C619,'Master List'!$B$22:$D$42,3,FALSE)</f>
        <v>#N/A</v>
      </c>
      <c r="G619" s="94" t="e">
        <f>VLOOKUP('Reported Performance Table'!B619,'Master List'!$B$11:$D$19,3,FALSE)</f>
        <v>#N/A</v>
      </c>
      <c r="H619" t="e">
        <f t="shared" si="9"/>
        <v>#N/A</v>
      </c>
      <c r="I619" t="e">
        <f>IF(VLOOKUP('Reported Performance Table'!D619,'Master List'!$B$45:$D$143,3,FALSE)="","No",VLOOKUP('Reported Performance Table'!D619,'Master List'!$B$45:$D$143,3,FALSE))</f>
        <v>#N/A</v>
      </c>
      <c r="J619" s="169" t="str">
        <f>IF('Reported Performance Table'!D619="","",
  IF('Reported Performance Table'!E619="Yes",
   IF('Reported Performance Table'!F619="Premium","Premium_LUNA_CCT","LUNA_CCT"),
   IF('Reported Performance Table'!B619="Outdoor Luminaires",
    IF(OR('Reported Performance Table'!D619="Fuel Pump Canopy Luminaires",'Reported Performance Table'!D619="Sports Lighting"),
     IF('Reported Performance Table'!F619="Premium","Premium_Sports_and_Fuel_Pump_CCT", "Sports_and_Fuel_Pump_CCT"),
     IF('Reported Performance Table'!F619="Premium","Premium_Outdoor_CCT","Outdoor_CCT")),
    IF('Reported Performance Table'!F619="Premium","Premium_CCT","Reported_CCT"))))</f>
        <v/>
      </c>
      <c r="K619" t="str">
        <f>IF('Reported Performance Table'!D619="","",IF(J619="LUNA_CCT",VLOOKUP('Reported Performance Table'!D619,'Master List'!$B$45:$E$143,4,FALSE),"Reported_BUG"))</f>
        <v/>
      </c>
      <c r="L619" t="str">
        <f>IF('Reported Performance Table'!D619="","",IF(AND('Reported Performance Table'!$E619="Yes",OR('Reported Performance Table'!$D619='Master List'!$B$45,'Reported Performance Table'!$D619='Master List'!$B$46,'Reported Performance Table'!$D619='Master List'!$B$47,'Reported Performance Table'!$D619='Master List'!$B$49,'Reported Performance Table'!$D619='Master List'!$B$51,'Reported Performance Table'!$D619='Master List'!$B$115,'Reported Performance Table'!$D619='Master List'!$B$118,'Reported Performance Table'!$D619='Master List'!$B$142)),"LUNA_Dimming","Dimming_Capability_and_Range"))</f>
        <v/>
      </c>
    </row>
    <row r="620" spans="1:12" x14ac:dyDescent="0.3">
      <c r="A620" s="49">
        <v>627</v>
      </c>
      <c r="B620" s="50"/>
      <c r="D620" s="21" t="e">
        <f>VLOOKUP('Reported Performance Table'!C620,'Master List'!$B$22:$C$41,2,FALSE)</f>
        <v>#N/A</v>
      </c>
      <c r="E620" t="e">
        <f>VLOOKUP('Reported Performance Table'!D620,'Master List'!$B$45:$C$143,2,FALSE)</f>
        <v>#N/A</v>
      </c>
      <c r="F620" t="e">
        <f>VLOOKUP('Reported Performance Table'!C620,'Master List'!$B$22:$D$42,3,FALSE)</f>
        <v>#N/A</v>
      </c>
      <c r="G620" s="94" t="e">
        <f>VLOOKUP('Reported Performance Table'!B620,'Master List'!$B$11:$D$19,3,FALSE)</f>
        <v>#N/A</v>
      </c>
      <c r="H620" t="e">
        <f t="shared" si="9"/>
        <v>#N/A</v>
      </c>
      <c r="I620" t="e">
        <f>IF(VLOOKUP('Reported Performance Table'!D620,'Master List'!$B$45:$D$143,3,FALSE)="","No",VLOOKUP('Reported Performance Table'!D620,'Master List'!$B$45:$D$143,3,FALSE))</f>
        <v>#N/A</v>
      </c>
      <c r="J620" s="169" t="str">
        <f>IF('Reported Performance Table'!D620="","",
  IF('Reported Performance Table'!E620="Yes",
   IF('Reported Performance Table'!F620="Premium","Premium_LUNA_CCT","LUNA_CCT"),
   IF('Reported Performance Table'!B620="Outdoor Luminaires",
    IF(OR('Reported Performance Table'!D620="Fuel Pump Canopy Luminaires",'Reported Performance Table'!D620="Sports Lighting"),
     IF('Reported Performance Table'!F620="Premium","Premium_Sports_and_Fuel_Pump_CCT", "Sports_and_Fuel_Pump_CCT"),
     IF('Reported Performance Table'!F620="Premium","Premium_Outdoor_CCT","Outdoor_CCT")),
    IF('Reported Performance Table'!F620="Premium","Premium_CCT","Reported_CCT"))))</f>
        <v/>
      </c>
      <c r="K620" t="str">
        <f>IF('Reported Performance Table'!D620="","",IF(J620="LUNA_CCT",VLOOKUP('Reported Performance Table'!D620,'Master List'!$B$45:$E$143,4,FALSE),"Reported_BUG"))</f>
        <v/>
      </c>
      <c r="L620" t="str">
        <f>IF('Reported Performance Table'!D620="","",IF(AND('Reported Performance Table'!$E620="Yes",OR('Reported Performance Table'!$D620='Master List'!$B$45,'Reported Performance Table'!$D620='Master List'!$B$46,'Reported Performance Table'!$D620='Master List'!$B$47,'Reported Performance Table'!$D620='Master List'!$B$49,'Reported Performance Table'!$D620='Master List'!$B$51,'Reported Performance Table'!$D620='Master List'!$B$115,'Reported Performance Table'!$D620='Master List'!$B$118,'Reported Performance Table'!$D620='Master List'!$B$142)),"LUNA_Dimming","Dimming_Capability_and_Range"))</f>
        <v/>
      </c>
    </row>
    <row r="621" spans="1:12" x14ac:dyDescent="0.3">
      <c r="A621" s="49">
        <v>628</v>
      </c>
      <c r="B621" s="50"/>
      <c r="D621" s="21" t="e">
        <f>VLOOKUP('Reported Performance Table'!C621,'Master List'!$B$22:$C$41,2,FALSE)</f>
        <v>#N/A</v>
      </c>
      <c r="E621" t="e">
        <f>VLOOKUP('Reported Performance Table'!D621,'Master List'!$B$45:$C$143,2,FALSE)</f>
        <v>#N/A</v>
      </c>
      <c r="F621" t="e">
        <f>VLOOKUP('Reported Performance Table'!C621,'Master List'!$B$22:$D$42,3,FALSE)</f>
        <v>#N/A</v>
      </c>
      <c r="G621" s="94" t="e">
        <f>VLOOKUP('Reported Performance Table'!B621,'Master List'!$B$11:$D$19,3,FALSE)</f>
        <v>#N/A</v>
      </c>
      <c r="H621" t="e">
        <f t="shared" si="9"/>
        <v>#N/A</v>
      </c>
      <c r="I621" t="e">
        <f>IF(VLOOKUP('Reported Performance Table'!D621,'Master List'!$B$45:$D$143,3,FALSE)="","No",VLOOKUP('Reported Performance Table'!D621,'Master List'!$B$45:$D$143,3,FALSE))</f>
        <v>#N/A</v>
      </c>
      <c r="J621" s="169" t="str">
        <f>IF('Reported Performance Table'!D621="","",
  IF('Reported Performance Table'!E621="Yes",
   IF('Reported Performance Table'!F621="Premium","Premium_LUNA_CCT","LUNA_CCT"),
   IF('Reported Performance Table'!B621="Outdoor Luminaires",
    IF(OR('Reported Performance Table'!D621="Fuel Pump Canopy Luminaires",'Reported Performance Table'!D621="Sports Lighting"),
     IF('Reported Performance Table'!F621="Premium","Premium_Sports_and_Fuel_Pump_CCT", "Sports_and_Fuel_Pump_CCT"),
     IF('Reported Performance Table'!F621="Premium","Premium_Outdoor_CCT","Outdoor_CCT")),
    IF('Reported Performance Table'!F621="Premium","Premium_CCT","Reported_CCT"))))</f>
        <v/>
      </c>
      <c r="K621" t="str">
        <f>IF('Reported Performance Table'!D621="","",IF(J621="LUNA_CCT",VLOOKUP('Reported Performance Table'!D621,'Master List'!$B$45:$E$143,4,FALSE),"Reported_BUG"))</f>
        <v/>
      </c>
      <c r="L621" t="str">
        <f>IF('Reported Performance Table'!D621="","",IF(AND('Reported Performance Table'!$E621="Yes",OR('Reported Performance Table'!$D621='Master List'!$B$45,'Reported Performance Table'!$D621='Master List'!$B$46,'Reported Performance Table'!$D621='Master List'!$B$47,'Reported Performance Table'!$D621='Master List'!$B$49,'Reported Performance Table'!$D621='Master List'!$B$51,'Reported Performance Table'!$D621='Master List'!$B$115,'Reported Performance Table'!$D621='Master List'!$B$118,'Reported Performance Table'!$D621='Master List'!$B$142)),"LUNA_Dimming","Dimming_Capability_and_Range"))</f>
        <v/>
      </c>
    </row>
    <row r="622" spans="1:12" x14ac:dyDescent="0.3">
      <c r="A622" s="49">
        <v>629</v>
      </c>
      <c r="B622" s="50"/>
      <c r="D622" s="21" t="e">
        <f>VLOOKUP('Reported Performance Table'!C622,'Master List'!$B$22:$C$41,2,FALSE)</f>
        <v>#N/A</v>
      </c>
      <c r="E622" t="e">
        <f>VLOOKUP('Reported Performance Table'!D622,'Master List'!$B$45:$C$143,2,FALSE)</f>
        <v>#N/A</v>
      </c>
      <c r="F622" t="e">
        <f>VLOOKUP('Reported Performance Table'!C622,'Master List'!$B$22:$D$42,3,FALSE)</f>
        <v>#N/A</v>
      </c>
      <c r="G622" s="94" t="e">
        <f>VLOOKUP('Reported Performance Table'!B622,'Master List'!$B$11:$D$19,3,FALSE)</f>
        <v>#N/A</v>
      </c>
      <c r="H622" t="e">
        <f t="shared" si="9"/>
        <v>#N/A</v>
      </c>
      <c r="I622" t="e">
        <f>IF(VLOOKUP('Reported Performance Table'!D622,'Master List'!$B$45:$D$143,3,FALSE)="","No",VLOOKUP('Reported Performance Table'!D622,'Master List'!$B$45:$D$143,3,FALSE))</f>
        <v>#N/A</v>
      </c>
      <c r="J622" s="169" t="str">
        <f>IF('Reported Performance Table'!D622="","",
  IF('Reported Performance Table'!E622="Yes",
   IF('Reported Performance Table'!F622="Premium","Premium_LUNA_CCT","LUNA_CCT"),
   IF('Reported Performance Table'!B622="Outdoor Luminaires",
    IF(OR('Reported Performance Table'!D622="Fuel Pump Canopy Luminaires",'Reported Performance Table'!D622="Sports Lighting"),
     IF('Reported Performance Table'!F622="Premium","Premium_Sports_and_Fuel_Pump_CCT", "Sports_and_Fuel_Pump_CCT"),
     IF('Reported Performance Table'!F622="Premium","Premium_Outdoor_CCT","Outdoor_CCT")),
    IF('Reported Performance Table'!F622="Premium","Premium_CCT","Reported_CCT"))))</f>
        <v/>
      </c>
      <c r="K622" t="str">
        <f>IF('Reported Performance Table'!D622="","",IF(J622="LUNA_CCT",VLOOKUP('Reported Performance Table'!D622,'Master List'!$B$45:$E$143,4,FALSE),"Reported_BUG"))</f>
        <v/>
      </c>
      <c r="L622" t="str">
        <f>IF('Reported Performance Table'!D622="","",IF(AND('Reported Performance Table'!$E622="Yes",OR('Reported Performance Table'!$D622='Master List'!$B$45,'Reported Performance Table'!$D622='Master List'!$B$46,'Reported Performance Table'!$D622='Master List'!$B$47,'Reported Performance Table'!$D622='Master List'!$B$49,'Reported Performance Table'!$D622='Master List'!$B$51,'Reported Performance Table'!$D622='Master List'!$B$115,'Reported Performance Table'!$D622='Master List'!$B$118,'Reported Performance Table'!$D622='Master List'!$B$142)),"LUNA_Dimming","Dimming_Capability_and_Range"))</f>
        <v/>
      </c>
    </row>
    <row r="623" spans="1:12" x14ac:dyDescent="0.3">
      <c r="A623" s="49">
        <v>630</v>
      </c>
      <c r="B623" s="50"/>
      <c r="D623" s="21" t="e">
        <f>VLOOKUP('Reported Performance Table'!C623,'Master List'!$B$22:$C$41,2,FALSE)</f>
        <v>#N/A</v>
      </c>
      <c r="E623" t="e">
        <f>VLOOKUP('Reported Performance Table'!D623,'Master List'!$B$45:$C$143,2,FALSE)</f>
        <v>#N/A</v>
      </c>
      <c r="F623" t="e">
        <f>VLOOKUP('Reported Performance Table'!C623,'Master List'!$B$22:$D$42,3,FALSE)</f>
        <v>#N/A</v>
      </c>
      <c r="G623" s="94" t="e">
        <f>VLOOKUP('Reported Performance Table'!B623,'Master List'!$B$11:$D$19,3,FALSE)</f>
        <v>#N/A</v>
      </c>
      <c r="H623" t="e">
        <f t="shared" si="9"/>
        <v>#N/A</v>
      </c>
      <c r="I623" t="e">
        <f>IF(VLOOKUP('Reported Performance Table'!D623,'Master List'!$B$45:$D$143,3,FALSE)="","No",VLOOKUP('Reported Performance Table'!D623,'Master List'!$B$45:$D$143,3,FALSE))</f>
        <v>#N/A</v>
      </c>
      <c r="J623" s="169" t="str">
        <f>IF('Reported Performance Table'!D623="","",
  IF('Reported Performance Table'!E623="Yes",
   IF('Reported Performance Table'!F623="Premium","Premium_LUNA_CCT","LUNA_CCT"),
   IF('Reported Performance Table'!B623="Outdoor Luminaires",
    IF(OR('Reported Performance Table'!D623="Fuel Pump Canopy Luminaires",'Reported Performance Table'!D623="Sports Lighting"),
     IF('Reported Performance Table'!F623="Premium","Premium_Sports_and_Fuel_Pump_CCT", "Sports_and_Fuel_Pump_CCT"),
     IF('Reported Performance Table'!F623="Premium","Premium_Outdoor_CCT","Outdoor_CCT")),
    IF('Reported Performance Table'!F623="Premium","Premium_CCT","Reported_CCT"))))</f>
        <v/>
      </c>
      <c r="K623" t="str">
        <f>IF('Reported Performance Table'!D623="","",IF(J623="LUNA_CCT",VLOOKUP('Reported Performance Table'!D623,'Master List'!$B$45:$E$143,4,FALSE),"Reported_BUG"))</f>
        <v/>
      </c>
      <c r="L623" t="str">
        <f>IF('Reported Performance Table'!D623="","",IF(AND('Reported Performance Table'!$E623="Yes",OR('Reported Performance Table'!$D623='Master List'!$B$45,'Reported Performance Table'!$D623='Master List'!$B$46,'Reported Performance Table'!$D623='Master List'!$B$47,'Reported Performance Table'!$D623='Master List'!$B$49,'Reported Performance Table'!$D623='Master List'!$B$51,'Reported Performance Table'!$D623='Master List'!$B$115,'Reported Performance Table'!$D623='Master List'!$B$118,'Reported Performance Table'!$D623='Master List'!$B$142)),"LUNA_Dimming","Dimming_Capability_and_Range"))</f>
        <v/>
      </c>
    </row>
    <row r="624" spans="1:12" x14ac:dyDescent="0.3">
      <c r="A624" s="49">
        <v>631</v>
      </c>
      <c r="B624" s="50"/>
      <c r="D624" s="21" t="e">
        <f>VLOOKUP('Reported Performance Table'!C624,'Master List'!$B$22:$C$41,2,FALSE)</f>
        <v>#N/A</v>
      </c>
      <c r="E624" t="e">
        <f>VLOOKUP('Reported Performance Table'!D624,'Master List'!$B$45:$C$143,2,FALSE)</f>
        <v>#N/A</v>
      </c>
      <c r="F624" t="e">
        <f>VLOOKUP('Reported Performance Table'!C624,'Master List'!$B$22:$D$42,3,FALSE)</f>
        <v>#N/A</v>
      </c>
      <c r="G624" s="94" t="e">
        <f>VLOOKUP('Reported Performance Table'!B624,'Master List'!$B$11:$D$19,3,FALSE)</f>
        <v>#N/A</v>
      </c>
      <c r="H624" t="e">
        <f t="shared" si="9"/>
        <v>#N/A</v>
      </c>
      <c r="I624" t="e">
        <f>IF(VLOOKUP('Reported Performance Table'!D624,'Master List'!$B$45:$D$143,3,FALSE)="","No",VLOOKUP('Reported Performance Table'!D624,'Master List'!$B$45:$D$143,3,FALSE))</f>
        <v>#N/A</v>
      </c>
      <c r="J624" s="169" t="str">
        <f>IF('Reported Performance Table'!D624="","",
  IF('Reported Performance Table'!E624="Yes",
   IF('Reported Performance Table'!F624="Premium","Premium_LUNA_CCT","LUNA_CCT"),
   IF('Reported Performance Table'!B624="Outdoor Luminaires",
    IF(OR('Reported Performance Table'!D624="Fuel Pump Canopy Luminaires",'Reported Performance Table'!D624="Sports Lighting"),
     IF('Reported Performance Table'!F624="Premium","Premium_Sports_and_Fuel_Pump_CCT", "Sports_and_Fuel_Pump_CCT"),
     IF('Reported Performance Table'!F624="Premium","Premium_Outdoor_CCT","Outdoor_CCT")),
    IF('Reported Performance Table'!F624="Premium","Premium_CCT","Reported_CCT"))))</f>
        <v/>
      </c>
      <c r="K624" t="str">
        <f>IF('Reported Performance Table'!D624="","",IF(J624="LUNA_CCT",VLOOKUP('Reported Performance Table'!D624,'Master List'!$B$45:$E$143,4,FALSE),"Reported_BUG"))</f>
        <v/>
      </c>
      <c r="L624" t="str">
        <f>IF('Reported Performance Table'!D624="","",IF(AND('Reported Performance Table'!$E624="Yes",OR('Reported Performance Table'!$D624='Master List'!$B$45,'Reported Performance Table'!$D624='Master List'!$B$46,'Reported Performance Table'!$D624='Master List'!$B$47,'Reported Performance Table'!$D624='Master List'!$B$49,'Reported Performance Table'!$D624='Master List'!$B$51,'Reported Performance Table'!$D624='Master List'!$B$115,'Reported Performance Table'!$D624='Master List'!$B$118,'Reported Performance Table'!$D624='Master List'!$B$142)),"LUNA_Dimming","Dimming_Capability_and_Range"))</f>
        <v/>
      </c>
    </row>
    <row r="625" spans="1:12" x14ac:dyDescent="0.3">
      <c r="A625" s="49">
        <v>632</v>
      </c>
      <c r="B625" s="50"/>
      <c r="D625" s="21" t="e">
        <f>VLOOKUP('Reported Performance Table'!C625,'Master List'!$B$22:$C$41,2,FALSE)</f>
        <v>#N/A</v>
      </c>
      <c r="E625" t="e">
        <f>VLOOKUP('Reported Performance Table'!D625,'Master List'!$B$45:$C$143,2,FALSE)</f>
        <v>#N/A</v>
      </c>
      <c r="F625" t="e">
        <f>VLOOKUP('Reported Performance Table'!C625,'Master List'!$B$22:$D$42,3,FALSE)</f>
        <v>#N/A</v>
      </c>
      <c r="G625" s="94" t="e">
        <f>VLOOKUP('Reported Performance Table'!B625,'Master List'!$B$11:$D$19,3,FALSE)</f>
        <v>#N/A</v>
      </c>
      <c r="H625" t="e">
        <f t="shared" si="9"/>
        <v>#N/A</v>
      </c>
      <c r="I625" t="e">
        <f>IF(VLOOKUP('Reported Performance Table'!D625,'Master List'!$B$45:$D$143,3,FALSE)="","No",VLOOKUP('Reported Performance Table'!D625,'Master List'!$B$45:$D$143,3,FALSE))</f>
        <v>#N/A</v>
      </c>
      <c r="J625" s="169" t="str">
        <f>IF('Reported Performance Table'!D625="","",
  IF('Reported Performance Table'!E625="Yes",
   IF('Reported Performance Table'!F625="Premium","Premium_LUNA_CCT","LUNA_CCT"),
   IF('Reported Performance Table'!B625="Outdoor Luminaires",
    IF(OR('Reported Performance Table'!D625="Fuel Pump Canopy Luminaires",'Reported Performance Table'!D625="Sports Lighting"),
     IF('Reported Performance Table'!F625="Premium","Premium_Sports_and_Fuel_Pump_CCT", "Sports_and_Fuel_Pump_CCT"),
     IF('Reported Performance Table'!F625="Premium","Premium_Outdoor_CCT","Outdoor_CCT")),
    IF('Reported Performance Table'!F625="Premium","Premium_CCT","Reported_CCT"))))</f>
        <v/>
      </c>
      <c r="K625" t="str">
        <f>IF('Reported Performance Table'!D625="","",IF(J625="LUNA_CCT",VLOOKUP('Reported Performance Table'!D625,'Master List'!$B$45:$E$143,4,FALSE),"Reported_BUG"))</f>
        <v/>
      </c>
      <c r="L625" t="str">
        <f>IF('Reported Performance Table'!D625="","",IF(AND('Reported Performance Table'!$E625="Yes",OR('Reported Performance Table'!$D625='Master List'!$B$45,'Reported Performance Table'!$D625='Master List'!$B$46,'Reported Performance Table'!$D625='Master List'!$B$47,'Reported Performance Table'!$D625='Master List'!$B$49,'Reported Performance Table'!$D625='Master List'!$B$51,'Reported Performance Table'!$D625='Master List'!$B$115,'Reported Performance Table'!$D625='Master List'!$B$118,'Reported Performance Table'!$D625='Master List'!$B$142)),"LUNA_Dimming","Dimming_Capability_and_Range"))</f>
        <v/>
      </c>
    </row>
    <row r="626" spans="1:12" x14ac:dyDescent="0.3">
      <c r="A626" s="49">
        <v>633</v>
      </c>
      <c r="B626" s="50"/>
      <c r="D626" s="21" t="e">
        <f>VLOOKUP('Reported Performance Table'!C626,'Master List'!$B$22:$C$41,2,FALSE)</f>
        <v>#N/A</v>
      </c>
      <c r="E626" t="e">
        <f>VLOOKUP('Reported Performance Table'!D626,'Master List'!$B$45:$C$143,2,FALSE)</f>
        <v>#N/A</v>
      </c>
      <c r="F626" t="e">
        <f>VLOOKUP('Reported Performance Table'!C626,'Master List'!$B$22:$D$42,3,FALSE)</f>
        <v>#N/A</v>
      </c>
      <c r="G626" s="94" t="e">
        <f>VLOOKUP('Reported Performance Table'!B626,'Master List'!$B$11:$D$19,3,FALSE)</f>
        <v>#N/A</v>
      </c>
      <c r="H626" t="e">
        <f t="shared" si="9"/>
        <v>#N/A</v>
      </c>
      <c r="I626" t="e">
        <f>IF(VLOOKUP('Reported Performance Table'!D626,'Master List'!$B$45:$D$143,3,FALSE)="","No",VLOOKUP('Reported Performance Table'!D626,'Master List'!$B$45:$D$143,3,FALSE))</f>
        <v>#N/A</v>
      </c>
      <c r="J626" s="169" t="str">
        <f>IF('Reported Performance Table'!D626="","",
  IF('Reported Performance Table'!E626="Yes",
   IF('Reported Performance Table'!F626="Premium","Premium_LUNA_CCT","LUNA_CCT"),
   IF('Reported Performance Table'!B626="Outdoor Luminaires",
    IF(OR('Reported Performance Table'!D626="Fuel Pump Canopy Luminaires",'Reported Performance Table'!D626="Sports Lighting"),
     IF('Reported Performance Table'!F626="Premium","Premium_Sports_and_Fuel_Pump_CCT", "Sports_and_Fuel_Pump_CCT"),
     IF('Reported Performance Table'!F626="Premium","Premium_Outdoor_CCT","Outdoor_CCT")),
    IF('Reported Performance Table'!F626="Premium","Premium_CCT","Reported_CCT"))))</f>
        <v/>
      </c>
      <c r="K626" t="str">
        <f>IF('Reported Performance Table'!D626="","",IF(J626="LUNA_CCT",VLOOKUP('Reported Performance Table'!D626,'Master List'!$B$45:$E$143,4,FALSE),"Reported_BUG"))</f>
        <v/>
      </c>
      <c r="L626" t="str">
        <f>IF('Reported Performance Table'!D626="","",IF(AND('Reported Performance Table'!$E626="Yes",OR('Reported Performance Table'!$D626='Master List'!$B$45,'Reported Performance Table'!$D626='Master List'!$B$46,'Reported Performance Table'!$D626='Master List'!$B$47,'Reported Performance Table'!$D626='Master List'!$B$49,'Reported Performance Table'!$D626='Master List'!$B$51,'Reported Performance Table'!$D626='Master List'!$B$115,'Reported Performance Table'!$D626='Master List'!$B$118,'Reported Performance Table'!$D626='Master List'!$B$142)),"LUNA_Dimming","Dimming_Capability_and_Range"))</f>
        <v/>
      </c>
    </row>
    <row r="627" spans="1:12" x14ac:dyDescent="0.3">
      <c r="A627" s="49">
        <v>634</v>
      </c>
      <c r="B627" s="50"/>
      <c r="D627" s="21" t="e">
        <f>VLOOKUP('Reported Performance Table'!C627,'Master List'!$B$22:$C$41,2,FALSE)</f>
        <v>#N/A</v>
      </c>
      <c r="E627" t="e">
        <f>VLOOKUP('Reported Performance Table'!D627,'Master List'!$B$45:$C$143,2,FALSE)</f>
        <v>#N/A</v>
      </c>
      <c r="F627" t="e">
        <f>VLOOKUP('Reported Performance Table'!C627,'Master List'!$B$22:$D$42,3,FALSE)</f>
        <v>#N/A</v>
      </c>
      <c r="G627" s="94" t="e">
        <f>VLOOKUP('Reported Performance Table'!B627,'Master List'!$B$11:$D$19,3,FALSE)</f>
        <v>#N/A</v>
      </c>
      <c r="H627" t="e">
        <f t="shared" si="9"/>
        <v>#N/A</v>
      </c>
      <c r="I627" t="e">
        <f>IF(VLOOKUP('Reported Performance Table'!D627,'Master List'!$B$45:$D$143,3,FALSE)="","No",VLOOKUP('Reported Performance Table'!D627,'Master List'!$B$45:$D$143,3,FALSE))</f>
        <v>#N/A</v>
      </c>
      <c r="J627" s="169" t="str">
        <f>IF('Reported Performance Table'!D627="","",
  IF('Reported Performance Table'!E627="Yes",
   IF('Reported Performance Table'!F627="Premium","Premium_LUNA_CCT","LUNA_CCT"),
   IF('Reported Performance Table'!B627="Outdoor Luminaires",
    IF(OR('Reported Performance Table'!D627="Fuel Pump Canopy Luminaires",'Reported Performance Table'!D627="Sports Lighting"),
     IF('Reported Performance Table'!F627="Premium","Premium_Sports_and_Fuel_Pump_CCT", "Sports_and_Fuel_Pump_CCT"),
     IF('Reported Performance Table'!F627="Premium","Premium_Outdoor_CCT","Outdoor_CCT")),
    IF('Reported Performance Table'!F627="Premium","Premium_CCT","Reported_CCT"))))</f>
        <v/>
      </c>
      <c r="K627" t="str">
        <f>IF('Reported Performance Table'!D627="","",IF(J627="LUNA_CCT",VLOOKUP('Reported Performance Table'!D627,'Master List'!$B$45:$E$143,4,FALSE),"Reported_BUG"))</f>
        <v/>
      </c>
      <c r="L627" t="str">
        <f>IF('Reported Performance Table'!D627="","",IF(AND('Reported Performance Table'!$E627="Yes",OR('Reported Performance Table'!$D627='Master List'!$B$45,'Reported Performance Table'!$D627='Master List'!$B$46,'Reported Performance Table'!$D627='Master List'!$B$47,'Reported Performance Table'!$D627='Master List'!$B$49,'Reported Performance Table'!$D627='Master List'!$B$51,'Reported Performance Table'!$D627='Master List'!$B$115,'Reported Performance Table'!$D627='Master List'!$B$118,'Reported Performance Table'!$D627='Master List'!$B$142)),"LUNA_Dimming","Dimming_Capability_and_Range"))</f>
        <v/>
      </c>
    </row>
    <row r="628" spans="1:12" x14ac:dyDescent="0.3">
      <c r="A628" s="49">
        <v>635</v>
      </c>
      <c r="B628" s="50"/>
      <c r="D628" s="21" t="e">
        <f>VLOOKUP('Reported Performance Table'!C628,'Master List'!$B$22:$C$41,2,FALSE)</f>
        <v>#N/A</v>
      </c>
      <c r="E628" t="e">
        <f>VLOOKUP('Reported Performance Table'!D628,'Master List'!$B$45:$C$143,2,FALSE)</f>
        <v>#N/A</v>
      </c>
      <c r="F628" t="e">
        <f>VLOOKUP('Reported Performance Table'!C628,'Master List'!$B$22:$D$42,3,FALSE)</f>
        <v>#N/A</v>
      </c>
      <c r="G628" s="94" t="e">
        <f>VLOOKUP('Reported Performance Table'!B628,'Master List'!$B$11:$D$19,3,FALSE)</f>
        <v>#N/A</v>
      </c>
      <c r="H628" t="e">
        <f t="shared" si="9"/>
        <v>#N/A</v>
      </c>
      <c r="I628" t="e">
        <f>IF(VLOOKUP('Reported Performance Table'!D628,'Master List'!$B$45:$D$143,3,FALSE)="","No",VLOOKUP('Reported Performance Table'!D628,'Master List'!$B$45:$D$143,3,FALSE))</f>
        <v>#N/A</v>
      </c>
      <c r="J628" s="169" t="str">
        <f>IF('Reported Performance Table'!D628="","",
  IF('Reported Performance Table'!E628="Yes",
   IF('Reported Performance Table'!F628="Premium","Premium_LUNA_CCT","LUNA_CCT"),
   IF('Reported Performance Table'!B628="Outdoor Luminaires",
    IF(OR('Reported Performance Table'!D628="Fuel Pump Canopy Luminaires",'Reported Performance Table'!D628="Sports Lighting"),
     IF('Reported Performance Table'!F628="Premium","Premium_Sports_and_Fuel_Pump_CCT", "Sports_and_Fuel_Pump_CCT"),
     IF('Reported Performance Table'!F628="Premium","Premium_Outdoor_CCT","Outdoor_CCT")),
    IF('Reported Performance Table'!F628="Premium","Premium_CCT","Reported_CCT"))))</f>
        <v/>
      </c>
      <c r="K628" t="str">
        <f>IF('Reported Performance Table'!D628="","",IF(J628="LUNA_CCT",VLOOKUP('Reported Performance Table'!D628,'Master List'!$B$45:$E$143,4,FALSE),"Reported_BUG"))</f>
        <v/>
      </c>
      <c r="L628" t="str">
        <f>IF('Reported Performance Table'!D628="","",IF(AND('Reported Performance Table'!$E628="Yes",OR('Reported Performance Table'!$D628='Master List'!$B$45,'Reported Performance Table'!$D628='Master List'!$B$46,'Reported Performance Table'!$D628='Master List'!$B$47,'Reported Performance Table'!$D628='Master List'!$B$49,'Reported Performance Table'!$D628='Master List'!$B$51,'Reported Performance Table'!$D628='Master List'!$B$115,'Reported Performance Table'!$D628='Master List'!$B$118,'Reported Performance Table'!$D628='Master List'!$B$142)),"LUNA_Dimming","Dimming_Capability_and_Range"))</f>
        <v/>
      </c>
    </row>
    <row r="629" spans="1:12" x14ac:dyDescent="0.3">
      <c r="A629" s="49">
        <v>636</v>
      </c>
      <c r="B629" s="50"/>
      <c r="D629" s="21" t="e">
        <f>VLOOKUP('Reported Performance Table'!C629,'Master List'!$B$22:$C$41,2,FALSE)</f>
        <v>#N/A</v>
      </c>
      <c r="E629" t="e">
        <f>VLOOKUP('Reported Performance Table'!D629,'Master List'!$B$45:$C$143,2,FALSE)</f>
        <v>#N/A</v>
      </c>
      <c r="F629" t="e">
        <f>VLOOKUP('Reported Performance Table'!C629,'Master List'!$B$22:$D$42,3,FALSE)</f>
        <v>#N/A</v>
      </c>
      <c r="G629" s="94" t="e">
        <f>VLOOKUP('Reported Performance Table'!B629,'Master List'!$B$11:$D$19,3,FALSE)</f>
        <v>#N/A</v>
      </c>
      <c r="H629" t="e">
        <f t="shared" si="9"/>
        <v>#N/A</v>
      </c>
      <c r="I629" t="e">
        <f>IF(VLOOKUP('Reported Performance Table'!D629,'Master List'!$B$45:$D$143,3,FALSE)="","No",VLOOKUP('Reported Performance Table'!D629,'Master List'!$B$45:$D$143,3,FALSE))</f>
        <v>#N/A</v>
      </c>
      <c r="J629" s="169" t="str">
        <f>IF('Reported Performance Table'!D629="","",
  IF('Reported Performance Table'!E629="Yes",
   IF('Reported Performance Table'!F629="Premium","Premium_LUNA_CCT","LUNA_CCT"),
   IF('Reported Performance Table'!B629="Outdoor Luminaires",
    IF(OR('Reported Performance Table'!D629="Fuel Pump Canopy Luminaires",'Reported Performance Table'!D629="Sports Lighting"),
     IF('Reported Performance Table'!F629="Premium","Premium_Sports_and_Fuel_Pump_CCT", "Sports_and_Fuel_Pump_CCT"),
     IF('Reported Performance Table'!F629="Premium","Premium_Outdoor_CCT","Outdoor_CCT")),
    IF('Reported Performance Table'!F629="Premium","Premium_CCT","Reported_CCT"))))</f>
        <v/>
      </c>
      <c r="K629" t="str">
        <f>IF('Reported Performance Table'!D629="","",IF(J629="LUNA_CCT",VLOOKUP('Reported Performance Table'!D629,'Master List'!$B$45:$E$143,4,FALSE),"Reported_BUG"))</f>
        <v/>
      </c>
      <c r="L629" t="str">
        <f>IF('Reported Performance Table'!D629="","",IF(AND('Reported Performance Table'!$E629="Yes",OR('Reported Performance Table'!$D629='Master List'!$B$45,'Reported Performance Table'!$D629='Master List'!$B$46,'Reported Performance Table'!$D629='Master List'!$B$47,'Reported Performance Table'!$D629='Master List'!$B$49,'Reported Performance Table'!$D629='Master List'!$B$51,'Reported Performance Table'!$D629='Master List'!$B$115,'Reported Performance Table'!$D629='Master List'!$B$118,'Reported Performance Table'!$D629='Master List'!$B$142)),"LUNA_Dimming","Dimming_Capability_and_Range"))</f>
        <v/>
      </c>
    </row>
    <row r="630" spans="1:12" x14ac:dyDescent="0.3">
      <c r="A630" s="49">
        <v>637</v>
      </c>
      <c r="B630" s="50"/>
      <c r="D630" s="21" t="e">
        <f>VLOOKUP('Reported Performance Table'!C630,'Master List'!$B$22:$C$41,2,FALSE)</f>
        <v>#N/A</v>
      </c>
      <c r="E630" t="e">
        <f>VLOOKUP('Reported Performance Table'!D630,'Master List'!$B$45:$C$143,2,FALSE)</f>
        <v>#N/A</v>
      </c>
      <c r="F630" t="e">
        <f>VLOOKUP('Reported Performance Table'!C630,'Master List'!$B$22:$D$42,3,FALSE)</f>
        <v>#N/A</v>
      </c>
      <c r="G630" s="94" t="e">
        <f>VLOOKUP('Reported Performance Table'!B630,'Master List'!$B$11:$D$19,3,FALSE)</f>
        <v>#N/A</v>
      </c>
      <c r="H630" t="e">
        <f t="shared" si="9"/>
        <v>#N/A</v>
      </c>
      <c r="I630" t="e">
        <f>IF(VLOOKUP('Reported Performance Table'!D630,'Master List'!$B$45:$D$143,3,FALSE)="","No",VLOOKUP('Reported Performance Table'!D630,'Master List'!$B$45:$D$143,3,FALSE))</f>
        <v>#N/A</v>
      </c>
      <c r="J630" s="169" t="str">
        <f>IF('Reported Performance Table'!D630="","",
  IF('Reported Performance Table'!E630="Yes",
   IF('Reported Performance Table'!F630="Premium","Premium_LUNA_CCT","LUNA_CCT"),
   IF('Reported Performance Table'!B630="Outdoor Luminaires",
    IF(OR('Reported Performance Table'!D630="Fuel Pump Canopy Luminaires",'Reported Performance Table'!D630="Sports Lighting"),
     IF('Reported Performance Table'!F630="Premium","Premium_Sports_and_Fuel_Pump_CCT", "Sports_and_Fuel_Pump_CCT"),
     IF('Reported Performance Table'!F630="Premium","Premium_Outdoor_CCT","Outdoor_CCT")),
    IF('Reported Performance Table'!F630="Premium","Premium_CCT","Reported_CCT"))))</f>
        <v/>
      </c>
      <c r="K630" t="str">
        <f>IF('Reported Performance Table'!D630="","",IF(J630="LUNA_CCT",VLOOKUP('Reported Performance Table'!D630,'Master List'!$B$45:$E$143,4,FALSE),"Reported_BUG"))</f>
        <v/>
      </c>
      <c r="L630" t="str">
        <f>IF('Reported Performance Table'!D630="","",IF(AND('Reported Performance Table'!$E630="Yes",OR('Reported Performance Table'!$D630='Master List'!$B$45,'Reported Performance Table'!$D630='Master List'!$B$46,'Reported Performance Table'!$D630='Master List'!$B$47,'Reported Performance Table'!$D630='Master List'!$B$49,'Reported Performance Table'!$D630='Master List'!$B$51,'Reported Performance Table'!$D630='Master List'!$B$115,'Reported Performance Table'!$D630='Master List'!$B$118,'Reported Performance Table'!$D630='Master List'!$B$142)),"LUNA_Dimming","Dimming_Capability_and_Range"))</f>
        <v/>
      </c>
    </row>
    <row r="631" spans="1:12" x14ac:dyDescent="0.3">
      <c r="A631" s="49">
        <v>638</v>
      </c>
      <c r="B631" s="50"/>
      <c r="D631" s="21" t="e">
        <f>VLOOKUP('Reported Performance Table'!C631,'Master List'!$B$22:$C$41,2,FALSE)</f>
        <v>#N/A</v>
      </c>
      <c r="E631" t="e">
        <f>VLOOKUP('Reported Performance Table'!D631,'Master List'!$B$45:$C$143,2,FALSE)</f>
        <v>#N/A</v>
      </c>
      <c r="F631" t="e">
        <f>VLOOKUP('Reported Performance Table'!C631,'Master List'!$B$22:$D$42,3,FALSE)</f>
        <v>#N/A</v>
      </c>
      <c r="G631" s="94" t="e">
        <f>VLOOKUP('Reported Performance Table'!B631,'Master List'!$B$11:$D$19,3,FALSE)</f>
        <v>#N/A</v>
      </c>
      <c r="H631" t="e">
        <f t="shared" si="9"/>
        <v>#N/A</v>
      </c>
      <c r="I631" t="e">
        <f>IF(VLOOKUP('Reported Performance Table'!D631,'Master List'!$B$45:$D$143,3,FALSE)="","No",VLOOKUP('Reported Performance Table'!D631,'Master List'!$B$45:$D$143,3,FALSE))</f>
        <v>#N/A</v>
      </c>
      <c r="J631" s="169" t="str">
        <f>IF('Reported Performance Table'!D631="","",
  IF('Reported Performance Table'!E631="Yes",
   IF('Reported Performance Table'!F631="Premium","Premium_LUNA_CCT","LUNA_CCT"),
   IF('Reported Performance Table'!B631="Outdoor Luminaires",
    IF(OR('Reported Performance Table'!D631="Fuel Pump Canopy Luminaires",'Reported Performance Table'!D631="Sports Lighting"),
     IF('Reported Performance Table'!F631="Premium","Premium_Sports_and_Fuel_Pump_CCT", "Sports_and_Fuel_Pump_CCT"),
     IF('Reported Performance Table'!F631="Premium","Premium_Outdoor_CCT","Outdoor_CCT")),
    IF('Reported Performance Table'!F631="Premium","Premium_CCT","Reported_CCT"))))</f>
        <v/>
      </c>
      <c r="K631" t="str">
        <f>IF('Reported Performance Table'!D631="","",IF(J631="LUNA_CCT",VLOOKUP('Reported Performance Table'!D631,'Master List'!$B$45:$E$143,4,FALSE),"Reported_BUG"))</f>
        <v/>
      </c>
      <c r="L631" t="str">
        <f>IF('Reported Performance Table'!D631="","",IF(AND('Reported Performance Table'!$E631="Yes",OR('Reported Performance Table'!$D631='Master List'!$B$45,'Reported Performance Table'!$D631='Master List'!$B$46,'Reported Performance Table'!$D631='Master List'!$B$47,'Reported Performance Table'!$D631='Master List'!$B$49,'Reported Performance Table'!$D631='Master List'!$B$51,'Reported Performance Table'!$D631='Master List'!$B$115,'Reported Performance Table'!$D631='Master List'!$B$118,'Reported Performance Table'!$D631='Master List'!$B$142)),"LUNA_Dimming","Dimming_Capability_and_Range"))</f>
        <v/>
      </c>
    </row>
    <row r="632" spans="1:12" x14ac:dyDescent="0.3">
      <c r="A632" s="49">
        <v>639</v>
      </c>
      <c r="B632" s="50"/>
      <c r="D632" s="21" t="e">
        <f>VLOOKUP('Reported Performance Table'!C632,'Master List'!$B$22:$C$41,2,FALSE)</f>
        <v>#N/A</v>
      </c>
      <c r="E632" t="e">
        <f>VLOOKUP('Reported Performance Table'!D632,'Master List'!$B$45:$C$143,2,FALSE)</f>
        <v>#N/A</v>
      </c>
      <c r="F632" t="e">
        <f>VLOOKUP('Reported Performance Table'!C632,'Master List'!$B$22:$D$42,3,FALSE)</f>
        <v>#N/A</v>
      </c>
      <c r="G632" s="94" t="e">
        <f>VLOOKUP('Reported Performance Table'!B632,'Master List'!$B$11:$D$19,3,FALSE)</f>
        <v>#N/A</v>
      </c>
      <c r="H632" t="e">
        <f t="shared" si="9"/>
        <v>#N/A</v>
      </c>
      <c r="I632" t="e">
        <f>IF(VLOOKUP('Reported Performance Table'!D632,'Master List'!$B$45:$D$143,3,FALSE)="","No",VLOOKUP('Reported Performance Table'!D632,'Master List'!$B$45:$D$143,3,FALSE))</f>
        <v>#N/A</v>
      </c>
      <c r="J632" s="169" t="str">
        <f>IF('Reported Performance Table'!D632="","",
  IF('Reported Performance Table'!E632="Yes",
   IF('Reported Performance Table'!F632="Premium","Premium_LUNA_CCT","LUNA_CCT"),
   IF('Reported Performance Table'!B632="Outdoor Luminaires",
    IF(OR('Reported Performance Table'!D632="Fuel Pump Canopy Luminaires",'Reported Performance Table'!D632="Sports Lighting"),
     IF('Reported Performance Table'!F632="Premium","Premium_Sports_and_Fuel_Pump_CCT", "Sports_and_Fuel_Pump_CCT"),
     IF('Reported Performance Table'!F632="Premium","Premium_Outdoor_CCT","Outdoor_CCT")),
    IF('Reported Performance Table'!F632="Premium","Premium_CCT","Reported_CCT"))))</f>
        <v/>
      </c>
      <c r="K632" t="str">
        <f>IF('Reported Performance Table'!D632="","",IF(J632="LUNA_CCT",VLOOKUP('Reported Performance Table'!D632,'Master List'!$B$45:$E$143,4,FALSE),"Reported_BUG"))</f>
        <v/>
      </c>
      <c r="L632" t="str">
        <f>IF('Reported Performance Table'!D632="","",IF(AND('Reported Performance Table'!$E632="Yes",OR('Reported Performance Table'!$D632='Master List'!$B$45,'Reported Performance Table'!$D632='Master List'!$B$46,'Reported Performance Table'!$D632='Master List'!$B$47,'Reported Performance Table'!$D632='Master List'!$B$49,'Reported Performance Table'!$D632='Master List'!$B$51,'Reported Performance Table'!$D632='Master List'!$B$115,'Reported Performance Table'!$D632='Master List'!$B$118,'Reported Performance Table'!$D632='Master List'!$B$142)),"LUNA_Dimming","Dimming_Capability_and_Range"))</f>
        <v/>
      </c>
    </row>
    <row r="633" spans="1:12" x14ac:dyDescent="0.3">
      <c r="A633" s="49">
        <v>640</v>
      </c>
      <c r="B633" s="50"/>
      <c r="D633" s="21" t="e">
        <f>VLOOKUP('Reported Performance Table'!C633,'Master List'!$B$22:$C$41,2,FALSE)</f>
        <v>#N/A</v>
      </c>
      <c r="E633" t="e">
        <f>VLOOKUP('Reported Performance Table'!D633,'Master List'!$B$45:$C$143,2,FALSE)</f>
        <v>#N/A</v>
      </c>
      <c r="F633" t="e">
        <f>VLOOKUP('Reported Performance Table'!C633,'Master List'!$B$22:$D$42,3,FALSE)</f>
        <v>#N/A</v>
      </c>
      <c r="G633" s="94" t="e">
        <f>VLOOKUP('Reported Performance Table'!B633,'Master List'!$B$11:$D$19,3,FALSE)</f>
        <v>#N/A</v>
      </c>
      <c r="H633" t="e">
        <f t="shared" si="9"/>
        <v>#N/A</v>
      </c>
      <c r="I633" t="e">
        <f>IF(VLOOKUP('Reported Performance Table'!D633,'Master List'!$B$45:$D$143,3,FALSE)="","No",VLOOKUP('Reported Performance Table'!D633,'Master List'!$B$45:$D$143,3,FALSE))</f>
        <v>#N/A</v>
      </c>
      <c r="J633" s="169" t="str">
        <f>IF('Reported Performance Table'!D633="","",
  IF('Reported Performance Table'!E633="Yes",
   IF('Reported Performance Table'!F633="Premium","Premium_LUNA_CCT","LUNA_CCT"),
   IF('Reported Performance Table'!B633="Outdoor Luminaires",
    IF(OR('Reported Performance Table'!D633="Fuel Pump Canopy Luminaires",'Reported Performance Table'!D633="Sports Lighting"),
     IF('Reported Performance Table'!F633="Premium","Premium_Sports_and_Fuel_Pump_CCT", "Sports_and_Fuel_Pump_CCT"),
     IF('Reported Performance Table'!F633="Premium","Premium_Outdoor_CCT","Outdoor_CCT")),
    IF('Reported Performance Table'!F633="Premium","Premium_CCT","Reported_CCT"))))</f>
        <v/>
      </c>
      <c r="K633" t="str">
        <f>IF('Reported Performance Table'!D633="","",IF(J633="LUNA_CCT",VLOOKUP('Reported Performance Table'!D633,'Master List'!$B$45:$E$143,4,FALSE),"Reported_BUG"))</f>
        <v/>
      </c>
      <c r="L633" t="str">
        <f>IF('Reported Performance Table'!D633="","",IF(AND('Reported Performance Table'!$E633="Yes",OR('Reported Performance Table'!$D633='Master List'!$B$45,'Reported Performance Table'!$D633='Master List'!$B$46,'Reported Performance Table'!$D633='Master List'!$B$47,'Reported Performance Table'!$D633='Master List'!$B$49,'Reported Performance Table'!$D633='Master List'!$B$51,'Reported Performance Table'!$D633='Master List'!$B$115,'Reported Performance Table'!$D633='Master List'!$B$118,'Reported Performance Table'!$D633='Master List'!$B$142)),"LUNA_Dimming","Dimming_Capability_and_Range"))</f>
        <v/>
      </c>
    </row>
    <row r="634" spans="1:12" x14ac:dyDescent="0.3">
      <c r="A634" s="49">
        <v>641</v>
      </c>
      <c r="B634" s="50"/>
      <c r="D634" s="21" t="e">
        <f>VLOOKUP('Reported Performance Table'!C634,'Master List'!$B$22:$C$41,2,FALSE)</f>
        <v>#N/A</v>
      </c>
      <c r="E634" t="e">
        <f>VLOOKUP('Reported Performance Table'!D634,'Master List'!$B$45:$C$143,2,FALSE)</f>
        <v>#N/A</v>
      </c>
      <c r="F634" t="e">
        <f>VLOOKUP('Reported Performance Table'!C634,'Master List'!$B$22:$D$42,3,FALSE)</f>
        <v>#N/A</v>
      </c>
      <c r="G634" s="94" t="e">
        <f>VLOOKUP('Reported Performance Table'!B634,'Master List'!$B$11:$D$19,3,FALSE)</f>
        <v>#N/A</v>
      </c>
      <c r="H634" t="e">
        <f t="shared" si="9"/>
        <v>#N/A</v>
      </c>
      <c r="I634" t="e">
        <f>IF(VLOOKUP('Reported Performance Table'!D634,'Master List'!$B$45:$D$143,3,FALSE)="","No",VLOOKUP('Reported Performance Table'!D634,'Master List'!$B$45:$D$143,3,FALSE))</f>
        <v>#N/A</v>
      </c>
      <c r="J634" s="169" t="str">
        <f>IF('Reported Performance Table'!D634="","",
  IF('Reported Performance Table'!E634="Yes",
   IF('Reported Performance Table'!F634="Premium","Premium_LUNA_CCT","LUNA_CCT"),
   IF('Reported Performance Table'!B634="Outdoor Luminaires",
    IF(OR('Reported Performance Table'!D634="Fuel Pump Canopy Luminaires",'Reported Performance Table'!D634="Sports Lighting"),
     IF('Reported Performance Table'!F634="Premium","Premium_Sports_and_Fuel_Pump_CCT", "Sports_and_Fuel_Pump_CCT"),
     IF('Reported Performance Table'!F634="Premium","Premium_Outdoor_CCT","Outdoor_CCT")),
    IF('Reported Performance Table'!F634="Premium","Premium_CCT","Reported_CCT"))))</f>
        <v/>
      </c>
      <c r="K634" t="str">
        <f>IF('Reported Performance Table'!D634="","",IF(J634="LUNA_CCT",VLOOKUP('Reported Performance Table'!D634,'Master List'!$B$45:$E$143,4,FALSE),"Reported_BUG"))</f>
        <v/>
      </c>
      <c r="L634" t="str">
        <f>IF('Reported Performance Table'!D634="","",IF(AND('Reported Performance Table'!$E634="Yes",OR('Reported Performance Table'!$D634='Master List'!$B$45,'Reported Performance Table'!$D634='Master List'!$B$46,'Reported Performance Table'!$D634='Master List'!$B$47,'Reported Performance Table'!$D634='Master List'!$B$49,'Reported Performance Table'!$D634='Master List'!$B$51,'Reported Performance Table'!$D634='Master List'!$B$115,'Reported Performance Table'!$D634='Master List'!$B$118,'Reported Performance Table'!$D634='Master List'!$B$142)),"LUNA_Dimming","Dimming_Capability_and_Range"))</f>
        <v/>
      </c>
    </row>
    <row r="635" spans="1:12" x14ac:dyDescent="0.3">
      <c r="A635" s="49">
        <v>642</v>
      </c>
      <c r="B635" s="50"/>
      <c r="D635" s="21" t="e">
        <f>VLOOKUP('Reported Performance Table'!C635,'Master List'!$B$22:$C$41,2,FALSE)</f>
        <v>#N/A</v>
      </c>
      <c r="E635" t="e">
        <f>VLOOKUP('Reported Performance Table'!D635,'Master List'!$B$45:$C$143,2,FALSE)</f>
        <v>#N/A</v>
      </c>
      <c r="F635" t="e">
        <f>VLOOKUP('Reported Performance Table'!C635,'Master List'!$B$22:$D$42,3,FALSE)</f>
        <v>#N/A</v>
      </c>
      <c r="G635" s="94" t="e">
        <f>VLOOKUP('Reported Performance Table'!B635,'Master List'!$B$11:$D$19,3,FALSE)</f>
        <v>#N/A</v>
      </c>
      <c r="H635" t="e">
        <f t="shared" si="9"/>
        <v>#N/A</v>
      </c>
      <c r="I635" t="e">
        <f>IF(VLOOKUP('Reported Performance Table'!D635,'Master List'!$B$45:$D$143,3,FALSE)="","No",VLOOKUP('Reported Performance Table'!D635,'Master List'!$B$45:$D$143,3,FALSE))</f>
        <v>#N/A</v>
      </c>
      <c r="J635" s="169" t="str">
        <f>IF('Reported Performance Table'!D635="","",
  IF('Reported Performance Table'!E635="Yes",
   IF('Reported Performance Table'!F635="Premium","Premium_LUNA_CCT","LUNA_CCT"),
   IF('Reported Performance Table'!B635="Outdoor Luminaires",
    IF(OR('Reported Performance Table'!D635="Fuel Pump Canopy Luminaires",'Reported Performance Table'!D635="Sports Lighting"),
     IF('Reported Performance Table'!F635="Premium","Premium_Sports_and_Fuel_Pump_CCT", "Sports_and_Fuel_Pump_CCT"),
     IF('Reported Performance Table'!F635="Premium","Premium_Outdoor_CCT","Outdoor_CCT")),
    IF('Reported Performance Table'!F635="Premium","Premium_CCT","Reported_CCT"))))</f>
        <v/>
      </c>
      <c r="K635" t="str">
        <f>IF('Reported Performance Table'!D635="","",IF(J635="LUNA_CCT",VLOOKUP('Reported Performance Table'!D635,'Master List'!$B$45:$E$143,4,FALSE),"Reported_BUG"))</f>
        <v/>
      </c>
      <c r="L635" t="str">
        <f>IF('Reported Performance Table'!D635="","",IF(AND('Reported Performance Table'!$E635="Yes",OR('Reported Performance Table'!$D635='Master List'!$B$45,'Reported Performance Table'!$D635='Master List'!$B$46,'Reported Performance Table'!$D635='Master List'!$B$47,'Reported Performance Table'!$D635='Master List'!$B$49,'Reported Performance Table'!$D635='Master List'!$B$51,'Reported Performance Table'!$D635='Master List'!$B$115,'Reported Performance Table'!$D635='Master List'!$B$118,'Reported Performance Table'!$D635='Master List'!$B$142)),"LUNA_Dimming","Dimming_Capability_and_Range"))</f>
        <v/>
      </c>
    </row>
    <row r="636" spans="1:12" x14ac:dyDescent="0.3">
      <c r="A636" s="49">
        <v>643</v>
      </c>
      <c r="B636" s="50"/>
      <c r="D636" s="21" t="e">
        <f>VLOOKUP('Reported Performance Table'!C636,'Master List'!$B$22:$C$41,2,FALSE)</f>
        <v>#N/A</v>
      </c>
      <c r="E636" t="e">
        <f>VLOOKUP('Reported Performance Table'!D636,'Master List'!$B$45:$C$143,2,FALSE)</f>
        <v>#N/A</v>
      </c>
      <c r="F636" t="e">
        <f>VLOOKUP('Reported Performance Table'!C636,'Master List'!$B$22:$D$42,3,FALSE)</f>
        <v>#N/A</v>
      </c>
      <c r="G636" s="94" t="e">
        <f>VLOOKUP('Reported Performance Table'!B636,'Master List'!$B$11:$D$19,3,FALSE)</f>
        <v>#N/A</v>
      </c>
      <c r="H636" t="e">
        <f t="shared" si="9"/>
        <v>#N/A</v>
      </c>
      <c r="I636" t="e">
        <f>IF(VLOOKUP('Reported Performance Table'!D636,'Master List'!$B$45:$D$143,3,FALSE)="","No",VLOOKUP('Reported Performance Table'!D636,'Master List'!$B$45:$D$143,3,FALSE))</f>
        <v>#N/A</v>
      </c>
      <c r="J636" s="169" t="str">
        <f>IF('Reported Performance Table'!D636="","",
  IF('Reported Performance Table'!E636="Yes",
   IF('Reported Performance Table'!F636="Premium","Premium_LUNA_CCT","LUNA_CCT"),
   IF('Reported Performance Table'!B636="Outdoor Luminaires",
    IF(OR('Reported Performance Table'!D636="Fuel Pump Canopy Luminaires",'Reported Performance Table'!D636="Sports Lighting"),
     IF('Reported Performance Table'!F636="Premium","Premium_Sports_and_Fuel_Pump_CCT", "Sports_and_Fuel_Pump_CCT"),
     IF('Reported Performance Table'!F636="Premium","Premium_Outdoor_CCT","Outdoor_CCT")),
    IF('Reported Performance Table'!F636="Premium","Premium_CCT","Reported_CCT"))))</f>
        <v/>
      </c>
      <c r="K636" t="str">
        <f>IF('Reported Performance Table'!D636="","",IF(J636="LUNA_CCT",VLOOKUP('Reported Performance Table'!D636,'Master List'!$B$45:$E$143,4,FALSE),"Reported_BUG"))</f>
        <v/>
      </c>
      <c r="L636" t="str">
        <f>IF('Reported Performance Table'!D636="","",IF(AND('Reported Performance Table'!$E636="Yes",OR('Reported Performance Table'!$D636='Master List'!$B$45,'Reported Performance Table'!$D636='Master List'!$B$46,'Reported Performance Table'!$D636='Master List'!$B$47,'Reported Performance Table'!$D636='Master List'!$B$49,'Reported Performance Table'!$D636='Master List'!$B$51,'Reported Performance Table'!$D636='Master List'!$B$115,'Reported Performance Table'!$D636='Master List'!$B$118,'Reported Performance Table'!$D636='Master List'!$B$142)),"LUNA_Dimming","Dimming_Capability_and_Range"))</f>
        <v/>
      </c>
    </row>
    <row r="637" spans="1:12" x14ac:dyDescent="0.3">
      <c r="A637" s="49">
        <v>644</v>
      </c>
      <c r="B637" s="50"/>
      <c r="D637" s="21" t="e">
        <f>VLOOKUP('Reported Performance Table'!C637,'Master List'!$B$22:$C$41,2,FALSE)</f>
        <v>#N/A</v>
      </c>
      <c r="E637" t="e">
        <f>VLOOKUP('Reported Performance Table'!D637,'Master List'!$B$45:$C$143,2,FALSE)</f>
        <v>#N/A</v>
      </c>
      <c r="F637" t="e">
        <f>VLOOKUP('Reported Performance Table'!C637,'Master List'!$B$22:$D$42,3,FALSE)</f>
        <v>#N/A</v>
      </c>
      <c r="G637" s="94" t="e">
        <f>VLOOKUP('Reported Performance Table'!B637,'Master List'!$B$11:$D$19,3,FALSE)</f>
        <v>#N/A</v>
      </c>
      <c r="H637" t="e">
        <f t="shared" si="9"/>
        <v>#N/A</v>
      </c>
      <c r="I637" t="e">
        <f>IF(VLOOKUP('Reported Performance Table'!D637,'Master List'!$B$45:$D$143,3,FALSE)="","No",VLOOKUP('Reported Performance Table'!D637,'Master List'!$B$45:$D$143,3,FALSE))</f>
        <v>#N/A</v>
      </c>
      <c r="J637" s="169" t="str">
        <f>IF('Reported Performance Table'!D637="","",
  IF('Reported Performance Table'!E637="Yes",
   IF('Reported Performance Table'!F637="Premium","Premium_LUNA_CCT","LUNA_CCT"),
   IF('Reported Performance Table'!B637="Outdoor Luminaires",
    IF(OR('Reported Performance Table'!D637="Fuel Pump Canopy Luminaires",'Reported Performance Table'!D637="Sports Lighting"),
     IF('Reported Performance Table'!F637="Premium","Premium_Sports_and_Fuel_Pump_CCT", "Sports_and_Fuel_Pump_CCT"),
     IF('Reported Performance Table'!F637="Premium","Premium_Outdoor_CCT","Outdoor_CCT")),
    IF('Reported Performance Table'!F637="Premium","Premium_CCT","Reported_CCT"))))</f>
        <v/>
      </c>
      <c r="K637" t="str">
        <f>IF('Reported Performance Table'!D637="","",IF(J637="LUNA_CCT",VLOOKUP('Reported Performance Table'!D637,'Master List'!$B$45:$E$143,4,FALSE),"Reported_BUG"))</f>
        <v/>
      </c>
      <c r="L637" t="str">
        <f>IF('Reported Performance Table'!D637="","",IF(AND('Reported Performance Table'!$E637="Yes",OR('Reported Performance Table'!$D637='Master List'!$B$45,'Reported Performance Table'!$D637='Master List'!$B$46,'Reported Performance Table'!$D637='Master List'!$B$47,'Reported Performance Table'!$D637='Master List'!$B$49,'Reported Performance Table'!$D637='Master List'!$B$51,'Reported Performance Table'!$D637='Master List'!$B$115,'Reported Performance Table'!$D637='Master List'!$B$118,'Reported Performance Table'!$D637='Master List'!$B$142)),"LUNA_Dimming","Dimming_Capability_and_Range"))</f>
        <v/>
      </c>
    </row>
    <row r="638" spans="1:12" x14ac:dyDescent="0.3">
      <c r="A638" s="49">
        <v>645</v>
      </c>
      <c r="B638" s="50"/>
      <c r="D638" s="21" t="e">
        <f>VLOOKUP('Reported Performance Table'!C638,'Master List'!$B$22:$C$41,2,FALSE)</f>
        <v>#N/A</v>
      </c>
      <c r="E638" t="e">
        <f>VLOOKUP('Reported Performance Table'!D638,'Master List'!$B$45:$C$143,2,FALSE)</f>
        <v>#N/A</v>
      </c>
      <c r="F638" t="e">
        <f>VLOOKUP('Reported Performance Table'!C638,'Master List'!$B$22:$D$42,3,FALSE)</f>
        <v>#N/A</v>
      </c>
      <c r="G638" s="94" t="e">
        <f>VLOOKUP('Reported Performance Table'!B638,'Master List'!$B$11:$D$19,3,FALSE)</f>
        <v>#N/A</v>
      </c>
      <c r="H638" t="e">
        <f t="shared" si="9"/>
        <v>#N/A</v>
      </c>
      <c r="I638" t="e">
        <f>IF(VLOOKUP('Reported Performance Table'!D638,'Master List'!$B$45:$D$143,3,FALSE)="","No",VLOOKUP('Reported Performance Table'!D638,'Master List'!$B$45:$D$143,3,FALSE))</f>
        <v>#N/A</v>
      </c>
      <c r="J638" s="169" t="str">
        <f>IF('Reported Performance Table'!D638="","",
  IF('Reported Performance Table'!E638="Yes",
   IF('Reported Performance Table'!F638="Premium","Premium_LUNA_CCT","LUNA_CCT"),
   IF('Reported Performance Table'!B638="Outdoor Luminaires",
    IF(OR('Reported Performance Table'!D638="Fuel Pump Canopy Luminaires",'Reported Performance Table'!D638="Sports Lighting"),
     IF('Reported Performance Table'!F638="Premium","Premium_Sports_and_Fuel_Pump_CCT", "Sports_and_Fuel_Pump_CCT"),
     IF('Reported Performance Table'!F638="Premium","Premium_Outdoor_CCT","Outdoor_CCT")),
    IF('Reported Performance Table'!F638="Premium","Premium_CCT","Reported_CCT"))))</f>
        <v/>
      </c>
      <c r="K638" t="str">
        <f>IF('Reported Performance Table'!D638="","",IF(J638="LUNA_CCT",VLOOKUP('Reported Performance Table'!D638,'Master List'!$B$45:$E$143,4,FALSE),"Reported_BUG"))</f>
        <v/>
      </c>
      <c r="L638" t="str">
        <f>IF('Reported Performance Table'!D638="","",IF(AND('Reported Performance Table'!$E638="Yes",OR('Reported Performance Table'!$D638='Master List'!$B$45,'Reported Performance Table'!$D638='Master List'!$B$46,'Reported Performance Table'!$D638='Master List'!$B$47,'Reported Performance Table'!$D638='Master List'!$B$49,'Reported Performance Table'!$D638='Master List'!$B$51,'Reported Performance Table'!$D638='Master List'!$B$115,'Reported Performance Table'!$D638='Master List'!$B$118,'Reported Performance Table'!$D638='Master List'!$B$142)),"LUNA_Dimming","Dimming_Capability_and_Range"))</f>
        <v/>
      </c>
    </row>
    <row r="639" spans="1:12" x14ac:dyDescent="0.3">
      <c r="A639" s="49">
        <v>646</v>
      </c>
      <c r="B639" s="50"/>
      <c r="D639" s="21" t="e">
        <f>VLOOKUP('Reported Performance Table'!C639,'Master List'!$B$22:$C$41,2,FALSE)</f>
        <v>#N/A</v>
      </c>
      <c r="E639" t="e">
        <f>VLOOKUP('Reported Performance Table'!D639,'Master List'!$B$45:$C$143,2,FALSE)</f>
        <v>#N/A</v>
      </c>
      <c r="F639" t="e">
        <f>VLOOKUP('Reported Performance Table'!C639,'Master List'!$B$22:$D$42,3,FALSE)</f>
        <v>#N/A</v>
      </c>
      <c r="G639" s="94" t="e">
        <f>VLOOKUP('Reported Performance Table'!B639,'Master List'!$B$11:$D$19,3,FALSE)</f>
        <v>#N/A</v>
      </c>
      <c r="H639" t="e">
        <f t="shared" si="9"/>
        <v>#N/A</v>
      </c>
      <c r="I639" t="e">
        <f>IF(VLOOKUP('Reported Performance Table'!D639,'Master List'!$B$45:$D$143,3,FALSE)="","No",VLOOKUP('Reported Performance Table'!D639,'Master List'!$B$45:$D$143,3,FALSE))</f>
        <v>#N/A</v>
      </c>
      <c r="J639" s="169" t="str">
        <f>IF('Reported Performance Table'!D639="","",
  IF('Reported Performance Table'!E639="Yes",
   IF('Reported Performance Table'!F639="Premium","Premium_LUNA_CCT","LUNA_CCT"),
   IF('Reported Performance Table'!B639="Outdoor Luminaires",
    IF(OR('Reported Performance Table'!D639="Fuel Pump Canopy Luminaires",'Reported Performance Table'!D639="Sports Lighting"),
     IF('Reported Performance Table'!F639="Premium","Premium_Sports_and_Fuel_Pump_CCT", "Sports_and_Fuel_Pump_CCT"),
     IF('Reported Performance Table'!F639="Premium","Premium_Outdoor_CCT","Outdoor_CCT")),
    IF('Reported Performance Table'!F639="Premium","Premium_CCT","Reported_CCT"))))</f>
        <v/>
      </c>
      <c r="K639" t="str">
        <f>IF('Reported Performance Table'!D639="","",IF(J639="LUNA_CCT",VLOOKUP('Reported Performance Table'!D639,'Master List'!$B$45:$E$143,4,FALSE),"Reported_BUG"))</f>
        <v/>
      </c>
      <c r="L639" t="str">
        <f>IF('Reported Performance Table'!D639="","",IF(AND('Reported Performance Table'!$E639="Yes",OR('Reported Performance Table'!$D639='Master List'!$B$45,'Reported Performance Table'!$D639='Master List'!$B$46,'Reported Performance Table'!$D639='Master List'!$B$47,'Reported Performance Table'!$D639='Master List'!$B$49,'Reported Performance Table'!$D639='Master List'!$B$51,'Reported Performance Table'!$D639='Master List'!$B$115,'Reported Performance Table'!$D639='Master List'!$B$118,'Reported Performance Table'!$D639='Master List'!$B$142)),"LUNA_Dimming","Dimming_Capability_and_Range"))</f>
        <v/>
      </c>
    </row>
    <row r="640" spans="1:12" x14ac:dyDescent="0.3">
      <c r="A640" s="49">
        <v>647</v>
      </c>
      <c r="B640" s="50"/>
      <c r="D640" s="21" t="e">
        <f>VLOOKUP('Reported Performance Table'!C640,'Master List'!$B$22:$C$41,2,FALSE)</f>
        <v>#N/A</v>
      </c>
      <c r="E640" t="e">
        <f>VLOOKUP('Reported Performance Table'!D640,'Master List'!$B$45:$C$143,2,FALSE)</f>
        <v>#N/A</v>
      </c>
      <c r="F640" t="e">
        <f>VLOOKUP('Reported Performance Table'!C640,'Master List'!$B$22:$D$42,3,FALSE)</f>
        <v>#N/A</v>
      </c>
      <c r="G640" s="94" t="e">
        <f>VLOOKUP('Reported Performance Table'!B640,'Master List'!$B$11:$D$19,3,FALSE)</f>
        <v>#N/A</v>
      </c>
      <c r="H640" t="e">
        <f t="shared" si="9"/>
        <v>#N/A</v>
      </c>
      <c r="I640" t="e">
        <f>IF(VLOOKUP('Reported Performance Table'!D640,'Master List'!$B$45:$D$143,3,FALSE)="","No",VLOOKUP('Reported Performance Table'!D640,'Master List'!$B$45:$D$143,3,FALSE))</f>
        <v>#N/A</v>
      </c>
      <c r="J640" s="169" t="str">
        <f>IF('Reported Performance Table'!D640="","",
  IF('Reported Performance Table'!E640="Yes",
   IF('Reported Performance Table'!F640="Premium","Premium_LUNA_CCT","LUNA_CCT"),
   IF('Reported Performance Table'!B640="Outdoor Luminaires",
    IF(OR('Reported Performance Table'!D640="Fuel Pump Canopy Luminaires",'Reported Performance Table'!D640="Sports Lighting"),
     IF('Reported Performance Table'!F640="Premium","Premium_Sports_and_Fuel_Pump_CCT", "Sports_and_Fuel_Pump_CCT"),
     IF('Reported Performance Table'!F640="Premium","Premium_Outdoor_CCT","Outdoor_CCT")),
    IF('Reported Performance Table'!F640="Premium","Premium_CCT","Reported_CCT"))))</f>
        <v/>
      </c>
      <c r="K640" t="str">
        <f>IF('Reported Performance Table'!D640="","",IF(J640="LUNA_CCT",VLOOKUP('Reported Performance Table'!D640,'Master List'!$B$45:$E$143,4,FALSE),"Reported_BUG"))</f>
        <v/>
      </c>
      <c r="L640" t="str">
        <f>IF('Reported Performance Table'!D640="","",IF(AND('Reported Performance Table'!$E640="Yes",OR('Reported Performance Table'!$D640='Master List'!$B$45,'Reported Performance Table'!$D640='Master List'!$B$46,'Reported Performance Table'!$D640='Master List'!$B$47,'Reported Performance Table'!$D640='Master List'!$B$49,'Reported Performance Table'!$D640='Master List'!$B$51,'Reported Performance Table'!$D640='Master List'!$B$115,'Reported Performance Table'!$D640='Master List'!$B$118,'Reported Performance Table'!$D640='Master List'!$B$142)),"LUNA_Dimming","Dimming_Capability_and_Range"))</f>
        <v/>
      </c>
    </row>
    <row r="641" spans="1:12" x14ac:dyDescent="0.3">
      <c r="A641" s="49">
        <v>648</v>
      </c>
      <c r="B641" s="50"/>
      <c r="D641" s="21" t="e">
        <f>VLOOKUP('Reported Performance Table'!C641,'Master List'!$B$22:$C$41,2,FALSE)</f>
        <v>#N/A</v>
      </c>
      <c r="E641" t="e">
        <f>VLOOKUP('Reported Performance Table'!D641,'Master List'!$B$45:$C$143,2,FALSE)</f>
        <v>#N/A</v>
      </c>
      <c r="F641" t="e">
        <f>VLOOKUP('Reported Performance Table'!C641,'Master List'!$B$22:$D$42,3,FALSE)</f>
        <v>#N/A</v>
      </c>
      <c r="G641" s="94" t="e">
        <f>VLOOKUP('Reported Performance Table'!B641,'Master List'!$B$11:$D$19,3,FALSE)</f>
        <v>#N/A</v>
      </c>
      <c r="H641" t="e">
        <f t="shared" si="9"/>
        <v>#N/A</v>
      </c>
      <c r="I641" t="e">
        <f>IF(VLOOKUP('Reported Performance Table'!D641,'Master List'!$B$45:$D$143,3,FALSE)="","No",VLOOKUP('Reported Performance Table'!D641,'Master List'!$B$45:$D$143,3,FALSE))</f>
        <v>#N/A</v>
      </c>
      <c r="J641" s="169" t="str">
        <f>IF('Reported Performance Table'!D641="","",
  IF('Reported Performance Table'!E641="Yes",
   IF('Reported Performance Table'!F641="Premium","Premium_LUNA_CCT","LUNA_CCT"),
   IF('Reported Performance Table'!B641="Outdoor Luminaires",
    IF(OR('Reported Performance Table'!D641="Fuel Pump Canopy Luminaires",'Reported Performance Table'!D641="Sports Lighting"),
     IF('Reported Performance Table'!F641="Premium","Premium_Sports_and_Fuel_Pump_CCT", "Sports_and_Fuel_Pump_CCT"),
     IF('Reported Performance Table'!F641="Premium","Premium_Outdoor_CCT","Outdoor_CCT")),
    IF('Reported Performance Table'!F641="Premium","Premium_CCT","Reported_CCT"))))</f>
        <v/>
      </c>
      <c r="K641" t="str">
        <f>IF('Reported Performance Table'!D641="","",IF(J641="LUNA_CCT",VLOOKUP('Reported Performance Table'!D641,'Master List'!$B$45:$E$143,4,FALSE),"Reported_BUG"))</f>
        <v/>
      </c>
      <c r="L641" t="str">
        <f>IF('Reported Performance Table'!D641="","",IF(AND('Reported Performance Table'!$E641="Yes",OR('Reported Performance Table'!$D641='Master List'!$B$45,'Reported Performance Table'!$D641='Master List'!$B$46,'Reported Performance Table'!$D641='Master List'!$B$47,'Reported Performance Table'!$D641='Master List'!$B$49,'Reported Performance Table'!$D641='Master List'!$B$51,'Reported Performance Table'!$D641='Master List'!$B$115,'Reported Performance Table'!$D641='Master List'!$B$118,'Reported Performance Table'!$D641='Master List'!$B$142)),"LUNA_Dimming","Dimming_Capability_and_Range"))</f>
        <v/>
      </c>
    </row>
    <row r="642" spans="1:12" x14ac:dyDescent="0.3">
      <c r="A642" s="49">
        <v>649</v>
      </c>
      <c r="B642" s="50"/>
      <c r="D642" s="21" t="e">
        <f>VLOOKUP('Reported Performance Table'!C642,'Master List'!$B$22:$C$41,2,FALSE)</f>
        <v>#N/A</v>
      </c>
      <c r="E642" t="e">
        <f>VLOOKUP('Reported Performance Table'!D642,'Master List'!$B$45:$C$143,2,FALSE)</f>
        <v>#N/A</v>
      </c>
      <c r="F642" t="e">
        <f>VLOOKUP('Reported Performance Table'!C642,'Master List'!$B$22:$D$42,3,FALSE)</f>
        <v>#N/A</v>
      </c>
      <c r="G642" s="94" t="e">
        <f>VLOOKUP('Reported Performance Table'!B642,'Master List'!$B$11:$D$19,3,FALSE)</f>
        <v>#N/A</v>
      </c>
      <c r="H642" t="e">
        <f t="shared" si="9"/>
        <v>#N/A</v>
      </c>
      <c r="I642" t="e">
        <f>IF(VLOOKUP('Reported Performance Table'!D642,'Master List'!$B$45:$D$143,3,FALSE)="","No",VLOOKUP('Reported Performance Table'!D642,'Master List'!$B$45:$D$143,3,FALSE))</f>
        <v>#N/A</v>
      </c>
      <c r="J642" s="169" t="str">
        <f>IF('Reported Performance Table'!D642="","",
  IF('Reported Performance Table'!E642="Yes",
   IF('Reported Performance Table'!F642="Premium","Premium_LUNA_CCT","LUNA_CCT"),
   IF('Reported Performance Table'!B642="Outdoor Luminaires",
    IF(OR('Reported Performance Table'!D642="Fuel Pump Canopy Luminaires",'Reported Performance Table'!D642="Sports Lighting"),
     IF('Reported Performance Table'!F642="Premium","Premium_Sports_and_Fuel_Pump_CCT", "Sports_and_Fuel_Pump_CCT"),
     IF('Reported Performance Table'!F642="Premium","Premium_Outdoor_CCT","Outdoor_CCT")),
    IF('Reported Performance Table'!F642="Premium","Premium_CCT","Reported_CCT"))))</f>
        <v/>
      </c>
      <c r="K642" t="str">
        <f>IF('Reported Performance Table'!D642="","",IF(J642="LUNA_CCT",VLOOKUP('Reported Performance Table'!D642,'Master List'!$B$45:$E$143,4,FALSE),"Reported_BUG"))</f>
        <v/>
      </c>
      <c r="L642" t="str">
        <f>IF('Reported Performance Table'!D642="","",IF(AND('Reported Performance Table'!$E642="Yes",OR('Reported Performance Table'!$D642='Master List'!$B$45,'Reported Performance Table'!$D642='Master List'!$B$46,'Reported Performance Table'!$D642='Master List'!$B$47,'Reported Performance Table'!$D642='Master List'!$B$49,'Reported Performance Table'!$D642='Master List'!$B$51,'Reported Performance Table'!$D642='Master List'!$B$115,'Reported Performance Table'!$D642='Master List'!$B$118,'Reported Performance Table'!$D642='Master List'!$B$142)),"LUNA_Dimming","Dimming_Capability_and_Range"))</f>
        <v/>
      </c>
    </row>
    <row r="643" spans="1:12" x14ac:dyDescent="0.3">
      <c r="A643" s="49">
        <v>650</v>
      </c>
      <c r="B643" s="50"/>
      <c r="D643" s="21" t="e">
        <f>VLOOKUP('Reported Performance Table'!C643,'Master List'!$B$22:$C$41,2,FALSE)</f>
        <v>#N/A</v>
      </c>
      <c r="E643" t="e">
        <f>VLOOKUP('Reported Performance Table'!D643,'Master List'!$B$45:$C$143,2,FALSE)</f>
        <v>#N/A</v>
      </c>
      <c r="F643" t="e">
        <f>VLOOKUP('Reported Performance Table'!C643,'Master List'!$B$22:$D$42,3,FALSE)</f>
        <v>#N/A</v>
      </c>
      <c r="G643" s="94" t="e">
        <f>VLOOKUP('Reported Performance Table'!B643,'Master List'!$B$11:$D$19,3,FALSE)</f>
        <v>#N/A</v>
      </c>
      <c r="H643" t="e">
        <f t="shared" si="9"/>
        <v>#N/A</v>
      </c>
      <c r="I643" t="e">
        <f>IF(VLOOKUP('Reported Performance Table'!D643,'Master List'!$B$45:$D$143,3,FALSE)="","No",VLOOKUP('Reported Performance Table'!D643,'Master List'!$B$45:$D$143,3,FALSE))</f>
        <v>#N/A</v>
      </c>
      <c r="J643" s="169" t="str">
        <f>IF('Reported Performance Table'!D643="","",
  IF('Reported Performance Table'!E643="Yes",
   IF('Reported Performance Table'!F643="Premium","Premium_LUNA_CCT","LUNA_CCT"),
   IF('Reported Performance Table'!B643="Outdoor Luminaires",
    IF(OR('Reported Performance Table'!D643="Fuel Pump Canopy Luminaires",'Reported Performance Table'!D643="Sports Lighting"),
     IF('Reported Performance Table'!F643="Premium","Premium_Sports_and_Fuel_Pump_CCT", "Sports_and_Fuel_Pump_CCT"),
     IF('Reported Performance Table'!F643="Premium","Premium_Outdoor_CCT","Outdoor_CCT")),
    IF('Reported Performance Table'!F643="Premium","Premium_CCT","Reported_CCT"))))</f>
        <v/>
      </c>
      <c r="K643" t="str">
        <f>IF('Reported Performance Table'!D643="","",IF(J643="LUNA_CCT",VLOOKUP('Reported Performance Table'!D643,'Master List'!$B$45:$E$143,4,FALSE),"Reported_BUG"))</f>
        <v/>
      </c>
      <c r="L643" t="str">
        <f>IF('Reported Performance Table'!D643="","",IF(AND('Reported Performance Table'!$E643="Yes",OR('Reported Performance Table'!$D643='Master List'!$B$45,'Reported Performance Table'!$D643='Master List'!$B$46,'Reported Performance Table'!$D643='Master List'!$B$47,'Reported Performance Table'!$D643='Master List'!$B$49,'Reported Performance Table'!$D643='Master List'!$B$51,'Reported Performance Table'!$D643='Master List'!$B$115,'Reported Performance Table'!$D643='Master List'!$B$118,'Reported Performance Table'!$D643='Master List'!$B$142)),"LUNA_Dimming","Dimming_Capability_and_Range"))</f>
        <v/>
      </c>
    </row>
    <row r="644" spans="1:12" x14ac:dyDescent="0.3">
      <c r="A644" s="49">
        <v>651</v>
      </c>
      <c r="B644" s="50"/>
      <c r="D644" s="21" t="e">
        <f>VLOOKUP('Reported Performance Table'!C644,'Master List'!$B$22:$C$41,2,FALSE)</f>
        <v>#N/A</v>
      </c>
      <c r="E644" t="e">
        <f>VLOOKUP('Reported Performance Table'!D644,'Master List'!$B$45:$C$143,2,FALSE)</f>
        <v>#N/A</v>
      </c>
      <c r="F644" t="e">
        <f>VLOOKUP('Reported Performance Table'!C644,'Master List'!$B$22:$D$42,3,FALSE)</f>
        <v>#N/A</v>
      </c>
      <c r="G644" s="94" t="e">
        <f>VLOOKUP('Reported Performance Table'!B644,'Master List'!$B$11:$D$19,3,FALSE)</f>
        <v>#N/A</v>
      </c>
      <c r="H644" t="e">
        <f t="shared" si="9"/>
        <v>#N/A</v>
      </c>
      <c r="I644" t="e">
        <f>IF(VLOOKUP('Reported Performance Table'!D644,'Master List'!$B$45:$D$143,3,FALSE)="","No",VLOOKUP('Reported Performance Table'!D644,'Master List'!$B$45:$D$143,3,FALSE))</f>
        <v>#N/A</v>
      </c>
      <c r="J644" s="169" t="str">
        <f>IF('Reported Performance Table'!D644="","",
  IF('Reported Performance Table'!E644="Yes",
   IF('Reported Performance Table'!F644="Premium","Premium_LUNA_CCT","LUNA_CCT"),
   IF('Reported Performance Table'!B644="Outdoor Luminaires",
    IF(OR('Reported Performance Table'!D644="Fuel Pump Canopy Luminaires",'Reported Performance Table'!D644="Sports Lighting"),
     IF('Reported Performance Table'!F644="Premium","Premium_Sports_and_Fuel_Pump_CCT", "Sports_and_Fuel_Pump_CCT"),
     IF('Reported Performance Table'!F644="Premium","Premium_Outdoor_CCT","Outdoor_CCT")),
    IF('Reported Performance Table'!F644="Premium","Premium_CCT","Reported_CCT"))))</f>
        <v/>
      </c>
      <c r="K644" t="str">
        <f>IF('Reported Performance Table'!D644="","",IF(J644="LUNA_CCT",VLOOKUP('Reported Performance Table'!D644,'Master List'!$B$45:$E$143,4,FALSE),"Reported_BUG"))</f>
        <v/>
      </c>
      <c r="L644" t="str">
        <f>IF('Reported Performance Table'!D644="","",IF(AND('Reported Performance Table'!$E644="Yes",OR('Reported Performance Table'!$D644='Master List'!$B$45,'Reported Performance Table'!$D644='Master List'!$B$46,'Reported Performance Table'!$D644='Master List'!$B$47,'Reported Performance Table'!$D644='Master List'!$B$49,'Reported Performance Table'!$D644='Master List'!$B$51,'Reported Performance Table'!$D644='Master List'!$B$115,'Reported Performance Table'!$D644='Master List'!$B$118,'Reported Performance Table'!$D644='Master List'!$B$142)),"LUNA_Dimming","Dimming_Capability_and_Range"))</f>
        <v/>
      </c>
    </row>
    <row r="645" spans="1:12" x14ac:dyDescent="0.3">
      <c r="A645" s="49">
        <v>652</v>
      </c>
      <c r="B645" s="50"/>
      <c r="D645" s="21" t="e">
        <f>VLOOKUP('Reported Performance Table'!C645,'Master List'!$B$22:$C$41,2,FALSE)</f>
        <v>#N/A</v>
      </c>
      <c r="E645" t="e">
        <f>VLOOKUP('Reported Performance Table'!D645,'Master List'!$B$45:$C$143,2,FALSE)</f>
        <v>#N/A</v>
      </c>
      <c r="F645" t="e">
        <f>VLOOKUP('Reported Performance Table'!C645,'Master List'!$B$22:$D$42,3,FALSE)</f>
        <v>#N/A</v>
      </c>
      <c r="G645" s="94" t="e">
        <f>VLOOKUP('Reported Performance Table'!B645,'Master List'!$B$11:$D$19,3,FALSE)</f>
        <v>#N/A</v>
      </c>
      <c r="H645" t="e">
        <f t="shared" si="9"/>
        <v>#N/A</v>
      </c>
      <c r="I645" t="e">
        <f>IF(VLOOKUP('Reported Performance Table'!D645,'Master List'!$B$45:$D$143,3,FALSE)="","No",VLOOKUP('Reported Performance Table'!D645,'Master List'!$B$45:$D$143,3,FALSE))</f>
        <v>#N/A</v>
      </c>
      <c r="J645" s="169" t="str">
        <f>IF('Reported Performance Table'!D645="","",
  IF('Reported Performance Table'!E645="Yes",
   IF('Reported Performance Table'!F645="Premium","Premium_LUNA_CCT","LUNA_CCT"),
   IF('Reported Performance Table'!B645="Outdoor Luminaires",
    IF(OR('Reported Performance Table'!D645="Fuel Pump Canopy Luminaires",'Reported Performance Table'!D645="Sports Lighting"),
     IF('Reported Performance Table'!F645="Premium","Premium_Sports_and_Fuel_Pump_CCT", "Sports_and_Fuel_Pump_CCT"),
     IF('Reported Performance Table'!F645="Premium","Premium_Outdoor_CCT","Outdoor_CCT")),
    IF('Reported Performance Table'!F645="Premium","Premium_CCT","Reported_CCT"))))</f>
        <v/>
      </c>
      <c r="K645" t="str">
        <f>IF('Reported Performance Table'!D645="","",IF(J645="LUNA_CCT",VLOOKUP('Reported Performance Table'!D645,'Master List'!$B$45:$E$143,4,FALSE),"Reported_BUG"))</f>
        <v/>
      </c>
      <c r="L645" t="str">
        <f>IF('Reported Performance Table'!D645="","",IF(AND('Reported Performance Table'!$E645="Yes",OR('Reported Performance Table'!$D645='Master List'!$B$45,'Reported Performance Table'!$D645='Master List'!$B$46,'Reported Performance Table'!$D645='Master List'!$B$47,'Reported Performance Table'!$D645='Master List'!$B$49,'Reported Performance Table'!$D645='Master List'!$B$51,'Reported Performance Table'!$D645='Master List'!$B$115,'Reported Performance Table'!$D645='Master List'!$B$118,'Reported Performance Table'!$D645='Master List'!$B$142)),"LUNA_Dimming","Dimming_Capability_and_Range"))</f>
        <v/>
      </c>
    </row>
    <row r="646" spans="1:12" x14ac:dyDescent="0.3">
      <c r="A646" s="49">
        <v>653</v>
      </c>
      <c r="B646" s="50"/>
      <c r="D646" s="21" t="e">
        <f>VLOOKUP('Reported Performance Table'!C646,'Master List'!$B$22:$C$41,2,FALSE)</f>
        <v>#N/A</v>
      </c>
      <c r="E646" t="e">
        <f>VLOOKUP('Reported Performance Table'!D646,'Master List'!$B$45:$C$143,2,FALSE)</f>
        <v>#N/A</v>
      </c>
      <c r="F646" t="e">
        <f>VLOOKUP('Reported Performance Table'!C646,'Master List'!$B$22:$D$42,3,FALSE)</f>
        <v>#N/A</v>
      </c>
      <c r="G646" s="94" t="e">
        <f>VLOOKUP('Reported Performance Table'!B646,'Master List'!$B$11:$D$19,3,FALSE)</f>
        <v>#N/A</v>
      </c>
      <c r="H646" t="e">
        <f t="shared" si="9"/>
        <v>#N/A</v>
      </c>
      <c r="I646" t="e">
        <f>IF(VLOOKUP('Reported Performance Table'!D646,'Master List'!$B$45:$D$143,3,FALSE)="","No",VLOOKUP('Reported Performance Table'!D646,'Master List'!$B$45:$D$143,3,FALSE))</f>
        <v>#N/A</v>
      </c>
      <c r="J646" s="169" t="str">
        <f>IF('Reported Performance Table'!D646="","",
  IF('Reported Performance Table'!E646="Yes",
   IF('Reported Performance Table'!F646="Premium","Premium_LUNA_CCT","LUNA_CCT"),
   IF('Reported Performance Table'!B646="Outdoor Luminaires",
    IF(OR('Reported Performance Table'!D646="Fuel Pump Canopy Luminaires",'Reported Performance Table'!D646="Sports Lighting"),
     IF('Reported Performance Table'!F646="Premium","Premium_Sports_and_Fuel_Pump_CCT", "Sports_and_Fuel_Pump_CCT"),
     IF('Reported Performance Table'!F646="Premium","Premium_Outdoor_CCT","Outdoor_CCT")),
    IF('Reported Performance Table'!F646="Premium","Premium_CCT","Reported_CCT"))))</f>
        <v/>
      </c>
      <c r="K646" t="str">
        <f>IF('Reported Performance Table'!D646="","",IF(J646="LUNA_CCT",VLOOKUP('Reported Performance Table'!D646,'Master List'!$B$45:$E$143,4,FALSE),"Reported_BUG"))</f>
        <v/>
      </c>
      <c r="L646" t="str">
        <f>IF('Reported Performance Table'!D646="","",IF(AND('Reported Performance Table'!$E646="Yes",OR('Reported Performance Table'!$D646='Master List'!$B$45,'Reported Performance Table'!$D646='Master List'!$B$46,'Reported Performance Table'!$D646='Master List'!$B$47,'Reported Performance Table'!$D646='Master List'!$B$49,'Reported Performance Table'!$D646='Master List'!$B$51,'Reported Performance Table'!$D646='Master List'!$B$115,'Reported Performance Table'!$D646='Master List'!$B$118,'Reported Performance Table'!$D646='Master List'!$B$142)),"LUNA_Dimming","Dimming_Capability_and_Range"))</f>
        <v/>
      </c>
    </row>
    <row r="647" spans="1:12" x14ac:dyDescent="0.3">
      <c r="A647" s="49">
        <v>654</v>
      </c>
      <c r="B647" s="50"/>
      <c r="D647" s="21" t="e">
        <f>VLOOKUP('Reported Performance Table'!C647,'Master List'!$B$22:$C$41,2,FALSE)</f>
        <v>#N/A</v>
      </c>
      <c r="E647" t="e">
        <f>VLOOKUP('Reported Performance Table'!D647,'Master List'!$B$45:$C$143,2,FALSE)</f>
        <v>#N/A</v>
      </c>
      <c r="F647" t="e">
        <f>VLOOKUP('Reported Performance Table'!C647,'Master List'!$B$22:$D$42,3,FALSE)</f>
        <v>#N/A</v>
      </c>
      <c r="G647" s="94" t="e">
        <f>VLOOKUP('Reported Performance Table'!B647,'Master List'!$B$11:$D$19,3,FALSE)</f>
        <v>#N/A</v>
      </c>
      <c r="H647" t="e">
        <f t="shared" si="9"/>
        <v>#N/A</v>
      </c>
      <c r="I647" t="e">
        <f>IF(VLOOKUP('Reported Performance Table'!D647,'Master List'!$B$45:$D$143,3,FALSE)="","No",VLOOKUP('Reported Performance Table'!D647,'Master List'!$B$45:$D$143,3,FALSE))</f>
        <v>#N/A</v>
      </c>
      <c r="J647" s="169" t="str">
        <f>IF('Reported Performance Table'!D647="","",
  IF('Reported Performance Table'!E647="Yes",
   IF('Reported Performance Table'!F647="Premium","Premium_LUNA_CCT","LUNA_CCT"),
   IF('Reported Performance Table'!B647="Outdoor Luminaires",
    IF(OR('Reported Performance Table'!D647="Fuel Pump Canopy Luminaires",'Reported Performance Table'!D647="Sports Lighting"),
     IF('Reported Performance Table'!F647="Premium","Premium_Sports_and_Fuel_Pump_CCT", "Sports_and_Fuel_Pump_CCT"),
     IF('Reported Performance Table'!F647="Premium","Premium_Outdoor_CCT","Outdoor_CCT")),
    IF('Reported Performance Table'!F647="Premium","Premium_CCT","Reported_CCT"))))</f>
        <v/>
      </c>
      <c r="K647" t="str">
        <f>IF('Reported Performance Table'!D647="","",IF(J647="LUNA_CCT",VLOOKUP('Reported Performance Table'!D647,'Master List'!$B$45:$E$143,4,FALSE),"Reported_BUG"))</f>
        <v/>
      </c>
      <c r="L647" t="str">
        <f>IF('Reported Performance Table'!D647="","",IF(AND('Reported Performance Table'!$E647="Yes",OR('Reported Performance Table'!$D647='Master List'!$B$45,'Reported Performance Table'!$D647='Master List'!$B$46,'Reported Performance Table'!$D647='Master List'!$B$47,'Reported Performance Table'!$D647='Master List'!$B$49,'Reported Performance Table'!$D647='Master List'!$B$51,'Reported Performance Table'!$D647='Master List'!$B$115,'Reported Performance Table'!$D647='Master List'!$B$118,'Reported Performance Table'!$D647='Master List'!$B$142)),"LUNA_Dimming","Dimming_Capability_and_Range"))</f>
        <v/>
      </c>
    </row>
    <row r="648" spans="1:12" x14ac:dyDescent="0.3">
      <c r="A648" s="49">
        <v>655</v>
      </c>
      <c r="B648" s="50"/>
      <c r="D648" s="21" t="e">
        <f>VLOOKUP('Reported Performance Table'!C648,'Master List'!$B$22:$C$41,2,FALSE)</f>
        <v>#N/A</v>
      </c>
      <c r="E648" t="e">
        <f>VLOOKUP('Reported Performance Table'!D648,'Master List'!$B$45:$C$143,2,FALSE)</f>
        <v>#N/A</v>
      </c>
      <c r="F648" t="e">
        <f>VLOOKUP('Reported Performance Table'!C648,'Master List'!$B$22:$D$42,3,FALSE)</f>
        <v>#N/A</v>
      </c>
      <c r="G648" s="94" t="e">
        <f>VLOOKUP('Reported Performance Table'!B648,'Master List'!$B$11:$D$19,3,FALSE)</f>
        <v>#N/A</v>
      </c>
      <c r="H648" t="e">
        <f t="shared" si="9"/>
        <v>#N/A</v>
      </c>
      <c r="I648" t="e">
        <f>IF(VLOOKUP('Reported Performance Table'!D648,'Master List'!$B$45:$D$143,3,FALSE)="","No",VLOOKUP('Reported Performance Table'!D648,'Master List'!$B$45:$D$143,3,FALSE))</f>
        <v>#N/A</v>
      </c>
      <c r="J648" s="169" t="str">
        <f>IF('Reported Performance Table'!D648="","",
  IF('Reported Performance Table'!E648="Yes",
   IF('Reported Performance Table'!F648="Premium","Premium_LUNA_CCT","LUNA_CCT"),
   IF('Reported Performance Table'!B648="Outdoor Luminaires",
    IF(OR('Reported Performance Table'!D648="Fuel Pump Canopy Luminaires",'Reported Performance Table'!D648="Sports Lighting"),
     IF('Reported Performance Table'!F648="Premium","Premium_Sports_and_Fuel_Pump_CCT", "Sports_and_Fuel_Pump_CCT"),
     IF('Reported Performance Table'!F648="Premium","Premium_Outdoor_CCT","Outdoor_CCT")),
    IF('Reported Performance Table'!F648="Premium","Premium_CCT","Reported_CCT"))))</f>
        <v/>
      </c>
      <c r="K648" t="str">
        <f>IF('Reported Performance Table'!D648="","",IF(J648="LUNA_CCT",VLOOKUP('Reported Performance Table'!D648,'Master List'!$B$45:$E$143,4,FALSE),"Reported_BUG"))</f>
        <v/>
      </c>
      <c r="L648" t="str">
        <f>IF('Reported Performance Table'!D648="","",IF(AND('Reported Performance Table'!$E648="Yes",OR('Reported Performance Table'!$D648='Master List'!$B$45,'Reported Performance Table'!$D648='Master List'!$B$46,'Reported Performance Table'!$D648='Master List'!$B$47,'Reported Performance Table'!$D648='Master List'!$B$49,'Reported Performance Table'!$D648='Master List'!$B$51,'Reported Performance Table'!$D648='Master List'!$B$115,'Reported Performance Table'!$D648='Master List'!$B$118,'Reported Performance Table'!$D648='Master List'!$B$142)),"LUNA_Dimming","Dimming_Capability_and_Range"))</f>
        <v/>
      </c>
    </row>
    <row r="649" spans="1:12" x14ac:dyDescent="0.3">
      <c r="A649" s="49">
        <v>656</v>
      </c>
      <c r="B649" s="50"/>
      <c r="D649" s="21" t="e">
        <f>VLOOKUP('Reported Performance Table'!C649,'Master List'!$B$22:$C$41,2,FALSE)</f>
        <v>#N/A</v>
      </c>
      <c r="E649" t="e">
        <f>VLOOKUP('Reported Performance Table'!D649,'Master List'!$B$45:$C$143,2,FALSE)</f>
        <v>#N/A</v>
      </c>
      <c r="F649" t="e">
        <f>VLOOKUP('Reported Performance Table'!C649,'Master List'!$B$22:$D$42,3,FALSE)</f>
        <v>#N/A</v>
      </c>
      <c r="G649" s="94" t="e">
        <f>VLOOKUP('Reported Performance Table'!B649,'Master List'!$B$11:$D$19,3,FALSE)</f>
        <v>#N/A</v>
      </c>
      <c r="H649" t="e">
        <f t="shared" si="9"/>
        <v>#N/A</v>
      </c>
      <c r="I649" t="e">
        <f>IF(VLOOKUP('Reported Performance Table'!D649,'Master List'!$B$45:$D$143,3,FALSE)="","No",VLOOKUP('Reported Performance Table'!D649,'Master List'!$B$45:$D$143,3,FALSE))</f>
        <v>#N/A</v>
      </c>
      <c r="J649" s="169" t="str">
        <f>IF('Reported Performance Table'!D649="","",
  IF('Reported Performance Table'!E649="Yes",
   IF('Reported Performance Table'!F649="Premium","Premium_LUNA_CCT","LUNA_CCT"),
   IF('Reported Performance Table'!B649="Outdoor Luminaires",
    IF(OR('Reported Performance Table'!D649="Fuel Pump Canopy Luminaires",'Reported Performance Table'!D649="Sports Lighting"),
     IF('Reported Performance Table'!F649="Premium","Premium_Sports_and_Fuel_Pump_CCT", "Sports_and_Fuel_Pump_CCT"),
     IF('Reported Performance Table'!F649="Premium","Premium_Outdoor_CCT","Outdoor_CCT")),
    IF('Reported Performance Table'!F649="Premium","Premium_CCT","Reported_CCT"))))</f>
        <v/>
      </c>
      <c r="K649" t="str">
        <f>IF('Reported Performance Table'!D649="","",IF(J649="LUNA_CCT",VLOOKUP('Reported Performance Table'!D649,'Master List'!$B$45:$E$143,4,FALSE),"Reported_BUG"))</f>
        <v/>
      </c>
      <c r="L649" t="str">
        <f>IF('Reported Performance Table'!D649="","",IF(AND('Reported Performance Table'!$E649="Yes",OR('Reported Performance Table'!$D649='Master List'!$B$45,'Reported Performance Table'!$D649='Master List'!$B$46,'Reported Performance Table'!$D649='Master List'!$B$47,'Reported Performance Table'!$D649='Master List'!$B$49,'Reported Performance Table'!$D649='Master List'!$B$51,'Reported Performance Table'!$D649='Master List'!$B$115,'Reported Performance Table'!$D649='Master List'!$B$118,'Reported Performance Table'!$D649='Master List'!$B$142)),"LUNA_Dimming","Dimming_Capability_and_Range"))</f>
        <v/>
      </c>
    </row>
    <row r="650" spans="1:12" x14ac:dyDescent="0.3">
      <c r="A650" s="49">
        <v>657</v>
      </c>
      <c r="B650" s="50"/>
      <c r="D650" s="21" t="e">
        <f>VLOOKUP('Reported Performance Table'!C650,'Master List'!$B$22:$C$41,2,FALSE)</f>
        <v>#N/A</v>
      </c>
      <c r="E650" t="e">
        <f>VLOOKUP('Reported Performance Table'!D650,'Master List'!$B$45:$C$143,2,FALSE)</f>
        <v>#N/A</v>
      </c>
      <c r="F650" t="e">
        <f>VLOOKUP('Reported Performance Table'!C650,'Master List'!$B$22:$D$42,3,FALSE)</f>
        <v>#N/A</v>
      </c>
      <c r="G650" s="94" t="e">
        <f>VLOOKUP('Reported Performance Table'!B650,'Master List'!$B$11:$D$19,3,FALSE)</f>
        <v>#N/A</v>
      </c>
      <c r="H650" t="e">
        <f t="shared" si="9"/>
        <v>#N/A</v>
      </c>
      <c r="I650" t="e">
        <f>IF(VLOOKUP('Reported Performance Table'!D650,'Master List'!$B$45:$D$143,3,FALSE)="","No",VLOOKUP('Reported Performance Table'!D650,'Master List'!$B$45:$D$143,3,FALSE))</f>
        <v>#N/A</v>
      </c>
      <c r="J650" s="169" t="str">
        <f>IF('Reported Performance Table'!D650="","",
  IF('Reported Performance Table'!E650="Yes",
   IF('Reported Performance Table'!F650="Premium","Premium_LUNA_CCT","LUNA_CCT"),
   IF('Reported Performance Table'!B650="Outdoor Luminaires",
    IF(OR('Reported Performance Table'!D650="Fuel Pump Canopy Luminaires",'Reported Performance Table'!D650="Sports Lighting"),
     IF('Reported Performance Table'!F650="Premium","Premium_Sports_and_Fuel_Pump_CCT", "Sports_and_Fuel_Pump_CCT"),
     IF('Reported Performance Table'!F650="Premium","Premium_Outdoor_CCT","Outdoor_CCT")),
    IF('Reported Performance Table'!F650="Premium","Premium_CCT","Reported_CCT"))))</f>
        <v/>
      </c>
      <c r="K650" t="str">
        <f>IF('Reported Performance Table'!D650="","",IF(J650="LUNA_CCT",VLOOKUP('Reported Performance Table'!D650,'Master List'!$B$45:$E$143,4,FALSE),"Reported_BUG"))</f>
        <v/>
      </c>
      <c r="L650" t="str">
        <f>IF('Reported Performance Table'!D650="","",IF(AND('Reported Performance Table'!$E650="Yes",OR('Reported Performance Table'!$D650='Master List'!$B$45,'Reported Performance Table'!$D650='Master List'!$B$46,'Reported Performance Table'!$D650='Master List'!$B$47,'Reported Performance Table'!$D650='Master List'!$B$49,'Reported Performance Table'!$D650='Master List'!$B$51,'Reported Performance Table'!$D650='Master List'!$B$115,'Reported Performance Table'!$D650='Master List'!$B$118,'Reported Performance Table'!$D650='Master List'!$B$142)),"LUNA_Dimming","Dimming_Capability_and_Range"))</f>
        <v/>
      </c>
    </row>
    <row r="651" spans="1:12" x14ac:dyDescent="0.3">
      <c r="A651" s="49">
        <v>658</v>
      </c>
      <c r="B651" s="50"/>
      <c r="D651" s="21" t="e">
        <f>VLOOKUP('Reported Performance Table'!C651,'Master List'!$B$22:$C$41,2,FALSE)</f>
        <v>#N/A</v>
      </c>
      <c r="E651" t="e">
        <f>VLOOKUP('Reported Performance Table'!D651,'Master List'!$B$45:$C$143,2,FALSE)</f>
        <v>#N/A</v>
      </c>
      <c r="F651" t="e">
        <f>VLOOKUP('Reported Performance Table'!C651,'Master List'!$B$22:$D$42,3,FALSE)</f>
        <v>#N/A</v>
      </c>
      <c r="G651" s="94" t="e">
        <f>VLOOKUP('Reported Performance Table'!B651,'Master List'!$B$11:$D$19,3,FALSE)</f>
        <v>#N/A</v>
      </c>
      <c r="H651" t="e">
        <f t="shared" ref="H651:H714" si="10">CONCATENATE(F651,G651)</f>
        <v>#N/A</v>
      </c>
      <c r="I651" t="e">
        <f>IF(VLOOKUP('Reported Performance Table'!D651,'Master List'!$B$45:$D$143,3,FALSE)="","No",VLOOKUP('Reported Performance Table'!D651,'Master List'!$B$45:$D$143,3,FALSE))</f>
        <v>#N/A</v>
      </c>
      <c r="J651" s="169" t="str">
        <f>IF('Reported Performance Table'!D651="","",
  IF('Reported Performance Table'!E651="Yes",
   IF('Reported Performance Table'!F651="Premium","Premium_LUNA_CCT","LUNA_CCT"),
   IF('Reported Performance Table'!B651="Outdoor Luminaires",
    IF(OR('Reported Performance Table'!D651="Fuel Pump Canopy Luminaires",'Reported Performance Table'!D651="Sports Lighting"),
     IF('Reported Performance Table'!F651="Premium","Premium_Sports_and_Fuel_Pump_CCT", "Sports_and_Fuel_Pump_CCT"),
     IF('Reported Performance Table'!F651="Premium","Premium_Outdoor_CCT","Outdoor_CCT")),
    IF('Reported Performance Table'!F651="Premium","Premium_CCT","Reported_CCT"))))</f>
        <v/>
      </c>
      <c r="K651" t="str">
        <f>IF('Reported Performance Table'!D651="","",IF(J651="LUNA_CCT",VLOOKUP('Reported Performance Table'!D651,'Master List'!$B$45:$E$143,4,FALSE),"Reported_BUG"))</f>
        <v/>
      </c>
      <c r="L651" t="str">
        <f>IF('Reported Performance Table'!D651="","",IF(AND('Reported Performance Table'!$E651="Yes",OR('Reported Performance Table'!$D651='Master List'!$B$45,'Reported Performance Table'!$D651='Master List'!$B$46,'Reported Performance Table'!$D651='Master List'!$B$47,'Reported Performance Table'!$D651='Master List'!$B$49,'Reported Performance Table'!$D651='Master List'!$B$51,'Reported Performance Table'!$D651='Master List'!$B$115,'Reported Performance Table'!$D651='Master List'!$B$118,'Reported Performance Table'!$D651='Master List'!$B$142)),"LUNA_Dimming","Dimming_Capability_and_Range"))</f>
        <v/>
      </c>
    </row>
    <row r="652" spans="1:12" x14ac:dyDescent="0.3">
      <c r="A652" s="49">
        <v>659</v>
      </c>
      <c r="B652" s="50"/>
      <c r="D652" s="21" t="e">
        <f>VLOOKUP('Reported Performance Table'!C652,'Master List'!$B$22:$C$41,2,FALSE)</f>
        <v>#N/A</v>
      </c>
      <c r="E652" t="e">
        <f>VLOOKUP('Reported Performance Table'!D652,'Master List'!$B$45:$C$143,2,FALSE)</f>
        <v>#N/A</v>
      </c>
      <c r="F652" t="e">
        <f>VLOOKUP('Reported Performance Table'!C652,'Master List'!$B$22:$D$42,3,FALSE)</f>
        <v>#N/A</v>
      </c>
      <c r="G652" s="94" t="e">
        <f>VLOOKUP('Reported Performance Table'!B652,'Master List'!$B$11:$D$19,3,FALSE)</f>
        <v>#N/A</v>
      </c>
      <c r="H652" t="e">
        <f t="shared" si="10"/>
        <v>#N/A</v>
      </c>
      <c r="I652" t="e">
        <f>IF(VLOOKUP('Reported Performance Table'!D652,'Master List'!$B$45:$D$143,3,FALSE)="","No",VLOOKUP('Reported Performance Table'!D652,'Master List'!$B$45:$D$143,3,FALSE))</f>
        <v>#N/A</v>
      </c>
      <c r="J652" s="169" t="str">
        <f>IF('Reported Performance Table'!D652="","",
  IF('Reported Performance Table'!E652="Yes",
   IF('Reported Performance Table'!F652="Premium","Premium_LUNA_CCT","LUNA_CCT"),
   IF('Reported Performance Table'!B652="Outdoor Luminaires",
    IF(OR('Reported Performance Table'!D652="Fuel Pump Canopy Luminaires",'Reported Performance Table'!D652="Sports Lighting"),
     IF('Reported Performance Table'!F652="Premium","Premium_Sports_and_Fuel_Pump_CCT", "Sports_and_Fuel_Pump_CCT"),
     IF('Reported Performance Table'!F652="Premium","Premium_Outdoor_CCT","Outdoor_CCT")),
    IF('Reported Performance Table'!F652="Premium","Premium_CCT","Reported_CCT"))))</f>
        <v/>
      </c>
      <c r="K652" t="str">
        <f>IF('Reported Performance Table'!D652="","",IF(J652="LUNA_CCT",VLOOKUP('Reported Performance Table'!D652,'Master List'!$B$45:$E$143,4,FALSE),"Reported_BUG"))</f>
        <v/>
      </c>
      <c r="L652" t="str">
        <f>IF('Reported Performance Table'!D652="","",IF(AND('Reported Performance Table'!$E652="Yes",OR('Reported Performance Table'!$D652='Master List'!$B$45,'Reported Performance Table'!$D652='Master List'!$B$46,'Reported Performance Table'!$D652='Master List'!$B$47,'Reported Performance Table'!$D652='Master List'!$B$49,'Reported Performance Table'!$D652='Master List'!$B$51,'Reported Performance Table'!$D652='Master List'!$B$115,'Reported Performance Table'!$D652='Master List'!$B$118,'Reported Performance Table'!$D652='Master List'!$B$142)),"LUNA_Dimming","Dimming_Capability_and_Range"))</f>
        <v/>
      </c>
    </row>
    <row r="653" spans="1:12" x14ac:dyDescent="0.3">
      <c r="A653" s="49">
        <v>660</v>
      </c>
      <c r="B653" s="50"/>
      <c r="D653" s="21" t="e">
        <f>VLOOKUP('Reported Performance Table'!C653,'Master List'!$B$22:$C$41,2,FALSE)</f>
        <v>#N/A</v>
      </c>
      <c r="E653" t="e">
        <f>VLOOKUP('Reported Performance Table'!D653,'Master List'!$B$45:$C$143,2,FALSE)</f>
        <v>#N/A</v>
      </c>
      <c r="F653" t="e">
        <f>VLOOKUP('Reported Performance Table'!C653,'Master List'!$B$22:$D$42,3,FALSE)</f>
        <v>#N/A</v>
      </c>
      <c r="G653" s="94" t="e">
        <f>VLOOKUP('Reported Performance Table'!B653,'Master List'!$B$11:$D$19,3,FALSE)</f>
        <v>#N/A</v>
      </c>
      <c r="H653" t="e">
        <f t="shared" si="10"/>
        <v>#N/A</v>
      </c>
      <c r="I653" t="e">
        <f>IF(VLOOKUP('Reported Performance Table'!D653,'Master List'!$B$45:$D$143,3,FALSE)="","No",VLOOKUP('Reported Performance Table'!D653,'Master List'!$B$45:$D$143,3,FALSE))</f>
        <v>#N/A</v>
      </c>
      <c r="J653" s="169" t="str">
        <f>IF('Reported Performance Table'!D653="","",
  IF('Reported Performance Table'!E653="Yes",
   IF('Reported Performance Table'!F653="Premium","Premium_LUNA_CCT","LUNA_CCT"),
   IF('Reported Performance Table'!B653="Outdoor Luminaires",
    IF(OR('Reported Performance Table'!D653="Fuel Pump Canopy Luminaires",'Reported Performance Table'!D653="Sports Lighting"),
     IF('Reported Performance Table'!F653="Premium","Premium_Sports_and_Fuel_Pump_CCT", "Sports_and_Fuel_Pump_CCT"),
     IF('Reported Performance Table'!F653="Premium","Premium_Outdoor_CCT","Outdoor_CCT")),
    IF('Reported Performance Table'!F653="Premium","Premium_CCT","Reported_CCT"))))</f>
        <v/>
      </c>
      <c r="K653" t="str">
        <f>IF('Reported Performance Table'!D653="","",IF(J653="LUNA_CCT",VLOOKUP('Reported Performance Table'!D653,'Master List'!$B$45:$E$143,4,FALSE),"Reported_BUG"))</f>
        <v/>
      </c>
      <c r="L653" t="str">
        <f>IF('Reported Performance Table'!D653="","",IF(AND('Reported Performance Table'!$E653="Yes",OR('Reported Performance Table'!$D653='Master List'!$B$45,'Reported Performance Table'!$D653='Master List'!$B$46,'Reported Performance Table'!$D653='Master List'!$B$47,'Reported Performance Table'!$D653='Master List'!$B$49,'Reported Performance Table'!$D653='Master List'!$B$51,'Reported Performance Table'!$D653='Master List'!$B$115,'Reported Performance Table'!$D653='Master List'!$B$118,'Reported Performance Table'!$D653='Master List'!$B$142)),"LUNA_Dimming","Dimming_Capability_and_Range"))</f>
        <v/>
      </c>
    </row>
    <row r="654" spans="1:12" x14ac:dyDescent="0.3">
      <c r="A654" s="49">
        <v>661</v>
      </c>
      <c r="B654" s="50"/>
      <c r="D654" s="21" t="e">
        <f>VLOOKUP('Reported Performance Table'!C654,'Master List'!$B$22:$C$41,2,FALSE)</f>
        <v>#N/A</v>
      </c>
      <c r="E654" t="e">
        <f>VLOOKUP('Reported Performance Table'!D654,'Master List'!$B$45:$C$143,2,FALSE)</f>
        <v>#N/A</v>
      </c>
      <c r="F654" t="e">
        <f>VLOOKUP('Reported Performance Table'!C654,'Master List'!$B$22:$D$42,3,FALSE)</f>
        <v>#N/A</v>
      </c>
      <c r="G654" s="94" t="e">
        <f>VLOOKUP('Reported Performance Table'!B654,'Master List'!$B$11:$D$19,3,FALSE)</f>
        <v>#N/A</v>
      </c>
      <c r="H654" t="e">
        <f t="shared" si="10"/>
        <v>#N/A</v>
      </c>
      <c r="I654" t="e">
        <f>IF(VLOOKUP('Reported Performance Table'!D654,'Master List'!$B$45:$D$143,3,FALSE)="","No",VLOOKUP('Reported Performance Table'!D654,'Master List'!$B$45:$D$143,3,FALSE))</f>
        <v>#N/A</v>
      </c>
      <c r="J654" s="169" t="str">
        <f>IF('Reported Performance Table'!D654="","",
  IF('Reported Performance Table'!E654="Yes",
   IF('Reported Performance Table'!F654="Premium","Premium_LUNA_CCT","LUNA_CCT"),
   IF('Reported Performance Table'!B654="Outdoor Luminaires",
    IF(OR('Reported Performance Table'!D654="Fuel Pump Canopy Luminaires",'Reported Performance Table'!D654="Sports Lighting"),
     IF('Reported Performance Table'!F654="Premium","Premium_Sports_and_Fuel_Pump_CCT", "Sports_and_Fuel_Pump_CCT"),
     IF('Reported Performance Table'!F654="Premium","Premium_Outdoor_CCT","Outdoor_CCT")),
    IF('Reported Performance Table'!F654="Premium","Premium_CCT","Reported_CCT"))))</f>
        <v/>
      </c>
      <c r="K654" t="str">
        <f>IF('Reported Performance Table'!D654="","",IF(J654="LUNA_CCT",VLOOKUP('Reported Performance Table'!D654,'Master List'!$B$45:$E$143,4,FALSE),"Reported_BUG"))</f>
        <v/>
      </c>
      <c r="L654" t="str">
        <f>IF('Reported Performance Table'!D654="","",IF(AND('Reported Performance Table'!$E654="Yes",OR('Reported Performance Table'!$D654='Master List'!$B$45,'Reported Performance Table'!$D654='Master List'!$B$46,'Reported Performance Table'!$D654='Master List'!$B$47,'Reported Performance Table'!$D654='Master List'!$B$49,'Reported Performance Table'!$D654='Master List'!$B$51,'Reported Performance Table'!$D654='Master List'!$B$115,'Reported Performance Table'!$D654='Master List'!$B$118,'Reported Performance Table'!$D654='Master List'!$B$142)),"LUNA_Dimming","Dimming_Capability_and_Range"))</f>
        <v/>
      </c>
    </row>
    <row r="655" spans="1:12" x14ac:dyDescent="0.3">
      <c r="A655" s="49">
        <v>662</v>
      </c>
      <c r="B655" s="50"/>
      <c r="D655" s="21" t="e">
        <f>VLOOKUP('Reported Performance Table'!C655,'Master List'!$B$22:$C$41,2,FALSE)</f>
        <v>#N/A</v>
      </c>
      <c r="E655" t="e">
        <f>VLOOKUP('Reported Performance Table'!D655,'Master List'!$B$45:$C$143,2,FALSE)</f>
        <v>#N/A</v>
      </c>
      <c r="F655" t="e">
        <f>VLOOKUP('Reported Performance Table'!C655,'Master List'!$B$22:$D$42,3,FALSE)</f>
        <v>#N/A</v>
      </c>
      <c r="G655" s="94" t="e">
        <f>VLOOKUP('Reported Performance Table'!B655,'Master List'!$B$11:$D$19,3,FALSE)</f>
        <v>#N/A</v>
      </c>
      <c r="H655" t="e">
        <f t="shared" si="10"/>
        <v>#N/A</v>
      </c>
      <c r="I655" t="e">
        <f>IF(VLOOKUP('Reported Performance Table'!D655,'Master List'!$B$45:$D$143,3,FALSE)="","No",VLOOKUP('Reported Performance Table'!D655,'Master List'!$B$45:$D$143,3,FALSE))</f>
        <v>#N/A</v>
      </c>
      <c r="J655" s="169" t="str">
        <f>IF('Reported Performance Table'!D655="","",
  IF('Reported Performance Table'!E655="Yes",
   IF('Reported Performance Table'!F655="Premium","Premium_LUNA_CCT","LUNA_CCT"),
   IF('Reported Performance Table'!B655="Outdoor Luminaires",
    IF(OR('Reported Performance Table'!D655="Fuel Pump Canopy Luminaires",'Reported Performance Table'!D655="Sports Lighting"),
     IF('Reported Performance Table'!F655="Premium","Premium_Sports_and_Fuel_Pump_CCT", "Sports_and_Fuel_Pump_CCT"),
     IF('Reported Performance Table'!F655="Premium","Premium_Outdoor_CCT","Outdoor_CCT")),
    IF('Reported Performance Table'!F655="Premium","Premium_CCT","Reported_CCT"))))</f>
        <v/>
      </c>
      <c r="K655" t="str">
        <f>IF('Reported Performance Table'!D655="","",IF(J655="LUNA_CCT",VLOOKUP('Reported Performance Table'!D655,'Master List'!$B$45:$E$143,4,FALSE),"Reported_BUG"))</f>
        <v/>
      </c>
      <c r="L655" t="str">
        <f>IF('Reported Performance Table'!D655="","",IF(AND('Reported Performance Table'!$E655="Yes",OR('Reported Performance Table'!$D655='Master List'!$B$45,'Reported Performance Table'!$D655='Master List'!$B$46,'Reported Performance Table'!$D655='Master List'!$B$47,'Reported Performance Table'!$D655='Master List'!$B$49,'Reported Performance Table'!$D655='Master List'!$B$51,'Reported Performance Table'!$D655='Master List'!$B$115,'Reported Performance Table'!$D655='Master List'!$B$118,'Reported Performance Table'!$D655='Master List'!$B$142)),"LUNA_Dimming","Dimming_Capability_and_Range"))</f>
        <v/>
      </c>
    </row>
    <row r="656" spans="1:12" x14ac:dyDescent="0.3">
      <c r="A656" s="49">
        <v>663</v>
      </c>
      <c r="B656" s="50"/>
      <c r="D656" s="21" t="e">
        <f>VLOOKUP('Reported Performance Table'!C656,'Master List'!$B$22:$C$41,2,FALSE)</f>
        <v>#N/A</v>
      </c>
      <c r="E656" t="e">
        <f>VLOOKUP('Reported Performance Table'!D656,'Master List'!$B$45:$C$143,2,FALSE)</f>
        <v>#N/A</v>
      </c>
      <c r="F656" t="e">
        <f>VLOOKUP('Reported Performance Table'!C656,'Master List'!$B$22:$D$42,3,FALSE)</f>
        <v>#N/A</v>
      </c>
      <c r="G656" s="94" t="e">
        <f>VLOOKUP('Reported Performance Table'!B656,'Master List'!$B$11:$D$19,3,FALSE)</f>
        <v>#N/A</v>
      </c>
      <c r="H656" t="e">
        <f t="shared" si="10"/>
        <v>#N/A</v>
      </c>
      <c r="I656" t="e">
        <f>IF(VLOOKUP('Reported Performance Table'!D656,'Master List'!$B$45:$D$143,3,FALSE)="","No",VLOOKUP('Reported Performance Table'!D656,'Master List'!$B$45:$D$143,3,FALSE))</f>
        <v>#N/A</v>
      </c>
      <c r="J656" s="169" t="str">
        <f>IF('Reported Performance Table'!D656="","",
  IF('Reported Performance Table'!E656="Yes",
   IF('Reported Performance Table'!F656="Premium","Premium_LUNA_CCT","LUNA_CCT"),
   IF('Reported Performance Table'!B656="Outdoor Luminaires",
    IF(OR('Reported Performance Table'!D656="Fuel Pump Canopy Luminaires",'Reported Performance Table'!D656="Sports Lighting"),
     IF('Reported Performance Table'!F656="Premium","Premium_Sports_and_Fuel_Pump_CCT", "Sports_and_Fuel_Pump_CCT"),
     IF('Reported Performance Table'!F656="Premium","Premium_Outdoor_CCT","Outdoor_CCT")),
    IF('Reported Performance Table'!F656="Premium","Premium_CCT","Reported_CCT"))))</f>
        <v/>
      </c>
      <c r="K656" t="str">
        <f>IF('Reported Performance Table'!D656="","",IF(J656="LUNA_CCT",VLOOKUP('Reported Performance Table'!D656,'Master List'!$B$45:$E$143,4,FALSE),"Reported_BUG"))</f>
        <v/>
      </c>
      <c r="L656" t="str">
        <f>IF('Reported Performance Table'!D656="","",IF(AND('Reported Performance Table'!$E656="Yes",OR('Reported Performance Table'!$D656='Master List'!$B$45,'Reported Performance Table'!$D656='Master List'!$B$46,'Reported Performance Table'!$D656='Master List'!$B$47,'Reported Performance Table'!$D656='Master List'!$B$49,'Reported Performance Table'!$D656='Master List'!$B$51,'Reported Performance Table'!$D656='Master List'!$B$115,'Reported Performance Table'!$D656='Master List'!$B$118,'Reported Performance Table'!$D656='Master List'!$B$142)),"LUNA_Dimming","Dimming_Capability_and_Range"))</f>
        <v/>
      </c>
    </row>
    <row r="657" spans="1:12" x14ac:dyDescent="0.3">
      <c r="A657" s="49">
        <v>664</v>
      </c>
      <c r="B657" s="50"/>
      <c r="D657" s="21" t="e">
        <f>VLOOKUP('Reported Performance Table'!C657,'Master List'!$B$22:$C$41,2,FALSE)</f>
        <v>#N/A</v>
      </c>
      <c r="E657" t="e">
        <f>VLOOKUP('Reported Performance Table'!D657,'Master List'!$B$45:$C$143,2,FALSE)</f>
        <v>#N/A</v>
      </c>
      <c r="F657" t="e">
        <f>VLOOKUP('Reported Performance Table'!C657,'Master List'!$B$22:$D$42,3,FALSE)</f>
        <v>#N/A</v>
      </c>
      <c r="G657" s="94" t="e">
        <f>VLOOKUP('Reported Performance Table'!B657,'Master List'!$B$11:$D$19,3,FALSE)</f>
        <v>#N/A</v>
      </c>
      <c r="H657" t="e">
        <f t="shared" si="10"/>
        <v>#N/A</v>
      </c>
      <c r="I657" t="e">
        <f>IF(VLOOKUP('Reported Performance Table'!D657,'Master List'!$B$45:$D$143,3,FALSE)="","No",VLOOKUP('Reported Performance Table'!D657,'Master List'!$B$45:$D$143,3,FALSE))</f>
        <v>#N/A</v>
      </c>
      <c r="J657" s="169" t="str">
        <f>IF('Reported Performance Table'!D657="","",
  IF('Reported Performance Table'!E657="Yes",
   IF('Reported Performance Table'!F657="Premium","Premium_LUNA_CCT","LUNA_CCT"),
   IF('Reported Performance Table'!B657="Outdoor Luminaires",
    IF(OR('Reported Performance Table'!D657="Fuel Pump Canopy Luminaires",'Reported Performance Table'!D657="Sports Lighting"),
     IF('Reported Performance Table'!F657="Premium","Premium_Sports_and_Fuel_Pump_CCT", "Sports_and_Fuel_Pump_CCT"),
     IF('Reported Performance Table'!F657="Premium","Premium_Outdoor_CCT","Outdoor_CCT")),
    IF('Reported Performance Table'!F657="Premium","Premium_CCT","Reported_CCT"))))</f>
        <v/>
      </c>
      <c r="K657" t="str">
        <f>IF('Reported Performance Table'!D657="","",IF(J657="LUNA_CCT",VLOOKUP('Reported Performance Table'!D657,'Master List'!$B$45:$E$143,4,FALSE),"Reported_BUG"))</f>
        <v/>
      </c>
      <c r="L657" t="str">
        <f>IF('Reported Performance Table'!D657="","",IF(AND('Reported Performance Table'!$E657="Yes",OR('Reported Performance Table'!$D657='Master List'!$B$45,'Reported Performance Table'!$D657='Master List'!$B$46,'Reported Performance Table'!$D657='Master List'!$B$47,'Reported Performance Table'!$D657='Master List'!$B$49,'Reported Performance Table'!$D657='Master List'!$B$51,'Reported Performance Table'!$D657='Master List'!$B$115,'Reported Performance Table'!$D657='Master List'!$B$118,'Reported Performance Table'!$D657='Master List'!$B$142)),"LUNA_Dimming","Dimming_Capability_and_Range"))</f>
        <v/>
      </c>
    </row>
    <row r="658" spans="1:12" x14ac:dyDescent="0.3">
      <c r="A658" s="49">
        <v>665</v>
      </c>
      <c r="B658" s="50"/>
      <c r="D658" s="21" t="e">
        <f>VLOOKUP('Reported Performance Table'!C658,'Master List'!$B$22:$C$41,2,FALSE)</f>
        <v>#N/A</v>
      </c>
      <c r="E658" t="e">
        <f>VLOOKUP('Reported Performance Table'!D658,'Master List'!$B$45:$C$143,2,FALSE)</f>
        <v>#N/A</v>
      </c>
      <c r="F658" t="e">
        <f>VLOOKUP('Reported Performance Table'!C658,'Master List'!$B$22:$D$42,3,FALSE)</f>
        <v>#N/A</v>
      </c>
      <c r="G658" s="94" t="e">
        <f>VLOOKUP('Reported Performance Table'!B658,'Master List'!$B$11:$D$19,3,FALSE)</f>
        <v>#N/A</v>
      </c>
      <c r="H658" t="e">
        <f t="shared" si="10"/>
        <v>#N/A</v>
      </c>
      <c r="I658" t="e">
        <f>IF(VLOOKUP('Reported Performance Table'!D658,'Master List'!$B$45:$D$143,3,FALSE)="","No",VLOOKUP('Reported Performance Table'!D658,'Master List'!$B$45:$D$143,3,FALSE))</f>
        <v>#N/A</v>
      </c>
      <c r="J658" s="169" t="str">
        <f>IF('Reported Performance Table'!D658="","",
  IF('Reported Performance Table'!E658="Yes",
   IF('Reported Performance Table'!F658="Premium","Premium_LUNA_CCT","LUNA_CCT"),
   IF('Reported Performance Table'!B658="Outdoor Luminaires",
    IF(OR('Reported Performance Table'!D658="Fuel Pump Canopy Luminaires",'Reported Performance Table'!D658="Sports Lighting"),
     IF('Reported Performance Table'!F658="Premium","Premium_Sports_and_Fuel_Pump_CCT", "Sports_and_Fuel_Pump_CCT"),
     IF('Reported Performance Table'!F658="Premium","Premium_Outdoor_CCT","Outdoor_CCT")),
    IF('Reported Performance Table'!F658="Premium","Premium_CCT","Reported_CCT"))))</f>
        <v/>
      </c>
      <c r="K658" t="str">
        <f>IF('Reported Performance Table'!D658="","",IF(J658="LUNA_CCT",VLOOKUP('Reported Performance Table'!D658,'Master List'!$B$45:$E$143,4,FALSE),"Reported_BUG"))</f>
        <v/>
      </c>
      <c r="L658" t="str">
        <f>IF('Reported Performance Table'!D658="","",IF(AND('Reported Performance Table'!$E658="Yes",OR('Reported Performance Table'!$D658='Master List'!$B$45,'Reported Performance Table'!$D658='Master List'!$B$46,'Reported Performance Table'!$D658='Master List'!$B$47,'Reported Performance Table'!$D658='Master List'!$B$49,'Reported Performance Table'!$D658='Master List'!$B$51,'Reported Performance Table'!$D658='Master List'!$B$115,'Reported Performance Table'!$D658='Master List'!$B$118,'Reported Performance Table'!$D658='Master List'!$B$142)),"LUNA_Dimming","Dimming_Capability_and_Range"))</f>
        <v/>
      </c>
    </row>
    <row r="659" spans="1:12" x14ac:dyDescent="0.3">
      <c r="A659" s="49">
        <v>666</v>
      </c>
      <c r="B659" s="50"/>
      <c r="D659" s="21" t="e">
        <f>VLOOKUP('Reported Performance Table'!C659,'Master List'!$B$22:$C$41,2,FALSE)</f>
        <v>#N/A</v>
      </c>
      <c r="E659" t="e">
        <f>VLOOKUP('Reported Performance Table'!D659,'Master List'!$B$45:$C$143,2,FALSE)</f>
        <v>#N/A</v>
      </c>
      <c r="F659" t="e">
        <f>VLOOKUP('Reported Performance Table'!C659,'Master List'!$B$22:$D$42,3,FALSE)</f>
        <v>#N/A</v>
      </c>
      <c r="G659" s="94" t="e">
        <f>VLOOKUP('Reported Performance Table'!B659,'Master List'!$B$11:$D$19,3,FALSE)</f>
        <v>#N/A</v>
      </c>
      <c r="H659" t="e">
        <f t="shared" si="10"/>
        <v>#N/A</v>
      </c>
      <c r="I659" t="e">
        <f>IF(VLOOKUP('Reported Performance Table'!D659,'Master List'!$B$45:$D$143,3,FALSE)="","No",VLOOKUP('Reported Performance Table'!D659,'Master List'!$B$45:$D$143,3,FALSE))</f>
        <v>#N/A</v>
      </c>
      <c r="J659" s="169" t="str">
        <f>IF('Reported Performance Table'!D659="","",
  IF('Reported Performance Table'!E659="Yes",
   IF('Reported Performance Table'!F659="Premium","Premium_LUNA_CCT","LUNA_CCT"),
   IF('Reported Performance Table'!B659="Outdoor Luminaires",
    IF(OR('Reported Performance Table'!D659="Fuel Pump Canopy Luminaires",'Reported Performance Table'!D659="Sports Lighting"),
     IF('Reported Performance Table'!F659="Premium","Premium_Sports_and_Fuel_Pump_CCT", "Sports_and_Fuel_Pump_CCT"),
     IF('Reported Performance Table'!F659="Premium","Premium_Outdoor_CCT","Outdoor_CCT")),
    IF('Reported Performance Table'!F659="Premium","Premium_CCT","Reported_CCT"))))</f>
        <v/>
      </c>
      <c r="K659" t="str">
        <f>IF('Reported Performance Table'!D659="","",IF(J659="LUNA_CCT",VLOOKUP('Reported Performance Table'!D659,'Master List'!$B$45:$E$143,4,FALSE),"Reported_BUG"))</f>
        <v/>
      </c>
      <c r="L659" t="str">
        <f>IF('Reported Performance Table'!D659="","",IF(AND('Reported Performance Table'!$E659="Yes",OR('Reported Performance Table'!$D659='Master List'!$B$45,'Reported Performance Table'!$D659='Master List'!$B$46,'Reported Performance Table'!$D659='Master List'!$B$47,'Reported Performance Table'!$D659='Master List'!$B$49,'Reported Performance Table'!$D659='Master List'!$B$51,'Reported Performance Table'!$D659='Master List'!$B$115,'Reported Performance Table'!$D659='Master List'!$B$118,'Reported Performance Table'!$D659='Master List'!$B$142)),"LUNA_Dimming","Dimming_Capability_and_Range"))</f>
        <v/>
      </c>
    </row>
    <row r="660" spans="1:12" x14ac:dyDescent="0.3">
      <c r="A660" s="49">
        <v>667</v>
      </c>
      <c r="B660" s="50"/>
      <c r="D660" s="21" t="e">
        <f>VLOOKUP('Reported Performance Table'!C660,'Master List'!$B$22:$C$41,2,FALSE)</f>
        <v>#N/A</v>
      </c>
      <c r="E660" t="e">
        <f>VLOOKUP('Reported Performance Table'!D660,'Master List'!$B$45:$C$143,2,FALSE)</f>
        <v>#N/A</v>
      </c>
      <c r="F660" t="e">
        <f>VLOOKUP('Reported Performance Table'!C660,'Master List'!$B$22:$D$42,3,FALSE)</f>
        <v>#N/A</v>
      </c>
      <c r="G660" s="94" t="e">
        <f>VLOOKUP('Reported Performance Table'!B660,'Master List'!$B$11:$D$19,3,FALSE)</f>
        <v>#N/A</v>
      </c>
      <c r="H660" t="e">
        <f t="shared" si="10"/>
        <v>#N/A</v>
      </c>
      <c r="I660" t="e">
        <f>IF(VLOOKUP('Reported Performance Table'!D660,'Master List'!$B$45:$D$143,3,FALSE)="","No",VLOOKUP('Reported Performance Table'!D660,'Master List'!$B$45:$D$143,3,FALSE))</f>
        <v>#N/A</v>
      </c>
      <c r="J660" s="169" t="str">
        <f>IF('Reported Performance Table'!D660="","",
  IF('Reported Performance Table'!E660="Yes",
   IF('Reported Performance Table'!F660="Premium","Premium_LUNA_CCT","LUNA_CCT"),
   IF('Reported Performance Table'!B660="Outdoor Luminaires",
    IF(OR('Reported Performance Table'!D660="Fuel Pump Canopy Luminaires",'Reported Performance Table'!D660="Sports Lighting"),
     IF('Reported Performance Table'!F660="Premium","Premium_Sports_and_Fuel_Pump_CCT", "Sports_and_Fuel_Pump_CCT"),
     IF('Reported Performance Table'!F660="Premium","Premium_Outdoor_CCT","Outdoor_CCT")),
    IF('Reported Performance Table'!F660="Premium","Premium_CCT","Reported_CCT"))))</f>
        <v/>
      </c>
      <c r="K660" t="str">
        <f>IF('Reported Performance Table'!D660="","",IF(J660="LUNA_CCT",VLOOKUP('Reported Performance Table'!D660,'Master List'!$B$45:$E$143,4,FALSE),"Reported_BUG"))</f>
        <v/>
      </c>
      <c r="L660" t="str">
        <f>IF('Reported Performance Table'!D660="","",IF(AND('Reported Performance Table'!$E660="Yes",OR('Reported Performance Table'!$D660='Master List'!$B$45,'Reported Performance Table'!$D660='Master List'!$B$46,'Reported Performance Table'!$D660='Master List'!$B$47,'Reported Performance Table'!$D660='Master List'!$B$49,'Reported Performance Table'!$D660='Master List'!$B$51,'Reported Performance Table'!$D660='Master List'!$B$115,'Reported Performance Table'!$D660='Master List'!$B$118,'Reported Performance Table'!$D660='Master List'!$B$142)),"LUNA_Dimming","Dimming_Capability_and_Range"))</f>
        <v/>
      </c>
    </row>
    <row r="661" spans="1:12" x14ac:dyDescent="0.3">
      <c r="A661" s="49">
        <v>668</v>
      </c>
      <c r="B661" s="50"/>
      <c r="D661" s="21" t="e">
        <f>VLOOKUP('Reported Performance Table'!C661,'Master List'!$B$22:$C$41,2,FALSE)</f>
        <v>#N/A</v>
      </c>
      <c r="E661" t="e">
        <f>VLOOKUP('Reported Performance Table'!D661,'Master List'!$B$45:$C$143,2,FALSE)</f>
        <v>#N/A</v>
      </c>
      <c r="F661" t="e">
        <f>VLOOKUP('Reported Performance Table'!C661,'Master List'!$B$22:$D$42,3,FALSE)</f>
        <v>#N/A</v>
      </c>
      <c r="G661" s="94" t="e">
        <f>VLOOKUP('Reported Performance Table'!B661,'Master List'!$B$11:$D$19,3,FALSE)</f>
        <v>#N/A</v>
      </c>
      <c r="H661" t="e">
        <f t="shared" si="10"/>
        <v>#N/A</v>
      </c>
      <c r="I661" t="e">
        <f>IF(VLOOKUP('Reported Performance Table'!D661,'Master List'!$B$45:$D$143,3,FALSE)="","No",VLOOKUP('Reported Performance Table'!D661,'Master List'!$B$45:$D$143,3,FALSE))</f>
        <v>#N/A</v>
      </c>
      <c r="J661" s="169" t="str">
        <f>IF('Reported Performance Table'!D661="","",
  IF('Reported Performance Table'!E661="Yes",
   IF('Reported Performance Table'!F661="Premium","Premium_LUNA_CCT","LUNA_CCT"),
   IF('Reported Performance Table'!B661="Outdoor Luminaires",
    IF(OR('Reported Performance Table'!D661="Fuel Pump Canopy Luminaires",'Reported Performance Table'!D661="Sports Lighting"),
     IF('Reported Performance Table'!F661="Premium","Premium_Sports_and_Fuel_Pump_CCT", "Sports_and_Fuel_Pump_CCT"),
     IF('Reported Performance Table'!F661="Premium","Premium_Outdoor_CCT","Outdoor_CCT")),
    IF('Reported Performance Table'!F661="Premium","Premium_CCT","Reported_CCT"))))</f>
        <v/>
      </c>
      <c r="K661" t="str">
        <f>IF('Reported Performance Table'!D661="","",IF(J661="LUNA_CCT",VLOOKUP('Reported Performance Table'!D661,'Master List'!$B$45:$E$143,4,FALSE),"Reported_BUG"))</f>
        <v/>
      </c>
      <c r="L661" t="str">
        <f>IF('Reported Performance Table'!D661="","",IF(AND('Reported Performance Table'!$E661="Yes",OR('Reported Performance Table'!$D661='Master List'!$B$45,'Reported Performance Table'!$D661='Master List'!$B$46,'Reported Performance Table'!$D661='Master List'!$B$47,'Reported Performance Table'!$D661='Master List'!$B$49,'Reported Performance Table'!$D661='Master List'!$B$51,'Reported Performance Table'!$D661='Master List'!$B$115,'Reported Performance Table'!$D661='Master List'!$B$118,'Reported Performance Table'!$D661='Master List'!$B$142)),"LUNA_Dimming","Dimming_Capability_and_Range"))</f>
        <v/>
      </c>
    </row>
    <row r="662" spans="1:12" x14ac:dyDescent="0.3">
      <c r="A662" s="49">
        <v>669</v>
      </c>
      <c r="B662" s="50"/>
      <c r="D662" s="21" t="e">
        <f>VLOOKUP('Reported Performance Table'!C662,'Master List'!$B$22:$C$41,2,FALSE)</f>
        <v>#N/A</v>
      </c>
      <c r="E662" t="e">
        <f>VLOOKUP('Reported Performance Table'!D662,'Master List'!$B$45:$C$143,2,FALSE)</f>
        <v>#N/A</v>
      </c>
      <c r="F662" t="e">
        <f>VLOOKUP('Reported Performance Table'!C662,'Master List'!$B$22:$D$42,3,FALSE)</f>
        <v>#N/A</v>
      </c>
      <c r="G662" s="94" t="e">
        <f>VLOOKUP('Reported Performance Table'!B662,'Master List'!$B$11:$D$19,3,FALSE)</f>
        <v>#N/A</v>
      </c>
      <c r="H662" t="e">
        <f t="shared" si="10"/>
        <v>#N/A</v>
      </c>
      <c r="I662" t="e">
        <f>IF(VLOOKUP('Reported Performance Table'!D662,'Master List'!$B$45:$D$143,3,FALSE)="","No",VLOOKUP('Reported Performance Table'!D662,'Master List'!$B$45:$D$143,3,FALSE))</f>
        <v>#N/A</v>
      </c>
      <c r="J662" s="169" t="str">
        <f>IF('Reported Performance Table'!D662="","",
  IF('Reported Performance Table'!E662="Yes",
   IF('Reported Performance Table'!F662="Premium","Premium_LUNA_CCT","LUNA_CCT"),
   IF('Reported Performance Table'!B662="Outdoor Luminaires",
    IF(OR('Reported Performance Table'!D662="Fuel Pump Canopy Luminaires",'Reported Performance Table'!D662="Sports Lighting"),
     IF('Reported Performance Table'!F662="Premium","Premium_Sports_and_Fuel_Pump_CCT", "Sports_and_Fuel_Pump_CCT"),
     IF('Reported Performance Table'!F662="Premium","Premium_Outdoor_CCT","Outdoor_CCT")),
    IF('Reported Performance Table'!F662="Premium","Premium_CCT","Reported_CCT"))))</f>
        <v/>
      </c>
      <c r="K662" t="str">
        <f>IF('Reported Performance Table'!D662="","",IF(J662="LUNA_CCT",VLOOKUP('Reported Performance Table'!D662,'Master List'!$B$45:$E$143,4,FALSE),"Reported_BUG"))</f>
        <v/>
      </c>
      <c r="L662" t="str">
        <f>IF('Reported Performance Table'!D662="","",IF(AND('Reported Performance Table'!$E662="Yes",OR('Reported Performance Table'!$D662='Master List'!$B$45,'Reported Performance Table'!$D662='Master List'!$B$46,'Reported Performance Table'!$D662='Master List'!$B$47,'Reported Performance Table'!$D662='Master List'!$B$49,'Reported Performance Table'!$D662='Master List'!$B$51,'Reported Performance Table'!$D662='Master List'!$B$115,'Reported Performance Table'!$D662='Master List'!$B$118,'Reported Performance Table'!$D662='Master List'!$B$142)),"LUNA_Dimming","Dimming_Capability_and_Range"))</f>
        <v/>
      </c>
    </row>
    <row r="663" spans="1:12" x14ac:dyDescent="0.3">
      <c r="A663" s="49">
        <v>670</v>
      </c>
      <c r="B663" s="50"/>
      <c r="D663" s="21" t="e">
        <f>VLOOKUP('Reported Performance Table'!C663,'Master List'!$B$22:$C$41,2,FALSE)</f>
        <v>#N/A</v>
      </c>
      <c r="E663" t="e">
        <f>VLOOKUP('Reported Performance Table'!D663,'Master List'!$B$45:$C$143,2,FALSE)</f>
        <v>#N/A</v>
      </c>
      <c r="F663" t="e">
        <f>VLOOKUP('Reported Performance Table'!C663,'Master List'!$B$22:$D$42,3,FALSE)</f>
        <v>#N/A</v>
      </c>
      <c r="G663" s="94" t="e">
        <f>VLOOKUP('Reported Performance Table'!B663,'Master List'!$B$11:$D$19,3,FALSE)</f>
        <v>#N/A</v>
      </c>
      <c r="H663" t="e">
        <f t="shared" si="10"/>
        <v>#N/A</v>
      </c>
      <c r="I663" t="e">
        <f>IF(VLOOKUP('Reported Performance Table'!D663,'Master List'!$B$45:$D$143,3,FALSE)="","No",VLOOKUP('Reported Performance Table'!D663,'Master List'!$B$45:$D$143,3,FALSE))</f>
        <v>#N/A</v>
      </c>
      <c r="J663" s="169" t="str">
        <f>IF('Reported Performance Table'!D663="","",
  IF('Reported Performance Table'!E663="Yes",
   IF('Reported Performance Table'!F663="Premium","Premium_LUNA_CCT","LUNA_CCT"),
   IF('Reported Performance Table'!B663="Outdoor Luminaires",
    IF(OR('Reported Performance Table'!D663="Fuel Pump Canopy Luminaires",'Reported Performance Table'!D663="Sports Lighting"),
     IF('Reported Performance Table'!F663="Premium","Premium_Sports_and_Fuel_Pump_CCT", "Sports_and_Fuel_Pump_CCT"),
     IF('Reported Performance Table'!F663="Premium","Premium_Outdoor_CCT","Outdoor_CCT")),
    IF('Reported Performance Table'!F663="Premium","Premium_CCT","Reported_CCT"))))</f>
        <v/>
      </c>
      <c r="K663" t="str">
        <f>IF('Reported Performance Table'!D663="","",IF(J663="LUNA_CCT",VLOOKUP('Reported Performance Table'!D663,'Master List'!$B$45:$E$143,4,FALSE),"Reported_BUG"))</f>
        <v/>
      </c>
      <c r="L663" t="str">
        <f>IF('Reported Performance Table'!D663="","",IF(AND('Reported Performance Table'!$E663="Yes",OR('Reported Performance Table'!$D663='Master List'!$B$45,'Reported Performance Table'!$D663='Master List'!$B$46,'Reported Performance Table'!$D663='Master List'!$B$47,'Reported Performance Table'!$D663='Master List'!$B$49,'Reported Performance Table'!$D663='Master List'!$B$51,'Reported Performance Table'!$D663='Master List'!$B$115,'Reported Performance Table'!$D663='Master List'!$B$118,'Reported Performance Table'!$D663='Master List'!$B$142)),"LUNA_Dimming","Dimming_Capability_and_Range"))</f>
        <v/>
      </c>
    </row>
    <row r="664" spans="1:12" x14ac:dyDescent="0.3">
      <c r="A664" s="49">
        <v>671</v>
      </c>
      <c r="B664" s="50"/>
      <c r="D664" s="21" t="e">
        <f>VLOOKUP('Reported Performance Table'!C664,'Master List'!$B$22:$C$41,2,FALSE)</f>
        <v>#N/A</v>
      </c>
      <c r="E664" t="e">
        <f>VLOOKUP('Reported Performance Table'!D664,'Master List'!$B$45:$C$143,2,FALSE)</f>
        <v>#N/A</v>
      </c>
      <c r="F664" t="e">
        <f>VLOOKUP('Reported Performance Table'!C664,'Master List'!$B$22:$D$42,3,FALSE)</f>
        <v>#N/A</v>
      </c>
      <c r="G664" s="94" t="e">
        <f>VLOOKUP('Reported Performance Table'!B664,'Master List'!$B$11:$D$19,3,FALSE)</f>
        <v>#N/A</v>
      </c>
      <c r="H664" t="e">
        <f t="shared" si="10"/>
        <v>#N/A</v>
      </c>
      <c r="I664" t="e">
        <f>IF(VLOOKUP('Reported Performance Table'!D664,'Master List'!$B$45:$D$143,3,FALSE)="","No",VLOOKUP('Reported Performance Table'!D664,'Master List'!$B$45:$D$143,3,FALSE))</f>
        <v>#N/A</v>
      </c>
      <c r="J664" s="169" t="str">
        <f>IF('Reported Performance Table'!D664="","",
  IF('Reported Performance Table'!E664="Yes",
   IF('Reported Performance Table'!F664="Premium","Premium_LUNA_CCT","LUNA_CCT"),
   IF('Reported Performance Table'!B664="Outdoor Luminaires",
    IF(OR('Reported Performance Table'!D664="Fuel Pump Canopy Luminaires",'Reported Performance Table'!D664="Sports Lighting"),
     IF('Reported Performance Table'!F664="Premium","Premium_Sports_and_Fuel_Pump_CCT", "Sports_and_Fuel_Pump_CCT"),
     IF('Reported Performance Table'!F664="Premium","Premium_Outdoor_CCT","Outdoor_CCT")),
    IF('Reported Performance Table'!F664="Premium","Premium_CCT","Reported_CCT"))))</f>
        <v/>
      </c>
      <c r="K664" t="str">
        <f>IF('Reported Performance Table'!D664="","",IF(J664="LUNA_CCT",VLOOKUP('Reported Performance Table'!D664,'Master List'!$B$45:$E$143,4,FALSE),"Reported_BUG"))</f>
        <v/>
      </c>
      <c r="L664" t="str">
        <f>IF('Reported Performance Table'!D664="","",IF(AND('Reported Performance Table'!$E664="Yes",OR('Reported Performance Table'!$D664='Master List'!$B$45,'Reported Performance Table'!$D664='Master List'!$B$46,'Reported Performance Table'!$D664='Master List'!$B$47,'Reported Performance Table'!$D664='Master List'!$B$49,'Reported Performance Table'!$D664='Master List'!$B$51,'Reported Performance Table'!$D664='Master List'!$B$115,'Reported Performance Table'!$D664='Master List'!$B$118,'Reported Performance Table'!$D664='Master List'!$B$142)),"LUNA_Dimming","Dimming_Capability_and_Range"))</f>
        <v/>
      </c>
    </row>
    <row r="665" spans="1:12" x14ac:dyDescent="0.3">
      <c r="A665" s="49">
        <v>672</v>
      </c>
      <c r="B665" s="50"/>
      <c r="D665" s="21" t="e">
        <f>VLOOKUP('Reported Performance Table'!C665,'Master List'!$B$22:$C$41,2,FALSE)</f>
        <v>#N/A</v>
      </c>
      <c r="E665" t="e">
        <f>VLOOKUP('Reported Performance Table'!D665,'Master List'!$B$45:$C$143,2,FALSE)</f>
        <v>#N/A</v>
      </c>
      <c r="F665" t="e">
        <f>VLOOKUP('Reported Performance Table'!C665,'Master List'!$B$22:$D$42,3,FALSE)</f>
        <v>#N/A</v>
      </c>
      <c r="G665" s="94" t="e">
        <f>VLOOKUP('Reported Performance Table'!B665,'Master List'!$B$11:$D$19,3,FALSE)</f>
        <v>#N/A</v>
      </c>
      <c r="H665" t="e">
        <f t="shared" si="10"/>
        <v>#N/A</v>
      </c>
      <c r="I665" t="e">
        <f>IF(VLOOKUP('Reported Performance Table'!D665,'Master List'!$B$45:$D$143,3,FALSE)="","No",VLOOKUP('Reported Performance Table'!D665,'Master List'!$B$45:$D$143,3,FALSE))</f>
        <v>#N/A</v>
      </c>
      <c r="J665" s="169" t="str">
        <f>IF('Reported Performance Table'!D665="","",
  IF('Reported Performance Table'!E665="Yes",
   IF('Reported Performance Table'!F665="Premium","Premium_LUNA_CCT","LUNA_CCT"),
   IF('Reported Performance Table'!B665="Outdoor Luminaires",
    IF(OR('Reported Performance Table'!D665="Fuel Pump Canopy Luminaires",'Reported Performance Table'!D665="Sports Lighting"),
     IF('Reported Performance Table'!F665="Premium","Premium_Sports_and_Fuel_Pump_CCT", "Sports_and_Fuel_Pump_CCT"),
     IF('Reported Performance Table'!F665="Premium","Premium_Outdoor_CCT","Outdoor_CCT")),
    IF('Reported Performance Table'!F665="Premium","Premium_CCT","Reported_CCT"))))</f>
        <v/>
      </c>
      <c r="K665" t="str">
        <f>IF('Reported Performance Table'!D665="","",IF(J665="LUNA_CCT",VLOOKUP('Reported Performance Table'!D665,'Master List'!$B$45:$E$143,4,FALSE),"Reported_BUG"))</f>
        <v/>
      </c>
      <c r="L665" t="str">
        <f>IF('Reported Performance Table'!D665="","",IF(AND('Reported Performance Table'!$E665="Yes",OR('Reported Performance Table'!$D665='Master List'!$B$45,'Reported Performance Table'!$D665='Master List'!$B$46,'Reported Performance Table'!$D665='Master List'!$B$47,'Reported Performance Table'!$D665='Master List'!$B$49,'Reported Performance Table'!$D665='Master List'!$B$51,'Reported Performance Table'!$D665='Master List'!$B$115,'Reported Performance Table'!$D665='Master List'!$B$118,'Reported Performance Table'!$D665='Master List'!$B$142)),"LUNA_Dimming","Dimming_Capability_and_Range"))</f>
        <v/>
      </c>
    </row>
    <row r="666" spans="1:12" x14ac:dyDescent="0.3">
      <c r="A666" s="49">
        <v>673</v>
      </c>
      <c r="B666" s="50"/>
      <c r="D666" s="21" t="e">
        <f>VLOOKUP('Reported Performance Table'!C666,'Master List'!$B$22:$C$41,2,FALSE)</f>
        <v>#N/A</v>
      </c>
      <c r="E666" t="e">
        <f>VLOOKUP('Reported Performance Table'!D666,'Master List'!$B$45:$C$143,2,FALSE)</f>
        <v>#N/A</v>
      </c>
      <c r="F666" t="e">
        <f>VLOOKUP('Reported Performance Table'!C666,'Master List'!$B$22:$D$42,3,FALSE)</f>
        <v>#N/A</v>
      </c>
      <c r="G666" s="94" t="e">
        <f>VLOOKUP('Reported Performance Table'!B666,'Master List'!$B$11:$D$19,3,FALSE)</f>
        <v>#N/A</v>
      </c>
      <c r="H666" t="e">
        <f t="shared" si="10"/>
        <v>#N/A</v>
      </c>
      <c r="I666" t="e">
        <f>IF(VLOOKUP('Reported Performance Table'!D666,'Master List'!$B$45:$D$143,3,FALSE)="","No",VLOOKUP('Reported Performance Table'!D666,'Master List'!$B$45:$D$143,3,FALSE))</f>
        <v>#N/A</v>
      </c>
      <c r="J666" s="169" t="str">
        <f>IF('Reported Performance Table'!D666="","",
  IF('Reported Performance Table'!E666="Yes",
   IF('Reported Performance Table'!F666="Premium","Premium_LUNA_CCT","LUNA_CCT"),
   IF('Reported Performance Table'!B666="Outdoor Luminaires",
    IF(OR('Reported Performance Table'!D666="Fuel Pump Canopy Luminaires",'Reported Performance Table'!D666="Sports Lighting"),
     IF('Reported Performance Table'!F666="Premium","Premium_Sports_and_Fuel_Pump_CCT", "Sports_and_Fuel_Pump_CCT"),
     IF('Reported Performance Table'!F666="Premium","Premium_Outdoor_CCT","Outdoor_CCT")),
    IF('Reported Performance Table'!F666="Premium","Premium_CCT","Reported_CCT"))))</f>
        <v/>
      </c>
      <c r="K666" t="str">
        <f>IF('Reported Performance Table'!D666="","",IF(J666="LUNA_CCT",VLOOKUP('Reported Performance Table'!D666,'Master List'!$B$45:$E$143,4,FALSE),"Reported_BUG"))</f>
        <v/>
      </c>
      <c r="L666" t="str">
        <f>IF('Reported Performance Table'!D666="","",IF(AND('Reported Performance Table'!$E666="Yes",OR('Reported Performance Table'!$D666='Master List'!$B$45,'Reported Performance Table'!$D666='Master List'!$B$46,'Reported Performance Table'!$D666='Master List'!$B$47,'Reported Performance Table'!$D666='Master List'!$B$49,'Reported Performance Table'!$D666='Master List'!$B$51,'Reported Performance Table'!$D666='Master List'!$B$115,'Reported Performance Table'!$D666='Master List'!$B$118,'Reported Performance Table'!$D666='Master List'!$B$142)),"LUNA_Dimming","Dimming_Capability_and_Range"))</f>
        <v/>
      </c>
    </row>
    <row r="667" spans="1:12" x14ac:dyDescent="0.3">
      <c r="A667" s="49">
        <v>674</v>
      </c>
      <c r="B667" s="50"/>
      <c r="D667" s="21" t="e">
        <f>VLOOKUP('Reported Performance Table'!C667,'Master List'!$B$22:$C$41,2,FALSE)</f>
        <v>#N/A</v>
      </c>
      <c r="E667" t="e">
        <f>VLOOKUP('Reported Performance Table'!D667,'Master List'!$B$45:$C$143,2,FALSE)</f>
        <v>#N/A</v>
      </c>
      <c r="F667" t="e">
        <f>VLOOKUP('Reported Performance Table'!C667,'Master List'!$B$22:$D$42,3,FALSE)</f>
        <v>#N/A</v>
      </c>
      <c r="G667" s="94" t="e">
        <f>VLOOKUP('Reported Performance Table'!B667,'Master List'!$B$11:$D$19,3,FALSE)</f>
        <v>#N/A</v>
      </c>
      <c r="H667" t="e">
        <f t="shared" si="10"/>
        <v>#N/A</v>
      </c>
      <c r="I667" t="e">
        <f>IF(VLOOKUP('Reported Performance Table'!D667,'Master List'!$B$45:$D$143,3,FALSE)="","No",VLOOKUP('Reported Performance Table'!D667,'Master List'!$B$45:$D$143,3,FALSE))</f>
        <v>#N/A</v>
      </c>
      <c r="J667" s="169" t="str">
        <f>IF('Reported Performance Table'!D667="","",
  IF('Reported Performance Table'!E667="Yes",
   IF('Reported Performance Table'!F667="Premium","Premium_LUNA_CCT","LUNA_CCT"),
   IF('Reported Performance Table'!B667="Outdoor Luminaires",
    IF(OR('Reported Performance Table'!D667="Fuel Pump Canopy Luminaires",'Reported Performance Table'!D667="Sports Lighting"),
     IF('Reported Performance Table'!F667="Premium","Premium_Sports_and_Fuel_Pump_CCT", "Sports_and_Fuel_Pump_CCT"),
     IF('Reported Performance Table'!F667="Premium","Premium_Outdoor_CCT","Outdoor_CCT")),
    IF('Reported Performance Table'!F667="Premium","Premium_CCT","Reported_CCT"))))</f>
        <v/>
      </c>
      <c r="K667" t="str">
        <f>IF('Reported Performance Table'!D667="","",IF(J667="LUNA_CCT",VLOOKUP('Reported Performance Table'!D667,'Master List'!$B$45:$E$143,4,FALSE),"Reported_BUG"))</f>
        <v/>
      </c>
      <c r="L667" t="str">
        <f>IF('Reported Performance Table'!D667="","",IF(AND('Reported Performance Table'!$E667="Yes",OR('Reported Performance Table'!$D667='Master List'!$B$45,'Reported Performance Table'!$D667='Master List'!$B$46,'Reported Performance Table'!$D667='Master List'!$B$47,'Reported Performance Table'!$D667='Master List'!$B$49,'Reported Performance Table'!$D667='Master List'!$B$51,'Reported Performance Table'!$D667='Master List'!$B$115,'Reported Performance Table'!$D667='Master List'!$B$118,'Reported Performance Table'!$D667='Master List'!$B$142)),"LUNA_Dimming","Dimming_Capability_and_Range"))</f>
        <v/>
      </c>
    </row>
    <row r="668" spans="1:12" x14ac:dyDescent="0.3">
      <c r="A668" s="49">
        <v>675</v>
      </c>
      <c r="B668" s="50"/>
      <c r="D668" s="21" t="e">
        <f>VLOOKUP('Reported Performance Table'!C668,'Master List'!$B$22:$C$41,2,FALSE)</f>
        <v>#N/A</v>
      </c>
      <c r="E668" t="e">
        <f>VLOOKUP('Reported Performance Table'!D668,'Master List'!$B$45:$C$143,2,FALSE)</f>
        <v>#N/A</v>
      </c>
      <c r="F668" t="e">
        <f>VLOOKUP('Reported Performance Table'!C668,'Master List'!$B$22:$D$42,3,FALSE)</f>
        <v>#N/A</v>
      </c>
      <c r="G668" s="94" t="e">
        <f>VLOOKUP('Reported Performance Table'!B668,'Master List'!$B$11:$D$19,3,FALSE)</f>
        <v>#N/A</v>
      </c>
      <c r="H668" t="e">
        <f t="shared" si="10"/>
        <v>#N/A</v>
      </c>
      <c r="I668" t="e">
        <f>IF(VLOOKUP('Reported Performance Table'!D668,'Master List'!$B$45:$D$143,3,FALSE)="","No",VLOOKUP('Reported Performance Table'!D668,'Master List'!$B$45:$D$143,3,FALSE))</f>
        <v>#N/A</v>
      </c>
      <c r="J668" s="169" t="str">
        <f>IF('Reported Performance Table'!D668="","",
  IF('Reported Performance Table'!E668="Yes",
   IF('Reported Performance Table'!F668="Premium","Premium_LUNA_CCT","LUNA_CCT"),
   IF('Reported Performance Table'!B668="Outdoor Luminaires",
    IF(OR('Reported Performance Table'!D668="Fuel Pump Canopy Luminaires",'Reported Performance Table'!D668="Sports Lighting"),
     IF('Reported Performance Table'!F668="Premium","Premium_Sports_and_Fuel_Pump_CCT", "Sports_and_Fuel_Pump_CCT"),
     IF('Reported Performance Table'!F668="Premium","Premium_Outdoor_CCT","Outdoor_CCT")),
    IF('Reported Performance Table'!F668="Premium","Premium_CCT","Reported_CCT"))))</f>
        <v/>
      </c>
      <c r="K668" t="str">
        <f>IF('Reported Performance Table'!D668="","",IF(J668="LUNA_CCT",VLOOKUP('Reported Performance Table'!D668,'Master List'!$B$45:$E$143,4,FALSE),"Reported_BUG"))</f>
        <v/>
      </c>
      <c r="L668" t="str">
        <f>IF('Reported Performance Table'!D668="","",IF(AND('Reported Performance Table'!$E668="Yes",OR('Reported Performance Table'!$D668='Master List'!$B$45,'Reported Performance Table'!$D668='Master List'!$B$46,'Reported Performance Table'!$D668='Master List'!$B$47,'Reported Performance Table'!$D668='Master List'!$B$49,'Reported Performance Table'!$D668='Master List'!$B$51,'Reported Performance Table'!$D668='Master List'!$B$115,'Reported Performance Table'!$D668='Master List'!$B$118,'Reported Performance Table'!$D668='Master List'!$B$142)),"LUNA_Dimming","Dimming_Capability_and_Range"))</f>
        <v/>
      </c>
    </row>
    <row r="669" spans="1:12" x14ac:dyDescent="0.3">
      <c r="A669" s="49">
        <v>676</v>
      </c>
      <c r="B669" s="50"/>
      <c r="D669" s="21" t="e">
        <f>VLOOKUP('Reported Performance Table'!C669,'Master List'!$B$22:$C$41,2,FALSE)</f>
        <v>#N/A</v>
      </c>
      <c r="E669" t="e">
        <f>VLOOKUP('Reported Performance Table'!D669,'Master List'!$B$45:$C$143,2,FALSE)</f>
        <v>#N/A</v>
      </c>
      <c r="F669" t="e">
        <f>VLOOKUP('Reported Performance Table'!C669,'Master List'!$B$22:$D$42,3,FALSE)</f>
        <v>#N/A</v>
      </c>
      <c r="G669" s="94" t="e">
        <f>VLOOKUP('Reported Performance Table'!B669,'Master List'!$B$11:$D$19,3,FALSE)</f>
        <v>#N/A</v>
      </c>
      <c r="H669" t="e">
        <f t="shared" si="10"/>
        <v>#N/A</v>
      </c>
      <c r="I669" t="e">
        <f>IF(VLOOKUP('Reported Performance Table'!D669,'Master List'!$B$45:$D$143,3,FALSE)="","No",VLOOKUP('Reported Performance Table'!D669,'Master List'!$B$45:$D$143,3,FALSE))</f>
        <v>#N/A</v>
      </c>
      <c r="J669" s="169" t="str">
        <f>IF('Reported Performance Table'!D669="","",
  IF('Reported Performance Table'!E669="Yes",
   IF('Reported Performance Table'!F669="Premium","Premium_LUNA_CCT","LUNA_CCT"),
   IF('Reported Performance Table'!B669="Outdoor Luminaires",
    IF(OR('Reported Performance Table'!D669="Fuel Pump Canopy Luminaires",'Reported Performance Table'!D669="Sports Lighting"),
     IF('Reported Performance Table'!F669="Premium","Premium_Sports_and_Fuel_Pump_CCT", "Sports_and_Fuel_Pump_CCT"),
     IF('Reported Performance Table'!F669="Premium","Premium_Outdoor_CCT","Outdoor_CCT")),
    IF('Reported Performance Table'!F669="Premium","Premium_CCT","Reported_CCT"))))</f>
        <v/>
      </c>
      <c r="K669" t="str">
        <f>IF('Reported Performance Table'!D669="","",IF(J669="LUNA_CCT",VLOOKUP('Reported Performance Table'!D669,'Master List'!$B$45:$E$143,4,FALSE),"Reported_BUG"))</f>
        <v/>
      </c>
      <c r="L669" t="str">
        <f>IF('Reported Performance Table'!D669="","",IF(AND('Reported Performance Table'!$E669="Yes",OR('Reported Performance Table'!$D669='Master List'!$B$45,'Reported Performance Table'!$D669='Master List'!$B$46,'Reported Performance Table'!$D669='Master List'!$B$47,'Reported Performance Table'!$D669='Master List'!$B$49,'Reported Performance Table'!$D669='Master List'!$B$51,'Reported Performance Table'!$D669='Master List'!$B$115,'Reported Performance Table'!$D669='Master List'!$B$118,'Reported Performance Table'!$D669='Master List'!$B$142)),"LUNA_Dimming","Dimming_Capability_and_Range"))</f>
        <v/>
      </c>
    </row>
    <row r="670" spans="1:12" x14ac:dyDescent="0.3">
      <c r="A670" s="49">
        <v>677</v>
      </c>
      <c r="B670" s="50"/>
      <c r="D670" s="21" t="e">
        <f>VLOOKUP('Reported Performance Table'!C670,'Master List'!$B$22:$C$41,2,FALSE)</f>
        <v>#N/A</v>
      </c>
      <c r="E670" t="e">
        <f>VLOOKUP('Reported Performance Table'!D670,'Master List'!$B$45:$C$143,2,FALSE)</f>
        <v>#N/A</v>
      </c>
      <c r="F670" t="e">
        <f>VLOOKUP('Reported Performance Table'!C670,'Master List'!$B$22:$D$42,3,FALSE)</f>
        <v>#N/A</v>
      </c>
      <c r="G670" s="94" t="e">
        <f>VLOOKUP('Reported Performance Table'!B670,'Master List'!$B$11:$D$19,3,FALSE)</f>
        <v>#N/A</v>
      </c>
      <c r="H670" t="e">
        <f t="shared" si="10"/>
        <v>#N/A</v>
      </c>
      <c r="I670" t="e">
        <f>IF(VLOOKUP('Reported Performance Table'!D670,'Master List'!$B$45:$D$143,3,FALSE)="","No",VLOOKUP('Reported Performance Table'!D670,'Master List'!$B$45:$D$143,3,FALSE))</f>
        <v>#N/A</v>
      </c>
      <c r="J670" s="169" t="str">
        <f>IF('Reported Performance Table'!D670="","",
  IF('Reported Performance Table'!E670="Yes",
   IF('Reported Performance Table'!F670="Premium","Premium_LUNA_CCT","LUNA_CCT"),
   IF('Reported Performance Table'!B670="Outdoor Luminaires",
    IF(OR('Reported Performance Table'!D670="Fuel Pump Canopy Luminaires",'Reported Performance Table'!D670="Sports Lighting"),
     IF('Reported Performance Table'!F670="Premium","Premium_Sports_and_Fuel_Pump_CCT", "Sports_and_Fuel_Pump_CCT"),
     IF('Reported Performance Table'!F670="Premium","Premium_Outdoor_CCT","Outdoor_CCT")),
    IF('Reported Performance Table'!F670="Premium","Premium_CCT","Reported_CCT"))))</f>
        <v/>
      </c>
      <c r="K670" t="str">
        <f>IF('Reported Performance Table'!D670="","",IF(J670="LUNA_CCT",VLOOKUP('Reported Performance Table'!D670,'Master List'!$B$45:$E$143,4,FALSE),"Reported_BUG"))</f>
        <v/>
      </c>
      <c r="L670" t="str">
        <f>IF('Reported Performance Table'!D670="","",IF(AND('Reported Performance Table'!$E670="Yes",OR('Reported Performance Table'!$D670='Master List'!$B$45,'Reported Performance Table'!$D670='Master List'!$B$46,'Reported Performance Table'!$D670='Master List'!$B$47,'Reported Performance Table'!$D670='Master List'!$B$49,'Reported Performance Table'!$D670='Master List'!$B$51,'Reported Performance Table'!$D670='Master List'!$B$115,'Reported Performance Table'!$D670='Master List'!$B$118,'Reported Performance Table'!$D670='Master List'!$B$142)),"LUNA_Dimming","Dimming_Capability_and_Range"))</f>
        <v/>
      </c>
    </row>
    <row r="671" spans="1:12" x14ac:dyDescent="0.3">
      <c r="A671" s="49">
        <v>678</v>
      </c>
      <c r="B671" s="50"/>
      <c r="D671" s="21" t="e">
        <f>VLOOKUP('Reported Performance Table'!C671,'Master List'!$B$22:$C$41,2,FALSE)</f>
        <v>#N/A</v>
      </c>
      <c r="E671" t="e">
        <f>VLOOKUP('Reported Performance Table'!D671,'Master List'!$B$45:$C$143,2,FALSE)</f>
        <v>#N/A</v>
      </c>
      <c r="F671" t="e">
        <f>VLOOKUP('Reported Performance Table'!C671,'Master List'!$B$22:$D$42,3,FALSE)</f>
        <v>#N/A</v>
      </c>
      <c r="G671" s="94" t="e">
        <f>VLOOKUP('Reported Performance Table'!B671,'Master List'!$B$11:$D$19,3,FALSE)</f>
        <v>#N/A</v>
      </c>
      <c r="H671" t="e">
        <f t="shared" si="10"/>
        <v>#N/A</v>
      </c>
      <c r="I671" t="e">
        <f>IF(VLOOKUP('Reported Performance Table'!D671,'Master List'!$B$45:$D$143,3,FALSE)="","No",VLOOKUP('Reported Performance Table'!D671,'Master List'!$B$45:$D$143,3,FALSE))</f>
        <v>#N/A</v>
      </c>
      <c r="J671" s="169" t="str">
        <f>IF('Reported Performance Table'!D671="","",
  IF('Reported Performance Table'!E671="Yes",
   IF('Reported Performance Table'!F671="Premium","Premium_LUNA_CCT","LUNA_CCT"),
   IF('Reported Performance Table'!B671="Outdoor Luminaires",
    IF(OR('Reported Performance Table'!D671="Fuel Pump Canopy Luminaires",'Reported Performance Table'!D671="Sports Lighting"),
     IF('Reported Performance Table'!F671="Premium","Premium_Sports_and_Fuel_Pump_CCT", "Sports_and_Fuel_Pump_CCT"),
     IF('Reported Performance Table'!F671="Premium","Premium_Outdoor_CCT","Outdoor_CCT")),
    IF('Reported Performance Table'!F671="Premium","Premium_CCT","Reported_CCT"))))</f>
        <v/>
      </c>
      <c r="K671" t="str">
        <f>IF('Reported Performance Table'!D671="","",IF(J671="LUNA_CCT",VLOOKUP('Reported Performance Table'!D671,'Master List'!$B$45:$E$143,4,FALSE),"Reported_BUG"))</f>
        <v/>
      </c>
      <c r="L671" t="str">
        <f>IF('Reported Performance Table'!D671="","",IF(AND('Reported Performance Table'!$E671="Yes",OR('Reported Performance Table'!$D671='Master List'!$B$45,'Reported Performance Table'!$D671='Master List'!$B$46,'Reported Performance Table'!$D671='Master List'!$B$47,'Reported Performance Table'!$D671='Master List'!$B$49,'Reported Performance Table'!$D671='Master List'!$B$51,'Reported Performance Table'!$D671='Master List'!$B$115,'Reported Performance Table'!$D671='Master List'!$B$118,'Reported Performance Table'!$D671='Master List'!$B$142)),"LUNA_Dimming","Dimming_Capability_and_Range"))</f>
        <v/>
      </c>
    </row>
    <row r="672" spans="1:12" x14ac:dyDescent="0.3">
      <c r="A672" s="49">
        <v>679</v>
      </c>
      <c r="B672" s="50"/>
      <c r="D672" s="21" t="e">
        <f>VLOOKUP('Reported Performance Table'!C672,'Master List'!$B$22:$C$41,2,FALSE)</f>
        <v>#N/A</v>
      </c>
      <c r="E672" t="e">
        <f>VLOOKUP('Reported Performance Table'!D672,'Master List'!$B$45:$C$143,2,FALSE)</f>
        <v>#N/A</v>
      </c>
      <c r="F672" t="e">
        <f>VLOOKUP('Reported Performance Table'!C672,'Master List'!$B$22:$D$42,3,FALSE)</f>
        <v>#N/A</v>
      </c>
      <c r="G672" s="94" t="e">
        <f>VLOOKUP('Reported Performance Table'!B672,'Master List'!$B$11:$D$19,3,FALSE)</f>
        <v>#N/A</v>
      </c>
      <c r="H672" t="e">
        <f t="shared" si="10"/>
        <v>#N/A</v>
      </c>
      <c r="I672" t="e">
        <f>IF(VLOOKUP('Reported Performance Table'!D672,'Master List'!$B$45:$D$143,3,FALSE)="","No",VLOOKUP('Reported Performance Table'!D672,'Master List'!$B$45:$D$143,3,FALSE))</f>
        <v>#N/A</v>
      </c>
      <c r="J672" s="169" t="str">
        <f>IF('Reported Performance Table'!D672="","",
  IF('Reported Performance Table'!E672="Yes",
   IF('Reported Performance Table'!F672="Premium","Premium_LUNA_CCT","LUNA_CCT"),
   IF('Reported Performance Table'!B672="Outdoor Luminaires",
    IF(OR('Reported Performance Table'!D672="Fuel Pump Canopy Luminaires",'Reported Performance Table'!D672="Sports Lighting"),
     IF('Reported Performance Table'!F672="Premium","Premium_Sports_and_Fuel_Pump_CCT", "Sports_and_Fuel_Pump_CCT"),
     IF('Reported Performance Table'!F672="Premium","Premium_Outdoor_CCT","Outdoor_CCT")),
    IF('Reported Performance Table'!F672="Premium","Premium_CCT","Reported_CCT"))))</f>
        <v/>
      </c>
      <c r="K672" t="str">
        <f>IF('Reported Performance Table'!D672="","",IF(J672="LUNA_CCT",VLOOKUP('Reported Performance Table'!D672,'Master List'!$B$45:$E$143,4,FALSE),"Reported_BUG"))</f>
        <v/>
      </c>
      <c r="L672" t="str">
        <f>IF('Reported Performance Table'!D672="","",IF(AND('Reported Performance Table'!$E672="Yes",OR('Reported Performance Table'!$D672='Master List'!$B$45,'Reported Performance Table'!$D672='Master List'!$B$46,'Reported Performance Table'!$D672='Master List'!$B$47,'Reported Performance Table'!$D672='Master List'!$B$49,'Reported Performance Table'!$D672='Master List'!$B$51,'Reported Performance Table'!$D672='Master List'!$B$115,'Reported Performance Table'!$D672='Master List'!$B$118,'Reported Performance Table'!$D672='Master List'!$B$142)),"LUNA_Dimming","Dimming_Capability_and_Range"))</f>
        <v/>
      </c>
    </row>
    <row r="673" spans="1:12" x14ac:dyDescent="0.3">
      <c r="A673" s="49">
        <v>680</v>
      </c>
      <c r="B673" s="50"/>
      <c r="D673" s="21" t="e">
        <f>VLOOKUP('Reported Performance Table'!C673,'Master List'!$B$22:$C$41,2,FALSE)</f>
        <v>#N/A</v>
      </c>
      <c r="E673" t="e">
        <f>VLOOKUP('Reported Performance Table'!D673,'Master List'!$B$45:$C$143,2,FALSE)</f>
        <v>#N/A</v>
      </c>
      <c r="F673" t="e">
        <f>VLOOKUP('Reported Performance Table'!C673,'Master List'!$B$22:$D$42,3,FALSE)</f>
        <v>#N/A</v>
      </c>
      <c r="G673" s="94" t="e">
        <f>VLOOKUP('Reported Performance Table'!B673,'Master List'!$B$11:$D$19,3,FALSE)</f>
        <v>#N/A</v>
      </c>
      <c r="H673" t="e">
        <f t="shared" si="10"/>
        <v>#N/A</v>
      </c>
      <c r="I673" t="e">
        <f>IF(VLOOKUP('Reported Performance Table'!D673,'Master List'!$B$45:$D$143,3,FALSE)="","No",VLOOKUP('Reported Performance Table'!D673,'Master List'!$B$45:$D$143,3,FALSE))</f>
        <v>#N/A</v>
      </c>
      <c r="J673" s="169" t="str">
        <f>IF('Reported Performance Table'!D673="","",
  IF('Reported Performance Table'!E673="Yes",
   IF('Reported Performance Table'!F673="Premium","Premium_LUNA_CCT","LUNA_CCT"),
   IF('Reported Performance Table'!B673="Outdoor Luminaires",
    IF(OR('Reported Performance Table'!D673="Fuel Pump Canopy Luminaires",'Reported Performance Table'!D673="Sports Lighting"),
     IF('Reported Performance Table'!F673="Premium","Premium_Sports_and_Fuel_Pump_CCT", "Sports_and_Fuel_Pump_CCT"),
     IF('Reported Performance Table'!F673="Premium","Premium_Outdoor_CCT","Outdoor_CCT")),
    IF('Reported Performance Table'!F673="Premium","Premium_CCT","Reported_CCT"))))</f>
        <v/>
      </c>
      <c r="K673" t="str">
        <f>IF('Reported Performance Table'!D673="","",IF(J673="LUNA_CCT",VLOOKUP('Reported Performance Table'!D673,'Master List'!$B$45:$E$143,4,FALSE),"Reported_BUG"))</f>
        <v/>
      </c>
      <c r="L673" t="str">
        <f>IF('Reported Performance Table'!D673="","",IF(AND('Reported Performance Table'!$E673="Yes",OR('Reported Performance Table'!$D673='Master List'!$B$45,'Reported Performance Table'!$D673='Master List'!$B$46,'Reported Performance Table'!$D673='Master List'!$B$47,'Reported Performance Table'!$D673='Master List'!$B$49,'Reported Performance Table'!$D673='Master List'!$B$51,'Reported Performance Table'!$D673='Master List'!$B$115,'Reported Performance Table'!$D673='Master List'!$B$118,'Reported Performance Table'!$D673='Master List'!$B$142)),"LUNA_Dimming","Dimming_Capability_and_Range"))</f>
        <v/>
      </c>
    </row>
    <row r="674" spans="1:12" x14ac:dyDescent="0.3">
      <c r="A674" s="49">
        <v>681</v>
      </c>
      <c r="B674" s="50"/>
      <c r="D674" s="21" t="e">
        <f>VLOOKUP('Reported Performance Table'!C674,'Master List'!$B$22:$C$41,2,FALSE)</f>
        <v>#N/A</v>
      </c>
      <c r="E674" t="e">
        <f>VLOOKUP('Reported Performance Table'!D674,'Master List'!$B$45:$C$143,2,FALSE)</f>
        <v>#N/A</v>
      </c>
      <c r="F674" t="e">
        <f>VLOOKUP('Reported Performance Table'!C674,'Master List'!$B$22:$D$42,3,FALSE)</f>
        <v>#N/A</v>
      </c>
      <c r="G674" s="94" t="e">
        <f>VLOOKUP('Reported Performance Table'!B674,'Master List'!$B$11:$D$19,3,FALSE)</f>
        <v>#N/A</v>
      </c>
      <c r="H674" t="e">
        <f t="shared" si="10"/>
        <v>#N/A</v>
      </c>
      <c r="I674" t="e">
        <f>IF(VLOOKUP('Reported Performance Table'!D674,'Master List'!$B$45:$D$143,3,FALSE)="","No",VLOOKUP('Reported Performance Table'!D674,'Master List'!$B$45:$D$143,3,FALSE))</f>
        <v>#N/A</v>
      </c>
      <c r="J674" s="169" t="str">
        <f>IF('Reported Performance Table'!D674="","",
  IF('Reported Performance Table'!E674="Yes",
   IF('Reported Performance Table'!F674="Premium","Premium_LUNA_CCT","LUNA_CCT"),
   IF('Reported Performance Table'!B674="Outdoor Luminaires",
    IF(OR('Reported Performance Table'!D674="Fuel Pump Canopy Luminaires",'Reported Performance Table'!D674="Sports Lighting"),
     IF('Reported Performance Table'!F674="Premium","Premium_Sports_and_Fuel_Pump_CCT", "Sports_and_Fuel_Pump_CCT"),
     IF('Reported Performance Table'!F674="Premium","Premium_Outdoor_CCT","Outdoor_CCT")),
    IF('Reported Performance Table'!F674="Premium","Premium_CCT","Reported_CCT"))))</f>
        <v/>
      </c>
      <c r="K674" t="str">
        <f>IF('Reported Performance Table'!D674="","",IF(J674="LUNA_CCT",VLOOKUP('Reported Performance Table'!D674,'Master List'!$B$45:$E$143,4,FALSE),"Reported_BUG"))</f>
        <v/>
      </c>
      <c r="L674" t="str">
        <f>IF('Reported Performance Table'!D674="","",IF(AND('Reported Performance Table'!$E674="Yes",OR('Reported Performance Table'!$D674='Master List'!$B$45,'Reported Performance Table'!$D674='Master List'!$B$46,'Reported Performance Table'!$D674='Master List'!$B$47,'Reported Performance Table'!$D674='Master List'!$B$49,'Reported Performance Table'!$D674='Master List'!$B$51,'Reported Performance Table'!$D674='Master List'!$B$115,'Reported Performance Table'!$D674='Master List'!$B$118,'Reported Performance Table'!$D674='Master List'!$B$142)),"LUNA_Dimming","Dimming_Capability_and_Range"))</f>
        <v/>
      </c>
    </row>
    <row r="675" spans="1:12" x14ac:dyDescent="0.3">
      <c r="A675" s="49">
        <v>682</v>
      </c>
      <c r="B675" s="50"/>
      <c r="D675" s="21" t="e">
        <f>VLOOKUP('Reported Performance Table'!C675,'Master List'!$B$22:$C$41,2,FALSE)</f>
        <v>#N/A</v>
      </c>
      <c r="E675" t="e">
        <f>VLOOKUP('Reported Performance Table'!D675,'Master List'!$B$45:$C$143,2,FALSE)</f>
        <v>#N/A</v>
      </c>
      <c r="F675" t="e">
        <f>VLOOKUP('Reported Performance Table'!C675,'Master List'!$B$22:$D$42,3,FALSE)</f>
        <v>#N/A</v>
      </c>
      <c r="G675" s="94" t="e">
        <f>VLOOKUP('Reported Performance Table'!B675,'Master List'!$B$11:$D$19,3,FALSE)</f>
        <v>#N/A</v>
      </c>
      <c r="H675" t="e">
        <f t="shared" si="10"/>
        <v>#N/A</v>
      </c>
      <c r="I675" t="e">
        <f>IF(VLOOKUP('Reported Performance Table'!D675,'Master List'!$B$45:$D$143,3,FALSE)="","No",VLOOKUP('Reported Performance Table'!D675,'Master List'!$B$45:$D$143,3,FALSE))</f>
        <v>#N/A</v>
      </c>
      <c r="J675" s="169" t="str">
        <f>IF('Reported Performance Table'!D675="","",
  IF('Reported Performance Table'!E675="Yes",
   IF('Reported Performance Table'!F675="Premium","Premium_LUNA_CCT","LUNA_CCT"),
   IF('Reported Performance Table'!B675="Outdoor Luminaires",
    IF(OR('Reported Performance Table'!D675="Fuel Pump Canopy Luminaires",'Reported Performance Table'!D675="Sports Lighting"),
     IF('Reported Performance Table'!F675="Premium","Premium_Sports_and_Fuel_Pump_CCT", "Sports_and_Fuel_Pump_CCT"),
     IF('Reported Performance Table'!F675="Premium","Premium_Outdoor_CCT","Outdoor_CCT")),
    IF('Reported Performance Table'!F675="Premium","Premium_CCT","Reported_CCT"))))</f>
        <v/>
      </c>
      <c r="K675" t="str">
        <f>IF('Reported Performance Table'!D675="","",IF(J675="LUNA_CCT",VLOOKUP('Reported Performance Table'!D675,'Master List'!$B$45:$E$143,4,FALSE),"Reported_BUG"))</f>
        <v/>
      </c>
      <c r="L675" t="str">
        <f>IF('Reported Performance Table'!D675="","",IF(AND('Reported Performance Table'!$E675="Yes",OR('Reported Performance Table'!$D675='Master List'!$B$45,'Reported Performance Table'!$D675='Master List'!$B$46,'Reported Performance Table'!$D675='Master List'!$B$47,'Reported Performance Table'!$D675='Master List'!$B$49,'Reported Performance Table'!$D675='Master List'!$B$51,'Reported Performance Table'!$D675='Master List'!$B$115,'Reported Performance Table'!$D675='Master List'!$B$118,'Reported Performance Table'!$D675='Master List'!$B$142)),"LUNA_Dimming","Dimming_Capability_and_Range"))</f>
        <v/>
      </c>
    </row>
    <row r="676" spans="1:12" x14ac:dyDescent="0.3">
      <c r="A676" s="49">
        <v>683</v>
      </c>
      <c r="B676" s="50"/>
      <c r="D676" s="21" t="e">
        <f>VLOOKUP('Reported Performance Table'!C676,'Master List'!$B$22:$C$41,2,FALSE)</f>
        <v>#N/A</v>
      </c>
      <c r="E676" t="e">
        <f>VLOOKUP('Reported Performance Table'!D676,'Master List'!$B$45:$C$143,2,FALSE)</f>
        <v>#N/A</v>
      </c>
      <c r="F676" t="e">
        <f>VLOOKUP('Reported Performance Table'!C676,'Master List'!$B$22:$D$42,3,FALSE)</f>
        <v>#N/A</v>
      </c>
      <c r="G676" s="94" t="e">
        <f>VLOOKUP('Reported Performance Table'!B676,'Master List'!$B$11:$D$19,3,FALSE)</f>
        <v>#N/A</v>
      </c>
      <c r="H676" t="e">
        <f t="shared" si="10"/>
        <v>#N/A</v>
      </c>
      <c r="I676" t="e">
        <f>IF(VLOOKUP('Reported Performance Table'!D676,'Master List'!$B$45:$D$143,3,FALSE)="","No",VLOOKUP('Reported Performance Table'!D676,'Master List'!$B$45:$D$143,3,FALSE))</f>
        <v>#N/A</v>
      </c>
      <c r="J676" s="169" t="str">
        <f>IF('Reported Performance Table'!D676="","",
  IF('Reported Performance Table'!E676="Yes",
   IF('Reported Performance Table'!F676="Premium","Premium_LUNA_CCT","LUNA_CCT"),
   IF('Reported Performance Table'!B676="Outdoor Luminaires",
    IF(OR('Reported Performance Table'!D676="Fuel Pump Canopy Luminaires",'Reported Performance Table'!D676="Sports Lighting"),
     IF('Reported Performance Table'!F676="Premium","Premium_Sports_and_Fuel_Pump_CCT", "Sports_and_Fuel_Pump_CCT"),
     IF('Reported Performance Table'!F676="Premium","Premium_Outdoor_CCT","Outdoor_CCT")),
    IF('Reported Performance Table'!F676="Premium","Premium_CCT","Reported_CCT"))))</f>
        <v/>
      </c>
      <c r="K676" t="str">
        <f>IF('Reported Performance Table'!D676="","",IF(J676="LUNA_CCT",VLOOKUP('Reported Performance Table'!D676,'Master List'!$B$45:$E$143,4,FALSE),"Reported_BUG"))</f>
        <v/>
      </c>
      <c r="L676" t="str">
        <f>IF('Reported Performance Table'!D676="","",IF(AND('Reported Performance Table'!$E676="Yes",OR('Reported Performance Table'!$D676='Master List'!$B$45,'Reported Performance Table'!$D676='Master List'!$B$46,'Reported Performance Table'!$D676='Master List'!$B$47,'Reported Performance Table'!$D676='Master List'!$B$49,'Reported Performance Table'!$D676='Master List'!$B$51,'Reported Performance Table'!$D676='Master List'!$B$115,'Reported Performance Table'!$D676='Master List'!$B$118,'Reported Performance Table'!$D676='Master List'!$B$142)),"LUNA_Dimming","Dimming_Capability_and_Range"))</f>
        <v/>
      </c>
    </row>
    <row r="677" spans="1:12" x14ac:dyDescent="0.3">
      <c r="A677" s="49">
        <v>684</v>
      </c>
      <c r="B677" s="50"/>
      <c r="D677" s="21" t="e">
        <f>VLOOKUP('Reported Performance Table'!C677,'Master List'!$B$22:$C$41,2,FALSE)</f>
        <v>#N/A</v>
      </c>
      <c r="E677" t="e">
        <f>VLOOKUP('Reported Performance Table'!D677,'Master List'!$B$45:$C$143,2,FALSE)</f>
        <v>#N/A</v>
      </c>
      <c r="F677" t="e">
        <f>VLOOKUP('Reported Performance Table'!C677,'Master List'!$B$22:$D$42,3,FALSE)</f>
        <v>#N/A</v>
      </c>
      <c r="G677" s="94" t="e">
        <f>VLOOKUP('Reported Performance Table'!B677,'Master List'!$B$11:$D$19,3,FALSE)</f>
        <v>#N/A</v>
      </c>
      <c r="H677" t="e">
        <f t="shared" si="10"/>
        <v>#N/A</v>
      </c>
      <c r="I677" t="e">
        <f>IF(VLOOKUP('Reported Performance Table'!D677,'Master List'!$B$45:$D$143,3,FALSE)="","No",VLOOKUP('Reported Performance Table'!D677,'Master List'!$B$45:$D$143,3,FALSE))</f>
        <v>#N/A</v>
      </c>
      <c r="J677" s="169" t="str">
        <f>IF('Reported Performance Table'!D677="","",
  IF('Reported Performance Table'!E677="Yes",
   IF('Reported Performance Table'!F677="Premium","Premium_LUNA_CCT","LUNA_CCT"),
   IF('Reported Performance Table'!B677="Outdoor Luminaires",
    IF(OR('Reported Performance Table'!D677="Fuel Pump Canopy Luminaires",'Reported Performance Table'!D677="Sports Lighting"),
     IF('Reported Performance Table'!F677="Premium","Premium_Sports_and_Fuel_Pump_CCT", "Sports_and_Fuel_Pump_CCT"),
     IF('Reported Performance Table'!F677="Premium","Premium_Outdoor_CCT","Outdoor_CCT")),
    IF('Reported Performance Table'!F677="Premium","Premium_CCT","Reported_CCT"))))</f>
        <v/>
      </c>
      <c r="K677" t="str">
        <f>IF('Reported Performance Table'!D677="","",IF(J677="LUNA_CCT",VLOOKUP('Reported Performance Table'!D677,'Master List'!$B$45:$E$143,4,FALSE),"Reported_BUG"))</f>
        <v/>
      </c>
      <c r="L677" t="str">
        <f>IF('Reported Performance Table'!D677="","",IF(AND('Reported Performance Table'!$E677="Yes",OR('Reported Performance Table'!$D677='Master List'!$B$45,'Reported Performance Table'!$D677='Master List'!$B$46,'Reported Performance Table'!$D677='Master List'!$B$47,'Reported Performance Table'!$D677='Master List'!$B$49,'Reported Performance Table'!$D677='Master List'!$B$51,'Reported Performance Table'!$D677='Master List'!$B$115,'Reported Performance Table'!$D677='Master List'!$B$118,'Reported Performance Table'!$D677='Master List'!$B$142)),"LUNA_Dimming","Dimming_Capability_and_Range"))</f>
        <v/>
      </c>
    </row>
    <row r="678" spans="1:12" x14ac:dyDescent="0.3">
      <c r="A678" s="49">
        <v>685</v>
      </c>
      <c r="B678" s="50"/>
      <c r="D678" s="21" t="e">
        <f>VLOOKUP('Reported Performance Table'!C678,'Master List'!$B$22:$C$41,2,FALSE)</f>
        <v>#N/A</v>
      </c>
      <c r="E678" t="e">
        <f>VLOOKUP('Reported Performance Table'!D678,'Master List'!$B$45:$C$143,2,FALSE)</f>
        <v>#N/A</v>
      </c>
      <c r="F678" t="e">
        <f>VLOOKUP('Reported Performance Table'!C678,'Master List'!$B$22:$D$42,3,FALSE)</f>
        <v>#N/A</v>
      </c>
      <c r="G678" s="94" t="e">
        <f>VLOOKUP('Reported Performance Table'!B678,'Master List'!$B$11:$D$19,3,FALSE)</f>
        <v>#N/A</v>
      </c>
      <c r="H678" t="e">
        <f t="shared" si="10"/>
        <v>#N/A</v>
      </c>
      <c r="I678" t="e">
        <f>IF(VLOOKUP('Reported Performance Table'!D678,'Master List'!$B$45:$D$143,3,FALSE)="","No",VLOOKUP('Reported Performance Table'!D678,'Master List'!$B$45:$D$143,3,FALSE))</f>
        <v>#N/A</v>
      </c>
      <c r="J678" s="169" t="str">
        <f>IF('Reported Performance Table'!D678="","",
  IF('Reported Performance Table'!E678="Yes",
   IF('Reported Performance Table'!F678="Premium","Premium_LUNA_CCT","LUNA_CCT"),
   IF('Reported Performance Table'!B678="Outdoor Luminaires",
    IF(OR('Reported Performance Table'!D678="Fuel Pump Canopy Luminaires",'Reported Performance Table'!D678="Sports Lighting"),
     IF('Reported Performance Table'!F678="Premium","Premium_Sports_and_Fuel_Pump_CCT", "Sports_and_Fuel_Pump_CCT"),
     IF('Reported Performance Table'!F678="Premium","Premium_Outdoor_CCT","Outdoor_CCT")),
    IF('Reported Performance Table'!F678="Premium","Premium_CCT","Reported_CCT"))))</f>
        <v/>
      </c>
      <c r="K678" t="str">
        <f>IF('Reported Performance Table'!D678="","",IF(J678="LUNA_CCT",VLOOKUP('Reported Performance Table'!D678,'Master List'!$B$45:$E$143,4,FALSE),"Reported_BUG"))</f>
        <v/>
      </c>
      <c r="L678" t="str">
        <f>IF('Reported Performance Table'!D678="","",IF(AND('Reported Performance Table'!$E678="Yes",OR('Reported Performance Table'!$D678='Master List'!$B$45,'Reported Performance Table'!$D678='Master List'!$B$46,'Reported Performance Table'!$D678='Master List'!$B$47,'Reported Performance Table'!$D678='Master List'!$B$49,'Reported Performance Table'!$D678='Master List'!$B$51,'Reported Performance Table'!$D678='Master List'!$B$115,'Reported Performance Table'!$D678='Master List'!$B$118,'Reported Performance Table'!$D678='Master List'!$B$142)),"LUNA_Dimming","Dimming_Capability_and_Range"))</f>
        <v/>
      </c>
    </row>
    <row r="679" spans="1:12" x14ac:dyDescent="0.3">
      <c r="A679" s="49">
        <v>686</v>
      </c>
      <c r="B679" s="50"/>
      <c r="D679" s="21" t="e">
        <f>VLOOKUP('Reported Performance Table'!C679,'Master List'!$B$22:$C$41,2,FALSE)</f>
        <v>#N/A</v>
      </c>
      <c r="E679" t="e">
        <f>VLOOKUP('Reported Performance Table'!D679,'Master List'!$B$45:$C$143,2,FALSE)</f>
        <v>#N/A</v>
      </c>
      <c r="F679" t="e">
        <f>VLOOKUP('Reported Performance Table'!C679,'Master List'!$B$22:$D$42,3,FALSE)</f>
        <v>#N/A</v>
      </c>
      <c r="G679" s="94" t="e">
        <f>VLOOKUP('Reported Performance Table'!B679,'Master List'!$B$11:$D$19,3,FALSE)</f>
        <v>#N/A</v>
      </c>
      <c r="H679" t="e">
        <f t="shared" si="10"/>
        <v>#N/A</v>
      </c>
      <c r="I679" t="e">
        <f>IF(VLOOKUP('Reported Performance Table'!D679,'Master List'!$B$45:$D$143,3,FALSE)="","No",VLOOKUP('Reported Performance Table'!D679,'Master List'!$B$45:$D$143,3,FALSE))</f>
        <v>#N/A</v>
      </c>
      <c r="J679" s="169" t="str">
        <f>IF('Reported Performance Table'!D679="","",
  IF('Reported Performance Table'!E679="Yes",
   IF('Reported Performance Table'!F679="Premium","Premium_LUNA_CCT","LUNA_CCT"),
   IF('Reported Performance Table'!B679="Outdoor Luminaires",
    IF(OR('Reported Performance Table'!D679="Fuel Pump Canopy Luminaires",'Reported Performance Table'!D679="Sports Lighting"),
     IF('Reported Performance Table'!F679="Premium","Premium_Sports_and_Fuel_Pump_CCT", "Sports_and_Fuel_Pump_CCT"),
     IF('Reported Performance Table'!F679="Premium","Premium_Outdoor_CCT","Outdoor_CCT")),
    IF('Reported Performance Table'!F679="Premium","Premium_CCT","Reported_CCT"))))</f>
        <v/>
      </c>
      <c r="K679" t="str">
        <f>IF('Reported Performance Table'!D679="","",IF(J679="LUNA_CCT",VLOOKUP('Reported Performance Table'!D679,'Master List'!$B$45:$E$143,4,FALSE),"Reported_BUG"))</f>
        <v/>
      </c>
      <c r="L679" t="str">
        <f>IF('Reported Performance Table'!D679="","",IF(AND('Reported Performance Table'!$E679="Yes",OR('Reported Performance Table'!$D679='Master List'!$B$45,'Reported Performance Table'!$D679='Master List'!$B$46,'Reported Performance Table'!$D679='Master List'!$B$47,'Reported Performance Table'!$D679='Master List'!$B$49,'Reported Performance Table'!$D679='Master List'!$B$51,'Reported Performance Table'!$D679='Master List'!$B$115,'Reported Performance Table'!$D679='Master List'!$B$118,'Reported Performance Table'!$D679='Master List'!$B$142)),"LUNA_Dimming","Dimming_Capability_and_Range"))</f>
        <v/>
      </c>
    </row>
    <row r="680" spans="1:12" x14ac:dyDescent="0.3">
      <c r="A680" s="49">
        <v>687</v>
      </c>
      <c r="B680" s="50"/>
      <c r="D680" s="21" t="e">
        <f>VLOOKUP('Reported Performance Table'!C680,'Master List'!$B$22:$C$41,2,FALSE)</f>
        <v>#N/A</v>
      </c>
      <c r="E680" t="e">
        <f>VLOOKUP('Reported Performance Table'!D680,'Master List'!$B$45:$C$143,2,FALSE)</f>
        <v>#N/A</v>
      </c>
      <c r="F680" t="e">
        <f>VLOOKUP('Reported Performance Table'!C680,'Master List'!$B$22:$D$42,3,FALSE)</f>
        <v>#N/A</v>
      </c>
      <c r="G680" s="94" t="e">
        <f>VLOOKUP('Reported Performance Table'!B680,'Master List'!$B$11:$D$19,3,FALSE)</f>
        <v>#N/A</v>
      </c>
      <c r="H680" t="e">
        <f t="shared" si="10"/>
        <v>#N/A</v>
      </c>
      <c r="I680" t="e">
        <f>IF(VLOOKUP('Reported Performance Table'!D680,'Master List'!$B$45:$D$143,3,FALSE)="","No",VLOOKUP('Reported Performance Table'!D680,'Master List'!$B$45:$D$143,3,FALSE))</f>
        <v>#N/A</v>
      </c>
      <c r="J680" s="169" t="str">
        <f>IF('Reported Performance Table'!D680="","",
  IF('Reported Performance Table'!E680="Yes",
   IF('Reported Performance Table'!F680="Premium","Premium_LUNA_CCT","LUNA_CCT"),
   IF('Reported Performance Table'!B680="Outdoor Luminaires",
    IF(OR('Reported Performance Table'!D680="Fuel Pump Canopy Luminaires",'Reported Performance Table'!D680="Sports Lighting"),
     IF('Reported Performance Table'!F680="Premium","Premium_Sports_and_Fuel_Pump_CCT", "Sports_and_Fuel_Pump_CCT"),
     IF('Reported Performance Table'!F680="Premium","Premium_Outdoor_CCT","Outdoor_CCT")),
    IF('Reported Performance Table'!F680="Premium","Premium_CCT","Reported_CCT"))))</f>
        <v/>
      </c>
      <c r="K680" t="str">
        <f>IF('Reported Performance Table'!D680="","",IF(J680="LUNA_CCT",VLOOKUP('Reported Performance Table'!D680,'Master List'!$B$45:$E$143,4,FALSE),"Reported_BUG"))</f>
        <v/>
      </c>
      <c r="L680" t="str">
        <f>IF('Reported Performance Table'!D680="","",IF(AND('Reported Performance Table'!$E680="Yes",OR('Reported Performance Table'!$D680='Master List'!$B$45,'Reported Performance Table'!$D680='Master List'!$B$46,'Reported Performance Table'!$D680='Master List'!$B$47,'Reported Performance Table'!$D680='Master List'!$B$49,'Reported Performance Table'!$D680='Master List'!$B$51,'Reported Performance Table'!$D680='Master List'!$B$115,'Reported Performance Table'!$D680='Master List'!$B$118,'Reported Performance Table'!$D680='Master List'!$B$142)),"LUNA_Dimming","Dimming_Capability_and_Range"))</f>
        <v/>
      </c>
    </row>
    <row r="681" spans="1:12" x14ac:dyDescent="0.3">
      <c r="A681" s="49">
        <v>688</v>
      </c>
      <c r="B681" s="50"/>
      <c r="D681" s="21" t="e">
        <f>VLOOKUP('Reported Performance Table'!C681,'Master List'!$B$22:$C$41,2,FALSE)</f>
        <v>#N/A</v>
      </c>
      <c r="E681" t="e">
        <f>VLOOKUP('Reported Performance Table'!D681,'Master List'!$B$45:$C$143,2,FALSE)</f>
        <v>#N/A</v>
      </c>
      <c r="F681" t="e">
        <f>VLOOKUP('Reported Performance Table'!C681,'Master List'!$B$22:$D$42,3,FALSE)</f>
        <v>#N/A</v>
      </c>
      <c r="G681" s="94" t="e">
        <f>VLOOKUP('Reported Performance Table'!B681,'Master List'!$B$11:$D$19,3,FALSE)</f>
        <v>#N/A</v>
      </c>
      <c r="H681" t="e">
        <f t="shared" si="10"/>
        <v>#N/A</v>
      </c>
      <c r="I681" t="e">
        <f>IF(VLOOKUP('Reported Performance Table'!D681,'Master List'!$B$45:$D$143,3,FALSE)="","No",VLOOKUP('Reported Performance Table'!D681,'Master List'!$B$45:$D$143,3,FALSE))</f>
        <v>#N/A</v>
      </c>
      <c r="J681" s="169" t="str">
        <f>IF('Reported Performance Table'!D681="","",
  IF('Reported Performance Table'!E681="Yes",
   IF('Reported Performance Table'!F681="Premium","Premium_LUNA_CCT","LUNA_CCT"),
   IF('Reported Performance Table'!B681="Outdoor Luminaires",
    IF(OR('Reported Performance Table'!D681="Fuel Pump Canopy Luminaires",'Reported Performance Table'!D681="Sports Lighting"),
     IF('Reported Performance Table'!F681="Premium","Premium_Sports_and_Fuel_Pump_CCT", "Sports_and_Fuel_Pump_CCT"),
     IF('Reported Performance Table'!F681="Premium","Premium_Outdoor_CCT","Outdoor_CCT")),
    IF('Reported Performance Table'!F681="Premium","Premium_CCT","Reported_CCT"))))</f>
        <v/>
      </c>
      <c r="K681" t="str">
        <f>IF('Reported Performance Table'!D681="","",IF(J681="LUNA_CCT",VLOOKUP('Reported Performance Table'!D681,'Master List'!$B$45:$E$143,4,FALSE),"Reported_BUG"))</f>
        <v/>
      </c>
      <c r="L681" t="str">
        <f>IF('Reported Performance Table'!D681="","",IF(AND('Reported Performance Table'!$E681="Yes",OR('Reported Performance Table'!$D681='Master List'!$B$45,'Reported Performance Table'!$D681='Master List'!$B$46,'Reported Performance Table'!$D681='Master List'!$B$47,'Reported Performance Table'!$D681='Master List'!$B$49,'Reported Performance Table'!$D681='Master List'!$B$51,'Reported Performance Table'!$D681='Master List'!$B$115,'Reported Performance Table'!$D681='Master List'!$B$118,'Reported Performance Table'!$D681='Master List'!$B$142)),"LUNA_Dimming","Dimming_Capability_and_Range"))</f>
        <v/>
      </c>
    </row>
    <row r="682" spans="1:12" x14ac:dyDescent="0.3">
      <c r="A682" s="49">
        <v>689</v>
      </c>
      <c r="B682" s="50"/>
      <c r="D682" s="21" t="e">
        <f>VLOOKUP('Reported Performance Table'!C682,'Master List'!$B$22:$C$41,2,FALSE)</f>
        <v>#N/A</v>
      </c>
      <c r="E682" t="e">
        <f>VLOOKUP('Reported Performance Table'!D682,'Master List'!$B$45:$C$143,2,FALSE)</f>
        <v>#N/A</v>
      </c>
      <c r="F682" t="e">
        <f>VLOOKUP('Reported Performance Table'!C682,'Master List'!$B$22:$D$42,3,FALSE)</f>
        <v>#N/A</v>
      </c>
      <c r="G682" s="94" t="e">
        <f>VLOOKUP('Reported Performance Table'!B682,'Master List'!$B$11:$D$19,3,FALSE)</f>
        <v>#N/A</v>
      </c>
      <c r="H682" t="e">
        <f t="shared" si="10"/>
        <v>#N/A</v>
      </c>
      <c r="I682" t="e">
        <f>IF(VLOOKUP('Reported Performance Table'!D682,'Master List'!$B$45:$D$143,3,FALSE)="","No",VLOOKUP('Reported Performance Table'!D682,'Master List'!$B$45:$D$143,3,FALSE))</f>
        <v>#N/A</v>
      </c>
      <c r="J682" s="169" t="str">
        <f>IF('Reported Performance Table'!D682="","",
  IF('Reported Performance Table'!E682="Yes",
   IF('Reported Performance Table'!F682="Premium","Premium_LUNA_CCT","LUNA_CCT"),
   IF('Reported Performance Table'!B682="Outdoor Luminaires",
    IF(OR('Reported Performance Table'!D682="Fuel Pump Canopy Luminaires",'Reported Performance Table'!D682="Sports Lighting"),
     IF('Reported Performance Table'!F682="Premium","Premium_Sports_and_Fuel_Pump_CCT", "Sports_and_Fuel_Pump_CCT"),
     IF('Reported Performance Table'!F682="Premium","Premium_Outdoor_CCT","Outdoor_CCT")),
    IF('Reported Performance Table'!F682="Premium","Premium_CCT","Reported_CCT"))))</f>
        <v/>
      </c>
      <c r="K682" t="str">
        <f>IF('Reported Performance Table'!D682="","",IF(J682="LUNA_CCT",VLOOKUP('Reported Performance Table'!D682,'Master List'!$B$45:$E$143,4,FALSE),"Reported_BUG"))</f>
        <v/>
      </c>
      <c r="L682" t="str">
        <f>IF('Reported Performance Table'!D682="","",IF(AND('Reported Performance Table'!$E682="Yes",OR('Reported Performance Table'!$D682='Master List'!$B$45,'Reported Performance Table'!$D682='Master List'!$B$46,'Reported Performance Table'!$D682='Master List'!$B$47,'Reported Performance Table'!$D682='Master List'!$B$49,'Reported Performance Table'!$D682='Master List'!$B$51,'Reported Performance Table'!$D682='Master List'!$B$115,'Reported Performance Table'!$D682='Master List'!$B$118,'Reported Performance Table'!$D682='Master List'!$B$142)),"LUNA_Dimming","Dimming_Capability_and_Range"))</f>
        <v/>
      </c>
    </row>
    <row r="683" spans="1:12" x14ac:dyDescent="0.3">
      <c r="A683" s="49">
        <v>690</v>
      </c>
      <c r="B683" s="50"/>
      <c r="D683" s="21" t="e">
        <f>VLOOKUP('Reported Performance Table'!C683,'Master List'!$B$22:$C$41,2,FALSE)</f>
        <v>#N/A</v>
      </c>
      <c r="E683" t="e">
        <f>VLOOKUP('Reported Performance Table'!D683,'Master List'!$B$45:$C$143,2,FALSE)</f>
        <v>#N/A</v>
      </c>
      <c r="F683" t="e">
        <f>VLOOKUP('Reported Performance Table'!C683,'Master List'!$B$22:$D$42,3,FALSE)</f>
        <v>#N/A</v>
      </c>
      <c r="G683" s="94" t="e">
        <f>VLOOKUP('Reported Performance Table'!B683,'Master List'!$B$11:$D$19,3,FALSE)</f>
        <v>#N/A</v>
      </c>
      <c r="H683" t="e">
        <f t="shared" si="10"/>
        <v>#N/A</v>
      </c>
      <c r="I683" t="e">
        <f>IF(VLOOKUP('Reported Performance Table'!D683,'Master List'!$B$45:$D$143,3,FALSE)="","No",VLOOKUP('Reported Performance Table'!D683,'Master List'!$B$45:$D$143,3,FALSE))</f>
        <v>#N/A</v>
      </c>
      <c r="J683" s="169" t="str">
        <f>IF('Reported Performance Table'!D683="","",
  IF('Reported Performance Table'!E683="Yes",
   IF('Reported Performance Table'!F683="Premium","Premium_LUNA_CCT","LUNA_CCT"),
   IF('Reported Performance Table'!B683="Outdoor Luminaires",
    IF(OR('Reported Performance Table'!D683="Fuel Pump Canopy Luminaires",'Reported Performance Table'!D683="Sports Lighting"),
     IF('Reported Performance Table'!F683="Premium","Premium_Sports_and_Fuel_Pump_CCT", "Sports_and_Fuel_Pump_CCT"),
     IF('Reported Performance Table'!F683="Premium","Premium_Outdoor_CCT","Outdoor_CCT")),
    IF('Reported Performance Table'!F683="Premium","Premium_CCT","Reported_CCT"))))</f>
        <v/>
      </c>
      <c r="K683" t="str">
        <f>IF('Reported Performance Table'!D683="","",IF(J683="LUNA_CCT",VLOOKUP('Reported Performance Table'!D683,'Master List'!$B$45:$E$143,4,FALSE),"Reported_BUG"))</f>
        <v/>
      </c>
      <c r="L683" t="str">
        <f>IF('Reported Performance Table'!D683="","",IF(AND('Reported Performance Table'!$E683="Yes",OR('Reported Performance Table'!$D683='Master List'!$B$45,'Reported Performance Table'!$D683='Master List'!$B$46,'Reported Performance Table'!$D683='Master List'!$B$47,'Reported Performance Table'!$D683='Master List'!$B$49,'Reported Performance Table'!$D683='Master List'!$B$51,'Reported Performance Table'!$D683='Master List'!$B$115,'Reported Performance Table'!$D683='Master List'!$B$118,'Reported Performance Table'!$D683='Master List'!$B$142)),"LUNA_Dimming","Dimming_Capability_and_Range"))</f>
        <v/>
      </c>
    </row>
    <row r="684" spans="1:12" x14ac:dyDescent="0.3">
      <c r="A684" s="49">
        <v>691</v>
      </c>
      <c r="B684" s="50"/>
      <c r="D684" s="21" t="e">
        <f>VLOOKUP('Reported Performance Table'!C684,'Master List'!$B$22:$C$41,2,FALSE)</f>
        <v>#N/A</v>
      </c>
      <c r="E684" t="e">
        <f>VLOOKUP('Reported Performance Table'!D684,'Master List'!$B$45:$C$143,2,FALSE)</f>
        <v>#N/A</v>
      </c>
      <c r="F684" t="e">
        <f>VLOOKUP('Reported Performance Table'!C684,'Master List'!$B$22:$D$42,3,FALSE)</f>
        <v>#N/A</v>
      </c>
      <c r="G684" s="94" t="e">
        <f>VLOOKUP('Reported Performance Table'!B684,'Master List'!$B$11:$D$19,3,FALSE)</f>
        <v>#N/A</v>
      </c>
      <c r="H684" t="e">
        <f t="shared" si="10"/>
        <v>#N/A</v>
      </c>
      <c r="I684" t="e">
        <f>IF(VLOOKUP('Reported Performance Table'!D684,'Master List'!$B$45:$D$143,3,FALSE)="","No",VLOOKUP('Reported Performance Table'!D684,'Master List'!$B$45:$D$143,3,FALSE))</f>
        <v>#N/A</v>
      </c>
      <c r="J684" s="169" t="str">
        <f>IF('Reported Performance Table'!D684="","",
  IF('Reported Performance Table'!E684="Yes",
   IF('Reported Performance Table'!F684="Premium","Premium_LUNA_CCT","LUNA_CCT"),
   IF('Reported Performance Table'!B684="Outdoor Luminaires",
    IF(OR('Reported Performance Table'!D684="Fuel Pump Canopy Luminaires",'Reported Performance Table'!D684="Sports Lighting"),
     IF('Reported Performance Table'!F684="Premium","Premium_Sports_and_Fuel_Pump_CCT", "Sports_and_Fuel_Pump_CCT"),
     IF('Reported Performance Table'!F684="Premium","Premium_Outdoor_CCT","Outdoor_CCT")),
    IF('Reported Performance Table'!F684="Premium","Premium_CCT","Reported_CCT"))))</f>
        <v/>
      </c>
      <c r="K684" t="str">
        <f>IF('Reported Performance Table'!D684="","",IF(J684="LUNA_CCT",VLOOKUP('Reported Performance Table'!D684,'Master List'!$B$45:$E$143,4,FALSE),"Reported_BUG"))</f>
        <v/>
      </c>
      <c r="L684" t="str">
        <f>IF('Reported Performance Table'!D684="","",IF(AND('Reported Performance Table'!$E684="Yes",OR('Reported Performance Table'!$D684='Master List'!$B$45,'Reported Performance Table'!$D684='Master List'!$B$46,'Reported Performance Table'!$D684='Master List'!$B$47,'Reported Performance Table'!$D684='Master List'!$B$49,'Reported Performance Table'!$D684='Master List'!$B$51,'Reported Performance Table'!$D684='Master List'!$B$115,'Reported Performance Table'!$D684='Master List'!$B$118,'Reported Performance Table'!$D684='Master List'!$B$142)),"LUNA_Dimming","Dimming_Capability_and_Range"))</f>
        <v/>
      </c>
    </row>
    <row r="685" spans="1:12" x14ac:dyDescent="0.3">
      <c r="A685" s="49">
        <v>692</v>
      </c>
      <c r="B685" s="50"/>
      <c r="D685" s="21" t="e">
        <f>VLOOKUP('Reported Performance Table'!C685,'Master List'!$B$22:$C$41,2,FALSE)</f>
        <v>#N/A</v>
      </c>
      <c r="E685" t="e">
        <f>VLOOKUP('Reported Performance Table'!D685,'Master List'!$B$45:$C$143,2,FALSE)</f>
        <v>#N/A</v>
      </c>
      <c r="F685" t="e">
        <f>VLOOKUP('Reported Performance Table'!C685,'Master List'!$B$22:$D$42,3,FALSE)</f>
        <v>#N/A</v>
      </c>
      <c r="G685" s="94" t="e">
        <f>VLOOKUP('Reported Performance Table'!B685,'Master List'!$B$11:$D$19,3,FALSE)</f>
        <v>#N/A</v>
      </c>
      <c r="H685" t="e">
        <f t="shared" si="10"/>
        <v>#N/A</v>
      </c>
      <c r="I685" t="e">
        <f>IF(VLOOKUP('Reported Performance Table'!D685,'Master List'!$B$45:$D$143,3,FALSE)="","No",VLOOKUP('Reported Performance Table'!D685,'Master List'!$B$45:$D$143,3,FALSE))</f>
        <v>#N/A</v>
      </c>
      <c r="J685" s="169" t="str">
        <f>IF('Reported Performance Table'!D685="","",
  IF('Reported Performance Table'!E685="Yes",
   IF('Reported Performance Table'!F685="Premium","Premium_LUNA_CCT","LUNA_CCT"),
   IF('Reported Performance Table'!B685="Outdoor Luminaires",
    IF(OR('Reported Performance Table'!D685="Fuel Pump Canopy Luminaires",'Reported Performance Table'!D685="Sports Lighting"),
     IF('Reported Performance Table'!F685="Premium","Premium_Sports_and_Fuel_Pump_CCT", "Sports_and_Fuel_Pump_CCT"),
     IF('Reported Performance Table'!F685="Premium","Premium_Outdoor_CCT","Outdoor_CCT")),
    IF('Reported Performance Table'!F685="Premium","Premium_CCT","Reported_CCT"))))</f>
        <v/>
      </c>
      <c r="K685" t="str">
        <f>IF('Reported Performance Table'!D685="","",IF(J685="LUNA_CCT",VLOOKUP('Reported Performance Table'!D685,'Master List'!$B$45:$E$143,4,FALSE),"Reported_BUG"))</f>
        <v/>
      </c>
      <c r="L685" t="str">
        <f>IF('Reported Performance Table'!D685="","",IF(AND('Reported Performance Table'!$E685="Yes",OR('Reported Performance Table'!$D685='Master List'!$B$45,'Reported Performance Table'!$D685='Master List'!$B$46,'Reported Performance Table'!$D685='Master List'!$B$47,'Reported Performance Table'!$D685='Master List'!$B$49,'Reported Performance Table'!$D685='Master List'!$B$51,'Reported Performance Table'!$D685='Master List'!$B$115,'Reported Performance Table'!$D685='Master List'!$B$118,'Reported Performance Table'!$D685='Master List'!$B$142)),"LUNA_Dimming","Dimming_Capability_and_Range"))</f>
        <v/>
      </c>
    </row>
    <row r="686" spans="1:12" x14ac:dyDescent="0.3">
      <c r="A686" s="49">
        <v>693</v>
      </c>
      <c r="B686" s="50"/>
      <c r="D686" s="21" t="e">
        <f>VLOOKUP('Reported Performance Table'!C686,'Master List'!$B$22:$C$41,2,FALSE)</f>
        <v>#N/A</v>
      </c>
      <c r="E686" t="e">
        <f>VLOOKUP('Reported Performance Table'!D686,'Master List'!$B$45:$C$143,2,FALSE)</f>
        <v>#N/A</v>
      </c>
      <c r="F686" t="e">
        <f>VLOOKUP('Reported Performance Table'!C686,'Master List'!$B$22:$D$42,3,FALSE)</f>
        <v>#N/A</v>
      </c>
      <c r="G686" s="94" t="e">
        <f>VLOOKUP('Reported Performance Table'!B686,'Master List'!$B$11:$D$19,3,FALSE)</f>
        <v>#N/A</v>
      </c>
      <c r="H686" t="e">
        <f t="shared" si="10"/>
        <v>#N/A</v>
      </c>
      <c r="I686" t="e">
        <f>IF(VLOOKUP('Reported Performance Table'!D686,'Master List'!$B$45:$D$143,3,FALSE)="","No",VLOOKUP('Reported Performance Table'!D686,'Master List'!$B$45:$D$143,3,FALSE))</f>
        <v>#N/A</v>
      </c>
      <c r="J686" s="169" t="str">
        <f>IF('Reported Performance Table'!D686="","",
  IF('Reported Performance Table'!E686="Yes",
   IF('Reported Performance Table'!F686="Premium","Premium_LUNA_CCT","LUNA_CCT"),
   IF('Reported Performance Table'!B686="Outdoor Luminaires",
    IF(OR('Reported Performance Table'!D686="Fuel Pump Canopy Luminaires",'Reported Performance Table'!D686="Sports Lighting"),
     IF('Reported Performance Table'!F686="Premium","Premium_Sports_and_Fuel_Pump_CCT", "Sports_and_Fuel_Pump_CCT"),
     IF('Reported Performance Table'!F686="Premium","Premium_Outdoor_CCT","Outdoor_CCT")),
    IF('Reported Performance Table'!F686="Premium","Premium_CCT","Reported_CCT"))))</f>
        <v/>
      </c>
      <c r="K686" t="str">
        <f>IF('Reported Performance Table'!D686="","",IF(J686="LUNA_CCT",VLOOKUP('Reported Performance Table'!D686,'Master List'!$B$45:$E$143,4,FALSE),"Reported_BUG"))</f>
        <v/>
      </c>
      <c r="L686" t="str">
        <f>IF('Reported Performance Table'!D686="","",IF(AND('Reported Performance Table'!$E686="Yes",OR('Reported Performance Table'!$D686='Master List'!$B$45,'Reported Performance Table'!$D686='Master List'!$B$46,'Reported Performance Table'!$D686='Master List'!$B$47,'Reported Performance Table'!$D686='Master List'!$B$49,'Reported Performance Table'!$D686='Master List'!$B$51,'Reported Performance Table'!$D686='Master List'!$B$115,'Reported Performance Table'!$D686='Master List'!$B$118,'Reported Performance Table'!$D686='Master List'!$B$142)),"LUNA_Dimming","Dimming_Capability_and_Range"))</f>
        <v/>
      </c>
    </row>
    <row r="687" spans="1:12" x14ac:dyDescent="0.3">
      <c r="A687" s="49">
        <v>694</v>
      </c>
      <c r="B687" s="50"/>
      <c r="D687" s="21" t="e">
        <f>VLOOKUP('Reported Performance Table'!C687,'Master List'!$B$22:$C$41,2,FALSE)</f>
        <v>#N/A</v>
      </c>
      <c r="E687" t="e">
        <f>VLOOKUP('Reported Performance Table'!D687,'Master List'!$B$45:$C$143,2,FALSE)</f>
        <v>#N/A</v>
      </c>
      <c r="F687" t="e">
        <f>VLOOKUP('Reported Performance Table'!C687,'Master List'!$B$22:$D$42,3,FALSE)</f>
        <v>#N/A</v>
      </c>
      <c r="G687" s="94" t="e">
        <f>VLOOKUP('Reported Performance Table'!B687,'Master List'!$B$11:$D$19,3,FALSE)</f>
        <v>#N/A</v>
      </c>
      <c r="H687" t="e">
        <f t="shared" si="10"/>
        <v>#N/A</v>
      </c>
      <c r="I687" t="e">
        <f>IF(VLOOKUP('Reported Performance Table'!D687,'Master List'!$B$45:$D$143,3,FALSE)="","No",VLOOKUP('Reported Performance Table'!D687,'Master List'!$B$45:$D$143,3,FALSE))</f>
        <v>#N/A</v>
      </c>
      <c r="J687" s="169" t="str">
        <f>IF('Reported Performance Table'!D687="","",
  IF('Reported Performance Table'!E687="Yes",
   IF('Reported Performance Table'!F687="Premium","Premium_LUNA_CCT","LUNA_CCT"),
   IF('Reported Performance Table'!B687="Outdoor Luminaires",
    IF(OR('Reported Performance Table'!D687="Fuel Pump Canopy Luminaires",'Reported Performance Table'!D687="Sports Lighting"),
     IF('Reported Performance Table'!F687="Premium","Premium_Sports_and_Fuel_Pump_CCT", "Sports_and_Fuel_Pump_CCT"),
     IF('Reported Performance Table'!F687="Premium","Premium_Outdoor_CCT","Outdoor_CCT")),
    IF('Reported Performance Table'!F687="Premium","Premium_CCT","Reported_CCT"))))</f>
        <v/>
      </c>
      <c r="K687" t="str">
        <f>IF('Reported Performance Table'!D687="","",IF(J687="LUNA_CCT",VLOOKUP('Reported Performance Table'!D687,'Master List'!$B$45:$E$143,4,FALSE),"Reported_BUG"))</f>
        <v/>
      </c>
      <c r="L687" t="str">
        <f>IF('Reported Performance Table'!D687="","",IF(AND('Reported Performance Table'!$E687="Yes",OR('Reported Performance Table'!$D687='Master List'!$B$45,'Reported Performance Table'!$D687='Master List'!$B$46,'Reported Performance Table'!$D687='Master List'!$B$47,'Reported Performance Table'!$D687='Master List'!$B$49,'Reported Performance Table'!$D687='Master List'!$B$51,'Reported Performance Table'!$D687='Master List'!$B$115,'Reported Performance Table'!$D687='Master List'!$B$118,'Reported Performance Table'!$D687='Master List'!$B$142)),"LUNA_Dimming","Dimming_Capability_and_Range"))</f>
        <v/>
      </c>
    </row>
    <row r="688" spans="1:12" x14ac:dyDescent="0.3">
      <c r="A688" s="49">
        <v>695</v>
      </c>
      <c r="B688" s="50"/>
      <c r="D688" s="21" t="e">
        <f>VLOOKUP('Reported Performance Table'!C688,'Master List'!$B$22:$C$41,2,FALSE)</f>
        <v>#N/A</v>
      </c>
      <c r="E688" t="e">
        <f>VLOOKUP('Reported Performance Table'!D688,'Master List'!$B$45:$C$143,2,FALSE)</f>
        <v>#N/A</v>
      </c>
      <c r="F688" t="e">
        <f>VLOOKUP('Reported Performance Table'!C688,'Master List'!$B$22:$D$42,3,FALSE)</f>
        <v>#N/A</v>
      </c>
      <c r="G688" s="94" t="e">
        <f>VLOOKUP('Reported Performance Table'!B688,'Master List'!$B$11:$D$19,3,FALSE)</f>
        <v>#N/A</v>
      </c>
      <c r="H688" t="e">
        <f t="shared" si="10"/>
        <v>#N/A</v>
      </c>
      <c r="I688" t="e">
        <f>IF(VLOOKUP('Reported Performance Table'!D688,'Master List'!$B$45:$D$143,3,FALSE)="","No",VLOOKUP('Reported Performance Table'!D688,'Master List'!$B$45:$D$143,3,FALSE))</f>
        <v>#N/A</v>
      </c>
      <c r="J688" s="169" t="str">
        <f>IF('Reported Performance Table'!D688="","",
  IF('Reported Performance Table'!E688="Yes",
   IF('Reported Performance Table'!F688="Premium","Premium_LUNA_CCT","LUNA_CCT"),
   IF('Reported Performance Table'!B688="Outdoor Luminaires",
    IF(OR('Reported Performance Table'!D688="Fuel Pump Canopy Luminaires",'Reported Performance Table'!D688="Sports Lighting"),
     IF('Reported Performance Table'!F688="Premium","Premium_Sports_and_Fuel_Pump_CCT", "Sports_and_Fuel_Pump_CCT"),
     IF('Reported Performance Table'!F688="Premium","Premium_Outdoor_CCT","Outdoor_CCT")),
    IF('Reported Performance Table'!F688="Premium","Premium_CCT","Reported_CCT"))))</f>
        <v/>
      </c>
      <c r="K688" t="str">
        <f>IF('Reported Performance Table'!D688="","",IF(J688="LUNA_CCT",VLOOKUP('Reported Performance Table'!D688,'Master List'!$B$45:$E$143,4,FALSE),"Reported_BUG"))</f>
        <v/>
      </c>
      <c r="L688" t="str">
        <f>IF('Reported Performance Table'!D688="","",IF(AND('Reported Performance Table'!$E688="Yes",OR('Reported Performance Table'!$D688='Master List'!$B$45,'Reported Performance Table'!$D688='Master List'!$B$46,'Reported Performance Table'!$D688='Master List'!$B$47,'Reported Performance Table'!$D688='Master List'!$B$49,'Reported Performance Table'!$D688='Master List'!$B$51,'Reported Performance Table'!$D688='Master List'!$B$115,'Reported Performance Table'!$D688='Master List'!$B$118,'Reported Performance Table'!$D688='Master List'!$B$142)),"LUNA_Dimming","Dimming_Capability_and_Range"))</f>
        <v/>
      </c>
    </row>
    <row r="689" spans="1:12" x14ac:dyDescent="0.3">
      <c r="A689" s="49">
        <v>696</v>
      </c>
      <c r="B689" s="50"/>
      <c r="D689" s="21" t="e">
        <f>VLOOKUP('Reported Performance Table'!C689,'Master List'!$B$22:$C$41,2,FALSE)</f>
        <v>#N/A</v>
      </c>
      <c r="E689" t="e">
        <f>VLOOKUP('Reported Performance Table'!D689,'Master List'!$B$45:$C$143,2,FALSE)</f>
        <v>#N/A</v>
      </c>
      <c r="F689" t="e">
        <f>VLOOKUP('Reported Performance Table'!C689,'Master List'!$B$22:$D$42,3,FALSE)</f>
        <v>#N/A</v>
      </c>
      <c r="G689" s="94" t="e">
        <f>VLOOKUP('Reported Performance Table'!B689,'Master List'!$B$11:$D$19,3,FALSE)</f>
        <v>#N/A</v>
      </c>
      <c r="H689" t="e">
        <f t="shared" si="10"/>
        <v>#N/A</v>
      </c>
      <c r="I689" t="e">
        <f>IF(VLOOKUP('Reported Performance Table'!D689,'Master List'!$B$45:$D$143,3,FALSE)="","No",VLOOKUP('Reported Performance Table'!D689,'Master List'!$B$45:$D$143,3,FALSE))</f>
        <v>#N/A</v>
      </c>
      <c r="J689" s="169" t="str">
        <f>IF('Reported Performance Table'!D689="","",
  IF('Reported Performance Table'!E689="Yes",
   IF('Reported Performance Table'!F689="Premium","Premium_LUNA_CCT","LUNA_CCT"),
   IF('Reported Performance Table'!B689="Outdoor Luminaires",
    IF(OR('Reported Performance Table'!D689="Fuel Pump Canopy Luminaires",'Reported Performance Table'!D689="Sports Lighting"),
     IF('Reported Performance Table'!F689="Premium","Premium_Sports_and_Fuel_Pump_CCT", "Sports_and_Fuel_Pump_CCT"),
     IF('Reported Performance Table'!F689="Premium","Premium_Outdoor_CCT","Outdoor_CCT")),
    IF('Reported Performance Table'!F689="Premium","Premium_CCT","Reported_CCT"))))</f>
        <v/>
      </c>
      <c r="K689" t="str">
        <f>IF('Reported Performance Table'!D689="","",IF(J689="LUNA_CCT",VLOOKUP('Reported Performance Table'!D689,'Master List'!$B$45:$E$143,4,FALSE),"Reported_BUG"))</f>
        <v/>
      </c>
      <c r="L689" t="str">
        <f>IF('Reported Performance Table'!D689="","",IF(AND('Reported Performance Table'!$E689="Yes",OR('Reported Performance Table'!$D689='Master List'!$B$45,'Reported Performance Table'!$D689='Master List'!$B$46,'Reported Performance Table'!$D689='Master List'!$B$47,'Reported Performance Table'!$D689='Master List'!$B$49,'Reported Performance Table'!$D689='Master List'!$B$51,'Reported Performance Table'!$D689='Master List'!$B$115,'Reported Performance Table'!$D689='Master List'!$B$118,'Reported Performance Table'!$D689='Master List'!$B$142)),"LUNA_Dimming","Dimming_Capability_and_Range"))</f>
        <v/>
      </c>
    </row>
    <row r="690" spans="1:12" x14ac:dyDescent="0.3">
      <c r="A690" s="49">
        <v>697</v>
      </c>
      <c r="B690" s="50"/>
      <c r="D690" s="21" t="e">
        <f>VLOOKUP('Reported Performance Table'!C690,'Master List'!$B$22:$C$41,2,FALSE)</f>
        <v>#N/A</v>
      </c>
      <c r="E690" t="e">
        <f>VLOOKUP('Reported Performance Table'!D690,'Master List'!$B$45:$C$143,2,FALSE)</f>
        <v>#N/A</v>
      </c>
      <c r="F690" t="e">
        <f>VLOOKUP('Reported Performance Table'!C690,'Master List'!$B$22:$D$42,3,FALSE)</f>
        <v>#N/A</v>
      </c>
      <c r="G690" s="94" t="e">
        <f>VLOOKUP('Reported Performance Table'!B690,'Master List'!$B$11:$D$19,3,FALSE)</f>
        <v>#N/A</v>
      </c>
      <c r="H690" t="e">
        <f t="shared" si="10"/>
        <v>#N/A</v>
      </c>
      <c r="I690" t="e">
        <f>IF(VLOOKUP('Reported Performance Table'!D690,'Master List'!$B$45:$D$143,3,FALSE)="","No",VLOOKUP('Reported Performance Table'!D690,'Master List'!$B$45:$D$143,3,FALSE))</f>
        <v>#N/A</v>
      </c>
      <c r="J690" s="169" t="str">
        <f>IF('Reported Performance Table'!D690="","",
  IF('Reported Performance Table'!E690="Yes",
   IF('Reported Performance Table'!F690="Premium","Premium_LUNA_CCT","LUNA_CCT"),
   IF('Reported Performance Table'!B690="Outdoor Luminaires",
    IF(OR('Reported Performance Table'!D690="Fuel Pump Canopy Luminaires",'Reported Performance Table'!D690="Sports Lighting"),
     IF('Reported Performance Table'!F690="Premium","Premium_Sports_and_Fuel_Pump_CCT", "Sports_and_Fuel_Pump_CCT"),
     IF('Reported Performance Table'!F690="Premium","Premium_Outdoor_CCT","Outdoor_CCT")),
    IF('Reported Performance Table'!F690="Premium","Premium_CCT","Reported_CCT"))))</f>
        <v/>
      </c>
      <c r="K690" t="str">
        <f>IF('Reported Performance Table'!D690="","",IF(J690="LUNA_CCT",VLOOKUP('Reported Performance Table'!D690,'Master List'!$B$45:$E$143,4,FALSE),"Reported_BUG"))</f>
        <v/>
      </c>
      <c r="L690" t="str">
        <f>IF('Reported Performance Table'!D690="","",IF(AND('Reported Performance Table'!$E690="Yes",OR('Reported Performance Table'!$D690='Master List'!$B$45,'Reported Performance Table'!$D690='Master List'!$B$46,'Reported Performance Table'!$D690='Master List'!$B$47,'Reported Performance Table'!$D690='Master List'!$B$49,'Reported Performance Table'!$D690='Master List'!$B$51,'Reported Performance Table'!$D690='Master List'!$B$115,'Reported Performance Table'!$D690='Master List'!$B$118,'Reported Performance Table'!$D690='Master List'!$B$142)),"LUNA_Dimming","Dimming_Capability_and_Range"))</f>
        <v/>
      </c>
    </row>
    <row r="691" spans="1:12" x14ac:dyDescent="0.3">
      <c r="A691" s="49">
        <v>698</v>
      </c>
      <c r="B691" s="50"/>
      <c r="D691" s="21" t="e">
        <f>VLOOKUP('Reported Performance Table'!C691,'Master List'!$B$22:$C$41,2,FALSE)</f>
        <v>#N/A</v>
      </c>
      <c r="E691" t="e">
        <f>VLOOKUP('Reported Performance Table'!D691,'Master List'!$B$45:$C$143,2,FALSE)</f>
        <v>#N/A</v>
      </c>
      <c r="F691" t="e">
        <f>VLOOKUP('Reported Performance Table'!C691,'Master List'!$B$22:$D$42,3,FALSE)</f>
        <v>#N/A</v>
      </c>
      <c r="G691" s="94" t="e">
        <f>VLOOKUP('Reported Performance Table'!B691,'Master List'!$B$11:$D$19,3,FALSE)</f>
        <v>#N/A</v>
      </c>
      <c r="H691" t="e">
        <f t="shared" si="10"/>
        <v>#N/A</v>
      </c>
      <c r="I691" t="e">
        <f>IF(VLOOKUP('Reported Performance Table'!D691,'Master List'!$B$45:$D$143,3,FALSE)="","No",VLOOKUP('Reported Performance Table'!D691,'Master List'!$B$45:$D$143,3,FALSE))</f>
        <v>#N/A</v>
      </c>
      <c r="J691" s="169" t="str">
        <f>IF('Reported Performance Table'!D691="","",
  IF('Reported Performance Table'!E691="Yes",
   IF('Reported Performance Table'!F691="Premium","Premium_LUNA_CCT","LUNA_CCT"),
   IF('Reported Performance Table'!B691="Outdoor Luminaires",
    IF(OR('Reported Performance Table'!D691="Fuel Pump Canopy Luminaires",'Reported Performance Table'!D691="Sports Lighting"),
     IF('Reported Performance Table'!F691="Premium","Premium_Sports_and_Fuel_Pump_CCT", "Sports_and_Fuel_Pump_CCT"),
     IF('Reported Performance Table'!F691="Premium","Premium_Outdoor_CCT","Outdoor_CCT")),
    IF('Reported Performance Table'!F691="Premium","Premium_CCT","Reported_CCT"))))</f>
        <v/>
      </c>
      <c r="K691" t="str">
        <f>IF('Reported Performance Table'!D691="","",IF(J691="LUNA_CCT",VLOOKUP('Reported Performance Table'!D691,'Master List'!$B$45:$E$143,4,FALSE),"Reported_BUG"))</f>
        <v/>
      </c>
      <c r="L691" t="str">
        <f>IF('Reported Performance Table'!D691="","",IF(AND('Reported Performance Table'!$E691="Yes",OR('Reported Performance Table'!$D691='Master List'!$B$45,'Reported Performance Table'!$D691='Master List'!$B$46,'Reported Performance Table'!$D691='Master List'!$B$47,'Reported Performance Table'!$D691='Master List'!$B$49,'Reported Performance Table'!$D691='Master List'!$B$51,'Reported Performance Table'!$D691='Master List'!$B$115,'Reported Performance Table'!$D691='Master List'!$B$118,'Reported Performance Table'!$D691='Master List'!$B$142)),"LUNA_Dimming","Dimming_Capability_and_Range"))</f>
        <v/>
      </c>
    </row>
    <row r="692" spans="1:12" x14ac:dyDescent="0.3">
      <c r="A692" s="49">
        <v>699</v>
      </c>
      <c r="B692" s="50"/>
      <c r="D692" s="21" t="e">
        <f>VLOOKUP('Reported Performance Table'!C692,'Master List'!$B$22:$C$41,2,FALSE)</f>
        <v>#N/A</v>
      </c>
      <c r="E692" t="e">
        <f>VLOOKUP('Reported Performance Table'!D692,'Master List'!$B$45:$C$143,2,FALSE)</f>
        <v>#N/A</v>
      </c>
      <c r="F692" t="e">
        <f>VLOOKUP('Reported Performance Table'!C692,'Master List'!$B$22:$D$42,3,FALSE)</f>
        <v>#N/A</v>
      </c>
      <c r="G692" s="94" t="e">
        <f>VLOOKUP('Reported Performance Table'!B692,'Master List'!$B$11:$D$19,3,FALSE)</f>
        <v>#N/A</v>
      </c>
      <c r="H692" t="e">
        <f t="shared" si="10"/>
        <v>#N/A</v>
      </c>
      <c r="I692" t="e">
        <f>IF(VLOOKUP('Reported Performance Table'!D692,'Master List'!$B$45:$D$143,3,FALSE)="","No",VLOOKUP('Reported Performance Table'!D692,'Master List'!$B$45:$D$143,3,FALSE))</f>
        <v>#N/A</v>
      </c>
      <c r="J692" s="169" t="str">
        <f>IF('Reported Performance Table'!D692="","",
  IF('Reported Performance Table'!E692="Yes",
   IF('Reported Performance Table'!F692="Premium","Premium_LUNA_CCT","LUNA_CCT"),
   IF('Reported Performance Table'!B692="Outdoor Luminaires",
    IF(OR('Reported Performance Table'!D692="Fuel Pump Canopy Luminaires",'Reported Performance Table'!D692="Sports Lighting"),
     IF('Reported Performance Table'!F692="Premium","Premium_Sports_and_Fuel_Pump_CCT", "Sports_and_Fuel_Pump_CCT"),
     IF('Reported Performance Table'!F692="Premium","Premium_Outdoor_CCT","Outdoor_CCT")),
    IF('Reported Performance Table'!F692="Premium","Premium_CCT","Reported_CCT"))))</f>
        <v/>
      </c>
      <c r="K692" t="str">
        <f>IF('Reported Performance Table'!D692="","",IF(J692="LUNA_CCT",VLOOKUP('Reported Performance Table'!D692,'Master List'!$B$45:$E$143,4,FALSE),"Reported_BUG"))</f>
        <v/>
      </c>
      <c r="L692" t="str">
        <f>IF('Reported Performance Table'!D692="","",IF(AND('Reported Performance Table'!$E692="Yes",OR('Reported Performance Table'!$D692='Master List'!$B$45,'Reported Performance Table'!$D692='Master List'!$B$46,'Reported Performance Table'!$D692='Master List'!$B$47,'Reported Performance Table'!$D692='Master List'!$B$49,'Reported Performance Table'!$D692='Master List'!$B$51,'Reported Performance Table'!$D692='Master List'!$B$115,'Reported Performance Table'!$D692='Master List'!$B$118,'Reported Performance Table'!$D692='Master List'!$B$142)),"LUNA_Dimming","Dimming_Capability_and_Range"))</f>
        <v/>
      </c>
    </row>
    <row r="693" spans="1:12" x14ac:dyDescent="0.3">
      <c r="A693" s="49">
        <v>700</v>
      </c>
      <c r="B693" s="50"/>
      <c r="D693" s="21" t="e">
        <f>VLOOKUP('Reported Performance Table'!C693,'Master List'!$B$22:$C$41,2,FALSE)</f>
        <v>#N/A</v>
      </c>
      <c r="E693" t="e">
        <f>VLOOKUP('Reported Performance Table'!D693,'Master List'!$B$45:$C$143,2,FALSE)</f>
        <v>#N/A</v>
      </c>
      <c r="F693" t="e">
        <f>VLOOKUP('Reported Performance Table'!C693,'Master List'!$B$22:$D$42,3,FALSE)</f>
        <v>#N/A</v>
      </c>
      <c r="G693" s="94" t="e">
        <f>VLOOKUP('Reported Performance Table'!B693,'Master List'!$B$11:$D$19,3,FALSE)</f>
        <v>#N/A</v>
      </c>
      <c r="H693" t="e">
        <f t="shared" si="10"/>
        <v>#N/A</v>
      </c>
      <c r="I693" t="e">
        <f>IF(VLOOKUP('Reported Performance Table'!D693,'Master List'!$B$45:$D$143,3,FALSE)="","No",VLOOKUP('Reported Performance Table'!D693,'Master List'!$B$45:$D$143,3,FALSE))</f>
        <v>#N/A</v>
      </c>
      <c r="J693" s="169" t="str">
        <f>IF('Reported Performance Table'!D693="","",
  IF('Reported Performance Table'!E693="Yes",
   IF('Reported Performance Table'!F693="Premium","Premium_LUNA_CCT","LUNA_CCT"),
   IF('Reported Performance Table'!B693="Outdoor Luminaires",
    IF(OR('Reported Performance Table'!D693="Fuel Pump Canopy Luminaires",'Reported Performance Table'!D693="Sports Lighting"),
     IF('Reported Performance Table'!F693="Premium","Premium_Sports_and_Fuel_Pump_CCT", "Sports_and_Fuel_Pump_CCT"),
     IF('Reported Performance Table'!F693="Premium","Premium_Outdoor_CCT","Outdoor_CCT")),
    IF('Reported Performance Table'!F693="Premium","Premium_CCT","Reported_CCT"))))</f>
        <v/>
      </c>
      <c r="K693" t="str">
        <f>IF('Reported Performance Table'!D693="","",IF(J693="LUNA_CCT",VLOOKUP('Reported Performance Table'!D693,'Master List'!$B$45:$E$143,4,FALSE),"Reported_BUG"))</f>
        <v/>
      </c>
      <c r="L693" t="str">
        <f>IF('Reported Performance Table'!D693="","",IF(AND('Reported Performance Table'!$E693="Yes",OR('Reported Performance Table'!$D693='Master List'!$B$45,'Reported Performance Table'!$D693='Master List'!$B$46,'Reported Performance Table'!$D693='Master List'!$B$47,'Reported Performance Table'!$D693='Master List'!$B$49,'Reported Performance Table'!$D693='Master List'!$B$51,'Reported Performance Table'!$D693='Master List'!$B$115,'Reported Performance Table'!$D693='Master List'!$B$118,'Reported Performance Table'!$D693='Master List'!$B$142)),"LUNA_Dimming","Dimming_Capability_and_Range"))</f>
        <v/>
      </c>
    </row>
    <row r="694" spans="1:12" x14ac:dyDescent="0.3">
      <c r="A694" s="49">
        <v>701</v>
      </c>
      <c r="B694" s="50"/>
      <c r="D694" s="21" t="e">
        <f>VLOOKUP('Reported Performance Table'!C694,'Master List'!$B$22:$C$41,2,FALSE)</f>
        <v>#N/A</v>
      </c>
      <c r="E694" t="e">
        <f>VLOOKUP('Reported Performance Table'!D694,'Master List'!$B$45:$C$143,2,FALSE)</f>
        <v>#N/A</v>
      </c>
      <c r="F694" t="e">
        <f>VLOOKUP('Reported Performance Table'!C694,'Master List'!$B$22:$D$42,3,FALSE)</f>
        <v>#N/A</v>
      </c>
      <c r="G694" s="94" t="e">
        <f>VLOOKUP('Reported Performance Table'!B694,'Master List'!$B$11:$D$19,3,FALSE)</f>
        <v>#N/A</v>
      </c>
      <c r="H694" t="e">
        <f t="shared" si="10"/>
        <v>#N/A</v>
      </c>
      <c r="I694" t="e">
        <f>IF(VLOOKUP('Reported Performance Table'!D694,'Master List'!$B$45:$D$143,3,FALSE)="","No",VLOOKUP('Reported Performance Table'!D694,'Master List'!$B$45:$D$143,3,FALSE))</f>
        <v>#N/A</v>
      </c>
      <c r="J694" s="169" t="str">
        <f>IF('Reported Performance Table'!D694="","",
  IF('Reported Performance Table'!E694="Yes",
   IF('Reported Performance Table'!F694="Premium","Premium_LUNA_CCT","LUNA_CCT"),
   IF('Reported Performance Table'!B694="Outdoor Luminaires",
    IF(OR('Reported Performance Table'!D694="Fuel Pump Canopy Luminaires",'Reported Performance Table'!D694="Sports Lighting"),
     IF('Reported Performance Table'!F694="Premium","Premium_Sports_and_Fuel_Pump_CCT", "Sports_and_Fuel_Pump_CCT"),
     IF('Reported Performance Table'!F694="Premium","Premium_Outdoor_CCT","Outdoor_CCT")),
    IF('Reported Performance Table'!F694="Premium","Premium_CCT","Reported_CCT"))))</f>
        <v/>
      </c>
      <c r="K694" t="str">
        <f>IF('Reported Performance Table'!D694="","",IF(J694="LUNA_CCT",VLOOKUP('Reported Performance Table'!D694,'Master List'!$B$45:$E$143,4,FALSE),"Reported_BUG"))</f>
        <v/>
      </c>
      <c r="L694" t="str">
        <f>IF('Reported Performance Table'!D694="","",IF(AND('Reported Performance Table'!$E694="Yes",OR('Reported Performance Table'!$D694='Master List'!$B$45,'Reported Performance Table'!$D694='Master List'!$B$46,'Reported Performance Table'!$D694='Master List'!$B$47,'Reported Performance Table'!$D694='Master List'!$B$49,'Reported Performance Table'!$D694='Master List'!$B$51,'Reported Performance Table'!$D694='Master List'!$B$115,'Reported Performance Table'!$D694='Master List'!$B$118,'Reported Performance Table'!$D694='Master List'!$B$142)),"LUNA_Dimming","Dimming_Capability_and_Range"))</f>
        <v/>
      </c>
    </row>
    <row r="695" spans="1:12" x14ac:dyDescent="0.3">
      <c r="A695" s="49">
        <v>702</v>
      </c>
      <c r="B695" s="50"/>
      <c r="D695" s="21" t="e">
        <f>VLOOKUP('Reported Performance Table'!C695,'Master List'!$B$22:$C$41,2,FALSE)</f>
        <v>#N/A</v>
      </c>
      <c r="E695" t="e">
        <f>VLOOKUP('Reported Performance Table'!D695,'Master List'!$B$45:$C$143,2,FALSE)</f>
        <v>#N/A</v>
      </c>
      <c r="F695" t="e">
        <f>VLOOKUP('Reported Performance Table'!C695,'Master List'!$B$22:$D$42,3,FALSE)</f>
        <v>#N/A</v>
      </c>
      <c r="G695" s="94" t="e">
        <f>VLOOKUP('Reported Performance Table'!B695,'Master List'!$B$11:$D$19,3,FALSE)</f>
        <v>#N/A</v>
      </c>
      <c r="H695" t="e">
        <f t="shared" si="10"/>
        <v>#N/A</v>
      </c>
      <c r="I695" t="e">
        <f>IF(VLOOKUP('Reported Performance Table'!D695,'Master List'!$B$45:$D$143,3,FALSE)="","No",VLOOKUP('Reported Performance Table'!D695,'Master List'!$B$45:$D$143,3,FALSE))</f>
        <v>#N/A</v>
      </c>
      <c r="J695" s="169" t="str">
        <f>IF('Reported Performance Table'!D695="","",
  IF('Reported Performance Table'!E695="Yes",
   IF('Reported Performance Table'!F695="Premium","Premium_LUNA_CCT","LUNA_CCT"),
   IF('Reported Performance Table'!B695="Outdoor Luminaires",
    IF(OR('Reported Performance Table'!D695="Fuel Pump Canopy Luminaires",'Reported Performance Table'!D695="Sports Lighting"),
     IF('Reported Performance Table'!F695="Premium","Premium_Sports_and_Fuel_Pump_CCT", "Sports_and_Fuel_Pump_CCT"),
     IF('Reported Performance Table'!F695="Premium","Premium_Outdoor_CCT","Outdoor_CCT")),
    IF('Reported Performance Table'!F695="Premium","Premium_CCT","Reported_CCT"))))</f>
        <v/>
      </c>
      <c r="K695" t="str">
        <f>IF('Reported Performance Table'!D695="","",IF(J695="LUNA_CCT",VLOOKUP('Reported Performance Table'!D695,'Master List'!$B$45:$E$143,4,FALSE),"Reported_BUG"))</f>
        <v/>
      </c>
      <c r="L695" t="str">
        <f>IF('Reported Performance Table'!D695="","",IF(AND('Reported Performance Table'!$E695="Yes",OR('Reported Performance Table'!$D695='Master List'!$B$45,'Reported Performance Table'!$D695='Master List'!$B$46,'Reported Performance Table'!$D695='Master List'!$B$47,'Reported Performance Table'!$D695='Master List'!$B$49,'Reported Performance Table'!$D695='Master List'!$B$51,'Reported Performance Table'!$D695='Master List'!$B$115,'Reported Performance Table'!$D695='Master List'!$B$118,'Reported Performance Table'!$D695='Master List'!$B$142)),"LUNA_Dimming","Dimming_Capability_and_Range"))</f>
        <v/>
      </c>
    </row>
    <row r="696" spans="1:12" x14ac:dyDescent="0.3">
      <c r="A696" s="49">
        <v>703</v>
      </c>
      <c r="B696" s="50"/>
      <c r="D696" s="21" t="e">
        <f>VLOOKUP('Reported Performance Table'!C696,'Master List'!$B$22:$C$41,2,FALSE)</f>
        <v>#N/A</v>
      </c>
      <c r="E696" t="e">
        <f>VLOOKUP('Reported Performance Table'!D696,'Master List'!$B$45:$C$143,2,FALSE)</f>
        <v>#N/A</v>
      </c>
      <c r="F696" t="e">
        <f>VLOOKUP('Reported Performance Table'!C696,'Master List'!$B$22:$D$42,3,FALSE)</f>
        <v>#N/A</v>
      </c>
      <c r="G696" s="94" t="e">
        <f>VLOOKUP('Reported Performance Table'!B696,'Master List'!$B$11:$D$19,3,FALSE)</f>
        <v>#N/A</v>
      </c>
      <c r="H696" t="e">
        <f t="shared" si="10"/>
        <v>#N/A</v>
      </c>
      <c r="I696" t="e">
        <f>IF(VLOOKUP('Reported Performance Table'!D696,'Master List'!$B$45:$D$143,3,FALSE)="","No",VLOOKUP('Reported Performance Table'!D696,'Master List'!$B$45:$D$143,3,FALSE))</f>
        <v>#N/A</v>
      </c>
      <c r="J696" s="169" t="str">
        <f>IF('Reported Performance Table'!D696="","",
  IF('Reported Performance Table'!E696="Yes",
   IF('Reported Performance Table'!F696="Premium","Premium_LUNA_CCT","LUNA_CCT"),
   IF('Reported Performance Table'!B696="Outdoor Luminaires",
    IF(OR('Reported Performance Table'!D696="Fuel Pump Canopy Luminaires",'Reported Performance Table'!D696="Sports Lighting"),
     IF('Reported Performance Table'!F696="Premium","Premium_Sports_and_Fuel_Pump_CCT", "Sports_and_Fuel_Pump_CCT"),
     IF('Reported Performance Table'!F696="Premium","Premium_Outdoor_CCT","Outdoor_CCT")),
    IF('Reported Performance Table'!F696="Premium","Premium_CCT","Reported_CCT"))))</f>
        <v/>
      </c>
      <c r="K696" t="str">
        <f>IF('Reported Performance Table'!D696="","",IF(J696="LUNA_CCT",VLOOKUP('Reported Performance Table'!D696,'Master List'!$B$45:$E$143,4,FALSE),"Reported_BUG"))</f>
        <v/>
      </c>
      <c r="L696" t="str">
        <f>IF('Reported Performance Table'!D696="","",IF(AND('Reported Performance Table'!$E696="Yes",OR('Reported Performance Table'!$D696='Master List'!$B$45,'Reported Performance Table'!$D696='Master List'!$B$46,'Reported Performance Table'!$D696='Master List'!$B$47,'Reported Performance Table'!$D696='Master List'!$B$49,'Reported Performance Table'!$D696='Master List'!$B$51,'Reported Performance Table'!$D696='Master List'!$B$115,'Reported Performance Table'!$D696='Master List'!$B$118,'Reported Performance Table'!$D696='Master List'!$B$142)),"LUNA_Dimming","Dimming_Capability_and_Range"))</f>
        <v/>
      </c>
    </row>
    <row r="697" spans="1:12" x14ac:dyDescent="0.3">
      <c r="A697" s="49">
        <v>704</v>
      </c>
      <c r="B697" s="50"/>
      <c r="D697" s="21" t="e">
        <f>VLOOKUP('Reported Performance Table'!C697,'Master List'!$B$22:$C$41,2,FALSE)</f>
        <v>#N/A</v>
      </c>
      <c r="E697" t="e">
        <f>VLOOKUP('Reported Performance Table'!D697,'Master List'!$B$45:$C$143,2,FALSE)</f>
        <v>#N/A</v>
      </c>
      <c r="F697" t="e">
        <f>VLOOKUP('Reported Performance Table'!C697,'Master List'!$B$22:$D$42,3,FALSE)</f>
        <v>#N/A</v>
      </c>
      <c r="G697" s="94" t="e">
        <f>VLOOKUP('Reported Performance Table'!B697,'Master List'!$B$11:$D$19,3,FALSE)</f>
        <v>#N/A</v>
      </c>
      <c r="H697" t="e">
        <f t="shared" si="10"/>
        <v>#N/A</v>
      </c>
      <c r="I697" t="e">
        <f>IF(VLOOKUP('Reported Performance Table'!D697,'Master List'!$B$45:$D$143,3,FALSE)="","No",VLOOKUP('Reported Performance Table'!D697,'Master List'!$B$45:$D$143,3,FALSE))</f>
        <v>#N/A</v>
      </c>
      <c r="J697" s="169" t="str">
        <f>IF('Reported Performance Table'!D697="","",
  IF('Reported Performance Table'!E697="Yes",
   IF('Reported Performance Table'!F697="Premium","Premium_LUNA_CCT","LUNA_CCT"),
   IF('Reported Performance Table'!B697="Outdoor Luminaires",
    IF(OR('Reported Performance Table'!D697="Fuel Pump Canopy Luminaires",'Reported Performance Table'!D697="Sports Lighting"),
     IF('Reported Performance Table'!F697="Premium","Premium_Sports_and_Fuel_Pump_CCT", "Sports_and_Fuel_Pump_CCT"),
     IF('Reported Performance Table'!F697="Premium","Premium_Outdoor_CCT","Outdoor_CCT")),
    IF('Reported Performance Table'!F697="Premium","Premium_CCT","Reported_CCT"))))</f>
        <v/>
      </c>
      <c r="K697" t="str">
        <f>IF('Reported Performance Table'!D697="","",IF(J697="LUNA_CCT",VLOOKUP('Reported Performance Table'!D697,'Master List'!$B$45:$E$143,4,FALSE),"Reported_BUG"))</f>
        <v/>
      </c>
      <c r="L697" t="str">
        <f>IF('Reported Performance Table'!D697="","",IF(AND('Reported Performance Table'!$E697="Yes",OR('Reported Performance Table'!$D697='Master List'!$B$45,'Reported Performance Table'!$D697='Master List'!$B$46,'Reported Performance Table'!$D697='Master List'!$B$47,'Reported Performance Table'!$D697='Master List'!$B$49,'Reported Performance Table'!$D697='Master List'!$B$51,'Reported Performance Table'!$D697='Master List'!$B$115,'Reported Performance Table'!$D697='Master List'!$B$118,'Reported Performance Table'!$D697='Master List'!$B$142)),"LUNA_Dimming","Dimming_Capability_and_Range"))</f>
        <v/>
      </c>
    </row>
    <row r="698" spans="1:12" x14ac:dyDescent="0.3">
      <c r="A698" s="49">
        <v>705</v>
      </c>
      <c r="B698" s="50"/>
      <c r="D698" s="21" t="e">
        <f>VLOOKUP('Reported Performance Table'!C698,'Master List'!$B$22:$C$41,2,FALSE)</f>
        <v>#N/A</v>
      </c>
      <c r="E698" t="e">
        <f>VLOOKUP('Reported Performance Table'!D698,'Master List'!$B$45:$C$143,2,FALSE)</f>
        <v>#N/A</v>
      </c>
      <c r="F698" t="e">
        <f>VLOOKUP('Reported Performance Table'!C698,'Master List'!$B$22:$D$42,3,FALSE)</f>
        <v>#N/A</v>
      </c>
      <c r="G698" s="94" t="e">
        <f>VLOOKUP('Reported Performance Table'!B698,'Master List'!$B$11:$D$19,3,FALSE)</f>
        <v>#N/A</v>
      </c>
      <c r="H698" t="e">
        <f t="shared" si="10"/>
        <v>#N/A</v>
      </c>
      <c r="I698" t="e">
        <f>IF(VLOOKUP('Reported Performance Table'!D698,'Master List'!$B$45:$D$143,3,FALSE)="","No",VLOOKUP('Reported Performance Table'!D698,'Master List'!$B$45:$D$143,3,FALSE))</f>
        <v>#N/A</v>
      </c>
      <c r="J698" s="169" t="str">
        <f>IF('Reported Performance Table'!D698="","",
  IF('Reported Performance Table'!E698="Yes",
   IF('Reported Performance Table'!F698="Premium","Premium_LUNA_CCT","LUNA_CCT"),
   IF('Reported Performance Table'!B698="Outdoor Luminaires",
    IF(OR('Reported Performance Table'!D698="Fuel Pump Canopy Luminaires",'Reported Performance Table'!D698="Sports Lighting"),
     IF('Reported Performance Table'!F698="Premium","Premium_Sports_and_Fuel_Pump_CCT", "Sports_and_Fuel_Pump_CCT"),
     IF('Reported Performance Table'!F698="Premium","Premium_Outdoor_CCT","Outdoor_CCT")),
    IF('Reported Performance Table'!F698="Premium","Premium_CCT","Reported_CCT"))))</f>
        <v/>
      </c>
      <c r="K698" t="str">
        <f>IF('Reported Performance Table'!D698="","",IF(J698="LUNA_CCT",VLOOKUP('Reported Performance Table'!D698,'Master List'!$B$45:$E$143,4,FALSE),"Reported_BUG"))</f>
        <v/>
      </c>
      <c r="L698" t="str">
        <f>IF('Reported Performance Table'!D698="","",IF(AND('Reported Performance Table'!$E698="Yes",OR('Reported Performance Table'!$D698='Master List'!$B$45,'Reported Performance Table'!$D698='Master List'!$B$46,'Reported Performance Table'!$D698='Master List'!$B$47,'Reported Performance Table'!$D698='Master List'!$B$49,'Reported Performance Table'!$D698='Master List'!$B$51,'Reported Performance Table'!$D698='Master List'!$B$115,'Reported Performance Table'!$D698='Master List'!$B$118,'Reported Performance Table'!$D698='Master List'!$B$142)),"LUNA_Dimming","Dimming_Capability_and_Range"))</f>
        <v/>
      </c>
    </row>
    <row r="699" spans="1:12" x14ac:dyDescent="0.3">
      <c r="A699" s="49">
        <v>706</v>
      </c>
      <c r="B699" s="50"/>
      <c r="D699" s="21" t="e">
        <f>VLOOKUP('Reported Performance Table'!C699,'Master List'!$B$22:$C$41,2,FALSE)</f>
        <v>#N/A</v>
      </c>
      <c r="E699" t="e">
        <f>VLOOKUP('Reported Performance Table'!D699,'Master List'!$B$45:$C$143,2,FALSE)</f>
        <v>#N/A</v>
      </c>
      <c r="F699" t="e">
        <f>VLOOKUP('Reported Performance Table'!C699,'Master List'!$B$22:$D$42,3,FALSE)</f>
        <v>#N/A</v>
      </c>
      <c r="G699" s="94" t="e">
        <f>VLOOKUP('Reported Performance Table'!B699,'Master List'!$B$11:$D$19,3,FALSE)</f>
        <v>#N/A</v>
      </c>
      <c r="H699" t="e">
        <f t="shared" si="10"/>
        <v>#N/A</v>
      </c>
      <c r="I699" t="e">
        <f>IF(VLOOKUP('Reported Performance Table'!D699,'Master List'!$B$45:$D$143,3,FALSE)="","No",VLOOKUP('Reported Performance Table'!D699,'Master List'!$B$45:$D$143,3,FALSE))</f>
        <v>#N/A</v>
      </c>
      <c r="J699" s="169" t="str">
        <f>IF('Reported Performance Table'!D699="","",
  IF('Reported Performance Table'!E699="Yes",
   IF('Reported Performance Table'!F699="Premium","Premium_LUNA_CCT","LUNA_CCT"),
   IF('Reported Performance Table'!B699="Outdoor Luminaires",
    IF(OR('Reported Performance Table'!D699="Fuel Pump Canopy Luminaires",'Reported Performance Table'!D699="Sports Lighting"),
     IF('Reported Performance Table'!F699="Premium","Premium_Sports_and_Fuel_Pump_CCT", "Sports_and_Fuel_Pump_CCT"),
     IF('Reported Performance Table'!F699="Premium","Premium_Outdoor_CCT","Outdoor_CCT")),
    IF('Reported Performance Table'!F699="Premium","Premium_CCT","Reported_CCT"))))</f>
        <v/>
      </c>
      <c r="K699" t="str">
        <f>IF('Reported Performance Table'!D699="","",IF(J699="LUNA_CCT",VLOOKUP('Reported Performance Table'!D699,'Master List'!$B$45:$E$143,4,FALSE),"Reported_BUG"))</f>
        <v/>
      </c>
      <c r="L699" t="str">
        <f>IF('Reported Performance Table'!D699="","",IF(AND('Reported Performance Table'!$E699="Yes",OR('Reported Performance Table'!$D699='Master List'!$B$45,'Reported Performance Table'!$D699='Master List'!$B$46,'Reported Performance Table'!$D699='Master List'!$B$47,'Reported Performance Table'!$D699='Master List'!$B$49,'Reported Performance Table'!$D699='Master List'!$B$51,'Reported Performance Table'!$D699='Master List'!$B$115,'Reported Performance Table'!$D699='Master List'!$B$118,'Reported Performance Table'!$D699='Master List'!$B$142)),"LUNA_Dimming","Dimming_Capability_and_Range"))</f>
        <v/>
      </c>
    </row>
    <row r="700" spans="1:12" x14ac:dyDescent="0.3">
      <c r="A700" s="49">
        <v>707</v>
      </c>
      <c r="B700" s="50"/>
      <c r="D700" s="21" t="e">
        <f>VLOOKUP('Reported Performance Table'!C700,'Master List'!$B$22:$C$41,2,FALSE)</f>
        <v>#N/A</v>
      </c>
      <c r="E700" t="e">
        <f>VLOOKUP('Reported Performance Table'!D700,'Master List'!$B$45:$C$143,2,FALSE)</f>
        <v>#N/A</v>
      </c>
      <c r="F700" t="e">
        <f>VLOOKUP('Reported Performance Table'!C700,'Master List'!$B$22:$D$42,3,FALSE)</f>
        <v>#N/A</v>
      </c>
      <c r="G700" s="94" t="e">
        <f>VLOOKUP('Reported Performance Table'!B700,'Master List'!$B$11:$D$19,3,FALSE)</f>
        <v>#N/A</v>
      </c>
      <c r="H700" t="e">
        <f t="shared" si="10"/>
        <v>#N/A</v>
      </c>
      <c r="I700" t="e">
        <f>IF(VLOOKUP('Reported Performance Table'!D700,'Master List'!$B$45:$D$143,3,FALSE)="","No",VLOOKUP('Reported Performance Table'!D700,'Master List'!$B$45:$D$143,3,FALSE))</f>
        <v>#N/A</v>
      </c>
      <c r="J700" s="169" t="str">
        <f>IF('Reported Performance Table'!D700="","",
  IF('Reported Performance Table'!E700="Yes",
   IF('Reported Performance Table'!F700="Premium","Premium_LUNA_CCT","LUNA_CCT"),
   IF('Reported Performance Table'!B700="Outdoor Luminaires",
    IF(OR('Reported Performance Table'!D700="Fuel Pump Canopy Luminaires",'Reported Performance Table'!D700="Sports Lighting"),
     IF('Reported Performance Table'!F700="Premium","Premium_Sports_and_Fuel_Pump_CCT", "Sports_and_Fuel_Pump_CCT"),
     IF('Reported Performance Table'!F700="Premium","Premium_Outdoor_CCT","Outdoor_CCT")),
    IF('Reported Performance Table'!F700="Premium","Premium_CCT","Reported_CCT"))))</f>
        <v/>
      </c>
      <c r="K700" t="str">
        <f>IF('Reported Performance Table'!D700="","",IF(J700="LUNA_CCT",VLOOKUP('Reported Performance Table'!D700,'Master List'!$B$45:$E$143,4,FALSE),"Reported_BUG"))</f>
        <v/>
      </c>
      <c r="L700" t="str">
        <f>IF('Reported Performance Table'!D700="","",IF(AND('Reported Performance Table'!$E700="Yes",OR('Reported Performance Table'!$D700='Master List'!$B$45,'Reported Performance Table'!$D700='Master List'!$B$46,'Reported Performance Table'!$D700='Master List'!$B$47,'Reported Performance Table'!$D700='Master List'!$B$49,'Reported Performance Table'!$D700='Master List'!$B$51,'Reported Performance Table'!$D700='Master List'!$B$115,'Reported Performance Table'!$D700='Master List'!$B$118,'Reported Performance Table'!$D700='Master List'!$B$142)),"LUNA_Dimming","Dimming_Capability_and_Range"))</f>
        <v/>
      </c>
    </row>
    <row r="701" spans="1:12" x14ac:dyDescent="0.3">
      <c r="A701" s="49">
        <v>708</v>
      </c>
      <c r="B701" s="50"/>
      <c r="D701" s="21" t="e">
        <f>VLOOKUP('Reported Performance Table'!C701,'Master List'!$B$22:$C$41,2,FALSE)</f>
        <v>#N/A</v>
      </c>
      <c r="E701" t="e">
        <f>VLOOKUP('Reported Performance Table'!D701,'Master List'!$B$45:$C$143,2,FALSE)</f>
        <v>#N/A</v>
      </c>
      <c r="F701" t="e">
        <f>VLOOKUP('Reported Performance Table'!C701,'Master List'!$B$22:$D$42,3,FALSE)</f>
        <v>#N/A</v>
      </c>
      <c r="G701" s="94" t="e">
        <f>VLOOKUP('Reported Performance Table'!B701,'Master List'!$B$11:$D$19,3,FALSE)</f>
        <v>#N/A</v>
      </c>
      <c r="H701" t="e">
        <f t="shared" si="10"/>
        <v>#N/A</v>
      </c>
      <c r="I701" t="e">
        <f>IF(VLOOKUP('Reported Performance Table'!D701,'Master List'!$B$45:$D$143,3,FALSE)="","No",VLOOKUP('Reported Performance Table'!D701,'Master List'!$B$45:$D$143,3,FALSE))</f>
        <v>#N/A</v>
      </c>
      <c r="J701" s="169" t="str">
        <f>IF('Reported Performance Table'!D701="","",
  IF('Reported Performance Table'!E701="Yes",
   IF('Reported Performance Table'!F701="Premium","Premium_LUNA_CCT","LUNA_CCT"),
   IF('Reported Performance Table'!B701="Outdoor Luminaires",
    IF(OR('Reported Performance Table'!D701="Fuel Pump Canopy Luminaires",'Reported Performance Table'!D701="Sports Lighting"),
     IF('Reported Performance Table'!F701="Premium","Premium_Sports_and_Fuel_Pump_CCT", "Sports_and_Fuel_Pump_CCT"),
     IF('Reported Performance Table'!F701="Premium","Premium_Outdoor_CCT","Outdoor_CCT")),
    IF('Reported Performance Table'!F701="Premium","Premium_CCT","Reported_CCT"))))</f>
        <v/>
      </c>
      <c r="K701" t="str">
        <f>IF('Reported Performance Table'!D701="","",IF(J701="LUNA_CCT",VLOOKUP('Reported Performance Table'!D701,'Master List'!$B$45:$E$143,4,FALSE),"Reported_BUG"))</f>
        <v/>
      </c>
      <c r="L701" t="str">
        <f>IF('Reported Performance Table'!D701="","",IF(AND('Reported Performance Table'!$E701="Yes",OR('Reported Performance Table'!$D701='Master List'!$B$45,'Reported Performance Table'!$D701='Master List'!$B$46,'Reported Performance Table'!$D701='Master List'!$B$47,'Reported Performance Table'!$D701='Master List'!$B$49,'Reported Performance Table'!$D701='Master List'!$B$51,'Reported Performance Table'!$D701='Master List'!$B$115,'Reported Performance Table'!$D701='Master List'!$B$118,'Reported Performance Table'!$D701='Master List'!$B$142)),"LUNA_Dimming","Dimming_Capability_and_Range"))</f>
        <v/>
      </c>
    </row>
    <row r="702" spans="1:12" x14ac:dyDescent="0.3">
      <c r="A702" s="49">
        <v>709</v>
      </c>
      <c r="B702" s="50"/>
      <c r="D702" s="21" t="e">
        <f>VLOOKUP('Reported Performance Table'!C702,'Master List'!$B$22:$C$41,2,FALSE)</f>
        <v>#N/A</v>
      </c>
      <c r="E702" t="e">
        <f>VLOOKUP('Reported Performance Table'!D702,'Master List'!$B$45:$C$143,2,FALSE)</f>
        <v>#N/A</v>
      </c>
      <c r="F702" t="e">
        <f>VLOOKUP('Reported Performance Table'!C702,'Master List'!$B$22:$D$42,3,FALSE)</f>
        <v>#N/A</v>
      </c>
      <c r="G702" s="94" t="e">
        <f>VLOOKUP('Reported Performance Table'!B702,'Master List'!$B$11:$D$19,3,FALSE)</f>
        <v>#N/A</v>
      </c>
      <c r="H702" t="e">
        <f t="shared" si="10"/>
        <v>#N/A</v>
      </c>
      <c r="I702" t="e">
        <f>IF(VLOOKUP('Reported Performance Table'!D702,'Master List'!$B$45:$D$143,3,FALSE)="","No",VLOOKUP('Reported Performance Table'!D702,'Master List'!$B$45:$D$143,3,FALSE))</f>
        <v>#N/A</v>
      </c>
      <c r="J702" s="169" t="str">
        <f>IF('Reported Performance Table'!D702="","",
  IF('Reported Performance Table'!E702="Yes",
   IF('Reported Performance Table'!F702="Premium","Premium_LUNA_CCT","LUNA_CCT"),
   IF('Reported Performance Table'!B702="Outdoor Luminaires",
    IF(OR('Reported Performance Table'!D702="Fuel Pump Canopy Luminaires",'Reported Performance Table'!D702="Sports Lighting"),
     IF('Reported Performance Table'!F702="Premium","Premium_Sports_and_Fuel_Pump_CCT", "Sports_and_Fuel_Pump_CCT"),
     IF('Reported Performance Table'!F702="Premium","Premium_Outdoor_CCT","Outdoor_CCT")),
    IF('Reported Performance Table'!F702="Premium","Premium_CCT","Reported_CCT"))))</f>
        <v/>
      </c>
      <c r="K702" t="str">
        <f>IF('Reported Performance Table'!D702="","",IF(J702="LUNA_CCT",VLOOKUP('Reported Performance Table'!D702,'Master List'!$B$45:$E$143,4,FALSE),"Reported_BUG"))</f>
        <v/>
      </c>
      <c r="L702" t="str">
        <f>IF('Reported Performance Table'!D702="","",IF(AND('Reported Performance Table'!$E702="Yes",OR('Reported Performance Table'!$D702='Master List'!$B$45,'Reported Performance Table'!$D702='Master List'!$B$46,'Reported Performance Table'!$D702='Master List'!$B$47,'Reported Performance Table'!$D702='Master List'!$B$49,'Reported Performance Table'!$D702='Master List'!$B$51,'Reported Performance Table'!$D702='Master List'!$B$115,'Reported Performance Table'!$D702='Master List'!$B$118,'Reported Performance Table'!$D702='Master List'!$B$142)),"LUNA_Dimming","Dimming_Capability_and_Range"))</f>
        <v/>
      </c>
    </row>
    <row r="703" spans="1:12" x14ac:dyDescent="0.3">
      <c r="A703" s="49">
        <v>710</v>
      </c>
      <c r="B703" s="50"/>
      <c r="D703" s="21" t="e">
        <f>VLOOKUP('Reported Performance Table'!C703,'Master List'!$B$22:$C$41,2,FALSE)</f>
        <v>#N/A</v>
      </c>
      <c r="E703" t="e">
        <f>VLOOKUP('Reported Performance Table'!D703,'Master List'!$B$45:$C$143,2,FALSE)</f>
        <v>#N/A</v>
      </c>
      <c r="F703" t="e">
        <f>VLOOKUP('Reported Performance Table'!C703,'Master List'!$B$22:$D$42,3,FALSE)</f>
        <v>#N/A</v>
      </c>
      <c r="G703" s="94" t="e">
        <f>VLOOKUP('Reported Performance Table'!B703,'Master List'!$B$11:$D$19,3,FALSE)</f>
        <v>#N/A</v>
      </c>
      <c r="H703" t="e">
        <f t="shared" si="10"/>
        <v>#N/A</v>
      </c>
      <c r="I703" t="e">
        <f>IF(VLOOKUP('Reported Performance Table'!D703,'Master List'!$B$45:$D$143,3,FALSE)="","No",VLOOKUP('Reported Performance Table'!D703,'Master List'!$B$45:$D$143,3,FALSE))</f>
        <v>#N/A</v>
      </c>
      <c r="J703" s="169" t="str">
        <f>IF('Reported Performance Table'!D703="","",
  IF('Reported Performance Table'!E703="Yes",
   IF('Reported Performance Table'!F703="Premium","Premium_LUNA_CCT","LUNA_CCT"),
   IF('Reported Performance Table'!B703="Outdoor Luminaires",
    IF(OR('Reported Performance Table'!D703="Fuel Pump Canopy Luminaires",'Reported Performance Table'!D703="Sports Lighting"),
     IF('Reported Performance Table'!F703="Premium","Premium_Sports_and_Fuel_Pump_CCT", "Sports_and_Fuel_Pump_CCT"),
     IF('Reported Performance Table'!F703="Premium","Premium_Outdoor_CCT","Outdoor_CCT")),
    IF('Reported Performance Table'!F703="Premium","Premium_CCT","Reported_CCT"))))</f>
        <v/>
      </c>
      <c r="K703" t="str">
        <f>IF('Reported Performance Table'!D703="","",IF(J703="LUNA_CCT",VLOOKUP('Reported Performance Table'!D703,'Master List'!$B$45:$E$143,4,FALSE),"Reported_BUG"))</f>
        <v/>
      </c>
      <c r="L703" t="str">
        <f>IF('Reported Performance Table'!D703="","",IF(AND('Reported Performance Table'!$E703="Yes",OR('Reported Performance Table'!$D703='Master List'!$B$45,'Reported Performance Table'!$D703='Master List'!$B$46,'Reported Performance Table'!$D703='Master List'!$B$47,'Reported Performance Table'!$D703='Master List'!$B$49,'Reported Performance Table'!$D703='Master List'!$B$51,'Reported Performance Table'!$D703='Master List'!$B$115,'Reported Performance Table'!$D703='Master List'!$B$118,'Reported Performance Table'!$D703='Master List'!$B$142)),"LUNA_Dimming","Dimming_Capability_and_Range"))</f>
        <v/>
      </c>
    </row>
    <row r="704" spans="1:12" x14ac:dyDescent="0.3">
      <c r="A704" s="49">
        <v>711</v>
      </c>
      <c r="B704" s="50"/>
      <c r="D704" s="21" t="e">
        <f>VLOOKUP('Reported Performance Table'!C704,'Master List'!$B$22:$C$41,2,FALSE)</f>
        <v>#N/A</v>
      </c>
      <c r="E704" t="e">
        <f>VLOOKUP('Reported Performance Table'!D704,'Master List'!$B$45:$C$143,2,FALSE)</f>
        <v>#N/A</v>
      </c>
      <c r="F704" t="e">
        <f>VLOOKUP('Reported Performance Table'!C704,'Master List'!$B$22:$D$42,3,FALSE)</f>
        <v>#N/A</v>
      </c>
      <c r="G704" s="94" t="e">
        <f>VLOOKUP('Reported Performance Table'!B704,'Master List'!$B$11:$D$19,3,FALSE)</f>
        <v>#N/A</v>
      </c>
      <c r="H704" t="e">
        <f t="shared" si="10"/>
        <v>#N/A</v>
      </c>
      <c r="I704" t="e">
        <f>IF(VLOOKUP('Reported Performance Table'!D704,'Master List'!$B$45:$D$143,3,FALSE)="","No",VLOOKUP('Reported Performance Table'!D704,'Master List'!$B$45:$D$143,3,FALSE))</f>
        <v>#N/A</v>
      </c>
      <c r="J704" s="169" t="str">
        <f>IF('Reported Performance Table'!D704="","",
  IF('Reported Performance Table'!E704="Yes",
   IF('Reported Performance Table'!F704="Premium","Premium_LUNA_CCT","LUNA_CCT"),
   IF('Reported Performance Table'!B704="Outdoor Luminaires",
    IF(OR('Reported Performance Table'!D704="Fuel Pump Canopy Luminaires",'Reported Performance Table'!D704="Sports Lighting"),
     IF('Reported Performance Table'!F704="Premium","Premium_Sports_and_Fuel_Pump_CCT", "Sports_and_Fuel_Pump_CCT"),
     IF('Reported Performance Table'!F704="Premium","Premium_Outdoor_CCT","Outdoor_CCT")),
    IF('Reported Performance Table'!F704="Premium","Premium_CCT","Reported_CCT"))))</f>
        <v/>
      </c>
      <c r="K704" t="str">
        <f>IF('Reported Performance Table'!D704="","",IF(J704="LUNA_CCT",VLOOKUP('Reported Performance Table'!D704,'Master List'!$B$45:$E$143,4,FALSE),"Reported_BUG"))</f>
        <v/>
      </c>
      <c r="L704" t="str">
        <f>IF('Reported Performance Table'!D704="","",IF(AND('Reported Performance Table'!$E704="Yes",OR('Reported Performance Table'!$D704='Master List'!$B$45,'Reported Performance Table'!$D704='Master List'!$B$46,'Reported Performance Table'!$D704='Master List'!$B$47,'Reported Performance Table'!$D704='Master List'!$B$49,'Reported Performance Table'!$D704='Master List'!$B$51,'Reported Performance Table'!$D704='Master List'!$B$115,'Reported Performance Table'!$D704='Master List'!$B$118,'Reported Performance Table'!$D704='Master List'!$B$142)),"LUNA_Dimming","Dimming_Capability_and_Range"))</f>
        <v/>
      </c>
    </row>
    <row r="705" spans="1:12" x14ac:dyDescent="0.3">
      <c r="A705" s="49">
        <v>712</v>
      </c>
      <c r="B705" s="50"/>
      <c r="D705" s="21" t="e">
        <f>VLOOKUP('Reported Performance Table'!C705,'Master List'!$B$22:$C$41,2,FALSE)</f>
        <v>#N/A</v>
      </c>
      <c r="E705" t="e">
        <f>VLOOKUP('Reported Performance Table'!D705,'Master List'!$B$45:$C$143,2,FALSE)</f>
        <v>#N/A</v>
      </c>
      <c r="F705" t="e">
        <f>VLOOKUP('Reported Performance Table'!C705,'Master List'!$B$22:$D$42,3,FALSE)</f>
        <v>#N/A</v>
      </c>
      <c r="G705" s="94" t="e">
        <f>VLOOKUP('Reported Performance Table'!B705,'Master List'!$B$11:$D$19,3,FALSE)</f>
        <v>#N/A</v>
      </c>
      <c r="H705" t="e">
        <f t="shared" si="10"/>
        <v>#N/A</v>
      </c>
      <c r="I705" t="e">
        <f>IF(VLOOKUP('Reported Performance Table'!D705,'Master List'!$B$45:$D$143,3,FALSE)="","No",VLOOKUP('Reported Performance Table'!D705,'Master List'!$B$45:$D$143,3,FALSE))</f>
        <v>#N/A</v>
      </c>
      <c r="J705" s="169" t="str">
        <f>IF('Reported Performance Table'!D705="","",
  IF('Reported Performance Table'!E705="Yes",
   IF('Reported Performance Table'!F705="Premium","Premium_LUNA_CCT","LUNA_CCT"),
   IF('Reported Performance Table'!B705="Outdoor Luminaires",
    IF(OR('Reported Performance Table'!D705="Fuel Pump Canopy Luminaires",'Reported Performance Table'!D705="Sports Lighting"),
     IF('Reported Performance Table'!F705="Premium","Premium_Sports_and_Fuel_Pump_CCT", "Sports_and_Fuel_Pump_CCT"),
     IF('Reported Performance Table'!F705="Premium","Premium_Outdoor_CCT","Outdoor_CCT")),
    IF('Reported Performance Table'!F705="Premium","Premium_CCT","Reported_CCT"))))</f>
        <v/>
      </c>
      <c r="K705" t="str">
        <f>IF('Reported Performance Table'!D705="","",IF(J705="LUNA_CCT",VLOOKUP('Reported Performance Table'!D705,'Master List'!$B$45:$E$143,4,FALSE),"Reported_BUG"))</f>
        <v/>
      </c>
      <c r="L705" t="str">
        <f>IF('Reported Performance Table'!D705="","",IF(AND('Reported Performance Table'!$E705="Yes",OR('Reported Performance Table'!$D705='Master List'!$B$45,'Reported Performance Table'!$D705='Master List'!$B$46,'Reported Performance Table'!$D705='Master List'!$B$47,'Reported Performance Table'!$D705='Master List'!$B$49,'Reported Performance Table'!$D705='Master List'!$B$51,'Reported Performance Table'!$D705='Master List'!$B$115,'Reported Performance Table'!$D705='Master List'!$B$118,'Reported Performance Table'!$D705='Master List'!$B$142)),"LUNA_Dimming","Dimming_Capability_and_Range"))</f>
        <v/>
      </c>
    </row>
    <row r="706" spans="1:12" x14ac:dyDescent="0.3">
      <c r="A706" s="49">
        <v>713</v>
      </c>
      <c r="B706" s="50"/>
      <c r="D706" s="21" t="e">
        <f>VLOOKUP('Reported Performance Table'!C706,'Master List'!$B$22:$C$41,2,FALSE)</f>
        <v>#N/A</v>
      </c>
      <c r="E706" t="e">
        <f>VLOOKUP('Reported Performance Table'!D706,'Master List'!$B$45:$C$143,2,FALSE)</f>
        <v>#N/A</v>
      </c>
      <c r="F706" t="e">
        <f>VLOOKUP('Reported Performance Table'!C706,'Master List'!$B$22:$D$42,3,FALSE)</f>
        <v>#N/A</v>
      </c>
      <c r="G706" s="94" t="e">
        <f>VLOOKUP('Reported Performance Table'!B706,'Master List'!$B$11:$D$19,3,FALSE)</f>
        <v>#N/A</v>
      </c>
      <c r="H706" t="e">
        <f t="shared" si="10"/>
        <v>#N/A</v>
      </c>
      <c r="I706" t="e">
        <f>IF(VLOOKUP('Reported Performance Table'!D706,'Master List'!$B$45:$D$143,3,FALSE)="","No",VLOOKUP('Reported Performance Table'!D706,'Master List'!$B$45:$D$143,3,FALSE))</f>
        <v>#N/A</v>
      </c>
      <c r="J706" s="169" t="str">
        <f>IF('Reported Performance Table'!D706="","",
  IF('Reported Performance Table'!E706="Yes",
   IF('Reported Performance Table'!F706="Premium","Premium_LUNA_CCT","LUNA_CCT"),
   IF('Reported Performance Table'!B706="Outdoor Luminaires",
    IF(OR('Reported Performance Table'!D706="Fuel Pump Canopy Luminaires",'Reported Performance Table'!D706="Sports Lighting"),
     IF('Reported Performance Table'!F706="Premium","Premium_Sports_and_Fuel_Pump_CCT", "Sports_and_Fuel_Pump_CCT"),
     IF('Reported Performance Table'!F706="Premium","Premium_Outdoor_CCT","Outdoor_CCT")),
    IF('Reported Performance Table'!F706="Premium","Premium_CCT","Reported_CCT"))))</f>
        <v/>
      </c>
      <c r="K706" t="str">
        <f>IF('Reported Performance Table'!D706="","",IF(J706="LUNA_CCT",VLOOKUP('Reported Performance Table'!D706,'Master List'!$B$45:$E$143,4,FALSE),"Reported_BUG"))</f>
        <v/>
      </c>
      <c r="L706" t="str">
        <f>IF('Reported Performance Table'!D706="","",IF(AND('Reported Performance Table'!$E706="Yes",OR('Reported Performance Table'!$D706='Master List'!$B$45,'Reported Performance Table'!$D706='Master List'!$B$46,'Reported Performance Table'!$D706='Master List'!$B$47,'Reported Performance Table'!$D706='Master List'!$B$49,'Reported Performance Table'!$D706='Master List'!$B$51,'Reported Performance Table'!$D706='Master List'!$B$115,'Reported Performance Table'!$D706='Master List'!$B$118,'Reported Performance Table'!$D706='Master List'!$B$142)),"LUNA_Dimming","Dimming_Capability_and_Range"))</f>
        <v/>
      </c>
    </row>
    <row r="707" spans="1:12" x14ac:dyDescent="0.3">
      <c r="A707" s="49">
        <v>714</v>
      </c>
      <c r="B707" s="50"/>
      <c r="D707" s="21" t="e">
        <f>VLOOKUP('Reported Performance Table'!C707,'Master List'!$B$22:$C$41,2,FALSE)</f>
        <v>#N/A</v>
      </c>
      <c r="E707" t="e">
        <f>VLOOKUP('Reported Performance Table'!D707,'Master List'!$B$45:$C$143,2,FALSE)</f>
        <v>#N/A</v>
      </c>
      <c r="F707" t="e">
        <f>VLOOKUP('Reported Performance Table'!C707,'Master List'!$B$22:$D$42,3,FALSE)</f>
        <v>#N/A</v>
      </c>
      <c r="G707" s="94" t="e">
        <f>VLOOKUP('Reported Performance Table'!B707,'Master List'!$B$11:$D$19,3,FALSE)</f>
        <v>#N/A</v>
      </c>
      <c r="H707" t="e">
        <f t="shared" si="10"/>
        <v>#N/A</v>
      </c>
      <c r="I707" t="e">
        <f>IF(VLOOKUP('Reported Performance Table'!D707,'Master List'!$B$45:$D$143,3,FALSE)="","No",VLOOKUP('Reported Performance Table'!D707,'Master List'!$B$45:$D$143,3,FALSE))</f>
        <v>#N/A</v>
      </c>
      <c r="J707" s="169" t="str">
        <f>IF('Reported Performance Table'!D707="","",
  IF('Reported Performance Table'!E707="Yes",
   IF('Reported Performance Table'!F707="Premium","Premium_LUNA_CCT","LUNA_CCT"),
   IF('Reported Performance Table'!B707="Outdoor Luminaires",
    IF(OR('Reported Performance Table'!D707="Fuel Pump Canopy Luminaires",'Reported Performance Table'!D707="Sports Lighting"),
     IF('Reported Performance Table'!F707="Premium","Premium_Sports_and_Fuel_Pump_CCT", "Sports_and_Fuel_Pump_CCT"),
     IF('Reported Performance Table'!F707="Premium","Premium_Outdoor_CCT","Outdoor_CCT")),
    IF('Reported Performance Table'!F707="Premium","Premium_CCT","Reported_CCT"))))</f>
        <v/>
      </c>
      <c r="K707" t="str">
        <f>IF('Reported Performance Table'!D707="","",IF(J707="LUNA_CCT",VLOOKUP('Reported Performance Table'!D707,'Master List'!$B$45:$E$143,4,FALSE),"Reported_BUG"))</f>
        <v/>
      </c>
      <c r="L707" t="str">
        <f>IF('Reported Performance Table'!D707="","",IF(AND('Reported Performance Table'!$E707="Yes",OR('Reported Performance Table'!$D707='Master List'!$B$45,'Reported Performance Table'!$D707='Master List'!$B$46,'Reported Performance Table'!$D707='Master List'!$B$47,'Reported Performance Table'!$D707='Master List'!$B$49,'Reported Performance Table'!$D707='Master List'!$B$51,'Reported Performance Table'!$D707='Master List'!$B$115,'Reported Performance Table'!$D707='Master List'!$B$118,'Reported Performance Table'!$D707='Master List'!$B$142)),"LUNA_Dimming","Dimming_Capability_and_Range"))</f>
        <v/>
      </c>
    </row>
    <row r="708" spans="1:12" x14ac:dyDescent="0.3">
      <c r="A708" s="49">
        <v>715</v>
      </c>
      <c r="B708" s="50"/>
      <c r="D708" s="21" t="e">
        <f>VLOOKUP('Reported Performance Table'!C708,'Master List'!$B$22:$C$41,2,FALSE)</f>
        <v>#N/A</v>
      </c>
      <c r="E708" t="e">
        <f>VLOOKUP('Reported Performance Table'!D708,'Master List'!$B$45:$C$143,2,FALSE)</f>
        <v>#N/A</v>
      </c>
      <c r="F708" t="e">
        <f>VLOOKUP('Reported Performance Table'!C708,'Master List'!$B$22:$D$42,3,FALSE)</f>
        <v>#N/A</v>
      </c>
      <c r="G708" s="94" t="e">
        <f>VLOOKUP('Reported Performance Table'!B708,'Master List'!$B$11:$D$19,3,FALSE)</f>
        <v>#N/A</v>
      </c>
      <c r="H708" t="e">
        <f t="shared" si="10"/>
        <v>#N/A</v>
      </c>
      <c r="I708" t="e">
        <f>IF(VLOOKUP('Reported Performance Table'!D708,'Master List'!$B$45:$D$143,3,FALSE)="","No",VLOOKUP('Reported Performance Table'!D708,'Master List'!$B$45:$D$143,3,FALSE))</f>
        <v>#N/A</v>
      </c>
      <c r="J708" s="169" t="str">
        <f>IF('Reported Performance Table'!D708="","",
  IF('Reported Performance Table'!E708="Yes",
   IF('Reported Performance Table'!F708="Premium","Premium_LUNA_CCT","LUNA_CCT"),
   IF('Reported Performance Table'!B708="Outdoor Luminaires",
    IF(OR('Reported Performance Table'!D708="Fuel Pump Canopy Luminaires",'Reported Performance Table'!D708="Sports Lighting"),
     IF('Reported Performance Table'!F708="Premium","Premium_Sports_and_Fuel_Pump_CCT", "Sports_and_Fuel_Pump_CCT"),
     IF('Reported Performance Table'!F708="Premium","Premium_Outdoor_CCT","Outdoor_CCT")),
    IF('Reported Performance Table'!F708="Premium","Premium_CCT","Reported_CCT"))))</f>
        <v/>
      </c>
      <c r="K708" t="str">
        <f>IF('Reported Performance Table'!D708="","",IF(J708="LUNA_CCT",VLOOKUP('Reported Performance Table'!D708,'Master List'!$B$45:$E$143,4,FALSE),"Reported_BUG"))</f>
        <v/>
      </c>
      <c r="L708" t="str">
        <f>IF('Reported Performance Table'!D708="","",IF(AND('Reported Performance Table'!$E708="Yes",OR('Reported Performance Table'!$D708='Master List'!$B$45,'Reported Performance Table'!$D708='Master List'!$B$46,'Reported Performance Table'!$D708='Master List'!$B$47,'Reported Performance Table'!$D708='Master List'!$B$49,'Reported Performance Table'!$D708='Master List'!$B$51,'Reported Performance Table'!$D708='Master List'!$B$115,'Reported Performance Table'!$D708='Master List'!$B$118,'Reported Performance Table'!$D708='Master List'!$B$142)),"LUNA_Dimming","Dimming_Capability_and_Range"))</f>
        <v/>
      </c>
    </row>
    <row r="709" spans="1:12" x14ac:dyDescent="0.3">
      <c r="A709" s="49">
        <v>716</v>
      </c>
      <c r="B709" s="50"/>
      <c r="D709" s="21" t="e">
        <f>VLOOKUP('Reported Performance Table'!C709,'Master List'!$B$22:$C$41,2,FALSE)</f>
        <v>#N/A</v>
      </c>
      <c r="E709" t="e">
        <f>VLOOKUP('Reported Performance Table'!D709,'Master List'!$B$45:$C$143,2,FALSE)</f>
        <v>#N/A</v>
      </c>
      <c r="F709" t="e">
        <f>VLOOKUP('Reported Performance Table'!C709,'Master List'!$B$22:$D$42,3,FALSE)</f>
        <v>#N/A</v>
      </c>
      <c r="G709" s="94" t="e">
        <f>VLOOKUP('Reported Performance Table'!B709,'Master List'!$B$11:$D$19,3,FALSE)</f>
        <v>#N/A</v>
      </c>
      <c r="H709" t="e">
        <f t="shared" si="10"/>
        <v>#N/A</v>
      </c>
      <c r="I709" t="e">
        <f>IF(VLOOKUP('Reported Performance Table'!D709,'Master List'!$B$45:$D$143,3,FALSE)="","No",VLOOKUP('Reported Performance Table'!D709,'Master List'!$B$45:$D$143,3,FALSE))</f>
        <v>#N/A</v>
      </c>
      <c r="J709" s="169" t="str">
        <f>IF('Reported Performance Table'!D709="","",
  IF('Reported Performance Table'!E709="Yes",
   IF('Reported Performance Table'!F709="Premium","Premium_LUNA_CCT","LUNA_CCT"),
   IF('Reported Performance Table'!B709="Outdoor Luminaires",
    IF(OR('Reported Performance Table'!D709="Fuel Pump Canopy Luminaires",'Reported Performance Table'!D709="Sports Lighting"),
     IF('Reported Performance Table'!F709="Premium","Premium_Sports_and_Fuel_Pump_CCT", "Sports_and_Fuel_Pump_CCT"),
     IF('Reported Performance Table'!F709="Premium","Premium_Outdoor_CCT","Outdoor_CCT")),
    IF('Reported Performance Table'!F709="Premium","Premium_CCT","Reported_CCT"))))</f>
        <v/>
      </c>
      <c r="K709" t="str">
        <f>IF('Reported Performance Table'!D709="","",IF(J709="LUNA_CCT",VLOOKUP('Reported Performance Table'!D709,'Master List'!$B$45:$E$143,4,FALSE),"Reported_BUG"))</f>
        <v/>
      </c>
      <c r="L709" t="str">
        <f>IF('Reported Performance Table'!D709="","",IF(AND('Reported Performance Table'!$E709="Yes",OR('Reported Performance Table'!$D709='Master List'!$B$45,'Reported Performance Table'!$D709='Master List'!$B$46,'Reported Performance Table'!$D709='Master List'!$B$47,'Reported Performance Table'!$D709='Master List'!$B$49,'Reported Performance Table'!$D709='Master List'!$B$51,'Reported Performance Table'!$D709='Master List'!$B$115,'Reported Performance Table'!$D709='Master List'!$B$118,'Reported Performance Table'!$D709='Master List'!$B$142)),"LUNA_Dimming","Dimming_Capability_and_Range"))</f>
        <v/>
      </c>
    </row>
    <row r="710" spans="1:12" x14ac:dyDescent="0.3">
      <c r="A710" s="49">
        <v>717</v>
      </c>
      <c r="B710" s="50"/>
      <c r="D710" s="21" t="e">
        <f>VLOOKUP('Reported Performance Table'!C710,'Master List'!$B$22:$C$41,2,FALSE)</f>
        <v>#N/A</v>
      </c>
      <c r="E710" t="e">
        <f>VLOOKUP('Reported Performance Table'!D710,'Master List'!$B$45:$C$143,2,FALSE)</f>
        <v>#N/A</v>
      </c>
      <c r="F710" t="e">
        <f>VLOOKUP('Reported Performance Table'!C710,'Master List'!$B$22:$D$42,3,FALSE)</f>
        <v>#N/A</v>
      </c>
      <c r="G710" s="94" t="e">
        <f>VLOOKUP('Reported Performance Table'!B710,'Master List'!$B$11:$D$19,3,FALSE)</f>
        <v>#N/A</v>
      </c>
      <c r="H710" t="e">
        <f t="shared" si="10"/>
        <v>#N/A</v>
      </c>
      <c r="I710" t="e">
        <f>IF(VLOOKUP('Reported Performance Table'!D710,'Master List'!$B$45:$D$143,3,FALSE)="","No",VLOOKUP('Reported Performance Table'!D710,'Master List'!$B$45:$D$143,3,FALSE))</f>
        <v>#N/A</v>
      </c>
      <c r="J710" s="169" t="str">
        <f>IF('Reported Performance Table'!D710="","",
  IF('Reported Performance Table'!E710="Yes",
   IF('Reported Performance Table'!F710="Premium","Premium_LUNA_CCT","LUNA_CCT"),
   IF('Reported Performance Table'!B710="Outdoor Luminaires",
    IF(OR('Reported Performance Table'!D710="Fuel Pump Canopy Luminaires",'Reported Performance Table'!D710="Sports Lighting"),
     IF('Reported Performance Table'!F710="Premium","Premium_Sports_and_Fuel_Pump_CCT", "Sports_and_Fuel_Pump_CCT"),
     IF('Reported Performance Table'!F710="Premium","Premium_Outdoor_CCT","Outdoor_CCT")),
    IF('Reported Performance Table'!F710="Premium","Premium_CCT","Reported_CCT"))))</f>
        <v/>
      </c>
      <c r="K710" t="str">
        <f>IF('Reported Performance Table'!D710="","",IF(J710="LUNA_CCT",VLOOKUP('Reported Performance Table'!D710,'Master List'!$B$45:$E$143,4,FALSE),"Reported_BUG"))</f>
        <v/>
      </c>
      <c r="L710" t="str">
        <f>IF('Reported Performance Table'!D710="","",IF(AND('Reported Performance Table'!$E710="Yes",OR('Reported Performance Table'!$D710='Master List'!$B$45,'Reported Performance Table'!$D710='Master List'!$B$46,'Reported Performance Table'!$D710='Master List'!$B$47,'Reported Performance Table'!$D710='Master List'!$B$49,'Reported Performance Table'!$D710='Master List'!$B$51,'Reported Performance Table'!$D710='Master List'!$B$115,'Reported Performance Table'!$D710='Master List'!$B$118,'Reported Performance Table'!$D710='Master List'!$B$142)),"LUNA_Dimming","Dimming_Capability_and_Range"))</f>
        <v/>
      </c>
    </row>
    <row r="711" spans="1:12" x14ac:dyDescent="0.3">
      <c r="A711" s="49">
        <v>718</v>
      </c>
      <c r="B711" s="50"/>
      <c r="D711" s="21" t="e">
        <f>VLOOKUP('Reported Performance Table'!C711,'Master List'!$B$22:$C$41,2,FALSE)</f>
        <v>#N/A</v>
      </c>
      <c r="E711" t="e">
        <f>VLOOKUP('Reported Performance Table'!D711,'Master List'!$B$45:$C$143,2,FALSE)</f>
        <v>#N/A</v>
      </c>
      <c r="F711" t="e">
        <f>VLOOKUP('Reported Performance Table'!C711,'Master List'!$B$22:$D$42,3,FALSE)</f>
        <v>#N/A</v>
      </c>
      <c r="G711" s="94" t="e">
        <f>VLOOKUP('Reported Performance Table'!B711,'Master List'!$B$11:$D$19,3,FALSE)</f>
        <v>#N/A</v>
      </c>
      <c r="H711" t="e">
        <f t="shared" si="10"/>
        <v>#N/A</v>
      </c>
      <c r="I711" t="e">
        <f>IF(VLOOKUP('Reported Performance Table'!D711,'Master List'!$B$45:$D$143,3,FALSE)="","No",VLOOKUP('Reported Performance Table'!D711,'Master List'!$B$45:$D$143,3,FALSE))</f>
        <v>#N/A</v>
      </c>
      <c r="J711" s="169" t="str">
        <f>IF('Reported Performance Table'!D711="","",
  IF('Reported Performance Table'!E711="Yes",
   IF('Reported Performance Table'!F711="Premium","Premium_LUNA_CCT","LUNA_CCT"),
   IF('Reported Performance Table'!B711="Outdoor Luminaires",
    IF(OR('Reported Performance Table'!D711="Fuel Pump Canopy Luminaires",'Reported Performance Table'!D711="Sports Lighting"),
     IF('Reported Performance Table'!F711="Premium","Premium_Sports_and_Fuel_Pump_CCT", "Sports_and_Fuel_Pump_CCT"),
     IF('Reported Performance Table'!F711="Premium","Premium_Outdoor_CCT","Outdoor_CCT")),
    IF('Reported Performance Table'!F711="Premium","Premium_CCT","Reported_CCT"))))</f>
        <v/>
      </c>
      <c r="K711" t="str">
        <f>IF('Reported Performance Table'!D711="","",IF(J711="LUNA_CCT",VLOOKUP('Reported Performance Table'!D711,'Master List'!$B$45:$E$143,4,FALSE),"Reported_BUG"))</f>
        <v/>
      </c>
      <c r="L711" t="str">
        <f>IF('Reported Performance Table'!D711="","",IF(AND('Reported Performance Table'!$E711="Yes",OR('Reported Performance Table'!$D711='Master List'!$B$45,'Reported Performance Table'!$D711='Master List'!$B$46,'Reported Performance Table'!$D711='Master List'!$B$47,'Reported Performance Table'!$D711='Master List'!$B$49,'Reported Performance Table'!$D711='Master List'!$B$51,'Reported Performance Table'!$D711='Master List'!$B$115,'Reported Performance Table'!$D711='Master List'!$B$118,'Reported Performance Table'!$D711='Master List'!$B$142)),"LUNA_Dimming","Dimming_Capability_and_Range"))</f>
        <v/>
      </c>
    </row>
    <row r="712" spans="1:12" x14ac:dyDescent="0.3">
      <c r="A712" s="49">
        <v>719</v>
      </c>
      <c r="B712" s="50"/>
      <c r="D712" s="21" t="e">
        <f>VLOOKUP('Reported Performance Table'!C712,'Master List'!$B$22:$C$41,2,FALSE)</f>
        <v>#N/A</v>
      </c>
      <c r="E712" t="e">
        <f>VLOOKUP('Reported Performance Table'!D712,'Master List'!$B$45:$C$143,2,FALSE)</f>
        <v>#N/A</v>
      </c>
      <c r="F712" t="e">
        <f>VLOOKUP('Reported Performance Table'!C712,'Master List'!$B$22:$D$42,3,FALSE)</f>
        <v>#N/A</v>
      </c>
      <c r="G712" s="94" t="e">
        <f>VLOOKUP('Reported Performance Table'!B712,'Master List'!$B$11:$D$19,3,FALSE)</f>
        <v>#N/A</v>
      </c>
      <c r="H712" t="e">
        <f t="shared" si="10"/>
        <v>#N/A</v>
      </c>
      <c r="I712" t="e">
        <f>IF(VLOOKUP('Reported Performance Table'!D712,'Master List'!$B$45:$D$143,3,FALSE)="","No",VLOOKUP('Reported Performance Table'!D712,'Master List'!$B$45:$D$143,3,FALSE))</f>
        <v>#N/A</v>
      </c>
      <c r="J712" s="169" t="str">
        <f>IF('Reported Performance Table'!D712="","",
  IF('Reported Performance Table'!E712="Yes",
   IF('Reported Performance Table'!F712="Premium","Premium_LUNA_CCT","LUNA_CCT"),
   IF('Reported Performance Table'!B712="Outdoor Luminaires",
    IF(OR('Reported Performance Table'!D712="Fuel Pump Canopy Luminaires",'Reported Performance Table'!D712="Sports Lighting"),
     IF('Reported Performance Table'!F712="Premium","Premium_Sports_and_Fuel_Pump_CCT", "Sports_and_Fuel_Pump_CCT"),
     IF('Reported Performance Table'!F712="Premium","Premium_Outdoor_CCT","Outdoor_CCT")),
    IF('Reported Performance Table'!F712="Premium","Premium_CCT","Reported_CCT"))))</f>
        <v/>
      </c>
      <c r="K712" t="str">
        <f>IF('Reported Performance Table'!D712="","",IF(J712="LUNA_CCT",VLOOKUP('Reported Performance Table'!D712,'Master List'!$B$45:$E$143,4,FALSE),"Reported_BUG"))</f>
        <v/>
      </c>
      <c r="L712" t="str">
        <f>IF('Reported Performance Table'!D712="","",IF(AND('Reported Performance Table'!$E712="Yes",OR('Reported Performance Table'!$D712='Master List'!$B$45,'Reported Performance Table'!$D712='Master List'!$B$46,'Reported Performance Table'!$D712='Master List'!$B$47,'Reported Performance Table'!$D712='Master List'!$B$49,'Reported Performance Table'!$D712='Master List'!$B$51,'Reported Performance Table'!$D712='Master List'!$B$115,'Reported Performance Table'!$D712='Master List'!$B$118,'Reported Performance Table'!$D712='Master List'!$B$142)),"LUNA_Dimming","Dimming_Capability_and_Range"))</f>
        <v/>
      </c>
    </row>
    <row r="713" spans="1:12" x14ac:dyDescent="0.3">
      <c r="A713" s="49">
        <v>720</v>
      </c>
      <c r="B713" s="50"/>
      <c r="D713" s="21" t="e">
        <f>VLOOKUP('Reported Performance Table'!C713,'Master List'!$B$22:$C$41,2,FALSE)</f>
        <v>#N/A</v>
      </c>
      <c r="E713" t="e">
        <f>VLOOKUP('Reported Performance Table'!D713,'Master List'!$B$45:$C$143,2,FALSE)</f>
        <v>#N/A</v>
      </c>
      <c r="F713" t="e">
        <f>VLOOKUP('Reported Performance Table'!C713,'Master List'!$B$22:$D$42,3,FALSE)</f>
        <v>#N/A</v>
      </c>
      <c r="G713" s="94" t="e">
        <f>VLOOKUP('Reported Performance Table'!B713,'Master List'!$B$11:$D$19,3,FALSE)</f>
        <v>#N/A</v>
      </c>
      <c r="H713" t="e">
        <f t="shared" si="10"/>
        <v>#N/A</v>
      </c>
      <c r="I713" t="e">
        <f>IF(VLOOKUP('Reported Performance Table'!D713,'Master List'!$B$45:$D$143,3,FALSE)="","No",VLOOKUP('Reported Performance Table'!D713,'Master List'!$B$45:$D$143,3,FALSE))</f>
        <v>#N/A</v>
      </c>
      <c r="J713" s="169" t="str">
        <f>IF('Reported Performance Table'!D713="","",
  IF('Reported Performance Table'!E713="Yes",
   IF('Reported Performance Table'!F713="Premium","Premium_LUNA_CCT","LUNA_CCT"),
   IF('Reported Performance Table'!B713="Outdoor Luminaires",
    IF(OR('Reported Performance Table'!D713="Fuel Pump Canopy Luminaires",'Reported Performance Table'!D713="Sports Lighting"),
     IF('Reported Performance Table'!F713="Premium","Premium_Sports_and_Fuel_Pump_CCT", "Sports_and_Fuel_Pump_CCT"),
     IF('Reported Performance Table'!F713="Premium","Premium_Outdoor_CCT","Outdoor_CCT")),
    IF('Reported Performance Table'!F713="Premium","Premium_CCT","Reported_CCT"))))</f>
        <v/>
      </c>
      <c r="K713" t="str">
        <f>IF('Reported Performance Table'!D713="","",IF(J713="LUNA_CCT",VLOOKUP('Reported Performance Table'!D713,'Master List'!$B$45:$E$143,4,FALSE),"Reported_BUG"))</f>
        <v/>
      </c>
      <c r="L713" t="str">
        <f>IF('Reported Performance Table'!D713="","",IF(AND('Reported Performance Table'!$E713="Yes",OR('Reported Performance Table'!$D713='Master List'!$B$45,'Reported Performance Table'!$D713='Master List'!$B$46,'Reported Performance Table'!$D713='Master List'!$B$47,'Reported Performance Table'!$D713='Master List'!$B$49,'Reported Performance Table'!$D713='Master List'!$B$51,'Reported Performance Table'!$D713='Master List'!$B$115,'Reported Performance Table'!$D713='Master List'!$B$118,'Reported Performance Table'!$D713='Master List'!$B$142)),"LUNA_Dimming","Dimming_Capability_and_Range"))</f>
        <v/>
      </c>
    </row>
    <row r="714" spans="1:12" x14ac:dyDescent="0.3">
      <c r="A714" s="49">
        <v>721</v>
      </c>
      <c r="B714" s="50"/>
      <c r="D714" s="21" t="e">
        <f>VLOOKUP('Reported Performance Table'!C714,'Master List'!$B$22:$C$41,2,FALSE)</f>
        <v>#N/A</v>
      </c>
      <c r="E714" t="e">
        <f>VLOOKUP('Reported Performance Table'!D714,'Master List'!$B$45:$C$143,2,FALSE)</f>
        <v>#N/A</v>
      </c>
      <c r="F714" t="e">
        <f>VLOOKUP('Reported Performance Table'!C714,'Master List'!$B$22:$D$42,3,FALSE)</f>
        <v>#N/A</v>
      </c>
      <c r="G714" s="94" t="e">
        <f>VLOOKUP('Reported Performance Table'!B714,'Master List'!$B$11:$D$19,3,FALSE)</f>
        <v>#N/A</v>
      </c>
      <c r="H714" t="e">
        <f t="shared" si="10"/>
        <v>#N/A</v>
      </c>
      <c r="I714" t="e">
        <f>IF(VLOOKUP('Reported Performance Table'!D714,'Master List'!$B$45:$D$143,3,FALSE)="","No",VLOOKUP('Reported Performance Table'!D714,'Master List'!$B$45:$D$143,3,FALSE))</f>
        <v>#N/A</v>
      </c>
      <c r="J714" s="169" t="str">
        <f>IF('Reported Performance Table'!D714="","",
  IF('Reported Performance Table'!E714="Yes",
   IF('Reported Performance Table'!F714="Premium","Premium_LUNA_CCT","LUNA_CCT"),
   IF('Reported Performance Table'!B714="Outdoor Luminaires",
    IF(OR('Reported Performance Table'!D714="Fuel Pump Canopy Luminaires",'Reported Performance Table'!D714="Sports Lighting"),
     IF('Reported Performance Table'!F714="Premium","Premium_Sports_and_Fuel_Pump_CCT", "Sports_and_Fuel_Pump_CCT"),
     IF('Reported Performance Table'!F714="Premium","Premium_Outdoor_CCT","Outdoor_CCT")),
    IF('Reported Performance Table'!F714="Premium","Premium_CCT","Reported_CCT"))))</f>
        <v/>
      </c>
      <c r="K714" t="str">
        <f>IF('Reported Performance Table'!D714="","",IF(J714="LUNA_CCT",VLOOKUP('Reported Performance Table'!D714,'Master List'!$B$45:$E$143,4,FALSE),"Reported_BUG"))</f>
        <v/>
      </c>
      <c r="L714" t="str">
        <f>IF('Reported Performance Table'!D714="","",IF(AND('Reported Performance Table'!$E714="Yes",OR('Reported Performance Table'!$D714='Master List'!$B$45,'Reported Performance Table'!$D714='Master List'!$B$46,'Reported Performance Table'!$D714='Master List'!$B$47,'Reported Performance Table'!$D714='Master List'!$B$49,'Reported Performance Table'!$D714='Master List'!$B$51,'Reported Performance Table'!$D714='Master List'!$B$115,'Reported Performance Table'!$D714='Master List'!$B$118,'Reported Performance Table'!$D714='Master List'!$B$142)),"LUNA_Dimming","Dimming_Capability_and_Range"))</f>
        <v/>
      </c>
    </row>
    <row r="715" spans="1:12" x14ac:dyDescent="0.3">
      <c r="A715" s="49">
        <v>722</v>
      </c>
      <c r="B715" s="50"/>
      <c r="D715" s="21" t="e">
        <f>VLOOKUP('Reported Performance Table'!C715,'Master List'!$B$22:$C$41,2,FALSE)</f>
        <v>#N/A</v>
      </c>
      <c r="E715" t="e">
        <f>VLOOKUP('Reported Performance Table'!D715,'Master List'!$B$45:$C$143,2,FALSE)</f>
        <v>#N/A</v>
      </c>
      <c r="F715" t="e">
        <f>VLOOKUP('Reported Performance Table'!C715,'Master List'!$B$22:$D$42,3,FALSE)</f>
        <v>#N/A</v>
      </c>
      <c r="G715" s="94" t="e">
        <f>VLOOKUP('Reported Performance Table'!B715,'Master List'!$B$11:$D$19,3,FALSE)</f>
        <v>#N/A</v>
      </c>
      <c r="H715" t="e">
        <f t="shared" ref="H715:H778" si="11">CONCATENATE(F715,G715)</f>
        <v>#N/A</v>
      </c>
      <c r="I715" t="e">
        <f>IF(VLOOKUP('Reported Performance Table'!D715,'Master List'!$B$45:$D$143,3,FALSE)="","No",VLOOKUP('Reported Performance Table'!D715,'Master List'!$B$45:$D$143,3,FALSE))</f>
        <v>#N/A</v>
      </c>
      <c r="J715" s="169" t="str">
        <f>IF('Reported Performance Table'!D715="","",
  IF('Reported Performance Table'!E715="Yes",
   IF('Reported Performance Table'!F715="Premium","Premium_LUNA_CCT","LUNA_CCT"),
   IF('Reported Performance Table'!B715="Outdoor Luminaires",
    IF(OR('Reported Performance Table'!D715="Fuel Pump Canopy Luminaires",'Reported Performance Table'!D715="Sports Lighting"),
     IF('Reported Performance Table'!F715="Premium","Premium_Sports_and_Fuel_Pump_CCT", "Sports_and_Fuel_Pump_CCT"),
     IF('Reported Performance Table'!F715="Premium","Premium_Outdoor_CCT","Outdoor_CCT")),
    IF('Reported Performance Table'!F715="Premium","Premium_CCT","Reported_CCT"))))</f>
        <v/>
      </c>
      <c r="K715" t="str">
        <f>IF('Reported Performance Table'!D715="","",IF(J715="LUNA_CCT",VLOOKUP('Reported Performance Table'!D715,'Master List'!$B$45:$E$143,4,FALSE),"Reported_BUG"))</f>
        <v/>
      </c>
      <c r="L715" t="str">
        <f>IF('Reported Performance Table'!D715="","",IF(AND('Reported Performance Table'!$E715="Yes",OR('Reported Performance Table'!$D715='Master List'!$B$45,'Reported Performance Table'!$D715='Master List'!$B$46,'Reported Performance Table'!$D715='Master List'!$B$47,'Reported Performance Table'!$D715='Master List'!$B$49,'Reported Performance Table'!$D715='Master List'!$B$51,'Reported Performance Table'!$D715='Master List'!$B$115,'Reported Performance Table'!$D715='Master List'!$B$118,'Reported Performance Table'!$D715='Master List'!$B$142)),"LUNA_Dimming","Dimming_Capability_and_Range"))</f>
        <v/>
      </c>
    </row>
    <row r="716" spans="1:12" x14ac:dyDescent="0.3">
      <c r="A716" s="49">
        <v>723</v>
      </c>
      <c r="B716" s="50"/>
      <c r="D716" s="21" t="e">
        <f>VLOOKUP('Reported Performance Table'!C716,'Master List'!$B$22:$C$41,2,FALSE)</f>
        <v>#N/A</v>
      </c>
      <c r="E716" t="e">
        <f>VLOOKUP('Reported Performance Table'!D716,'Master List'!$B$45:$C$143,2,FALSE)</f>
        <v>#N/A</v>
      </c>
      <c r="F716" t="e">
        <f>VLOOKUP('Reported Performance Table'!C716,'Master List'!$B$22:$D$42,3,FALSE)</f>
        <v>#N/A</v>
      </c>
      <c r="G716" s="94" t="e">
        <f>VLOOKUP('Reported Performance Table'!B716,'Master List'!$B$11:$D$19,3,FALSE)</f>
        <v>#N/A</v>
      </c>
      <c r="H716" t="e">
        <f t="shared" si="11"/>
        <v>#N/A</v>
      </c>
      <c r="I716" t="e">
        <f>IF(VLOOKUP('Reported Performance Table'!D716,'Master List'!$B$45:$D$143,3,FALSE)="","No",VLOOKUP('Reported Performance Table'!D716,'Master List'!$B$45:$D$143,3,FALSE))</f>
        <v>#N/A</v>
      </c>
      <c r="J716" s="169" t="str">
        <f>IF('Reported Performance Table'!D716="","",
  IF('Reported Performance Table'!E716="Yes",
   IF('Reported Performance Table'!F716="Premium","Premium_LUNA_CCT","LUNA_CCT"),
   IF('Reported Performance Table'!B716="Outdoor Luminaires",
    IF(OR('Reported Performance Table'!D716="Fuel Pump Canopy Luminaires",'Reported Performance Table'!D716="Sports Lighting"),
     IF('Reported Performance Table'!F716="Premium","Premium_Sports_and_Fuel_Pump_CCT", "Sports_and_Fuel_Pump_CCT"),
     IF('Reported Performance Table'!F716="Premium","Premium_Outdoor_CCT","Outdoor_CCT")),
    IF('Reported Performance Table'!F716="Premium","Premium_CCT","Reported_CCT"))))</f>
        <v/>
      </c>
      <c r="K716" t="str">
        <f>IF('Reported Performance Table'!D716="","",IF(J716="LUNA_CCT",VLOOKUP('Reported Performance Table'!D716,'Master List'!$B$45:$E$143,4,FALSE),"Reported_BUG"))</f>
        <v/>
      </c>
      <c r="L716" t="str">
        <f>IF('Reported Performance Table'!D716="","",IF(AND('Reported Performance Table'!$E716="Yes",OR('Reported Performance Table'!$D716='Master List'!$B$45,'Reported Performance Table'!$D716='Master List'!$B$46,'Reported Performance Table'!$D716='Master List'!$B$47,'Reported Performance Table'!$D716='Master List'!$B$49,'Reported Performance Table'!$D716='Master List'!$B$51,'Reported Performance Table'!$D716='Master List'!$B$115,'Reported Performance Table'!$D716='Master List'!$B$118,'Reported Performance Table'!$D716='Master List'!$B$142)),"LUNA_Dimming","Dimming_Capability_and_Range"))</f>
        <v/>
      </c>
    </row>
    <row r="717" spans="1:12" x14ac:dyDescent="0.3">
      <c r="A717" s="49">
        <v>724</v>
      </c>
      <c r="B717" s="50"/>
      <c r="D717" s="21" t="e">
        <f>VLOOKUP('Reported Performance Table'!C717,'Master List'!$B$22:$C$41,2,FALSE)</f>
        <v>#N/A</v>
      </c>
      <c r="E717" t="e">
        <f>VLOOKUP('Reported Performance Table'!D717,'Master List'!$B$45:$C$143,2,FALSE)</f>
        <v>#N/A</v>
      </c>
      <c r="F717" t="e">
        <f>VLOOKUP('Reported Performance Table'!C717,'Master List'!$B$22:$D$42,3,FALSE)</f>
        <v>#N/A</v>
      </c>
      <c r="G717" s="94" t="e">
        <f>VLOOKUP('Reported Performance Table'!B717,'Master List'!$B$11:$D$19,3,FALSE)</f>
        <v>#N/A</v>
      </c>
      <c r="H717" t="e">
        <f t="shared" si="11"/>
        <v>#N/A</v>
      </c>
      <c r="I717" t="e">
        <f>IF(VLOOKUP('Reported Performance Table'!D717,'Master List'!$B$45:$D$143,3,FALSE)="","No",VLOOKUP('Reported Performance Table'!D717,'Master List'!$B$45:$D$143,3,FALSE))</f>
        <v>#N/A</v>
      </c>
      <c r="J717" s="169" t="str">
        <f>IF('Reported Performance Table'!D717="","",
  IF('Reported Performance Table'!E717="Yes",
   IF('Reported Performance Table'!F717="Premium","Premium_LUNA_CCT","LUNA_CCT"),
   IF('Reported Performance Table'!B717="Outdoor Luminaires",
    IF(OR('Reported Performance Table'!D717="Fuel Pump Canopy Luminaires",'Reported Performance Table'!D717="Sports Lighting"),
     IF('Reported Performance Table'!F717="Premium","Premium_Sports_and_Fuel_Pump_CCT", "Sports_and_Fuel_Pump_CCT"),
     IF('Reported Performance Table'!F717="Premium","Premium_Outdoor_CCT","Outdoor_CCT")),
    IF('Reported Performance Table'!F717="Premium","Premium_CCT","Reported_CCT"))))</f>
        <v/>
      </c>
      <c r="K717" t="str">
        <f>IF('Reported Performance Table'!D717="","",IF(J717="LUNA_CCT",VLOOKUP('Reported Performance Table'!D717,'Master List'!$B$45:$E$143,4,FALSE),"Reported_BUG"))</f>
        <v/>
      </c>
      <c r="L717" t="str">
        <f>IF('Reported Performance Table'!D717="","",IF(AND('Reported Performance Table'!$E717="Yes",OR('Reported Performance Table'!$D717='Master List'!$B$45,'Reported Performance Table'!$D717='Master List'!$B$46,'Reported Performance Table'!$D717='Master List'!$B$47,'Reported Performance Table'!$D717='Master List'!$B$49,'Reported Performance Table'!$D717='Master List'!$B$51,'Reported Performance Table'!$D717='Master List'!$B$115,'Reported Performance Table'!$D717='Master List'!$B$118,'Reported Performance Table'!$D717='Master List'!$B$142)),"LUNA_Dimming","Dimming_Capability_and_Range"))</f>
        <v/>
      </c>
    </row>
    <row r="718" spans="1:12" x14ac:dyDescent="0.3">
      <c r="A718" s="49">
        <v>725</v>
      </c>
      <c r="B718" s="50"/>
      <c r="D718" s="21" t="e">
        <f>VLOOKUP('Reported Performance Table'!C718,'Master List'!$B$22:$C$41,2,FALSE)</f>
        <v>#N/A</v>
      </c>
      <c r="E718" t="e">
        <f>VLOOKUP('Reported Performance Table'!D718,'Master List'!$B$45:$C$143,2,FALSE)</f>
        <v>#N/A</v>
      </c>
      <c r="F718" t="e">
        <f>VLOOKUP('Reported Performance Table'!C718,'Master List'!$B$22:$D$42,3,FALSE)</f>
        <v>#N/A</v>
      </c>
      <c r="G718" s="94" t="e">
        <f>VLOOKUP('Reported Performance Table'!B718,'Master List'!$B$11:$D$19,3,FALSE)</f>
        <v>#N/A</v>
      </c>
      <c r="H718" t="e">
        <f t="shared" si="11"/>
        <v>#N/A</v>
      </c>
      <c r="I718" t="e">
        <f>IF(VLOOKUP('Reported Performance Table'!D718,'Master List'!$B$45:$D$143,3,FALSE)="","No",VLOOKUP('Reported Performance Table'!D718,'Master List'!$B$45:$D$143,3,FALSE))</f>
        <v>#N/A</v>
      </c>
      <c r="J718" s="169" t="str">
        <f>IF('Reported Performance Table'!D718="","",
  IF('Reported Performance Table'!E718="Yes",
   IF('Reported Performance Table'!F718="Premium","Premium_LUNA_CCT","LUNA_CCT"),
   IF('Reported Performance Table'!B718="Outdoor Luminaires",
    IF(OR('Reported Performance Table'!D718="Fuel Pump Canopy Luminaires",'Reported Performance Table'!D718="Sports Lighting"),
     IF('Reported Performance Table'!F718="Premium","Premium_Sports_and_Fuel_Pump_CCT", "Sports_and_Fuel_Pump_CCT"),
     IF('Reported Performance Table'!F718="Premium","Premium_Outdoor_CCT","Outdoor_CCT")),
    IF('Reported Performance Table'!F718="Premium","Premium_CCT","Reported_CCT"))))</f>
        <v/>
      </c>
      <c r="K718" t="str">
        <f>IF('Reported Performance Table'!D718="","",IF(J718="LUNA_CCT",VLOOKUP('Reported Performance Table'!D718,'Master List'!$B$45:$E$143,4,FALSE),"Reported_BUG"))</f>
        <v/>
      </c>
      <c r="L718" t="str">
        <f>IF('Reported Performance Table'!D718="","",IF(AND('Reported Performance Table'!$E718="Yes",OR('Reported Performance Table'!$D718='Master List'!$B$45,'Reported Performance Table'!$D718='Master List'!$B$46,'Reported Performance Table'!$D718='Master List'!$B$47,'Reported Performance Table'!$D718='Master List'!$B$49,'Reported Performance Table'!$D718='Master List'!$B$51,'Reported Performance Table'!$D718='Master List'!$B$115,'Reported Performance Table'!$D718='Master List'!$B$118,'Reported Performance Table'!$D718='Master List'!$B$142)),"LUNA_Dimming","Dimming_Capability_and_Range"))</f>
        <v/>
      </c>
    </row>
    <row r="719" spans="1:12" x14ac:dyDescent="0.3">
      <c r="A719" s="49">
        <v>726</v>
      </c>
      <c r="B719" s="50"/>
      <c r="D719" s="21" t="e">
        <f>VLOOKUP('Reported Performance Table'!C719,'Master List'!$B$22:$C$41,2,FALSE)</f>
        <v>#N/A</v>
      </c>
      <c r="E719" t="e">
        <f>VLOOKUP('Reported Performance Table'!D719,'Master List'!$B$45:$C$143,2,FALSE)</f>
        <v>#N/A</v>
      </c>
      <c r="F719" t="e">
        <f>VLOOKUP('Reported Performance Table'!C719,'Master List'!$B$22:$D$42,3,FALSE)</f>
        <v>#N/A</v>
      </c>
      <c r="G719" s="94" t="e">
        <f>VLOOKUP('Reported Performance Table'!B719,'Master List'!$B$11:$D$19,3,FALSE)</f>
        <v>#N/A</v>
      </c>
      <c r="H719" t="e">
        <f t="shared" si="11"/>
        <v>#N/A</v>
      </c>
      <c r="I719" t="e">
        <f>IF(VLOOKUP('Reported Performance Table'!D719,'Master List'!$B$45:$D$143,3,FALSE)="","No",VLOOKUP('Reported Performance Table'!D719,'Master List'!$B$45:$D$143,3,FALSE))</f>
        <v>#N/A</v>
      </c>
      <c r="J719" s="169" t="str">
        <f>IF('Reported Performance Table'!D719="","",
  IF('Reported Performance Table'!E719="Yes",
   IF('Reported Performance Table'!F719="Premium","Premium_LUNA_CCT","LUNA_CCT"),
   IF('Reported Performance Table'!B719="Outdoor Luminaires",
    IF(OR('Reported Performance Table'!D719="Fuel Pump Canopy Luminaires",'Reported Performance Table'!D719="Sports Lighting"),
     IF('Reported Performance Table'!F719="Premium","Premium_Sports_and_Fuel_Pump_CCT", "Sports_and_Fuel_Pump_CCT"),
     IF('Reported Performance Table'!F719="Premium","Premium_Outdoor_CCT","Outdoor_CCT")),
    IF('Reported Performance Table'!F719="Premium","Premium_CCT","Reported_CCT"))))</f>
        <v/>
      </c>
      <c r="K719" t="str">
        <f>IF('Reported Performance Table'!D719="","",IF(J719="LUNA_CCT",VLOOKUP('Reported Performance Table'!D719,'Master List'!$B$45:$E$143,4,FALSE),"Reported_BUG"))</f>
        <v/>
      </c>
      <c r="L719" t="str">
        <f>IF('Reported Performance Table'!D719="","",IF(AND('Reported Performance Table'!$E719="Yes",OR('Reported Performance Table'!$D719='Master List'!$B$45,'Reported Performance Table'!$D719='Master List'!$B$46,'Reported Performance Table'!$D719='Master List'!$B$47,'Reported Performance Table'!$D719='Master List'!$B$49,'Reported Performance Table'!$D719='Master List'!$B$51,'Reported Performance Table'!$D719='Master List'!$B$115,'Reported Performance Table'!$D719='Master List'!$B$118,'Reported Performance Table'!$D719='Master List'!$B$142)),"LUNA_Dimming","Dimming_Capability_and_Range"))</f>
        <v/>
      </c>
    </row>
    <row r="720" spans="1:12" x14ac:dyDescent="0.3">
      <c r="A720" s="49">
        <v>727</v>
      </c>
      <c r="B720" s="50"/>
      <c r="D720" s="21" t="e">
        <f>VLOOKUP('Reported Performance Table'!C720,'Master List'!$B$22:$C$41,2,FALSE)</f>
        <v>#N/A</v>
      </c>
      <c r="E720" t="e">
        <f>VLOOKUP('Reported Performance Table'!D720,'Master List'!$B$45:$C$143,2,FALSE)</f>
        <v>#N/A</v>
      </c>
      <c r="F720" t="e">
        <f>VLOOKUP('Reported Performance Table'!C720,'Master List'!$B$22:$D$42,3,FALSE)</f>
        <v>#N/A</v>
      </c>
      <c r="G720" s="94" t="e">
        <f>VLOOKUP('Reported Performance Table'!B720,'Master List'!$B$11:$D$19,3,FALSE)</f>
        <v>#N/A</v>
      </c>
      <c r="H720" t="e">
        <f t="shared" si="11"/>
        <v>#N/A</v>
      </c>
      <c r="I720" t="e">
        <f>IF(VLOOKUP('Reported Performance Table'!D720,'Master List'!$B$45:$D$143,3,FALSE)="","No",VLOOKUP('Reported Performance Table'!D720,'Master List'!$B$45:$D$143,3,FALSE))</f>
        <v>#N/A</v>
      </c>
      <c r="J720" s="169" t="str">
        <f>IF('Reported Performance Table'!D720="","",
  IF('Reported Performance Table'!E720="Yes",
   IF('Reported Performance Table'!F720="Premium","Premium_LUNA_CCT","LUNA_CCT"),
   IF('Reported Performance Table'!B720="Outdoor Luminaires",
    IF(OR('Reported Performance Table'!D720="Fuel Pump Canopy Luminaires",'Reported Performance Table'!D720="Sports Lighting"),
     IF('Reported Performance Table'!F720="Premium","Premium_Sports_and_Fuel_Pump_CCT", "Sports_and_Fuel_Pump_CCT"),
     IF('Reported Performance Table'!F720="Premium","Premium_Outdoor_CCT","Outdoor_CCT")),
    IF('Reported Performance Table'!F720="Premium","Premium_CCT","Reported_CCT"))))</f>
        <v/>
      </c>
      <c r="K720" t="str">
        <f>IF('Reported Performance Table'!D720="","",IF(J720="LUNA_CCT",VLOOKUP('Reported Performance Table'!D720,'Master List'!$B$45:$E$143,4,FALSE),"Reported_BUG"))</f>
        <v/>
      </c>
      <c r="L720" t="str">
        <f>IF('Reported Performance Table'!D720="","",IF(AND('Reported Performance Table'!$E720="Yes",OR('Reported Performance Table'!$D720='Master List'!$B$45,'Reported Performance Table'!$D720='Master List'!$B$46,'Reported Performance Table'!$D720='Master List'!$B$47,'Reported Performance Table'!$D720='Master List'!$B$49,'Reported Performance Table'!$D720='Master List'!$B$51,'Reported Performance Table'!$D720='Master List'!$B$115,'Reported Performance Table'!$D720='Master List'!$B$118,'Reported Performance Table'!$D720='Master List'!$B$142)),"LUNA_Dimming","Dimming_Capability_and_Range"))</f>
        <v/>
      </c>
    </row>
    <row r="721" spans="1:12" x14ac:dyDescent="0.3">
      <c r="A721" s="49">
        <v>728</v>
      </c>
      <c r="B721" s="50"/>
      <c r="D721" s="21" t="e">
        <f>VLOOKUP('Reported Performance Table'!C721,'Master List'!$B$22:$C$41,2,FALSE)</f>
        <v>#N/A</v>
      </c>
      <c r="E721" t="e">
        <f>VLOOKUP('Reported Performance Table'!D721,'Master List'!$B$45:$C$143,2,FALSE)</f>
        <v>#N/A</v>
      </c>
      <c r="F721" t="e">
        <f>VLOOKUP('Reported Performance Table'!C721,'Master List'!$B$22:$D$42,3,FALSE)</f>
        <v>#N/A</v>
      </c>
      <c r="G721" s="94" t="e">
        <f>VLOOKUP('Reported Performance Table'!B721,'Master List'!$B$11:$D$19,3,FALSE)</f>
        <v>#N/A</v>
      </c>
      <c r="H721" t="e">
        <f t="shared" si="11"/>
        <v>#N/A</v>
      </c>
      <c r="I721" t="e">
        <f>IF(VLOOKUP('Reported Performance Table'!D721,'Master List'!$B$45:$D$143,3,FALSE)="","No",VLOOKUP('Reported Performance Table'!D721,'Master List'!$B$45:$D$143,3,FALSE))</f>
        <v>#N/A</v>
      </c>
      <c r="J721" s="169" t="str">
        <f>IF('Reported Performance Table'!D721="","",
  IF('Reported Performance Table'!E721="Yes",
   IF('Reported Performance Table'!F721="Premium","Premium_LUNA_CCT","LUNA_CCT"),
   IF('Reported Performance Table'!B721="Outdoor Luminaires",
    IF(OR('Reported Performance Table'!D721="Fuel Pump Canopy Luminaires",'Reported Performance Table'!D721="Sports Lighting"),
     IF('Reported Performance Table'!F721="Premium","Premium_Sports_and_Fuel_Pump_CCT", "Sports_and_Fuel_Pump_CCT"),
     IF('Reported Performance Table'!F721="Premium","Premium_Outdoor_CCT","Outdoor_CCT")),
    IF('Reported Performance Table'!F721="Premium","Premium_CCT","Reported_CCT"))))</f>
        <v/>
      </c>
      <c r="K721" t="str">
        <f>IF('Reported Performance Table'!D721="","",IF(J721="LUNA_CCT",VLOOKUP('Reported Performance Table'!D721,'Master List'!$B$45:$E$143,4,FALSE),"Reported_BUG"))</f>
        <v/>
      </c>
      <c r="L721" t="str">
        <f>IF('Reported Performance Table'!D721="","",IF(AND('Reported Performance Table'!$E721="Yes",OR('Reported Performance Table'!$D721='Master List'!$B$45,'Reported Performance Table'!$D721='Master List'!$B$46,'Reported Performance Table'!$D721='Master List'!$B$47,'Reported Performance Table'!$D721='Master List'!$B$49,'Reported Performance Table'!$D721='Master List'!$B$51,'Reported Performance Table'!$D721='Master List'!$B$115,'Reported Performance Table'!$D721='Master List'!$B$118,'Reported Performance Table'!$D721='Master List'!$B$142)),"LUNA_Dimming","Dimming_Capability_and_Range"))</f>
        <v/>
      </c>
    </row>
    <row r="722" spans="1:12" x14ac:dyDescent="0.3">
      <c r="A722" s="49">
        <v>729</v>
      </c>
      <c r="B722" s="50"/>
      <c r="D722" s="21" t="e">
        <f>VLOOKUP('Reported Performance Table'!C722,'Master List'!$B$22:$C$41,2,FALSE)</f>
        <v>#N/A</v>
      </c>
      <c r="E722" t="e">
        <f>VLOOKUP('Reported Performance Table'!D722,'Master List'!$B$45:$C$143,2,FALSE)</f>
        <v>#N/A</v>
      </c>
      <c r="F722" t="e">
        <f>VLOOKUP('Reported Performance Table'!C722,'Master List'!$B$22:$D$42,3,FALSE)</f>
        <v>#N/A</v>
      </c>
      <c r="G722" s="94" t="e">
        <f>VLOOKUP('Reported Performance Table'!B722,'Master List'!$B$11:$D$19,3,FALSE)</f>
        <v>#N/A</v>
      </c>
      <c r="H722" t="e">
        <f t="shared" si="11"/>
        <v>#N/A</v>
      </c>
      <c r="I722" t="e">
        <f>IF(VLOOKUP('Reported Performance Table'!D722,'Master List'!$B$45:$D$143,3,FALSE)="","No",VLOOKUP('Reported Performance Table'!D722,'Master List'!$B$45:$D$143,3,FALSE))</f>
        <v>#N/A</v>
      </c>
      <c r="J722" s="169" t="str">
        <f>IF('Reported Performance Table'!D722="","",
  IF('Reported Performance Table'!E722="Yes",
   IF('Reported Performance Table'!F722="Premium","Premium_LUNA_CCT","LUNA_CCT"),
   IF('Reported Performance Table'!B722="Outdoor Luminaires",
    IF(OR('Reported Performance Table'!D722="Fuel Pump Canopy Luminaires",'Reported Performance Table'!D722="Sports Lighting"),
     IF('Reported Performance Table'!F722="Premium","Premium_Sports_and_Fuel_Pump_CCT", "Sports_and_Fuel_Pump_CCT"),
     IF('Reported Performance Table'!F722="Premium","Premium_Outdoor_CCT","Outdoor_CCT")),
    IF('Reported Performance Table'!F722="Premium","Premium_CCT","Reported_CCT"))))</f>
        <v/>
      </c>
      <c r="K722" t="str">
        <f>IF('Reported Performance Table'!D722="","",IF(J722="LUNA_CCT",VLOOKUP('Reported Performance Table'!D722,'Master List'!$B$45:$E$143,4,FALSE),"Reported_BUG"))</f>
        <v/>
      </c>
      <c r="L722" t="str">
        <f>IF('Reported Performance Table'!D722="","",IF(AND('Reported Performance Table'!$E722="Yes",OR('Reported Performance Table'!$D722='Master List'!$B$45,'Reported Performance Table'!$D722='Master List'!$B$46,'Reported Performance Table'!$D722='Master List'!$B$47,'Reported Performance Table'!$D722='Master List'!$B$49,'Reported Performance Table'!$D722='Master List'!$B$51,'Reported Performance Table'!$D722='Master List'!$B$115,'Reported Performance Table'!$D722='Master List'!$B$118,'Reported Performance Table'!$D722='Master List'!$B$142)),"LUNA_Dimming","Dimming_Capability_and_Range"))</f>
        <v/>
      </c>
    </row>
    <row r="723" spans="1:12" x14ac:dyDescent="0.3">
      <c r="A723" s="49">
        <v>730</v>
      </c>
      <c r="B723" s="50"/>
      <c r="D723" s="21" t="e">
        <f>VLOOKUP('Reported Performance Table'!C723,'Master List'!$B$22:$C$41,2,FALSE)</f>
        <v>#N/A</v>
      </c>
      <c r="E723" t="e">
        <f>VLOOKUP('Reported Performance Table'!D723,'Master List'!$B$45:$C$143,2,FALSE)</f>
        <v>#N/A</v>
      </c>
      <c r="F723" t="e">
        <f>VLOOKUP('Reported Performance Table'!C723,'Master List'!$B$22:$D$42,3,FALSE)</f>
        <v>#N/A</v>
      </c>
      <c r="G723" s="94" t="e">
        <f>VLOOKUP('Reported Performance Table'!B723,'Master List'!$B$11:$D$19,3,FALSE)</f>
        <v>#N/A</v>
      </c>
      <c r="H723" t="e">
        <f t="shared" si="11"/>
        <v>#N/A</v>
      </c>
      <c r="I723" t="e">
        <f>IF(VLOOKUP('Reported Performance Table'!D723,'Master List'!$B$45:$D$143,3,FALSE)="","No",VLOOKUP('Reported Performance Table'!D723,'Master List'!$B$45:$D$143,3,FALSE))</f>
        <v>#N/A</v>
      </c>
      <c r="J723" s="169" t="str">
        <f>IF('Reported Performance Table'!D723="","",
  IF('Reported Performance Table'!E723="Yes",
   IF('Reported Performance Table'!F723="Premium","Premium_LUNA_CCT","LUNA_CCT"),
   IF('Reported Performance Table'!B723="Outdoor Luminaires",
    IF(OR('Reported Performance Table'!D723="Fuel Pump Canopy Luminaires",'Reported Performance Table'!D723="Sports Lighting"),
     IF('Reported Performance Table'!F723="Premium","Premium_Sports_and_Fuel_Pump_CCT", "Sports_and_Fuel_Pump_CCT"),
     IF('Reported Performance Table'!F723="Premium","Premium_Outdoor_CCT","Outdoor_CCT")),
    IF('Reported Performance Table'!F723="Premium","Premium_CCT","Reported_CCT"))))</f>
        <v/>
      </c>
      <c r="K723" t="str">
        <f>IF('Reported Performance Table'!D723="","",IF(J723="LUNA_CCT",VLOOKUP('Reported Performance Table'!D723,'Master List'!$B$45:$E$143,4,FALSE),"Reported_BUG"))</f>
        <v/>
      </c>
      <c r="L723" t="str">
        <f>IF('Reported Performance Table'!D723="","",IF(AND('Reported Performance Table'!$E723="Yes",OR('Reported Performance Table'!$D723='Master List'!$B$45,'Reported Performance Table'!$D723='Master List'!$B$46,'Reported Performance Table'!$D723='Master List'!$B$47,'Reported Performance Table'!$D723='Master List'!$B$49,'Reported Performance Table'!$D723='Master List'!$B$51,'Reported Performance Table'!$D723='Master List'!$B$115,'Reported Performance Table'!$D723='Master List'!$B$118,'Reported Performance Table'!$D723='Master List'!$B$142)),"LUNA_Dimming","Dimming_Capability_and_Range"))</f>
        <v/>
      </c>
    </row>
    <row r="724" spans="1:12" x14ac:dyDescent="0.3">
      <c r="A724" s="49">
        <v>731</v>
      </c>
      <c r="B724" s="50"/>
      <c r="D724" s="21" t="e">
        <f>VLOOKUP('Reported Performance Table'!C724,'Master List'!$B$22:$C$41,2,FALSE)</f>
        <v>#N/A</v>
      </c>
      <c r="E724" t="e">
        <f>VLOOKUP('Reported Performance Table'!D724,'Master List'!$B$45:$C$143,2,FALSE)</f>
        <v>#N/A</v>
      </c>
      <c r="F724" t="e">
        <f>VLOOKUP('Reported Performance Table'!C724,'Master List'!$B$22:$D$42,3,FALSE)</f>
        <v>#N/A</v>
      </c>
      <c r="G724" s="94" t="e">
        <f>VLOOKUP('Reported Performance Table'!B724,'Master List'!$B$11:$D$19,3,FALSE)</f>
        <v>#N/A</v>
      </c>
      <c r="H724" t="e">
        <f t="shared" si="11"/>
        <v>#N/A</v>
      </c>
      <c r="I724" t="e">
        <f>IF(VLOOKUP('Reported Performance Table'!D724,'Master List'!$B$45:$D$143,3,FALSE)="","No",VLOOKUP('Reported Performance Table'!D724,'Master List'!$B$45:$D$143,3,FALSE))</f>
        <v>#N/A</v>
      </c>
      <c r="J724" s="169" t="str">
        <f>IF('Reported Performance Table'!D724="","",
  IF('Reported Performance Table'!E724="Yes",
   IF('Reported Performance Table'!F724="Premium","Premium_LUNA_CCT","LUNA_CCT"),
   IF('Reported Performance Table'!B724="Outdoor Luminaires",
    IF(OR('Reported Performance Table'!D724="Fuel Pump Canopy Luminaires",'Reported Performance Table'!D724="Sports Lighting"),
     IF('Reported Performance Table'!F724="Premium","Premium_Sports_and_Fuel_Pump_CCT", "Sports_and_Fuel_Pump_CCT"),
     IF('Reported Performance Table'!F724="Premium","Premium_Outdoor_CCT","Outdoor_CCT")),
    IF('Reported Performance Table'!F724="Premium","Premium_CCT","Reported_CCT"))))</f>
        <v/>
      </c>
      <c r="K724" t="str">
        <f>IF('Reported Performance Table'!D724="","",IF(J724="LUNA_CCT",VLOOKUP('Reported Performance Table'!D724,'Master List'!$B$45:$E$143,4,FALSE),"Reported_BUG"))</f>
        <v/>
      </c>
      <c r="L724" t="str">
        <f>IF('Reported Performance Table'!D724="","",IF(AND('Reported Performance Table'!$E724="Yes",OR('Reported Performance Table'!$D724='Master List'!$B$45,'Reported Performance Table'!$D724='Master List'!$B$46,'Reported Performance Table'!$D724='Master List'!$B$47,'Reported Performance Table'!$D724='Master List'!$B$49,'Reported Performance Table'!$D724='Master List'!$B$51,'Reported Performance Table'!$D724='Master List'!$B$115,'Reported Performance Table'!$D724='Master List'!$B$118,'Reported Performance Table'!$D724='Master List'!$B$142)),"LUNA_Dimming","Dimming_Capability_and_Range"))</f>
        <v/>
      </c>
    </row>
    <row r="725" spans="1:12" x14ac:dyDescent="0.3">
      <c r="A725" s="49">
        <v>732</v>
      </c>
      <c r="B725" s="50"/>
      <c r="D725" s="21" t="e">
        <f>VLOOKUP('Reported Performance Table'!C725,'Master List'!$B$22:$C$41,2,FALSE)</f>
        <v>#N/A</v>
      </c>
      <c r="E725" t="e">
        <f>VLOOKUP('Reported Performance Table'!D725,'Master List'!$B$45:$C$143,2,FALSE)</f>
        <v>#N/A</v>
      </c>
      <c r="F725" t="e">
        <f>VLOOKUP('Reported Performance Table'!C725,'Master List'!$B$22:$D$42,3,FALSE)</f>
        <v>#N/A</v>
      </c>
      <c r="G725" s="94" t="e">
        <f>VLOOKUP('Reported Performance Table'!B725,'Master List'!$B$11:$D$19,3,FALSE)</f>
        <v>#N/A</v>
      </c>
      <c r="H725" t="e">
        <f t="shared" si="11"/>
        <v>#N/A</v>
      </c>
      <c r="I725" t="e">
        <f>IF(VLOOKUP('Reported Performance Table'!D725,'Master List'!$B$45:$D$143,3,FALSE)="","No",VLOOKUP('Reported Performance Table'!D725,'Master List'!$B$45:$D$143,3,FALSE))</f>
        <v>#N/A</v>
      </c>
      <c r="J725" s="169" t="str">
        <f>IF('Reported Performance Table'!D725="","",
  IF('Reported Performance Table'!E725="Yes",
   IF('Reported Performance Table'!F725="Premium","Premium_LUNA_CCT","LUNA_CCT"),
   IF('Reported Performance Table'!B725="Outdoor Luminaires",
    IF(OR('Reported Performance Table'!D725="Fuel Pump Canopy Luminaires",'Reported Performance Table'!D725="Sports Lighting"),
     IF('Reported Performance Table'!F725="Premium","Premium_Sports_and_Fuel_Pump_CCT", "Sports_and_Fuel_Pump_CCT"),
     IF('Reported Performance Table'!F725="Premium","Premium_Outdoor_CCT","Outdoor_CCT")),
    IF('Reported Performance Table'!F725="Premium","Premium_CCT","Reported_CCT"))))</f>
        <v/>
      </c>
      <c r="K725" t="str">
        <f>IF('Reported Performance Table'!D725="","",IF(J725="LUNA_CCT",VLOOKUP('Reported Performance Table'!D725,'Master List'!$B$45:$E$143,4,FALSE),"Reported_BUG"))</f>
        <v/>
      </c>
      <c r="L725" t="str">
        <f>IF('Reported Performance Table'!D725="","",IF(AND('Reported Performance Table'!$E725="Yes",OR('Reported Performance Table'!$D725='Master List'!$B$45,'Reported Performance Table'!$D725='Master List'!$B$46,'Reported Performance Table'!$D725='Master List'!$B$47,'Reported Performance Table'!$D725='Master List'!$B$49,'Reported Performance Table'!$D725='Master List'!$B$51,'Reported Performance Table'!$D725='Master List'!$B$115,'Reported Performance Table'!$D725='Master List'!$B$118,'Reported Performance Table'!$D725='Master List'!$B$142)),"LUNA_Dimming","Dimming_Capability_and_Range"))</f>
        <v/>
      </c>
    </row>
    <row r="726" spans="1:12" x14ac:dyDescent="0.3">
      <c r="A726" s="49">
        <v>733</v>
      </c>
      <c r="B726" s="50"/>
      <c r="D726" s="21" t="e">
        <f>VLOOKUP('Reported Performance Table'!C726,'Master List'!$B$22:$C$41,2,FALSE)</f>
        <v>#N/A</v>
      </c>
      <c r="E726" t="e">
        <f>VLOOKUP('Reported Performance Table'!D726,'Master List'!$B$45:$C$143,2,FALSE)</f>
        <v>#N/A</v>
      </c>
      <c r="F726" t="e">
        <f>VLOOKUP('Reported Performance Table'!C726,'Master List'!$B$22:$D$42,3,FALSE)</f>
        <v>#N/A</v>
      </c>
      <c r="G726" s="94" t="e">
        <f>VLOOKUP('Reported Performance Table'!B726,'Master List'!$B$11:$D$19,3,FALSE)</f>
        <v>#N/A</v>
      </c>
      <c r="H726" t="e">
        <f t="shared" si="11"/>
        <v>#N/A</v>
      </c>
      <c r="I726" t="e">
        <f>IF(VLOOKUP('Reported Performance Table'!D726,'Master List'!$B$45:$D$143,3,FALSE)="","No",VLOOKUP('Reported Performance Table'!D726,'Master List'!$B$45:$D$143,3,FALSE))</f>
        <v>#N/A</v>
      </c>
      <c r="J726" s="169" t="str">
        <f>IF('Reported Performance Table'!D726="","",
  IF('Reported Performance Table'!E726="Yes",
   IF('Reported Performance Table'!F726="Premium","Premium_LUNA_CCT","LUNA_CCT"),
   IF('Reported Performance Table'!B726="Outdoor Luminaires",
    IF(OR('Reported Performance Table'!D726="Fuel Pump Canopy Luminaires",'Reported Performance Table'!D726="Sports Lighting"),
     IF('Reported Performance Table'!F726="Premium","Premium_Sports_and_Fuel_Pump_CCT", "Sports_and_Fuel_Pump_CCT"),
     IF('Reported Performance Table'!F726="Premium","Premium_Outdoor_CCT","Outdoor_CCT")),
    IF('Reported Performance Table'!F726="Premium","Premium_CCT","Reported_CCT"))))</f>
        <v/>
      </c>
      <c r="K726" t="str">
        <f>IF('Reported Performance Table'!D726="","",IF(J726="LUNA_CCT",VLOOKUP('Reported Performance Table'!D726,'Master List'!$B$45:$E$143,4,FALSE),"Reported_BUG"))</f>
        <v/>
      </c>
      <c r="L726" t="str">
        <f>IF('Reported Performance Table'!D726="","",IF(AND('Reported Performance Table'!$E726="Yes",OR('Reported Performance Table'!$D726='Master List'!$B$45,'Reported Performance Table'!$D726='Master List'!$B$46,'Reported Performance Table'!$D726='Master List'!$B$47,'Reported Performance Table'!$D726='Master List'!$B$49,'Reported Performance Table'!$D726='Master List'!$B$51,'Reported Performance Table'!$D726='Master List'!$B$115,'Reported Performance Table'!$D726='Master List'!$B$118,'Reported Performance Table'!$D726='Master List'!$B$142)),"LUNA_Dimming","Dimming_Capability_and_Range"))</f>
        <v/>
      </c>
    </row>
    <row r="727" spans="1:12" x14ac:dyDescent="0.3">
      <c r="A727" s="49">
        <v>734</v>
      </c>
      <c r="B727" s="50"/>
      <c r="D727" s="21" t="e">
        <f>VLOOKUP('Reported Performance Table'!C727,'Master List'!$B$22:$C$41,2,FALSE)</f>
        <v>#N/A</v>
      </c>
      <c r="E727" t="e">
        <f>VLOOKUP('Reported Performance Table'!D727,'Master List'!$B$45:$C$143,2,FALSE)</f>
        <v>#N/A</v>
      </c>
      <c r="F727" t="e">
        <f>VLOOKUP('Reported Performance Table'!C727,'Master List'!$B$22:$D$42,3,FALSE)</f>
        <v>#N/A</v>
      </c>
      <c r="G727" s="94" t="e">
        <f>VLOOKUP('Reported Performance Table'!B727,'Master List'!$B$11:$D$19,3,FALSE)</f>
        <v>#N/A</v>
      </c>
      <c r="H727" t="e">
        <f t="shared" si="11"/>
        <v>#N/A</v>
      </c>
      <c r="I727" t="e">
        <f>IF(VLOOKUP('Reported Performance Table'!D727,'Master List'!$B$45:$D$143,3,FALSE)="","No",VLOOKUP('Reported Performance Table'!D727,'Master List'!$B$45:$D$143,3,FALSE))</f>
        <v>#N/A</v>
      </c>
      <c r="J727" s="169" t="str">
        <f>IF('Reported Performance Table'!D727="","",
  IF('Reported Performance Table'!E727="Yes",
   IF('Reported Performance Table'!F727="Premium","Premium_LUNA_CCT","LUNA_CCT"),
   IF('Reported Performance Table'!B727="Outdoor Luminaires",
    IF(OR('Reported Performance Table'!D727="Fuel Pump Canopy Luminaires",'Reported Performance Table'!D727="Sports Lighting"),
     IF('Reported Performance Table'!F727="Premium","Premium_Sports_and_Fuel_Pump_CCT", "Sports_and_Fuel_Pump_CCT"),
     IF('Reported Performance Table'!F727="Premium","Premium_Outdoor_CCT","Outdoor_CCT")),
    IF('Reported Performance Table'!F727="Premium","Premium_CCT","Reported_CCT"))))</f>
        <v/>
      </c>
      <c r="K727" t="str">
        <f>IF('Reported Performance Table'!D727="","",IF(J727="LUNA_CCT",VLOOKUP('Reported Performance Table'!D727,'Master List'!$B$45:$E$143,4,FALSE),"Reported_BUG"))</f>
        <v/>
      </c>
      <c r="L727" t="str">
        <f>IF('Reported Performance Table'!D727="","",IF(AND('Reported Performance Table'!$E727="Yes",OR('Reported Performance Table'!$D727='Master List'!$B$45,'Reported Performance Table'!$D727='Master List'!$B$46,'Reported Performance Table'!$D727='Master List'!$B$47,'Reported Performance Table'!$D727='Master List'!$B$49,'Reported Performance Table'!$D727='Master List'!$B$51,'Reported Performance Table'!$D727='Master List'!$B$115,'Reported Performance Table'!$D727='Master List'!$B$118,'Reported Performance Table'!$D727='Master List'!$B$142)),"LUNA_Dimming","Dimming_Capability_and_Range"))</f>
        <v/>
      </c>
    </row>
    <row r="728" spans="1:12" x14ac:dyDescent="0.3">
      <c r="A728" s="49">
        <v>735</v>
      </c>
      <c r="B728" s="50"/>
      <c r="D728" s="21" t="e">
        <f>VLOOKUP('Reported Performance Table'!C728,'Master List'!$B$22:$C$41,2,FALSE)</f>
        <v>#N/A</v>
      </c>
      <c r="E728" t="e">
        <f>VLOOKUP('Reported Performance Table'!D728,'Master List'!$B$45:$C$143,2,FALSE)</f>
        <v>#N/A</v>
      </c>
      <c r="F728" t="e">
        <f>VLOOKUP('Reported Performance Table'!C728,'Master List'!$B$22:$D$42,3,FALSE)</f>
        <v>#N/A</v>
      </c>
      <c r="G728" s="94" t="e">
        <f>VLOOKUP('Reported Performance Table'!B728,'Master List'!$B$11:$D$19,3,FALSE)</f>
        <v>#N/A</v>
      </c>
      <c r="H728" t="e">
        <f t="shared" si="11"/>
        <v>#N/A</v>
      </c>
      <c r="I728" t="e">
        <f>IF(VLOOKUP('Reported Performance Table'!D728,'Master List'!$B$45:$D$143,3,FALSE)="","No",VLOOKUP('Reported Performance Table'!D728,'Master List'!$B$45:$D$143,3,FALSE))</f>
        <v>#N/A</v>
      </c>
      <c r="J728" s="169" t="str">
        <f>IF('Reported Performance Table'!D728="","",
  IF('Reported Performance Table'!E728="Yes",
   IF('Reported Performance Table'!F728="Premium","Premium_LUNA_CCT","LUNA_CCT"),
   IF('Reported Performance Table'!B728="Outdoor Luminaires",
    IF(OR('Reported Performance Table'!D728="Fuel Pump Canopy Luminaires",'Reported Performance Table'!D728="Sports Lighting"),
     IF('Reported Performance Table'!F728="Premium","Premium_Sports_and_Fuel_Pump_CCT", "Sports_and_Fuel_Pump_CCT"),
     IF('Reported Performance Table'!F728="Premium","Premium_Outdoor_CCT","Outdoor_CCT")),
    IF('Reported Performance Table'!F728="Premium","Premium_CCT","Reported_CCT"))))</f>
        <v/>
      </c>
      <c r="K728" t="str">
        <f>IF('Reported Performance Table'!D728="","",IF(J728="LUNA_CCT",VLOOKUP('Reported Performance Table'!D728,'Master List'!$B$45:$E$143,4,FALSE),"Reported_BUG"))</f>
        <v/>
      </c>
      <c r="L728" t="str">
        <f>IF('Reported Performance Table'!D728="","",IF(AND('Reported Performance Table'!$E728="Yes",OR('Reported Performance Table'!$D728='Master List'!$B$45,'Reported Performance Table'!$D728='Master List'!$B$46,'Reported Performance Table'!$D728='Master List'!$B$47,'Reported Performance Table'!$D728='Master List'!$B$49,'Reported Performance Table'!$D728='Master List'!$B$51,'Reported Performance Table'!$D728='Master List'!$B$115,'Reported Performance Table'!$D728='Master List'!$B$118,'Reported Performance Table'!$D728='Master List'!$B$142)),"LUNA_Dimming","Dimming_Capability_and_Range"))</f>
        <v/>
      </c>
    </row>
    <row r="729" spans="1:12" x14ac:dyDescent="0.3">
      <c r="A729" s="49">
        <v>736</v>
      </c>
      <c r="B729" s="50"/>
      <c r="D729" s="21" t="e">
        <f>VLOOKUP('Reported Performance Table'!C729,'Master List'!$B$22:$C$41,2,FALSE)</f>
        <v>#N/A</v>
      </c>
      <c r="E729" t="e">
        <f>VLOOKUP('Reported Performance Table'!D729,'Master List'!$B$45:$C$143,2,FALSE)</f>
        <v>#N/A</v>
      </c>
      <c r="F729" t="e">
        <f>VLOOKUP('Reported Performance Table'!C729,'Master List'!$B$22:$D$42,3,FALSE)</f>
        <v>#N/A</v>
      </c>
      <c r="G729" s="94" t="e">
        <f>VLOOKUP('Reported Performance Table'!B729,'Master List'!$B$11:$D$19,3,FALSE)</f>
        <v>#N/A</v>
      </c>
      <c r="H729" t="e">
        <f t="shared" si="11"/>
        <v>#N/A</v>
      </c>
      <c r="I729" t="e">
        <f>IF(VLOOKUP('Reported Performance Table'!D729,'Master List'!$B$45:$D$143,3,FALSE)="","No",VLOOKUP('Reported Performance Table'!D729,'Master List'!$B$45:$D$143,3,FALSE))</f>
        <v>#N/A</v>
      </c>
      <c r="J729" s="169" t="str">
        <f>IF('Reported Performance Table'!D729="","",
  IF('Reported Performance Table'!E729="Yes",
   IF('Reported Performance Table'!F729="Premium","Premium_LUNA_CCT","LUNA_CCT"),
   IF('Reported Performance Table'!B729="Outdoor Luminaires",
    IF(OR('Reported Performance Table'!D729="Fuel Pump Canopy Luminaires",'Reported Performance Table'!D729="Sports Lighting"),
     IF('Reported Performance Table'!F729="Premium","Premium_Sports_and_Fuel_Pump_CCT", "Sports_and_Fuel_Pump_CCT"),
     IF('Reported Performance Table'!F729="Premium","Premium_Outdoor_CCT","Outdoor_CCT")),
    IF('Reported Performance Table'!F729="Premium","Premium_CCT","Reported_CCT"))))</f>
        <v/>
      </c>
      <c r="K729" t="str">
        <f>IF('Reported Performance Table'!D729="","",IF(J729="LUNA_CCT",VLOOKUP('Reported Performance Table'!D729,'Master List'!$B$45:$E$143,4,FALSE),"Reported_BUG"))</f>
        <v/>
      </c>
      <c r="L729" t="str">
        <f>IF('Reported Performance Table'!D729="","",IF(AND('Reported Performance Table'!$E729="Yes",OR('Reported Performance Table'!$D729='Master List'!$B$45,'Reported Performance Table'!$D729='Master List'!$B$46,'Reported Performance Table'!$D729='Master List'!$B$47,'Reported Performance Table'!$D729='Master List'!$B$49,'Reported Performance Table'!$D729='Master List'!$B$51,'Reported Performance Table'!$D729='Master List'!$B$115,'Reported Performance Table'!$D729='Master List'!$B$118,'Reported Performance Table'!$D729='Master List'!$B$142)),"LUNA_Dimming","Dimming_Capability_and_Range"))</f>
        <v/>
      </c>
    </row>
    <row r="730" spans="1:12" x14ac:dyDescent="0.3">
      <c r="A730" s="49">
        <v>737</v>
      </c>
      <c r="B730" s="50"/>
      <c r="D730" s="21" t="e">
        <f>VLOOKUP('Reported Performance Table'!C730,'Master List'!$B$22:$C$41,2,FALSE)</f>
        <v>#N/A</v>
      </c>
      <c r="E730" t="e">
        <f>VLOOKUP('Reported Performance Table'!D730,'Master List'!$B$45:$C$143,2,FALSE)</f>
        <v>#N/A</v>
      </c>
      <c r="F730" t="e">
        <f>VLOOKUP('Reported Performance Table'!C730,'Master List'!$B$22:$D$42,3,FALSE)</f>
        <v>#N/A</v>
      </c>
      <c r="G730" s="94" t="e">
        <f>VLOOKUP('Reported Performance Table'!B730,'Master List'!$B$11:$D$19,3,FALSE)</f>
        <v>#N/A</v>
      </c>
      <c r="H730" t="e">
        <f t="shared" si="11"/>
        <v>#N/A</v>
      </c>
      <c r="I730" t="e">
        <f>IF(VLOOKUP('Reported Performance Table'!D730,'Master List'!$B$45:$D$143,3,FALSE)="","No",VLOOKUP('Reported Performance Table'!D730,'Master List'!$B$45:$D$143,3,FALSE))</f>
        <v>#N/A</v>
      </c>
      <c r="J730" s="169" t="str">
        <f>IF('Reported Performance Table'!D730="","",
  IF('Reported Performance Table'!E730="Yes",
   IF('Reported Performance Table'!F730="Premium","Premium_LUNA_CCT","LUNA_CCT"),
   IF('Reported Performance Table'!B730="Outdoor Luminaires",
    IF(OR('Reported Performance Table'!D730="Fuel Pump Canopy Luminaires",'Reported Performance Table'!D730="Sports Lighting"),
     IF('Reported Performance Table'!F730="Premium","Premium_Sports_and_Fuel_Pump_CCT", "Sports_and_Fuel_Pump_CCT"),
     IF('Reported Performance Table'!F730="Premium","Premium_Outdoor_CCT","Outdoor_CCT")),
    IF('Reported Performance Table'!F730="Premium","Premium_CCT","Reported_CCT"))))</f>
        <v/>
      </c>
      <c r="K730" t="str">
        <f>IF('Reported Performance Table'!D730="","",IF(J730="LUNA_CCT",VLOOKUP('Reported Performance Table'!D730,'Master List'!$B$45:$E$143,4,FALSE),"Reported_BUG"))</f>
        <v/>
      </c>
      <c r="L730" t="str">
        <f>IF('Reported Performance Table'!D730="","",IF(AND('Reported Performance Table'!$E730="Yes",OR('Reported Performance Table'!$D730='Master List'!$B$45,'Reported Performance Table'!$D730='Master List'!$B$46,'Reported Performance Table'!$D730='Master List'!$B$47,'Reported Performance Table'!$D730='Master List'!$B$49,'Reported Performance Table'!$D730='Master List'!$B$51,'Reported Performance Table'!$D730='Master List'!$B$115,'Reported Performance Table'!$D730='Master List'!$B$118,'Reported Performance Table'!$D730='Master List'!$B$142)),"LUNA_Dimming","Dimming_Capability_and_Range"))</f>
        <v/>
      </c>
    </row>
    <row r="731" spans="1:12" x14ac:dyDescent="0.3">
      <c r="A731" s="49">
        <v>738</v>
      </c>
      <c r="B731" s="50"/>
      <c r="D731" s="21" t="e">
        <f>VLOOKUP('Reported Performance Table'!C731,'Master List'!$B$22:$C$41,2,FALSE)</f>
        <v>#N/A</v>
      </c>
      <c r="E731" t="e">
        <f>VLOOKUP('Reported Performance Table'!D731,'Master List'!$B$45:$C$143,2,FALSE)</f>
        <v>#N/A</v>
      </c>
      <c r="F731" t="e">
        <f>VLOOKUP('Reported Performance Table'!C731,'Master List'!$B$22:$D$42,3,FALSE)</f>
        <v>#N/A</v>
      </c>
      <c r="G731" s="94" t="e">
        <f>VLOOKUP('Reported Performance Table'!B731,'Master List'!$B$11:$D$19,3,FALSE)</f>
        <v>#N/A</v>
      </c>
      <c r="H731" t="e">
        <f t="shared" si="11"/>
        <v>#N/A</v>
      </c>
      <c r="I731" t="e">
        <f>IF(VLOOKUP('Reported Performance Table'!D731,'Master List'!$B$45:$D$143,3,FALSE)="","No",VLOOKUP('Reported Performance Table'!D731,'Master List'!$B$45:$D$143,3,FALSE))</f>
        <v>#N/A</v>
      </c>
      <c r="J731" s="169" t="str">
        <f>IF('Reported Performance Table'!D731="","",
  IF('Reported Performance Table'!E731="Yes",
   IF('Reported Performance Table'!F731="Premium","Premium_LUNA_CCT","LUNA_CCT"),
   IF('Reported Performance Table'!B731="Outdoor Luminaires",
    IF(OR('Reported Performance Table'!D731="Fuel Pump Canopy Luminaires",'Reported Performance Table'!D731="Sports Lighting"),
     IF('Reported Performance Table'!F731="Premium","Premium_Sports_and_Fuel_Pump_CCT", "Sports_and_Fuel_Pump_CCT"),
     IF('Reported Performance Table'!F731="Premium","Premium_Outdoor_CCT","Outdoor_CCT")),
    IF('Reported Performance Table'!F731="Premium","Premium_CCT","Reported_CCT"))))</f>
        <v/>
      </c>
      <c r="K731" t="str">
        <f>IF('Reported Performance Table'!D731="","",IF(J731="LUNA_CCT",VLOOKUP('Reported Performance Table'!D731,'Master List'!$B$45:$E$143,4,FALSE),"Reported_BUG"))</f>
        <v/>
      </c>
      <c r="L731" t="str">
        <f>IF('Reported Performance Table'!D731="","",IF(AND('Reported Performance Table'!$E731="Yes",OR('Reported Performance Table'!$D731='Master List'!$B$45,'Reported Performance Table'!$D731='Master List'!$B$46,'Reported Performance Table'!$D731='Master List'!$B$47,'Reported Performance Table'!$D731='Master List'!$B$49,'Reported Performance Table'!$D731='Master List'!$B$51,'Reported Performance Table'!$D731='Master List'!$B$115,'Reported Performance Table'!$D731='Master List'!$B$118,'Reported Performance Table'!$D731='Master List'!$B$142)),"LUNA_Dimming","Dimming_Capability_and_Range"))</f>
        <v/>
      </c>
    </row>
    <row r="732" spans="1:12" x14ac:dyDescent="0.3">
      <c r="A732" s="49">
        <v>739</v>
      </c>
      <c r="B732" s="50"/>
      <c r="D732" s="21" t="e">
        <f>VLOOKUP('Reported Performance Table'!C732,'Master List'!$B$22:$C$41,2,FALSE)</f>
        <v>#N/A</v>
      </c>
      <c r="E732" t="e">
        <f>VLOOKUP('Reported Performance Table'!D732,'Master List'!$B$45:$C$143,2,FALSE)</f>
        <v>#N/A</v>
      </c>
      <c r="F732" t="e">
        <f>VLOOKUP('Reported Performance Table'!C732,'Master List'!$B$22:$D$42,3,FALSE)</f>
        <v>#N/A</v>
      </c>
      <c r="G732" s="94" t="e">
        <f>VLOOKUP('Reported Performance Table'!B732,'Master List'!$B$11:$D$19,3,FALSE)</f>
        <v>#N/A</v>
      </c>
      <c r="H732" t="e">
        <f t="shared" si="11"/>
        <v>#N/A</v>
      </c>
      <c r="I732" t="e">
        <f>IF(VLOOKUP('Reported Performance Table'!D732,'Master List'!$B$45:$D$143,3,FALSE)="","No",VLOOKUP('Reported Performance Table'!D732,'Master List'!$B$45:$D$143,3,FALSE))</f>
        <v>#N/A</v>
      </c>
      <c r="J732" s="169" t="str">
        <f>IF('Reported Performance Table'!D732="","",
  IF('Reported Performance Table'!E732="Yes",
   IF('Reported Performance Table'!F732="Premium","Premium_LUNA_CCT","LUNA_CCT"),
   IF('Reported Performance Table'!B732="Outdoor Luminaires",
    IF(OR('Reported Performance Table'!D732="Fuel Pump Canopy Luminaires",'Reported Performance Table'!D732="Sports Lighting"),
     IF('Reported Performance Table'!F732="Premium","Premium_Sports_and_Fuel_Pump_CCT", "Sports_and_Fuel_Pump_CCT"),
     IF('Reported Performance Table'!F732="Premium","Premium_Outdoor_CCT","Outdoor_CCT")),
    IF('Reported Performance Table'!F732="Premium","Premium_CCT","Reported_CCT"))))</f>
        <v/>
      </c>
      <c r="K732" t="str">
        <f>IF('Reported Performance Table'!D732="","",IF(J732="LUNA_CCT",VLOOKUP('Reported Performance Table'!D732,'Master List'!$B$45:$E$143,4,FALSE),"Reported_BUG"))</f>
        <v/>
      </c>
      <c r="L732" t="str">
        <f>IF('Reported Performance Table'!D732="","",IF(AND('Reported Performance Table'!$E732="Yes",OR('Reported Performance Table'!$D732='Master List'!$B$45,'Reported Performance Table'!$D732='Master List'!$B$46,'Reported Performance Table'!$D732='Master List'!$B$47,'Reported Performance Table'!$D732='Master List'!$B$49,'Reported Performance Table'!$D732='Master List'!$B$51,'Reported Performance Table'!$D732='Master List'!$B$115,'Reported Performance Table'!$D732='Master List'!$B$118,'Reported Performance Table'!$D732='Master List'!$B$142)),"LUNA_Dimming","Dimming_Capability_and_Range"))</f>
        <v/>
      </c>
    </row>
    <row r="733" spans="1:12" x14ac:dyDescent="0.3">
      <c r="A733" s="49">
        <v>740</v>
      </c>
      <c r="B733" s="50"/>
      <c r="D733" s="21" t="e">
        <f>VLOOKUP('Reported Performance Table'!C733,'Master List'!$B$22:$C$41,2,FALSE)</f>
        <v>#N/A</v>
      </c>
      <c r="E733" t="e">
        <f>VLOOKUP('Reported Performance Table'!D733,'Master List'!$B$45:$C$143,2,FALSE)</f>
        <v>#N/A</v>
      </c>
      <c r="F733" t="e">
        <f>VLOOKUP('Reported Performance Table'!C733,'Master List'!$B$22:$D$42,3,FALSE)</f>
        <v>#N/A</v>
      </c>
      <c r="G733" s="94" t="e">
        <f>VLOOKUP('Reported Performance Table'!B733,'Master List'!$B$11:$D$19,3,FALSE)</f>
        <v>#N/A</v>
      </c>
      <c r="H733" t="e">
        <f t="shared" si="11"/>
        <v>#N/A</v>
      </c>
      <c r="I733" t="e">
        <f>IF(VLOOKUP('Reported Performance Table'!D733,'Master List'!$B$45:$D$143,3,FALSE)="","No",VLOOKUP('Reported Performance Table'!D733,'Master List'!$B$45:$D$143,3,FALSE))</f>
        <v>#N/A</v>
      </c>
      <c r="J733" s="169" t="str">
        <f>IF('Reported Performance Table'!D733="","",
  IF('Reported Performance Table'!E733="Yes",
   IF('Reported Performance Table'!F733="Premium","Premium_LUNA_CCT","LUNA_CCT"),
   IF('Reported Performance Table'!B733="Outdoor Luminaires",
    IF(OR('Reported Performance Table'!D733="Fuel Pump Canopy Luminaires",'Reported Performance Table'!D733="Sports Lighting"),
     IF('Reported Performance Table'!F733="Premium","Premium_Sports_and_Fuel_Pump_CCT", "Sports_and_Fuel_Pump_CCT"),
     IF('Reported Performance Table'!F733="Premium","Premium_Outdoor_CCT","Outdoor_CCT")),
    IF('Reported Performance Table'!F733="Premium","Premium_CCT","Reported_CCT"))))</f>
        <v/>
      </c>
      <c r="K733" t="str">
        <f>IF('Reported Performance Table'!D733="","",IF(J733="LUNA_CCT",VLOOKUP('Reported Performance Table'!D733,'Master List'!$B$45:$E$143,4,FALSE),"Reported_BUG"))</f>
        <v/>
      </c>
      <c r="L733" t="str">
        <f>IF('Reported Performance Table'!D733="","",IF(AND('Reported Performance Table'!$E733="Yes",OR('Reported Performance Table'!$D733='Master List'!$B$45,'Reported Performance Table'!$D733='Master List'!$B$46,'Reported Performance Table'!$D733='Master List'!$B$47,'Reported Performance Table'!$D733='Master List'!$B$49,'Reported Performance Table'!$D733='Master List'!$B$51,'Reported Performance Table'!$D733='Master List'!$B$115,'Reported Performance Table'!$D733='Master List'!$B$118,'Reported Performance Table'!$D733='Master List'!$B$142)),"LUNA_Dimming","Dimming_Capability_and_Range"))</f>
        <v/>
      </c>
    </row>
    <row r="734" spans="1:12" x14ac:dyDescent="0.3">
      <c r="A734" s="49">
        <v>741</v>
      </c>
      <c r="B734" s="50"/>
      <c r="D734" s="21" t="e">
        <f>VLOOKUP('Reported Performance Table'!C734,'Master List'!$B$22:$C$41,2,FALSE)</f>
        <v>#N/A</v>
      </c>
      <c r="E734" t="e">
        <f>VLOOKUP('Reported Performance Table'!D734,'Master List'!$B$45:$C$143,2,FALSE)</f>
        <v>#N/A</v>
      </c>
      <c r="F734" t="e">
        <f>VLOOKUP('Reported Performance Table'!C734,'Master List'!$B$22:$D$42,3,FALSE)</f>
        <v>#N/A</v>
      </c>
      <c r="G734" s="94" t="e">
        <f>VLOOKUP('Reported Performance Table'!B734,'Master List'!$B$11:$D$19,3,FALSE)</f>
        <v>#N/A</v>
      </c>
      <c r="H734" t="e">
        <f t="shared" si="11"/>
        <v>#N/A</v>
      </c>
      <c r="I734" t="e">
        <f>IF(VLOOKUP('Reported Performance Table'!D734,'Master List'!$B$45:$D$143,3,FALSE)="","No",VLOOKUP('Reported Performance Table'!D734,'Master List'!$B$45:$D$143,3,FALSE))</f>
        <v>#N/A</v>
      </c>
      <c r="J734" s="169" t="str">
        <f>IF('Reported Performance Table'!D734="","",
  IF('Reported Performance Table'!E734="Yes",
   IF('Reported Performance Table'!F734="Premium","Premium_LUNA_CCT","LUNA_CCT"),
   IF('Reported Performance Table'!B734="Outdoor Luminaires",
    IF(OR('Reported Performance Table'!D734="Fuel Pump Canopy Luminaires",'Reported Performance Table'!D734="Sports Lighting"),
     IF('Reported Performance Table'!F734="Premium","Premium_Sports_and_Fuel_Pump_CCT", "Sports_and_Fuel_Pump_CCT"),
     IF('Reported Performance Table'!F734="Premium","Premium_Outdoor_CCT","Outdoor_CCT")),
    IF('Reported Performance Table'!F734="Premium","Premium_CCT","Reported_CCT"))))</f>
        <v/>
      </c>
      <c r="K734" t="str">
        <f>IF('Reported Performance Table'!D734="","",IF(J734="LUNA_CCT",VLOOKUP('Reported Performance Table'!D734,'Master List'!$B$45:$E$143,4,FALSE),"Reported_BUG"))</f>
        <v/>
      </c>
      <c r="L734" t="str">
        <f>IF('Reported Performance Table'!D734="","",IF(AND('Reported Performance Table'!$E734="Yes",OR('Reported Performance Table'!$D734='Master List'!$B$45,'Reported Performance Table'!$D734='Master List'!$B$46,'Reported Performance Table'!$D734='Master List'!$B$47,'Reported Performance Table'!$D734='Master List'!$B$49,'Reported Performance Table'!$D734='Master List'!$B$51,'Reported Performance Table'!$D734='Master List'!$B$115,'Reported Performance Table'!$D734='Master List'!$B$118,'Reported Performance Table'!$D734='Master List'!$B$142)),"LUNA_Dimming","Dimming_Capability_and_Range"))</f>
        <v/>
      </c>
    </row>
    <row r="735" spans="1:12" x14ac:dyDescent="0.3">
      <c r="A735" s="49">
        <v>742</v>
      </c>
      <c r="B735" s="50"/>
      <c r="D735" s="21" t="e">
        <f>VLOOKUP('Reported Performance Table'!C735,'Master List'!$B$22:$C$41,2,FALSE)</f>
        <v>#N/A</v>
      </c>
      <c r="E735" t="e">
        <f>VLOOKUP('Reported Performance Table'!D735,'Master List'!$B$45:$C$143,2,FALSE)</f>
        <v>#N/A</v>
      </c>
      <c r="F735" t="e">
        <f>VLOOKUP('Reported Performance Table'!C735,'Master List'!$B$22:$D$42,3,FALSE)</f>
        <v>#N/A</v>
      </c>
      <c r="G735" s="94" t="e">
        <f>VLOOKUP('Reported Performance Table'!B735,'Master List'!$B$11:$D$19,3,FALSE)</f>
        <v>#N/A</v>
      </c>
      <c r="H735" t="e">
        <f t="shared" si="11"/>
        <v>#N/A</v>
      </c>
      <c r="I735" t="e">
        <f>IF(VLOOKUP('Reported Performance Table'!D735,'Master List'!$B$45:$D$143,3,FALSE)="","No",VLOOKUP('Reported Performance Table'!D735,'Master List'!$B$45:$D$143,3,FALSE))</f>
        <v>#N/A</v>
      </c>
      <c r="J735" s="169" t="str">
        <f>IF('Reported Performance Table'!D735="","",
  IF('Reported Performance Table'!E735="Yes",
   IF('Reported Performance Table'!F735="Premium","Premium_LUNA_CCT","LUNA_CCT"),
   IF('Reported Performance Table'!B735="Outdoor Luminaires",
    IF(OR('Reported Performance Table'!D735="Fuel Pump Canopy Luminaires",'Reported Performance Table'!D735="Sports Lighting"),
     IF('Reported Performance Table'!F735="Premium","Premium_Sports_and_Fuel_Pump_CCT", "Sports_and_Fuel_Pump_CCT"),
     IF('Reported Performance Table'!F735="Premium","Premium_Outdoor_CCT","Outdoor_CCT")),
    IF('Reported Performance Table'!F735="Premium","Premium_CCT","Reported_CCT"))))</f>
        <v/>
      </c>
      <c r="K735" t="str">
        <f>IF('Reported Performance Table'!D735="","",IF(J735="LUNA_CCT",VLOOKUP('Reported Performance Table'!D735,'Master List'!$B$45:$E$143,4,FALSE),"Reported_BUG"))</f>
        <v/>
      </c>
      <c r="L735" t="str">
        <f>IF('Reported Performance Table'!D735="","",IF(AND('Reported Performance Table'!$E735="Yes",OR('Reported Performance Table'!$D735='Master List'!$B$45,'Reported Performance Table'!$D735='Master List'!$B$46,'Reported Performance Table'!$D735='Master List'!$B$47,'Reported Performance Table'!$D735='Master List'!$B$49,'Reported Performance Table'!$D735='Master List'!$B$51,'Reported Performance Table'!$D735='Master List'!$B$115,'Reported Performance Table'!$D735='Master List'!$B$118,'Reported Performance Table'!$D735='Master List'!$B$142)),"LUNA_Dimming","Dimming_Capability_and_Range"))</f>
        <v/>
      </c>
    </row>
    <row r="736" spans="1:12" x14ac:dyDescent="0.3">
      <c r="A736" s="49">
        <v>743</v>
      </c>
      <c r="B736" s="50"/>
      <c r="D736" s="21" t="e">
        <f>VLOOKUP('Reported Performance Table'!C736,'Master List'!$B$22:$C$41,2,FALSE)</f>
        <v>#N/A</v>
      </c>
      <c r="E736" t="e">
        <f>VLOOKUP('Reported Performance Table'!D736,'Master List'!$B$45:$C$143,2,FALSE)</f>
        <v>#N/A</v>
      </c>
      <c r="F736" t="e">
        <f>VLOOKUP('Reported Performance Table'!C736,'Master List'!$B$22:$D$42,3,FALSE)</f>
        <v>#N/A</v>
      </c>
      <c r="G736" s="94" t="e">
        <f>VLOOKUP('Reported Performance Table'!B736,'Master List'!$B$11:$D$19,3,FALSE)</f>
        <v>#N/A</v>
      </c>
      <c r="H736" t="e">
        <f t="shared" si="11"/>
        <v>#N/A</v>
      </c>
      <c r="I736" t="e">
        <f>IF(VLOOKUP('Reported Performance Table'!D736,'Master List'!$B$45:$D$143,3,FALSE)="","No",VLOOKUP('Reported Performance Table'!D736,'Master List'!$B$45:$D$143,3,FALSE))</f>
        <v>#N/A</v>
      </c>
      <c r="J736" s="169" t="str">
        <f>IF('Reported Performance Table'!D736="","",
  IF('Reported Performance Table'!E736="Yes",
   IF('Reported Performance Table'!F736="Premium","Premium_LUNA_CCT","LUNA_CCT"),
   IF('Reported Performance Table'!B736="Outdoor Luminaires",
    IF(OR('Reported Performance Table'!D736="Fuel Pump Canopy Luminaires",'Reported Performance Table'!D736="Sports Lighting"),
     IF('Reported Performance Table'!F736="Premium","Premium_Sports_and_Fuel_Pump_CCT", "Sports_and_Fuel_Pump_CCT"),
     IF('Reported Performance Table'!F736="Premium","Premium_Outdoor_CCT","Outdoor_CCT")),
    IF('Reported Performance Table'!F736="Premium","Premium_CCT","Reported_CCT"))))</f>
        <v/>
      </c>
      <c r="K736" t="str">
        <f>IF('Reported Performance Table'!D736="","",IF(J736="LUNA_CCT",VLOOKUP('Reported Performance Table'!D736,'Master List'!$B$45:$E$143,4,FALSE),"Reported_BUG"))</f>
        <v/>
      </c>
      <c r="L736" t="str">
        <f>IF('Reported Performance Table'!D736="","",IF(AND('Reported Performance Table'!$E736="Yes",OR('Reported Performance Table'!$D736='Master List'!$B$45,'Reported Performance Table'!$D736='Master List'!$B$46,'Reported Performance Table'!$D736='Master List'!$B$47,'Reported Performance Table'!$D736='Master List'!$B$49,'Reported Performance Table'!$D736='Master List'!$B$51,'Reported Performance Table'!$D736='Master List'!$B$115,'Reported Performance Table'!$D736='Master List'!$B$118,'Reported Performance Table'!$D736='Master List'!$B$142)),"LUNA_Dimming","Dimming_Capability_and_Range"))</f>
        <v/>
      </c>
    </row>
    <row r="737" spans="1:12" x14ac:dyDescent="0.3">
      <c r="A737" s="49">
        <v>744</v>
      </c>
      <c r="B737" s="50"/>
      <c r="D737" s="21" t="e">
        <f>VLOOKUP('Reported Performance Table'!C737,'Master List'!$B$22:$C$41,2,FALSE)</f>
        <v>#N/A</v>
      </c>
      <c r="E737" t="e">
        <f>VLOOKUP('Reported Performance Table'!D737,'Master List'!$B$45:$C$143,2,FALSE)</f>
        <v>#N/A</v>
      </c>
      <c r="F737" t="e">
        <f>VLOOKUP('Reported Performance Table'!C737,'Master List'!$B$22:$D$42,3,FALSE)</f>
        <v>#N/A</v>
      </c>
      <c r="G737" s="94" t="e">
        <f>VLOOKUP('Reported Performance Table'!B737,'Master List'!$B$11:$D$19,3,FALSE)</f>
        <v>#N/A</v>
      </c>
      <c r="H737" t="e">
        <f t="shared" si="11"/>
        <v>#N/A</v>
      </c>
      <c r="I737" t="e">
        <f>IF(VLOOKUP('Reported Performance Table'!D737,'Master List'!$B$45:$D$143,3,FALSE)="","No",VLOOKUP('Reported Performance Table'!D737,'Master List'!$B$45:$D$143,3,FALSE))</f>
        <v>#N/A</v>
      </c>
      <c r="J737" s="169" t="str">
        <f>IF('Reported Performance Table'!D737="","",
  IF('Reported Performance Table'!E737="Yes",
   IF('Reported Performance Table'!F737="Premium","Premium_LUNA_CCT","LUNA_CCT"),
   IF('Reported Performance Table'!B737="Outdoor Luminaires",
    IF(OR('Reported Performance Table'!D737="Fuel Pump Canopy Luminaires",'Reported Performance Table'!D737="Sports Lighting"),
     IF('Reported Performance Table'!F737="Premium","Premium_Sports_and_Fuel_Pump_CCT", "Sports_and_Fuel_Pump_CCT"),
     IF('Reported Performance Table'!F737="Premium","Premium_Outdoor_CCT","Outdoor_CCT")),
    IF('Reported Performance Table'!F737="Premium","Premium_CCT","Reported_CCT"))))</f>
        <v/>
      </c>
      <c r="K737" t="str">
        <f>IF('Reported Performance Table'!D737="","",IF(J737="LUNA_CCT",VLOOKUP('Reported Performance Table'!D737,'Master List'!$B$45:$E$143,4,FALSE),"Reported_BUG"))</f>
        <v/>
      </c>
      <c r="L737" t="str">
        <f>IF('Reported Performance Table'!D737="","",IF(AND('Reported Performance Table'!$E737="Yes",OR('Reported Performance Table'!$D737='Master List'!$B$45,'Reported Performance Table'!$D737='Master List'!$B$46,'Reported Performance Table'!$D737='Master List'!$B$47,'Reported Performance Table'!$D737='Master List'!$B$49,'Reported Performance Table'!$D737='Master List'!$B$51,'Reported Performance Table'!$D737='Master List'!$B$115,'Reported Performance Table'!$D737='Master List'!$B$118,'Reported Performance Table'!$D737='Master List'!$B$142)),"LUNA_Dimming","Dimming_Capability_and_Range"))</f>
        <v/>
      </c>
    </row>
    <row r="738" spans="1:12" x14ac:dyDescent="0.3">
      <c r="A738" s="49">
        <v>745</v>
      </c>
      <c r="B738" s="50"/>
      <c r="D738" s="21" t="e">
        <f>VLOOKUP('Reported Performance Table'!C738,'Master List'!$B$22:$C$41,2,FALSE)</f>
        <v>#N/A</v>
      </c>
      <c r="E738" t="e">
        <f>VLOOKUP('Reported Performance Table'!D738,'Master List'!$B$45:$C$143,2,FALSE)</f>
        <v>#N/A</v>
      </c>
      <c r="F738" t="e">
        <f>VLOOKUP('Reported Performance Table'!C738,'Master List'!$B$22:$D$42,3,FALSE)</f>
        <v>#N/A</v>
      </c>
      <c r="G738" s="94" t="e">
        <f>VLOOKUP('Reported Performance Table'!B738,'Master List'!$B$11:$D$19,3,FALSE)</f>
        <v>#N/A</v>
      </c>
      <c r="H738" t="e">
        <f t="shared" si="11"/>
        <v>#N/A</v>
      </c>
      <c r="I738" t="e">
        <f>IF(VLOOKUP('Reported Performance Table'!D738,'Master List'!$B$45:$D$143,3,FALSE)="","No",VLOOKUP('Reported Performance Table'!D738,'Master List'!$B$45:$D$143,3,FALSE))</f>
        <v>#N/A</v>
      </c>
      <c r="J738" s="169" t="str">
        <f>IF('Reported Performance Table'!D738="","",
  IF('Reported Performance Table'!E738="Yes",
   IF('Reported Performance Table'!F738="Premium","Premium_LUNA_CCT","LUNA_CCT"),
   IF('Reported Performance Table'!B738="Outdoor Luminaires",
    IF(OR('Reported Performance Table'!D738="Fuel Pump Canopy Luminaires",'Reported Performance Table'!D738="Sports Lighting"),
     IF('Reported Performance Table'!F738="Premium","Premium_Sports_and_Fuel_Pump_CCT", "Sports_and_Fuel_Pump_CCT"),
     IF('Reported Performance Table'!F738="Premium","Premium_Outdoor_CCT","Outdoor_CCT")),
    IF('Reported Performance Table'!F738="Premium","Premium_CCT","Reported_CCT"))))</f>
        <v/>
      </c>
      <c r="K738" t="str">
        <f>IF('Reported Performance Table'!D738="","",IF(J738="LUNA_CCT",VLOOKUP('Reported Performance Table'!D738,'Master List'!$B$45:$E$143,4,FALSE),"Reported_BUG"))</f>
        <v/>
      </c>
      <c r="L738" t="str">
        <f>IF('Reported Performance Table'!D738="","",IF(AND('Reported Performance Table'!$E738="Yes",OR('Reported Performance Table'!$D738='Master List'!$B$45,'Reported Performance Table'!$D738='Master List'!$B$46,'Reported Performance Table'!$D738='Master List'!$B$47,'Reported Performance Table'!$D738='Master List'!$B$49,'Reported Performance Table'!$D738='Master List'!$B$51,'Reported Performance Table'!$D738='Master List'!$B$115,'Reported Performance Table'!$D738='Master List'!$B$118,'Reported Performance Table'!$D738='Master List'!$B$142)),"LUNA_Dimming","Dimming_Capability_and_Range"))</f>
        <v/>
      </c>
    </row>
    <row r="739" spans="1:12" x14ac:dyDescent="0.3">
      <c r="A739" s="49">
        <v>746</v>
      </c>
      <c r="B739" s="50"/>
      <c r="D739" s="21" t="e">
        <f>VLOOKUP('Reported Performance Table'!C739,'Master List'!$B$22:$C$41,2,FALSE)</f>
        <v>#N/A</v>
      </c>
      <c r="E739" t="e">
        <f>VLOOKUP('Reported Performance Table'!D739,'Master List'!$B$45:$C$143,2,FALSE)</f>
        <v>#N/A</v>
      </c>
      <c r="F739" t="e">
        <f>VLOOKUP('Reported Performance Table'!C739,'Master List'!$B$22:$D$42,3,FALSE)</f>
        <v>#N/A</v>
      </c>
      <c r="G739" s="94" t="e">
        <f>VLOOKUP('Reported Performance Table'!B739,'Master List'!$B$11:$D$19,3,FALSE)</f>
        <v>#N/A</v>
      </c>
      <c r="H739" t="e">
        <f t="shared" si="11"/>
        <v>#N/A</v>
      </c>
      <c r="I739" t="e">
        <f>IF(VLOOKUP('Reported Performance Table'!D739,'Master List'!$B$45:$D$143,3,FALSE)="","No",VLOOKUP('Reported Performance Table'!D739,'Master List'!$B$45:$D$143,3,FALSE))</f>
        <v>#N/A</v>
      </c>
      <c r="J739" s="169" t="str">
        <f>IF('Reported Performance Table'!D739="","",
  IF('Reported Performance Table'!E739="Yes",
   IF('Reported Performance Table'!F739="Premium","Premium_LUNA_CCT","LUNA_CCT"),
   IF('Reported Performance Table'!B739="Outdoor Luminaires",
    IF(OR('Reported Performance Table'!D739="Fuel Pump Canopy Luminaires",'Reported Performance Table'!D739="Sports Lighting"),
     IF('Reported Performance Table'!F739="Premium","Premium_Sports_and_Fuel_Pump_CCT", "Sports_and_Fuel_Pump_CCT"),
     IF('Reported Performance Table'!F739="Premium","Premium_Outdoor_CCT","Outdoor_CCT")),
    IF('Reported Performance Table'!F739="Premium","Premium_CCT","Reported_CCT"))))</f>
        <v/>
      </c>
      <c r="K739" t="str">
        <f>IF('Reported Performance Table'!D739="","",IF(J739="LUNA_CCT",VLOOKUP('Reported Performance Table'!D739,'Master List'!$B$45:$E$143,4,FALSE),"Reported_BUG"))</f>
        <v/>
      </c>
      <c r="L739" t="str">
        <f>IF('Reported Performance Table'!D739="","",IF(AND('Reported Performance Table'!$E739="Yes",OR('Reported Performance Table'!$D739='Master List'!$B$45,'Reported Performance Table'!$D739='Master List'!$B$46,'Reported Performance Table'!$D739='Master List'!$B$47,'Reported Performance Table'!$D739='Master List'!$B$49,'Reported Performance Table'!$D739='Master List'!$B$51,'Reported Performance Table'!$D739='Master List'!$B$115,'Reported Performance Table'!$D739='Master List'!$B$118,'Reported Performance Table'!$D739='Master List'!$B$142)),"LUNA_Dimming","Dimming_Capability_and_Range"))</f>
        <v/>
      </c>
    </row>
    <row r="740" spans="1:12" x14ac:dyDescent="0.3">
      <c r="A740" s="49">
        <v>747</v>
      </c>
      <c r="B740" s="50"/>
      <c r="D740" s="21" t="e">
        <f>VLOOKUP('Reported Performance Table'!C740,'Master List'!$B$22:$C$41,2,FALSE)</f>
        <v>#N/A</v>
      </c>
      <c r="E740" t="e">
        <f>VLOOKUP('Reported Performance Table'!D740,'Master List'!$B$45:$C$143,2,FALSE)</f>
        <v>#N/A</v>
      </c>
      <c r="F740" t="e">
        <f>VLOOKUP('Reported Performance Table'!C740,'Master List'!$B$22:$D$42,3,FALSE)</f>
        <v>#N/A</v>
      </c>
      <c r="G740" s="94" t="e">
        <f>VLOOKUP('Reported Performance Table'!B740,'Master List'!$B$11:$D$19,3,FALSE)</f>
        <v>#N/A</v>
      </c>
      <c r="H740" t="e">
        <f t="shared" si="11"/>
        <v>#N/A</v>
      </c>
      <c r="I740" t="e">
        <f>IF(VLOOKUP('Reported Performance Table'!D740,'Master List'!$B$45:$D$143,3,FALSE)="","No",VLOOKUP('Reported Performance Table'!D740,'Master List'!$B$45:$D$143,3,FALSE))</f>
        <v>#N/A</v>
      </c>
      <c r="J740" s="169" t="str">
        <f>IF('Reported Performance Table'!D740="","",
  IF('Reported Performance Table'!E740="Yes",
   IF('Reported Performance Table'!F740="Premium","Premium_LUNA_CCT","LUNA_CCT"),
   IF('Reported Performance Table'!B740="Outdoor Luminaires",
    IF(OR('Reported Performance Table'!D740="Fuel Pump Canopy Luminaires",'Reported Performance Table'!D740="Sports Lighting"),
     IF('Reported Performance Table'!F740="Premium","Premium_Sports_and_Fuel_Pump_CCT", "Sports_and_Fuel_Pump_CCT"),
     IF('Reported Performance Table'!F740="Premium","Premium_Outdoor_CCT","Outdoor_CCT")),
    IF('Reported Performance Table'!F740="Premium","Premium_CCT","Reported_CCT"))))</f>
        <v/>
      </c>
      <c r="K740" t="str">
        <f>IF('Reported Performance Table'!D740="","",IF(J740="LUNA_CCT",VLOOKUP('Reported Performance Table'!D740,'Master List'!$B$45:$E$143,4,FALSE),"Reported_BUG"))</f>
        <v/>
      </c>
      <c r="L740" t="str">
        <f>IF('Reported Performance Table'!D740="","",IF(AND('Reported Performance Table'!$E740="Yes",OR('Reported Performance Table'!$D740='Master List'!$B$45,'Reported Performance Table'!$D740='Master List'!$B$46,'Reported Performance Table'!$D740='Master List'!$B$47,'Reported Performance Table'!$D740='Master List'!$B$49,'Reported Performance Table'!$D740='Master List'!$B$51,'Reported Performance Table'!$D740='Master List'!$B$115,'Reported Performance Table'!$D740='Master List'!$B$118,'Reported Performance Table'!$D740='Master List'!$B$142)),"LUNA_Dimming","Dimming_Capability_and_Range"))</f>
        <v/>
      </c>
    </row>
    <row r="741" spans="1:12" x14ac:dyDescent="0.3">
      <c r="A741" s="49">
        <v>748</v>
      </c>
      <c r="B741" s="50"/>
      <c r="D741" s="21" t="e">
        <f>VLOOKUP('Reported Performance Table'!C741,'Master List'!$B$22:$C$41,2,FALSE)</f>
        <v>#N/A</v>
      </c>
      <c r="E741" t="e">
        <f>VLOOKUP('Reported Performance Table'!D741,'Master List'!$B$45:$C$143,2,FALSE)</f>
        <v>#N/A</v>
      </c>
      <c r="F741" t="e">
        <f>VLOOKUP('Reported Performance Table'!C741,'Master List'!$B$22:$D$42,3,FALSE)</f>
        <v>#N/A</v>
      </c>
      <c r="G741" s="94" t="e">
        <f>VLOOKUP('Reported Performance Table'!B741,'Master List'!$B$11:$D$19,3,FALSE)</f>
        <v>#N/A</v>
      </c>
      <c r="H741" t="e">
        <f t="shared" si="11"/>
        <v>#N/A</v>
      </c>
      <c r="I741" t="e">
        <f>IF(VLOOKUP('Reported Performance Table'!D741,'Master List'!$B$45:$D$143,3,FALSE)="","No",VLOOKUP('Reported Performance Table'!D741,'Master List'!$B$45:$D$143,3,FALSE))</f>
        <v>#N/A</v>
      </c>
      <c r="J741" s="169" t="str">
        <f>IF('Reported Performance Table'!D741="","",
  IF('Reported Performance Table'!E741="Yes",
   IF('Reported Performance Table'!F741="Premium","Premium_LUNA_CCT","LUNA_CCT"),
   IF('Reported Performance Table'!B741="Outdoor Luminaires",
    IF(OR('Reported Performance Table'!D741="Fuel Pump Canopy Luminaires",'Reported Performance Table'!D741="Sports Lighting"),
     IF('Reported Performance Table'!F741="Premium","Premium_Sports_and_Fuel_Pump_CCT", "Sports_and_Fuel_Pump_CCT"),
     IF('Reported Performance Table'!F741="Premium","Premium_Outdoor_CCT","Outdoor_CCT")),
    IF('Reported Performance Table'!F741="Premium","Premium_CCT","Reported_CCT"))))</f>
        <v/>
      </c>
      <c r="K741" t="str">
        <f>IF('Reported Performance Table'!D741="","",IF(J741="LUNA_CCT",VLOOKUP('Reported Performance Table'!D741,'Master List'!$B$45:$E$143,4,FALSE),"Reported_BUG"))</f>
        <v/>
      </c>
      <c r="L741" t="str">
        <f>IF('Reported Performance Table'!D741="","",IF(AND('Reported Performance Table'!$E741="Yes",OR('Reported Performance Table'!$D741='Master List'!$B$45,'Reported Performance Table'!$D741='Master List'!$B$46,'Reported Performance Table'!$D741='Master List'!$B$47,'Reported Performance Table'!$D741='Master List'!$B$49,'Reported Performance Table'!$D741='Master List'!$B$51,'Reported Performance Table'!$D741='Master List'!$B$115,'Reported Performance Table'!$D741='Master List'!$B$118,'Reported Performance Table'!$D741='Master List'!$B$142)),"LUNA_Dimming","Dimming_Capability_and_Range"))</f>
        <v/>
      </c>
    </row>
    <row r="742" spans="1:12" x14ac:dyDescent="0.3">
      <c r="A742" s="49">
        <v>749</v>
      </c>
      <c r="B742" s="50"/>
      <c r="D742" s="21" t="e">
        <f>VLOOKUP('Reported Performance Table'!C742,'Master List'!$B$22:$C$41,2,FALSE)</f>
        <v>#N/A</v>
      </c>
      <c r="E742" t="e">
        <f>VLOOKUP('Reported Performance Table'!D742,'Master List'!$B$45:$C$143,2,FALSE)</f>
        <v>#N/A</v>
      </c>
      <c r="F742" t="e">
        <f>VLOOKUP('Reported Performance Table'!C742,'Master List'!$B$22:$D$42,3,FALSE)</f>
        <v>#N/A</v>
      </c>
      <c r="G742" s="94" t="e">
        <f>VLOOKUP('Reported Performance Table'!B742,'Master List'!$B$11:$D$19,3,FALSE)</f>
        <v>#N/A</v>
      </c>
      <c r="H742" t="e">
        <f t="shared" si="11"/>
        <v>#N/A</v>
      </c>
      <c r="I742" t="e">
        <f>IF(VLOOKUP('Reported Performance Table'!D742,'Master List'!$B$45:$D$143,3,FALSE)="","No",VLOOKUP('Reported Performance Table'!D742,'Master List'!$B$45:$D$143,3,FALSE))</f>
        <v>#N/A</v>
      </c>
      <c r="J742" s="169" t="str">
        <f>IF('Reported Performance Table'!D742="","",
  IF('Reported Performance Table'!E742="Yes",
   IF('Reported Performance Table'!F742="Premium","Premium_LUNA_CCT","LUNA_CCT"),
   IF('Reported Performance Table'!B742="Outdoor Luminaires",
    IF(OR('Reported Performance Table'!D742="Fuel Pump Canopy Luminaires",'Reported Performance Table'!D742="Sports Lighting"),
     IF('Reported Performance Table'!F742="Premium","Premium_Sports_and_Fuel_Pump_CCT", "Sports_and_Fuel_Pump_CCT"),
     IF('Reported Performance Table'!F742="Premium","Premium_Outdoor_CCT","Outdoor_CCT")),
    IF('Reported Performance Table'!F742="Premium","Premium_CCT","Reported_CCT"))))</f>
        <v/>
      </c>
      <c r="K742" t="str">
        <f>IF('Reported Performance Table'!D742="","",IF(J742="LUNA_CCT",VLOOKUP('Reported Performance Table'!D742,'Master List'!$B$45:$E$143,4,FALSE),"Reported_BUG"))</f>
        <v/>
      </c>
      <c r="L742" t="str">
        <f>IF('Reported Performance Table'!D742="","",IF(AND('Reported Performance Table'!$E742="Yes",OR('Reported Performance Table'!$D742='Master List'!$B$45,'Reported Performance Table'!$D742='Master List'!$B$46,'Reported Performance Table'!$D742='Master List'!$B$47,'Reported Performance Table'!$D742='Master List'!$B$49,'Reported Performance Table'!$D742='Master List'!$B$51,'Reported Performance Table'!$D742='Master List'!$B$115,'Reported Performance Table'!$D742='Master List'!$B$118,'Reported Performance Table'!$D742='Master List'!$B$142)),"LUNA_Dimming","Dimming_Capability_and_Range"))</f>
        <v/>
      </c>
    </row>
    <row r="743" spans="1:12" x14ac:dyDescent="0.3">
      <c r="A743" s="49">
        <v>750</v>
      </c>
      <c r="B743" s="50"/>
      <c r="D743" s="21" t="e">
        <f>VLOOKUP('Reported Performance Table'!C743,'Master List'!$B$22:$C$41,2,FALSE)</f>
        <v>#N/A</v>
      </c>
      <c r="E743" t="e">
        <f>VLOOKUP('Reported Performance Table'!D743,'Master List'!$B$45:$C$143,2,FALSE)</f>
        <v>#N/A</v>
      </c>
      <c r="F743" t="e">
        <f>VLOOKUP('Reported Performance Table'!C743,'Master List'!$B$22:$D$42,3,FALSE)</f>
        <v>#N/A</v>
      </c>
      <c r="G743" s="94" t="e">
        <f>VLOOKUP('Reported Performance Table'!B743,'Master List'!$B$11:$D$19,3,FALSE)</f>
        <v>#N/A</v>
      </c>
      <c r="H743" t="e">
        <f t="shared" si="11"/>
        <v>#N/A</v>
      </c>
      <c r="I743" t="e">
        <f>IF(VLOOKUP('Reported Performance Table'!D743,'Master List'!$B$45:$D$143,3,FALSE)="","No",VLOOKUP('Reported Performance Table'!D743,'Master List'!$B$45:$D$143,3,FALSE))</f>
        <v>#N/A</v>
      </c>
      <c r="J743" s="169" t="str">
        <f>IF('Reported Performance Table'!D743="","",
  IF('Reported Performance Table'!E743="Yes",
   IF('Reported Performance Table'!F743="Premium","Premium_LUNA_CCT","LUNA_CCT"),
   IF('Reported Performance Table'!B743="Outdoor Luminaires",
    IF(OR('Reported Performance Table'!D743="Fuel Pump Canopy Luminaires",'Reported Performance Table'!D743="Sports Lighting"),
     IF('Reported Performance Table'!F743="Premium","Premium_Sports_and_Fuel_Pump_CCT", "Sports_and_Fuel_Pump_CCT"),
     IF('Reported Performance Table'!F743="Premium","Premium_Outdoor_CCT","Outdoor_CCT")),
    IF('Reported Performance Table'!F743="Premium","Premium_CCT","Reported_CCT"))))</f>
        <v/>
      </c>
      <c r="K743" t="str">
        <f>IF('Reported Performance Table'!D743="","",IF(J743="LUNA_CCT",VLOOKUP('Reported Performance Table'!D743,'Master List'!$B$45:$E$143,4,FALSE),"Reported_BUG"))</f>
        <v/>
      </c>
      <c r="L743" t="str">
        <f>IF('Reported Performance Table'!D743="","",IF(AND('Reported Performance Table'!$E743="Yes",OR('Reported Performance Table'!$D743='Master List'!$B$45,'Reported Performance Table'!$D743='Master List'!$B$46,'Reported Performance Table'!$D743='Master List'!$B$47,'Reported Performance Table'!$D743='Master List'!$B$49,'Reported Performance Table'!$D743='Master List'!$B$51,'Reported Performance Table'!$D743='Master List'!$B$115,'Reported Performance Table'!$D743='Master List'!$B$118,'Reported Performance Table'!$D743='Master List'!$B$142)),"LUNA_Dimming","Dimming_Capability_and_Range"))</f>
        <v/>
      </c>
    </row>
    <row r="744" spans="1:12" x14ac:dyDescent="0.3">
      <c r="A744" s="49">
        <v>751</v>
      </c>
      <c r="B744" s="50"/>
      <c r="D744" s="21" t="e">
        <f>VLOOKUP('Reported Performance Table'!C744,'Master List'!$B$22:$C$41,2,FALSE)</f>
        <v>#N/A</v>
      </c>
      <c r="E744" t="e">
        <f>VLOOKUP('Reported Performance Table'!D744,'Master List'!$B$45:$C$143,2,FALSE)</f>
        <v>#N/A</v>
      </c>
      <c r="F744" t="e">
        <f>VLOOKUP('Reported Performance Table'!C744,'Master List'!$B$22:$D$42,3,FALSE)</f>
        <v>#N/A</v>
      </c>
      <c r="G744" s="94" t="e">
        <f>VLOOKUP('Reported Performance Table'!B744,'Master List'!$B$11:$D$19,3,FALSE)</f>
        <v>#N/A</v>
      </c>
      <c r="H744" t="e">
        <f t="shared" si="11"/>
        <v>#N/A</v>
      </c>
      <c r="I744" t="e">
        <f>IF(VLOOKUP('Reported Performance Table'!D744,'Master List'!$B$45:$D$143,3,FALSE)="","No",VLOOKUP('Reported Performance Table'!D744,'Master List'!$B$45:$D$143,3,FALSE))</f>
        <v>#N/A</v>
      </c>
      <c r="J744" s="169" t="str">
        <f>IF('Reported Performance Table'!D744="","",
  IF('Reported Performance Table'!E744="Yes",
   IF('Reported Performance Table'!F744="Premium","Premium_LUNA_CCT","LUNA_CCT"),
   IF('Reported Performance Table'!B744="Outdoor Luminaires",
    IF(OR('Reported Performance Table'!D744="Fuel Pump Canopy Luminaires",'Reported Performance Table'!D744="Sports Lighting"),
     IF('Reported Performance Table'!F744="Premium","Premium_Sports_and_Fuel_Pump_CCT", "Sports_and_Fuel_Pump_CCT"),
     IF('Reported Performance Table'!F744="Premium","Premium_Outdoor_CCT","Outdoor_CCT")),
    IF('Reported Performance Table'!F744="Premium","Premium_CCT","Reported_CCT"))))</f>
        <v/>
      </c>
      <c r="K744" t="str">
        <f>IF('Reported Performance Table'!D744="","",IF(J744="LUNA_CCT",VLOOKUP('Reported Performance Table'!D744,'Master List'!$B$45:$E$143,4,FALSE),"Reported_BUG"))</f>
        <v/>
      </c>
      <c r="L744" t="str">
        <f>IF('Reported Performance Table'!D744="","",IF(AND('Reported Performance Table'!$E744="Yes",OR('Reported Performance Table'!$D744='Master List'!$B$45,'Reported Performance Table'!$D744='Master List'!$B$46,'Reported Performance Table'!$D744='Master List'!$B$47,'Reported Performance Table'!$D744='Master List'!$B$49,'Reported Performance Table'!$D744='Master List'!$B$51,'Reported Performance Table'!$D744='Master List'!$B$115,'Reported Performance Table'!$D744='Master List'!$B$118,'Reported Performance Table'!$D744='Master List'!$B$142)),"LUNA_Dimming","Dimming_Capability_and_Range"))</f>
        <v/>
      </c>
    </row>
    <row r="745" spans="1:12" x14ac:dyDescent="0.3">
      <c r="A745" s="49">
        <v>752</v>
      </c>
      <c r="B745" s="50"/>
      <c r="D745" s="21" t="e">
        <f>VLOOKUP('Reported Performance Table'!C745,'Master List'!$B$22:$C$41,2,FALSE)</f>
        <v>#N/A</v>
      </c>
      <c r="E745" t="e">
        <f>VLOOKUP('Reported Performance Table'!D745,'Master List'!$B$45:$C$143,2,FALSE)</f>
        <v>#N/A</v>
      </c>
      <c r="F745" t="e">
        <f>VLOOKUP('Reported Performance Table'!C745,'Master List'!$B$22:$D$42,3,FALSE)</f>
        <v>#N/A</v>
      </c>
      <c r="G745" s="94" t="e">
        <f>VLOOKUP('Reported Performance Table'!B745,'Master List'!$B$11:$D$19,3,FALSE)</f>
        <v>#N/A</v>
      </c>
      <c r="H745" t="e">
        <f t="shared" si="11"/>
        <v>#N/A</v>
      </c>
      <c r="I745" t="e">
        <f>IF(VLOOKUP('Reported Performance Table'!D745,'Master List'!$B$45:$D$143,3,FALSE)="","No",VLOOKUP('Reported Performance Table'!D745,'Master List'!$B$45:$D$143,3,FALSE))</f>
        <v>#N/A</v>
      </c>
      <c r="J745" s="169" t="str">
        <f>IF('Reported Performance Table'!D745="","",
  IF('Reported Performance Table'!E745="Yes",
   IF('Reported Performance Table'!F745="Premium","Premium_LUNA_CCT","LUNA_CCT"),
   IF('Reported Performance Table'!B745="Outdoor Luminaires",
    IF(OR('Reported Performance Table'!D745="Fuel Pump Canopy Luminaires",'Reported Performance Table'!D745="Sports Lighting"),
     IF('Reported Performance Table'!F745="Premium","Premium_Sports_and_Fuel_Pump_CCT", "Sports_and_Fuel_Pump_CCT"),
     IF('Reported Performance Table'!F745="Premium","Premium_Outdoor_CCT","Outdoor_CCT")),
    IF('Reported Performance Table'!F745="Premium","Premium_CCT","Reported_CCT"))))</f>
        <v/>
      </c>
      <c r="K745" t="str">
        <f>IF('Reported Performance Table'!D745="","",IF(J745="LUNA_CCT",VLOOKUP('Reported Performance Table'!D745,'Master List'!$B$45:$E$143,4,FALSE),"Reported_BUG"))</f>
        <v/>
      </c>
      <c r="L745" t="str">
        <f>IF('Reported Performance Table'!D745="","",IF(AND('Reported Performance Table'!$E745="Yes",OR('Reported Performance Table'!$D745='Master List'!$B$45,'Reported Performance Table'!$D745='Master List'!$B$46,'Reported Performance Table'!$D745='Master List'!$B$47,'Reported Performance Table'!$D745='Master List'!$B$49,'Reported Performance Table'!$D745='Master List'!$B$51,'Reported Performance Table'!$D745='Master List'!$B$115,'Reported Performance Table'!$D745='Master List'!$B$118,'Reported Performance Table'!$D745='Master List'!$B$142)),"LUNA_Dimming","Dimming_Capability_and_Range"))</f>
        <v/>
      </c>
    </row>
    <row r="746" spans="1:12" x14ac:dyDescent="0.3">
      <c r="A746" s="49">
        <v>753</v>
      </c>
      <c r="B746" s="50"/>
      <c r="D746" s="21" t="e">
        <f>VLOOKUP('Reported Performance Table'!C746,'Master List'!$B$22:$C$41,2,FALSE)</f>
        <v>#N/A</v>
      </c>
      <c r="E746" t="e">
        <f>VLOOKUP('Reported Performance Table'!D746,'Master List'!$B$45:$C$143,2,FALSE)</f>
        <v>#N/A</v>
      </c>
      <c r="F746" t="e">
        <f>VLOOKUP('Reported Performance Table'!C746,'Master List'!$B$22:$D$42,3,FALSE)</f>
        <v>#N/A</v>
      </c>
      <c r="G746" s="94" t="e">
        <f>VLOOKUP('Reported Performance Table'!B746,'Master List'!$B$11:$D$19,3,FALSE)</f>
        <v>#N/A</v>
      </c>
      <c r="H746" t="e">
        <f t="shared" si="11"/>
        <v>#N/A</v>
      </c>
      <c r="I746" t="e">
        <f>IF(VLOOKUP('Reported Performance Table'!D746,'Master List'!$B$45:$D$143,3,FALSE)="","No",VLOOKUP('Reported Performance Table'!D746,'Master List'!$B$45:$D$143,3,FALSE))</f>
        <v>#N/A</v>
      </c>
      <c r="J746" s="169" t="str">
        <f>IF('Reported Performance Table'!D746="","",
  IF('Reported Performance Table'!E746="Yes",
   IF('Reported Performance Table'!F746="Premium","Premium_LUNA_CCT","LUNA_CCT"),
   IF('Reported Performance Table'!B746="Outdoor Luminaires",
    IF(OR('Reported Performance Table'!D746="Fuel Pump Canopy Luminaires",'Reported Performance Table'!D746="Sports Lighting"),
     IF('Reported Performance Table'!F746="Premium","Premium_Sports_and_Fuel_Pump_CCT", "Sports_and_Fuel_Pump_CCT"),
     IF('Reported Performance Table'!F746="Premium","Premium_Outdoor_CCT","Outdoor_CCT")),
    IF('Reported Performance Table'!F746="Premium","Premium_CCT","Reported_CCT"))))</f>
        <v/>
      </c>
      <c r="K746" t="str">
        <f>IF('Reported Performance Table'!D746="","",IF(J746="LUNA_CCT",VLOOKUP('Reported Performance Table'!D746,'Master List'!$B$45:$E$143,4,FALSE),"Reported_BUG"))</f>
        <v/>
      </c>
      <c r="L746" t="str">
        <f>IF('Reported Performance Table'!D746="","",IF(AND('Reported Performance Table'!$E746="Yes",OR('Reported Performance Table'!$D746='Master List'!$B$45,'Reported Performance Table'!$D746='Master List'!$B$46,'Reported Performance Table'!$D746='Master List'!$B$47,'Reported Performance Table'!$D746='Master List'!$B$49,'Reported Performance Table'!$D746='Master List'!$B$51,'Reported Performance Table'!$D746='Master List'!$B$115,'Reported Performance Table'!$D746='Master List'!$B$118,'Reported Performance Table'!$D746='Master List'!$B$142)),"LUNA_Dimming","Dimming_Capability_and_Range"))</f>
        <v/>
      </c>
    </row>
    <row r="747" spans="1:12" x14ac:dyDescent="0.3">
      <c r="A747" s="49">
        <v>754</v>
      </c>
      <c r="B747" s="50"/>
      <c r="D747" s="21" t="e">
        <f>VLOOKUP('Reported Performance Table'!C747,'Master List'!$B$22:$C$41,2,FALSE)</f>
        <v>#N/A</v>
      </c>
      <c r="E747" t="e">
        <f>VLOOKUP('Reported Performance Table'!D747,'Master List'!$B$45:$C$143,2,FALSE)</f>
        <v>#N/A</v>
      </c>
      <c r="F747" t="e">
        <f>VLOOKUP('Reported Performance Table'!C747,'Master List'!$B$22:$D$42,3,FALSE)</f>
        <v>#N/A</v>
      </c>
      <c r="G747" s="94" t="e">
        <f>VLOOKUP('Reported Performance Table'!B747,'Master List'!$B$11:$D$19,3,FALSE)</f>
        <v>#N/A</v>
      </c>
      <c r="H747" t="e">
        <f t="shared" si="11"/>
        <v>#N/A</v>
      </c>
      <c r="I747" t="e">
        <f>IF(VLOOKUP('Reported Performance Table'!D747,'Master List'!$B$45:$D$143,3,FALSE)="","No",VLOOKUP('Reported Performance Table'!D747,'Master List'!$B$45:$D$143,3,FALSE))</f>
        <v>#N/A</v>
      </c>
      <c r="J747" s="169" t="str">
        <f>IF('Reported Performance Table'!D747="","",
  IF('Reported Performance Table'!E747="Yes",
   IF('Reported Performance Table'!F747="Premium","Premium_LUNA_CCT","LUNA_CCT"),
   IF('Reported Performance Table'!B747="Outdoor Luminaires",
    IF(OR('Reported Performance Table'!D747="Fuel Pump Canopy Luminaires",'Reported Performance Table'!D747="Sports Lighting"),
     IF('Reported Performance Table'!F747="Premium","Premium_Sports_and_Fuel_Pump_CCT", "Sports_and_Fuel_Pump_CCT"),
     IF('Reported Performance Table'!F747="Premium","Premium_Outdoor_CCT","Outdoor_CCT")),
    IF('Reported Performance Table'!F747="Premium","Premium_CCT","Reported_CCT"))))</f>
        <v/>
      </c>
      <c r="K747" t="str">
        <f>IF('Reported Performance Table'!D747="","",IF(J747="LUNA_CCT",VLOOKUP('Reported Performance Table'!D747,'Master List'!$B$45:$E$143,4,FALSE),"Reported_BUG"))</f>
        <v/>
      </c>
      <c r="L747" t="str">
        <f>IF('Reported Performance Table'!D747="","",IF(AND('Reported Performance Table'!$E747="Yes",OR('Reported Performance Table'!$D747='Master List'!$B$45,'Reported Performance Table'!$D747='Master List'!$B$46,'Reported Performance Table'!$D747='Master List'!$B$47,'Reported Performance Table'!$D747='Master List'!$B$49,'Reported Performance Table'!$D747='Master List'!$B$51,'Reported Performance Table'!$D747='Master List'!$B$115,'Reported Performance Table'!$D747='Master List'!$B$118,'Reported Performance Table'!$D747='Master List'!$B$142)),"LUNA_Dimming","Dimming_Capability_and_Range"))</f>
        <v/>
      </c>
    </row>
    <row r="748" spans="1:12" x14ac:dyDescent="0.3">
      <c r="A748" s="49">
        <v>755</v>
      </c>
      <c r="B748" s="50"/>
      <c r="D748" s="21" t="e">
        <f>VLOOKUP('Reported Performance Table'!C748,'Master List'!$B$22:$C$41,2,FALSE)</f>
        <v>#N/A</v>
      </c>
      <c r="E748" t="e">
        <f>VLOOKUP('Reported Performance Table'!D748,'Master List'!$B$45:$C$143,2,FALSE)</f>
        <v>#N/A</v>
      </c>
      <c r="F748" t="e">
        <f>VLOOKUP('Reported Performance Table'!C748,'Master List'!$B$22:$D$42,3,FALSE)</f>
        <v>#N/A</v>
      </c>
      <c r="G748" s="94" t="e">
        <f>VLOOKUP('Reported Performance Table'!B748,'Master List'!$B$11:$D$19,3,FALSE)</f>
        <v>#N/A</v>
      </c>
      <c r="H748" t="e">
        <f t="shared" si="11"/>
        <v>#N/A</v>
      </c>
      <c r="I748" t="e">
        <f>IF(VLOOKUP('Reported Performance Table'!D748,'Master List'!$B$45:$D$143,3,FALSE)="","No",VLOOKUP('Reported Performance Table'!D748,'Master List'!$B$45:$D$143,3,FALSE))</f>
        <v>#N/A</v>
      </c>
      <c r="J748" s="169" t="str">
        <f>IF('Reported Performance Table'!D748="","",
  IF('Reported Performance Table'!E748="Yes",
   IF('Reported Performance Table'!F748="Premium","Premium_LUNA_CCT","LUNA_CCT"),
   IF('Reported Performance Table'!B748="Outdoor Luminaires",
    IF(OR('Reported Performance Table'!D748="Fuel Pump Canopy Luminaires",'Reported Performance Table'!D748="Sports Lighting"),
     IF('Reported Performance Table'!F748="Premium","Premium_Sports_and_Fuel_Pump_CCT", "Sports_and_Fuel_Pump_CCT"),
     IF('Reported Performance Table'!F748="Premium","Premium_Outdoor_CCT","Outdoor_CCT")),
    IF('Reported Performance Table'!F748="Premium","Premium_CCT","Reported_CCT"))))</f>
        <v/>
      </c>
      <c r="K748" t="str">
        <f>IF('Reported Performance Table'!D748="","",IF(J748="LUNA_CCT",VLOOKUP('Reported Performance Table'!D748,'Master List'!$B$45:$E$143,4,FALSE),"Reported_BUG"))</f>
        <v/>
      </c>
      <c r="L748" t="str">
        <f>IF('Reported Performance Table'!D748="","",IF(AND('Reported Performance Table'!$E748="Yes",OR('Reported Performance Table'!$D748='Master List'!$B$45,'Reported Performance Table'!$D748='Master List'!$B$46,'Reported Performance Table'!$D748='Master List'!$B$47,'Reported Performance Table'!$D748='Master List'!$B$49,'Reported Performance Table'!$D748='Master List'!$B$51,'Reported Performance Table'!$D748='Master List'!$B$115,'Reported Performance Table'!$D748='Master List'!$B$118,'Reported Performance Table'!$D748='Master List'!$B$142)),"LUNA_Dimming","Dimming_Capability_and_Range"))</f>
        <v/>
      </c>
    </row>
    <row r="749" spans="1:12" x14ac:dyDescent="0.3">
      <c r="A749" s="49">
        <v>756</v>
      </c>
      <c r="B749" s="50"/>
      <c r="D749" s="21" t="e">
        <f>VLOOKUP('Reported Performance Table'!C749,'Master List'!$B$22:$C$41,2,FALSE)</f>
        <v>#N/A</v>
      </c>
      <c r="E749" t="e">
        <f>VLOOKUP('Reported Performance Table'!D749,'Master List'!$B$45:$C$143,2,FALSE)</f>
        <v>#N/A</v>
      </c>
      <c r="F749" t="e">
        <f>VLOOKUP('Reported Performance Table'!C749,'Master List'!$B$22:$D$42,3,FALSE)</f>
        <v>#N/A</v>
      </c>
      <c r="G749" s="94" t="e">
        <f>VLOOKUP('Reported Performance Table'!B749,'Master List'!$B$11:$D$19,3,FALSE)</f>
        <v>#N/A</v>
      </c>
      <c r="H749" t="e">
        <f t="shared" si="11"/>
        <v>#N/A</v>
      </c>
      <c r="I749" t="e">
        <f>IF(VLOOKUP('Reported Performance Table'!D749,'Master List'!$B$45:$D$143,3,FALSE)="","No",VLOOKUP('Reported Performance Table'!D749,'Master List'!$B$45:$D$143,3,FALSE))</f>
        <v>#N/A</v>
      </c>
      <c r="J749" s="169" t="str">
        <f>IF('Reported Performance Table'!D749="","",
  IF('Reported Performance Table'!E749="Yes",
   IF('Reported Performance Table'!F749="Premium","Premium_LUNA_CCT","LUNA_CCT"),
   IF('Reported Performance Table'!B749="Outdoor Luminaires",
    IF(OR('Reported Performance Table'!D749="Fuel Pump Canopy Luminaires",'Reported Performance Table'!D749="Sports Lighting"),
     IF('Reported Performance Table'!F749="Premium","Premium_Sports_and_Fuel_Pump_CCT", "Sports_and_Fuel_Pump_CCT"),
     IF('Reported Performance Table'!F749="Premium","Premium_Outdoor_CCT","Outdoor_CCT")),
    IF('Reported Performance Table'!F749="Premium","Premium_CCT","Reported_CCT"))))</f>
        <v/>
      </c>
      <c r="K749" t="str">
        <f>IF('Reported Performance Table'!D749="","",IF(J749="LUNA_CCT",VLOOKUP('Reported Performance Table'!D749,'Master List'!$B$45:$E$143,4,FALSE),"Reported_BUG"))</f>
        <v/>
      </c>
      <c r="L749" t="str">
        <f>IF('Reported Performance Table'!D749="","",IF(AND('Reported Performance Table'!$E749="Yes",OR('Reported Performance Table'!$D749='Master List'!$B$45,'Reported Performance Table'!$D749='Master List'!$B$46,'Reported Performance Table'!$D749='Master List'!$B$47,'Reported Performance Table'!$D749='Master List'!$B$49,'Reported Performance Table'!$D749='Master List'!$B$51,'Reported Performance Table'!$D749='Master List'!$B$115,'Reported Performance Table'!$D749='Master List'!$B$118,'Reported Performance Table'!$D749='Master List'!$B$142)),"LUNA_Dimming","Dimming_Capability_and_Range"))</f>
        <v/>
      </c>
    </row>
    <row r="750" spans="1:12" x14ac:dyDescent="0.3">
      <c r="A750" s="49">
        <v>757</v>
      </c>
      <c r="B750" s="50"/>
      <c r="D750" s="21" t="e">
        <f>VLOOKUP('Reported Performance Table'!C750,'Master List'!$B$22:$C$41,2,FALSE)</f>
        <v>#N/A</v>
      </c>
      <c r="E750" t="e">
        <f>VLOOKUP('Reported Performance Table'!D750,'Master List'!$B$45:$C$143,2,FALSE)</f>
        <v>#N/A</v>
      </c>
      <c r="F750" t="e">
        <f>VLOOKUP('Reported Performance Table'!C750,'Master List'!$B$22:$D$42,3,FALSE)</f>
        <v>#N/A</v>
      </c>
      <c r="G750" s="94" t="e">
        <f>VLOOKUP('Reported Performance Table'!B750,'Master List'!$B$11:$D$19,3,FALSE)</f>
        <v>#N/A</v>
      </c>
      <c r="H750" t="e">
        <f t="shared" si="11"/>
        <v>#N/A</v>
      </c>
      <c r="I750" t="e">
        <f>IF(VLOOKUP('Reported Performance Table'!D750,'Master List'!$B$45:$D$143,3,FALSE)="","No",VLOOKUP('Reported Performance Table'!D750,'Master List'!$B$45:$D$143,3,FALSE))</f>
        <v>#N/A</v>
      </c>
      <c r="J750" s="169" t="str">
        <f>IF('Reported Performance Table'!D750="","",
  IF('Reported Performance Table'!E750="Yes",
   IF('Reported Performance Table'!F750="Premium","Premium_LUNA_CCT","LUNA_CCT"),
   IF('Reported Performance Table'!B750="Outdoor Luminaires",
    IF(OR('Reported Performance Table'!D750="Fuel Pump Canopy Luminaires",'Reported Performance Table'!D750="Sports Lighting"),
     IF('Reported Performance Table'!F750="Premium","Premium_Sports_and_Fuel_Pump_CCT", "Sports_and_Fuel_Pump_CCT"),
     IF('Reported Performance Table'!F750="Premium","Premium_Outdoor_CCT","Outdoor_CCT")),
    IF('Reported Performance Table'!F750="Premium","Premium_CCT","Reported_CCT"))))</f>
        <v/>
      </c>
      <c r="K750" t="str">
        <f>IF('Reported Performance Table'!D750="","",IF(J750="LUNA_CCT",VLOOKUP('Reported Performance Table'!D750,'Master List'!$B$45:$E$143,4,FALSE),"Reported_BUG"))</f>
        <v/>
      </c>
      <c r="L750" t="str">
        <f>IF('Reported Performance Table'!D750="","",IF(AND('Reported Performance Table'!$E750="Yes",OR('Reported Performance Table'!$D750='Master List'!$B$45,'Reported Performance Table'!$D750='Master List'!$B$46,'Reported Performance Table'!$D750='Master List'!$B$47,'Reported Performance Table'!$D750='Master List'!$B$49,'Reported Performance Table'!$D750='Master List'!$B$51,'Reported Performance Table'!$D750='Master List'!$B$115,'Reported Performance Table'!$D750='Master List'!$B$118,'Reported Performance Table'!$D750='Master List'!$B$142)),"LUNA_Dimming","Dimming_Capability_and_Range"))</f>
        <v/>
      </c>
    </row>
    <row r="751" spans="1:12" x14ac:dyDescent="0.3">
      <c r="A751" s="49">
        <v>758</v>
      </c>
      <c r="B751" s="50"/>
      <c r="D751" s="21" t="e">
        <f>VLOOKUP('Reported Performance Table'!C751,'Master List'!$B$22:$C$41,2,FALSE)</f>
        <v>#N/A</v>
      </c>
      <c r="E751" t="e">
        <f>VLOOKUP('Reported Performance Table'!D751,'Master List'!$B$45:$C$143,2,FALSE)</f>
        <v>#N/A</v>
      </c>
      <c r="F751" t="e">
        <f>VLOOKUP('Reported Performance Table'!C751,'Master List'!$B$22:$D$42,3,FALSE)</f>
        <v>#N/A</v>
      </c>
      <c r="G751" s="94" t="e">
        <f>VLOOKUP('Reported Performance Table'!B751,'Master List'!$B$11:$D$19,3,FALSE)</f>
        <v>#N/A</v>
      </c>
      <c r="H751" t="e">
        <f t="shared" si="11"/>
        <v>#N/A</v>
      </c>
      <c r="I751" t="e">
        <f>IF(VLOOKUP('Reported Performance Table'!D751,'Master List'!$B$45:$D$143,3,FALSE)="","No",VLOOKUP('Reported Performance Table'!D751,'Master List'!$B$45:$D$143,3,FALSE))</f>
        <v>#N/A</v>
      </c>
      <c r="J751" s="169" t="str">
        <f>IF('Reported Performance Table'!D751="","",
  IF('Reported Performance Table'!E751="Yes",
   IF('Reported Performance Table'!F751="Premium","Premium_LUNA_CCT","LUNA_CCT"),
   IF('Reported Performance Table'!B751="Outdoor Luminaires",
    IF(OR('Reported Performance Table'!D751="Fuel Pump Canopy Luminaires",'Reported Performance Table'!D751="Sports Lighting"),
     IF('Reported Performance Table'!F751="Premium","Premium_Sports_and_Fuel_Pump_CCT", "Sports_and_Fuel_Pump_CCT"),
     IF('Reported Performance Table'!F751="Premium","Premium_Outdoor_CCT","Outdoor_CCT")),
    IF('Reported Performance Table'!F751="Premium","Premium_CCT","Reported_CCT"))))</f>
        <v/>
      </c>
      <c r="K751" t="str">
        <f>IF('Reported Performance Table'!D751="","",IF(J751="LUNA_CCT",VLOOKUP('Reported Performance Table'!D751,'Master List'!$B$45:$E$143,4,FALSE),"Reported_BUG"))</f>
        <v/>
      </c>
      <c r="L751" t="str">
        <f>IF('Reported Performance Table'!D751="","",IF(AND('Reported Performance Table'!$E751="Yes",OR('Reported Performance Table'!$D751='Master List'!$B$45,'Reported Performance Table'!$D751='Master List'!$B$46,'Reported Performance Table'!$D751='Master List'!$B$47,'Reported Performance Table'!$D751='Master List'!$B$49,'Reported Performance Table'!$D751='Master List'!$B$51,'Reported Performance Table'!$D751='Master List'!$B$115,'Reported Performance Table'!$D751='Master List'!$B$118,'Reported Performance Table'!$D751='Master List'!$B$142)),"LUNA_Dimming","Dimming_Capability_and_Range"))</f>
        <v/>
      </c>
    </row>
    <row r="752" spans="1:12" x14ac:dyDescent="0.3">
      <c r="A752" s="49">
        <v>759</v>
      </c>
      <c r="B752" s="50"/>
      <c r="D752" s="21" t="e">
        <f>VLOOKUP('Reported Performance Table'!C752,'Master List'!$B$22:$C$41,2,FALSE)</f>
        <v>#N/A</v>
      </c>
      <c r="E752" t="e">
        <f>VLOOKUP('Reported Performance Table'!D752,'Master List'!$B$45:$C$143,2,FALSE)</f>
        <v>#N/A</v>
      </c>
      <c r="F752" t="e">
        <f>VLOOKUP('Reported Performance Table'!C752,'Master List'!$B$22:$D$42,3,FALSE)</f>
        <v>#N/A</v>
      </c>
      <c r="G752" s="94" t="e">
        <f>VLOOKUP('Reported Performance Table'!B752,'Master List'!$B$11:$D$19,3,FALSE)</f>
        <v>#N/A</v>
      </c>
      <c r="H752" t="e">
        <f t="shared" si="11"/>
        <v>#N/A</v>
      </c>
      <c r="I752" t="e">
        <f>IF(VLOOKUP('Reported Performance Table'!D752,'Master List'!$B$45:$D$143,3,FALSE)="","No",VLOOKUP('Reported Performance Table'!D752,'Master List'!$B$45:$D$143,3,FALSE))</f>
        <v>#N/A</v>
      </c>
      <c r="J752" s="169" t="str">
        <f>IF('Reported Performance Table'!D752="","",
  IF('Reported Performance Table'!E752="Yes",
   IF('Reported Performance Table'!F752="Premium","Premium_LUNA_CCT","LUNA_CCT"),
   IF('Reported Performance Table'!B752="Outdoor Luminaires",
    IF(OR('Reported Performance Table'!D752="Fuel Pump Canopy Luminaires",'Reported Performance Table'!D752="Sports Lighting"),
     IF('Reported Performance Table'!F752="Premium","Premium_Sports_and_Fuel_Pump_CCT", "Sports_and_Fuel_Pump_CCT"),
     IF('Reported Performance Table'!F752="Premium","Premium_Outdoor_CCT","Outdoor_CCT")),
    IF('Reported Performance Table'!F752="Premium","Premium_CCT","Reported_CCT"))))</f>
        <v/>
      </c>
      <c r="K752" t="str">
        <f>IF('Reported Performance Table'!D752="","",IF(J752="LUNA_CCT",VLOOKUP('Reported Performance Table'!D752,'Master List'!$B$45:$E$143,4,FALSE),"Reported_BUG"))</f>
        <v/>
      </c>
      <c r="L752" t="str">
        <f>IF('Reported Performance Table'!D752="","",IF(AND('Reported Performance Table'!$E752="Yes",OR('Reported Performance Table'!$D752='Master List'!$B$45,'Reported Performance Table'!$D752='Master List'!$B$46,'Reported Performance Table'!$D752='Master List'!$B$47,'Reported Performance Table'!$D752='Master List'!$B$49,'Reported Performance Table'!$D752='Master List'!$B$51,'Reported Performance Table'!$D752='Master List'!$B$115,'Reported Performance Table'!$D752='Master List'!$B$118,'Reported Performance Table'!$D752='Master List'!$B$142)),"LUNA_Dimming","Dimming_Capability_and_Range"))</f>
        <v/>
      </c>
    </row>
    <row r="753" spans="1:12" x14ac:dyDescent="0.3">
      <c r="A753" s="49">
        <v>760</v>
      </c>
      <c r="B753" s="50"/>
      <c r="D753" s="21" t="e">
        <f>VLOOKUP('Reported Performance Table'!C753,'Master List'!$B$22:$C$41,2,FALSE)</f>
        <v>#N/A</v>
      </c>
      <c r="E753" t="e">
        <f>VLOOKUP('Reported Performance Table'!D753,'Master List'!$B$45:$C$143,2,FALSE)</f>
        <v>#N/A</v>
      </c>
      <c r="F753" t="e">
        <f>VLOOKUP('Reported Performance Table'!C753,'Master List'!$B$22:$D$42,3,FALSE)</f>
        <v>#N/A</v>
      </c>
      <c r="G753" s="94" t="e">
        <f>VLOOKUP('Reported Performance Table'!B753,'Master List'!$B$11:$D$19,3,FALSE)</f>
        <v>#N/A</v>
      </c>
      <c r="H753" t="e">
        <f t="shared" si="11"/>
        <v>#N/A</v>
      </c>
      <c r="I753" t="e">
        <f>IF(VLOOKUP('Reported Performance Table'!D753,'Master List'!$B$45:$D$143,3,FALSE)="","No",VLOOKUP('Reported Performance Table'!D753,'Master List'!$B$45:$D$143,3,FALSE))</f>
        <v>#N/A</v>
      </c>
      <c r="J753" s="169" t="str">
        <f>IF('Reported Performance Table'!D753="","",
  IF('Reported Performance Table'!E753="Yes",
   IF('Reported Performance Table'!F753="Premium","Premium_LUNA_CCT","LUNA_CCT"),
   IF('Reported Performance Table'!B753="Outdoor Luminaires",
    IF(OR('Reported Performance Table'!D753="Fuel Pump Canopy Luminaires",'Reported Performance Table'!D753="Sports Lighting"),
     IF('Reported Performance Table'!F753="Premium","Premium_Sports_and_Fuel_Pump_CCT", "Sports_and_Fuel_Pump_CCT"),
     IF('Reported Performance Table'!F753="Premium","Premium_Outdoor_CCT","Outdoor_CCT")),
    IF('Reported Performance Table'!F753="Premium","Premium_CCT","Reported_CCT"))))</f>
        <v/>
      </c>
      <c r="K753" t="str">
        <f>IF('Reported Performance Table'!D753="","",IF(J753="LUNA_CCT",VLOOKUP('Reported Performance Table'!D753,'Master List'!$B$45:$E$143,4,FALSE),"Reported_BUG"))</f>
        <v/>
      </c>
      <c r="L753" t="str">
        <f>IF('Reported Performance Table'!D753="","",IF(AND('Reported Performance Table'!$E753="Yes",OR('Reported Performance Table'!$D753='Master List'!$B$45,'Reported Performance Table'!$D753='Master List'!$B$46,'Reported Performance Table'!$D753='Master List'!$B$47,'Reported Performance Table'!$D753='Master List'!$B$49,'Reported Performance Table'!$D753='Master List'!$B$51,'Reported Performance Table'!$D753='Master List'!$B$115,'Reported Performance Table'!$D753='Master List'!$B$118,'Reported Performance Table'!$D753='Master List'!$B$142)),"LUNA_Dimming","Dimming_Capability_and_Range"))</f>
        <v/>
      </c>
    </row>
    <row r="754" spans="1:12" x14ac:dyDescent="0.3">
      <c r="A754" s="49">
        <v>761</v>
      </c>
      <c r="B754" s="50"/>
      <c r="D754" s="21" t="e">
        <f>VLOOKUP('Reported Performance Table'!C754,'Master List'!$B$22:$C$41,2,FALSE)</f>
        <v>#N/A</v>
      </c>
      <c r="E754" t="e">
        <f>VLOOKUP('Reported Performance Table'!D754,'Master List'!$B$45:$C$143,2,FALSE)</f>
        <v>#N/A</v>
      </c>
      <c r="F754" t="e">
        <f>VLOOKUP('Reported Performance Table'!C754,'Master List'!$B$22:$D$42,3,FALSE)</f>
        <v>#N/A</v>
      </c>
      <c r="G754" s="94" t="e">
        <f>VLOOKUP('Reported Performance Table'!B754,'Master List'!$B$11:$D$19,3,FALSE)</f>
        <v>#N/A</v>
      </c>
      <c r="H754" t="e">
        <f t="shared" si="11"/>
        <v>#N/A</v>
      </c>
      <c r="I754" t="e">
        <f>IF(VLOOKUP('Reported Performance Table'!D754,'Master List'!$B$45:$D$143,3,FALSE)="","No",VLOOKUP('Reported Performance Table'!D754,'Master List'!$B$45:$D$143,3,FALSE))</f>
        <v>#N/A</v>
      </c>
      <c r="J754" s="169" t="str">
        <f>IF('Reported Performance Table'!D754="","",
  IF('Reported Performance Table'!E754="Yes",
   IF('Reported Performance Table'!F754="Premium","Premium_LUNA_CCT","LUNA_CCT"),
   IF('Reported Performance Table'!B754="Outdoor Luminaires",
    IF(OR('Reported Performance Table'!D754="Fuel Pump Canopy Luminaires",'Reported Performance Table'!D754="Sports Lighting"),
     IF('Reported Performance Table'!F754="Premium","Premium_Sports_and_Fuel_Pump_CCT", "Sports_and_Fuel_Pump_CCT"),
     IF('Reported Performance Table'!F754="Premium","Premium_Outdoor_CCT","Outdoor_CCT")),
    IF('Reported Performance Table'!F754="Premium","Premium_CCT","Reported_CCT"))))</f>
        <v/>
      </c>
      <c r="K754" t="str">
        <f>IF('Reported Performance Table'!D754="","",IF(J754="LUNA_CCT",VLOOKUP('Reported Performance Table'!D754,'Master List'!$B$45:$E$143,4,FALSE),"Reported_BUG"))</f>
        <v/>
      </c>
      <c r="L754" t="str">
        <f>IF('Reported Performance Table'!D754="","",IF(AND('Reported Performance Table'!$E754="Yes",OR('Reported Performance Table'!$D754='Master List'!$B$45,'Reported Performance Table'!$D754='Master List'!$B$46,'Reported Performance Table'!$D754='Master List'!$B$47,'Reported Performance Table'!$D754='Master List'!$B$49,'Reported Performance Table'!$D754='Master List'!$B$51,'Reported Performance Table'!$D754='Master List'!$B$115,'Reported Performance Table'!$D754='Master List'!$B$118,'Reported Performance Table'!$D754='Master List'!$B$142)),"LUNA_Dimming","Dimming_Capability_and_Range"))</f>
        <v/>
      </c>
    </row>
    <row r="755" spans="1:12" x14ac:dyDescent="0.3">
      <c r="A755" s="49">
        <v>762</v>
      </c>
      <c r="B755" s="50"/>
      <c r="D755" s="21" t="e">
        <f>VLOOKUP('Reported Performance Table'!C755,'Master List'!$B$22:$C$41,2,FALSE)</f>
        <v>#N/A</v>
      </c>
      <c r="E755" t="e">
        <f>VLOOKUP('Reported Performance Table'!D755,'Master List'!$B$45:$C$143,2,FALSE)</f>
        <v>#N/A</v>
      </c>
      <c r="F755" t="e">
        <f>VLOOKUP('Reported Performance Table'!C755,'Master List'!$B$22:$D$42,3,FALSE)</f>
        <v>#N/A</v>
      </c>
      <c r="G755" s="94" t="e">
        <f>VLOOKUP('Reported Performance Table'!B755,'Master List'!$B$11:$D$19,3,FALSE)</f>
        <v>#N/A</v>
      </c>
      <c r="H755" t="e">
        <f t="shared" si="11"/>
        <v>#N/A</v>
      </c>
      <c r="I755" t="e">
        <f>IF(VLOOKUP('Reported Performance Table'!D755,'Master List'!$B$45:$D$143,3,FALSE)="","No",VLOOKUP('Reported Performance Table'!D755,'Master List'!$B$45:$D$143,3,FALSE))</f>
        <v>#N/A</v>
      </c>
      <c r="J755" s="169" t="str">
        <f>IF('Reported Performance Table'!D755="","",
  IF('Reported Performance Table'!E755="Yes",
   IF('Reported Performance Table'!F755="Premium","Premium_LUNA_CCT","LUNA_CCT"),
   IF('Reported Performance Table'!B755="Outdoor Luminaires",
    IF(OR('Reported Performance Table'!D755="Fuel Pump Canopy Luminaires",'Reported Performance Table'!D755="Sports Lighting"),
     IF('Reported Performance Table'!F755="Premium","Premium_Sports_and_Fuel_Pump_CCT", "Sports_and_Fuel_Pump_CCT"),
     IF('Reported Performance Table'!F755="Premium","Premium_Outdoor_CCT","Outdoor_CCT")),
    IF('Reported Performance Table'!F755="Premium","Premium_CCT","Reported_CCT"))))</f>
        <v/>
      </c>
      <c r="K755" t="str">
        <f>IF('Reported Performance Table'!D755="","",IF(J755="LUNA_CCT",VLOOKUP('Reported Performance Table'!D755,'Master List'!$B$45:$E$143,4,FALSE),"Reported_BUG"))</f>
        <v/>
      </c>
      <c r="L755" t="str">
        <f>IF('Reported Performance Table'!D755="","",IF(AND('Reported Performance Table'!$E755="Yes",OR('Reported Performance Table'!$D755='Master List'!$B$45,'Reported Performance Table'!$D755='Master List'!$B$46,'Reported Performance Table'!$D755='Master List'!$B$47,'Reported Performance Table'!$D755='Master List'!$B$49,'Reported Performance Table'!$D755='Master List'!$B$51,'Reported Performance Table'!$D755='Master List'!$B$115,'Reported Performance Table'!$D755='Master List'!$B$118,'Reported Performance Table'!$D755='Master List'!$B$142)),"LUNA_Dimming","Dimming_Capability_and_Range"))</f>
        <v/>
      </c>
    </row>
    <row r="756" spans="1:12" x14ac:dyDescent="0.3">
      <c r="A756" s="49">
        <v>763</v>
      </c>
      <c r="B756" s="50"/>
      <c r="D756" s="21" t="e">
        <f>VLOOKUP('Reported Performance Table'!C756,'Master List'!$B$22:$C$41,2,FALSE)</f>
        <v>#N/A</v>
      </c>
      <c r="E756" t="e">
        <f>VLOOKUP('Reported Performance Table'!D756,'Master List'!$B$45:$C$143,2,FALSE)</f>
        <v>#N/A</v>
      </c>
      <c r="F756" t="e">
        <f>VLOOKUP('Reported Performance Table'!C756,'Master List'!$B$22:$D$42,3,FALSE)</f>
        <v>#N/A</v>
      </c>
      <c r="G756" s="94" t="e">
        <f>VLOOKUP('Reported Performance Table'!B756,'Master List'!$B$11:$D$19,3,FALSE)</f>
        <v>#N/A</v>
      </c>
      <c r="H756" t="e">
        <f t="shared" si="11"/>
        <v>#N/A</v>
      </c>
      <c r="I756" t="e">
        <f>IF(VLOOKUP('Reported Performance Table'!D756,'Master List'!$B$45:$D$143,3,FALSE)="","No",VLOOKUP('Reported Performance Table'!D756,'Master List'!$B$45:$D$143,3,FALSE))</f>
        <v>#N/A</v>
      </c>
      <c r="J756" s="169" t="str">
        <f>IF('Reported Performance Table'!D756="","",
  IF('Reported Performance Table'!E756="Yes",
   IF('Reported Performance Table'!F756="Premium","Premium_LUNA_CCT","LUNA_CCT"),
   IF('Reported Performance Table'!B756="Outdoor Luminaires",
    IF(OR('Reported Performance Table'!D756="Fuel Pump Canopy Luminaires",'Reported Performance Table'!D756="Sports Lighting"),
     IF('Reported Performance Table'!F756="Premium","Premium_Sports_and_Fuel_Pump_CCT", "Sports_and_Fuel_Pump_CCT"),
     IF('Reported Performance Table'!F756="Premium","Premium_Outdoor_CCT","Outdoor_CCT")),
    IF('Reported Performance Table'!F756="Premium","Premium_CCT","Reported_CCT"))))</f>
        <v/>
      </c>
      <c r="K756" t="str">
        <f>IF('Reported Performance Table'!D756="","",IF(J756="LUNA_CCT",VLOOKUP('Reported Performance Table'!D756,'Master List'!$B$45:$E$143,4,FALSE),"Reported_BUG"))</f>
        <v/>
      </c>
      <c r="L756" t="str">
        <f>IF('Reported Performance Table'!D756="","",IF(AND('Reported Performance Table'!$E756="Yes",OR('Reported Performance Table'!$D756='Master List'!$B$45,'Reported Performance Table'!$D756='Master List'!$B$46,'Reported Performance Table'!$D756='Master List'!$B$47,'Reported Performance Table'!$D756='Master List'!$B$49,'Reported Performance Table'!$D756='Master List'!$B$51,'Reported Performance Table'!$D756='Master List'!$B$115,'Reported Performance Table'!$D756='Master List'!$B$118,'Reported Performance Table'!$D756='Master List'!$B$142)),"LUNA_Dimming","Dimming_Capability_and_Range"))</f>
        <v/>
      </c>
    </row>
    <row r="757" spans="1:12" x14ac:dyDescent="0.3">
      <c r="A757" s="49">
        <v>764</v>
      </c>
      <c r="B757" s="50"/>
      <c r="D757" s="21" t="e">
        <f>VLOOKUP('Reported Performance Table'!C757,'Master List'!$B$22:$C$41,2,FALSE)</f>
        <v>#N/A</v>
      </c>
      <c r="E757" t="e">
        <f>VLOOKUP('Reported Performance Table'!D757,'Master List'!$B$45:$C$143,2,FALSE)</f>
        <v>#N/A</v>
      </c>
      <c r="F757" t="e">
        <f>VLOOKUP('Reported Performance Table'!C757,'Master List'!$B$22:$D$42,3,FALSE)</f>
        <v>#N/A</v>
      </c>
      <c r="G757" s="94" t="e">
        <f>VLOOKUP('Reported Performance Table'!B757,'Master List'!$B$11:$D$19,3,FALSE)</f>
        <v>#N/A</v>
      </c>
      <c r="H757" t="e">
        <f t="shared" si="11"/>
        <v>#N/A</v>
      </c>
      <c r="I757" t="e">
        <f>IF(VLOOKUP('Reported Performance Table'!D757,'Master List'!$B$45:$D$143,3,FALSE)="","No",VLOOKUP('Reported Performance Table'!D757,'Master List'!$B$45:$D$143,3,FALSE))</f>
        <v>#N/A</v>
      </c>
      <c r="J757" s="169" t="str">
        <f>IF('Reported Performance Table'!D757="","",
  IF('Reported Performance Table'!E757="Yes",
   IF('Reported Performance Table'!F757="Premium","Premium_LUNA_CCT","LUNA_CCT"),
   IF('Reported Performance Table'!B757="Outdoor Luminaires",
    IF(OR('Reported Performance Table'!D757="Fuel Pump Canopy Luminaires",'Reported Performance Table'!D757="Sports Lighting"),
     IF('Reported Performance Table'!F757="Premium","Premium_Sports_and_Fuel_Pump_CCT", "Sports_and_Fuel_Pump_CCT"),
     IF('Reported Performance Table'!F757="Premium","Premium_Outdoor_CCT","Outdoor_CCT")),
    IF('Reported Performance Table'!F757="Premium","Premium_CCT","Reported_CCT"))))</f>
        <v/>
      </c>
      <c r="K757" t="str">
        <f>IF('Reported Performance Table'!D757="","",IF(J757="LUNA_CCT",VLOOKUP('Reported Performance Table'!D757,'Master List'!$B$45:$E$143,4,FALSE),"Reported_BUG"))</f>
        <v/>
      </c>
      <c r="L757" t="str">
        <f>IF('Reported Performance Table'!D757="","",IF(AND('Reported Performance Table'!$E757="Yes",OR('Reported Performance Table'!$D757='Master List'!$B$45,'Reported Performance Table'!$D757='Master List'!$B$46,'Reported Performance Table'!$D757='Master List'!$B$47,'Reported Performance Table'!$D757='Master List'!$B$49,'Reported Performance Table'!$D757='Master List'!$B$51,'Reported Performance Table'!$D757='Master List'!$B$115,'Reported Performance Table'!$D757='Master List'!$B$118,'Reported Performance Table'!$D757='Master List'!$B$142)),"LUNA_Dimming","Dimming_Capability_and_Range"))</f>
        <v/>
      </c>
    </row>
    <row r="758" spans="1:12" x14ac:dyDescent="0.3">
      <c r="A758" s="49">
        <v>765</v>
      </c>
      <c r="B758" s="50"/>
      <c r="D758" s="21" t="e">
        <f>VLOOKUP('Reported Performance Table'!C758,'Master List'!$B$22:$C$41,2,FALSE)</f>
        <v>#N/A</v>
      </c>
      <c r="E758" t="e">
        <f>VLOOKUP('Reported Performance Table'!D758,'Master List'!$B$45:$C$143,2,FALSE)</f>
        <v>#N/A</v>
      </c>
      <c r="F758" t="e">
        <f>VLOOKUP('Reported Performance Table'!C758,'Master List'!$B$22:$D$42,3,FALSE)</f>
        <v>#N/A</v>
      </c>
      <c r="G758" s="94" t="e">
        <f>VLOOKUP('Reported Performance Table'!B758,'Master List'!$B$11:$D$19,3,FALSE)</f>
        <v>#N/A</v>
      </c>
      <c r="H758" t="e">
        <f t="shared" si="11"/>
        <v>#N/A</v>
      </c>
      <c r="I758" t="e">
        <f>IF(VLOOKUP('Reported Performance Table'!D758,'Master List'!$B$45:$D$143,3,FALSE)="","No",VLOOKUP('Reported Performance Table'!D758,'Master List'!$B$45:$D$143,3,FALSE))</f>
        <v>#N/A</v>
      </c>
      <c r="J758" s="169" t="str">
        <f>IF('Reported Performance Table'!D758="","",
  IF('Reported Performance Table'!E758="Yes",
   IF('Reported Performance Table'!F758="Premium","Premium_LUNA_CCT","LUNA_CCT"),
   IF('Reported Performance Table'!B758="Outdoor Luminaires",
    IF(OR('Reported Performance Table'!D758="Fuel Pump Canopy Luminaires",'Reported Performance Table'!D758="Sports Lighting"),
     IF('Reported Performance Table'!F758="Premium","Premium_Sports_and_Fuel_Pump_CCT", "Sports_and_Fuel_Pump_CCT"),
     IF('Reported Performance Table'!F758="Premium","Premium_Outdoor_CCT","Outdoor_CCT")),
    IF('Reported Performance Table'!F758="Premium","Premium_CCT","Reported_CCT"))))</f>
        <v/>
      </c>
      <c r="K758" t="str">
        <f>IF('Reported Performance Table'!D758="","",IF(J758="LUNA_CCT",VLOOKUP('Reported Performance Table'!D758,'Master List'!$B$45:$E$143,4,FALSE),"Reported_BUG"))</f>
        <v/>
      </c>
      <c r="L758" t="str">
        <f>IF('Reported Performance Table'!D758="","",IF(AND('Reported Performance Table'!$E758="Yes",OR('Reported Performance Table'!$D758='Master List'!$B$45,'Reported Performance Table'!$D758='Master List'!$B$46,'Reported Performance Table'!$D758='Master List'!$B$47,'Reported Performance Table'!$D758='Master List'!$B$49,'Reported Performance Table'!$D758='Master List'!$B$51,'Reported Performance Table'!$D758='Master List'!$B$115,'Reported Performance Table'!$D758='Master List'!$B$118,'Reported Performance Table'!$D758='Master List'!$B$142)),"LUNA_Dimming","Dimming_Capability_and_Range"))</f>
        <v/>
      </c>
    </row>
    <row r="759" spans="1:12" x14ac:dyDescent="0.3">
      <c r="A759" s="49">
        <v>766</v>
      </c>
      <c r="B759" s="50"/>
      <c r="D759" s="21" t="e">
        <f>VLOOKUP('Reported Performance Table'!C759,'Master List'!$B$22:$C$41,2,FALSE)</f>
        <v>#N/A</v>
      </c>
      <c r="E759" t="e">
        <f>VLOOKUP('Reported Performance Table'!D759,'Master List'!$B$45:$C$143,2,FALSE)</f>
        <v>#N/A</v>
      </c>
      <c r="F759" t="e">
        <f>VLOOKUP('Reported Performance Table'!C759,'Master List'!$B$22:$D$42,3,FALSE)</f>
        <v>#N/A</v>
      </c>
      <c r="G759" s="94" t="e">
        <f>VLOOKUP('Reported Performance Table'!B759,'Master List'!$B$11:$D$19,3,FALSE)</f>
        <v>#N/A</v>
      </c>
      <c r="H759" t="e">
        <f t="shared" si="11"/>
        <v>#N/A</v>
      </c>
      <c r="I759" t="e">
        <f>IF(VLOOKUP('Reported Performance Table'!D759,'Master List'!$B$45:$D$143,3,FALSE)="","No",VLOOKUP('Reported Performance Table'!D759,'Master List'!$B$45:$D$143,3,FALSE))</f>
        <v>#N/A</v>
      </c>
      <c r="J759" s="169" t="str">
        <f>IF('Reported Performance Table'!D759="","",
  IF('Reported Performance Table'!E759="Yes",
   IF('Reported Performance Table'!F759="Premium","Premium_LUNA_CCT","LUNA_CCT"),
   IF('Reported Performance Table'!B759="Outdoor Luminaires",
    IF(OR('Reported Performance Table'!D759="Fuel Pump Canopy Luminaires",'Reported Performance Table'!D759="Sports Lighting"),
     IF('Reported Performance Table'!F759="Premium","Premium_Sports_and_Fuel_Pump_CCT", "Sports_and_Fuel_Pump_CCT"),
     IF('Reported Performance Table'!F759="Premium","Premium_Outdoor_CCT","Outdoor_CCT")),
    IF('Reported Performance Table'!F759="Premium","Premium_CCT","Reported_CCT"))))</f>
        <v/>
      </c>
      <c r="K759" t="str">
        <f>IF('Reported Performance Table'!D759="","",IF(J759="LUNA_CCT",VLOOKUP('Reported Performance Table'!D759,'Master List'!$B$45:$E$143,4,FALSE),"Reported_BUG"))</f>
        <v/>
      </c>
      <c r="L759" t="str">
        <f>IF('Reported Performance Table'!D759="","",IF(AND('Reported Performance Table'!$E759="Yes",OR('Reported Performance Table'!$D759='Master List'!$B$45,'Reported Performance Table'!$D759='Master List'!$B$46,'Reported Performance Table'!$D759='Master List'!$B$47,'Reported Performance Table'!$D759='Master List'!$B$49,'Reported Performance Table'!$D759='Master List'!$B$51,'Reported Performance Table'!$D759='Master List'!$B$115,'Reported Performance Table'!$D759='Master List'!$B$118,'Reported Performance Table'!$D759='Master List'!$B$142)),"LUNA_Dimming","Dimming_Capability_and_Range"))</f>
        <v/>
      </c>
    </row>
    <row r="760" spans="1:12" x14ac:dyDescent="0.3">
      <c r="A760" s="49">
        <v>767</v>
      </c>
      <c r="B760" s="50"/>
      <c r="D760" s="21" t="e">
        <f>VLOOKUP('Reported Performance Table'!C760,'Master List'!$B$22:$C$41,2,FALSE)</f>
        <v>#N/A</v>
      </c>
      <c r="E760" t="e">
        <f>VLOOKUP('Reported Performance Table'!D760,'Master List'!$B$45:$C$143,2,FALSE)</f>
        <v>#N/A</v>
      </c>
      <c r="F760" t="e">
        <f>VLOOKUP('Reported Performance Table'!C760,'Master List'!$B$22:$D$42,3,FALSE)</f>
        <v>#N/A</v>
      </c>
      <c r="G760" s="94" t="e">
        <f>VLOOKUP('Reported Performance Table'!B760,'Master List'!$B$11:$D$19,3,FALSE)</f>
        <v>#N/A</v>
      </c>
      <c r="H760" t="e">
        <f t="shared" si="11"/>
        <v>#N/A</v>
      </c>
      <c r="I760" t="e">
        <f>IF(VLOOKUP('Reported Performance Table'!D760,'Master List'!$B$45:$D$143,3,FALSE)="","No",VLOOKUP('Reported Performance Table'!D760,'Master List'!$B$45:$D$143,3,FALSE))</f>
        <v>#N/A</v>
      </c>
      <c r="J760" s="169" t="str">
        <f>IF('Reported Performance Table'!D760="","",
  IF('Reported Performance Table'!E760="Yes",
   IF('Reported Performance Table'!F760="Premium","Premium_LUNA_CCT","LUNA_CCT"),
   IF('Reported Performance Table'!B760="Outdoor Luminaires",
    IF(OR('Reported Performance Table'!D760="Fuel Pump Canopy Luminaires",'Reported Performance Table'!D760="Sports Lighting"),
     IF('Reported Performance Table'!F760="Premium","Premium_Sports_and_Fuel_Pump_CCT", "Sports_and_Fuel_Pump_CCT"),
     IF('Reported Performance Table'!F760="Premium","Premium_Outdoor_CCT","Outdoor_CCT")),
    IF('Reported Performance Table'!F760="Premium","Premium_CCT","Reported_CCT"))))</f>
        <v/>
      </c>
      <c r="K760" t="str">
        <f>IF('Reported Performance Table'!D760="","",IF(J760="LUNA_CCT",VLOOKUP('Reported Performance Table'!D760,'Master List'!$B$45:$E$143,4,FALSE),"Reported_BUG"))</f>
        <v/>
      </c>
      <c r="L760" t="str">
        <f>IF('Reported Performance Table'!D760="","",IF(AND('Reported Performance Table'!$E760="Yes",OR('Reported Performance Table'!$D760='Master List'!$B$45,'Reported Performance Table'!$D760='Master List'!$B$46,'Reported Performance Table'!$D760='Master List'!$B$47,'Reported Performance Table'!$D760='Master List'!$B$49,'Reported Performance Table'!$D760='Master List'!$B$51,'Reported Performance Table'!$D760='Master List'!$B$115,'Reported Performance Table'!$D760='Master List'!$B$118,'Reported Performance Table'!$D760='Master List'!$B$142)),"LUNA_Dimming","Dimming_Capability_and_Range"))</f>
        <v/>
      </c>
    </row>
    <row r="761" spans="1:12" x14ac:dyDescent="0.3">
      <c r="A761" s="49">
        <v>768</v>
      </c>
      <c r="B761" s="50"/>
      <c r="D761" s="21" t="e">
        <f>VLOOKUP('Reported Performance Table'!C761,'Master List'!$B$22:$C$41,2,FALSE)</f>
        <v>#N/A</v>
      </c>
      <c r="E761" t="e">
        <f>VLOOKUP('Reported Performance Table'!D761,'Master List'!$B$45:$C$143,2,FALSE)</f>
        <v>#N/A</v>
      </c>
      <c r="F761" t="e">
        <f>VLOOKUP('Reported Performance Table'!C761,'Master List'!$B$22:$D$42,3,FALSE)</f>
        <v>#N/A</v>
      </c>
      <c r="G761" s="94" t="e">
        <f>VLOOKUP('Reported Performance Table'!B761,'Master List'!$B$11:$D$19,3,FALSE)</f>
        <v>#N/A</v>
      </c>
      <c r="H761" t="e">
        <f t="shared" si="11"/>
        <v>#N/A</v>
      </c>
      <c r="I761" t="e">
        <f>IF(VLOOKUP('Reported Performance Table'!D761,'Master List'!$B$45:$D$143,3,FALSE)="","No",VLOOKUP('Reported Performance Table'!D761,'Master List'!$B$45:$D$143,3,FALSE))</f>
        <v>#N/A</v>
      </c>
      <c r="J761" s="169" t="str">
        <f>IF('Reported Performance Table'!D761="","",
  IF('Reported Performance Table'!E761="Yes",
   IF('Reported Performance Table'!F761="Premium","Premium_LUNA_CCT","LUNA_CCT"),
   IF('Reported Performance Table'!B761="Outdoor Luminaires",
    IF(OR('Reported Performance Table'!D761="Fuel Pump Canopy Luminaires",'Reported Performance Table'!D761="Sports Lighting"),
     IF('Reported Performance Table'!F761="Premium","Premium_Sports_and_Fuel_Pump_CCT", "Sports_and_Fuel_Pump_CCT"),
     IF('Reported Performance Table'!F761="Premium","Premium_Outdoor_CCT","Outdoor_CCT")),
    IF('Reported Performance Table'!F761="Premium","Premium_CCT","Reported_CCT"))))</f>
        <v/>
      </c>
      <c r="K761" t="str">
        <f>IF('Reported Performance Table'!D761="","",IF(J761="LUNA_CCT",VLOOKUP('Reported Performance Table'!D761,'Master List'!$B$45:$E$143,4,FALSE),"Reported_BUG"))</f>
        <v/>
      </c>
      <c r="L761" t="str">
        <f>IF('Reported Performance Table'!D761="","",IF(AND('Reported Performance Table'!$E761="Yes",OR('Reported Performance Table'!$D761='Master List'!$B$45,'Reported Performance Table'!$D761='Master List'!$B$46,'Reported Performance Table'!$D761='Master List'!$B$47,'Reported Performance Table'!$D761='Master List'!$B$49,'Reported Performance Table'!$D761='Master List'!$B$51,'Reported Performance Table'!$D761='Master List'!$B$115,'Reported Performance Table'!$D761='Master List'!$B$118,'Reported Performance Table'!$D761='Master List'!$B$142)),"LUNA_Dimming","Dimming_Capability_and_Range"))</f>
        <v/>
      </c>
    </row>
    <row r="762" spans="1:12" x14ac:dyDescent="0.3">
      <c r="A762" s="49">
        <v>769</v>
      </c>
      <c r="B762" s="50"/>
      <c r="D762" s="21" t="e">
        <f>VLOOKUP('Reported Performance Table'!C762,'Master List'!$B$22:$C$41,2,FALSE)</f>
        <v>#N/A</v>
      </c>
      <c r="E762" t="e">
        <f>VLOOKUP('Reported Performance Table'!D762,'Master List'!$B$45:$C$143,2,FALSE)</f>
        <v>#N/A</v>
      </c>
      <c r="F762" t="e">
        <f>VLOOKUP('Reported Performance Table'!C762,'Master List'!$B$22:$D$42,3,FALSE)</f>
        <v>#N/A</v>
      </c>
      <c r="G762" s="94" t="e">
        <f>VLOOKUP('Reported Performance Table'!B762,'Master List'!$B$11:$D$19,3,FALSE)</f>
        <v>#N/A</v>
      </c>
      <c r="H762" t="e">
        <f t="shared" si="11"/>
        <v>#N/A</v>
      </c>
      <c r="I762" t="e">
        <f>IF(VLOOKUP('Reported Performance Table'!D762,'Master List'!$B$45:$D$143,3,FALSE)="","No",VLOOKUP('Reported Performance Table'!D762,'Master List'!$B$45:$D$143,3,FALSE))</f>
        <v>#N/A</v>
      </c>
      <c r="J762" s="169" t="str">
        <f>IF('Reported Performance Table'!D762="","",
  IF('Reported Performance Table'!E762="Yes",
   IF('Reported Performance Table'!F762="Premium","Premium_LUNA_CCT","LUNA_CCT"),
   IF('Reported Performance Table'!B762="Outdoor Luminaires",
    IF(OR('Reported Performance Table'!D762="Fuel Pump Canopy Luminaires",'Reported Performance Table'!D762="Sports Lighting"),
     IF('Reported Performance Table'!F762="Premium","Premium_Sports_and_Fuel_Pump_CCT", "Sports_and_Fuel_Pump_CCT"),
     IF('Reported Performance Table'!F762="Premium","Premium_Outdoor_CCT","Outdoor_CCT")),
    IF('Reported Performance Table'!F762="Premium","Premium_CCT","Reported_CCT"))))</f>
        <v/>
      </c>
      <c r="K762" t="str">
        <f>IF('Reported Performance Table'!D762="","",IF(J762="LUNA_CCT",VLOOKUP('Reported Performance Table'!D762,'Master List'!$B$45:$E$143,4,FALSE),"Reported_BUG"))</f>
        <v/>
      </c>
      <c r="L762" t="str">
        <f>IF('Reported Performance Table'!D762="","",IF(AND('Reported Performance Table'!$E762="Yes",OR('Reported Performance Table'!$D762='Master List'!$B$45,'Reported Performance Table'!$D762='Master List'!$B$46,'Reported Performance Table'!$D762='Master List'!$B$47,'Reported Performance Table'!$D762='Master List'!$B$49,'Reported Performance Table'!$D762='Master List'!$B$51,'Reported Performance Table'!$D762='Master List'!$B$115,'Reported Performance Table'!$D762='Master List'!$B$118,'Reported Performance Table'!$D762='Master List'!$B$142)),"LUNA_Dimming","Dimming_Capability_and_Range"))</f>
        <v/>
      </c>
    </row>
    <row r="763" spans="1:12" x14ac:dyDescent="0.3">
      <c r="A763" s="49">
        <v>770</v>
      </c>
      <c r="B763" s="50"/>
      <c r="D763" s="21" t="e">
        <f>VLOOKUP('Reported Performance Table'!C763,'Master List'!$B$22:$C$41,2,FALSE)</f>
        <v>#N/A</v>
      </c>
      <c r="E763" t="e">
        <f>VLOOKUP('Reported Performance Table'!D763,'Master List'!$B$45:$C$143,2,FALSE)</f>
        <v>#N/A</v>
      </c>
      <c r="F763" t="e">
        <f>VLOOKUP('Reported Performance Table'!C763,'Master List'!$B$22:$D$42,3,FALSE)</f>
        <v>#N/A</v>
      </c>
      <c r="G763" s="94" t="e">
        <f>VLOOKUP('Reported Performance Table'!B763,'Master List'!$B$11:$D$19,3,FALSE)</f>
        <v>#N/A</v>
      </c>
      <c r="H763" t="e">
        <f t="shared" si="11"/>
        <v>#N/A</v>
      </c>
      <c r="I763" t="e">
        <f>IF(VLOOKUP('Reported Performance Table'!D763,'Master List'!$B$45:$D$143,3,FALSE)="","No",VLOOKUP('Reported Performance Table'!D763,'Master List'!$B$45:$D$143,3,FALSE))</f>
        <v>#N/A</v>
      </c>
      <c r="J763" s="169" t="str">
        <f>IF('Reported Performance Table'!D763="","",
  IF('Reported Performance Table'!E763="Yes",
   IF('Reported Performance Table'!F763="Premium","Premium_LUNA_CCT","LUNA_CCT"),
   IF('Reported Performance Table'!B763="Outdoor Luminaires",
    IF(OR('Reported Performance Table'!D763="Fuel Pump Canopy Luminaires",'Reported Performance Table'!D763="Sports Lighting"),
     IF('Reported Performance Table'!F763="Premium","Premium_Sports_and_Fuel_Pump_CCT", "Sports_and_Fuel_Pump_CCT"),
     IF('Reported Performance Table'!F763="Premium","Premium_Outdoor_CCT","Outdoor_CCT")),
    IF('Reported Performance Table'!F763="Premium","Premium_CCT","Reported_CCT"))))</f>
        <v/>
      </c>
      <c r="K763" t="str">
        <f>IF('Reported Performance Table'!D763="","",IF(J763="LUNA_CCT",VLOOKUP('Reported Performance Table'!D763,'Master List'!$B$45:$E$143,4,FALSE),"Reported_BUG"))</f>
        <v/>
      </c>
      <c r="L763" t="str">
        <f>IF('Reported Performance Table'!D763="","",IF(AND('Reported Performance Table'!$E763="Yes",OR('Reported Performance Table'!$D763='Master List'!$B$45,'Reported Performance Table'!$D763='Master List'!$B$46,'Reported Performance Table'!$D763='Master List'!$B$47,'Reported Performance Table'!$D763='Master List'!$B$49,'Reported Performance Table'!$D763='Master List'!$B$51,'Reported Performance Table'!$D763='Master List'!$B$115,'Reported Performance Table'!$D763='Master List'!$B$118,'Reported Performance Table'!$D763='Master List'!$B$142)),"LUNA_Dimming","Dimming_Capability_and_Range"))</f>
        <v/>
      </c>
    </row>
    <row r="764" spans="1:12" x14ac:dyDescent="0.3">
      <c r="A764" s="49">
        <v>771</v>
      </c>
      <c r="B764" s="50"/>
      <c r="D764" s="21" t="e">
        <f>VLOOKUP('Reported Performance Table'!C764,'Master List'!$B$22:$C$41,2,FALSE)</f>
        <v>#N/A</v>
      </c>
      <c r="E764" t="e">
        <f>VLOOKUP('Reported Performance Table'!D764,'Master List'!$B$45:$C$143,2,FALSE)</f>
        <v>#N/A</v>
      </c>
      <c r="F764" t="e">
        <f>VLOOKUP('Reported Performance Table'!C764,'Master List'!$B$22:$D$42,3,FALSE)</f>
        <v>#N/A</v>
      </c>
      <c r="G764" s="94" t="e">
        <f>VLOOKUP('Reported Performance Table'!B764,'Master List'!$B$11:$D$19,3,FALSE)</f>
        <v>#N/A</v>
      </c>
      <c r="H764" t="e">
        <f t="shared" si="11"/>
        <v>#N/A</v>
      </c>
      <c r="I764" t="e">
        <f>IF(VLOOKUP('Reported Performance Table'!D764,'Master List'!$B$45:$D$143,3,FALSE)="","No",VLOOKUP('Reported Performance Table'!D764,'Master List'!$B$45:$D$143,3,FALSE))</f>
        <v>#N/A</v>
      </c>
      <c r="J764" s="169" t="str">
        <f>IF('Reported Performance Table'!D764="","",
  IF('Reported Performance Table'!E764="Yes",
   IF('Reported Performance Table'!F764="Premium","Premium_LUNA_CCT","LUNA_CCT"),
   IF('Reported Performance Table'!B764="Outdoor Luminaires",
    IF(OR('Reported Performance Table'!D764="Fuel Pump Canopy Luminaires",'Reported Performance Table'!D764="Sports Lighting"),
     IF('Reported Performance Table'!F764="Premium","Premium_Sports_and_Fuel_Pump_CCT", "Sports_and_Fuel_Pump_CCT"),
     IF('Reported Performance Table'!F764="Premium","Premium_Outdoor_CCT","Outdoor_CCT")),
    IF('Reported Performance Table'!F764="Premium","Premium_CCT","Reported_CCT"))))</f>
        <v/>
      </c>
      <c r="K764" t="str">
        <f>IF('Reported Performance Table'!D764="","",IF(J764="LUNA_CCT",VLOOKUP('Reported Performance Table'!D764,'Master List'!$B$45:$E$143,4,FALSE),"Reported_BUG"))</f>
        <v/>
      </c>
      <c r="L764" t="str">
        <f>IF('Reported Performance Table'!D764="","",IF(AND('Reported Performance Table'!$E764="Yes",OR('Reported Performance Table'!$D764='Master List'!$B$45,'Reported Performance Table'!$D764='Master List'!$B$46,'Reported Performance Table'!$D764='Master List'!$B$47,'Reported Performance Table'!$D764='Master List'!$B$49,'Reported Performance Table'!$D764='Master List'!$B$51,'Reported Performance Table'!$D764='Master List'!$B$115,'Reported Performance Table'!$D764='Master List'!$B$118,'Reported Performance Table'!$D764='Master List'!$B$142)),"LUNA_Dimming","Dimming_Capability_and_Range"))</f>
        <v/>
      </c>
    </row>
    <row r="765" spans="1:12" x14ac:dyDescent="0.3">
      <c r="A765" s="49">
        <v>772</v>
      </c>
      <c r="B765" s="50"/>
      <c r="D765" s="21" t="e">
        <f>VLOOKUP('Reported Performance Table'!C765,'Master List'!$B$22:$C$41,2,FALSE)</f>
        <v>#N/A</v>
      </c>
      <c r="E765" t="e">
        <f>VLOOKUP('Reported Performance Table'!D765,'Master List'!$B$45:$C$143,2,FALSE)</f>
        <v>#N/A</v>
      </c>
      <c r="F765" t="e">
        <f>VLOOKUP('Reported Performance Table'!C765,'Master List'!$B$22:$D$42,3,FALSE)</f>
        <v>#N/A</v>
      </c>
      <c r="G765" s="94" t="e">
        <f>VLOOKUP('Reported Performance Table'!B765,'Master List'!$B$11:$D$19,3,FALSE)</f>
        <v>#N/A</v>
      </c>
      <c r="H765" t="e">
        <f t="shared" si="11"/>
        <v>#N/A</v>
      </c>
      <c r="I765" t="e">
        <f>IF(VLOOKUP('Reported Performance Table'!D765,'Master List'!$B$45:$D$143,3,FALSE)="","No",VLOOKUP('Reported Performance Table'!D765,'Master List'!$B$45:$D$143,3,FALSE))</f>
        <v>#N/A</v>
      </c>
      <c r="J765" s="169" t="str">
        <f>IF('Reported Performance Table'!D765="","",
  IF('Reported Performance Table'!E765="Yes",
   IF('Reported Performance Table'!F765="Premium","Premium_LUNA_CCT","LUNA_CCT"),
   IF('Reported Performance Table'!B765="Outdoor Luminaires",
    IF(OR('Reported Performance Table'!D765="Fuel Pump Canopy Luminaires",'Reported Performance Table'!D765="Sports Lighting"),
     IF('Reported Performance Table'!F765="Premium","Premium_Sports_and_Fuel_Pump_CCT", "Sports_and_Fuel_Pump_CCT"),
     IF('Reported Performance Table'!F765="Premium","Premium_Outdoor_CCT","Outdoor_CCT")),
    IF('Reported Performance Table'!F765="Premium","Premium_CCT","Reported_CCT"))))</f>
        <v/>
      </c>
      <c r="K765" t="str">
        <f>IF('Reported Performance Table'!D765="","",IF(J765="LUNA_CCT",VLOOKUP('Reported Performance Table'!D765,'Master List'!$B$45:$E$143,4,FALSE),"Reported_BUG"))</f>
        <v/>
      </c>
      <c r="L765" t="str">
        <f>IF('Reported Performance Table'!D765="","",IF(AND('Reported Performance Table'!$E765="Yes",OR('Reported Performance Table'!$D765='Master List'!$B$45,'Reported Performance Table'!$D765='Master List'!$B$46,'Reported Performance Table'!$D765='Master List'!$B$47,'Reported Performance Table'!$D765='Master List'!$B$49,'Reported Performance Table'!$D765='Master List'!$B$51,'Reported Performance Table'!$D765='Master List'!$B$115,'Reported Performance Table'!$D765='Master List'!$B$118,'Reported Performance Table'!$D765='Master List'!$B$142)),"LUNA_Dimming","Dimming_Capability_and_Range"))</f>
        <v/>
      </c>
    </row>
    <row r="766" spans="1:12" x14ac:dyDescent="0.3">
      <c r="A766" s="49">
        <v>773</v>
      </c>
      <c r="B766" s="50"/>
      <c r="D766" s="21" t="e">
        <f>VLOOKUP('Reported Performance Table'!C766,'Master List'!$B$22:$C$41,2,FALSE)</f>
        <v>#N/A</v>
      </c>
      <c r="E766" t="e">
        <f>VLOOKUP('Reported Performance Table'!D766,'Master List'!$B$45:$C$143,2,FALSE)</f>
        <v>#N/A</v>
      </c>
      <c r="F766" t="e">
        <f>VLOOKUP('Reported Performance Table'!C766,'Master List'!$B$22:$D$42,3,FALSE)</f>
        <v>#N/A</v>
      </c>
      <c r="G766" s="94" t="e">
        <f>VLOOKUP('Reported Performance Table'!B766,'Master List'!$B$11:$D$19,3,FALSE)</f>
        <v>#N/A</v>
      </c>
      <c r="H766" t="e">
        <f t="shared" si="11"/>
        <v>#N/A</v>
      </c>
      <c r="I766" t="e">
        <f>IF(VLOOKUP('Reported Performance Table'!D766,'Master List'!$B$45:$D$143,3,FALSE)="","No",VLOOKUP('Reported Performance Table'!D766,'Master List'!$B$45:$D$143,3,FALSE))</f>
        <v>#N/A</v>
      </c>
      <c r="J766" s="169" t="str">
        <f>IF('Reported Performance Table'!D766="","",
  IF('Reported Performance Table'!E766="Yes",
   IF('Reported Performance Table'!F766="Premium","Premium_LUNA_CCT","LUNA_CCT"),
   IF('Reported Performance Table'!B766="Outdoor Luminaires",
    IF(OR('Reported Performance Table'!D766="Fuel Pump Canopy Luminaires",'Reported Performance Table'!D766="Sports Lighting"),
     IF('Reported Performance Table'!F766="Premium","Premium_Sports_and_Fuel_Pump_CCT", "Sports_and_Fuel_Pump_CCT"),
     IF('Reported Performance Table'!F766="Premium","Premium_Outdoor_CCT","Outdoor_CCT")),
    IF('Reported Performance Table'!F766="Premium","Premium_CCT","Reported_CCT"))))</f>
        <v/>
      </c>
      <c r="K766" t="str">
        <f>IF('Reported Performance Table'!D766="","",IF(J766="LUNA_CCT",VLOOKUP('Reported Performance Table'!D766,'Master List'!$B$45:$E$143,4,FALSE),"Reported_BUG"))</f>
        <v/>
      </c>
      <c r="L766" t="str">
        <f>IF('Reported Performance Table'!D766="","",IF(AND('Reported Performance Table'!$E766="Yes",OR('Reported Performance Table'!$D766='Master List'!$B$45,'Reported Performance Table'!$D766='Master List'!$B$46,'Reported Performance Table'!$D766='Master List'!$B$47,'Reported Performance Table'!$D766='Master List'!$B$49,'Reported Performance Table'!$D766='Master List'!$B$51,'Reported Performance Table'!$D766='Master List'!$B$115,'Reported Performance Table'!$D766='Master List'!$B$118,'Reported Performance Table'!$D766='Master List'!$B$142)),"LUNA_Dimming","Dimming_Capability_and_Range"))</f>
        <v/>
      </c>
    </row>
    <row r="767" spans="1:12" x14ac:dyDescent="0.3">
      <c r="A767" s="49">
        <v>774</v>
      </c>
      <c r="B767" s="50"/>
      <c r="D767" s="21" t="e">
        <f>VLOOKUP('Reported Performance Table'!C767,'Master List'!$B$22:$C$41,2,FALSE)</f>
        <v>#N/A</v>
      </c>
      <c r="E767" t="e">
        <f>VLOOKUP('Reported Performance Table'!D767,'Master List'!$B$45:$C$143,2,FALSE)</f>
        <v>#N/A</v>
      </c>
      <c r="F767" t="e">
        <f>VLOOKUP('Reported Performance Table'!C767,'Master List'!$B$22:$D$42,3,FALSE)</f>
        <v>#N/A</v>
      </c>
      <c r="G767" s="94" t="e">
        <f>VLOOKUP('Reported Performance Table'!B767,'Master List'!$B$11:$D$19,3,FALSE)</f>
        <v>#N/A</v>
      </c>
      <c r="H767" t="e">
        <f t="shared" si="11"/>
        <v>#N/A</v>
      </c>
      <c r="I767" t="e">
        <f>IF(VLOOKUP('Reported Performance Table'!D767,'Master List'!$B$45:$D$143,3,FALSE)="","No",VLOOKUP('Reported Performance Table'!D767,'Master List'!$B$45:$D$143,3,FALSE))</f>
        <v>#N/A</v>
      </c>
      <c r="J767" s="169" t="str">
        <f>IF('Reported Performance Table'!D767="","",
  IF('Reported Performance Table'!E767="Yes",
   IF('Reported Performance Table'!F767="Premium","Premium_LUNA_CCT","LUNA_CCT"),
   IF('Reported Performance Table'!B767="Outdoor Luminaires",
    IF(OR('Reported Performance Table'!D767="Fuel Pump Canopy Luminaires",'Reported Performance Table'!D767="Sports Lighting"),
     IF('Reported Performance Table'!F767="Premium","Premium_Sports_and_Fuel_Pump_CCT", "Sports_and_Fuel_Pump_CCT"),
     IF('Reported Performance Table'!F767="Premium","Premium_Outdoor_CCT","Outdoor_CCT")),
    IF('Reported Performance Table'!F767="Premium","Premium_CCT","Reported_CCT"))))</f>
        <v/>
      </c>
      <c r="K767" t="str">
        <f>IF('Reported Performance Table'!D767="","",IF(J767="LUNA_CCT",VLOOKUP('Reported Performance Table'!D767,'Master List'!$B$45:$E$143,4,FALSE),"Reported_BUG"))</f>
        <v/>
      </c>
      <c r="L767" t="str">
        <f>IF('Reported Performance Table'!D767="","",IF(AND('Reported Performance Table'!$E767="Yes",OR('Reported Performance Table'!$D767='Master List'!$B$45,'Reported Performance Table'!$D767='Master List'!$B$46,'Reported Performance Table'!$D767='Master List'!$B$47,'Reported Performance Table'!$D767='Master List'!$B$49,'Reported Performance Table'!$D767='Master List'!$B$51,'Reported Performance Table'!$D767='Master List'!$B$115,'Reported Performance Table'!$D767='Master List'!$B$118,'Reported Performance Table'!$D767='Master List'!$B$142)),"LUNA_Dimming","Dimming_Capability_and_Range"))</f>
        <v/>
      </c>
    </row>
    <row r="768" spans="1:12" x14ac:dyDescent="0.3">
      <c r="A768" s="49">
        <v>775</v>
      </c>
      <c r="B768" s="50"/>
      <c r="D768" s="21" t="e">
        <f>VLOOKUP('Reported Performance Table'!C768,'Master List'!$B$22:$C$41,2,FALSE)</f>
        <v>#N/A</v>
      </c>
      <c r="E768" t="e">
        <f>VLOOKUP('Reported Performance Table'!D768,'Master List'!$B$45:$C$143,2,FALSE)</f>
        <v>#N/A</v>
      </c>
      <c r="F768" t="e">
        <f>VLOOKUP('Reported Performance Table'!C768,'Master List'!$B$22:$D$42,3,FALSE)</f>
        <v>#N/A</v>
      </c>
      <c r="G768" s="94" t="e">
        <f>VLOOKUP('Reported Performance Table'!B768,'Master List'!$B$11:$D$19,3,FALSE)</f>
        <v>#N/A</v>
      </c>
      <c r="H768" t="e">
        <f t="shared" si="11"/>
        <v>#N/A</v>
      </c>
      <c r="I768" t="e">
        <f>IF(VLOOKUP('Reported Performance Table'!D768,'Master List'!$B$45:$D$143,3,FALSE)="","No",VLOOKUP('Reported Performance Table'!D768,'Master List'!$B$45:$D$143,3,FALSE))</f>
        <v>#N/A</v>
      </c>
      <c r="J768" s="169" t="str">
        <f>IF('Reported Performance Table'!D768="","",
  IF('Reported Performance Table'!E768="Yes",
   IF('Reported Performance Table'!F768="Premium","Premium_LUNA_CCT","LUNA_CCT"),
   IF('Reported Performance Table'!B768="Outdoor Luminaires",
    IF(OR('Reported Performance Table'!D768="Fuel Pump Canopy Luminaires",'Reported Performance Table'!D768="Sports Lighting"),
     IF('Reported Performance Table'!F768="Premium","Premium_Sports_and_Fuel_Pump_CCT", "Sports_and_Fuel_Pump_CCT"),
     IF('Reported Performance Table'!F768="Premium","Premium_Outdoor_CCT","Outdoor_CCT")),
    IF('Reported Performance Table'!F768="Premium","Premium_CCT","Reported_CCT"))))</f>
        <v/>
      </c>
      <c r="K768" t="str">
        <f>IF('Reported Performance Table'!D768="","",IF(J768="LUNA_CCT",VLOOKUP('Reported Performance Table'!D768,'Master List'!$B$45:$E$143,4,FALSE),"Reported_BUG"))</f>
        <v/>
      </c>
      <c r="L768" t="str">
        <f>IF('Reported Performance Table'!D768="","",IF(AND('Reported Performance Table'!$E768="Yes",OR('Reported Performance Table'!$D768='Master List'!$B$45,'Reported Performance Table'!$D768='Master List'!$B$46,'Reported Performance Table'!$D768='Master List'!$B$47,'Reported Performance Table'!$D768='Master List'!$B$49,'Reported Performance Table'!$D768='Master List'!$B$51,'Reported Performance Table'!$D768='Master List'!$B$115,'Reported Performance Table'!$D768='Master List'!$B$118,'Reported Performance Table'!$D768='Master List'!$B$142)),"LUNA_Dimming","Dimming_Capability_and_Range"))</f>
        <v/>
      </c>
    </row>
    <row r="769" spans="1:12" x14ac:dyDescent="0.3">
      <c r="A769" s="49">
        <v>776</v>
      </c>
      <c r="B769" s="50"/>
      <c r="D769" s="21" t="e">
        <f>VLOOKUP('Reported Performance Table'!C769,'Master List'!$B$22:$C$41,2,FALSE)</f>
        <v>#N/A</v>
      </c>
      <c r="E769" t="e">
        <f>VLOOKUP('Reported Performance Table'!D769,'Master List'!$B$45:$C$143,2,FALSE)</f>
        <v>#N/A</v>
      </c>
      <c r="F769" t="e">
        <f>VLOOKUP('Reported Performance Table'!C769,'Master List'!$B$22:$D$42,3,FALSE)</f>
        <v>#N/A</v>
      </c>
      <c r="G769" s="94" t="e">
        <f>VLOOKUP('Reported Performance Table'!B769,'Master List'!$B$11:$D$19,3,FALSE)</f>
        <v>#N/A</v>
      </c>
      <c r="H769" t="e">
        <f t="shared" si="11"/>
        <v>#N/A</v>
      </c>
      <c r="I769" t="e">
        <f>IF(VLOOKUP('Reported Performance Table'!D769,'Master List'!$B$45:$D$143,3,FALSE)="","No",VLOOKUP('Reported Performance Table'!D769,'Master List'!$B$45:$D$143,3,FALSE))</f>
        <v>#N/A</v>
      </c>
      <c r="J769" s="169" t="str">
        <f>IF('Reported Performance Table'!D769="","",
  IF('Reported Performance Table'!E769="Yes",
   IF('Reported Performance Table'!F769="Premium","Premium_LUNA_CCT","LUNA_CCT"),
   IF('Reported Performance Table'!B769="Outdoor Luminaires",
    IF(OR('Reported Performance Table'!D769="Fuel Pump Canopy Luminaires",'Reported Performance Table'!D769="Sports Lighting"),
     IF('Reported Performance Table'!F769="Premium","Premium_Sports_and_Fuel_Pump_CCT", "Sports_and_Fuel_Pump_CCT"),
     IF('Reported Performance Table'!F769="Premium","Premium_Outdoor_CCT","Outdoor_CCT")),
    IF('Reported Performance Table'!F769="Premium","Premium_CCT","Reported_CCT"))))</f>
        <v/>
      </c>
      <c r="K769" t="str">
        <f>IF('Reported Performance Table'!D769="","",IF(J769="LUNA_CCT",VLOOKUP('Reported Performance Table'!D769,'Master List'!$B$45:$E$143,4,FALSE),"Reported_BUG"))</f>
        <v/>
      </c>
      <c r="L769" t="str">
        <f>IF('Reported Performance Table'!D769="","",IF(AND('Reported Performance Table'!$E769="Yes",OR('Reported Performance Table'!$D769='Master List'!$B$45,'Reported Performance Table'!$D769='Master List'!$B$46,'Reported Performance Table'!$D769='Master List'!$B$47,'Reported Performance Table'!$D769='Master List'!$B$49,'Reported Performance Table'!$D769='Master List'!$B$51,'Reported Performance Table'!$D769='Master List'!$B$115,'Reported Performance Table'!$D769='Master List'!$B$118,'Reported Performance Table'!$D769='Master List'!$B$142)),"LUNA_Dimming","Dimming_Capability_and_Range"))</f>
        <v/>
      </c>
    </row>
    <row r="770" spans="1:12" x14ac:dyDescent="0.3">
      <c r="A770" s="49">
        <v>777</v>
      </c>
      <c r="B770" s="50"/>
      <c r="D770" s="21" t="e">
        <f>VLOOKUP('Reported Performance Table'!C770,'Master List'!$B$22:$C$41,2,FALSE)</f>
        <v>#N/A</v>
      </c>
      <c r="E770" t="e">
        <f>VLOOKUP('Reported Performance Table'!D770,'Master List'!$B$45:$C$143,2,FALSE)</f>
        <v>#N/A</v>
      </c>
      <c r="F770" t="e">
        <f>VLOOKUP('Reported Performance Table'!C770,'Master List'!$B$22:$D$42,3,FALSE)</f>
        <v>#N/A</v>
      </c>
      <c r="G770" s="94" t="e">
        <f>VLOOKUP('Reported Performance Table'!B770,'Master List'!$B$11:$D$19,3,FALSE)</f>
        <v>#N/A</v>
      </c>
      <c r="H770" t="e">
        <f t="shared" si="11"/>
        <v>#N/A</v>
      </c>
      <c r="I770" t="e">
        <f>IF(VLOOKUP('Reported Performance Table'!D770,'Master List'!$B$45:$D$143,3,FALSE)="","No",VLOOKUP('Reported Performance Table'!D770,'Master List'!$B$45:$D$143,3,FALSE))</f>
        <v>#N/A</v>
      </c>
      <c r="J770" s="169" t="str">
        <f>IF('Reported Performance Table'!D770="","",
  IF('Reported Performance Table'!E770="Yes",
   IF('Reported Performance Table'!F770="Premium","Premium_LUNA_CCT","LUNA_CCT"),
   IF('Reported Performance Table'!B770="Outdoor Luminaires",
    IF(OR('Reported Performance Table'!D770="Fuel Pump Canopy Luminaires",'Reported Performance Table'!D770="Sports Lighting"),
     IF('Reported Performance Table'!F770="Premium","Premium_Sports_and_Fuel_Pump_CCT", "Sports_and_Fuel_Pump_CCT"),
     IF('Reported Performance Table'!F770="Premium","Premium_Outdoor_CCT","Outdoor_CCT")),
    IF('Reported Performance Table'!F770="Premium","Premium_CCT","Reported_CCT"))))</f>
        <v/>
      </c>
      <c r="K770" t="str">
        <f>IF('Reported Performance Table'!D770="","",IF(J770="LUNA_CCT",VLOOKUP('Reported Performance Table'!D770,'Master List'!$B$45:$E$143,4,FALSE),"Reported_BUG"))</f>
        <v/>
      </c>
      <c r="L770" t="str">
        <f>IF('Reported Performance Table'!D770="","",IF(AND('Reported Performance Table'!$E770="Yes",OR('Reported Performance Table'!$D770='Master List'!$B$45,'Reported Performance Table'!$D770='Master List'!$B$46,'Reported Performance Table'!$D770='Master List'!$B$47,'Reported Performance Table'!$D770='Master List'!$B$49,'Reported Performance Table'!$D770='Master List'!$B$51,'Reported Performance Table'!$D770='Master List'!$B$115,'Reported Performance Table'!$D770='Master List'!$B$118,'Reported Performance Table'!$D770='Master List'!$B$142)),"LUNA_Dimming","Dimming_Capability_and_Range"))</f>
        <v/>
      </c>
    </row>
    <row r="771" spans="1:12" x14ac:dyDescent="0.3">
      <c r="A771" s="49">
        <v>778</v>
      </c>
      <c r="B771" s="50"/>
      <c r="D771" s="21" t="e">
        <f>VLOOKUP('Reported Performance Table'!C771,'Master List'!$B$22:$C$41,2,FALSE)</f>
        <v>#N/A</v>
      </c>
      <c r="E771" t="e">
        <f>VLOOKUP('Reported Performance Table'!D771,'Master List'!$B$45:$C$143,2,FALSE)</f>
        <v>#N/A</v>
      </c>
      <c r="F771" t="e">
        <f>VLOOKUP('Reported Performance Table'!C771,'Master List'!$B$22:$D$42,3,FALSE)</f>
        <v>#N/A</v>
      </c>
      <c r="G771" s="94" t="e">
        <f>VLOOKUP('Reported Performance Table'!B771,'Master List'!$B$11:$D$19,3,FALSE)</f>
        <v>#N/A</v>
      </c>
      <c r="H771" t="e">
        <f t="shared" si="11"/>
        <v>#N/A</v>
      </c>
      <c r="I771" t="e">
        <f>IF(VLOOKUP('Reported Performance Table'!D771,'Master List'!$B$45:$D$143,3,FALSE)="","No",VLOOKUP('Reported Performance Table'!D771,'Master List'!$B$45:$D$143,3,FALSE))</f>
        <v>#N/A</v>
      </c>
      <c r="J771" s="169" t="str">
        <f>IF('Reported Performance Table'!D771="","",
  IF('Reported Performance Table'!E771="Yes",
   IF('Reported Performance Table'!F771="Premium","Premium_LUNA_CCT","LUNA_CCT"),
   IF('Reported Performance Table'!B771="Outdoor Luminaires",
    IF(OR('Reported Performance Table'!D771="Fuel Pump Canopy Luminaires",'Reported Performance Table'!D771="Sports Lighting"),
     IF('Reported Performance Table'!F771="Premium","Premium_Sports_and_Fuel_Pump_CCT", "Sports_and_Fuel_Pump_CCT"),
     IF('Reported Performance Table'!F771="Premium","Premium_Outdoor_CCT","Outdoor_CCT")),
    IF('Reported Performance Table'!F771="Premium","Premium_CCT","Reported_CCT"))))</f>
        <v/>
      </c>
      <c r="K771" t="str">
        <f>IF('Reported Performance Table'!D771="","",IF(J771="LUNA_CCT",VLOOKUP('Reported Performance Table'!D771,'Master List'!$B$45:$E$143,4,FALSE),"Reported_BUG"))</f>
        <v/>
      </c>
      <c r="L771" t="str">
        <f>IF('Reported Performance Table'!D771="","",IF(AND('Reported Performance Table'!$E771="Yes",OR('Reported Performance Table'!$D771='Master List'!$B$45,'Reported Performance Table'!$D771='Master List'!$B$46,'Reported Performance Table'!$D771='Master List'!$B$47,'Reported Performance Table'!$D771='Master List'!$B$49,'Reported Performance Table'!$D771='Master List'!$B$51,'Reported Performance Table'!$D771='Master List'!$B$115,'Reported Performance Table'!$D771='Master List'!$B$118,'Reported Performance Table'!$D771='Master List'!$B$142)),"LUNA_Dimming","Dimming_Capability_and_Range"))</f>
        <v/>
      </c>
    </row>
    <row r="772" spans="1:12" x14ac:dyDescent="0.3">
      <c r="A772" s="49">
        <v>779</v>
      </c>
      <c r="B772" s="50"/>
      <c r="D772" s="21" t="e">
        <f>VLOOKUP('Reported Performance Table'!C772,'Master List'!$B$22:$C$41,2,FALSE)</f>
        <v>#N/A</v>
      </c>
      <c r="E772" t="e">
        <f>VLOOKUP('Reported Performance Table'!D772,'Master List'!$B$45:$C$143,2,FALSE)</f>
        <v>#N/A</v>
      </c>
      <c r="F772" t="e">
        <f>VLOOKUP('Reported Performance Table'!C772,'Master List'!$B$22:$D$42,3,FALSE)</f>
        <v>#N/A</v>
      </c>
      <c r="G772" s="94" t="e">
        <f>VLOOKUP('Reported Performance Table'!B772,'Master List'!$B$11:$D$19,3,FALSE)</f>
        <v>#N/A</v>
      </c>
      <c r="H772" t="e">
        <f t="shared" si="11"/>
        <v>#N/A</v>
      </c>
      <c r="I772" t="e">
        <f>IF(VLOOKUP('Reported Performance Table'!D772,'Master List'!$B$45:$D$143,3,FALSE)="","No",VLOOKUP('Reported Performance Table'!D772,'Master List'!$B$45:$D$143,3,FALSE))</f>
        <v>#N/A</v>
      </c>
      <c r="J772" s="169" t="str">
        <f>IF('Reported Performance Table'!D772="","",
  IF('Reported Performance Table'!E772="Yes",
   IF('Reported Performance Table'!F772="Premium","Premium_LUNA_CCT","LUNA_CCT"),
   IF('Reported Performance Table'!B772="Outdoor Luminaires",
    IF(OR('Reported Performance Table'!D772="Fuel Pump Canopy Luminaires",'Reported Performance Table'!D772="Sports Lighting"),
     IF('Reported Performance Table'!F772="Premium","Premium_Sports_and_Fuel_Pump_CCT", "Sports_and_Fuel_Pump_CCT"),
     IF('Reported Performance Table'!F772="Premium","Premium_Outdoor_CCT","Outdoor_CCT")),
    IF('Reported Performance Table'!F772="Premium","Premium_CCT","Reported_CCT"))))</f>
        <v/>
      </c>
      <c r="K772" t="str">
        <f>IF('Reported Performance Table'!D772="","",IF(J772="LUNA_CCT",VLOOKUP('Reported Performance Table'!D772,'Master List'!$B$45:$E$143,4,FALSE),"Reported_BUG"))</f>
        <v/>
      </c>
      <c r="L772" t="str">
        <f>IF('Reported Performance Table'!D772="","",IF(AND('Reported Performance Table'!$E772="Yes",OR('Reported Performance Table'!$D772='Master List'!$B$45,'Reported Performance Table'!$D772='Master List'!$B$46,'Reported Performance Table'!$D772='Master List'!$B$47,'Reported Performance Table'!$D772='Master List'!$B$49,'Reported Performance Table'!$D772='Master List'!$B$51,'Reported Performance Table'!$D772='Master List'!$B$115,'Reported Performance Table'!$D772='Master List'!$B$118,'Reported Performance Table'!$D772='Master List'!$B$142)),"LUNA_Dimming","Dimming_Capability_and_Range"))</f>
        <v/>
      </c>
    </row>
    <row r="773" spans="1:12" x14ac:dyDescent="0.3">
      <c r="A773" s="49">
        <v>780</v>
      </c>
      <c r="B773" s="50"/>
      <c r="D773" s="21" t="e">
        <f>VLOOKUP('Reported Performance Table'!C773,'Master List'!$B$22:$C$41,2,FALSE)</f>
        <v>#N/A</v>
      </c>
      <c r="E773" t="e">
        <f>VLOOKUP('Reported Performance Table'!D773,'Master List'!$B$45:$C$143,2,FALSE)</f>
        <v>#N/A</v>
      </c>
      <c r="F773" t="e">
        <f>VLOOKUP('Reported Performance Table'!C773,'Master List'!$B$22:$D$42,3,FALSE)</f>
        <v>#N/A</v>
      </c>
      <c r="G773" s="94" t="e">
        <f>VLOOKUP('Reported Performance Table'!B773,'Master List'!$B$11:$D$19,3,FALSE)</f>
        <v>#N/A</v>
      </c>
      <c r="H773" t="e">
        <f t="shared" si="11"/>
        <v>#N/A</v>
      </c>
      <c r="I773" t="e">
        <f>IF(VLOOKUP('Reported Performance Table'!D773,'Master List'!$B$45:$D$143,3,FALSE)="","No",VLOOKUP('Reported Performance Table'!D773,'Master List'!$B$45:$D$143,3,FALSE))</f>
        <v>#N/A</v>
      </c>
      <c r="J773" s="169" t="str">
        <f>IF('Reported Performance Table'!D773="","",
  IF('Reported Performance Table'!E773="Yes",
   IF('Reported Performance Table'!F773="Premium","Premium_LUNA_CCT","LUNA_CCT"),
   IF('Reported Performance Table'!B773="Outdoor Luminaires",
    IF(OR('Reported Performance Table'!D773="Fuel Pump Canopy Luminaires",'Reported Performance Table'!D773="Sports Lighting"),
     IF('Reported Performance Table'!F773="Premium","Premium_Sports_and_Fuel_Pump_CCT", "Sports_and_Fuel_Pump_CCT"),
     IF('Reported Performance Table'!F773="Premium","Premium_Outdoor_CCT","Outdoor_CCT")),
    IF('Reported Performance Table'!F773="Premium","Premium_CCT","Reported_CCT"))))</f>
        <v/>
      </c>
      <c r="K773" t="str">
        <f>IF('Reported Performance Table'!D773="","",IF(J773="LUNA_CCT",VLOOKUP('Reported Performance Table'!D773,'Master List'!$B$45:$E$143,4,FALSE),"Reported_BUG"))</f>
        <v/>
      </c>
      <c r="L773" t="str">
        <f>IF('Reported Performance Table'!D773="","",IF(AND('Reported Performance Table'!$E773="Yes",OR('Reported Performance Table'!$D773='Master List'!$B$45,'Reported Performance Table'!$D773='Master List'!$B$46,'Reported Performance Table'!$D773='Master List'!$B$47,'Reported Performance Table'!$D773='Master List'!$B$49,'Reported Performance Table'!$D773='Master List'!$B$51,'Reported Performance Table'!$D773='Master List'!$B$115,'Reported Performance Table'!$D773='Master List'!$B$118,'Reported Performance Table'!$D773='Master List'!$B$142)),"LUNA_Dimming","Dimming_Capability_and_Range"))</f>
        <v/>
      </c>
    </row>
    <row r="774" spans="1:12" x14ac:dyDescent="0.3">
      <c r="A774" s="49">
        <v>781</v>
      </c>
      <c r="B774" s="50"/>
      <c r="D774" s="21" t="e">
        <f>VLOOKUP('Reported Performance Table'!C774,'Master List'!$B$22:$C$41,2,FALSE)</f>
        <v>#N/A</v>
      </c>
      <c r="E774" t="e">
        <f>VLOOKUP('Reported Performance Table'!D774,'Master List'!$B$45:$C$143,2,FALSE)</f>
        <v>#N/A</v>
      </c>
      <c r="F774" t="e">
        <f>VLOOKUP('Reported Performance Table'!C774,'Master List'!$B$22:$D$42,3,FALSE)</f>
        <v>#N/A</v>
      </c>
      <c r="G774" s="94" t="e">
        <f>VLOOKUP('Reported Performance Table'!B774,'Master List'!$B$11:$D$19,3,FALSE)</f>
        <v>#N/A</v>
      </c>
      <c r="H774" t="e">
        <f t="shared" si="11"/>
        <v>#N/A</v>
      </c>
      <c r="I774" t="e">
        <f>IF(VLOOKUP('Reported Performance Table'!D774,'Master List'!$B$45:$D$143,3,FALSE)="","No",VLOOKUP('Reported Performance Table'!D774,'Master List'!$B$45:$D$143,3,FALSE))</f>
        <v>#N/A</v>
      </c>
      <c r="J774" s="169" t="str">
        <f>IF('Reported Performance Table'!D774="","",
  IF('Reported Performance Table'!E774="Yes",
   IF('Reported Performance Table'!F774="Premium","Premium_LUNA_CCT","LUNA_CCT"),
   IF('Reported Performance Table'!B774="Outdoor Luminaires",
    IF(OR('Reported Performance Table'!D774="Fuel Pump Canopy Luminaires",'Reported Performance Table'!D774="Sports Lighting"),
     IF('Reported Performance Table'!F774="Premium","Premium_Sports_and_Fuel_Pump_CCT", "Sports_and_Fuel_Pump_CCT"),
     IF('Reported Performance Table'!F774="Premium","Premium_Outdoor_CCT","Outdoor_CCT")),
    IF('Reported Performance Table'!F774="Premium","Premium_CCT","Reported_CCT"))))</f>
        <v/>
      </c>
      <c r="K774" t="str">
        <f>IF('Reported Performance Table'!D774="","",IF(J774="LUNA_CCT",VLOOKUP('Reported Performance Table'!D774,'Master List'!$B$45:$E$143,4,FALSE),"Reported_BUG"))</f>
        <v/>
      </c>
      <c r="L774" t="str">
        <f>IF('Reported Performance Table'!D774="","",IF(AND('Reported Performance Table'!$E774="Yes",OR('Reported Performance Table'!$D774='Master List'!$B$45,'Reported Performance Table'!$D774='Master List'!$B$46,'Reported Performance Table'!$D774='Master List'!$B$47,'Reported Performance Table'!$D774='Master List'!$B$49,'Reported Performance Table'!$D774='Master List'!$B$51,'Reported Performance Table'!$D774='Master List'!$B$115,'Reported Performance Table'!$D774='Master List'!$B$118,'Reported Performance Table'!$D774='Master List'!$B$142)),"LUNA_Dimming","Dimming_Capability_and_Range"))</f>
        <v/>
      </c>
    </row>
    <row r="775" spans="1:12" x14ac:dyDescent="0.3">
      <c r="A775" s="49">
        <v>782</v>
      </c>
      <c r="B775" s="50"/>
      <c r="D775" s="21" t="e">
        <f>VLOOKUP('Reported Performance Table'!C775,'Master List'!$B$22:$C$41,2,FALSE)</f>
        <v>#N/A</v>
      </c>
      <c r="E775" t="e">
        <f>VLOOKUP('Reported Performance Table'!D775,'Master List'!$B$45:$C$143,2,FALSE)</f>
        <v>#N/A</v>
      </c>
      <c r="F775" t="e">
        <f>VLOOKUP('Reported Performance Table'!C775,'Master List'!$B$22:$D$42,3,FALSE)</f>
        <v>#N/A</v>
      </c>
      <c r="G775" s="94" t="e">
        <f>VLOOKUP('Reported Performance Table'!B775,'Master List'!$B$11:$D$19,3,FALSE)</f>
        <v>#N/A</v>
      </c>
      <c r="H775" t="e">
        <f t="shared" si="11"/>
        <v>#N/A</v>
      </c>
      <c r="I775" t="e">
        <f>IF(VLOOKUP('Reported Performance Table'!D775,'Master List'!$B$45:$D$143,3,FALSE)="","No",VLOOKUP('Reported Performance Table'!D775,'Master List'!$B$45:$D$143,3,FALSE))</f>
        <v>#N/A</v>
      </c>
      <c r="J775" s="169" t="str">
        <f>IF('Reported Performance Table'!D775="","",
  IF('Reported Performance Table'!E775="Yes",
   IF('Reported Performance Table'!F775="Premium","Premium_LUNA_CCT","LUNA_CCT"),
   IF('Reported Performance Table'!B775="Outdoor Luminaires",
    IF(OR('Reported Performance Table'!D775="Fuel Pump Canopy Luminaires",'Reported Performance Table'!D775="Sports Lighting"),
     IF('Reported Performance Table'!F775="Premium","Premium_Sports_and_Fuel_Pump_CCT", "Sports_and_Fuel_Pump_CCT"),
     IF('Reported Performance Table'!F775="Premium","Premium_Outdoor_CCT","Outdoor_CCT")),
    IF('Reported Performance Table'!F775="Premium","Premium_CCT","Reported_CCT"))))</f>
        <v/>
      </c>
      <c r="K775" t="str">
        <f>IF('Reported Performance Table'!D775="","",IF(J775="LUNA_CCT",VLOOKUP('Reported Performance Table'!D775,'Master List'!$B$45:$E$143,4,FALSE),"Reported_BUG"))</f>
        <v/>
      </c>
      <c r="L775" t="str">
        <f>IF('Reported Performance Table'!D775="","",IF(AND('Reported Performance Table'!$E775="Yes",OR('Reported Performance Table'!$D775='Master List'!$B$45,'Reported Performance Table'!$D775='Master List'!$B$46,'Reported Performance Table'!$D775='Master List'!$B$47,'Reported Performance Table'!$D775='Master List'!$B$49,'Reported Performance Table'!$D775='Master List'!$B$51,'Reported Performance Table'!$D775='Master List'!$B$115,'Reported Performance Table'!$D775='Master List'!$B$118,'Reported Performance Table'!$D775='Master List'!$B$142)),"LUNA_Dimming","Dimming_Capability_and_Range"))</f>
        <v/>
      </c>
    </row>
    <row r="776" spans="1:12" x14ac:dyDescent="0.3">
      <c r="A776" s="49">
        <v>783</v>
      </c>
      <c r="B776" s="50"/>
      <c r="D776" s="21" t="e">
        <f>VLOOKUP('Reported Performance Table'!C776,'Master List'!$B$22:$C$41,2,FALSE)</f>
        <v>#N/A</v>
      </c>
      <c r="E776" t="e">
        <f>VLOOKUP('Reported Performance Table'!D776,'Master List'!$B$45:$C$143,2,FALSE)</f>
        <v>#N/A</v>
      </c>
      <c r="F776" t="e">
        <f>VLOOKUP('Reported Performance Table'!C776,'Master List'!$B$22:$D$42,3,FALSE)</f>
        <v>#N/A</v>
      </c>
      <c r="G776" s="94" t="e">
        <f>VLOOKUP('Reported Performance Table'!B776,'Master List'!$B$11:$D$19,3,FALSE)</f>
        <v>#N/A</v>
      </c>
      <c r="H776" t="e">
        <f t="shared" si="11"/>
        <v>#N/A</v>
      </c>
      <c r="I776" t="e">
        <f>IF(VLOOKUP('Reported Performance Table'!D776,'Master List'!$B$45:$D$143,3,FALSE)="","No",VLOOKUP('Reported Performance Table'!D776,'Master List'!$B$45:$D$143,3,FALSE))</f>
        <v>#N/A</v>
      </c>
      <c r="J776" s="169" t="str">
        <f>IF('Reported Performance Table'!D776="","",
  IF('Reported Performance Table'!E776="Yes",
   IF('Reported Performance Table'!F776="Premium","Premium_LUNA_CCT","LUNA_CCT"),
   IF('Reported Performance Table'!B776="Outdoor Luminaires",
    IF(OR('Reported Performance Table'!D776="Fuel Pump Canopy Luminaires",'Reported Performance Table'!D776="Sports Lighting"),
     IF('Reported Performance Table'!F776="Premium","Premium_Sports_and_Fuel_Pump_CCT", "Sports_and_Fuel_Pump_CCT"),
     IF('Reported Performance Table'!F776="Premium","Premium_Outdoor_CCT","Outdoor_CCT")),
    IF('Reported Performance Table'!F776="Premium","Premium_CCT","Reported_CCT"))))</f>
        <v/>
      </c>
      <c r="K776" t="str">
        <f>IF('Reported Performance Table'!D776="","",IF(J776="LUNA_CCT",VLOOKUP('Reported Performance Table'!D776,'Master List'!$B$45:$E$143,4,FALSE),"Reported_BUG"))</f>
        <v/>
      </c>
      <c r="L776" t="str">
        <f>IF('Reported Performance Table'!D776="","",IF(AND('Reported Performance Table'!$E776="Yes",OR('Reported Performance Table'!$D776='Master List'!$B$45,'Reported Performance Table'!$D776='Master List'!$B$46,'Reported Performance Table'!$D776='Master List'!$B$47,'Reported Performance Table'!$D776='Master List'!$B$49,'Reported Performance Table'!$D776='Master List'!$B$51,'Reported Performance Table'!$D776='Master List'!$B$115,'Reported Performance Table'!$D776='Master List'!$B$118,'Reported Performance Table'!$D776='Master List'!$B$142)),"LUNA_Dimming","Dimming_Capability_and_Range"))</f>
        <v/>
      </c>
    </row>
    <row r="777" spans="1:12" x14ac:dyDescent="0.3">
      <c r="A777" s="49">
        <v>784</v>
      </c>
      <c r="B777" s="50"/>
      <c r="D777" s="21" t="e">
        <f>VLOOKUP('Reported Performance Table'!C777,'Master List'!$B$22:$C$41,2,FALSE)</f>
        <v>#N/A</v>
      </c>
      <c r="E777" t="e">
        <f>VLOOKUP('Reported Performance Table'!D777,'Master List'!$B$45:$C$143,2,FALSE)</f>
        <v>#N/A</v>
      </c>
      <c r="F777" t="e">
        <f>VLOOKUP('Reported Performance Table'!C777,'Master List'!$B$22:$D$42,3,FALSE)</f>
        <v>#N/A</v>
      </c>
      <c r="G777" s="94" t="e">
        <f>VLOOKUP('Reported Performance Table'!B777,'Master List'!$B$11:$D$19,3,FALSE)</f>
        <v>#N/A</v>
      </c>
      <c r="H777" t="e">
        <f t="shared" si="11"/>
        <v>#N/A</v>
      </c>
      <c r="I777" t="e">
        <f>IF(VLOOKUP('Reported Performance Table'!D777,'Master List'!$B$45:$D$143,3,FALSE)="","No",VLOOKUP('Reported Performance Table'!D777,'Master List'!$B$45:$D$143,3,FALSE))</f>
        <v>#N/A</v>
      </c>
      <c r="J777" s="169" t="str">
        <f>IF('Reported Performance Table'!D777="","",
  IF('Reported Performance Table'!E777="Yes",
   IF('Reported Performance Table'!F777="Premium","Premium_LUNA_CCT","LUNA_CCT"),
   IF('Reported Performance Table'!B777="Outdoor Luminaires",
    IF(OR('Reported Performance Table'!D777="Fuel Pump Canopy Luminaires",'Reported Performance Table'!D777="Sports Lighting"),
     IF('Reported Performance Table'!F777="Premium","Premium_Sports_and_Fuel_Pump_CCT", "Sports_and_Fuel_Pump_CCT"),
     IF('Reported Performance Table'!F777="Premium","Premium_Outdoor_CCT","Outdoor_CCT")),
    IF('Reported Performance Table'!F777="Premium","Premium_CCT","Reported_CCT"))))</f>
        <v/>
      </c>
      <c r="K777" t="str">
        <f>IF('Reported Performance Table'!D777="","",IF(J777="LUNA_CCT",VLOOKUP('Reported Performance Table'!D777,'Master List'!$B$45:$E$143,4,FALSE),"Reported_BUG"))</f>
        <v/>
      </c>
      <c r="L777" t="str">
        <f>IF('Reported Performance Table'!D777="","",IF(AND('Reported Performance Table'!$E777="Yes",OR('Reported Performance Table'!$D777='Master List'!$B$45,'Reported Performance Table'!$D777='Master List'!$B$46,'Reported Performance Table'!$D777='Master List'!$B$47,'Reported Performance Table'!$D777='Master List'!$B$49,'Reported Performance Table'!$D777='Master List'!$B$51,'Reported Performance Table'!$D777='Master List'!$B$115,'Reported Performance Table'!$D777='Master List'!$B$118,'Reported Performance Table'!$D777='Master List'!$B$142)),"LUNA_Dimming","Dimming_Capability_and_Range"))</f>
        <v/>
      </c>
    </row>
    <row r="778" spans="1:12" x14ac:dyDescent="0.3">
      <c r="A778" s="49">
        <v>785</v>
      </c>
      <c r="B778" s="50"/>
      <c r="D778" s="21" t="e">
        <f>VLOOKUP('Reported Performance Table'!C778,'Master List'!$B$22:$C$41,2,FALSE)</f>
        <v>#N/A</v>
      </c>
      <c r="E778" t="e">
        <f>VLOOKUP('Reported Performance Table'!D778,'Master List'!$B$45:$C$143,2,FALSE)</f>
        <v>#N/A</v>
      </c>
      <c r="F778" t="e">
        <f>VLOOKUP('Reported Performance Table'!C778,'Master List'!$B$22:$D$42,3,FALSE)</f>
        <v>#N/A</v>
      </c>
      <c r="G778" s="94" t="e">
        <f>VLOOKUP('Reported Performance Table'!B778,'Master List'!$B$11:$D$19,3,FALSE)</f>
        <v>#N/A</v>
      </c>
      <c r="H778" t="e">
        <f t="shared" si="11"/>
        <v>#N/A</v>
      </c>
      <c r="I778" t="e">
        <f>IF(VLOOKUP('Reported Performance Table'!D778,'Master List'!$B$45:$D$143,3,FALSE)="","No",VLOOKUP('Reported Performance Table'!D778,'Master List'!$B$45:$D$143,3,FALSE))</f>
        <v>#N/A</v>
      </c>
      <c r="J778" s="169" t="str">
        <f>IF('Reported Performance Table'!D778="","",
  IF('Reported Performance Table'!E778="Yes",
   IF('Reported Performance Table'!F778="Premium","Premium_LUNA_CCT","LUNA_CCT"),
   IF('Reported Performance Table'!B778="Outdoor Luminaires",
    IF(OR('Reported Performance Table'!D778="Fuel Pump Canopy Luminaires",'Reported Performance Table'!D778="Sports Lighting"),
     IF('Reported Performance Table'!F778="Premium","Premium_Sports_and_Fuel_Pump_CCT", "Sports_and_Fuel_Pump_CCT"),
     IF('Reported Performance Table'!F778="Premium","Premium_Outdoor_CCT","Outdoor_CCT")),
    IF('Reported Performance Table'!F778="Premium","Premium_CCT","Reported_CCT"))))</f>
        <v/>
      </c>
      <c r="K778" t="str">
        <f>IF('Reported Performance Table'!D778="","",IF(J778="LUNA_CCT",VLOOKUP('Reported Performance Table'!D778,'Master List'!$B$45:$E$143,4,FALSE),"Reported_BUG"))</f>
        <v/>
      </c>
      <c r="L778" t="str">
        <f>IF('Reported Performance Table'!D778="","",IF(AND('Reported Performance Table'!$E778="Yes",OR('Reported Performance Table'!$D778='Master List'!$B$45,'Reported Performance Table'!$D778='Master List'!$B$46,'Reported Performance Table'!$D778='Master List'!$B$47,'Reported Performance Table'!$D778='Master List'!$B$49,'Reported Performance Table'!$D778='Master List'!$B$51,'Reported Performance Table'!$D778='Master List'!$B$115,'Reported Performance Table'!$D778='Master List'!$B$118,'Reported Performance Table'!$D778='Master List'!$B$142)),"LUNA_Dimming","Dimming_Capability_and_Range"))</f>
        <v/>
      </c>
    </row>
    <row r="779" spans="1:12" x14ac:dyDescent="0.3">
      <c r="A779" s="49">
        <v>786</v>
      </c>
      <c r="B779" s="50"/>
      <c r="D779" s="21" t="e">
        <f>VLOOKUP('Reported Performance Table'!C779,'Master List'!$B$22:$C$41,2,FALSE)</f>
        <v>#N/A</v>
      </c>
      <c r="E779" t="e">
        <f>VLOOKUP('Reported Performance Table'!D779,'Master List'!$B$45:$C$143,2,FALSE)</f>
        <v>#N/A</v>
      </c>
      <c r="F779" t="e">
        <f>VLOOKUP('Reported Performance Table'!C779,'Master List'!$B$22:$D$42,3,FALSE)</f>
        <v>#N/A</v>
      </c>
      <c r="G779" s="94" t="e">
        <f>VLOOKUP('Reported Performance Table'!B779,'Master List'!$B$11:$D$19,3,FALSE)</f>
        <v>#N/A</v>
      </c>
      <c r="H779" t="e">
        <f t="shared" ref="H779:H842" si="12">CONCATENATE(F779,G779)</f>
        <v>#N/A</v>
      </c>
      <c r="I779" t="e">
        <f>IF(VLOOKUP('Reported Performance Table'!D779,'Master List'!$B$45:$D$143,3,FALSE)="","No",VLOOKUP('Reported Performance Table'!D779,'Master List'!$B$45:$D$143,3,FALSE))</f>
        <v>#N/A</v>
      </c>
      <c r="J779" s="169" t="str">
        <f>IF('Reported Performance Table'!D779="","",
  IF('Reported Performance Table'!E779="Yes",
   IF('Reported Performance Table'!F779="Premium","Premium_LUNA_CCT","LUNA_CCT"),
   IF('Reported Performance Table'!B779="Outdoor Luminaires",
    IF(OR('Reported Performance Table'!D779="Fuel Pump Canopy Luminaires",'Reported Performance Table'!D779="Sports Lighting"),
     IF('Reported Performance Table'!F779="Premium","Premium_Sports_and_Fuel_Pump_CCT", "Sports_and_Fuel_Pump_CCT"),
     IF('Reported Performance Table'!F779="Premium","Premium_Outdoor_CCT","Outdoor_CCT")),
    IF('Reported Performance Table'!F779="Premium","Premium_CCT","Reported_CCT"))))</f>
        <v/>
      </c>
      <c r="K779" t="str">
        <f>IF('Reported Performance Table'!D779="","",IF(J779="LUNA_CCT",VLOOKUP('Reported Performance Table'!D779,'Master List'!$B$45:$E$143,4,FALSE),"Reported_BUG"))</f>
        <v/>
      </c>
      <c r="L779" t="str">
        <f>IF('Reported Performance Table'!D779="","",IF(AND('Reported Performance Table'!$E779="Yes",OR('Reported Performance Table'!$D779='Master List'!$B$45,'Reported Performance Table'!$D779='Master List'!$B$46,'Reported Performance Table'!$D779='Master List'!$B$47,'Reported Performance Table'!$D779='Master List'!$B$49,'Reported Performance Table'!$D779='Master List'!$B$51,'Reported Performance Table'!$D779='Master List'!$B$115,'Reported Performance Table'!$D779='Master List'!$B$118,'Reported Performance Table'!$D779='Master List'!$B$142)),"LUNA_Dimming","Dimming_Capability_and_Range"))</f>
        <v/>
      </c>
    </row>
    <row r="780" spans="1:12" x14ac:dyDescent="0.3">
      <c r="A780" s="49">
        <v>787</v>
      </c>
      <c r="B780" s="50"/>
      <c r="D780" s="21" t="e">
        <f>VLOOKUP('Reported Performance Table'!C780,'Master List'!$B$22:$C$41,2,FALSE)</f>
        <v>#N/A</v>
      </c>
      <c r="E780" t="e">
        <f>VLOOKUP('Reported Performance Table'!D780,'Master List'!$B$45:$C$143,2,FALSE)</f>
        <v>#N/A</v>
      </c>
      <c r="F780" t="e">
        <f>VLOOKUP('Reported Performance Table'!C780,'Master List'!$B$22:$D$42,3,FALSE)</f>
        <v>#N/A</v>
      </c>
      <c r="G780" s="94" t="e">
        <f>VLOOKUP('Reported Performance Table'!B780,'Master List'!$B$11:$D$19,3,FALSE)</f>
        <v>#N/A</v>
      </c>
      <c r="H780" t="e">
        <f t="shared" si="12"/>
        <v>#N/A</v>
      </c>
      <c r="I780" t="e">
        <f>IF(VLOOKUP('Reported Performance Table'!D780,'Master List'!$B$45:$D$143,3,FALSE)="","No",VLOOKUP('Reported Performance Table'!D780,'Master List'!$B$45:$D$143,3,FALSE))</f>
        <v>#N/A</v>
      </c>
      <c r="J780" s="169" t="str">
        <f>IF('Reported Performance Table'!D780="","",
  IF('Reported Performance Table'!E780="Yes",
   IF('Reported Performance Table'!F780="Premium","Premium_LUNA_CCT","LUNA_CCT"),
   IF('Reported Performance Table'!B780="Outdoor Luminaires",
    IF(OR('Reported Performance Table'!D780="Fuel Pump Canopy Luminaires",'Reported Performance Table'!D780="Sports Lighting"),
     IF('Reported Performance Table'!F780="Premium","Premium_Sports_and_Fuel_Pump_CCT", "Sports_and_Fuel_Pump_CCT"),
     IF('Reported Performance Table'!F780="Premium","Premium_Outdoor_CCT","Outdoor_CCT")),
    IF('Reported Performance Table'!F780="Premium","Premium_CCT","Reported_CCT"))))</f>
        <v/>
      </c>
      <c r="K780" t="str">
        <f>IF('Reported Performance Table'!D780="","",IF(J780="LUNA_CCT",VLOOKUP('Reported Performance Table'!D780,'Master List'!$B$45:$E$143,4,FALSE),"Reported_BUG"))</f>
        <v/>
      </c>
      <c r="L780" t="str">
        <f>IF('Reported Performance Table'!D780="","",IF(AND('Reported Performance Table'!$E780="Yes",OR('Reported Performance Table'!$D780='Master List'!$B$45,'Reported Performance Table'!$D780='Master List'!$B$46,'Reported Performance Table'!$D780='Master List'!$B$47,'Reported Performance Table'!$D780='Master List'!$B$49,'Reported Performance Table'!$D780='Master List'!$B$51,'Reported Performance Table'!$D780='Master List'!$B$115,'Reported Performance Table'!$D780='Master List'!$B$118,'Reported Performance Table'!$D780='Master List'!$B$142)),"LUNA_Dimming","Dimming_Capability_and_Range"))</f>
        <v/>
      </c>
    </row>
    <row r="781" spans="1:12" x14ac:dyDescent="0.3">
      <c r="A781" s="49">
        <v>788</v>
      </c>
      <c r="B781" s="50"/>
      <c r="D781" s="21" t="e">
        <f>VLOOKUP('Reported Performance Table'!C781,'Master List'!$B$22:$C$41,2,FALSE)</f>
        <v>#N/A</v>
      </c>
      <c r="E781" t="e">
        <f>VLOOKUP('Reported Performance Table'!D781,'Master List'!$B$45:$C$143,2,FALSE)</f>
        <v>#N/A</v>
      </c>
      <c r="F781" t="e">
        <f>VLOOKUP('Reported Performance Table'!C781,'Master List'!$B$22:$D$42,3,FALSE)</f>
        <v>#N/A</v>
      </c>
      <c r="G781" s="94" t="e">
        <f>VLOOKUP('Reported Performance Table'!B781,'Master List'!$B$11:$D$19,3,FALSE)</f>
        <v>#N/A</v>
      </c>
      <c r="H781" t="e">
        <f t="shared" si="12"/>
        <v>#N/A</v>
      </c>
      <c r="I781" t="e">
        <f>IF(VLOOKUP('Reported Performance Table'!D781,'Master List'!$B$45:$D$143,3,FALSE)="","No",VLOOKUP('Reported Performance Table'!D781,'Master List'!$B$45:$D$143,3,FALSE))</f>
        <v>#N/A</v>
      </c>
      <c r="J781" s="169" t="str">
        <f>IF('Reported Performance Table'!D781="","",
  IF('Reported Performance Table'!E781="Yes",
   IF('Reported Performance Table'!F781="Premium","Premium_LUNA_CCT","LUNA_CCT"),
   IF('Reported Performance Table'!B781="Outdoor Luminaires",
    IF(OR('Reported Performance Table'!D781="Fuel Pump Canopy Luminaires",'Reported Performance Table'!D781="Sports Lighting"),
     IF('Reported Performance Table'!F781="Premium","Premium_Sports_and_Fuel_Pump_CCT", "Sports_and_Fuel_Pump_CCT"),
     IF('Reported Performance Table'!F781="Premium","Premium_Outdoor_CCT","Outdoor_CCT")),
    IF('Reported Performance Table'!F781="Premium","Premium_CCT","Reported_CCT"))))</f>
        <v/>
      </c>
      <c r="K781" t="str">
        <f>IF('Reported Performance Table'!D781="","",IF(J781="LUNA_CCT",VLOOKUP('Reported Performance Table'!D781,'Master List'!$B$45:$E$143,4,FALSE),"Reported_BUG"))</f>
        <v/>
      </c>
      <c r="L781" t="str">
        <f>IF('Reported Performance Table'!D781="","",IF(AND('Reported Performance Table'!$E781="Yes",OR('Reported Performance Table'!$D781='Master List'!$B$45,'Reported Performance Table'!$D781='Master List'!$B$46,'Reported Performance Table'!$D781='Master List'!$B$47,'Reported Performance Table'!$D781='Master List'!$B$49,'Reported Performance Table'!$D781='Master List'!$B$51,'Reported Performance Table'!$D781='Master List'!$B$115,'Reported Performance Table'!$D781='Master List'!$B$118,'Reported Performance Table'!$D781='Master List'!$B$142)),"LUNA_Dimming","Dimming_Capability_and_Range"))</f>
        <v/>
      </c>
    </row>
    <row r="782" spans="1:12" x14ac:dyDescent="0.3">
      <c r="A782" s="49">
        <v>789</v>
      </c>
      <c r="B782" s="50"/>
      <c r="D782" s="21" t="e">
        <f>VLOOKUP('Reported Performance Table'!C782,'Master List'!$B$22:$C$41,2,FALSE)</f>
        <v>#N/A</v>
      </c>
      <c r="E782" t="e">
        <f>VLOOKUP('Reported Performance Table'!D782,'Master List'!$B$45:$C$143,2,FALSE)</f>
        <v>#N/A</v>
      </c>
      <c r="F782" t="e">
        <f>VLOOKUP('Reported Performance Table'!C782,'Master List'!$B$22:$D$42,3,FALSE)</f>
        <v>#N/A</v>
      </c>
      <c r="G782" s="94" t="e">
        <f>VLOOKUP('Reported Performance Table'!B782,'Master List'!$B$11:$D$19,3,FALSE)</f>
        <v>#N/A</v>
      </c>
      <c r="H782" t="e">
        <f t="shared" si="12"/>
        <v>#N/A</v>
      </c>
      <c r="I782" t="e">
        <f>IF(VLOOKUP('Reported Performance Table'!D782,'Master List'!$B$45:$D$143,3,FALSE)="","No",VLOOKUP('Reported Performance Table'!D782,'Master List'!$B$45:$D$143,3,FALSE))</f>
        <v>#N/A</v>
      </c>
      <c r="J782" s="169" t="str">
        <f>IF('Reported Performance Table'!D782="","",
  IF('Reported Performance Table'!E782="Yes",
   IF('Reported Performance Table'!F782="Premium","Premium_LUNA_CCT","LUNA_CCT"),
   IF('Reported Performance Table'!B782="Outdoor Luminaires",
    IF(OR('Reported Performance Table'!D782="Fuel Pump Canopy Luminaires",'Reported Performance Table'!D782="Sports Lighting"),
     IF('Reported Performance Table'!F782="Premium","Premium_Sports_and_Fuel_Pump_CCT", "Sports_and_Fuel_Pump_CCT"),
     IF('Reported Performance Table'!F782="Premium","Premium_Outdoor_CCT","Outdoor_CCT")),
    IF('Reported Performance Table'!F782="Premium","Premium_CCT","Reported_CCT"))))</f>
        <v/>
      </c>
      <c r="K782" t="str">
        <f>IF('Reported Performance Table'!D782="","",IF(J782="LUNA_CCT",VLOOKUP('Reported Performance Table'!D782,'Master List'!$B$45:$E$143,4,FALSE),"Reported_BUG"))</f>
        <v/>
      </c>
      <c r="L782" t="str">
        <f>IF('Reported Performance Table'!D782="","",IF(AND('Reported Performance Table'!$E782="Yes",OR('Reported Performance Table'!$D782='Master List'!$B$45,'Reported Performance Table'!$D782='Master List'!$B$46,'Reported Performance Table'!$D782='Master List'!$B$47,'Reported Performance Table'!$D782='Master List'!$B$49,'Reported Performance Table'!$D782='Master List'!$B$51,'Reported Performance Table'!$D782='Master List'!$B$115,'Reported Performance Table'!$D782='Master List'!$B$118,'Reported Performance Table'!$D782='Master List'!$B$142)),"LUNA_Dimming","Dimming_Capability_and_Range"))</f>
        <v/>
      </c>
    </row>
    <row r="783" spans="1:12" x14ac:dyDescent="0.3">
      <c r="A783" s="49">
        <v>790</v>
      </c>
      <c r="B783" s="50"/>
      <c r="D783" s="21" t="e">
        <f>VLOOKUP('Reported Performance Table'!C783,'Master List'!$B$22:$C$41,2,FALSE)</f>
        <v>#N/A</v>
      </c>
      <c r="E783" t="e">
        <f>VLOOKUP('Reported Performance Table'!D783,'Master List'!$B$45:$C$143,2,FALSE)</f>
        <v>#N/A</v>
      </c>
      <c r="F783" t="e">
        <f>VLOOKUP('Reported Performance Table'!C783,'Master List'!$B$22:$D$42,3,FALSE)</f>
        <v>#N/A</v>
      </c>
      <c r="G783" s="94" t="e">
        <f>VLOOKUP('Reported Performance Table'!B783,'Master List'!$B$11:$D$19,3,FALSE)</f>
        <v>#N/A</v>
      </c>
      <c r="H783" t="e">
        <f t="shared" si="12"/>
        <v>#N/A</v>
      </c>
      <c r="I783" t="e">
        <f>IF(VLOOKUP('Reported Performance Table'!D783,'Master List'!$B$45:$D$143,3,FALSE)="","No",VLOOKUP('Reported Performance Table'!D783,'Master List'!$B$45:$D$143,3,FALSE))</f>
        <v>#N/A</v>
      </c>
      <c r="J783" s="169" t="str">
        <f>IF('Reported Performance Table'!D783="","",
  IF('Reported Performance Table'!E783="Yes",
   IF('Reported Performance Table'!F783="Premium","Premium_LUNA_CCT","LUNA_CCT"),
   IF('Reported Performance Table'!B783="Outdoor Luminaires",
    IF(OR('Reported Performance Table'!D783="Fuel Pump Canopy Luminaires",'Reported Performance Table'!D783="Sports Lighting"),
     IF('Reported Performance Table'!F783="Premium","Premium_Sports_and_Fuel_Pump_CCT", "Sports_and_Fuel_Pump_CCT"),
     IF('Reported Performance Table'!F783="Premium","Premium_Outdoor_CCT","Outdoor_CCT")),
    IF('Reported Performance Table'!F783="Premium","Premium_CCT","Reported_CCT"))))</f>
        <v/>
      </c>
      <c r="K783" t="str">
        <f>IF('Reported Performance Table'!D783="","",IF(J783="LUNA_CCT",VLOOKUP('Reported Performance Table'!D783,'Master List'!$B$45:$E$143,4,FALSE),"Reported_BUG"))</f>
        <v/>
      </c>
      <c r="L783" t="str">
        <f>IF('Reported Performance Table'!D783="","",IF(AND('Reported Performance Table'!$E783="Yes",OR('Reported Performance Table'!$D783='Master List'!$B$45,'Reported Performance Table'!$D783='Master List'!$B$46,'Reported Performance Table'!$D783='Master List'!$B$47,'Reported Performance Table'!$D783='Master List'!$B$49,'Reported Performance Table'!$D783='Master List'!$B$51,'Reported Performance Table'!$D783='Master List'!$B$115,'Reported Performance Table'!$D783='Master List'!$B$118,'Reported Performance Table'!$D783='Master List'!$B$142)),"LUNA_Dimming","Dimming_Capability_and_Range"))</f>
        <v/>
      </c>
    </row>
    <row r="784" spans="1:12" x14ac:dyDescent="0.3">
      <c r="A784" s="49">
        <v>791</v>
      </c>
      <c r="B784" s="50"/>
      <c r="D784" s="21" t="e">
        <f>VLOOKUP('Reported Performance Table'!C784,'Master List'!$B$22:$C$41,2,FALSE)</f>
        <v>#N/A</v>
      </c>
      <c r="E784" t="e">
        <f>VLOOKUP('Reported Performance Table'!D784,'Master List'!$B$45:$C$143,2,FALSE)</f>
        <v>#N/A</v>
      </c>
      <c r="F784" t="e">
        <f>VLOOKUP('Reported Performance Table'!C784,'Master List'!$B$22:$D$42,3,FALSE)</f>
        <v>#N/A</v>
      </c>
      <c r="G784" s="94" t="e">
        <f>VLOOKUP('Reported Performance Table'!B784,'Master List'!$B$11:$D$19,3,FALSE)</f>
        <v>#N/A</v>
      </c>
      <c r="H784" t="e">
        <f t="shared" si="12"/>
        <v>#N/A</v>
      </c>
      <c r="I784" t="e">
        <f>IF(VLOOKUP('Reported Performance Table'!D784,'Master List'!$B$45:$D$143,3,FALSE)="","No",VLOOKUP('Reported Performance Table'!D784,'Master List'!$B$45:$D$143,3,FALSE))</f>
        <v>#N/A</v>
      </c>
      <c r="J784" s="169" t="str">
        <f>IF('Reported Performance Table'!D784="","",
  IF('Reported Performance Table'!E784="Yes",
   IF('Reported Performance Table'!F784="Premium","Premium_LUNA_CCT","LUNA_CCT"),
   IF('Reported Performance Table'!B784="Outdoor Luminaires",
    IF(OR('Reported Performance Table'!D784="Fuel Pump Canopy Luminaires",'Reported Performance Table'!D784="Sports Lighting"),
     IF('Reported Performance Table'!F784="Premium","Premium_Sports_and_Fuel_Pump_CCT", "Sports_and_Fuel_Pump_CCT"),
     IF('Reported Performance Table'!F784="Premium","Premium_Outdoor_CCT","Outdoor_CCT")),
    IF('Reported Performance Table'!F784="Premium","Premium_CCT","Reported_CCT"))))</f>
        <v/>
      </c>
      <c r="K784" t="str">
        <f>IF('Reported Performance Table'!D784="","",IF(J784="LUNA_CCT",VLOOKUP('Reported Performance Table'!D784,'Master List'!$B$45:$E$143,4,FALSE),"Reported_BUG"))</f>
        <v/>
      </c>
      <c r="L784" t="str">
        <f>IF('Reported Performance Table'!D784="","",IF(AND('Reported Performance Table'!$E784="Yes",OR('Reported Performance Table'!$D784='Master List'!$B$45,'Reported Performance Table'!$D784='Master List'!$B$46,'Reported Performance Table'!$D784='Master List'!$B$47,'Reported Performance Table'!$D784='Master List'!$B$49,'Reported Performance Table'!$D784='Master List'!$B$51,'Reported Performance Table'!$D784='Master List'!$B$115,'Reported Performance Table'!$D784='Master List'!$B$118,'Reported Performance Table'!$D784='Master List'!$B$142)),"LUNA_Dimming","Dimming_Capability_and_Range"))</f>
        <v/>
      </c>
    </row>
    <row r="785" spans="1:12" x14ac:dyDescent="0.3">
      <c r="A785" s="49">
        <v>792</v>
      </c>
      <c r="B785" s="50"/>
      <c r="D785" s="21" t="e">
        <f>VLOOKUP('Reported Performance Table'!C785,'Master List'!$B$22:$C$41,2,FALSE)</f>
        <v>#N/A</v>
      </c>
      <c r="E785" t="e">
        <f>VLOOKUP('Reported Performance Table'!D785,'Master List'!$B$45:$C$143,2,FALSE)</f>
        <v>#N/A</v>
      </c>
      <c r="F785" t="e">
        <f>VLOOKUP('Reported Performance Table'!C785,'Master List'!$B$22:$D$42,3,FALSE)</f>
        <v>#N/A</v>
      </c>
      <c r="G785" s="94" t="e">
        <f>VLOOKUP('Reported Performance Table'!B785,'Master List'!$B$11:$D$19,3,FALSE)</f>
        <v>#N/A</v>
      </c>
      <c r="H785" t="e">
        <f t="shared" si="12"/>
        <v>#N/A</v>
      </c>
      <c r="I785" t="e">
        <f>IF(VLOOKUP('Reported Performance Table'!D785,'Master List'!$B$45:$D$143,3,FALSE)="","No",VLOOKUP('Reported Performance Table'!D785,'Master List'!$B$45:$D$143,3,FALSE))</f>
        <v>#N/A</v>
      </c>
      <c r="J785" s="169" t="str">
        <f>IF('Reported Performance Table'!D785="","",
  IF('Reported Performance Table'!E785="Yes",
   IF('Reported Performance Table'!F785="Premium","Premium_LUNA_CCT","LUNA_CCT"),
   IF('Reported Performance Table'!B785="Outdoor Luminaires",
    IF(OR('Reported Performance Table'!D785="Fuel Pump Canopy Luminaires",'Reported Performance Table'!D785="Sports Lighting"),
     IF('Reported Performance Table'!F785="Premium","Premium_Sports_and_Fuel_Pump_CCT", "Sports_and_Fuel_Pump_CCT"),
     IF('Reported Performance Table'!F785="Premium","Premium_Outdoor_CCT","Outdoor_CCT")),
    IF('Reported Performance Table'!F785="Premium","Premium_CCT","Reported_CCT"))))</f>
        <v/>
      </c>
      <c r="K785" t="str">
        <f>IF('Reported Performance Table'!D785="","",IF(J785="LUNA_CCT",VLOOKUP('Reported Performance Table'!D785,'Master List'!$B$45:$E$143,4,FALSE),"Reported_BUG"))</f>
        <v/>
      </c>
      <c r="L785" t="str">
        <f>IF('Reported Performance Table'!D785="","",IF(AND('Reported Performance Table'!$E785="Yes",OR('Reported Performance Table'!$D785='Master List'!$B$45,'Reported Performance Table'!$D785='Master List'!$B$46,'Reported Performance Table'!$D785='Master List'!$B$47,'Reported Performance Table'!$D785='Master List'!$B$49,'Reported Performance Table'!$D785='Master List'!$B$51,'Reported Performance Table'!$D785='Master List'!$B$115,'Reported Performance Table'!$D785='Master List'!$B$118,'Reported Performance Table'!$D785='Master List'!$B$142)),"LUNA_Dimming","Dimming_Capability_and_Range"))</f>
        <v/>
      </c>
    </row>
    <row r="786" spans="1:12" x14ac:dyDescent="0.3">
      <c r="A786" s="49">
        <v>793</v>
      </c>
      <c r="B786" s="50"/>
      <c r="D786" s="21" t="e">
        <f>VLOOKUP('Reported Performance Table'!C786,'Master List'!$B$22:$C$41,2,FALSE)</f>
        <v>#N/A</v>
      </c>
      <c r="E786" t="e">
        <f>VLOOKUP('Reported Performance Table'!D786,'Master List'!$B$45:$C$143,2,FALSE)</f>
        <v>#N/A</v>
      </c>
      <c r="F786" t="e">
        <f>VLOOKUP('Reported Performance Table'!C786,'Master List'!$B$22:$D$42,3,FALSE)</f>
        <v>#N/A</v>
      </c>
      <c r="G786" s="94" t="e">
        <f>VLOOKUP('Reported Performance Table'!B786,'Master List'!$B$11:$D$19,3,FALSE)</f>
        <v>#N/A</v>
      </c>
      <c r="H786" t="e">
        <f t="shared" si="12"/>
        <v>#N/A</v>
      </c>
      <c r="I786" t="e">
        <f>IF(VLOOKUP('Reported Performance Table'!D786,'Master List'!$B$45:$D$143,3,FALSE)="","No",VLOOKUP('Reported Performance Table'!D786,'Master List'!$B$45:$D$143,3,FALSE))</f>
        <v>#N/A</v>
      </c>
      <c r="J786" s="169" t="str">
        <f>IF('Reported Performance Table'!D786="","",
  IF('Reported Performance Table'!E786="Yes",
   IF('Reported Performance Table'!F786="Premium","Premium_LUNA_CCT","LUNA_CCT"),
   IF('Reported Performance Table'!B786="Outdoor Luminaires",
    IF(OR('Reported Performance Table'!D786="Fuel Pump Canopy Luminaires",'Reported Performance Table'!D786="Sports Lighting"),
     IF('Reported Performance Table'!F786="Premium","Premium_Sports_and_Fuel_Pump_CCT", "Sports_and_Fuel_Pump_CCT"),
     IF('Reported Performance Table'!F786="Premium","Premium_Outdoor_CCT","Outdoor_CCT")),
    IF('Reported Performance Table'!F786="Premium","Premium_CCT","Reported_CCT"))))</f>
        <v/>
      </c>
      <c r="K786" t="str">
        <f>IF('Reported Performance Table'!D786="","",IF(J786="LUNA_CCT",VLOOKUP('Reported Performance Table'!D786,'Master List'!$B$45:$E$143,4,FALSE),"Reported_BUG"))</f>
        <v/>
      </c>
      <c r="L786" t="str">
        <f>IF('Reported Performance Table'!D786="","",IF(AND('Reported Performance Table'!$E786="Yes",OR('Reported Performance Table'!$D786='Master List'!$B$45,'Reported Performance Table'!$D786='Master List'!$B$46,'Reported Performance Table'!$D786='Master List'!$B$47,'Reported Performance Table'!$D786='Master List'!$B$49,'Reported Performance Table'!$D786='Master List'!$B$51,'Reported Performance Table'!$D786='Master List'!$B$115,'Reported Performance Table'!$D786='Master List'!$B$118,'Reported Performance Table'!$D786='Master List'!$B$142)),"LUNA_Dimming","Dimming_Capability_and_Range"))</f>
        <v/>
      </c>
    </row>
    <row r="787" spans="1:12" x14ac:dyDescent="0.3">
      <c r="A787" s="49">
        <v>794</v>
      </c>
      <c r="B787" s="50"/>
      <c r="D787" s="21" t="e">
        <f>VLOOKUP('Reported Performance Table'!C787,'Master List'!$B$22:$C$41,2,FALSE)</f>
        <v>#N/A</v>
      </c>
      <c r="E787" t="e">
        <f>VLOOKUP('Reported Performance Table'!D787,'Master List'!$B$45:$C$143,2,FALSE)</f>
        <v>#N/A</v>
      </c>
      <c r="F787" t="e">
        <f>VLOOKUP('Reported Performance Table'!C787,'Master List'!$B$22:$D$42,3,FALSE)</f>
        <v>#N/A</v>
      </c>
      <c r="G787" s="94" t="e">
        <f>VLOOKUP('Reported Performance Table'!B787,'Master List'!$B$11:$D$19,3,FALSE)</f>
        <v>#N/A</v>
      </c>
      <c r="H787" t="e">
        <f t="shared" si="12"/>
        <v>#N/A</v>
      </c>
      <c r="I787" t="e">
        <f>IF(VLOOKUP('Reported Performance Table'!D787,'Master List'!$B$45:$D$143,3,FALSE)="","No",VLOOKUP('Reported Performance Table'!D787,'Master List'!$B$45:$D$143,3,FALSE))</f>
        <v>#N/A</v>
      </c>
      <c r="J787" s="169" t="str">
        <f>IF('Reported Performance Table'!D787="","",
  IF('Reported Performance Table'!E787="Yes",
   IF('Reported Performance Table'!F787="Premium","Premium_LUNA_CCT","LUNA_CCT"),
   IF('Reported Performance Table'!B787="Outdoor Luminaires",
    IF(OR('Reported Performance Table'!D787="Fuel Pump Canopy Luminaires",'Reported Performance Table'!D787="Sports Lighting"),
     IF('Reported Performance Table'!F787="Premium","Premium_Sports_and_Fuel_Pump_CCT", "Sports_and_Fuel_Pump_CCT"),
     IF('Reported Performance Table'!F787="Premium","Premium_Outdoor_CCT","Outdoor_CCT")),
    IF('Reported Performance Table'!F787="Premium","Premium_CCT","Reported_CCT"))))</f>
        <v/>
      </c>
      <c r="K787" t="str">
        <f>IF('Reported Performance Table'!D787="","",IF(J787="LUNA_CCT",VLOOKUP('Reported Performance Table'!D787,'Master List'!$B$45:$E$143,4,FALSE),"Reported_BUG"))</f>
        <v/>
      </c>
      <c r="L787" t="str">
        <f>IF('Reported Performance Table'!D787="","",IF(AND('Reported Performance Table'!$E787="Yes",OR('Reported Performance Table'!$D787='Master List'!$B$45,'Reported Performance Table'!$D787='Master List'!$B$46,'Reported Performance Table'!$D787='Master List'!$B$47,'Reported Performance Table'!$D787='Master List'!$B$49,'Reported Performance Table'!$D787='Master List'!$B$51,'Reported Performance Table'!$D787='Master List'!$B$115,'Reported Performance Table'!$D787='Master List'!$B$118,'Reported Performance Table'!$D787='Master List'!$B$142)),"LUNA_Dimming","Dimming_Capability_and_Range"))</f>
        <v/>
      </c>
    </row>
    <row r="788" spans="1:12" x14ac:dyDescent="0.3">
      <c r="A788" s="49">
        <v>795</v>
      </c>
      <c r="B788" s="50"/>
      <c r="D788" s="21" t="e">
        <f>VLOOKUP('Reported Performance Table'!C788,'Master List'!$B$22:$C$41,2,FALSE)</f>
        <v>#N/A</v>
      </c>
      <c r="E788" t="e">
        <f>VLOOKUP('Reported Performance Table'!D788,'Master List'!$B$45:$C$143,2,FALSE)</f>
        <v>#N/A</v>
      </c>
      <c r="F788" t="e">
        <f>VLOOKUP('Reported Performance Table'!C788,'Master List'!$B$22:$D$42,3,FALSE)</f>
        <v>#N/A</v>
      </c>
      <c r="G788" s="94" t="e">
        <f>VLOOKUP('Reported Performance Table'!B788,'Master List'!$B$11:$D$19,3,FALSE)</f>
        <v>#N/A</v>
      </c>
      <c r="H788" t="e">
        <f t="shared" si="12"/>
        <v>#N/A</v>
      </c>
      <c r="I788" t="e">
        <f>IF(VLOOKUP('Reported Performance Table'!D788,'Master List'!$B$45:$D$143,3,FALSE)="","No",VLOOKUP('Reported Performance Table'!D788,'Master List'!$B$45:$D$143,3,FALSE))</f>
        <v>#N/A</v>
      </c>
      <c r="J788" s="169" t="str">
        <f>IF('Reported Performance Table'!D788="","",
  IF('Reported Performance Table'!E788="Yes",
   IF('Reported Performance Table'!F788="Premium","Premium_LUNA_CCT","LUNA_CCT"),
   IF('Reported Performance Table'!B788="Outdoor Luminaires",
    IF(OR('Reported Performance Table'!D788="Fuel Pump Canopy Luminaires",'Reported Performance Table'!D788="Sports Lighting"),
     IF('Reported Performance Table'!F788="Premium","Premium_Sports_and_Fuel_Pump_CCT", "Sports_and_Fuel_Pump_CCT"),
     IF('Reported Performance Table'!F788="Premium","Premium_Outdoor_CCT","Outdoor_CCT")),
    IF('Reported Performance Table'!F788="Premium","Premium_CCT","Reported_CCT"))))</f>
        <v/>
      </c>
      <c r="K788" t="str">
        <f>IF('Reported Performance Table'!D788="","",IF(J788="LUNA_CCT",VLOOKUP('Reported Performance Table'!D788,'Master List'!$B$45:$E$143,4,FALSE),"Reported_BUG"))</f>
        <v/>
      </c>
      <c r="L788" t="str">
        <f>IF('Reported Performance Table'!D788="","",IF(AND('Reported Performance Table'!$E788="Yes",OR('Reported Performance Table'!$D788='Master List'!$B$45,'Reported Performance Table'!$D788='Master List'!$B$46,'Reported Performance Table'!$D788='Master List'!$B$47,'Reported Performance Table'!$D788='Master List'!$B$49,'Reported Performance Table'!$D788='Master List'!$B$51,'Reported Performance Table'!$D788='Master List'!$B$115,'Reported Performance Table'!$D788='Master List'!$B$118,'Reported Performance Table'!$D788='Master List'!$B$142)),"LUNA_Dimming","Dimming_Capability_and_Range"))</f>
        <v/>
      </c>
    </row>
    <row r="789" spans="1:12" x14ac:dyDescent="0.3">
      <c r="A789" s="49">
        <v>796</v>
      </c>
      <c r="B789" s="50"/>
      <c r="D789" s="21" t="e">
        <f>VLOOKUP('Reported Performance Table'!C789,'Master List'!$B$22:$C$41,2,FALSE)</f>
        <v>#N/A</v>
      </c>
      <c r="E789" t="e">
        <f>VLOOKUP('Reported Performance Table'!D789,'Master List'!$B$45:$C$143,2,FALSE)</f>
        <v>#N/A</v>
      </c>
      <c r="F789" t="e">
        <f>VLOOKUP('Reported Performance Table'!C789,'Master List'!$B$22:$D$42,3,FALSE)</f>
        <v>#N/A</v>
      </c>
      <c r="G789" s="94" t="e">
        <f>VLOOKUP('Reported Performance Table'!B789,'Master List'!$B$11:$D$19,3,FALSE)</f>
        <v>#N/A</v>
      </c>
      <c r="H789" t="e">
        <f t="shared" si="12"/>
        <v>#N/A</v>
      </c>
      <c r="I789" t="e">
        <f>IF(VLOOKUP('Reported Performance Table'!D789,'Master List'!$B$45:$D$143,3,FALSE)="","No",VLOOKUP('Reported Performance Table'!D789,'Master List'!$B$45:$D$143,3,FALSE))</f>
        <v>#N/A</v>
      </c>
      <c r="J789" s="169" t="str">
        <f>IF('Reported Performance Table'!D789="","",
  IF('Reported Performance Table'!E789="Yes",
   IF('Reported Performance Table'!F789="Premium","Premium_LUNA_CCT","LUNA_CCT"),
   IF('Reported Performance Table'!B789="Outdoor Luminaires",
    IF(OR('Reported Performance Table'!D789="Fuel Pump Canopy Luminaires",'Reported Performance Table'!D789="Sports Lighting"),
     IF('Reported Performance Table'!F789="Premium","Premium_Sports_and_Fuel_Pump_CCT", "Sports_and_Fuel_Pump_CCT"),
     IF('Reported Performance Table'!F789="Premium","Premium_Outdoor_CCT","Outdoor_CCT")),
    IF('Reported Performance Table'!F789="Premium","Premium_CCT","Reported_CCT"))))</f>
        <v/>
      </c>
      <c r="K789" t="str">
        <f>IF('Reported Performance Table'!D789="","",IF(J789="LUNA_CCT",VLOOKUP('Reported Performance Table'!D789,'Master List'!$B$45:$E$143,4,FALSE),"Reported_BUG"))</f>
        <v/>
      </c>
      <c r="L789" t="str">
        <f>IF('Reported Performance Table'!D789="","",IF(AND('Reported Performance Table'!$E789="Yes",OR('Reported Performance Table'!$D789='Master List'!$B$45,'Reported Performance Table'!$D789='Master List'!$B$46,'Reported Performance Table'!$D789='Master List'!$B$47,'Reported Performance Table'!$D789='Master List'!$B$49,'Reported Performance Table'!$D789='Master List'!$B$51,'Reported Performance Table'!$D789='Master List'!$B$115,'Reported Performance Table'!$D789='Master List'!$B$118,'Reported Performance Table'!$D789='Master List'!$B$142)),"LUNA_Dimming","Dimming_Capability_and_Range"))</f>
        <v/>
      </c>
    </row>
    <row r="790" spans="1:12" x14ac:dyDescent="0.3">
      <c r="A790" s="49">
        <v>797</v>
      </c>
      <c r="B790" s="50"/>
      <c r="D790" s="21" t="e">
        <f>VLOOKUP('Reported Performance Table'!C790,'Master List'!$B$22:$C$41,2,FALSE)</f>
        <v>#N/A</v>
      </c>
      <c r="E790" t="e">
        <f>VLOOKUP('Reported Performance Table'!D790,'Master List'!$B$45:$C$143,2,FALSE)</f>
        <v>#N/A</v>
      </c>
      <c r="F790" t="e">
        <f>VLOOKUP('Reported Performance Table'!C790,'Master List'!$B$22:$D$42,3,FALSE)</f>
        <v>#N/A</v>
      </c>
      <c r="G790" s="94" t="e">
        <f>VLOOKUP('Reported Performance Table'!B790,'Master List'!$B$11:$D$19,3,FALSE)</f>
        <v>#N/A</v>
      </c>
      <c r="H790" t="e">
        <f t="shared" si="12"/>
        <v>#N/A</v>
      </c>
      <c r="I790" t="e">
        <f>IF(VLOOKUP('Reported Performance Table'!D790,'Master List'!$B$45:$D$143,3,FALSE)="","No",VLOOKUP('Reported Performance Table'!D790,'Master List'!$B$45:$D$143,3,FALSE))</f>
        <v>#N/A</v>
      </c>
      <c r="J790" s="169" t="str">
        <f>IF('Reported Performance Table'!D790="","",
  IF('Reported Performance Table'!E790="Yes",
   IF('Reported Performance Table'!F790="Premium","Premium_LUNA_CCT","LUNA_CCT"),
   IF('Reported Performance Table'!B790="Outdoor Luminaires",
    IF(OR('Reported Performance Table'!D790="Fuel Pump Canopy Luminaires",'Reported Performance Table'!D790="Sports Lighting"),
     IF('Reported Performance Table'!F790="Premium","Premium_Sports_and_Fuel_Pump_CCT", "Sports_and_Fuel_Pump_CCT"),
     IF('Reported Performance Table'!F790="Premium","Premium_Outdoor_CCT","Outdoor_CCT")),
    IF('Reported Performance Table'!F790="Premium","Premium_CCT","Reported_CCT"))))</f>
        <v/>
      </c>
      <c r="K790" t="str">
        <f>IF('Reported Performance Table'!D790="","",IF(J790="LUNA_CCT",VLOOKUP('Reported Performance Table'!D790,'Master List'!$B$45:$E$143,4,FALSE),"Reported_BUG"))</f>
        <v/>
      </c>
      <c r="L790" t="str">
        <f>IF('Reported Performance Table'!D790="","",IF(AND('Reported Performance Table'!$E790="Yes",OR('Reported Performance Table'!$D790='Master List'!$B$45,'Reported Performance Table'!$D790='Master List'!$B$46,'Reported Performance Table'!$D790='Master List'!$B$47,'Reported Performance Table'!$D790='Master List'!$B$49,'Reported Performance Table'!$D790='Master List'!$B$51,'Reported Performance Table'!$D790='Master List'!$B$115,'Reported Performance Table'!$D790='Master List'!$B$118,'Reported Performance Table'!$D790='Master List'!$B$142)),"LUNA_Dimming","Dimming_Capability_and_Range"))</f>
        <v/>
      </c>
    </row>
    <row r="791" spans="1:12" x14ac:dyDescent="0.3">
      <c r="A791" s="49">
        <v>798</v>
      </c>
      <c r="B791" s="50"/>
      <c r="D791" s="21" t="e">
        <f>VLOOKUP('Reported Performance Table'!C791,'Master List'!$B$22:$C$41,2,FALSE)</f>
        <v>#N/A</v>
      </c>
      <c r="E791" t="e">
        <f>VLOOKUP('Reported Performance Table'!D791,'Master List'!$B$45:$C$143,2,FALSE)</f>
        <v>#N/A</v>
      </c>
      <c r="F791" t="e">
        <f>VLOOKUP('Reported Performance Table'!C791,'Master List'!$B$22:$D$42,3,FALSE)</f>
        <v>#N/A</v>
      </c>
      <c r="G791" s="94" t="e">
        <f>VLOOKUP('Reported Performance Table'!B791,'Master List'!$B$11:$D$19,3,FALSE)</f>
        <v>#N/A</v>
      </c>
      <c r="H791" t="e">
        <f t="shared" si="12"/>
        <v>#N/A</v>
      </c>
      <c r="I791" t="e">
        <f>IF(VLOOKUP('Reported Performance Table'!D791,'Master List'!$B$45:$D$143,3,FALSE)="","No",VLOOKUP('Reported Performance Table'!D791,'Master List'!$B$45:$D$143,3,FALSE))</f>
        <v>#N/A</v>
      </c>
      <c r="J791" s="169" t="str">
        <f>IF('Reported Performance Table'!D791="","",
  IF('Reported Performance Table'!E791="Yes",
   IF('Reported Performance Table'!F791="Premium","Premium_LUNA_CCT","LUNA_CCT"),
   IF('Reported Performance Table'!B791="Outdoor Luminaires",
    IF(OR('Reported Performance Table'!D791="Fuel Pump Canopy Luminaires",'Reported Performance Table'!D791="Sports Lighting"),
     IF('Reported Performance Table'!F791="Premium","Premium_Sports_and_Fuel_Pump_CCT", "Sports_and_Fuel_Pump_CCT"),
     IF('Reported Performance Table'!F791="Premium","Premium_Outdoor_CCT","Outdoor_CCT")),
    IF('Reported Performance Table'!F791="Premium","Premium_CCT","Reported_CCT"))))</f>
        <v/>
      </c>
      <c r="K791" t="str">
        <f>IF('Reported Performance Table'!D791="","",IF(J791="LUNA_CCT",VLOOKUP('Reported Performance Table'!D791,'Master List'!$B$45:$E$143,4,FALSE),"Reported_BUG"))</f>
        <v/>
      </c>
      <c r="L791" t="str">
        <f>IF('Reported Performance Table'!D791="","",IF(AND('Reported Performance Table'!$E791="Yes",OR('Reported Performance Table'!$D791='Master List'!$B$45,'Reported Performance Table'!$D791='Master List'!$B$46,'Reported Performance Table'!$D791='Master List'!$B$47,'Reported Performance Table'!$D791='Master List'!$B$49,'Reported Performance Table'!$D791='Master List'!$B$51,'Reported Performance Table'!$D791='Master List'!$B$115,'Reported Performance Table'!$D791='Master List'!$B$118,'Reported Performance Table'!$D791='Master List'!$B$142)),"LUNA_Dimming","Dimming_Capability_and_Range"))</f>
        <v/>
      </c>
    </row>
    <row r="792" spans="1:12" x14ac:dyDescent="0.3">
      <c r="A792" s="49">
        <v>799</v>
      </c>
      <c r="B792" s="50"/>
      <c r="D792" s="21" t="e">
        <f>VLOOKUP('Reported Performance Table'!C792,'Master List'!$B$22:$C$41,2,FALSE)</f>
        <v>#N/A</v>
      </c>
      <c r="E792" t="e">
        <f>VLOOKUP('Reported Performance Table'!D792,'Master List'!$B$45:$C$143,2,FALSE)</f>
        <v>#N/A</v>
      </c>
      <c r="F792" t="e">
        <f>VLOOKUP('Reported Performance Table'!C792,'Master List'!$B$22:$D$42,3,FALSE)</f>
        <v>#N/A</v>
      </c>
      <c r="G792" s="94" t="e">
        <f>VLOOKUP('Reported Performance Table'!B792,'Master List'!$B$11:$D$19,3,FALSE)</f>
        <v>#N/A</v>
      </c>
      <c r="H792" t="e">
        <f t="shared" si="12"/>
        <v>#N/A</v>
      </c>
      <c r="I792" t="e">
        <f>IF(VLOOKUP('Reported Performance Table'!D792,'Master List'!$B$45:$D$143,3,FALSE)="","No",VLOOKUP('Reported Performance Table'!D792,'Master List'!$B$45:$D$143,3,FALSE))</f>
        <v>#N/A</v>
      </c>
      <c r="J792" s="169" t="str">
        <f>IF('Reported Performance Table'!D792="","",
  IF('Reported Performance Table'!E792="Yes",
   IF('Reported Performance Table'!F792="Premium","Premium_LUNA_CCT","LUNA_CCT"),
   IF('Reported Performance Table'!B792="Outdoor Luminaires",
    IF(OR('Reported Performance Table'!D792="Fuel Pump Canopy Luminaires",'Reported Performance Table'!D792="Sports Lighting"),
     IF('Reported Performance Table'!F792="Premium","Premium_Sports_and_Fuel_Pump_CCT", "Sports_and_Fuel_Pump_CCT"),
     IF('Reported Performance Table'!F792="Premium","Premium_Outdoor_CCT","Outdoor_CCT")),
    IF('Reported Performance Table'!F792="Premium","Premium_CCT","Reported_CCT"))))</f>
        <v/>
      </c>
      <c r="K792" t="str">
        <f>IF('Reported Performance Table'!D792="","",IF(J792="LUNA_CCT",VLOOKUP('Reported Performance Table'!D792,'Master List'!$B$45:$E$143,4,FALSE),"Reported_BUG"))</f>
        <v/>
      </c>
      <c r="L792" t="str">
        <f>IF('Reported Performance Table'!D792="","",IF(AND('Reported Performance Table'!$E792="Yes",OR('Reported Performance Table'!$D792='Master List'!$B$45,'Reported Performance Table'!$D792='Master List'!$B$46,'Reported Performance Table'!$D792='Master List'!$B$47,'Reported Performance Table'!$D792='Master List'!$B$49,'Reported Performance Table'!$D792='Master List'!$B$51,'Reported Performance Table'!$D792='Master List'!$B$115,'Reported Performance Table'!$D792='Master List'!$B$118,'Reported Performance Table'!$D792='Master List'!$B$142)),"LUNA_Dimming","Dimming_Capability_and_Range"))</f>
        <v/>
      </c>
    </row>
    <row r="793" spans="1:12" x14ac:dyDescent="0.3">
      <c r="A793" s="49">
        <v>800</v>
      </c>
      <c r="B793" s="50"/>
      <c r="D793" s="21" t="e">
        <f>VLOOKUP('Reported Performance Table'!C793,'Master List'!$B$22:$C$41,2,FALSE)</f>
        <v>#N/A</v>
      </c>
      <c r="E793" t="e">
        <f>VLOOKUP('Reported Performance Table'!D793,'Master List'!$B$45:$C$143,2,FALSE)</f>
        <v>#N/A</v>
      </c>
      <c r="F793" t="e">
        <f>VLOOKUP('Reported Performance Table'!C793,'Master List'!$B$22:$D$42,3,FALSE)</f>
        <v>#N/A</v>
      </c>
      <c r="G793" s="94" t="e">
        <f>VLOOKUP('Reported Performance Table'!B793,'Master List'!$B$11:$D$19,3,FALSE)</f>
        <v>#N/A</v>
      </c>
      <c r="H793" t="e">
        <f t="shared" si="12"/>
        <v>#N/A</v>
      </c>
      <c r="I793" t="e">
        <f>IF(VLOOKUP('Reported Performance Table'!D793,'Master List'!$B$45:$D$143,3,FALSE)="","No",VLOOKUP('Reported Performance Table'!D793,'Master List'!$B$45:$D$143,3,FALSE))</f>
        <v>#N/A</v>
      </c>
      <c r="J793" s="169" t="str">
        <f>IF('Reported Performance Table'!D793="","",
  IF('Reported Performance Table'!E793="Yes",
   IF('Reported Performance Table'!F793="Premium","Premium_LUNA_CCT","LUNA_CCT"),
   IF('Reported Performance Table'!B793="Outdoor Luminaires",
    IF(OR('Reported Performance Table'!D793="Fuel Pump Canopy Luminaires",'Reported Performance Table'!D793="Sports Lighting"),
     IF('Reported Performance Table'!F793="Premium","Premium_Sports_and_Fuel_Pump_CCT", "Sports_and_Fuel_Pump_CCT"),
     IF('Reported Performance Table'!F793="Premium","Premium_Outdoor_CCT","Outdoor_CCT")),
    IF('Reported Performance Table'!F793="Premium","Premium_CCT","Reported_CCT"))))</f>
        <v/>
      </c>
      <c r="K793" t="str">
        <f>IF('Reported Performance Table'!D793="","",IF(J793="LUNA_CCT",VLOOKUP('Reported Performance Table'!D793,'Master List'!$B$45:$E$143,4,FALSE),"Reported_BUG"))</f>
        <v/>
      </c>
      <c r="L793" t="str">
        <f>IF('Reported Performance Table'!D793="","",IF(AND('Reported Performance Table'!$E793="Yes",OR('Reported Performance Table'!$D793='Master List'!$B$45,'Reported Performance Table'!$D793='Master List'!$B$46,'Reported Performance Table'!$D793='Master List'!$B$47,'Reported Performance Table'!$D793='Master List'!$B$49,'Reported Performance Table'!$D793='Master List'!$B$51,'Reported Performance Table'!$D793='Master List'!$B$115,'Reported Performance Table'!$D793='Master List'!$B$118,'Reported Performance Table'!$D793='Master List'!$B$142)),"LUNA_Dimming","Dimming_Capability_and_Range"))</f>
        <v/>
      </c>
    </row>
    <row r="794" spans="1:12" x14ac:dyDescent="0.3">
      <c r="A794" s="49">
        <v>801</v>
      </c>
      <c r="B794" s="50"/>
      <c r="D794" s="21" t="e">
        <f>VLOOKUP('Reported Performance Table'!C794,'Master List'!$B$22:$C$41,2,FALSE)</f>
        <v>#N/A</v>
      </c>
      <c r="E794" t="e">
        <f>VLOOKUP('Reported Performance Table'!D794,'Master List'!$B$45:$C$143,2,FALSE)</f>
        <v>#N/A</v>
      </c>
      <c r="F794" t="e">
        <f>VLOOKUP('Reported Performance Table'!C794,'Master List'!$B$22:$D$42,3,FALSE)</f>
        <v>#N/A</v>
      </c>
      <c r="G794" s="94" t="e">
        <f>VLOOKUP('Reported Performance Table'!B794,'Master List'!$B$11:$D$19,3,FALSE)</f>
        <v>#N/A</v>
      </c>
      <c r="H794" t="e">
        <f t="shared" si="12"/>
        <v>#N/A</v>
      </c>
      <c r="I794" t="e">
        <f>IF(VLOOKUP('Reported Performance Table'!D794,'Master List'!$B$45:$D$143,3,FALSE)="","No",VLOOKUP('Reported Performance Table'!D794,'Master List'!$B$45:$D$143,3,FALSE))</f>
        <v>#N/A</v>
      </c>
      <c r="J794" s="169" t="str">
        <f>IF('Reported Performance Table'!D794="","",
  IF('Reported Performance Table'!E794="Yes",
   IF('Reported Performance Table'!F794="Premium","Premium_LUNA_CCT","LUNA_CCT"),
   IF('Reported Performance Table'!B794="Outdoor Luminaires",
    IF(OR('Reported Performance Table'!D794="Fuel Pump Canopy Luminaires",'Reported Performance Table'!D794="Sports Lighting"),
     IF('Reported Performance Table'!F794="Premium","Premium_Sports_and_Fuel_Pump_CCT", "Sports_and_Fuel_Pump_CCT"),
     IF('Reported Performance Table'!F794="Premium","Premium_Outdoor_CCT","Outdoor_CCT")),
    IF('Reported Performance Table'!F794="Premium","Premium_CCT","Reported_CCT"))))</f>
        <v/>
      </c>
      <c r="K794" t="str">
        <f>IF('Reported Performance Table'!D794="","",IF(J794="LUNA_CCT",VLOOKUP('Reported Performance Table'!D794,'Master List'!$B$45:$E$143,4,FALSE),"Reported_BUG"))</f>
        <v/>
      </c>
      <c r="L794" t="str">
        <f>IF('Reported Performance Table'!D794="","",IF(AND('Reported Performance Table'!$E794="Yes",OR('Reported Performance Table'!$D794='Master List'!$B$45,'Reported Performance Table'!$D794='Master List'!$B$46,'Reported Performance Table'!$D794='Master List'!$B$47,'Reported Performance Table'!$D794='Master List'!$B$49,'Reported Performance Table'!$D794='Master List'!$B$51,'Reported Performance Table'!$D794='Master List'!$B$115,'Reported Performance Table'!$D794='Master List'!$B$118,'Reported Performance Table'!$D794='Master List'!$B$142)),"LUNA_Dimming","Dimming_Capability_and_Range"))</f>
        <v/>
      </c>
    </row>
    <row r="795" spans="1:12" x14ac:dyDescent="0.3">
      <c r="A795" s="49">
        <v>802</v>
      </c>
      <c r="B795" s="50"/>
      <c r="D795" s="21" t="e">
        <f>VLOOKUP('Reported Performance Table'!C795,'Master List'!$B$22:$C$41,2,FALSE)</f>
        <v>#N/A</v>
      </c>
      <c r="E795" t="e">
        <f>VLOOKUP('Reported Performance Table'!D795,'Master List'!$B$45:$C$143,2,FALSE)</f>
        <v>#N/A</v>
      </c>
      <c r="F795" t="e">
        <f>VLOOKUP('Reported Performance Table'!C795,'Master List'!$B$22:$D$42,3,FALSE)</f>
        <v>#N/A</v>
      </c>
      <c r="G795" s="94" t="e">
        <f>VLOOKUP('Reported Performance Table'!B795,'Master List'!$B$11:$D$19,3,FALSE)</f>
        <v>#N/A</v>
      </c>
      <c r="H795" t="e">
        <f t="shared" si="12"/>
        <v>#N/A</v>
      </c>
      <c r="I795" t="e">
        <f>IF(VLOOKUP('Reported Performance Table'!D795,'Master List'!$B$45:$D$143,3,FALSE)="","No",VLOOKUP('Reported Performance Table'!D795,'Master List'!$B$45:$D$143,3,FALSE))</f>
        <v>#N/A</v>
      </c>
      <c r="J795" s="169" t="str">
        <f>IF('Reported Performance Table'!D795="","",
  IF('Reported Performance Table'!E795="Yes",
   IF('Reported Performance Table'!F795="Premium","Premium_LUNA_CCT","LUNA_CCT"),
   IF('Reported Performance Table'!B795="Outdoor Luminaires",
    IF(OR('Reported Performance Table'!D795="Fuel Pump Canopy Luminaires",'Reported Performance Table'!D795="Sports Lighting"),
     IF('Reported Performance Table'!F795="Premium","Premium_Sports_and_Fuel_Pump_CCT", "Sports_and_Fuel_Pump_CCT"),
     IF('Reported Performance Table'!F795="Premium","Premium_Outdoor_CCT","Outdoor_CCT")),
    IF('Reported Performance Table'!F795="Premium","Premium_CCT","Reported_CCT"))))</f>
        <v/>
      </c>
      <c r="K795" t="str">
        <f>IF('Reported Performance Table'!D795="","",IF(J795="LUNA_CCT",VLOOKUP('Reported Performance Table'!D795,'Master List'!$B$45:$E$143,4,FALSE),"Reported_BUG"))</f>
        <v/>
      </c>
      <c r="L795" t="str">
        <f>IF('Reported Performance Table'!D795="","",IF(AND('Reported Performance Table'!$E795="Yes",OR('Reported Performance Table'!$D795='Master List'!$B$45,'Reported Performance Table'!$D795='Master List'!$B$46,'Reported Performance Table'!$D795='Master List'!$B$47,'Reported Performance Table'!$D795='Master List'!$B$49,'Reported Performance Table'!$D795='Master List'!$B$51,'Reported Performance Table'!$D795='Master List'!$B$115,'Reported Performance Table'!$D795='Master List'!$B$118,'Reported Performance Table'!$D795='Master List'!$B$142)),"LUNA_Dimming","Dimming_Capability_and_Range"))</f>
        <v/>
      </c>
    </row>
    <row r="796" spans="1:12" x14ac:dyDescent="0.3">
      <c r="A796" s="49">
        <v>803</v>
      </c>
      <c r="B796" s="50"/>
      <c r="D796" s="21" t="e">
        <f>VLOOKUP('Reported Performance Table'!C796,'Master List'!$B$22:$C$41,2,FALSE)</f>
        <v>#N/A</v>
      </c>
      <c r="E796" t="e">
        <f>VLOOKUP('Reported Performance Table'!D796,'Master List'!$B$45:$C$143,2,FALSE)</f>
        <v>#N/A</v>
      </c>
      <c r="F796" t="e">
        <f>VLOOKUP('Reported Performance Table'!C796,'Master List'!$B$22:$D$42,3,FALSE)</f>
        <v>#N/A</v>
      </c>
      <c r="G796" s="94" t="e">
        <f>VLOOKUP('Reported Performance Table'!B796,'Master List'!$B$11:$D$19,3,FALSE)</f>
        <v>#N/A</v>
      </c>
      <c r="H796" t="e">
        <f t="shared" si="12"/>
        <v>#N/A</v>
      </c>
      <c r="I796" t="e">
        <f>IF(VLOOKUP('Reported Performance Table'!D796,'Master List'!$B$45:$D$143,3,FALSE)="","No",VLOOKUP('Reported Performance Table'!D796,'Master List'!$B$45:$D$143,3,FALSE))</f>
        <v>#N/A</v>
      </c>
      <c r="J796" s="169" t="str">
        <f>IF('Reported Performance Table'!D796="","",
  IF('Reported Performance Table'!E796="Yes",
   IF('Reported Performance Table'!F796="Premium","Premium_LUNA_CCT","LUNA_CCT"),
   IF('Reported Performance Table'!B796="Outdoor Luminaires",
    IF(OR('Reported Performance Table'!D796="Fuel Pump Canopy Luminaires",'Reported Performance Table'!D796="Sports Lighting"),
     IF('Reported Performance Table'!F796="Premium","Premium_Sports_and_Fuel_Pump_CCT", "Sports_and_Fuel_Pump_CCT"),
     IF('Reported Performance Table'!F796="Premium","Premium_Outdoor_CCT","Outdoor_CCT")),
    IF('Reported Performance Table'!F796="Premium","Premium_CCT","Reported_CCT"))))</f>
        <v/>
      </c>
      <c r="K796" t="str">
        <f>IF('Reported Performance Table'!D796="","",IF(J796="LUNA_CCT",VLOOKUP('Reported Performance Table'!D796,'Master List'!$B$45:$E$143,4,FALSE),"Reported_BUG"))</f>
        <v/>
      </c>
      <c r="L796" t="str">
        <f>IF('Reported Performance Table'!D796="","",IF(AND('Reported Performance Table'!$E796="Yes",OR('Reported Performance Table'!$D796='Master List'!$B$45,'Reported Performance Table'!$D796='Master List'!$B$46,'Reported Performance Table'!$D796='Master List'!$B$47,'Reported Performance Table'!$D796='Master List'!$B$49,'Reported Performance Table'!$D796='Master List'!$B$51,'Reported Performance Table'!$D796='Master List'!$B$115,'Reported Performance Table'!$D796='Master List'!$B$118,'Reported Performance Table'!$D796='Master List'!$B$142)),"LUNA_Dimming","Dimming_Capability_and_Range"))</f>
        <v/>
      </c>
    </row>
    <row r="797" spans="1:12" x14ac:dyDescent="0.3">
      <c r="A797" s="49">
        <v>804</v>
      </c>
      <c r="B797" s="50"/>
      <c r="D797" s="21" t="e">
        <f>VLOOKUP('Reported Performance Table'!C797,'Master List'!$B$22:$C$41,2,FALSE)</f>
        <v>#N/A</v>
      </c>
      <c r="E797" t="e">
        <f>VLOOKUP('Reported Performance Table'!D797,'Master List'!$B$45:$C$143,2,FALSE)</f>
        <v>#N/A</v>
      </c>
      <c r="F797" t="e">
        <f>VLOOKUP('Reported Performance Table'!C797,'Master List'!$B$22:$D$42,3,FALSE)</f>
        <v>#N/A</v>
      </c>
      <c r="G797" s="94" t="e">
        <f>VLOOKUP('Reported Performance Table'!B797,'Master List'!$B$11:$D$19,3,FALSE)</f>
        <v>#N/A</v>
      </c>
      <c r="H797" t="e">
        <f t="shared" si="12"/>
        <v>#N/A</v>
      </c>
      <c r="I797" t="e">
        <f>IF(VLOOKUP('Reported Performance Table'!D797,'Master List'!$B$45:$D$143,3,FALSE)="","No",VLOOKUP('Reported Performance Table'!D797,'Master List'!$B$45:$D$143,3,FALSE))</f>
        <v>#N/A</v>
      </c>
      <c r="J797" s="169" t="str">
        <f>IF('Reported Performance Table'!D797="","",
  IF('Reported Performance Table'!E797="Yes",
   IF('Reported Performance Table'!F797="Premium","Premium_LUNA_CCT","LUNA_CCT"),
   IF('Reported Performance Table'!B797="Outdoor Luminaires",
    IF(OR('Reported Performance Table'!D797="Fuel Pump Canopy Luminaires",'Reported Performance Table'!D797="Sports Lighting"),
     IF('Reported Performance Table'!F797="Premium","Premium_Sports_and_Fuel_Pump_CCT", "Sports_and_Fuel_Pump_CCT"),
     IF('Reported Performance Table'!F797="Premium","Premium_Outdoor_CCT","Outdoor_CCT")),
    IF('Reported Performance Table'!F797="Premium","Premium_CCT","Reported_CCT"))))</f>
        <v/>
      </c>
      <c r="K797" t="str">
        <f>IF('Reported Performance Table'!D797="","",IF(J797="LUNA_CCT",VLOOKUP('Reported Performance Table'!D797,'Master List'!$B$45:$E$143,4,FALSE),"Reported_BUG"))</f>
        <v/>
      </c>
      <c r="L797" t="str">
        <f>IF('Reported Performance Table'!D797="","",IF(AND('Reported Performance Table'!$E797="Yes",OR('Reported Performance Table'!$D797='Master List'!$B$45,'Reported Performance Table'!$D797='Master List'!$B$46,'Reported Performance Table'!$D797='Master List'!$B$47,'Reported Performance Table'!$D797='Master List'!$B$49,'Reported Performance Table'!$D797='Master List'!$B$51,'Reported Performance Table'!$D797='Master List'!$B$115,'Reported Performance Table'!$D797='Master List'!$B$118,'Reported Performance Table'!$D797='Master List'!$B$142)),"LUNA_Dimming","Dimming_Capability_and_Range"))</f>
        <v/>
      </c>
    </row>
    <row r="798" spans="1:12" x14ac:dyDescent="0.3">
      <c r="A798" s="49">
        <v>805</v>
      </c>
      <c r="B798" s="50"/>
      <c r="D798" s="21" t="e">
        <f>VLOOKUP('Reported Performance Table'!C798,'Master List'!$B$22:$C$41,2,FALSE)</f>
        <v>#N/A</v>
      </c>
      <c r="E798" t="e">
        <f>VLOOKUP('Reported Performance Table'!D798,'Master List'!$B$45:$C$143,2,FALSE)</f>
        <v>#N/A</v>
      </c>
      <c r="F798" t="e">
        <f>VLOOKUP('Reported Performance Table'!C798,'Master List'!$B$22:$D$42,3,FALSE)</f>
        <v>#N/A</v>
      </c>
      <c r="G798" s="94" t="e">
        <f>VLOOKUP('Reported Performance Table'!B798,'Master List'!$B$11:$D$19,3,FALSE)</f>
        <v>#N/A</v>
      </c>
      <c r="H798" t="e">
        <f t="shared" si="12"/>
        <v>#N/A</v>
      </c>
      <c r="I798" t="e">
        <f>IF(VLOOKUP('Reported Performance Table'!D798,'Master List'!$B$45:$D$143,3,FALSE)="","No",VLOOKUP('Reported Performance Table'!D798,'Master List'!$B$45:$D$143,3,FALSE))</f>
        <v>#N/A</v>
      </c>
      <c r="J798" s="169" t="str">
        <f>IF('Reported Performance Table'!D798="","",
  IF('Reported Performance Table'!E798="Yes",
   IF('Reported Performance Table'!F798="Premium","Premium_LUNA_CCT","LUNA_CCT"),
   IF('Reported Performance Table'!B798="Outdoor Luminaires",
    IF(OR('Reported Performance Table'!D798="Fuel Pump Canopy Luminaires",'Reported Performance Table'!D798="Sports Lighting"),
     IF('Reported Performance Table'!F798="Premium","Premium_Sports_and_Fuel_Pump_CCT", "Sports_and_Fuel_Pump_CCT"),
     IF('Reported Performance Table'!F798="Premium","Premium_Outdoor_CCT","Outdoor_CCT")),
    IF('Reported Performance Table'!F798="Premium","Premium_CCT","Reported_CCT"))))</f>
        <v/>
      </c>
      <c r="K798" t="str">
        <f>IF('Reported Performance Table'!D798="","",IF(J798="LUNA_CCT",VLOOKUP('Reported Performance Table'!D798,'Master List'!$B$45:$E$143,4,FALSE),"Reported_BUG"))</f>
        <v/>
      </c>
      <c r="L798" t="str">
        <f>IF('Reported Performance Table'!D798="","",IF(AND('Reported Performance Table'!$E798="Yes",OR('Reported Performance Table'!$D798='Master List'!$B$45,'Reported Performance Table'!$D798='Master List'!$B$46,'Reported Performance Table'!$D798='Master List'!$B$47,'Reported Performance Table'!$D798='Master List'!$B$49,'Reported Performance Table'!$D798='Master List'!$B$51,'Reported Performance Table'!$D798='Master List'!$B$115,'Reported Performance Table'!$D798='Master List'!$B$118,'Reported Performance Table'!$D798='Master List'!$B$142)),"LUNA_Dimming","Dimming_Capability_and_Range"))</f>
        <v/>
      </c>
    </row>
    <row r="799" spans="1:12" x14ac:dyDescent="0.3">
      <c r="A799" s="49">
        <v>806</v>
      </c>
      <c r="B799" s="50"/>
      <c r="D799" s="21" t="e">
        <f>VLOOKUP('Reported Performance Table'!C799,'Master List'!$B$22:$C$41,2,FALSE)</f>
        <v>#N/A</v>
      </c>
      <c r="E799" t="e">
        <f>VLOOKUP('Reported Performance Table'!D799,'Master List'!$B$45:$C$143,2,FALSE)</f>
        <v>#N/A</v>
      </c>
      <c r="F799" t="e">
        <f>VLOOKUP('Reported Performance Table'!C799,'Master List'!$B$22:$D$42,3,FALSE)</f>
        <v>#N/A</v>
      </c>
      <c r="G799" s="94" t="e">
        <f>VLOOKUP('Reported Performance Table'!B799,'Master List'!$B$11:$D$19,3,FALSE)</f>
        <v>#N/A</v>
      </c>
      <c r="H799" t="e">
        <f t="shared" si="12"/>
        <v>#N/A</v>
      </c>
      <c r="I799" t="e">
        <f>IF(VLOOKUP('Reported Performance Table'!D799,'Master List'!$B$45:$D$143,3,FALSE)="","No",VLOOKUP('Reported Performance Table'!D799,'Master List'!$B$45:$D$143,3,FALSE))</f>
        <v>#N/A</v>
      </c>
      <c r="J799" s="169" t="str">
        <f>IF('Reported Performance Table'!D799="","",
  IF('Reported Performance Table'!E799="Yes",
   IF('Reported Performance Table'!F799="Premium","Premium_LUNA_CCT","LUNA_CCT"),
   IF('Reported Performance Table'!B799="Outdoor Luminaires",
    IF(OR('Reported Performance Table'!D799="Fuel Pump Canopy Luminaires",'Reported Performance Table'!D799="Sports Lighting"),
     IF('Reported Performance Table'!F799="Premium","Premium_Sports_and_Fuel_Pump_CCT", "Sports_and_Fuel_Pump_CCT"),
     IF('Reported Performance Table'!F799="Premium","Premium_Outdoor_CCT","Outdoor_CCT")),
    IF('Reported Performance Table'!F799="Premium","Premium_CCT","Reported_CCT"))))</f>
        <v/>
      </c>
      <c r="K799" t="str">
        <f>IF('Reported Performance Table'!D799="","",IF(J799="LUNA_CCT",VLOOKUP('Reported Performance Table'!D799,'Master List'!$B$45:$E$143,4,FALSE),"Reported_BUG"))</f>
        <v/>
      </c>
      <c r="L799" t="str">
        <f>IF('Reported Performance Table'!D799="","",IF(AND('Reported Performance Table'!$E799="Yes",OR('Reported Performance Table'!$D799='Master List'!$B$45,'Reported Performance Table'!$D799='Master List'!$B$46,'Reported Performance Table'!$D799='Master List'!$B$47,'Reported Performance Table'!$D799='Master List'!$B$49,'Reported Performance Table'!$D799='Master List'!$B$51,'Reported Performance Table'!$D799='Master List'!$B$115,'Reported Performance Table'!$D799='Master List'!$B$118,'Reported Performance Table'!$D799='Master List'!$B$142)),"LUNA_Dimming","Dimming_Capability_and_Range"))</f>
        <v/>
      </c>
    </row>
    <row r="800" spans="1:12" x14ac:dyDescent="0.3">
      <c r="A800" s="49">
        <v>807</v>
      </c>
      <c r="B800" s="50"/>
      <c r="D800" s="21" t="e">
        <f>VLOOKUP('Reported Performance Table'!C800,'Master List'!$B$22:$C$41,2,FALSE)</f>
        <v>#N/A</v>
      </c>
      <c r="E800" t="e">
        <f>VLOOKUP('Reported Performance Table'!D800,'Master List'!$B$45:$C$143,2,FALSE)</f>
        <v>#N/A</v>
      </c>
      <c r="F800" t="e">
        <f>VLOOKUP('Reported Performance Table'!C800,'Master List'!$B$22:$D$42,3,FALSE)</f>
        <v>#N/A</v>
      </c>
      <c r="G800" s="94" t="e">
        <f>VLOOKUP('Reported Performance Table'!B800,'Master List'!$B$11:$D$19,3,FALSE)</f>
        <v>#N/A</v>
      </c>
      <c r="H800" t="e">
        <f t="shared" si="12"/>
        <v>#N/A</v>
      </c>
      <c r="I800" t="e">
        <f>IF(VLOOKUP('Reported Performance Table'!D800,'Master List'!$B$45:$D$143,3,FALSE)="","No",VLOOKUP('Reported Performance Table'!D800,'Master List'!$B$45:$D$143,3,FALSE))</f>
        <v>#N/A</v>
      </c>
      <c r="J800" s="169" t="str">
        <f>IF('Reported Performance Table'!D800="","",
  IF('Reported Performance Table'!E800="Yes",
   IF('Reported Performance Table'!F800="Premium","Premium_LUNA_CCT","LUNA_CCT"),
   IF('Reported Performance Table'!B800="Outdoor Luminaires",
    IF(OR('Reported Performance Table'!D800="Fuel Pump Canopy Luminaires",'Reported Performance Table'!D800="Sports Lighting"),
     IF('Reported Performance Table'!F800="Premium","Premium_Sports_and_Fuel_Pump_CCT", "Sports_and_Fuel_Pump_CCT"),
     IF('Reported Performance Table'!F800="Premium","Premium_Outdoor_CCT","Outdoor_CCT")),
    IF('Reported Performance Table'!F800="Premium","Premium_CCT","Reported_CCT"))))</f>
        <v/>
      </c>
      <c r="K800" t="str">
        <f>IF('Reported Performance Table'!D800="","",IF(J800="LUNA_CCT",VLOOKUP('Reported Performance Table'!D800,'Master List'!$B$45:$E$143,4,FALSE),"Reported_BUG"))</f>
        <v/>
      </c>
      <c r="L800" t="str">
        <f>IF('Reported Performance Table'!D800="","",IF(AND('Reported Performance Table'!$E800="Yes",OR('Reported Performance Table'!$D800='Master List'!$B$45,'Reported Performance Table'!$D800='Master List'!$B$46,'Reported Performance Table'!$D800='Master List'!$B$47,'Reported Performance Table'!$D800='Master List'!$B$49,'Reported Performance Table'!$D800='Master List'!$B$51,'Reported Performance Table'!$D800='Master List'!$B$115,'Reported Performance Table'!$D800='Master List'!$B$118,'Reported Performance Table'!$D800='Master List'!$B$142)),"LUNA_Dimming","Dimming_Capability_and_Range"))</f>
        <v/>
      </c>
    </row>
    <row r="801" spans="1:12" x14ac:dyDescent="0.3">
      <c r="A801" s="49">
        <v>808</v>
      </c>
      <c r="B801" s="50"/>
      <c r="D801" s="21" t="e">
        <f>VLOOKUP('Reported Performance Table'!C801,'Master List'!$B$22:$C$41,2,FALSE)</f>
        <v>#N/A</v>
      </c>
      <c r="E801" t="e">
        <f>VLOOKUP('Reported Performance Table'!D801,'Master List'!$B$45:$C$143,2,FALSE)</f>
        <v>#N/A</v>
      </c>
      <c r="F801" t="e">
        <f>VLOOKUP('Reported Performance Table'!C801,'Master List'!$B$22:$D$42,3,FALSE)</f>
        <v>#N/A</v>
      </c>
      <c r="G801" s="94" t="e">
        <f>VLOOKUP('Reported Performance Table'!B801,'Master List'!$B$11:$D$19,3,FALSE)</f>
        <v>#N/A</v>
      </c>
      <c r="H801" t="e">
        <f t="shared" si="12"/>
        <v>#N/A</v>
      </c>
      <c r="I801" t="e">
        <f>IF(VLOOKUP('Reported Performance Table'!D801,'Master List'!$B$45:$D$143,3,FALSE)="","No",VLOOKUP('Reported Performance Table'!D801,'Master List'!$B$45:$D$143,3,FALSE))</f>
        <v>#N/A</v>
      </c>
      <c r="J801" s="169" t="str">
        <f>IF('Reported Performance Table'!D801="","",
  IF('Reported Performance Table'!E801="Yes",
   IF('Reported Performance Table'!F801="Premium","Premium_LUNA_CCT","LUNA_CCT"),
   IF('Reported Performance Table'!B801="Outdoor Luminaires",
    IF(OR('Reported Performance Table'!D801="Fuel Pump Canopy Luminaires",'Reported Performance Table'!D801="Sports Lighting"),
     IF('Reported Performance Table'!F801="Premium","Premium_Sports_and_Fuel_Pump_CCT", "Sports_and_Fuel_Pump_CCT"),
     IF('Reported Performance Table'!F801="Premium","Premium_Outdoor_CCT","Outdoor_CCT")),
    IF('Reported Performance Table'!F801="Premium","Premium_CCT","Reported_CCT"))))</f>
        <v/>
      </c>
      <c r="K801" t="str">
        <f>IF('Reported Performance Table'!D801="","",IF(J801="LUNA_CCT",VLOOKUP('Reported Performance Table'!D801,'Master List'!$B$45:$E$143,4,FALSE),"Reported_BUG"))</f>
        <v/>
      </c>
      <c r="L801" t="str">
        <f>IF('Reported Performance Table'!D801="","",IF(AND('Reported Performance Table'!$E801="Yes",OR('Reported Performance Table'!$D801='Master List'!$B$45,'Reported Performance Table'!$D801='Master List'!$B$46,'Reported Performance Table'!$D801='Master List'!$B$47,'Reported Performance Table'!$D801='Master List'!$B$49,'Reported Performance Table'!$D801='Master List'!$B$51,'Reported Performance Table'!$D801='Master List'!$B$115,'Reported Performance Table'!$D801='Master List'!$B$118,'Reported Performance Table'!$D801='Master List'!$B$142)),"LUNA_Dimming","Dimming_Capability_and_Range"))</f>
        <v/>
      </c>
    </row>
    <row r="802" spans="1:12" x14ac:dyDescent="0.3">
      <c r="A802" s="49">
        <v>809</v>
      </c>
      <c r="B802" s="50"/>
      <c r="D802" s="21" t="e">
        <f>VLOOKUP('Reported Performance Table'!C802,'Master List'!$B$22:$C$41,2,FALSE)</f>
        <v>#N/A</v>
      </c>
      <c r="E802" t="e">
        <f>VLOOKUP('Reported Performance Table'!D802,'Master List'!$B$45:$C$143,2,FALSE)</f>
        <v>#N/A</v>
      </c>
      <c r="F802" t="e">
        <f>VLOOKUP('Reported Performance Table'!C802,'Master List'!$B$22:$D$42,3,FALSE)</f>
        <v>#N/A</v>
      </c>
      <c r="G802" s="94" t="e">
        <f>VLOOKUP('Reported Performance Table'!B802,'Master List'!$B$11:$D$19,3,FALSE)</f>
        <v>#N/A</v>
      </c>
      <c r="H802" t="e">
        <f t="shared" si="12"/>
        <v>#N/A</v>
      </c>
      <c r="I802" t="e">
        <f>IF(VLOOKUP('Reported Performance Table'!D802,'Master List'!$B$45:$D$143,3,FALSE)="","No",VLOOKUP('Reported Performance Table'!D802,'Master List'!$B$45:$D$143,3,FALSE))</f>
        <v>#N/A</v>
      </c>
      <c r="J802" s="169" t="str">
        <f>IF('Reported Performance Table'!D802="","",
  IF('Reported Performance Table'!E802="Yes",
   IF('Reported Performance Table'!F802="Premium","Premium_LUNA_CCT","LUNA_CCT"),
   IF('Reported Performance Table'!B802="Outdoor Luminaires",
    IF(OR('Reported Performance Table'!D802="Fuel Pump Canopy Luminaires",'Reported Performance Table'!D802="Sports Lighting"),
     IF('Reported Performance Table'!F802="Premium","Premium_Sports_and_Fuel_Pump_CCT", "Sports_and_Fuel_Pump_CCT"),
     IF('Reported Performance Table'!F802="Premium","Premium_Outdoor_CCT","Outdoor_CCT")),
    IF('Reported Performance Table'!F802="Premium","Premium_CCT","Reported_CCT"))))</f>
        <v/>
      </c>
      <c r="K802" t="str">
        <f>IF('Reported Performance Table'!D802="","",IF(J802="LUNA_CCT",VLOOKUP('Reported Performance Table'!D802,'Master List'!$B$45:$E$143,4,FALSE),"Reported_BUG"))</f>
        <v/>
      </c>
      <c r="L802" t="str">
        <f>IF('Reported Performance Table'!D802="","",IF(AND('Reported Performance Table'!$E802="Yes",OR('Reported Performance Table'!$D802='Master List'!$B$45,'Reported Performance Table'!$D802='Master List'!$B$46,'Reported Performance Table'!$D802='Master List'!$B$47,'Reported Performance Table'!$D802='Master List'!$B$49,'Reported Performance Table'!$D802='Master List'!$B$51,'Reported Performance Table'!$D802='Master List'!$B$115,'Reported Performance Table'!$D802='Master List'!$B$118,'Reported Performance Table'!$D802='Master List'!$B$142)),"LUNA_Dimming","Dimming_Capability_and_Range"))</f>
        <v/>
      </c>
    </row>
    <row r="803" spans="1:12" x14ac:dyDescent="0.3">
      <c r="A803" s="49">
        <v>810</v>
      </c>
      <c r="B803" s="50"/>
      <c r="D803" s="21" t="e">
        <f>VLOOKUP('Reported Performance Table'!C803,'Master List'!$B$22:$C$41,2,FALSE)</f>
        <v>#N/A</v>
      </c>
      <c r="E803" t="e">
        <f>VLOOKUP('Reported Performance Table'!D803,'Master List'!$B$45:$C$143,2,FALSE)</f>
        <v>#N/A</v>
      </c>
      <c r="F803" t="e">
        <f>VLOOKUP('Reported Performance Table'!C803,'Master List'!$B$22:$D$42,3,FALSE)</f>
        <v>#N/A</v>
      </c>
      <c r="G803" s="94" t="e">
        <f>VLOOKUP('Reported Performance Table'!B803,'Master List'!$B$11:$D$19,3,FALSE)</f>
        <v>#N/A</v>
      </c>
      <c r="H803" t="e">
        <f t="shared" si="12"/>
        <v>#N/A</v>
      </c>
      <c r="I803" t="e">
        <f>IF(VLOOKUP('Reported Performance Table'!D803,'Master List'!$B$45:$D$143,3,FALSE)="","No",VLOOKUP('Reported Performance Table'!D803,'Master List'!$B$45:$D$143,3,FALSE))</f>
        <v>#N/A</v>
      </c>
      <c r="J803" s="169" t="str">
        <f>IF('Reported Performance Table'!D803="","",
  IF('Reported Performance Table'!E803="Yes",
   IF('Reported Performance Table'!F803="Premium","Premium_LUNA_CCT","LUNA_CCT"),
   IF('Reported Performance Table'!B803="Outdoor Luminaires",
    IF(OR('Reported Performance Table'!D803="Fuel Pump Canopy Luminaires",'Reported Performance Table'!D803="Sports Lighting"),
     IF('Reported Performance Table'!F803="Premium","Premium_Sports_and_Fuel_Pump_CCT", "Sports_and_Fuel_Pump_CCT"),
     IF('Reported Performance Table'!F803="Premium","Premium_Outdoor_CCT","Outdoor_CCT")),
    IF('Reported Performance Table'!F803="Premium","Premium_CCT","Reported_CCT"))))</f>
        <v/>
      </c>
      <c r="K803" t="str">
        <f>IF('Reported Performance Table'!D803="","",IF(J803="LUNA_CCT",VLOOKUP('Reported Performance Table'!D803,'Master List'!$B$45:$E$143,4,FALSE),"Reported_BUG"))</f>
        <v/>
      </c>
      <c r="L803" t="str">
        <f>IF('Reported Performance Table'!D803="","",IF(AND('Reported Performance Table'!$E803="Yes",OR('Reported Performance Table'!$D803='Master List'!$B$45,'Reported Performance Table'!$D803='Master List'!$B$46,'Reported Performance Table'!$D803='Master List'!$B$47,'Reported Performance Table'!$D803='Master List'!$B$49,'Reported Performance Table'!$D803='Master List'!$B$51,'Reported Performance Table'!$D803='Master List'!$B$115,'Reported Performance Table'!$D803='Master List'!$B$118,'Reported Performance Table'!$D803='Master List'!$B$142)),"LUNA_Dimming","Dimming_Capability_and_Range"))</f>
        <v/>
      </c>
    </row>
    <row r="804" spans="1:12" x14ac:dyDescent="0.3">
      <c r="A804" s="49">
        <v>811</v>
      </c>
      <c r="B804" s="50"/>
      <c r="D804" s="21" t="e">
        <f>VLOOKUP('Reported Performance Table'!C804,'Master List'!$B$22:$C$41,2,FALSE)</f>
        <v>#N/A</v>
      </c>
      <c r="E804" t="e">
        <f>VLOOKUP('Reported Performance Table'!D804,'Master List'!$B$45:$C$143,2,FALSE)</f>
        <v>#N/A</v>
      </c>
      <c r="F804" t="e">
        <f>VLOOKUP('Reported Performance Table'!C804,'Master List'!$B$22:$D$42,3,FALSE)</f>
        <v>#N/A</v>
      </c>
      <c r="G804" s="94" t="e">
        <f>VLOOKUP('Reported Performance Table'!B804,'Master List'!$B$11:$D$19,3,FALSE)</f>
        <v>#N/A</v>
      </c>
      <c r="H804" t="e">
        <f t="shared" si="12"/>
        <v>#N/A</v>
      </c>
      <c r="I804" t="e">
        <f>IF(VLOOKUP('Reported Performance Table'!D804,'Master List'!$B$45:$D$143,3,FALSE)="","No",VLOOKUP('Reported Performance Table'!D804,'Master List'!$B$45:$D$143,3,FALSE))</f>
        <v>#N/A</v>
      </c>
      <c r="J804" s="169" t="str">
        <f>IF('Reported Performance Table'!D804="","",
  IF('Reported Performance Table'!E804="Yes",
   IF('Reported Performance Table'!F804="Premium","Premium_LUNA_CCT","LUNA_CCT"),
   IF('Reported Performance Table'!B804="Outdoor Luminaires",
    IF(OR('Reported Performance Table'!D804="Fuel Pump Canopy Luminaires",'Reported Performance Table'!D804="Sports Lighting"),
     IF('Reported Performance Table'!F804="Premium","Premium_Sports_and_Fuel_Pump_CCT", "Sports_and_Fuel_Pump_CCT"),
     IF('Reported Performance Table'!F804="Premium","Premium_Outdoor_CCT","Outdoor_CCT")),
    IF('Reported Performance Table'!F804="Premium","Premium_CCT","Reported_CCT"))))</f>
        <v/>
      </c>
      <c r="K804" t="str">
        <f>IF('Reported Performance Table'!D804="","",IF(J804="LUNA_CCT",VLOOKUP('Reported Performance Table'!D804,'Master List'!$B$45:$E$143,4,FALSE),"Reported_BUG"))</f>
        <v/>
      </c>
      <c r="L804" t="str">
        <f>IF('Reported Performance Table'!D804="","",IF(AND('Reported Performance Table'!$E804="Yes",OR('Reported Performance Table'!$D804='Master List'!$B$45,'Reported Performance Table'!$D804='Master List'!$B$46,'Reported Performance Table'!$D804='Master List'!$B$47,'Reported Performance Table'!$D804='Master List'!$B$49,'Reported Performance Table'!$D804='Master List'!$B$51,'Reported Performance Table'!$D804='Master List'!$B$115,'Reported Performance Table'!$D804='Master List'!$B$118,'Reported Performance Table'!$D804='Master List'!$B$142)),"LUNA_Dimming","Dimming_Capability_and_Range"))</f>
        <v/>
      </c>
    </row>
    <row r="805" spans="1:12" x14ac:dyDescent="0.3">
      <c r="A805" s="49">
        <v>812</v>
      </c>
      <c r="B805" s="50"/>
      <c r="D805" s="21" t="e">
        <f>VLOOKUP('Reported Performance Table'!C805,'Master List'!$B$22:$C$41,2,FALSE)</f>
        <v>#N/A</v>
      </c>
      <c r="E805" t="e">
        <f>VLOOKUP('Reported Performance Table'!D805,'Master List'!$B$45:$C$143,2,FALSE)</f>
        <v>#N/A</v>
      </c>
      <c r="F805" t="e">
        <f>VLOOKUP('Reported Performance Table'!C805,'Master List'!$B$22:$D$42,3,FALSE)</f>
        <v>#N/A</v>
      </c>
      <c r="G805" s="94" t="e">
        <f>VLOOKUP('Reported Performance Table'!B805,'Master List'!$B$11:$D$19,3,FALSE)</f>
        <v>#N/A</v>
      </c>
      <c r="H805" t="e">
        <f t="shared" si="12"/>
        <v>#N/A</v>
      </c>
      <c r="I805" t="e">
        <f>IF(VLOOKUP('Reported Performance Table'!D805,'Master List'!$B$45:$D$143,3,FALSE)="","No",VLOOKUP('Reported Performance Table'!D805,'Master List'!$B$45:$D$143,3,FALSE))</f>
        <v>#N/A</v>
      </c>
      <c r="J805" s="169" t="str">
        <f>IF('Reported Performance Table'!D805="","",
  IF('Reported Performance Table'!E805="Yes",
   IF('Reported Performance Table'!F805="Premium","Premium_LUNA_CCT","LUNA_CCT"),
   IF('Reported Performance Table'!B805="Outdoor Luminaires",
    IF(OR('Reported Performance Table'!D805="Fuel Pump Canopy Luminaires",'Reported Performance Table'!D805="Sports Lighting"),
     IF('Reported Performance Table'!F805="Premium","Premium_Sports_and_Fuel_Pump_CCT", "Sports_and_Fuel_Pump_CCT"),
     IF('Reported Performance Table'!F805="Premium","Premium_Outdoor_CCT","Outdoor_CCT")),
    IF('Reported Performance Table'!F805="Premium","Premium_CCT","Reported_CCT"))))</f>
        <v/>
      </c>
      <c r="K805" t="str">
        <f>IF('Reported Performance Table'!D805="","",IF(J805="LUNA_CCT",VLOOKUP('Reported Performance Table'!D805,'Master List'!$B$45:$E$143,4,FALSE),"Reported_BUG"))</f>
        <v/>
      </c>
      <c r="L805" t="str">
        <f>IF('Reported Performance Table'!D805="","",IF(AND('Reported Performance Table'!$E805="Yes",OR('Reported Performance Table'!$D805='Master List'!$B$45,'Reported Performance Table'!$D805='Master List'!$B$46,'Reported Performance Table'!$D805='Master List'!$B$47,'Reported Performance Table'!$D805='Master List'!$B$49,'Reported Performance Table'!$D805='Master List'!$B$51,'Reported Performance Table'!$D805='Master List'!$B$115,'Reported Performance Table'!$D805='Master List'!$B$118,'Reported Performance Table'!$D805='Master List'!$B$142)),"LUNA_Dimming","Dimming_Capability_and_Range"))</f>
        <v/>
      </c>
    </row>
    <row r="806" spans="1:12" x14ac:dyDescent="0.3">
      <c r="A806" s="49">
        <v>813</v>
      </c>
      <c r="B806" s="50"/>
      <c r="D806" s="21" t="e">
        <f>VLOOKUP('Reported Performance Table'!C806,'Master List'!$B$22:$C$41,2,FALSE)</f>
        <v>#N/A</v>
      </c>
      <c r="E806" t="e">
        <f>VLOOKUP('Reported Performance Table'!D806,'Master List'!$B$45:$C$143,2,FALSE)</f>
        <v>#N/A</v>
      </c>
      <c r="F806" t="e">
        <f>VLOOKUP('Reported Performance Table'!C806,'Master List'!$B$22:$D$42,3,FALSE)</f>
        <v>#N/A</v>
      </c>
      <c r="G806" s="94" t="e">
        <f>VLOOKUP('Reported Performance Table'!B806,'Master List'!$B$11:$D$19,3,FALSE)</f>
        <v>#N/A</v>
      </c>
      <c r="H806" t="e">
        <f t="shared" si="12"/>
        <v>#N/A</v>
      </c>
      <c r="I806" t="e">
        <f>IF(VLOOKUP('Reported Performance Table'!D806,'Master List'!$B$45:$D$143,3,FALSE)="","No",VLOOKUP('Reported Performance Table'!D806,'Master List'!$B$45:$D$143,3,FALSE))</f>
        <v>#N/A</v>
      </c>
      <c r="J806" s="169" t="str">
        <f>IF('Reported Performance Table'!D806="","",
  IF('Reported Performance Table'!E806="Yes",
   IF('Reported Performance Table'!F806="Premium","Premium_LUNA_CCT","LUNA_CCT"),
   IF('Reported Performance Table'!B806="Outdoor Luminaires",
    IF(OR('Reported Performance Table'!D806="Fuel Pump Canopy Luminaires",'Reported Performance Table'!D806="Sports Lighting"),
     IF('Reported Performance Table'!F806="Premium","Premium_Sports_and_Fuel_Pump_CCT", "Sports_and_Fuel_Pump_CCT"),
     IF('Reported Performance Table'!F806="Premium","Premium_Outdoor_CCT","Outdoor_CCT")),
    IF('Reported Performance Table'!F806="Premium","Premium_CCT","Reported_CCT"))))</f>
        <v/>
      </c>
      <c r="K806" t="str">
        <f>IF('Reported Performance Table'!D806="","",IF(J806="LUNA_CCT",VLOOKUP('Reported Performance Table'!D806,'Master List'!$B$45:$E$143,4,FALSE),"Reported_BUG"))</f>
        <v/>
      </c>
      <c r="L806" t="str">
        <f>IF('Reported Performance Table'!D806="","",IF(AND('Reported Performance Table'!$E806="Yes",OR('Reported Performance Table'!$D806='Master List'!$B$45,'Reported Performance Table'!$D806='Master List'!$B$46,'Reported Performance Table'!$D806='Master List'!$B$47,'Reported Performance Table'!$D806='Master List'!$B$49,'Reported Performance Table'!$D806='Master List'!$B$51,'Reported Performance Table'!$D806='Master List'!$B$115,'Reported Performance Table'!$D806='Master List'!$B$118,'Reported Performance Table'!$D806='Master List'!$B$142)),"LUNA_Dimming","Dimming_Capability_and_Range"))</f>
        <v/>
      </c>
    </row>
    <row r="807" spans="1:12" x14ac:dyDescent="0.3">
      <c r="A807" s="49">
        <v>814</v>
      </c>
      <c r="B807" s="50"/>
      <c r="D807" s="21" t="e">
        <f>VLOOKUP('Reported Performance Table'!C807,'Master List'!$B$22:$C$41,2,FALSE)</f>
        <v>#N/A</v>
      </c>
      <c r="E807" t="e">
        <f>VLOOKUP('Reported Performance Table'!D807,'Master List'!$B$45:$C$143,2,FALSE)</f>
        <v>#N/A</v>
      </c>
      <c r="F807" t="e">
        <f>VLOOKUP('Reported Performance Table'!C807,'Master List'!$B$22:$D$42,3,FALSE)</f>
        <v>#N/A</v>
      </c>
      <c r="G807" s="94" t="e">
        <f>VLOOKUP('Reported Performance Table'!B807,'Master List'!$B$11:$D$19,3,FALSE)</f>
        <v>#N/A</v>
      </c>
      <c r="H807" t="e">
        <f t="shared" si="12"/>
        <v>#N/A</v>
      </c>
      <c r="I807" t="e">
        <f>IF(VLOOKUP('Reported Performance Table'!D807,'Master List'!$B$45:$D$143,3,FALSE)="","No",VLOOKUP('Reported Performance Table'!D807,'Master List'!$B$45:$D$143,3,FALSE))</f>
        <v>#N/A</v>
      </c>
      <c r="J807" s="169" t="str">
        <f>IF('Reported Performance Table'!D807="","",
  IF('Reported Performance Table'!E807="Yes",
   IF('Reported Performance Table'!F807="Premium","Premium_LUNA_CCT","LUNA_CCT"),
   IF('Reported Performance Table'!B807="Outdoor Luminaires",
    IF(OR('Reported Performance Table'!D807="Fuel Pump Canopy Luminaires",'Reported Performance Table'!D807="Sports Lighting"),
     IF('Reported Performance Table'!F807="Premium","Premium_Sports_and_Fuel_Pump_CCT", "Sports_and_Fuel_Pump_CCT"),
     IF('Reported Performance Table'!F807="Premium","Premium_Outdoor_CCT","Outdoor_CCT")),
    IF('Reported Performance Table'!F807="Premium","Premium_CCT","Reported_CCT"))))</f>
        <v/>
      </c>
      <c r="K807" t="str">
        <f>IF('Reported Performance Table'!D807="","",IF(J807="LUNA_CCT",VLOOKUP('Reported Performance Table'!D807,'Master List'!$B$45:$E$143,4,FALSE),"Reported_BUG"))</f>
        <v/>
      </c>
      <c r="L807" t="str">
        <f>IF('Reported Performance Table'!D807="","",IF(AND('Reported Performance Table'!$E807="Yes",OR('Reported Performance Table'!$D807='Master List'!$B$45,'Reported Performance Table'!$D807='Master List'!$B$46,'Reported Performance Table'!$D807='Master List'!$B$47,'Reported Performance Table'!$D807='Master List'!$B$49,'Reported Performance Table'!$D807='Master List'!$B$51,'Reported Performance Table'!$D807='Master List'!$B$115,'Reported Performance Table'!$D807='Master List'!$B$118,'Reported Performance Table'!$D807='Master List'!$B$142)),"LUNA_Dimming","Dimming_Capability_and_Range"))</f>
        <v/>
      </c>
    </row>
    <row r="808" spans="1:12" x14ac:dyDescent="0.3">
      <c r="A808" s="49">
        <v>815</v>
      </c>
      <c r="B808" s="50"/>
      <c r="D808" s="21" t="e">
        <f>VLOOKUP('Reported Performance Table'!C808,'Master List'!$B$22:$C$41,2,FALSE)</f>
        <v>#N/A</v>
      </c>
      <c r="E808" t="e">
        <f>VLOOKUP('Reported Performance Table'!D808,'Master List'!$B$45:$C$143,2,FALSE)</f>
        <v>#N/A</v>
      </c>
      <c r="F808" t="e">
        <f>VLOOKUP('Reported Performance Table'!C808,'Master List'!$B$22:$D$42,3,FALSE)</f>
        <v>#N/A</v>
      </c>
      <c r="G808" s="94" t="e">
        <f>VLOOKUP('Reported Performance Table'!B808,'Master List'!$B$11:$D$19,3,FALSE)</f>
        <v>#N/A</v>
      </c>
      <c r="H808" t="e">
        <f t="shared" si="12"/>
        <v>#N/A</v>
      </c>
      <c r="I808" t="e">
        <f>IF(VLOOKUP('Reported Performance Table'!D808,'Master List'!$B$45:$D$143,3,FALSE)="","No",VLOOKUP('Reported Performance Table'!D808,'Master List'!$B$45:$D$143,3,FALSE))</f>
        <v>#N/A</v>
      </c>
      <c r="J808" s="169" t="str">
        <f>IF('Reported Performance Table'!D808="","",
  IF('Reported Performance Table'!E808="Yes",
   IF('Reported Performance Table'!F808="Premium","Premium_LUNA_CCT","LUNA_CCT"),
   IF('Reported Performance Table'!B808="Outdoor Luminaires",
    IF(OR('Reported Performance Table'!D808="Fuel Pump Canopy Luminaires",'Reported Performance Table'!D808="Sports Lighting"),
     IF('Reported Performance Table'!F808="Premium","Premium_Sports_and_Fuel_Pump_CCT", "Sports_and_Fuel_Pump_CCT"),
     IF('Reported Performance Table'!F808="Premium","Premium_Outdoor_CCT","Outdoor_CCT")),
    IF('Reported Performance Table'!F808="Premium","Premium_CCT","Reported_CCT"))))</f>
        <v/>
      </c>
      <c r="K808" t="str">
        <f>IF('Reported Performance Table'!D808="","",IF(J808="LUNA_CCT",VLOOKUP('Reported Performance Table'!D808,'Master List'!$B$45:$E$143,4,FALSE),"Reported_BUG"))</f>
        <v/>
      </c>
      <c r="L808" t="str">
        <f>IF('Reported Performance Table'!D808="","",IF(AND('Reported Performance Table'!$E808="Yes",OR('Reported Performance Table'!$D808='Master List'!$B$45,'Reported Performance Table'!$D808='Master List'!$B$46,'Reported Performance Table'!$D808='Master List'!$B$47,'Reported Performance Table'!$D808='Master List'!$B$49,'Reported Performance Table'!$D808='Master List'!$B$51,'Reported Performance Table'!$D808='Master List'!$B$115,'Reported Performance Table'!$D808='Master List'!$B$118,'Reported Performance Table'!$D808='Master List'!$B$142)),"LUNA_Dimming","Dimming_Capability_and_Range"))</f>
        <v/>
      </c>
    </row>
    <row r="809" spans="1:12" x14ac:dyDescent="0.3">
      <c r="A809" s="49">
        <v>816</v>
      </c>
      <c r="B809" s="50"/>
      <c r="D809" s="21" t="e">
        <f>VLOOKUP('Reported Performance Table'!C809,'Master List'!$B$22:$C$41,2,FALSE)</f>
        <v>#N/A</v>
      </c>
      <c r="E809" t="e">
        <f>VLOOKUP('Reported Performance Table'!D809,'Master List'!$B$45:$C$143,2,FALSE)</f>
        <v>#N/A</v>
      </c>
      <c r="F809" t="e">
        <f>VLOOKUP('Reported Performance Table'!C809,'Master List'!$B$22:$D$42,3,FALSE)</f>
        <v>#N/A</v>
      </c>
      <c r="G809" s="94" t="e">
        <f>VLOOKUP('Reported Performance Table'!B809,'Master List'!$B$11:$D$19,3,FALSE)</f>
        <v>#N/A</v>
      </c>
      <c r="H809" t="e">
        <f t="shared" si="12"/>
        <v>#N/A</v>
      </c>
      <c r="I809" t="e">
        <f>IF(VLOOKUP('Reported Performance Table'!D809,'Master List'!$B$45:$D$143,3,FALSE)="","No",VLOOKUP('Reported Performance Table'!D809,'Master List'!$B$45:$D$143,3,FALSE))</f>
        <v>#N/A</v>
      </c>
      <c r="J809" s="169" t="str">
        <f>IF('Reported Performance Table'!D809="","",
  IF('Reported Performance Table'!E809="Yes",
   IF('Reported Performance Table'!F809="Premium","Premium_LUNA_CCT","LUNA_CCT"),
   IF('Reported Performance Table'!B809="Outdoor Luminaires",
    IF(OR('Reported Performance Table'!D809="Fuel Pump Canopy Luminaires",'Reported Performance Table'!D809="Sports Lighting"),
     IF('Reported Performance Table'!F809="Premium","Premium_Sports_and_Fuel_Pump_CCT", "Sports_and_Fuel_Pump_CCT"),
     IF('Reported Performance Table'!F809="Premium","Premium_Outdoor_CCT","Outdoor_CCT")),
    IF('Reported Performance Table'!F809="Premium","Premium_CCT","Reported_CCT"))))</f>
        <v/>
      </c>
      <c r="K809" t="str">
        <f>IF('Reported Performance Table'!D809="","",IF(J809="LUNA_CCT",VLOOKUP('Reported Performance Table'!D809,'Master List'!$B$45:$E$143,4,FALSE),"Reported_BUG"))</f>
        <v/>
      </c>
      <c r="L809" t="str">
        <f>IF('Reported Performance Table'!D809="","",IF(AND('Reported Performance Table'!$E809="Yes",OR('Reported Performance Table'!$D809='Master List'!$B$45,'Reported Performance Table'!$D809='Master List'!$B$46,'Reported Performance Table'!$D809='Master List'!$B$47,'Reported Performance Table'!$D809='Master List'!$B$49,'Reported Performance Table'!$D809='Master List'!$B$51,'Reported Performance Table'!$D809='Master List'!$B$115,'Reported Performance Table'!$D809='Master List'!$B$118,'Reported Performance Table'!$D809='Master List'!$B$142)),"LUNA_Dimming","Dimming_Capability_and_Range"))</f>
        <v/>
      </c>
    </row>
    <row r="810" spans="1:12" x14ac:dyDescent="0.3">
      <c r="A810" s="49">
        <v>817</v>
      </c>
      <c r="B810" s="50"/>
      <c r="D810" s="21" t="e">
        <f>VLOOKUP('Reported Performance Table'!C810,'Master List'!$B$22:$C$41,2,FALSE)</f>
        <v>#N/A</v>
      </c>
      <c r="E810" t="e">
        <f>VLOOKUP('Reported Performance Table'!D810,'Master List'!$B$45:$C$143,2,FALSE)</f>
        <v>#N/A</v>
      </c>
      <c r="F810" t="e">
        <f>VLOOKUP('Reported Performance Table'!C810,'Master List'!$B$22:$D$42,3,FALSE)</f>
        <v>#N/A</v>
      </c>
      <c r="G810" s="94" t="e">
        <f>VLOOKUP('Reported Performance Table'!B810,'Master List'!$B$11:$D$19,3,FALSE)</f>
        <v>#N/A</v>
      </c>
      <c r="H810" t="e">
        <f t="shared" si="12"/>
        <v>#N/A</v>
      </c>
      <c r="I810" t="e">
        <f>IF(VLOOKUP('Reported Performance Table'!D810,'Master List'!$B$45:$D$143,3,FALSE)="","No",VLOOKUP('Reported Performance Table'!D810,'Master List'!$B$45:$D$143,3,FALSE))</f>
        <v>#N/A</v>
      </c>
      <c r="J810" s="169" t="str">
        <f>IF('Reported Performance Table'!D810="","",
  IF('Reported Performance Table'!E810="Yes",
   IF('Reported Performance Table'!F810="Premium","Premium_LUNA_CCT","LUNA_CCT"),
   IF('Reported Performance Table'!B810="Outdoor Luminaires",
    IF(OR('Reported Performance Table'!D810="Fuel Pump Canopy Luminaires",'Reported Performance Table'!D810="Sports Lighting"),
     IF('Reported Performance Table'!F810="Premium","Premium_Sports_and_Fuel_Pump_CCT", "Sports_and_Fuel_Pump_CCT"),
     IF('Reported Performance Table'!F810="Premium","Premium_Outdoor_CCT","Outdoor_CCT")),
    IF('Reported Performance Table'!F810="Premium","Premium_CCT","Reported_CCT"))))</f>
        <v/>
      </c>
      <c r="K810" t="str">
        <f>IF('Reported Performance Table'!D810="","",IF(J810="LUNA_CCT",VLOOKUP('Reported Performance Table'!D810,'Master List'!$B$45:$E$143,4,FALSE),"Reported_BUG"))</f>
        <v/>
      </c>
      <c r="L810" t="str">
        <f>IF('Reported Performance Table'!D810="","",IF(AND('Reported Performance Table'!$E810="Yes",OR('Reported Performance Table'!$D810='Master List'!$B$45,'Reported Performance Table'!$D810='Master List'!$B$46,'Reported Performance Table'!$D810='Master List'!$B$47,'Reported Performance Table'!$D810='Master List'!$B$49,'Reported Performance Table'!$D810='Master List'!$B$51,'Reported Performance Table'!$D810='Master List'!$B$115,'Reported Performance Table'!$D810='Master List'!$B$118,'Reported Performance Table'!$D810='Master List'!$B$142)),"LUNA_Dimming","Dimming_Capability_and_Range"))</f>
        <v/>
      </c>
    </row>
    <row r="811" spans="1:12" x14ac:dyDescent="0.3">
      <c r="A811" s="49">
        <v>818</v>
      </c>
      <c r="B811" s="50"/>
      <c r="D811" s="21" t="e">
        <f>VLOOKUP('Reported Performance Table'!C811,'Master List'!$B$22:$C$41,2,FALSE)</f>
        <v>#N/A</v>
      </c>
      <c r="E811" t="e">
        <f>VLOOKUP('Reported Performance Table'!D811,'Master List'!$B$45:$C$143,2,FALSE)</f>
        <v>#N/A</v>
      </c>
      <c r="F811" t="e">
        <f>VLOOKUP('Reported Performance Table'!C811,'Master List'!$B$22:$D$42,3,FALSE)</f>
        <v>#N/A</v>
      </c>
      <c r="G811" s="94" t="e">
        <f>VLOOKUP('Reported Performance Table'!B811,'Master List'!$B$11:$D$19,3,FALSE)</f>
        <v>#N/A</v>
      </c>
      <c r="H811" t="e">
        <f t="shared" si="12"/>
        <v>#N/A</v>
      </c>
      <c r="I811" t="e">
        <f>IF(VLOOKUP('Reported Performance Table'!D811,'Master List'!$B$45:$D$143,3,FALSE)="","No",VLOOKUP('Reported Performance Table'!D811,'Master List'!$B$45:$D$143,3,FALSE))</f>
        <v>#N/A</v>
      </c>
      <c r="J811" s="169" t="str">
        <f>IF('Reported Performance Table'!D811="","",
  IF('Reported Performance Table'!E811="Yes",
   IF('Reported Performance Table'!F811="Premium","Premium_LUNA_CCT","LUNA_CCT"),
   IF('Reported Performance Table'!B811="Outdoor Luminaires",
    IF(OR('Reported Performance Table'!D811="Fuel Pump Canopy Luminaires",'Reported Performance Table'!D811="Sports Lighting"),
     IF('Reported Performance Table'!F811="Premium","Premium_Sports_and_Fuel_Pump_CCT", "Sports_and_Fuel_Pump_CCT"),
     IF('Reported Performance Table'!F811="Premium","Premium_Outdoor_CCT","Outdoor_CCT")),
    IF('Reported Performance Table'!F811="Premium","Premium_CCT","Reported_CCT"))))</f>
        <v/>
      </c>
      <c r="K811" t="str">
        <f>IF('Reported Performance Table'!D811="","",IF(J811="LUNA_CCT",VLOOKUP('Reported Performance Table'!D811,'Master List'!$B$45:$E$143,4,FALSE),"Reported_BUG"))</f>
        <v/>
      </c>
      <c r="L811" t="str">
        <f>IF('Reported Performance Table'!D811="","",IF(AND('Reported Performance Table'!$E811="Yes",OR('Reported Performance Table'!$D811='Master List'!$B$45,'Reported Performance Table'!$D811='Master List'!$B$46,'Reported Performance Table'!$D811='Master List'!$B$47,'Reported Performance Table'!$D811='Master List'!$B$49,'Reported Performance Table'!$D811='Master List'!$B$51,'Reported Performance Table'!$D811='Master List'!$B$115,'Reported Performance Table'!$D811='Master List'!$B$118,'Reported Performance Table'!$D811='Master List'!$B$142)),"LUNA_Dimming","Dimming_Capability_and_Range"))</f>
        <v/>
      </c>
    </row>
    <row r="812" spans="1:12" x14ac:dyDescent="0.3">
      <c r="A812" s="49">
        <v>819</v>
      </c>
      <c r="B812" s="50"/>
      <c r="D812" s="21" t="e">
        <f>VLOOKUP('Reported Performance Table'!C812,'Master List'!$B$22:$C$41,2,FALSE)</f>
        <v>#N/A</v>
      </c>
      <c r="E812" t="e">
        <f>VLOOKUP('Reported Performance Table'!D812,'Master List'!$B$45:$C$143,2,FALSE)</f>
        <v>#N/A</v>
      </c>
      <c r="F812" t="e">
        <f>VLOOKUP('Reported Performance Table'!C812,'Master List'!$B$22:$D$42,3,FALSE)</f>
        <v>#N/A</v>
      </c>
      <c r="G812" s="94" t="e">
        <f>VLOOKUP('Reported Performance Table'!B812,'Master List'!$B$11:$D$19,3,FALSE)</f>
        <v>#N/A</v>
      </c>
      <c r="H812" t="e">
        <f t="shared" si="12"/>
        <v>#N/A</v>
      </c>
      <c r="I812" t="e">
        <f>IF(VLOOKUP('Reported Performance Table'!D812,'Master List'!$B$45:$D$143,3,FALSE)="","No",VLOOKUP('Reported Performance Table'!D812,'Master List'!$B$45:$D$143,3,FALSE))</f>
        <v>#N/A</v>
      </c>
      <c r="J812" s="169" t="str">
        <f>IF('Reported Performance Table'!D812="","",
  IF('Reported Performance Table'!E812="Yes",
   IF('Reported Performance Table'!F812="Premium","Premium_LUNA_CCT","LUNA_CCT"),
   IF('Reported Performance Table'!B812="Outdoor Luminaires",
    IF(OR('Reported Performance Table'!D812="Fuel Pump Canopy Luminaires",'Reported Performance Table'!D812="Sports Lighting"),
     IF('Reported Performance Table'!F812="Premium","Premium_Sports_and_Fuel_Pump_CCT", "Sports_and_Fuel_Pump_CCT"),
     IF('Reported Performance Table'!F812="Premium","Premium_Outdoor_CCT","Outdoor_CCT")),
    IF('Reported Performance Table'!F812="Premium","Premium_CCT","Reported_CCT"))))</f>
        <v/>
      </c>
      <c r="K812" t="str">
        <f>IF('Reported Performance Table'!D812="","",IF(J812="LUNA_CCT",VLOOKUP('Reported Performance Table'!D812,'Master List'!$B$45:$E$143,4,FALSE),"Reported_BUG"))</f>
        <v/>
      </c>
      <c r="L812" t="str">
        <f>IF('Reported Performance Table'!D812="","",IF(AND('Reported Performance Table'!$E812="Yes",OR('Reported Performance Table'!$D812='Master List'!$B$45,'Reported Performance Table'!$D812='Master List'!$B$46,'Reported Performance Table'!$D812='Master List'!$B$47,'Reported Performance Table'!$D812='Master List'!$B$49,'Reported Performance Table'!$D812='Master List'!$B$51,'Reported Performance Table'!$D812='Master List'!$B$115,'Reported Performance Table'!$D812='Master List'!$B$118,'Reported Performance Table'!$D812='Master List'!$B$142)),"LUNA_Dimming","Dimming_Capability_and_Range"))</f>
        <v/>
      </c>
    </row>
    <row r="813" spans="1:12" x14ac:dyDescent="0.3">
      <c r="A813" s="49">
        <v>820</v>
      </c>
      <c r="B813" s="50"/>
      <c r="D813" s="21" t="e">
        <f>VLOOKUP('Reported Performance Table'!C813,'Master List'!$B$22:$C$41,2,FALSE)</f>
        <v>#N/A</v>
      </c>
      <c r="E813" t="e">
        <f>VLOOKUP('Reported Performance Table'!D813,'Master List'!$B$45:$C$143,2,FALSE)</f>
        <v>#N/A</v>
      </c>
      <c r="F813" t="e">
        <f>VLOOKUP('Reported Performance Table'!C813,'Master List'!$B$22:$D$42,3,FALSE)</f>
        <v>#N/A</v>
      </c>
      <c r="G813" s="94" t="e">
        <f>VLOOKUP('Reported Performance Table'!B813,'Master List'!$B$11:$D$19,3,FALSE)</f>
        <v>#N/A</v>
      </c>
      <c r="H813" t="e">
        <f t="shared" si="12"/>
        <v>#N/A</v>
      </c>
      <c r="I813" t="e">
        <f>IF(VLOOKUP('Reported Performance Table'!D813,'Master List'!$B$45:$D$143,3,FALSE)="","No",VLOOKUP('Reported Performance Table'!D813,'Master List'!$B$45:$D$143,3,FALSE))</f>
        <v>#N/A</v>
      </c>
      <c r="J813" s="169" t="str">
        <f>IF('Reported Performance Table'!D813="","",
  IF('Reported Performance Table'!E813="Yes",
   IF('Reported Performance Table'!F813="Premium","Premium_LUNA_CCT","LUNA_CCT"),
   IF('Reported Performance Table'!B813="Outdoor Luminaires",
    IF(OR('Reported Performance Table'!D813="Fuel Pump Canopy Luminaires",'Reported Performance Table'!D813="Sports Lighting"),
     IF('Reported Performance Table'!F813="Premium","Premium_Sports_and_Fuel_Pump_CCT", "Sports_and_Fuel_Pump_CCT"),
     IF('Reported Performance Table'!F813="Premium","Premium_Outdoor_CCT","Outdoor_CCT")),
    IF('Reported Performance Table'!F813="Premium","Premium_CCT","Reported_CCT"))))</f>
        <v/>
      </c>
      <c r="K813" t="str">
        <f>IF('Reported Performance Table'!D813="","",IF(J813="LUNA_CCT",VLOOKUP('Reported Performance Table'!D813,'Master List'!$B$45:$E$143,4,FALSE),"Reported_BUG"))</f>
        <v/>
      </c>
      <c r="L813" t="str">
        <f>IF('Reported Performance Table'!D813="","",IF(AND('Reported Performance Table'!$E813="Yes",OR('Reported Performance Table'!$D813='Master List'!$B$45,'Reported Performance Table'!$D813='Master List'!$B$46,'Reported Performance Table'!$D813='Master List'!$B$47,'Reported Performance Table'!$D813='Master List'!$B$49,'Reported Performance Table'!$D813='Master List'!$B$51,'Reported Performance Table'!$D813='Master List'!$B$115,'Reported Performance Table'!$D813='Master List'!$B$118,'Reported Performance Table'!$D813='Master List'!$B$142)),"LUNA_Dimming","Dimming_Capability_and_Range"))</f>
        <v/>
      </c>
    </row>
    <row r="814" spans="1:12" x14ac:dyDescent="0.3">
      <c r="A814" s="49">
        <v>821</v>
      </c>
      <c r="B814" s="50"/>
      <c r="D814" s="21" t="e">
        <f>VLOOKUP('Reported Performance Table'!C814,'Master List'!$B$22:$C$41,2,FALSE)</f>
        <v>#N/A</v>
      </c>
      <c r="E814" t="e">
        <f>VLOOKUP('Reported Performance Table'!D814,'Master List'!$B$45:$C$143,2,FALSE)</f>
        <v>#N/A</v>
      </c>
      <c r="F814" t="e">
        <f>VLOOKUP('Reported Performance Table'!C814,'Master List'!$B$22:$D$42,3,FALSE)</f>
        <v>#N/A</v>
      </c>
      <c r="G814" s="94" t="e">
        <f>VLOOKUP('Reported Performance Table'!B814,'Master List'!$B$11:$D$19,3,FALSE)</f>
        <v>#N/A</v>
      </c>
      <c r="H814" t="e">
        <f t="shared" si="12"/>
        <v>#N/A</v>
      </c>
      <c r="I814" t="e">
        <f>IF(VLOOKUP('Reported Performance Table'!D814,'Master List'!$B$45:$D$143,3,FALSE)="","No",VLOOKUP('Reported Performance Table'!D814,'Master List'!$B$45:$D$143,3,FALSE))</f>
        <v>#N/A</v>
      </c>
      <c r="J814" s="169" t="str">
        <f>IF('Reported Performance Table'!D814="","",
  IF('Reported Performance Table'!E814="Yes",
   IF('Reported Performance Table'!F814="Premium","Premium_LUNA_CCT","LUNA_CCT"),
   IF('Reported Performance Table'!B814="Outdoor Luminaires",
    IF(OR('Reported Performance Table'!D814="Fuel Pump Canopy Luminaires",'Reported Performance Table'!D814="Sports Lighting"),
     IF('Reported Performance Table'!F814="Premium","Premium_Sports_and_Fuel_Pump_CCT", "Sports_and_Fuel_Pump_CCT"),
     IF('Reported Performance Table'!F814="Premium","Premium_Outdoor_CCT","Outdoor_CCT")),
    IF('Reported Performance Table'!F814="Premium","Premium_CCT","Reported_CCT"))))</f>
        <v/>
      </c>
      <c r="K814" t="str">
        <f>IF('Reported Performance Table'!D814="","",IF(J814="LUNA_CCT",VLOOKUP('Reported Performance Table'!D814,'Master List'!$B$45:$E$143,4,FALSE),"Reported_BUG"))</f>
        <v/>
      </c>
      <c r="L814" t="str">
        <f>IF('Reported Performance Table'!D814="","",IF(AND('Reported Performance Table'!$E814="Yes",OR('Reported Performance Table'!$D814='Master List'!$B$45,'Reported Performance Table'!$D814='Master List'!$B$46,'Reported Performance Table'!$D814='Master List'!$B$47,'Reported Performance Table'!$D814='Master List'!$B$49,'Reported Performance Table'!$D814='Master List'!$B$51,'Reported Performance Table'!$D814='Master List'!$B$115,'Reported Performance Table'!$D814='Master List'!$B$118,'Reported Performance Table'!$D814='Master List'!$B$142)),"LUNA_Dimming","Dimming_Capability_and_Range"))</f>
        <v/>
      </c>
    </row>
    <row r="815" spans="1:12" x14ac:dyDescent="0.3">
      <c r="A815" s="49">
        <v>822</v>
      </c>
      <c r="B815" s="50"/>
      <c r="D815" s="21" t="e">
        <f>VLOOKUP('Reported Performance Table'!C815,'Master List'!$B$22:$C$41,2,FALSE)</f>
        <v>#N/A</v>
      </c>
      <c r="E815" t="e">
        <f>VLOOKUP('Reported Performance Table'!D815,'Master List'!$B$45:$C$143,2,FALSE)</f>
        <v>#N/A</v>
      </c>
      <c r="F815" t="e">
        <f>VLOOKUP('Reported Performance Table'!C815,'Master List'!$B$22:$D$42,3,FALSE)</f>
        <v>#N/A</v>
      </c>
      <c r="G815" s="94" t="e">
        <f>VLOOKUP('Reported Performance Table'!B815,'Master List'!$B$11:$D$19,3,FALSE)</f>
        <v>#N/A</v>
      </c>
      <c r="H815" t="e">
        <f t="shared" si="12"/>
        <v>#N/A</v>
      </c>
      <c r="I815" t="e">
        <f>IF(VLOOKUP('Reported Performance Table'!D815,'Master List'!$B$45:$D$143,3,FALSE)="","No",VLOOKUP('Reported Performance Table'!D815,'Master List'!$B$45:$D$143,3,FALSE))</f>
        <v>#N/A</v>
      </c>
      <c r="J815" s="169" t="str">
        <f>IF('Reported Performance Table'!D815="","",
  IF('Reported Performance Table'!E815="Yes",
   IF('Reported Performance Table'!F815="Premium","Premium_LUNA_CCT","LUNA_CCT"),
   IF('Reported Performance Table'!B815="Outdoor Luminaires",
    IF(OR('Reported Performance Table'!D815="Fuel Pump Canopy Luminaires",'Reported Performance Table'!D815="Sports Lighting"),
     IF('Reported Performance Table'!F815="Premium","Premium_Sports_and_Fuel_Pump_CCT", "Sports_and_Fuel_Pump_CCT"),
     IF('Reported Performance Table'!F815="Premium","Premium_Outdoor_CCT","Outdoor_CCT")),
    IF('Reported Performance Table'!F815="Premium","Premium_CCT","Reported_CCT"))))</f>
        <v/>
      </c>
      <c r="K815" t="str">
        <f>IF('Reported Performance Table'!D815="","",IF(J815="LUNA_CCT",VLOOKUP('Reported Performance Table'!D815,'Master List'!$B$45:$E$143,4,FALSE),"Reported_BUG"))</f>
        <v/>
      </c>
      <c r="L815" t="str">
        <f>IF('Reported Performance Table'!D815="","",IF(AND('Reported Performance Table'!$E815="Yes",OR('Reported Performance Table'!$D815='Master List'!$B$45,'Reported Performance Table'!$D815='Master List'!$B$46,'Reported Performance Table'!$D815='Master List'!$B$47,'Reported Performance Table'!$D815='Master List'!$B$49,'Reported Performance Table'!$D815='Master List'!$B$51,'Reported Performance Table'!$D815='Master List'!$B$115,'Reported Performance Table'!$D815='Master List'!$B$118,'Reported Performance Table'!$D815='Master List'!$B$142)),"LUNA_Dimming","Dimming_Capability_and_Range"))</f>
        <v/>
      </c>
    </row>
    <row r="816" spans="1:12" x14ac:dyDescent="0.3">
      <c r="A816" s="49">
        <v>823</v>
      </c>
      <c r="B816" s="50"/>
      <c r="D816" s="21" t="e">
        <f>VLOOKUP('Reported Performance Table'!C816,'Master List'!$B$22:$C$41,2,FALSE)</f>
        <v>#N/A</v>
      </c>
      <c r="E816" t="e">
        <f>VLOOKUP('Reported Performance Table'!D816,'Master List'!$B$45:$C$143,2,FALSE)</f>
        <v>#N/A</v>
      </c>
      <c r="F816" t="e">
        <f>VLOOKUP('Reported Performance Table'!C816,'Master List'!$B$22:$D$42,3,FALSE)</f>
        <v>#N/A</v>
      </c>
      <c r="G816" s="94" t="e">
        <f>VLOOKUP('Reported Performance Table'!B816,'Master List'!$B$11:$D$19,3,FALSE)</f>
        <v>#N/A</v>
      </c>
      <c r="H816" t="e">
        <f t="shared" si="12"/>
        <v>#N/A</v>
      </c>
      <c r="I816" t="e">
        <f>IF(VLOOKUP('Reported Performance Table'!D816,'Master List'!$B$45:$D$143,3,FALSE)="","No",VLOOKUP('Reported Performance Table'!D816,'Master List'!$B$45:$D$143,3,FALSE))</f>
        <v>#N/A</v>
      </c>
      <c r="J816" s="169" t="str">
        <f>IF('Reported Performance Table'!D816="","",
  IF('Reported Performance Table'!E816="Yes",
   IF('Reported Performance Table'!F816="Premium","Premium_LUNA_CCT","LUNA_CCT"),
   IF('Reported Performance Table'!B816="Outdoor Luminaires",
    IF(OR('Reported Performance Table'!D816="Fuel Pump Canopy Luminaires",'Reported Performance Table'!D816="Sports Lighting"),
     IF('Reported Performance Table'!F816="Premium","Premium_Sports_and_Fuel_Pump_CCT", "Sports_and_Fuel_Pump_CCT"),
     IF('Reported Performance Table'!F816="Premium","Premium_Outdoor_CCT","Outdoor_CCT")),
    IF('Reported Performance Table'!F816="Premium","Premium_CCT","Reported_CCT"))))</f>
        <v/>
      </c>
      <c r="K816" t="str">
        <f>IF('Reported Performance Table'!D816="","",IF(J816="LUNA_CCT",VLOOKUP('Reported Performance Table'!D816,'Master List'!$B$45:$E$143,4,FALSE),"Reported_BUG"))</f>
        <v/>
      </c>
      <c r="L816" t="str">
        <f>IF('Reported Performance Table'!D816="","",IF(AND('Reported Performance Table'!$E816="Yes",OR('Reported Performance Table'!$D816='Master List'!$B$45,'Reported Performance Table'!$D816='Master List'!$B$46,'Reported Performance Table'!$D816='Master List'!$B$47,'Reported Performance Table'!$D816='Master List'!$B$49,'Reported Performance Table'!$D816='Master List'!$B$51,'Reported Performance Table'!$D816='Master List'!$B$115,'Reported Performance Table'!$D816='Master List'!$B$118,'Reported Performance Table'!$D816='Master List'!$B$142)),"LUNA_Dimming","Dimming_Capability_and_Range"))</f>
        <v/>
      </c>
    </row>
    <row r="817" spans="1:12" x14ac:dyDescent="0.3">
      <c r="A817" s="49">
        <v>824</v>
      </c>
      <c r="B817" s="50"/>
      <c r="D817" s="21" t="e">
        <f>VLOOKUP('Reported Performance Table'!C817,'Master List'!$B$22:$C$41,2,FALSE)</f>
        <v>#N/A</v>
      </c>
      <c r="E817" t="e">
        <f>VLOOKUP('Reported Performance Table'!D817,'Master List'!$B$45:$C$143,2,FALSE)</f>
        <v>#N/A</v>
      </c>
      <c r="F817" t="e">
        <f>VLOOKUP('Reported Performance Table'!C817,'Master List'!$B$22:$D$42,3,FALSE)</f>
        <v>#N/A</v>
      </c>
      <c r="G817" s="94" t="e">
        <f>VLOOKUP('Reported Performance Table'!B817,'Master List'!$B$11:$D$19,3,FALSE)</f>
        <v>#N/A</v>
      </c>
      <c r="H817" t="e">
        <f t="shared" si="12"/>
        <v>#N/A</v>
      </c>
      <c r="I817" t="e">
        <f>IF(VLOOKUP('Reported Performance Table'!D817,'Master List'!$B$45:$D$143,3,FALSE)="","No",VLOOKUP('Reported Performance Table'!D817,'Master List'!$B$45:$D$143,3,FALSE))</f>
        <v>#N/A</v>
      </c>
      <c r="J817" s="169" t="str">
        <f>IF('Reported Performance Table'!D817="","",
  IF('Reported Performance Table'!E817="Yes",
   IF('Reported Performance Table'!F817="Premium","Premium_LUNA_CCT","LUNA_CCT"),
   IF('Reported Performance Table'!B817="Outdoor Luminaires",
    IF(OR('Reported Performance Table'!D817="Fuel Pump Canopy Luminaires",'Reported Performance Table'!D817="Sports Lighting"),
     IF('Reported Performance Table'!F817="Premium","Premium_Sports_and_Fuel_Pump_CCT", "Sports_and_Fuel_Pump_CCT"),
     IF('Reported Performance Table'!F817="Premium","Premium_Outdoor_CCT","Outdoor_CCT")),
    IF('Reported Performance Table'!F817="Premium","Premium_CCT","Reported_CCT"))))</f>
        <v/>
      </c>
      <c r="K817" t="str">
        <f>IF('Reported Performance Table'!D817="","",IF(J817="LUNA_CCT",VLOOKUP('Reported Performance Table'!D817,'Master List'!$B$45:$E$143,4,FALSE),"Reported_BUG"))</f>
        <v/>
      </c>
      <c r="L817" t="str">
        <f>IF('Reported Performance Table'!D817="","",IF(AND('Reported Performance Table'!$E817="Yes",OR('Reported Performance Table'!$D817='Master List'!$B$45,'Reported Performance Table'!$D817='Master List'!$B$46,'Reported Performance Table'!$D817='Master List'!$B$47,'Reported Performance Table'!$D817='Master List'!$B$49,'Reported Performance Table'!$D817='Master List'!$B$51,'Reported Performance Table'!$D817='Master List'!$B$115,'Reported Performance Table'!$D817='Master List'!$B$118,'Reported Performance Table'!$D817='Master List'!$B$142)),"LUNA_Dimming","Dimming_Capability_and_Range"))</f>
        <v/>
      </c>
    </row>
    <row r="818" spans="1:12" x14ac:dyDescent="0.3">
      <c r="A818" s="49">
        <v>825</v>
      </c>
      <c r="B818" s="50"/>
      <c r="D818" s="21" t="e">
        <f>VLOOKUP('Reported Performance Table'!C818,'Master List'!$B$22:$C$41,2,FALSE)</f>
        <v>#N/A</v>
      </c>
      <c r="E818" t="e">
        <f>VLOOKUP('Reported Performance Table'!D818,'Master List'!$B$45:$C$143,2,FALSE)</f>
        <v>#N/A</v>
      </c>
      <c r="F818" t="e">
        <f>VLOOKUP('Reported Performance Table'!C818,'Master List'!$B$22:$D$42,3,FALSE)</f>
        <v>#N/A</v>
      </c>
      <c r="G818" s="94" t="e">
        <f>VLOOKUP('Reported Performance Table'!B818,'Master List'!$B$11:$D$19,3,FALSE)</f>
        <v>#N/A</v>
      </c>
      <c r="H818" t="e">
        <f t="shared" si="12"/>
        <v>#N/A</v>
      </c>
      <c r="I818" t="e">
        <f>IF(VLOOKUP('Reported Performance Table'!D818,'Master List'!$B$45:$D$143,3,FALSE)="","No",VLOOKUP('Reported Performance Table'!D818,'Master List'!$B$45:$D$143,3,FALSE))</f>
        <v>#N/A</v>
      </c>
      <c r="J818" s="169" t="str">
        <f>IF('Reported Performance Table'!D818="","",
  IF('Reported Performance Table'!E818="Yes",
   IF('Reported Performance Table'!F818="Premium","Premium_LUNA_CCT","LUNA_CCT"),
   IF('Reported Performance Table'!B818="Outdoor Luminaires",
    IF(OR('Reported Performance Table'!D818="Fuel Pump Canopy Luminaires",'Reported Performance Table'!D818="Sports Lighting"),
     IF('Reported Performance Table'!F818="Premium","Premium_Sports_and_Fuel_Pump_CCT", "Sports_and_Fuel_Pump_CCT"),
     IF('Reported Performance Table'!F818="Premium","Premium_Outdoor_CCT","Outdoor_CCT")),
    IF('Reported Performance Table'!F818="Premium","Premium_CCT","Reported_CCT"))))</f>
        <v/>
      </c>
      <c r="K818" t="str">
        <f>IF('Reported Performance Table'!D818="","",IF(J818="LUNA_CCT",VLOOKUP('Reported Performance Table'!D818,'Master List'!$B$45:$E$143,4,FALSE),"Reported_BUG"))</f>
        <v/>
      </c>
      <c r="L818" t="str">
        <f>IF('Reported Performance Table'!D818="","",IF(AND('Reported Performance Table'!$E818="Yes",OR('Reported Performance Table'!$D818='Master List'!$B$45,'Reported Performance Table'!$D818='Master List'!$B$46,'Reported Performance Table'!$D818='Master List'!$B$47,'Reported Performance Table'!$D818='Master List'!$B$49,'Reported Performance Table'!$D818='Master List'!$B$51,'Reported Performance Table'!$D818='Master List'!$B$115,'Reported Performance Table'!$D818='Master List'!$B$118,'Reported Performance Table'!$D818='Master List'!$B$142)),"LUNA_Dimming","Dimming_Capability_and_Range"))</f>
        <v/>
      </c>
    </row>
    <row r="819" spans="1:12" x14ac:dyDescent="0.3">
      <c r="A819" s="49">
        <v>826</v>
      </c>
      <c r="B819" s="50"/>
      <c r="D819" s="21" t="e">
        <f>VLOOKUP('Reported Performance Table'!C819,'Master List'!$B$22:$C$41,2,FALSE)</f>
        <v>#N/A</v>
      </c>
      <c r="E819" t="e">
        <f>VLOOKUP('Reported Performance Table'!D819,'Master List'!$B$45:$C$143,2,FALSE)</f>
        <v>#N/A</v>
      </c>
      <c r="F819" t="e">
        <f>VLOOKUP('Reported Performance Table'!C819,'Master List'!$B$22:$D$42,3,FALSE)</f>
        <v>#N/A</v>
      </c>
      <c r="G819" s="94" t="e">
        <f>VLOOKUP('Reported Performance Table'!B819,'Master List'!$B$11:$D$19,3,FALSE)</f>
        <v>#N/A</v>
      </c>
      <c r="H819" t="e">
        <f t="shared" si="12"/>
        <v>#N/A</v>
      </c>
      <c r="I819" t="e">
        <f>IF(VLOOKUP('Reported Performance Table'!D819,'Master List'!$B$45:$D$143,3,FALSE)="","No",VLOOKUP('Reported Performance Table'!D819,'Master List'!$B$45:$D$143,3,FALSE))</f>
        <v>#N/A</v>
      </c>
      <c r="J819" s="169" t="str">
        <f>IF('Reported Performance Table'!D819="","",
  IF('Reported Performance Table'!E819="Yes",
   IF('Reported Performance Table'!F819="Premium","Premium_LUNA_CCT","LUNA_CCT"),
   IF('Reported Performance Table'!B819="Outdoor Luminaires",
    IF(OR('Reported Performance Table'!D819="Fuel Pump Canopy Luminaires",'Reported Performance Table'!D819="Sports Lighting"),
     IF('Reported Performance Table'!F819="Premium","Premium_Sports_and_Fuel_Pump_CCT", "Sports_and_Fuel_Pump_CCT"),
     IF('Reported Performance Table'!F819="Premium","Premium_Outdoor_CCT","Outdoor_CCT")),
    IF('Reported Performance Table'!F819="Premium","Premium_CCT","Reported_CCT"))))</f>
        <v/>
      </c>
      <c r="K819" t="str">
        <f>IF('Reported Performance Table'!D819="","",IF(J819="LUNA_CCT",VLOOKUP('Reported Performance Table'!D819,'Master List'!$B$45:$E$143,4,FALSE),"Reported_BUG"))</f>
        <v/>
      </c>
      <c r="L819" t="str">
        <f>IF('Reported Performance Table'!D819="","",IF(AND('Reported Performance Table'!$E819="Yes",OR('Reported Performance Table'!$D819='Master List'!$B$45,'Reported Performance Table'!$D819='Master List'!$B$46,'Reported Performance Table'!$D819='Master List'!$B$47,'Reported Performance Table'!$D819='Master List'!$B$49,'Reported Performance Table'!$D819='Master List'!$B$51,'Reported Performance Table'!$D819='Master List'!$B$115,'Reported Performance Table'!$D819='Master List'!$B$118,'Reported Performance Table'!$D819='Master List'!$B$142)),"LUNA_Dimming","Dimming_Capability_and_Range"))</f>
        <v/>
      </c>
    </row>
    <row r="820" spans="1:12" x14ac:dyDescent="0.3">
      <c r="A820" s="49">
        <v>827</v>
      </c>
      <c r="B820" s="50"/>
      <c r="D820" s="21" t="e">
        <f>VLOOKUP('Reported Performance Table'!C820,'Master List'!$B$22:$C$41,2,FALSE)</f>
        <v>#N/A</v>
      </c>
      <c r="E820" t="e">
        <f>VLOOKUP('Reported Performance Table'!D820,'Master List'!$B$45:$C$143,2,FALSE)</f>
        <v>#N/A</v>
      </c>
      <c r="F820" t="e">
        <f>VLOOKUP('Reported Performance Table'!C820,'Master List'!$B$22:$D$42,3,FALSE)</f>
        <v>#N/A</v>
      </c>
      <c r="G820" s="94" t="e">
        <f>VLOOKUP('Reported Performance Table'!B820,'Master List'!$B$11:$D$19,3,FALSE)</f>
        <v>#N/A</v>
      </c>
      <c r="H820" t="e">
        <f t="shared" si="12"/>
        <v>#N/A</v>
      </c>
      <c r="I820" t="e">
        <f>IF(VLOOKUP('Reported Performance Table'!D820,'Master List'!$B$45:$D$143,3,FALSE)="","No",VLOOKUP('Reported Performance Table'!D820,'Master List'!$B$45:$D$143,3,FALSE))</f>
        <v>#N/A</v>
      </c>
      <c r="J820" s="169" t="str">
        <f>IF('Reported Performance Table'!D820="","",
  IF('Reported Performance Table'!E820="Yes",
   IF('Reported Performance Table'!F820="Premium","Premium_LUNA_CCT","LUNA_CCT"),
   IF('Reported Performance Table'!B820="Outdoor Luminaires",
    IF(OR('Reported Performance Table'!D820="Fuel Pump Canopy Luminaires",'Reported Performance Table'!D820="Sports Lighting"),
     IF('Reported Performance Table'!F820="Premium","Premium_Sports_and_Fuel_Pump_CCT", "Sports_and_Fuel_Pump_CCT"),
     IF('Reported Performance Table'!F820="Premium","Premium_Outdoor_CCT","Outdoor_CCT")),
    IF('Reported Performance Table'!F820="Premium","Premium_CCT","Reported_CCT"))))</f>
        <v/>
      </c>
      <c r="K820" t="str">
        <f>IF('Reported Performance Table'!D820="","",IF(J820="LUNA_CCT",VLOOKUP('Reported Performance Table'!D820,'Master List'!$B$45:$E$143,4,FALSE),"Reported_BUG"))</f>
        <v/>
      </c>
      <c r="L820" t="str">
        <f>IF('Reported Performance Table'!D820="","",IF(AND('Reported Performance Table'!$E820="Yes",OR('Reported Performance Table'!$D820='Master List'!$B$45,'Reported Performance Table'!$D820='Master List'!$B$46,'Reported Performance Table'!$D820='Master List'!$B$47,'Reported Performance Table'!$D820='Master List'!$B$49,'Reported Performance Table'!$D820='Master List'!$B$51,'Reported Performance Table'!$D820='Master List'!$B$115,'Reported Performance Table'!$D820='Master List'!$B$118,'Reported Performance Table'!$D820='Master List'!$B$142)),"LUNA_Dimming","Dimming_Capability_and_Range"))</f>
        <v/>
      </c>
    </row>
    <row r="821" spans="1:12" x14ac:dyDescent="0.3">
      <c r="A821" s="49">
        <v>828</v>
      </c>
      <c r="B821" s="50"/>
      <c r="D821" s="21" t="e">
        <f>VLOOKUP('Reported Performance Table'!C821,'Master List'!$B$22:$C$41,2,FALSE)</f>
        <v>#N/A</v>
      </c>
      <c r="E821" t="e">
        <f>VLOOKUP('Reported Performance Table'!D821,'Master List'!$B$45:$C$143,2,FALSE)</f>
        <v>#N/A</v>
      </c>
      <c r="F821" t="e">
        <f>VLOOKUP('Reported Performance Table'!C821,'Master List'!$B$22:$D$42,3,FALSE)</f>
        <v>#N/A</v>
      </c>
      <c r="G821" s="94" t="e">
        <f>VLOOKUP('Reported Performance Table'!B821,'Master List'!$B$11:$D$19,3,FALSE)</f>
        <v>#N/A</v>
      </c>
      <c r="H821" t="e">
        <f t="shared" si="12"/>
        <v>#N/A</v>
      </c>
      <c r="I821" t="e">
        <f>IF(VLOOKUP('Reported Performance Table'!D821,'Master List'!$B$45:$D$143,3,FALSE)="","No",VLOOKUP('Reported Performance Table'!D821,'Master List'!$B$45:$D$143,3,FALSE))</f>
        <v>#N/A</v>
      </c>
      <c r="J821" s="169" t="str">
        <f>IF('Reported Performance Table'!D821="","",
  IF('Reported Performance Table'!E821="Yes",
   IF('Reported Performance Table'!F821="Premium","Premium_LUNA_CCT","LUNA_CCT"),
   IF('Reported Performance Table'!B821="Outdoor Luminaires",
    IF(OR('Reported Performance Table'!D821="Fuel Pump Canopy Luminaires",'Reported Performance Table'!D821="Sports Lighting"),
     IF('Reported Performance Table'!F821="Premium","Premium_Sports_and_Fuel_Pump_CCT", "Sports_and_Fuel_Pump_CCT"),
     IF('Reported Performance Table'!F821="Premium","Premium_Outdoor_CCT","Outdoor_CCT")),
    IF('Reported Performance Table'!F821="Premium","Premium_CCT","Reported_CCT"))))</f>
        <v/>
      </c>
      <c r="K821" t="str">
        <f>IF('Reported Performance Table'!D821="","",IF(J821="LUNA_CCT",VLOOKUP('Reported Performance Table'!D821,'Master List'!$B$45:$E$143,4,FALSE),"Reported_BUG"))</f>
        <v/>
      </c>
      <c r="L821" t="str">
        <f>IF('Reported Performance Table'!D821="","",IF(AND('Reported Performance Table'!$E821="Yes",OR('Reported Performance Table'!$D821='Master List'!$B$45,'Reported Performance Table'!$D821='Master List'!$B$46,'Reported Performance Table'!$D821='Master List'!$B$47,'Reported Performance Table'!$D821='Master List'!$B$49,'Reported Performance Table'!$D821='Master List'!$B$51,'Reported Performance Table'!$D821='Master List'!$B$115,'Reported Performance Table'!$D821='Master List'!$B$118,'Reported Performance Table'!$D821='Master List'!$B$142)),"LUNA_Dimming","Dimming_Capability_and_Range"))</f>
        <v/>
      </c>
    </row>
    <row r="822" spans="1:12" x14ac:dyDescent="0.3">
      <c r="A822" s="49">
        <v>829</v>
      </c>
      <c r="B822" s="50"/>
      <c r="D822" s="21" t="e">
        <f>VLOOKUP('Reported Performance Table'!C822,'Master List'!$B$22:$C$41,2,FALSE)</f>
        <v>#N/A</v>
      </c>
      <c r="E822" t="e">
        <f>VLOOKUP('Reported Performance Table'!D822,'Master List'!$B$45:$C$143,2,FALSE)</f>
        <v>#N/A</v>
      </c>
      <c r="F822" t="e">
        <f>VLOOKUP('Reported Performance Table'!C822,'Master List'!$B$22:$D$42,3,FALSE)</f>
        <v>#N/A</v>
      </c>
      <c r="G822" s="94" t="e">
        <f>VLOOKUP('Reported Performance Table'!B822,'Master List'!$B$11:$D$19,3,FALSE)</f>
        <v>#N/A</v>
      </c>
      <c r="H822" t="e">
        <f t="shared" si="12"/>
        <v>#N/A</v>
      </c>
      <c r="I822" t="e">
        <f>IF(VLOOKUP('Reported Performance Table'!D822,'Master List'!$B$45:$D$143,3,FALSE)="","No",VLOOKUP('Reported Performance Table'!D822,'Master List'!$B$45:$D$143,3,FALSE))</f>
        <v>#N/A</v>
      </c>
      <c r="J822" s="169" t="str">
        <f>IF('Reported Performance Table'!D822="","",
  IF('Reported Performance Table'!E822="Yes",
   IF('Reported Performance Table'!F822="Premium","Premium_LUNA_CCT","LUNA_CCT"),
   IF('Reported Performance Table'!B822="Outdoor Luminaires",
    IF(OR('Reported Performance Table'!D822="Fuel Pump Canopy Luminaires",'Reported Performance Table'!D822="Sports Lighting"),
     IF('Reported Performance Table'!F822="Premium","Premium_Sports_and_Fuel_Pump_CCT", "Sports_and_Fuel_Pump_CCT"),
     IF('Reported Performance Table'!F822="Premium","Premium_Outdoor_CCT","Outdoor_CCT")),
    IF('Reported Performance Table'!F822="Premium","Premium_CCT","Reported_CCT"))))</f>
        <v/>
      </c>
      <c r="K822" t="str">
        <f>IF('Reported Performance Table'!D822="","",IF(J822="LUNA_CCT",VLOOKUP('Reported Performance Table'!D822,'Master List'!$B$45:$E$143,4,FALSE),"Reported_BUG"))</f>
        <v/>
      </c>
      <c r="L822" t="str">
        <f>IF('Reported Performance Table'!D822="","",IF(AND('Reported Performance Table'!$E822="Yes",OR('Reported Performance Table'!$D822='Master List'!$B$45,'Reported Performance Table'!$D822='Master List'!$B$46,'Reported Performance Table'!$D822='Master List'!$B$47,'Reported Performance Table'!$D822='Master List'!$B$49,'Reported Performance Table'!$D822='Master List'!$B$51,'Reported Performance Table'!$D822='Master List'!$B$115,'Reported Performance Table'!$D822='Master List'!$B$118,'Reported Performance Table'!$D822='Master List'!$B$142)),"LUNA_Dimming","Dimming_Capability_and_Range"))</f>
        <v/>
      </c>
    </row>
    <row r="823" spans="1:12" x14ac:dyDescent="0.3">
      <c r="A823" s="49">
        <v>830</v>
      </c>
      <c r="B823" s="50"/>
      <c r="D823" s="21" t="e">
        <f>VLOOKUP('Reported Performance Table'!C823,'Master List'!$B$22:$C$41,2,FALSE)</f>
        <v>#N/A</v>
      </c>
      <c r="E823" t="e">
        <f>VLOOKUP('Reported Performance Table'!D823,'Master List'!$B$45:$C$143,2,FALSE)</f>
        <v>#N/A</v>
      </c>
      <c r="F823" t="e">
        <f>VLOOKUP('Reported Performance Table'!C823,'Master List'!$B$22:$D$42,3,FALSE)</f>
        <v>#N/A</v>
      </c>
      <c r="G823" s="94" t="e">
        <f>VLOOKUP('Reported Performance Table'!B823,'Master List'!$B$11:$D$19,3,FALSE)</f>
        <v>#N/A</v>
      </c>
      <c r="H823" t="e">
        <f t="shared" si="12"/>
        <v>#N/A</v>
      </c>
      <c r="I823" t="e">
        <f>IF(VLOOKUP('Reported Performance Table'!D823,'Master List'!$B$45:$D$143,3,FALSE)="","No",VLOOKUP('Reported Performance Table'!D823,'Master List'!$B$45:$D$143,3,FALSE))</f>
        <v>#N/A</v>
      </c>
      <c r="J823" s="169" t="str">
        <f>IF('Reported Performance Table'!D823="","",
  IF('Reported Performance Table'!E823="Yes",
   IF('Reported Performance Table'!F823="Premium","Premium_LUNA_CCT","LUNA_CCT"),
   IF('Reported Performance Table'!B823="Outdoor Luminaires",
    IF(OR('Reported Performance Table'!D823="Fuel Pump Canopy Luminaires",'Reported Performance Table'!D823="Sports Lighting"),
     IF('Reported Performance Table'!F823="Premium","Premium_Sports_and_Fuel_Pump_CCT", "Sports_and_Fuel_Pump_CCT"),
     IF('Reported Performance Table'!F823="Premium","Premium_Outdoor_CCT","Outdoor_CCT")),
    IF('Reported Performance Table'!F823="Premium","Premium_CCT","Reported_CCT"))))</f>
        <v/>
      </c>
      <c r="K823" t="str">
        <f>IF('Reported Performance Table'!D823="","",IF(J823="LUNA_CCT",VLOOKUP('Reported Performance Table'!D823,'Master List'!$B$45:$E$143,4,FALSE),"Reported_BUG"))</f>
        <v/>
      </c>
      <c r="L823" t="str">
        <f>IF('Reported Performance Table'!D823="","",IF(AND('Reported Performance Table'!$E823="Yes",OR('Reported Performance Table'!$D823='Master List'!$B$45,'Reported Performance Table'!$D823='Master List'!$B$46,'Reported Performance Table'!$D823='Master List'!$B$47,'Reported Performance Table'!$D823='Master List'!$B$49,'Reported Performance Table'!$D823='Master List'!$B$51,'Reported Performance Table'!$D823='Master List'!$B$115,'Reported Performance Table'!$D823='Master List'!$B$118,'Reported Performance Table'!$D823='Master List'!$B$142)),"LUNA_Dimming","Dimming_Capability_and_Range"))</f>
        <v/>
      </c>
    </row>
    <row r="824" spans="1:12" x14ac:dyDescent="0.3">
      <c r="A824" s="49">
        <v>831</v>
      </c>
      <c r="B824" s="50"/>
      <c r="D824" s="21" t="e">
        <f>VLOOKUP('Reported Performance Table'!C824,'Master List'!$B$22:$C$41,2,FALSE)</f>
        <v>#N/A</v>
      </c>
      <c r="E824" t="e">
        <f>VLOOKUP('Reported Performance Table'!D824,'Master List'!$B$45:$C$143,2,FALSE)</f>
        <v>#N/A</v>
      </c>
      <c r="F824" t="e">
        <f>VLOOKUP('Reported Performance Table'!C824,'Master List'!$B$22:$D$42,3,FALSE)</f>
        <v>#N/A</v>
      </c>
      <c r="G824" s="94" t="e">
        <f>VLOOKUP('Reported Performance Table'!B824,'Master List'!$B$11:$D$19,3,FALSE)</f>
        <v>#N/A</v>
      </c>
      <c r="H824" t="e">
        <f t="shared" si="12"/>
        <v>#N/A</v>
      </c>
      <c r="I824" t="e">
        <f>IF(VLOOKUP('Reported Performance Table'!D824,'Master List'!$B$45:$D$143,3,FALSE)="","No",VLOOKUP('Reported Performance Table'!D824,'Master List'!$B$45:$D$143,3,FALSE))</f>
        <v>#N/A</v>
      </c>
      <c r="J824" s="169" t="str">
        <f>IF('Reported Performance Table'!D824="","",
  IF('Reported Performance Table'!E824="Yes",
   IF('Reported Performance Table'!F824="Premium","Premium_LUNA_CCT","LUNA_CCT"),
   IF('Reported Performance Table'!B824="Outdoor Luminaires",
    IF(OR('Reported Performance Table'!D824="Fuel Pump Canopy Luminaires",'Reported Performance Table'!D824="Sports Lighting"),
     IF('Reported Performance Table'!F824="Premium","Premium_Sports_and_Fuel_Pump_CCT", "Sports_and_Fuel_Pump_CCT"),
     IF('Reported Performance Table'!F824="Premium","Premium_Outdoor_CCT","Outdoor_CCT")),
    IF('Reported Performance Table'!F824="Premium","Premium_CCT","Reported_CCT"))))</f>
        <v/>
      </c>
      <c r="K824" t="str">
        <f>IF('Reported Performance Table'!D824="","",IF(J824="LUNA_CCT",VLOOKUP('Reported Performance Table'!D824,'Master List'!$B$45:$E$143,4,FALSE),"Reported_BUG"))</f>
        <v/>
      </c>
      <c r="L824" t="str">
        <f>IF('Reported Performance Table'!D824="","",IF(AND('Reported Performance Table'!$E824="Yes",OR('Reported Performance Table'!$D824='Master List'!$B$45,'Reported Performance Table'!$D824='Master List'!$B$46,'Reported Performance Table'!$D824='Master List'!$B$47,'Reported Performance Table'!$D824='Master List'!$B$49,'Reported Performance Table'!$D824='Master List'!$B$51,'Reported Performance Table'!$D824='Master List'!$B$115,'Reported Performance Table'!$D824='Master List'!$B$118,'Reported Performance Table'!$D824='Master List'!$B$142)),"LUNA_Dimming","Dimming_Capability_and_Range"))</f>
        <v/>
      </c>
    </row>
    <row r="825" spans="1:12" x14ac:dyDescent="0.3">
      <c r="A825" s="49">
        <v>832</v>
      </c>
      <c r="B825" s="50"/>
      <c r="D825" s="21" t="e">
        <f>VLOOKUP('Reported Performance Table'!C825,'Master List'!$B$22:$C$41,2,FALSE)</f>
        <v>#N/A</v>
      </c>
      <c r="E825" t="e">
        <f>VLOOKUP('Reported Performance Table'!D825,'Master List'!$B$45:$C$143,2,FALSE)</f>
        <v>#N/A</v>
      </c>
      <c r="F825" t="e">
        <f>VLOOKUP('Reported Performance Table'!C825,'Master List'!$B$22:$D$42,3,FALSE)</f>
        <v>#N/A</v>
      </c>
      <c r="G825" s="94" t="e">
        <f>VLOOKUP('Reported Performance Table'!B825,'Master List'!$B$11:$D$19,3,FALSE)</f>
        <v>#N/A</v>
      </c>
      <c r="H825" t="e">
        <f t="shared" si="12"/>
        <v>#N/A</v>
      </c>
      <c r="I825" t="e">
        <f>IF(VLOOKUP('Reported Performance Table'!D825,'Master List'!$B$45:$D$143,3,FALSE)="","No",VLOOKUP('Reported Performance Table'!D825,'Master List'!$B$45:$D$143,3,FALSE))</f>
        <v>#N/A</v>
      </c>
      <c r="J825" s="169" t="str">
        <f>IF('Reported Performance Table'!D825="","",
  IF('Reported Performance Table'!E825="Yes",
   IF('Reported Performance Table'!F825="Premium","Premium_LUNA_CCT","LUNA_CCT"),
   IF('Reported Performance Table'!B825="Outdoor Luminaires",
    IF(OR('Reported Performance Table'!D825="Fuel Pump Canopy Luminaires",'Reported Performance Table'!D825="Sports Lighting"),
     IF('Reported Performance Table'!F825="Premium","Premium_Sports_and_Fuel_Pump_CCT", "Sports_and_Fuel_Pump_CCT"),
     IF('Reported Performance Table'!F825="Premium","Premium_Outdoor_CCT","Outdoor_CCT")),
    IF('Reported Performance Table'!F825="Premium","Premium_CCT","Reported_CCT"))))</f>
        <v/>
      </c>
      <c r="K825" t="str">
        <f>IF('Reported Performance Table'!D825="","",IF(J825="LUNA_CCT",VLOOKUP('Reported Performance Table'!D825,'Master List'!$B$45:$E$143,4,FALSE),"Reported_BUG"))</f>
        <v/>
      </c>
      <c r="L825" t="str">
        <f>IF('Reported Performance Table'!D825="","",IF(AND('Reported Performance Table'!$E825="Yes",OR('Reported Performance Table'!$D825='Master List'!$B$45,'Reported Performance Table'!$D825='Master List'!$B$46,'Reported Performance Table'!$D825='Master List'!$B$47,'Reported Performance Table'!$D825='Master List'!$B$49,'Reported Performance Table'!$D825='Master List'!$B$51,'Reported Performance Table'!$D825='Master List'!$B$115,'Reported Performance Table'!$D825='Master List'!$B$118,'Reported Performance Table'!$D825='Master List'!$B$142)),"LUNA_Dimming","Dimming_Capability_and_Range"))</f>
        <v/>
      </c>
    </row>
    <row r="826" spans="1:12" x14ac:dyDescent="0.3">
      <c r="A826" s="49">
        <v>833</v>
      </c>
      <c r="B826" s="50"/>
      <c r="D826" s="21" t="e">
        <f>VLOOKUP('Reported Performance Table'!C826,'Master List'!$B$22:$C$41,2,FALSE)</f>
        <v>#N/A</v>
      </c>
      <c r="E826" t="e">
        <f>VLOOKUP('Reported Performance Table'!D826,'Master List'!$B$45:$C$143,2,FALSE)</f>
        <v>#N/A</v>
      </c>
      <c r="F826" t="e">
        <f>VLOOKUP('Reported Performance Table'!C826,'Master List'!$B$22:$D$42,3,FALSE)</f>
        <v>#N/A</v>
      </c>
      <c r="G826" s="94" t="e">
        <f>VLOOKUP('Reported Performance Table'!B826,'Master List'!$B$11:$D$19,3,FALSE)</f>
        <v>#N/A</v>
      </c>
      <c r="H826" t="e">
        <f t="shared" si="12"/>
        <v>#N/A</v>
      </c>
      <c r="I826" t="e">
        <f>IF(VLOOKUP('Reported Performance Table'!D826,'Master List'!$B$45:$D$143,3,FALSE)="","No",VLOOKUP('Reported Performance Table'!D826,'Master List'!$B$45:$D$143,3,FALSE))</f>
        <v>#N/A</v>
      </c>
      <c r="J826" s="169" t="str">
        <f>IF('Reported Performance Table'!D826="","",
  IF('Reported Performance Table'!E826="Yes",
   IF('Reported Performance Table'!F826="Premium","Premium_LUNA_CCT","LUNA_CCT"),
   IF('Reported Performance Table'!B826="Outdoor Luminaires",
    IF(OR('Reported Performance Table'!D826="Fuel Pump Canopy Luminaires",'Reported Performance Table'!D826="Sports Lighting"),
     IF('Reported Performance Table'!F826="Premium","Premium_Sports_and_Fuel_Pump_CCT", "Sports_and_Fuel_Pump_CCT"),
     IF('Reported Performance Table'!F826="Premium","Premium_Outdoor_CCT","Outdoor_CCT")),
    IF('Reported Performance Table'!F826="Premium","Premium_CCT","Reported_CCT"))))</f>
        <v/>
      </c>
      <c r="K826" t="str">
        <f>IF('Reported Performance Table'!D826="","",IF(J826="LUNA_CCT",VLOOKUP('Reported Performance Table'!D826,'Master List'!$B$45:$E$143,4,FALSE),"Reported_BUG"))</f>
        <v/>
      </c>
      <c r="L826" t="str">
        <f>IF('Reported Performance Table'!D826="","",IF(AND('Reported Performance Table'!$E826="Yes",OR('Reported Performance Table'!$D826='Master List'!$B$45,'Reported Performance Table'!$D826='Master List'!$B$46,'Reported Performance Table'!$D826='Master List'!$B$47,'Reported Performance Table'!$D826='Master List'!$B$49,'Reported Performance Table'!$D826='Master List'!$B$51,'Reported Performance Table'!$D826='Master List'!$B$115,'Reported Performance Table'!$D826='Master List'!$B$118,'Reported Performance Table'!$D826='Master List'!$B$142)),"LUNA_Dimming","Dimming_Capability_and_Range"))</f>
        <v/>
      </c>
    </row>
    <row r="827" spans="1:12" x14ac:dyDescent="0.3">
      <c r="A827" s="49">
        <v>834</v>
      </c>
      <c r="B827" s="50"/>
      <c r="D827" s="21" t="e">
        <f>VLOOKUP('Reported Performance Table'!C827,'Master List'!$B$22:$C$41,2,FALSE)</f>
        <v>#N/A</v>
      </c>
      <c r="E827" t="e">
        <f>VLOOKUP('Reported Performance Table'!D827,'Master List'!$B$45:$C$143,2,FALSE)</f>
        <v>#N/A</v>
      </c>
      <c r="F827" t="e">
        <f>VLOOKUP('Reported Performance Table'!C827,'Master List'!$B$22:$D$42,3,FALSE)</f>
        <v>#N/A</v>
      </c>
      <c r="G827" s="94" t="e">
        <f>VLOOKUP('Reported Performance Table'!B827,'Master List'!$B$11:$D$19,3,FALSE)</f>
        <v>#N/A</v>
      </c>
      <c r="H827" t="e">
        <f t="shared" si="12"/>
        <v>#N/A</v>
      </c>
      <c r="I827" t="e">
        <f>IF(VLOOKUP('Reported Performance Table'!D827,'Master List'!$B$45:$D$143,3,FALSE)="","No",VLOOKUP('Reported Performance Table'!D827,'Master List'!$B$45:$D$143,3,FALSE))</f>
        <v>#N/A</v>
      </c>
      <c r="J827" s="169" t="str">
        <f>IF('Reported Performance Table'!D827="","",
  IF('Reported Performance Table'!E827="Yes",
   IF('Reported Performance Table'!F827="Premium","Premium_LUNA_CCT","LUNA_CCT"),
   IF('Reported Performance Table'!B827="Outdoor Luminaires",
    IF(OR('Reported Performance Table'!D827="Fuel Pump Canopy Luminaires",'Reported Performance Table'!D827="Sports Lighting"),
     IF('Reported Performance Table'!F827="Premium","Premium_Sports_and_Fuel_Pump_CCT", "Sports_and_Fuel_Pump_CCT"),
     IF('Reported Performance Table'!F827="Premium","Premium_Outdoor_CCT","Outdoor_CCT")),
    IF('Reported Performance Table'!F827="Premium","Premium_CCT","Reported_CCT"))))</f>
        <v/>
      </c>
      <c r="K827" t="str">
        <f>IF('Reported Performance Table'!D827="","",IF(J827="LUNA_CCT",VLOOKUP('Reported Performance Table'!D827,'Master List'!$B$45:$E$143,4,FALSE),"Reported_BUG"))</f>
        <v/>
      </c>
      <c r="L827" t="str">
        <f>IF('Reported Performance Table'!D827="","",IF(AND('Reported Performance Table'!$E827="Yes",OR('Reported Performance Table'!$D827='Master List'!$B$45,'Reported Performance Table'!$D827='Master List'!$B$46,'Reported Performance Table'!$D827='Master List'!$B$47,'Reported Performance Table'!$D827='Master List'!$B$49,'Reported Performance Table'!$D827='Master List'!$B$51,'Reported Performance Table'!$D827='Master List'!$B$115,'Reported Performance Table'!$D827='Master List'!$B$118,'Reported Performance Table'!$D827='Master List'!$B$142)),"LUNA_Dimming","Dimming_Capability_and_Range"))</f>
        <v/>
      </c>
    </row>
    <row r="828" spans="1:12" x14ac:dyDescent="0.3">
      <c r="A828" s="49">
        <v>835</v>
      </c>
      <c r="B828" s="50"/>
      <c r="D828" s="21" t="e">
        <f>VLOOKUP('Reported Performance Table'!C828,'Master List'!$B$22:$C$41,2,FALSE)</f>
        <v>#N/A</v>
      </c>
      <c r="E828" t="e">
        <f>VLOOKUP('Reported Performance Table'!D828,'Master List'!$B$45:$C$143,2,FALSE)</f>
        <v>#N/A</v>
      </c>
      <c r="F828" t="e">
        <f>VLOOKUP('Reported Performance Table'!C828,'Master List'!$B$22:$D$42,3,FALSE)</f>
        <v>#N/A</v>
      </c>
      <c r="G828" s="94" t="e">
        <f>VLOOKUP('Reported Performance Table'!B828,'Master List'!$B$11:$D$19,3,FALSE)</f>
        <v>#N/A</v>
      </c>
      <c r="H828" t="e">
        <f t="shared" si="12"/>
        <v>#N/A</v>
      </c>
      <c r="I828" t="e">
        <f>IF(VLOOKUP('Reported Performance Table'!D828,'Master List'!$B$45:$D$143,3,FALSE)="","No",VLOOKUP('Reported Performance Table'!D828,'Master List'!$B$45:$D$143,3,FALSE))</f>
        <v>#N/A</v>
      </c>
      <c r="J828" s="169" t="str">
        <f>IF('Reported Performance Table'!D828="","",
  IF('Reported Performance Table'!E828="Yes",
   IF('Reported Performance Table'!F828="Premium","Premium_LUNA_CCT","LUNA_CCT"),
   IF('Reported Performance Table'!B828="Outdoor Luminaires",
    IF(OR('Reported Performance Table'!D828="Fuel Pump Canopy Luminaires",'Reported Performance Table'!D828="Sports Lighting"),
     IF('Reported Performance Table'!F828="Premium","Premium_Sports_and_Fuel_Pump_CCT", "Sports_and_Fuel_Pump_CCT"),
     IF('Reported Performance Table'!F828="Premium","Premium_Outdoor_CCT","Outdoor_CCT")),
    IF('Reported Performance Table'!F828="Premium","Premium_CCT","Reported_CCT"))))</f>
        <v/>
      </c>
      <c r="K828" t="str">
        <f>IF('Reported Performance Table'!D828="","",IF(J828="LUNA_CCT",VLOOKUP('Reported Performance Table'!D828,'Master List'!$B$45:$E$143,4,FALSE),"Reported_BUG"))</f>
        <v/>
      </c>
      <c r="L828" t="str">
        <f>IF('Reported Performance Table'!D828="","",IF(AND('Reported Performance Table'!$E828="Yes",OR('Reported Performance Table'!$D828='Master List'!$B$45,'Reported Performance Table'!$D828='Master List'!$B$46,'Reported Performance Table'!$D828='Master List'!$B$47,'Reported Performance Table'!$D828='Master List'!$B$49,'Reported Performance Table'!$D828='Master List'!$B$51,'Reported Performance Table'!$D828='Master List'!$B$115,'Reported Performance Table'!$D828='Master List'!$B$118,'Reported Performance Table'!$D828='Master List'!$B$142)),"LUNA_Dimming","Dimming_Capability_and_Range"))</f>
        <v/>
      </c>
    </row>
    <row r="829" spans="1:12" x14ac:dyDescent="0.3">
      <c r="A829" s="49">
        <v>836</v>
      </c>
      <c r="B829" s="50"/>
      <c r="D829" s="21" t="e">
        <f>VLOOKUP('Reported Performance Table'!C829,'Master List'!$B$22:$C$41,2,FALSE)</f>
        <v>#N/A</v>
      </c>
      <c r="E829" t="e">
        <f>VLOOKUP('Reported Performance Table'!D829,'Master List'!$B$45:$C$143,2,FALSE)</f>
        <v>#N/A</v>
      </c>
      <c r="F829" t="e">
        <f>VLOOKUP('Reported Performance Table'!C829,'Master List'!$B$22:$D$42,3,FALSE)</f>
        <v>#N/A</v>
      </c>
      <c r="G829" s="94" t="e">
        <f>VLOOKUP('Reported Performance Table'!B829,'Master List'!$B$11:$D$19,3,FALSE)</f>
        <v>#N/A</v>
      </c>
      <c r="H829" t="e">
        <f t="shared" si="12"/>
        <v>#N/A</v>
      </c>
      <c r="I829" t="e">
        <f>IF(VLOOKUP('Reported Performance Table'!D829,'Master List'!$B$45:$D$143,3,FALSE)="","No",VLOOKUP('Reported Performance Table'!D829,'Master List'!$B$45:$D$143,3,FALSE))</f>
        <v>#N/A</v>
      </c>
      <c r="J829" s="169" t="str">
        <f>IF('Reported Performance Table'!D829="","",
  IF('Reported Performance Table'!E829="Yes",
   IF('Reported Performance Table'!F829="Premium","Premium_LUNA_CCT","LUNA_CCT"),
   IF('Reported Performance Table'!B829="Outdoor Luminaires",
    IF(OR('Reported Performance Table'!D829="Fuel Pump Canopy Luminaires",'Reported Performance Table'!D829="Sports Lighting"),
     IF('Reported Performance Table'!F829="Premium","Premium_Sports_and_Fuel_Pump_CCT", "Sports_and_Fuel_Pump_CCT"),
     IF('Reported Performance Table'!F829="Premium","Premium_Outdoor_CCT","Outdoor_CCT")),
    IF('Reported Performance Table'!F829="Premium","Premium_CCT","Reported_CCT"))))</f>
        <v/>
      </c>
      <c r="K829" t="str">
        <f>IF('Reported Performance Table'!D829="","",IF(J829="LUNA_CCT",VLOOKUP('Reported Performance Table'!D829,'Master List'!$B$45:$E$143,4,FALSE),"Reported_BUG"))</f>
        <v/>
      </c>
      <c r="L829" t="str">
        <f>IF('Reported Performance Table'!D829="","",IF(AND('Reported Performance Table'!$E829="Yes",OR('Reported Performance Table'!$D829='Master List'!$B$45,'Reported Performance Table'!$D829='Master List'!$B$46,'Reported Performance Table'!$D829='Master List'!$B$47,'Reported Performance Table'!$D829='Master List'!$B$49,'Reported Performance Table'!$D829='Master List'!$B$51,'Reported Performance Table'!$D829='Master List'!$B$115,'Reported Performance Table'!$D829='Master List'!$B$118,'Reported Performance Table'!$D829='Master List'!$B$142)),"LUNA_Dimming","Dimming_Capability_and_Range"))</f>
        <v/>
      </c>
    </row>
    <row r="830" spans="1:12" x14ac:dyDescent="0.3">
      <c r="A830" s="49">
        <v>837</v>
      </c>
      <c r="B830" s="50"/>
      <c r="D830" s="21" t="e">
        <f>VLOOKUP('Reported Performance Table'!C830,'Master List'!$B$22:$C$41,2,FALSE)</f>
        <v>#N/A</v>
      </c>
      <c r="E830" t="e">
        <f>VLOOKUP('Reported Performance Table'!D830,'Master List'!$B$45:$C$143,2,FALSE)</f>
        <v>#N/A</v>
      </c>
      <c r="F830" t="e">
        <f>VLOOKUP('Reported Performance Table'!C830,'Master List'!$B$22:$D$42,3,FALSE)</f>
        <v>#N/A</v>
      </c>
      <c r="G830" s="94" t="e">
        <f>VLOOKUP('Reported Performance Table'!B830,'Master List'!$B$11:$D$19,3,FALSE)</f>
        <v>#N/A</v>
      </c>
      <c r="H830" t="e">
        <f t="shared" si="12"/>
        <v>#N/A</v>
      </c>
      <c r="I830" t="e">
        <f>IF(VLOOKUP('Reported Performance Table'!D830,'Master List'!$B$45:$D$143,3,FALSE)="","No",VLOOKUP('Reported Performance Table'!D830,'Master List'!$B$45:$D$143,3,FALSE))</f>
        <v>#N/A</v>
      </c>
      <c r="J830" s="169" t="str">
        <f>IF('Reported Performance Table'!D830="","",
  IF('Reported Performance Table'!E830="Yes",
   IF('Reported Performance Table'!F830="Premium","Premium_LUNA_CCT","LUNA_CCT"),
   IF('Reported Performance Table'!B830="Outdoor Luminaires",
    IF(OR('Reported Performance Table'!D830="Fuel Pump Canopy Luminaires",'Reported Performance Table'!D830="Sports Lighting"),
     IF('Reported Performance Table'!F830="Premium","Premium_Sports_and_Fuel_Pump_CCT", "Sports_and_Fuel_Pump_CCT"),
     IF('Reported Performance Table'!F830="Premium","Premium_Outdoor_CCT","Outdoor_CCT")),
    IF('Reported Performance Table'!F830="Premium","Premium_CCT","Reported_CCT"))))</f>
        <v/>
      </c>
      <c r="K830" t="str">
        <f>IF('Reported Performance Table'!D830="","",IF(J830="LUNA_CCT",VLOOKUP('Reported Performance Table'!D830,'Master List'!$B$45:$E$143,4,FALSE),"Reported_BUG"))</f>
        <v/>
      </c>
      <c r="L830" t="str">
        <f>IF('Reported Performance Table'!D830="","",IF(AND('Reported Performance Table'!$E830="Yes",OR('Reported Performance Table'!$D830='Master List'!$B$45,'Reported Performance Table'!$D830='Master List'!$B$46,'Reported Performance Table'!$D830='Master List'!$B$47,'Reported Performance Table'!$D830='Master List'!$B$49,'Reported Performance Table'!$D830='Master List'!$B$51,'Reported Performance Table'!$D830='Master List'!$B$115,'Reported Performance Table'!$D830='Master List'!$B$118,'Reported Performance Table'!$D830='Master List'!$B$142)),"LUNA_Dimming","Dimming_Capability_and_Range"))</f>
        <v/>
      </c>
    </row>
    <row r="831" spans="1:12" x14ac:dyDescent="0.3">
      <c r="A831" s="49">
        <v>838</v>
      </c>
      <c r="B831" s="50"/>
      <c r="D831" s="21" t="e">
        <f>VLOOKUP('Reported Performance Table'!C831,'Master List'!$B$22:$C$41,2,FALSE)</f>
        <v>#N/A</v>
      </c>
      <c r="E831" t="e">
        <f>VLOOKUP('Reported Performance Table'!D831,'Master List'!$B$45:$C$143,2,FALSE)</f>
        <v>#N/A</v>
      </c>
      <c r="F831" t="e">
        <f>VLOOKUP('Reported Performance Table'!C831,'Master List'!$B$22:$D$42,3,FALSE)</f>
        <v>#N/A</v>
      </c>
      <c r="G831" s="94" t="e">
        <f>VLOOKUP('Reported Performance Table'!B831,'Master List'!$B$11:$D$19,3,FALSE)</f>
        <v>#N/A</v>
      </c>
      <c r="H831" t="e">
        <f t="shared" si="12"/>
        <v>#N/A</v>
      </c>
      <c r="I831" t="e">
        <f>IF(VLOOKUP('Reported Performance Table'!D831,'Master List'!$B$45:$D$143,3,FALSE)="","No",VLOOKUP('Reported Performance Table'!D831,'Master List'!$B$45:$D$143,3,FALSE))</f>
        <v>#N/A</v>
      </c>
      <c r="J831" s="169" t="str">
        <f>IF('Reported Performance Table'!D831="","",
  IF('Reported Performance Table'!E831="Yes",
   IF('Reported Performance Table'!F831="Premium","Premium_LUNA_CCT","LUNA_CCT"),
   IF('Reported Performance Table'!B831="Outdoor Luminaires",
    IF(OR('Reported Performance Table'!D831="Fuel Pump Canopy Luminaires",'Reported Performance Table'!D831="Sports Lighting"),
     IF('Reported Performance Table'!F831="Premium","Premium_Sports_and_Fuel_Pump_CCT", "Sports_and_Fuel_Pump_CCT"),
     IF('Reported Performance Table'!F831="Premium","Premium_Outdoor_CCT","Outdoor_CCT")),
    IF('Reported Performance Table'!F831="Premium","Premium_CCT","Reported_CCT"))))</f>
        <v/>
      </c>
      <c r="K831" t="str">
        <f>IF('Reported Performance Table'!D831="","",IF(J831="LUNA_CCT",VLOOKUP('Reported Performance Table'!D831,'Master List'!$B$45:$E$143,4,FALSE),"Reported_BUG"))</f>
        <v/>
      </c>
      <c r="L831" t="str">
        <f>IF('Reported Performance Table'!D831="","",IF(AND('Reported Performance Table'!$E831="Yes",OR('Reported Performance Table'!$D831='Master List'!$B$45,'Reported Performance Table'!$D831='Master List'!$B$46,'Reported Performance Table'!$D831='Master List'!$B$47,'Reported Performance Table'!$D831='Master List'!$B$49,'Reported Performance Table'!$D831='Master List'!$B$51,'Reported Performance Table'!$D831='Master List'!$B$115,'Reported Performance Table'!$D831='Master List'!$B$118,'Reported Performance Table'!$D831='Master List'!$B$142)),"LUNA_Dimming","Dimming_Capability_and_Range"))</f>
        <v/>
      </c>
    </row>
    <row r="832" spans="1:12" x14ac:dyDescent="0.3">
      <c r="A832" s="49">
        <v>839</v>
      </c>
      <c r="B832" s="50"/>
      <c r="D832" s="21" t="e">
        <f>VLOOKUP('Reported Performance Table'!C832,'Master List'!$B$22:$C$41,2,FALSE)</f>
        <v>#N/A</v>
      </c>
      <c r="E832" t="e">
        <f>VLOOKUP('Reported Performance Table'!D832,'Master List'!$B$45:$C$143,2,FALSE)</f>
        <v>#N/A</v>
      </c>
      <c r="F832" t="e">
        <f>VLOOKUP('Reported Performance Table'!C832,'Master List'!$B$22:$D$42,3,FALSE)</f>
        <v>#N/A</v>
      </c>
      <c r="G832" s="94" t="e">
        <f>VLOOKUP('Reported Performance Table'!B832,'Master List'!$B$11:$D$19,3,FALSE)</f>
        <v>#N/A</v>
      </c>
      <c r="H832" t="e">
        <f t="shared" si="12"/>
        <v>#N/A</v>
      </c>
      <c r="I832" t="e">
        <f>IF(VLOOKUP('Reported Performance Table'!D832,'Master List'!$B$45:$D$143,3,FALSE)="","No",VLOOKUP('Reported Performance Table'!D832,'Master List'!$B$45:$D$143,3,FALSE))</f>
        <v>#N/A</v>
      </c>
      <c r="J832" s="169" t="str">
        <f>IF('Reported Performance Table'!D832="","",
  IF('Reported Performance Table'!E832="Yes",
   IF('Reported Performance Table'!F832="Premium","Premium_LUNA_CCT","LUNA_CCT"),
   IF('Reported Performance Table'!B832="Outdoor Luminaires",
    IF(OR('Reported Performance Table'!D832="Fuel Pump Canopy Luminaires",'Reported Performance Table'!D832="Sports Lighting"),
     IF('Reported Performance Table'!F832="Premium","Premium_Sports_and_Fuel_Pump_CCT", "Sports_and_Fuel_Pump_CCT"),
     IF('Reported Performance Table'!F832="Premium","Premium_Outdoor_CCT","Outdoor_CCT")),
    IF('Reported Performance Table'!F832="Premium","Premium_CCT","Reported_CCT"))))</f>
        <v/>
      </c>
      <c r="K832" t="str">
        <f>IF('Reported Performance Table'!D832="","",IF(J832="LUNA_CCT",VLOOKUP('Reported Performance Table'!D832,'Master List'!$B$45:$E$143,4,FALSE),"Reported_BUG"))</f>
        <v/>
      </c>
      <c r="L832" t="str">
        <f>IF('Reported Performance Table'!D832="","",IF(AND('Reported Performance Table'!$E832="Yes",OR('Reported Performance Table'!$D832='Master List'!$B$45,'Reported Performance Table'!$D832='Master List'!$B$46,'Reported Performance Table'!$D832='Master List'!$B$47,'Reported Performance Table'!$D832='Master List'!$B$49,'Reported Performance Table'!$D832='Master List'!$B$51,'Reported Performance Table'!$D832='Master List'!$B$115,'Reported Performance Table'!$D832='Master List'!$B$118,'Reported Performance Table'!$D832='Master List'!$B$142)),"LUNA_Dimming","Dimming_Capability_and_Range"))</f>
        <v/>
      </c>
    </row>
    <row r="833" spans="1:12" x14ac:dyDescent="0.3">
      <c r="A833" s="49">
        <v>840</v>
      </c>
      <c r="B833" s="50"/>
      <c r="D833" s="21" t="e">
        <f>VLOOKUP('Reported Performance Table'!C833,'Master List'!$B$22:$C$41,2,FALSE)</f>
        <v>#N/A</v>
      </c>
      <c r="E833" t="e">
        <f>VLOOKUP('Reported Performance Table'!D833,'Master List'!$B$45:$C$143,2,FALSE)</f>
        <v>#N/A</v>
      </c>
      <c r="F833" t="e">
        <f>VLOOKUP('Reported Performance Table'!C833,'Master List'!$B$22:$D$42,3,FALSE)</f>
        <v>#N/A</v>
      </c>
      <c r="G833" s="94" t="e">
        <f>VLOOKUP('Reported Performance Table'!B833,'Master List'!$B$11:$D$19,3,FALSE)</f>
        <v>#N/A</v>
      </c>
      <c r="H833" t="e">
        <f t="shared" si="12"/>
        <v>#N/A</v>
      </c>
      <c r="I833" t="e">
        <f>IF(VLOOKUP('Reported Performance Table'!D833,'Master List'!$B$45:$D$143,3,FALSE)="","No",VLOOKUP('Reported Performance Table'!D833,'Master List'!$B$45:$D$143,3,FALSE))</f>
        <v>#N/A</v>
      </c>
      <c r="J833" s="169" t="str">
        <f>IF('Reported Performance Table'!D833="","",
  IF('Reported Performance Table'!E833="Yes",
   IF('Reported Performance Table'!F833="Premium","Premium_LUNA_CCT","LUNA_CCT"),
   IF('Reported Performance Table'!B833="Outdoor Luminaires",
    IF(OR('Reported Performance Table'!D833="Fuel Pump Canopy Luminaires",'Reported Performance Table'!D833="Sports Lighting"),
     IF('Reported Performance Table'!F833="Premium","Premium_Sports_and_Fuel_Pump_CCT", "Sports_and_Fuel_Pump_CCT"),
     IF('Reported Performance Table'!F833="Premium","Premium_Outdoor_CCT","Outdoor_CCT")),
    IF('Reported Performance Table'!F833="Premium","Premium_CCT","Reported_CCT"))))</f>
        <v/>
      </c>
      <c r="K833" t="str">
        <f>IF('Reported Performance Table'!D833="","",IF(J833="LUNA_CCT",VLOOKUP('Reported Performance Table'!D833,'Master List'!$B$45:$E$143,4,FALSE),"Reported_BUG"))</f>
        <v/>
      </c>
      <c r="L833" t="str">
        <f>IF('Reported Performance Table'!D833="","",IF(AND('Reported Performance Table'!$E833="Yes",OR('Reported Performance Table'!$D833='Master List'!$B$45,'Reported Performance Table'!$D833='Master List'!$B$46,'Reported Performance Table'!$D833='Master List'!$B$47,'Reported Performance Table'!$D833='Master List'!$B$49,'Reported Performance Table'!$D833='Master List'!$B$51,'Reported Performance Table'!$D833='Master List'!$B$115,'Reported Performance Table'!$D833='Master List'!$B$118,'Reported Performance Table'!$D833='Master List'!$B$142)),"LUNA_Dimming","Dimming_Capability_and_Range"))</f>
        <v/>
      </c>
    </row>
    <row r="834" spans="1:12" x14ac:dyDescent="0.3">
      <c r="A834" s="49">
        <v>841</v>
      </c>
      <c r="B834" s="50"/>
      <c r="D834" s="21" t="e">
        <f>VLOOKUP('Reported Performance Table'!C834,'Master List'!$B$22:$C$41,2,FALSE)</f>
        <v>#N/A</v>
      </c>
      <c r="E834" t="e">
        <f>VLOOKUP('Reported Performance Table'!D834,'Master List'!$B$45:$C$143,2,FALSE)</f>
        <v>#N/A</v>
      </c>
      <c r="F834" t="e">
        <f>VLOOKUP('Reported Performance Table'!C834,'Master List'!$B$22:$D$42,3,FALSE)</f>
        <v>#N/A</v>
      </c>
      <c r="G834" s="94" t="e">
        <f>VLOOKUP('Reported Performance Table'!B834,'Master List'!$B$11:$D$19,3,FALSE)</f>
        <v>#N/A</v>
      </c>
      <c r="H834" t="e">
        <f t="shared" si="12"/>
        <v>#N/A</v>
      </c>
      <c r="I834" t="e">
        <f>IF(VLOOKUP('Reported Performance Table'!D834,'Master List'!$B$45:$D$143,3,FALSE)="","No",VLOOKUP('Reported Performance Table'!D834,'Master List'!$B$45:$D$143,3,FALSE))</f>
        <v>#N/A</v>
      </c>
      <c r="J834" s="169" t="str">
        <f>IF('Reported Performance Table'!D834="","",
  IF('Reported Performance Table'!E834="Yes",
   IF('Reported Performance Table'!F834="Premium","Premium_LUNA_CCT","LUNA_CCT"),
   IF('Reported Performance Table'!B834="Outdoor Luminaires",
    IF(OR('Reported Performance Table'!D834="Fuel Pump Canopy Luminaires",'Reported Performance Table'!D834="Sports Lighting"),
     IF('Reported Performance Table'!F834="Premium","Premium_Sports_and_Fuel_Pump_CCT", "Sports_and_Fuel_Pump_CCT"),
     IF('Reported Performance Table'!F834="Premium","Premium_Outdoor_CCT","Outdoor_CCT")),
    IF('Reported Performance Table'!F834="Premium","Premium_CCT","Reported_CCT"))))</f>
        <v/>
      </c>
      <c r="K834" t="str">
        <f>IF('Reported Performance Table'!D834="","",IF(J834="LUNA_CCT",VLOOKUP('Reported Performance Table'!D834,'Master List'!$B$45:$E$143,4,FALSE),"Reported_BUG"))</f>
        <v/>
      </c>
      <c r="L834" t="str">
        <f>IF('Reported Performance Table'!D834="","",IF(AND('Reported Performance Table'!$E834="Yes",OR('Reported Performance Table'!$D834='Master List'!$B$45,'Reported Performance Table'!$D834='Master List'!$B$46,'Reported Performance Table'!$D834='Master List'!$B$47,'Reported Performance Table'!$D834='Master List'!$B$49,'Reported Performance Table'!$D834='Master List'!$B$51,'Reported Performance Table'!$D834='Master List'!$B$115,'Reported Performance Table'!$D834='Master List'!$B$118,'Reported Performance Table'!$D834='Master List'!$B$142)),"LUNA_Dimming","Dimming_Capability_and_Range"))</f>
        <v/>
      </c>
    </row>
    <row r="835" spans="1:12" x14ac:dyDescent="0.3">
      <c r="A835" s="49">
        <v>842</v>
      </c>
      <c r="B835" s="50"/>
      <c r="D835" s="21" t="e">
        <f>VLOOKUP('Reported Performance Table'!C835,'Master List'!$B$22:$C$41,2,FALSE)</f>
        <v>#N/A</v>
      </c>
      <c r="E835" t="e">
        <f>VLOOKUP('Reported Performance Table'!D835,'Master List'!$B$45:$C$143,2,FALSE)</f>
        <v>#N/A</v>
      </c>
      <c r="F835" t="e">
        <f>VLOOKUP('Reported Performance Table'!C835,'Master List'!$B$22:$D$42,3,FALSE)</f>
        <v>#N/A</v>
      </c>
      <c r="G835" s="94" t="e">
        <f>VLOOKUP('Reported Performance Table'!B835,'Master List'!$B$11:$D$19,3,FALSE)</f>
        <v>#N/A</v>
      </c>
      <c r="H835" t="e">
        <f t="shared" si="12"/>
        <v>#N/A</v>
      </c>
      <c r="I835" t="e">
        <f>IF(VLOOKUP('Reported Performance Table'!D835,'Master List'!$B$45:$D$143,3,FALSE)="","No",VLOOKUP('Reported Performance Table'!D835,'Master List'!$B$45:$D$143,3,FALSE))</f>
        <v>#N/A</v>
      </c>
      <c r="J835" s="169" t="str">
        <f>IF('Reported Performance Table'!D835="","",
  IF('Reported Performance Table'!E835="Yes",
   IF('Reported Performance Table'!F835="Premium","Premium_LUNA_CCT","LUNA_CCT"),
   IF('Reported Performance Table'!B835="Outdoor Luminaires",
    IF(OR('Reported Performance Table'!D835="Fuel Pump Canopy Luminaires",'Reported Performance Table'!D835="Sports Lighting"),
     IF('Reported Performance Table'!F835="Premium","Premium_Sports_and_Fuel_Pump_CCT", "Sports_and_Fuel_Pump_CCT"),
     IF('Reported Performance Table'!F835="Premium","Premium_Outdoor_CCT","Outdoor_CCT")),
    IF('Reported Performance Table'!F835="Premium","Premium_CCT","Reported_CCT"))))</f>
        <v/>
      </c>
      <c r="K835" t="str">
        <f>IF('Reported Performance Table'!D835="","",IF(J835="LUNA_CCT",VLOOKUP('Reported Performance Table'!D835,'Master List'!$B$45:$E$143,4,FALSE),"Reported_BUG"))</f>
        <v/>
      </c>
      <c r="L835" t="str">
        <f>IF('Reported Performance Table'!D835="","",IF(AND('Reported Performance Table'!$E835="Yes",OR('Reported Performance Table'!$D835='Master List'!$B$45,'Reported Performance Table'!$D835='Master List'!$B$46,'Reported Performance Table'!$D835='Master List'!$B$47,'Reported Performance Table'!$D835='Master List'!$B$49,'Reported Performance Table'!$D835='Master List'!$B$51,'Reported Performance Table'!$D835='Master List'!$B$115,'Reported Performance Table'!$D835='Master List'!$B$118,'Reported Performance Table'!$D835='Master List'!$B$142)),"LUNA_Dimming","Dimming_Capability_and_Range"))</f>
        <v/>
      </c>
    </row>
    <row r="836" spans="1:12" x14ac:dyDescent="0.3">
      <c r="A836" s="49">
        <v>843</v>
      </c>
      <c r="B836" s="50"/>
      <c r="D836" s="21" t="e">
        <f>VLOOKUP('Reported Performance Table'!C836,'Master List'!$B$22:$C$41,2,FALSE)</f>
        <v>#N/A</v>
      </c>
      <c r="E836" t="e">
        <f>VLOOKUP('Reported Performance Table'!D836,'Master List'!$B$45:$C$143,2,FALSE)</f>
        <v>#N/A</v>
      </c>
      <c r="F836" t="e">
        <f>VLOOKUP('Reported Performance Table'!C836,'Master List'!$B$22:$D$42,3,FALSE)</f>
        <v>#N/A</v>
      </c>
      <c r="G836" s="94" t="e">
        <f>VLOOKUP('Reported Performance Table'!B836,'Master List'!$B$11:$D$19,3,FALSE)</f>
        <v>#N/A</v>
      </c>
      <c r="H836" t="e">
        <f t="shared" si="12"/>
        <v>#N/A</v>
      </c>
      <c r="I836" t="e">
        <f>IF(VLOOKUP('Reported Performance Table'!D836,'Master List'!$B$45:$D$143,3,FALSE)="","No",VLOOKUP('Reported Performance Table'!D836,'Master List'!$B$45:$D$143,3,FALSE))</f>
        <v>#N/A</v>
      </c>
      <c r="J836" s="169" t="str">
        <f>IF('Reported Performance Table'!D836="","",
  IF('Reported Performance Table'!E836="Yes",
   IF('Reported Performance Table'!F836="Premium","Premium_LUNA_CCT","LUNA_CCT"),
   IF('Reported Performance Table'!B836="Outdoor Luminaires",
    IF(OR('Reported Performance Table'!D836="Fuel Pump Canopy Luminaires",'Reported Performance Table'!D836="Sports Lighting"),
     IF('Reported Performance Table'!F836="Premium","Premium_Sports_and_Fuel_Pump_CCT", "Sports_and_Fuel_Pump_CCT"),
     IF('Reported Performance Table'!F836="Premium","Premium_Outdoor_CCT","Outdoor_CCT")),
    IF('Reported Performance Table'!F836="Premium","Premium_CCT","Reported_CCT"))))</f>
        <v/>
      </c>
      <c r="K836" t="str">
        <f>IF('Reported Performance Table'!D836="","",IF(J836="LUNA_CCT",VLOOKUP('Reported Performance Table'!D836,'Master List'!$B$45:$E$143,4,FALSE),"Reported_BUG"))</f>
        <v/>
      </c>
      <c r="L836" t="str">
        <f>IF('Reported Performance Table'!D836="","",IF(AND('Reported Performance Table'!$E836="Yes",OR('Reported Performance Table'!$D836='Master List'!$B$45,'Reported Performance Table'!$D836='Master List'!$B$46,'Reported Performance Table'!$D836='Master List'!$B$47,'Reported Performance Table'!$D836='Master List'!$B$49,'Reported Performance Table'!$D836='Master List'!$B$51,'Reported Performance Table'!$D836='Master List'!$B$115,'Reported Performance Table'!$D836='Master List'!$B$118,'Reported Performance Table'!$D836='Master List'!$B$142)),"LUNA_Dimming","Dimming_Capability_and_Range"))</f>
        <v/>
      </c>
    </row>
    <row r="837" spans="1:12" x14ac:dyDescent="0.3">
      <c r="A837" s="49">
        <v>844</v>
      </c>
      <c r="B837" s="50"/>
      <c r="D837" s="21" t="e">
        <f>VLOOKUP('Reported Performance Table'!C837,'Master List'!$B$22:$C$41,2,FALSE)</f>
        <v>#N/A</v>
      </c>
      <c r="E837" t="e">
        <f>VLOOKUP('Reported Performance Table'!D837,'Master List'!$B$45:$C$143,2,FALSE)</f>
        <v>#N/A</v>
      </c>
      <c r="F837" t="e">
        <f>VLOOKUP('Reported Performance Table'!C837,'Master List'!$B$22:$D$42,3,FALSE)</f>
        <v>#N/A</v>
      </c>
      <c r="G837" s="94" t="e">
        <f>VLOOKUP('Reported Performance Table'!B837,'Master List'!$B$11:$D$19,3,FALSE)</f>
        <v>#N/A</v>
      </c>
      <c r="H837" t="e">
        <f t="shared" si="12"/>
        <v>#N/A</v>
      </c>
      <c r="I837" t="e">
        <f>IF(VLOOKUP('Reported Performance Table'!D837,'Master List'!$B$45:$D$143,3,FALSE)="","No",VLOOKUP('Reported Performance Table'!D837,'Master List'!$B$45:$D$143,3,FALSE))</f>
        <v>#N/A</v>
      </c>
      <c r="J837" s="169" t="str">
        <f>IF('Reported Performance Table'!D837="","",
  IF('Reported Performance Table'!E837="Yes",
   IF('Reported Performance Table'!F837="Premium","Premium_LUNA_CCT","LUNA_CCT"),
   IF('Reported Performance Table'!B837="Outdoor Luminaires",
    IF(OR('Reported Performance Table'!D837="Fuel Pump Canopy Luminaires",'Reported Performance Table'!D837="Sports Lighting"),
     IF('Reported Performance Table'!F837="Premium","Premium_Sports_and_Fuel_Pump_CCT", "Sports_and_Fuel_Pump_CCT"),
     IF('Reported Performance Table'!F837="Premium","Premium_Outdoor_CCT","Outdoor_CCT")),
    IF('Reported Performance Table'!F837="Premium","Premium_CCT","Reported_CCT"))))</f>
        <v/>
      </c>
      <c r="K837" t="str">
        <f>IF('Reported Performance Table'!D837="","",IF(J837="LUNA_CCT",VLOOKUP('Reported Performance Table'!D837,'Master List'!$B$45:$E$143,4,FALSE),"Reported_BUG"))</f>
        <v/>
      </c>
      <c r="L837" t="str">
        <f>IF('Reported Performance Table'!D837="","",IF(AND('Reported Performance Table'!$E837="Yes",OR('Reported Performance Table'!$D837='Master List'!$B$45,'Reported Performance Table'!$D837='Master List'!$B$46,'Reported Performance Table'!$D837='Master List'!$B$47,'Reported Performance Table'!$D837='Master List'!$B$49,'Reported Performance Table'!$D837='Master List'!$B$51,'Reported Performance Table'!$D837='Master List'!$B$115,'Reported Performance Table'!$D837='Master List'!$B$118,'Reported Performance Table'!$D837='Master List'!$B$142)),"LUNA_Dimming","Dimming_Capability_and_Range"))</f>
        <v/>
      </c>
    </row>
    <row r="838" spans="1:12" x14ac:dyDescent="0.3">
      <c r="A838" s="49">
        <v>845</v>
      </c>
      <c r="B838" s="50"/>
      <c r="D838" s="21" t="e">
        <f>VLOOKUP('Reported Performance Table'!C838,'Master List'!$B$22:$C$41,2,FALSE)</f>
        <v>#N/A</v>
      </c>
      <c r="E838" t="e">
        <f>VLOOKUP('Reported Performance Table'!D838,'Master List'!$B$45:$C$143,2,FALSE)</f>
        <v>#N/A</v>
      </c>
      <c r="F838" t="e">
        <f>VLOOKUP('Reported Performance Table'!C838,'Master List'!$B$22:$D$42,3,FALSE)</f>
        <v>#N/A</v>
      </c>
      <c r="G838" s="94" t="e">
        <f>VLOOKUP('Reported Performance Table'!B838,'Master List'!$B$11:$D$19,3,FALSE)</f>
        <v>#N/A</v>
      </c>
      <c r="H838" t="e">
        <f t="shared" si="12"/>
        <v>#N/A</v>
      </c>
      <c r="I838" t="e">
        <f>IF(VLOOKUP('Reported Performance Table'!D838,'Master List'!$B$45:$D$143,3,FALSE)="","No",VLOOKUP('Reported Performance Table'!D838,'Master List'!$B$45:$D$143,3,FALSE))</f>
        <v>#N/A</v>
      </c>
      <c r="J838" s="169" t="str">
        <f>IF('Reported Performance Table'!D838="","",
  IF('Reported Performance Table'!E838="Yes",
   IF('Reported Performance Table'!F838="Premium","Premium_LUNA_CCT","LUNA_CCT"),
   IF('Reported Performance Table'!B838="Outdoor Luminaires",
    IF(OR('Reported Performance Table'!D838="Fuel Pump Canopy Luminaires",'Reported Performance Table'!D838="Sports Lighting"),
     IF('Reported Performance Table'!F838="Premium","Premium_Sports_and_Fuel_Pump_CCT", "Sports_and_Fuel_Pump_CCT"),
     IF('Reported Performance Table'!F838="Premium","Premium_Outdoor_CCT","Outdoor_CCT")),
    IF('Reported Performance Table'!F838="Premium","Premium_CCT","Reported_CCT"))))</f>
        <v/>
      </c>
      <c r="K838" t="str">
        <f>IF('Reported Performance Table'!D838="","",IF(J838="LUNA_CCT",VLOOKUP('Reported Performance Table'!D838,'Master List'!$B$45:$E$143,4,FALSE),"Reported_BUG"))</f>
        <v/>
      </c>
      <c r="L838" t="str">
        <f>IF('Reported Performance Table'!D838="","",IF(AND('Reported Performance Table'!$E838="Yes",OR('Reported Performance Table'!$D838='Master List'!$B$45,'Reported Performance Table'!$D838='Master List'!$B$46,'Reported Performance Table'!$D838='Master List'!$B$47,'Reported Performance Table'!$D838='Master List'!$B$49,'Reported Performance Table'!$D838='Master List'!$B$51,'Reported Performance Table'!$D838='Master List'!$B$115,'Reported Performance Table'!$D838='Master List'!$B$118,'Reported Performance Table'!$D838='Master List'!$B$142)),"LUNA_Dimming","Dimming_Capability_and_Range"))</f>
        <v/>
      </c>
    </row>
    <row r="839" spans="1:12" x14ac:dyDescent="0.3">
      <c r="A839" s="49">
        <v>846</v>
      </c>
      <c r="B839" s="50"/>
      <c r="D839" s="21" t="e">
        <f>VLOOKUP('Reported Performance Table'!C839,'Master List'!$B$22:$C$41,2,FALSE)</f>
        <v>#N/A</v>
      </c>
      <c r="E839" t="e">
        <f>VLOOKUP('Reported Performance Table'!D839,'Master List'!$B$45:$C$143,2,FALSE)</f>
        <v>#N/A</v>
      </c>
      <c r="F839" t="e">
        <f>VLOOKUP('Reported Performance Table'!C839,'Master List'!$B$22:$D$42,3,FALSE)</f>
        <v>#N/A</v>
      </c>
      <c r="G839" s="94" t="e">
        <f>VLOOKUP('Reported Performance Table'!B839,'Master List'!$B$11:$D$19,3,FALSE)</f>
        <v>#N/A</v>
      </c>
      <c r="H839" t="e">
        <f t="shared" si="12"/>
        <v>#N/A</v>
      </c>
      <c r="I839" t="e">
        <f>IF(VLOOKUP('Reported Performance Table'!D839,'Master List'!$B$45:$D$143,3,FALSE)="","No",VLOOKUP('Reported Performance Table'!D839,'Master List'!$B$45:$D$143,3,FALSE))</f>
        <v>#N/A</v>
      </c>
      <c r="J839" s="169" t="str">
        <f>IF('Reported Performance Table'!D839="","",
  IF('Reported Performance Table'!E839="Yes",
   IF('Reported Performance Table'!F839="Premium","Premium_LUNA_CCT","LUNA_CCT"),
   IF('Reported Performance Table'!B839="Outdoor Luminaires",
    IF(OR('Reported Performance Table'!D839="Fuel Pump Canopy Luminaires",'Reported Performance Table'!D839="Sports Lighting"),
     IF('Reported Performance Table'!F839="Premium","Premium_Sports_and_Fuel_Pump_CCT", "Sports_and_Fuel_Pump_CCT"),
     IF('Reported Performance Table'!F839="Premium","Premium_Outdoor_CCT","Outdoor_CCT")),
    IF('Reported Performance Table'!F839="Premium","Premium_CCT","Reported_CCT"))))</f>
        <v/>
      </c>
      <c r="K839" t="str">
        <f>IF('Reported Performance Table'!D839="","",IF(J839="LUNA_CCT",VLOOKUP('Reported Performance Table'!D839,'Master List'!$B$45:$E$143,4,FALSE),"Reported_BUG"))</f>
        <v/>
      </c>
      <c r="L839" t="str">
        <f>IF('Reported Performance Table'!D839="","",IF(AND('Reported Performance Table'!$E839="Yes",OR('Reported Performance Table'!$D839='Master List'!$B$45,'Reported Performance Table'!$D839='Master List'!$B$46,'Reported Performance Table'!$D839='Master List'!$B$47,'Reported Performance Table'!$D839='Master List'!$B$49,'Reported Performance Table'!$D839='Master List'!$B$51,'Reported Performance Table'!$D839='Master List'!$B$115,'Reported Performance Table'!$D839='Master List'!$B$118,'Reported Performance Table'!$D839='Master List'!$B$142)),"LUNA_Dimming","Dimming_Capability_and_Range"))</f>
        <v/>
      </c>
    </row>
    <row r="840" spans="1:12" x14ac:dyDescent="0.3">
      <c r="A840" s="49">
        <v>847</v>
      </c>
      <c r="B840" s="50"/>
      <c r="D840" s="21" t="e">
        <f>VLOOKUP('Reported Performance Table'!C840,'Master List'!$B$22:$C$41,2,FALSE)</f>
        <v>#N/A</v>
      </c>
      <c r="E840" t="e">
        <f>VLOOKUP('Reported Performance Table'!D840,'Master List'!$B$45:$C$143,2,FALSE)</f>
        <v>#N/A</v>
      </c>
      <c r="F840" t="e">
        <f>VLOOKUP('Reported Performance Table'!C840,'Master List'!$B$22:$D$42,3,FALSE)</f>
        <v>#N/A</v>
      </c>
      <c r="G840" s="94" t="e">
        <f>VLOOKUP('Reported Performance Table'!B840,'Master List'!$B$11:$D$19,3,FALSE)</f>
        <v>#N/A</v>
      </c>
      <c r="H840" t="e">
        <f t="shared" si="12"/>
        <v>#N/A</v>
      </c>
      <c r="I840" t="e">
        <f>IF(VLOOKUP('Reported Performance Table'!D840,'Master List'!$B$45:$D$143,3,FALSE)="","No",VLOOKUP('Reported Performance Table'!D840,'Master List'!$B$45:$D$143,3,FALSE))</f>
        <v>#N/A</v>
      </c>
      <c r="J840" s="169" t="str">
        <f>IF('Reported Performance Table'!D840="","",
  IF('Reported Performance Table'!E840="Yes",
   IF('Reported Performance Table'!F840="Premium","Premium_LUNA_CCT","LUNA_CCT"),
   IF('Reported Performance Table'!B840="Outdoor Luminaires",
    IF(OR('Reported Performance Table'!D840="Fuel Pump Canopy Luminaires",'Reported Performance Table'!D840="Sports Lighting"),
     IF('Reported Performance Table'!F840="Premium","Premium_Sports_and_Fuel_Pump_CCT", "Sports_and_Fuel_Pump_CCT"),
     IF('Reported Performance Table'!F840="Premium","Premium_Outdoor_CCT","Outdoor_CCT")),
    IF('Reported Performance Table'!F840="Premium","Premium_CCT","Reported_CCT"))))</f>
        <v/>
      </c>
      <c r="K840" t="str">
        <f>IF('Reported Performance Table'!D840="","",IF(J840="LUNA_CCT",VLOOKUP('Reported Performance Table'!D840,'Master List'!$B$45:$E$143,4,FALSE),"Reported_BUG"))</f>
        <v/>
      </c>
      <c r="L840" t="str">
        <f>IF('Reported Performance Table'!D840="","",IF(AND('Reported Performance Table'!$E840="Yes",OR('Reported Performance Table'!$D840='Master List'!$B$45,'Reported Performance Table'!$D840='Master List'!$B$46,'Reported Performance Table'!$D840='Master List'!$B$47,'Reported Performance Table'!$D840='Master List'!$B$49,'Reported Performance Table'!$D840='Master List'!$B$51,'Reported Performance Table'!$D840='Master List'!$B$115,'Reported Performance Table'!$D840='Master List'!$B$118,'Reported Performance Table'!$D840='Master List'!$B$142)),"LUNA_Dimming","Dimming_Capability_and_Range"))</f>
        <v/>
      </c>
    </row>
    <row r="841" spans="1:12" x14ac:dyDescent="0.3">
      <c r="A841" s="49">
        <v>848</v>
      </c>
      <c r="B841" s="50"/>
      <c r="D841" s="21" t="e">
        <f>VLOOKUP('Reported Performance Table'!C841,'Master List'!$B$22:$C$41,2,FALSE)</f>
        <v>#N/A</v>
      </c>
      <c r="E841" t="e">
        <f>VLOOKUP('Reported Performance Table'!D841,'Master List'!$B$45:$C$143,2,FALSE)</f>
        <v>#N/A</v>
      </c>
      <c r="F841" t="e">
        <f>VLOOKUP('Reported Performance Table'!C841,'Master List'!$B$22:$D$42,3,FALSE)</f>
        <v>#N/A</v>
      </c>
      <c r="G841" s="94" t="e">
        <f>VLOOKUP('Reported Performance Table'!B841,'Master List'!$B$11:$D$19,3,FALSE)</f>
        <v>#N/A</v>
      </c>
      <c r="H841" t="e">
        <f t="shared" si="12"/>
        <v>#N/A</v>
      </c>
      <c r="I841" t="e">
        <f>IF(VLOOKUP('Reported Performance Table'!D841,'Master List'!$B$45:$D$143,3,FALSE)="","No",VLOOKUP('Reported Performance Table'!D841,'Master List'!$B$45:$D$143,3,FALSE))</f>
        <v>#N/A</v>
      </c>
      <c r="J841" s="169" t="str">
        <f>IF('Reported Performance Table'!D841="","",
  IF('Reported Performance Table'!E841="Yes",
   IF('Reported Performance Table'!F841="Premium","Premium_LUNA_CCT","LUNA_CCT"),
   IF('Reported Performance Table'!B841="Outdoor Luminaires",
    IF(OR('Reported Performance Table'!D841="Fuel Pump Canopy Luminaires",'Reported Performance Table'!D841="Sports Lighting"),
     IF('Reported Performance Table'!F841="Premium","Premium_Sports_and_Fuel_Pump_CCT", "Sports_and_Fuel_Pump_CCT"),
     IF('Reported Performance Table'!F841="Premium","Premium_Outdoor_CCT","Outdoor_CCT")),
    IF('Reported Performance Table'!F841="Premium","Premium_CCT","Reported_CCT"))))</f>
        <v/>
      </c>
      <c r="K841" t="str">
        <f>IF('Reported Performance Table'!D841="","",IF(J841="LUNA_CCT",VLOOKUP('Reported Performance Table'!D841,'Master List'!$B$45:$E$143,4,FALSE),"Reported_BUG"))</f>
        <v/>
      </c>
      <c r="L841" t="str">
        <f>IF('Reported Performance Table'!D841="","",IF(AND('Reported Performance Table'!$E841="Yes",OR('Reported Performance Table'!$D841='Master List'!$B$45,'Reported Performance Table'!$D841='Master List'!$B$46,'Reported Performance Table'!$D841='Master List'!$B$47,'Reported Performance Table'!$D841='Master List'!$B$49,'Reported Performance Table'!$D841='Master List'!$B$51,'Reported Performance Table'!$D841='Master List'!$B$115,'Reported Performance Table'!$D841='Master List'!$B$118,'Reported Performance Table'!$D841='Master List'!$B$142)),"LUNA_Dimming","Dimming_Capability_and_Range"))</f>
        <v/>
      </c>
    </row>
    <row r="842" spans="1:12" x14ac:dyDescent="0.3">
      <c r="A842" s="49">
        <v>849</v>
      </c>
      <c r="B842" s="50"/>
      <c r="D842" s="21" t="e">
        <f>VLOOKUP('Reported Performance Table'!C842,'Master List'!$B$22:$C$41,2,FALSE)</f>
        <v>#N/A</v>
      </c>
      <c r="E842" t="e">
        <f>VLOOKUP('Reported Performance Table'!D842,'Master List'!$B$45:$C$143,2,FALSE)</f>
        <v>#N/A</v>
      </c>
      <c r="F842" t="e">
        <f>VLOOKUP('Reported Performance Table'!C842,'Master List'!$B$22:$D$42,3,FALSE)</f>
        <v>#N/A</v>
      </c>
      <c r="G842" s="94" t="e">
        <f>VLOOKUP('Reported Performance Table'!B842,'Master List'!$B$11:$D$19,3,FALSE)</f>
        <v>#N/A</v>
      </c>
      <c r="H842" t="e">
        <f t="shared" si="12"/>
        <v>#N/A</v>
      </c>
      <c r="I842" t="e">
        <f>IF(VLOOKUP('Reported Performance Table'!D842,'Master List'!$B$45:$D$143,3,FALSE)="","No",VLOOKUP('Reported Performance Table'!D842,'Master List'!$B$45:$D$143,3,FALSE))</f>
        <v>#N/A</v>
      </c>
      <c r="J842" s="169" t="str">
        <f>IF('Reported Performance Table'!D842="","",
  IF('Reported Performance Table'!E842="Yes",
   IF('Reported Performance Table'!F842="Premium","Premium_LUNA_CCT","LUNA_CCT"),
   IF('Reported Performance Table'!B842="Outdoor Luminaires",
    IF(OR('Reported Performance Table'!D842="Fuel Pump Canopy Luminaires",'Reported Performance Table'!D842="Sports Lighting"),
     IF('Reported Performance Table'!F842="Premium","Premium_Sports_and_Fuel_Pump_CCT", "Sports_and_Fuel_Pump_CCT"),
     IF('Reported Performance Table'!F842="Premium","Premium_Outdoor_CCT","Outdoor_CCT")),
    IF('Reported Performance Table'!F842="Premium","Premium_CCT","Reported_CCT"))))</f>
        <v/>
      </c>
      <c r="K842" t="str">
        <f>IF('Reported Performance Table'!D842="","",IF(J842="LUNA_CCT",VLOOKUP('Reported Performance Table'!D842,'Master List'!$B$45:$E$143,4,FALSE),"Reported_BUG"))</f>
        <v/>
      </c>
      <c r="L842" t="str">
        <f>IF('Reported Performance Table'!D842="","",IF(AND('Reported Performance Table'!$E842="Yes",OR('Reported Performance Table'!$D842='Master List'!$B$45,'Reported Performance Table'!$D842='Master List'!$B$46,'Reported Performance Table'!$D842='Master List'!$B$47,'Reported Performance Table'!$D842='Master List'!$B$49,'Reported Performance Table'!$D842='Master List'!$B$51,'Reported Performance Table'!$D842='Master List'!$B$115,'Reported Performance Table'!$D842='Master List'!$B$118,'Reported Performance Table'!$D842='Master List'!$B$142)),"LUNA_Dimming","Dimming_Capability_and_Range"))</f>
        <v/>
      </c>
    </row>
    <row r="843" spans="1:12" x14ac:dyDescent="0.3">
      <c r="A843" s="49">
        <v>850</v>
      </c>
      <c r="B843" s="50"/>
      <c r="D843" s="21" t="e">
        <f>VLOOKUP('Reported Performance Table'!C843,'Master List'!$B$22:$C$41,2,FALSE)</f>
        <v>#N/A</v>
      </c>
      <c r="E843" t="e">
        <f>VLOOKUP('Reported Performance Table'!D843,'Master List'!$B$45:$C$143,2,FALSE)</f>
        <v>#N/A</v>
      </c>
      <c r="F843" t="e">
        <f>VLOOKUP('Reported Performance Table'!C843,'Master List'!$B$22:$D$42,3,FALSE)</f>
        <v>#N/A</v>
      </c>
      <c r="G843" s="94" t="e">
        <f>VLOOKUP('Reported Performance Table'!B843,'Master List'!$B$11:$D$19,3,FALSE)</f>
        <v>#N/A</v>
      </c>
      <c r="H843" t="e">
        <f t="shared" ref="H843:H906" si="13">CONCATENATE(F843,G843)</f>
        <v>#N/A</v>
      </c>
      <c r="I843" t="e">
        <f>IF(VLOOKUP('Reported Performance Table'!D843,'Master List'!$B$45:$D$143,3,FALSE)="","No",VLOOKUP('Reported Performance Table'!D843,'Master List'!$B$45:$D$143,3,FALSE))</f>
        <v>#N/A</v>
      </c>
      <c r="J843" s="169" t="str">
        <f>IF('Reported Performance Table'!D843="","",
  IF('Reported Performance Table'!E843="Yes",
   IF('Reported Performance Table'!F843="Premium","Premium_LUNA_CCT","LUNA_CCT"),
   IF('Reported Performance Table'!B843="Outdoor Luminaires",
    IF(OR('Reported Performance Table'!D843="Fuel Pump Canopy Luminaires",'Reported Performance Table'!D843="Sports Lighting"),
     IF('Reported Performance Table'!F843="Premium","Premium_Sports_and_Fuel_Pump_CCT", "Sports_and_Fuel_Pump_CCT"),
     IF('Reported Performance Table'!F843="Premium","Premium_Outdoor_CCT","Outdoor_CCT")),
    IF('Reported Performance Table'!F843="Premium","Premium_CCT","Reported_CCT"))))</f>
        <v/>
      </c>
      <c r="K843" t="str">
        <f>IF('Reported Performance Table'!D843="","",IF(J843="LUNA_CCT",VLOOKUP('Reported Performance Table'!D843,'Master List'!$B$45:$E$143,4,FALSE),"Reported_BUG"))</f>
        <v/>
      </c>
      <c r="L843" t="str">
        <f>IF('Reported Performance Table'!D843="","",IF(AND('Reported Performance Table'!$E843="Yes",OR('Reported Performance Table'!$D843='Master List'!$B$45,'Reported Performance Table'!$D843='Master List'!$B$46,'Reported Performance Table'!$D843='Master List'!$B$47,'Reported Performance Table'!$D843='Master List'!$B$49,'Reported Performance Table'!$D843='Master List'!$B$51,'Reported Performance Table'!$D843='Master List'!$B$115,'Reported Performance Table'!$D843='Master List'!$B$118,'Reported Performance Table'!$D843='Master List'!$B$142)),"LUNA_Dimming","Dimming_Capability_and_Range"))</f>
        <v/>
      </c>
    </row>
    <row r="844" spans="1:12" x14ac:dyDescent="0.3">
      <c r="A844" s="49">
        <v>851</v>
      </c>
      <c r="B844" s="50"/>
      <c r="D844" s="21" t="e">
        <f>VLOOKUP('Reported Performance Table'!C844,'Master List'!$B$22:$C$41,2,FALSE)</f>
        <v>#N/A</v>
      </c>
      <c r="E844" t="e">
        <f>VLOOKUP('Reported Performance Table'!D844,'Master List'!$B$45:$C$143,2,FALSE)</f>
        <v>#N/A</v>
      </c>
      <c r="F844" t="e">
        <f>VLOOKUP('Reported Performance Table'!C844,'Master List'!$B$22:$D$42,3,FALSE)</f>
        <v>#N/A</v>
      </c>
      <c r="G844" s="94" t="e">
        <f>VLOOKUP('Reported Performance Table'!B844,'Master List'!$B$11:$D$19,3,FALSE)</f>
        <v>#N/A</v>
      </c>
      <c r="H844" t="e">
        <f t="shared" si="13"/>
        <v>#N/A</v>
      </c>
      <c r="I844" t="e">
        <f>IF(VLOOKUP('Reported Performance Table'!D844,'Master List'!$B$45:$D$143,3,FALSE)="","No",VLOOKUP('Reported Performance Table'!D844,'Master List'!$B$45:$D$143,3,FALSE))</f>
        <v>#N/A</v>
      </c>
      <c r="J844" s="169" t="str">
        <f>IF('Reported Performance Table'!D844="","",
  IF('Reported Performance Table'!E844="Yes",
   IF('Reported Performance Table'!F844="Premium","Premium_LUNA_CCT","LUNA_CCT"),
   IF('Reported Performance Table'!B844="Outdoor Luminaires",
    IF(OR('Reported Performance Table'!D844="Fuel Pump Canopy Luminaires",'Reported Performance Table'!D844="Sports Lighting"),
     IF('Reported Performance Table'!F844="Premium","Premium_Sports_and_Fuel_Pump_CCT", "Sports_and_Fuel_Pump_CCT"),
     IF('Reported Performance Table'!F844="Premium","Premium_Outdoor_CCT","Outdoor_CCT")),
    IF('Reported Performance Table'!F844="Premium","Premium_CCT","Reported_CCT"))))</f>
        <v/>
      </c>
      <c r="K844" t="str">
        <f>IF('Reported Performance Table'!D844="","",IF(J844="LUNA_CCT",VLOOKUP('Reported Performance Table'!D844,'Master List'!$B$45:$E$143,4,FALSE),"Reported_BUG"))</f>
        <v/>
      </c>
      <c r="L844" t="str">
        <f>IF('Reported Performance Table'!D844="","",IF(AND('Reported Performance Table'!$E844="Yes",OR('Reported Performance Table'!$D844='Master List'!$B$45,'Reported Performance Table'!$D844='Master List'!$B$46,'Reported Performance Table'!$D844='Master List'!$B$47,'Reported Performance Table'!$D844='Master List'!$B$49,'Reported Performance Table'!$D844='Master List'!$B$51,'Reported Performance Table'!$D844='Master List'!$B$115,'Reported Performance Table'!$D844='Master List'!$B$118,'Reported Performance Table'!$D844='Master List'!$B$142)),"LUNA_Dimming","Dimming_Capability_and_Range"))</f>
        <v/>
      </c>
    </row>
    <row r="845" spans="1:12" x14ac:dyDescent="0.3">
      <c r="A845" s="49">
        <v>852</v>
      </c>
      <c r="B845" s="50"/>
      <c r="D845" s="21" t="e">
        <f>VLOOKUP('Reported Performance Table'!C845,'Master List'!$B$22:$C$41,2,FALSE)</f>
        <v>#N/A</v>
      </c>
      <c r="E845" t="e">
        <f>VLOOKUP('Reported Performance Table'!D845,'Master List'!$B$45:$C$143,2,FALSE)</f>
        <v>#N/A</v>
      </c>
      <c r="F845" t="e">
        <f>VLOOKUP('Reported Performance Table'!C845,'Master List'!$B$22:$D$42,3,FALSE)</f>
        <v>#N/A</v>
      </c>
      <c r="G845" s="94" t="e">
        <f>VLOOKUP('Reported Performance Table'!B845,'Master List'!$B$11:$D$19,3,FALSE)</f>
        <v>#N/A</v>
      </c>
      <c r="H845" t="e">
        <f t="shared" si="13"/>
        <v>#N/A</v>
      </c>
      <c r="I845" t="e">
        <f>IF(VLOOKUP('Reported Performance Table'!D845,'Master List'!$B$45:$D$143,3,FALSE)="","No",VLOOKUP('Reported Performance Table'!D845,'Master List'!$B$45:$D$143,3,FALSE))</f>
        <v>#N/A</v>
      </c>
      <c r="J845" s="169" t="str">
        <f>IF('Reported Performance Table'!D845="","",
  IF('Reported Performance Table'!E845="Yes",
   IF('Reported Performance Table'!F845="Premium","Premium_LUNA_CCT","LUNA_CCT"),
   IF('Reported Performance Table'!B845="Outdoor Luminaires",
    IF(OR('Reported Performance Table'!D845="Fuel Pump Canopy Luminaires",'Reported Performance Table'!D845="Sports Lighting"),
     IF('Reported Performance Table'!F845="Premium","Premium_Sports_and_Fuel_Pump_CCT", "Sports_and_Fuel_Pump_CCT"),
     IF('Reported Performance Table'!F845="Premium","Premium_Outdoor_CCT","Outdoor_CCT")),
    IF('Reported Performance Table'!F845="Premium","Premium_CCT","Reported_CCT"))))</f>
        <v/>
      </c>
      <c r="K845" t="str">
        <f>IF('Reported Performance Table'!D845="","",IF(J845="LUNA_CCT",VLOOKUP('Reported Performance Table'!D845,'Master List'!$B$45:$E$143,4,FALSE),"Reported_BUG"))</f>
        <v/>
      </c>
      <c r="L845" t="str">
        <f>IF('Reported Performance Table'!D845="","",IF(AND('Reported Performance Table'!$E845="Yes",OR('Reported Performance Table'!$D845='Master List'!$B$45,'Reported Performance Table'!$D845='Master List'!$B$46,'Reported Performance Table'!$D845='Master List'!$B$47,'Reported Performance Table'!$D845='Master List'!$B$49,'Reported Performance Table'!$D845='Master List'!$B$51,'Reported Performance Table'!$D845='Master List'!$B$115,'Reported Performance Table'!$D845='Master List'!$B$118,'Reported Performance Table'!$D845='Master List'!$B$142)),"LUNA_Dimming","Dimming_Capability_and_Range"))</f>
        <v/>
      </c>
    </row>
    <row r="846" spans="1:12" x14ac:dyDescent="0.3">
      <c r="A846" s="49">
        <v>853</v>
      </c>
      <c r="B846" s="50"/>
      <c r="D846" s="21" t="e">
        <f>VLOOKUP('Reported Performance Table'!C846,'Master List'!$B$22:$C$41,2,FALSE)</f>
        <v>#N/A</v>
      </c>
      <c r="E846" t="e">
        <f>VLOOKUP('Reported Performance Table'!D846,'Master List'!$B$45:$C$143,2,FALSE)</f>
        <v>#N/A</v>
      </c>
      <c r="F846" t="e">
        <f>VLOOKUP('Reported Performance Table'!C846,'Master List'!$B$22:$D$42,3,FALSE)</f>
        <v>#N/A</v>
      </c>
      <c r="G846" s="94" t="e">
        <f>VLOOKUP('Reported Performance Table'!B846,'Master List'!$B$11:$D$19,3,FALSE)</f>
        <v>#N/A</v>
      </c>
      <c r="H846" t="e">
        <f t="shared" si="13"/>
        <v>#N/A</v>
      </c>
      <c r="I846" t="e">
        <f>IF(VLOOKUP('Reported Performance Table'!D846,'Master List'!$B$45:$D$143,3,FALSE)="","No",VLOOKUP('Reported Performance Table'!D846,'Master List'!$B$45:$D$143,3,FALSE))</f>
        <v>#N/A</v>
      </c>
      <c r="J846" s="169" t="str">
        <f>IF('Reported Performance Table'!D846="","",
  IF('Reported Performance Table'!E846="Yes",
   IF('Reported Performance Table'!F846="Premium","Premium_LUNA_CCT","LUNA_CCT"),
   IF('Reported Performance Table'!B846="Outdoor Luminaires",
    IF(OR('Reported Performance Table'!D846="Fuel Pump Canopy Luminaires",'Reported Performance Table'!D846="Sports Lighting"),
     IF('Reported Performance Table'!F846="Premium","Premium_Sports_and_Fuel_Pump_CCT", "Sports_and_Fuel_Pump_CCT"),
     IF('Reported Performance Table'!F846="Premium","Premium_Outdoor_CCT","Outdoor_CCT")),
    IF('Reported Performance Table'!F846="Premium","Premium_CCT","Reported_CCT"))))</f>
        <v/>
      </c>
      <c r="K846" t="str">
        <f>IF('Reported Performance Table'!D846="","",IF(J846="LUNA_CCT",VLOOKUP('Reported Performance Table'!D846,'Master List'!$B$45:$E$143,4,FALSE),"Reported_BUG"))</f>
        <v/>
      </c>
      <c r="L846" t="str">
        <f>IF('Reported Performance Table'!D846="","",IF(AND('Reported Performance Table'!$E846="Yes",OR('Reported Performance Table'!$D846='Master List'!$B$45,'Reported Performance Table'!$D846='Master List'!$B$46,'Reported Performance Table'!$D846='Master List'!$B$47,'Reported Performance Table'!$D846='Master List'!$B$49,'Reported Performance Table'!$D846='Master List'!$B$51,'Reported Performance Table'!$D846='Master List'!$B$115,'Reported Performance Table'!$D846='Master List'!$B$118,'Reported Performance Table'!$D846='Master List'!$B$142)),"LUNA_Dimming","Dimming_Capability_and_Range"))</f>
        <v/>
      </c>
    </row>
    <row r="847" spans="1:12" x14ac:dyDescent="0.3">
      <c r="A847" s="49">
        <v>854</v>
      </c>
      <c r="B847" s="50"/>
      <c r="D847" s="21" t="e">
        <f>VLOOKUP('Reported Performance Table'!C847,'Master List'!$B$22:$C$41,2,FALSE)</f>
        <v>#N/A</v>
      </c>
      <c r="E847" t="e">
        <f>VLOOKUP('Reported Performance Table'!D847,'Master List'!$B$45:$C$143,2,FALSE)</f>
        <v>#N/A</v>
      </c>
      <c r="F847" t="e">
        <f>VLOOKUP('Reported Performance Table'!C847,'Master List'!$B$22:$D$42,3,FALSE)</f>
        <v>#N/A</v>
      </c>
      <c r="G847" s="94" t="e">
        <f>VLOOKUP('Reported Performance Table'!B847,'Master List'!$B$11:$D$19,3,FALSE)</f>
        <v>#N/A</v>
      </c>
      <c r="H847" t="e">
        <f t="shared" si="13"/>
        <v>#N/A</v>
      </c>
      <c r="I847" t="e">
        <f>IF(VLOOKUP('Reported Performance Table'!D847,'Master List'!$B$45:$D$143,3,FALSE)="","No",VLOOKUP('Reported Performance Table'!D847,'Master List'!$B$45:$D$143,3,FALSE))</f>
        <v>#N/A</v>
      </c>
      <c r="J847" s="169" t="str">
        <f>IF('Reported Performance Table'!D847="","",
  IF('Reported Performance Table'!E847="Yes",
   IF('Reported Performance Table'!F847="Premium","Premium_LUNA_CCT","LUNA_CCT"),
   IF('Reported Performance Table'!B847="Outdoor Luminaires",
    IF(OR('Reported Performance Table'!D847="Fuel Pump Canopy Luminaires",'Reported Performance Table'!D847="Sports Lighting"),
     IF('Reported Performance Table'!F847="Premium","Premium_Sports_and_Fuel_Pump_CCT", "Sports_and_Fuel_Pump_CCT"),
     IF('Reported Performance Table'!F847="Premium","Premium_Outdoor_CCT","Outdoor_CCT")),
    IF('Reported Performance Table'!F847="Premium","Premium_CCT","Reported_CCT"))))</f>
        <v/>
      </c>
      <c r="K847" t="str">
        <f>IF('Reported Performance Table'!D847="","",IF(J847="LUNA_CCT",VLOOKUP('Reported Performance Table'!D847,'Master List'!$B$45:$E$143,4,FALSE),"Reported_BUG"))</f>
        <v/>
      </c>
      <c r="L847" t="str">
        <f>IF('Reported Performance Table'!D847="","",IF(AND('Reported Performance Table'!$E847="Yes",OR('Reported Performance Table'!$D847='Master List'!$B$45,'Reported Performance Table'!$D847='Master List'!$B$46,'Reported Performance Table'!$D847='Master List'!$B$47,'Reported Performance Table'!$D847='Master List'!$B$49,'Reported Performance Table'!$D847='Master List'!$B$51,'Reported Performance Table'!$D847='Master List'!$B$115,'Reported Performance Table'!$D847='Master List'!$B$118,'Reported Performance Table'!$D847='Master List'!$B$142)),"LUNA_Dimming","Dimming_Capability_and_Range"))</f>
        <v/>
      </c>
    </row>
    <row r="848" spans="1:12" x14ac:dyDescent="0.3">
      <c r="A848" s="49">
        <v>855</v>
      </c>
      <c r="B848" s="50"/>
      <c r="D848" s="21" t="e">
        <f>VLOOKUP('Reported Performance Table'!C848,'Master List'!$B$22:$C$41,2,FALSE)</f>
        <v>#N/A</v>
      </c>
      <c r="E848" t="e">
        <f>VLOOKUP('Reported Performance Table'!D848,'Master List'!$B$45:$C$143,2,FALSE)</f>
        <v>#N/A</v>
      </c>
      <c r="F848" t="e">
        <f>VLOOKUP('Reported Performance Table'!C848,'Master List'!$B$22:$D$42,3,FALSE)</f>
        <v>#N/A</v>
      </c>
      <c r="G848" s="94" t="e">
        <f>VLOOKUP('Reported Performance Table'!B848,'Master List'!$B$11:$D$19,3,FALSE)</f>
        <v>#N/A</v>
      </c>
      <c r="H848" t="e">
        <f t="shared" si="13"/>
        <v>#N/A</v>
      </c>
      <c r="I848" t="e">
        <f>IF(VLOOKUP('Reported Performance Table'!D848,'Master List'!$B$45:$D$143,3,FALSE)="","No",VLOOKUP('Reported Performance Table'!D848,'Master List'!$B$45:$D$143,3,FALSE))</f>
        <v>#N/A</v>
      </c>
      <c r="J848" s="169" t="str">
        <f>IF('Reported Performance Table'!D848="","",
  IF('Reported Performance Table'!E848="Yes",
   IF('Reported Performance Table'!F848="Premium","Premium_LUNA_CCT","LUNA_CCT"),
   IF('Reported Performance Table'!B848="Outdoor Luminaires",
    IF(OR('Reported Performance Table'!D848="Fuel Pump Canopy Luminaires",'Reported Performance Table'!D848="Sports Lighting"),
     IF('Reported Performance Table'!F848="Premium","Premium_Sports_and_Fuel_Pump_CCT", "Sports_and_Fuel_Pump_CCT"),
     IF('Reported Performance Table'!F848="Premium","Premium_Outdoor_CCT","Outdoor_CCT")),
    IF('Reported Performance Table'!F848="Premium","Premium_CCT","Reported_CCT"))))</f>
        <v/>
      </c>
      <c r="K848" t="str">
        <f>IF('Reported Performance Table'!D848="","",IF(J848="LUNA_CCT",VLOOKUP('Reported Performance Table'!D848,'Master List'!$B$45:$E$143,4,FALSE),"Reported_BUG"))</f>
        <v/>
      </c>
      <c r="L848" t="str">
        <f>IF('Reported Performance Table'!D848="","",IF(AND('Reported Performance Table'!$E848="Yes",OR('Reported Performance Table'!$D848='Master List'!$B$45,'Reported Performance Table'!$D848='Master List'!$B$46,'Reported Performance Table'!$D848='Master List'!$B$47,'Reported Performance Table'!$D848='Master List'!$B$49,'Reported Performance Table'!$D848='Master List'!$B$51,'Reported Performance Table'!$D848='Master List'!$B$115,'Reported Performance Table'!$D848='Master List'!$B$118,'Reported Performance Table'!$D848='Master List'!$B$142)),"LUNA_Dimming","Dimming_Capability_and_Range"))</f>
        <v/>
      </c>
    </row>
    <row r="849" spans="1:12" x14ac:dyDescent="0.3">
      <c r="A849" s="49">
        <v>856</v>
      </c>
      <c r="B849" s="50"/>
      <c r="D849" s="21" t="e">
        <f>VLOOKUP('Reported Performance Table'!C849,'Master List'!$B$22:$C$41,2,FALSE)</f>
        <v>#N/A</v>
      </c>
      <c r="E849" t="e">
        <f>VLOOKUP('Reported Performance Table'!D849,'Master List'!$B$45:$C$143,2,FALSE)</f>
        <v>#N/A</v>
      </c>
      <c r="F849" t="e">
        <f>VLOOKUP('Reported Performance Table'!C849,'Master List'!$B$22:$D$42,3,FALSE)</f>
        <v>#N/A</v>
      </c>
      <c r="G849" s="94" t="e">
        <f>VLOOKUP('Reported Performance Table'!B849,'Master List'!$B$11:$D$19,3,FALSE)</f>
        <v>#N/A</v>
      </c>
      <c r="H849" t="e">
        <f t="shared" si="13"/>
        <v>#N/A</v>
      </c>
      <c r="I849" t="e">
        <f>IF(VLOOKUP('Reported Performance Table'!D849,'Master List'!$B$45:$D$143,3,FALSE)="","No",VLOOKUP('Reported Performance Table'!D849,'Master List'!$B$45:$D$143,3,FALSE))</f>
        <v>#N/A</v>
      </c>
      <c r="J849" s="169" t="str">
        <f>IF('Reported Performance Table'!D849="","",
  IF('Reported Performance Table'!E849="Yes",
   IF('Reported Performance Table'!F849="Premium","Premium_LUNA_CCT","LUNA_CCT"),
   IF('Reported Performance Table'!B849="Outdoor Luminaires",
    IF(OR('Reported Performance Table'!D849="Fuel Pump Canopy Luminaires",'Reported Performance Table'!D849="Sports Lighting"),
     IF('Reported Performance Table'!F849="Premium","Premium_Sports_and_Fuel_Pump_CCT", "Sports_and_Fuel_Pump_CCT"),
     IF('Reported Performance Table'!F849="Premium","Premium_Outdoor_CCT","Outdoor_CCT")),
    IF('Reported Performance Table'!F849="Premium","Premium_CCT","Reported_CCT"))))</f>
        <v/>
      </c>
      <c r="K849" t="str">
        <f>IF('Reported Performance Table'!D849="","",IF(J849="LUNA_CCT",VLOOKUP('Reported Performance Table'!D849,'Master List'!$B$45:$E$143,4,FALSE),"Reported_BUG"))</f>
        <v/>
      </c>
      <c r="L849" t="str">
        <f>IF('Reported Performance Table'!D849="","",IF(AND('Reported Performance Table'!$E849="Yes",OR('Reported Performance Table'!$D849='Master List'!$B$45,'Reported Performance Table'!$D849='Master List'!$B$46,'Reported Performance Table'!$D849='Master List'!$B$47,'Reported Performance Table'!$D849='Master List'!$B$49,'Reported Performance Table'!$D849='Master List'!$B$51,'Reported Performance Table'!$D849='Master List'!$B$115,'Reported Performance Table'!$D849='Master List'!$B$118,'Reported Performance Table'!$D849='Master List'!$B$142)),"LUNA_Dimming","Dimming_Capability_and_Range"))</f>
        <v/>
      </c>
    </row>
    <row r="850" spans="1:12" x14ac:dyDescent="0.3">
      <c r="A850" s="49">
        <v>857</v>
      </c>
      <c r="B850" s="50"/>
      <c r="D850" s="21" t="e">
        <f>VLOOKUP('Reported Performance Table'!C850,'Master List'!$B$22:$C$41,2,FALSE)</f>
        <v>#N/A</v>
      </c>
      <c r="E850" t="e">
        <f>VLOOKUP('Reported Performance Table'!D850,'Master List'!$B$45:$C$143,2,FALSE)</f>
        <v>#N/A</v>
      </c>
      <c r="F850" t="e">
        <f>VLOOKUP('Reported Performance Table'!C850,'Master List'!$B$22:$D$42,3,FALSE)</f>
        <v>#N/A</v>
      </c>
      <c r="G850" s="94" t="e">
        <f>VLOOKUP('Reported Performance Table'!B850,'Master List'!$B$11:$D$19,3,FALSE)</f>
        <v>#N/A</v>
      </c>
      <c r="H850" t="e">
        <f t="shared" si="13"/>
        <v>#N/A</v>
      </c>
      <c r="I850" t="e">
        <f>IF(VLOOKUP('Reported Performance Table'!D850,'Master List'!$B$45:$D$143,3,FALSE)="","No",VLOOKUP('Reported Performance Table'!D850,'Master List'!$B$45:$D$143,3,FALSE))</f>
        <v>#N/A</v>
      </c>
      <c r="J850" s="169" t="str">
        <f>IF('Reported Performance Table'!D850="","",
  IF('Reported Performance Table'!E850="Yes",
   IF('Reported Performance Table'!F850="Premium","Premium_LUNA_CCT","LUNA_CCT"),
   IF('Reported Performance Table'!B850="Outdoor Luminaires",
    IF(OR('Reported Performance Table'!D850="Fuel Pump Canopy Luminaires",'Reported Performance Table'!D850="Sports Lighting"),
     IF('Reported Performance Table'!F850="Premium","Premium_Sports_and_Fuel_Pump_CCT", "Sports_and_Fuel_Pump_CCT"),
     IF('Reported Performance Table'!F850="Premium","Premium_Outdoor_CCT","Outdoor_CCT")),
    IF('Reported Performance Table'!F850="Premium","Premium_CCT","Reported_CCT"))))</f>
        <v/>
      </c>
      <c r="K850" t="str">
        <f>IF('Reported Performance Table'!D850="","",IF(J850="LUNA_CCT",VLOOKUP('Reported Performance Table'!D850,'Master List'!$B$45:$E$143,4,FALSE),"Reported_BUG"))</f>
        <v/>
      </c>
      <c r="L850" t="str">
        <f>IF('Reported Performance Table'!D850="","",IF(AND('Reported Performance Table'!$E850="Yes",OR('Reported Performance Table'!$D850='Master List'!$B$45,'Reported Performance Table'!$D850='Master List'!$B$46,'Reported Performance Table'!$D850='Master List'!$B$47,'Reported Performance Table'!$D850='Master List'!$B$49,'Reported Performance Table'!$D850='Master List'!$B$51,'Reported Performance Table'!$D850='Master List'!$B$115,'Reported Performance Table'!$D850='Master List'!$B$118,'Reported Performance Table'!$D850='Master List'!$B$142)),"LUNA_Dimming","Dimming_Capability_and_Range"))</f>
        <v/>
      </c>
    </row>
    <row r="851" spans="1:12" x14ac:dyDescent="0.3">
      <c r="A851" s="49">
        <v>858</v>
      </c>
      <c r="B851" s="50"/>
      <c r="D851" s="21" t="e">
        <f>VLOOKUP('Reported Performance Table'!C851,'Master List'!$B$22:$C$41,2,FALSE)</f>
        <v>#N/A</v>
      </c>
      <c r="E851" t="e">
        <f>VLOOKUP('Reported Performance Table'!D851,'Master List'!$B$45:$C$143,2,FALSE)</f>
        <v>#N/A</v>
      </c>
      <c r="F851" t="e">
        <f>VLOOKUP('Reported Performance Table'!C851,'Master List'!$B$22:$D$42,3,FALSE)</f>
        <v>#N/A</v>
      </c>
      <c r="G851" s="94" t="e">
        <f>VLOOKUP('Reported Performance Table'!B851,'Master List'!$B$11:$D$19,3,FALSE)</f>
        <v>#N/A</v>
      </c>
      <c r="H851" t="e">
        <f t="shared" si="13"/>
        <v>#N/A</v>
      </c>
      <c r="I851" t="e">
        <f>IF(VLOOKUP('Reported Performance Table'!D851,'Master List'!$B$45:$D$143,3,FALSE)="","No",VLOOKUP('Reported Performance Table'!D851,'Master List'!$B$45:$D$143,3,FALSE))</f>
        <v>#N/A</v>
      </c>
      <c r="J851" s="169" t="str">
        <f>IF('Reported Performance Table'!D851="","",
  IF('Reported Performance Table'!E851="Yes",
   IF('Reported Performance Table'!F851="Premium","Premium_LUNA_CCT","LUNA_CCT"),
   IF('Reported Performance Table'!B851="Outdoor Luminaires",
    IF(OR('Reported Performance Table'!D851="Fuel Pump Canopy Luminaires",'Reported Performance Table'!D851="Sports Lighting"),
     IF('Reported Performance Table'!F851="Premium","Premium_Sports_and_Fuel_Pump_CCT", "Sports_and_Fuel_Pump_CCT"),
     IF('Reported Performance Table'!F851="Premium","Premium_Outdoor_CCT","Outdoor_CCT")),
    IF('Reported Performance Table'!F851="Premium","Premium_CCT","Reported_CCT"))))</f>
        <v/>
      </c>
      <c r="K851" t="str">
        <f>IF('Reported Performance Table'!D851="","",IF(J851="LUNA_CCT",VLOOKUP('Reported Performance Table'!D851,'Master List'!$B$45:$E$143,4,FALSE),"Reported_BUG"))</f>
        <v/>
      </c>
      <c r="L851" t="str">
        <f>IF('Reported Performance Table'!D851="","",IF(AND('Reported Performance Table'!$E851="Yes",OR('Reported Performance Table'!$D851='Master List'!$B$45,'Reported Performance Table'!$D851='Master List'!$B$46,'Reported Performance Table'!$D851='Master List'!$B$47,'Reported Performance Table'!$D851='Master List'!$B$49,'Reported Performance Table'!$D851='Master List'!$B$51,'Reported Performance Table'!$D851='Master List'!$B$115,'Reported Performance Table'!$D851='Master List'!$B$118,'Reported Performance Table'!$D851='Master List'!$B$142)),"LUNA_Dimming","Dimming_Capability_and_Range"))</f>
        <v/>
      </c>
    </row>
    <row r="852" spans="1:12" x14ac:dyDescent="0.3">
      <c r="A852" s="49">
        <v>859</v>
      </c>
      <c r="B852" s="50"/>
      <c r="D852" s="21" t="e">
        <f>VLOOKUP('Reported Performance Table'!C852,'Master List'!$B$22:$C$41,2,FALSE)</f>
        <v>#N/A</v>
      </c>
      <c r="E852" t="e">
        <f>VLOOKUP('Reported Performance Table'!D852,'Master List'!$B$45:$C$143,2,FALSE)</f>
        <v>#N/A</v>
      </c>
      <c r="F852" t="e">
        <f>VLOOKUP('Reported Performance Table'!C852,'Master List'!$B$22:$D$42,3,FALSE)</f>
        <v>#N/A</v>
      </c>
      <c r="G852" s="94" t="e">
        <f>VLOOKUP('Reported Performance Table'!B852,'Master List'!$B$11:$D$19,3,FALSE)</f>
        <v>#N/A</v>
      </c>
      <c r="H852" t="e">
        <f t="shared" si="13"/>
        <v>#N/A</v>
      </c>
      <c r="I852" t="e">
        <f>IF(VLOOKUP('Reported Performance Table'!D852,'Master List'!$B$45:$D$143,3,FALSE)="","No",VLOOKUP('Reported Performance Table'!D852,'Master List'!$B$45:$D$143,3,FALSE))</f>
        <v>#N/A</v>
      </c>
      <c r="J852" s="169" t="str">
        <f>IF('Reported Performance Table'!D852="","",
  IF('Reported Performance Table'!E852="Yes",
   IF('Reported Performance Table'!F852="Premium","Premium_LUNA_CCT","LUNA_CCT"),
   IF('Reported Performance Table'!B852="Outdoor Luminaires",
    IF(OR('Reported Performance Table'!D852="Fuel Pump Canopy Luminaires",'Reported Performance Table'!D852="Sports Lighting"),
     IF('Reported Performance Table'!F852="Premium","Premium_Sports_and_Fuel_Pump_CCT", "Sports_and_Fuel_Pump_CCT"),
     IF('Reported Performance Table'!F852="Premium","Premium_Outdoor_CCT","Outdoor_CCT")),
    IF('Reported Performance Table'!F852="Premium","Premium_CCT","Reported_CCT"))))</f>
        <v/>
      </c>
      <c r="K852" t="str">
        <f>IF('Reported Performance Table'!D852="","",IF(J852="LUNA_CCT",VLOOKUP('Reported Performance Table'!D852,'Master List'!$B$45:$E$143,4,FALSE),"Reported_BUG"))</f>
        <v/>
      </c>
      <c r="L852" t="str">
        <f>IF('Reported Performance Table'!D852="","",IF(AND('Reported Performance Table'!$E852="Yes",OR('Reported Performance Table'!$D852='Master List'!$B$45,'Reported Performance Table'!$D852='Master List'!$B$46,'Reported Performance Table'!$D852='Master List'!$B$47,'Reported Performance Table'!$D852='Master List'!$B$49,'Reported Performance Table'!$D852='Master List'!$B$51,'Reported Performance Table'!$D852='Master List'!$B$115,'Reported Performance Table'!$D852='Master List'!$B$118,'Reported Performance Table'!$D852='Master List'!$B$142)),"LUNA_Dimming","Dimming_Capability_and_Range"))</f>
        <v/>
      </c>
    </row>
    <row r="853" spans="1:12" x14ac:dyDescent="0.3">
      <c r="A853" s="49">
        <v>860</v>
      </c>
      <c r="B853" s="50"/>
      <c r="D853" s="21" t="e">
        <f>VLOOKUP('Reported Performance Table'!C853,'Master List'!$B$22:$C$41,2,FALSE)</f>
        <v>#N/A</v>
      </c>
      <c r="E853" t="e">
        <f>VLOOKUP('Reported Performance Table'!D853,'Master List'!$B$45:$C$143,2,FALSE)</f>
        <v>#N/A</v>
      </c>
      <c r="F853" t="e">
        <f>VLOOKUP('Reported Performance Table'!C853,'Master List'!$B$22:$D$42,3,FALSE)</f>
        <v>#N/A</v>
      </c>
      <c r="G853" s="94" t="e">
        <f>VLOOKUP('Reported Performance Table'!B853,'Master List'!$B$11:$D$19,3,FALSE)</f>
        <v>#N/A</v>
      </c>
      <c r="H853" t="e">
        <f t="shared" si="13"/>
        <v>#N/A</v>
      </c>
      <c r="I853" t="e">
        <f>IF(VLOOKUP('Reported Performance Table'!D853,'Master List'!$B$45:$D$143,3,FALSE)="","No",VLOOKUP('Reported Performance Table'!D853,'Master List'!$B$45:$D$143,3,FALSE))</f>
        <v>#N/A</v>
      </c>
      <c r="J853" s="169" t="str">
        <f>IF('Reported Performance Table'!D853="","",
  IF('Reported Performance Table'!E853="Yes",
   IF('Reported Performance Table'!F853="Premium","Premium_LUNA_CCT","LUNA_CCT"),
   IF('Reported Performance Table'!B853="Outdoor Luminaires",
    IF(OR('Reported Performance Table'!D853="Fuel Pump Canopy Luminaires",'Reported Performance Table'!D853="Sports Lighting"),
     IF('Reported Performance Table'!F853="Premium","Premium_Sports_and_Fuel_Pump_CCT", "Sports_and_Fuel_Pump_CCT"),
     IF('Reported Performance Table'!F853="Premium","Premium_Outdoor_CCT","Outdoor_CCT")),
    IF('Reported Performance Table'!F853="Premium","Premium_CCT","Reported_CCT"))))</f>
        <v/>
      </c>
      <c r="K853" t="str">
        <f>IF('Reported Performance Table'!D853="","",IF(J853="LUNA_CCT",VLOOKUP('Reported Performance Table'!D853,'Master List'!$B$45:$E$143,4,FALSE),"Reported_BUG"))</f>
        <v/>
      </c>
      <c r="L853" t="str">
        <f>IF('Reported Performance Table'!D853="","",IF(AND('Reported Performance Table'!$E853="Yes",OR('Reported Performance Table'!$D853='Master List'!$B$45,'Reported Performance Table'!$D853='Master List'!$B$46,'Reported Performance Table'!$D853='Master List'!$B$47,'Reported Performance Table'!$D853='Master List'!$B$49,'Reported Performance Table'!$D853='Master List'!$B$51,'Reported Performance Table'!$D853='Master List'!$B$115,'Reported Performance Table'!$D853='Master List'!$B$118,'Reported Performance Table'!$D853='Master List'!$B$142)),"LUNA_Dimming","Dimming_Capability_and_Range"))</f>
        <v/>
      </c>
    </row>
    <row r="854" spans="1:12" x14ac:dyDescent="0.3">
      <c r="A854" s="49">
        <v>861</v>
      </c>
      <c r="B854" s="50"/>
      <c r="D854" s="21" t="e">
        <f>VLOOKUP('Reported Performance Table'!C854,'Master List'!$B$22:$C$41,2,FALSE)</f>
        <v>#N/A</v>
      </c>
      <c r="E854" t="e">
        <f>VLOOKUP('Reported Performance Table'!D854,'Master List'!$B$45:$C$143,2,FALSE)</f>
        <v>#N/A</v>
      </c>
      <c r="F854" t="e">
        <f>VLOOKUP('Reported Performance Table'!C854,'Master List'!$B$22:$D$42,3,FALSE)</f>
        <v>#N/A</v>
      </c>
      <c r="G854" s="94" t="e">
        <f>VLOOKUP('Reported Performance Table'!B854,'Master List'!$B$11:$D$19,3,FALSE)</f>
        <v>#N/A</v>
      </c>
      <c r="H854" t="e">
        <f t="shared" si="13"/>
        <v>#N/A</v>
      </c>
      <c r="I854" t="e">
        <f>IF(VLOOKUP('Reported Performance Table'!D854,'Master List'!$B$45:$D$143,3,FALSE)="","No",VLOOKUP('Reported Performance Table'!D854,'Master List'!$B$45:$D$143,3,FALSE))</f>
        <v>#N/A</v>
      </c>
      <c r="J854" s="169" t="str">
        <f>IF('Reported Performance Table'!D854="","",
  IF('Reported Performance Table'!E854="Yes",
   IF('Reported Performance Table'!F854="Premium","Premium_LUNA_CCT","LUNA_CCT"),
   IF('Reported Performance Table'!B854="Outdoor Luminaires",
    IF(OR('Reported Performance Table'!D854="Fuel Pump Canopy Luminaires",'Reported Performance Table'!D854="Sports Lighting"),
     IF('Reported Performance Table'!F854="Premium","Premium_Sports_and_Fuel_Pump_CCT", "Sports_and_Fuel_Pump_CCT"),
     IF('Reported Performance Table'!F854="Premium","Premium_Outdoor_CCT","Outdoor_CCT")),
    IF('Reported Performance Table'!F854="Premium","Premium_CCT","Reported_CCT"))))</f>
        <v/>
      </c>
      <c r="K854" t="str">
        <f>IF('Reported Performance Table'!D854="","",IF(J854="LUNA_CCT",VLOOKUP('Reported Performance Table'!D854,'Master List'!$B$45:$E$143,4,FALSE),"Reported_BUG"))</f>
        <v/>
      </c>
      <c r="L854" t="str">
        <f>IF('Reported Performance Table'!D854="","",IF(AND('Reported Performance Table'!$E854="Yes",OR('Reported Performance Table'!$D854='Master List'!$B$45,'Reported Performance Table'!$D854='Master List'!$B$46,'Reported Performance Table'!$D854='Master List'!$B$47,'Reported Performance Table'!$D854='Master List'!$B$49,'Reported Performance Table'!$D854='Master List'!$B$51,'Reported Performance Table'!$D854='Master List'!$B$115,'Reported Performance Table'!$D854='Master List'!$B$118,'Reported Performance Table'!$D854='Master List'!$B$142)),"LUNA_Dimming","Dimming_Capability_and_Range"))</f>
        <v/>
      </c>
    </row>
    <row r="855" spans="1:12" x14ac:dyDescent="0.3">
      <c r="A855" s="49">
        <v>862</v>
      </c>
      <c r="B855" s="50"/>
      <c r="D855" s="21" t="e">
        <f>VLOOKUP('Reported Performance Table'!C855,'Master List'!$B$22:$C$41,2,FALSE)</f>
        <v>#N/A</v>
      </c>
      <c r="E855" t="e">
        <f>VLOOKUP('Reported Performance Table'!D855,'Master List'!$B$45:$C$143,2,FALSE)</f>
        <v>#N/A</v>
      </c>
      <c r="F855" t="e">
        <f>VLOOKUP('Reported Performance Table'!C855,'Master List'!$B$22:$D$42,3,FALSE)</f>
        <v>#N/A</v>
      </c>
      <c r="G855" s="94" t="e">
        <f>VLOOKUP('Reported Performance Table'!B855,'Master List'!$B$11:$D$19,3,FALSE)</f>
        <v>#N/A</v>
      </c>
      <c r="H855" t="e">
        <f t="shared" si="13"/>
        <v>#N/A</v>
      </c>
      <c r="I855" t="e">
        <f>IF(VLOOKUP('Reported Performance Table'!D855,'Master List'!$B$45:$D$143,3,FALSE)="","No",VLOOKUP('Reported Performance Table'!D855,'Master List'!$B$45:$D$143,3,FALSE))</f>
        <v>#N/A</v>
      </c>
      <c r="J855" s="169" t="str">
        <f>IF('Reported Performance Table'!D855="","",
  IF('Reported Performance Table'!E855="Yes",
   IF('Reported Performance Table'!F855="Premium","Premium_LUNA_CCT","LUNA_CCT"),
   IF('Reported Performance Table'!B855="Outdoor Luminaires",
    IF(OR('Reported Performance Table'!D855="Fuel Pump Canopy Luminaires",'Reported Performance Table'!D855="Sports Lighting"),
     IF('Reported Performance Table'!F855="Premium","Premium_Sports_and_Fuel_Pump_CCT", "Sports_and_Fuel_Pump_CCT"),
     IF('Reported Performance Table'!F855="Premium","Premium_Outdoor_CCT","Outdoor_CCT")),
    IF('Reported Performance Table'!F855="Premium","Premium_CCT","Reported_CCT"))))</f>
        <v/>
      </c>
      <c r="K855" t="str">
        <f>IF('Reported Performance Table'!D855="","",IF(J855="LUNA_CCT",VLOOKUP('Reported Performance Table'!D855,'Master List'!$B$45:$E$143,4,FALSE),"Reported_BUG"))</f>
        <v/>
      </c>
      <c r="L855" t="str">
        <f>IF('Reported Performance Table'!D855="","",IF(AND('Reported Performance Table'!$E855="Yes",OR('Reported Performance Table'!$D855='Master List'!$B$45,'Reported Performance Table'!$D855='Master List'!$B$46,'Reported Performance Table'!$D855='Master List'!$B$47,'Reported Performance Table'!$D855='Master List'!$B$49,'Reported Performance Table'!$D855='Master List'!$B$51,'Reported Performance Table'!$D855='Master List'!$B$115,'Reported Performance Table'!$D855='Master List'!$B$118,'Reported Performance Table'!$D855='Master List'!$B$142)),"LUNA_Dimming","Dimming_Capability_and_Range"))</f>
        <v/>
      </c>
    </row>
    <row r="856" spans="1:12" x14ac:dyDescent="0.3">
      <c r="A856" s="49">
        <v>863</v>
      </c>
      <c r="B856" s="50"/>
      <c r="D856" s="21" t="e">
        <f>VLOOKUP('Reported Performance Table'!C856,'Master List'!$B$22:$C$41,2,FALSE)</f>
        <v>#N/A</v>
      </c>
      <c r="E856" t="e">
        <f>VLOOKUP('Reported Performance Table'!D856,'Master List'!$B$45:$C$143,2,FALSE)</f>
        <v>#N/A</v>
      </c>
      <c r="F856" t="e">
        <f>VLOOKUP('Reported Performance Table'!C856,'Master List'!$B$22:$D$42,3,FALSE)</f>
        <v>#N/A</v>
      </c>
      <c r="G856" s="94" t="e">
        <f>VLOOKUP('Reported Performance Table'!B856,'Master List'!$B$11:$D$19,3,FALSE)</f>
        <v>#N/A</v>
      </c>
      <c r="H856" t="e">
        <f t="shared" si="13"/>
        <v>#N/A</v>
      </c>
      <c r="I856" t="e">
        <f>IF(VLOOKUP('Reported Performance Table'!D856,'Master List'!$B$45:$D$143,3,FALSE)="","No",VLOOKUP('Reported Performance Table'!D856,'Master List'!$B$45:$D$143,3,FALSE))</f>
        <v>#N/A</v>
      </c>
      <c r="J856" s="169" t="str">
        <f>IF('Reported Performance Table'!D856="","",
  IF('Reported Performance Table'!E856="Yes",
   IF('Reported Performance Table'!F856="Premium","Premium_LUNA_CCT","LUNA_CCT"),
   IF('Reported Performance Table'!B856="Outdoor Luminaires",
    IF(OR('Reported Performance Table'!D856="Fuel Pump Canopy Luminaires",'Reported Performance Table'!D856="Sports Lighting"),
     IF('Reported Performance Table'!F856="Premium","Premium_Sports_and_Fuel_Pump_CCT", "Sports_and_Fuel_Pump_CCT"),
     IF('Reported Performance Table'!F856="Premium","Premium_Outdoor_CCT","Outdoor_CCT")),
    IF('Reported Performance Table'!F856="Premium","Premium_CCT","Reported_CCT"))))</f>
        <v/>
      </c>
      <c r="K856" t="str">
        <f>IF('Reported Performance Table'!D856="","",IF(J856="LUNA_CCT",VLOOKUP('Reported Performance Table'!D856,'Master List'!$B$45:$E$143,4,FALSE),"Reported_BUG"))</f>
        <v/>
      </c>
      <c r="L856" t="str">
        <f>IF('Reported Performance Table'!D856="","",IF(AND('Reported Performance Table'!$E856="Yes",OR('Reported Performance Table'!$D856='Master List'!$B$45,'Reported Performance Table'!$D856='Master List'!$B$46,'Reported Performance Table'!$D856='Master List'!$B$47,'Reported Performance Table'!$D856='Master List'!$B$49,'Reported Performance Table'!$D856='Master List'!$B$51,'Reported Performance Table'!$D856='Master List'!$B$115,'Reported Performance Table'!$D856='Master List'!$B$118,'Reported Performance Table'!$D856='Master List'!$B$142)),"LUNA_Dimming","Dimming_Capability_and_Range"))</f>
        <v/>
      </c>
    </row>
    <row r="857" spans="1:12" x14ac:dyDescent="0.3">
      <c r="A857" s="49">
        <v>864</v>
      </c>
      <c r="B857" s="50"/>
      <c r="D857" s="21" t="e">
        <f>VLOOKUP('Reported Performance Table'!C857,'Master List'!$B$22:$C$41,2,FALSE)</f>
        <v>#N/A</v>
      </c>
      <c r="E857" t="e">
        <f>VLOOKUP('Reported Performance Table'!D857,'Master List'!$B$45:$C$143,2,FALSE)</f>
        <v>#N/A</v>
      </c>
      <c r="F857" t="e">
        <f>VLOOKUP('Reported Performance Table'!C857,'Master List'!$B$22:$D$42,3,FALSE)</f>
        <v>#N/A</v>
      </c>
      <c r="G857" s="94" t="e">
        <f>VLOOKUP('Reported Performance Table'!B857,'Master List'!$B$11:$D$19,3,FALSE)</f>
        <v>#N/A</v>
      </c>
      <c r="H857" t="e">
        <f t="shared" si="13"/>
        <v>#N/A</v>
      </c>
      <c r="I857" t="e">
        <f>IF(VLOOKUP('Reported Performance Table'!D857,'Master List'!$B$45:$D$143,3,FALSE)="","No",VLOOKUP('Reported Performance Table'!D857,'Master List'!$B$45:$D$143,3,FALSE))</f>
        <v>#N/A</v>
      </c>
      <c r="J857" s="169" t="str">
        <f>IF('Reported Performance Table'!D857="","",
  IF('Reported Performance Table'!E857="Yes",
   IF('Reported Performance Table'!F857="Premium","Premium_LUNA_CCT","LUNA_CCT"),
   IF('Reported Performance Table'!B857="Outdoor Luminaires",
    IF(OR('Reported Performance Table'!D857="Fuel Pump Canopy Luminaires",'Reported Performance Table'!D857="Sports Lighting"),
     IF('Reported Performance Table'!F857="Premium","Premium_Sports_and_Fuel_Pump_CCT", "Sports_and_Fuel_Pump_CCT"),
     IF('Reported Performance Table'!F857="Premium","Premium_Outdoor_CCT","Outdoor_CCT")),
    IF('Reported Performance Table'!F857="Premium","Premium_CCT","Reported_CCT"))))</f>
        <v/>
      </c>
      <c r="K857" t="str">
        <f>IF('Reported Performance Table'!D857="","",IF(J857="LUNA_CCT",VLOOKUP('Reported Performance Table'!D857,'Master List'!$B$45:$E$143,4,FALSE),"Reported_BUG"))</f>
        <v/>
      </c>
      <c r="L857" t="str">
        <f>IF('Reported Performance Table'!D857="","",IF(AND('Reported Performance Table'!$E857="Yes",OR('Reported Performance Table'!$D857='Master List'!$B$45,'Reported Performance Table'!$D857='Master List'!$B$46,'Reported Performance Table'!$D857='Master List'!$B$47,'Reported Performance Table'!$D857='Master List'!$B$49,'Reported Performance Table'!$D857='Master List'!$B$51,'Reported Performance Table'!$D857='Master List'!$B$115,'Reported Performance Table'!$D857='Master List'!$B$118,'Reported Performance Table'!$D857='Master List'!$B$142)),"LUNA_Dimming","Dimming_Capability_and_Range"))</f>
        <v/>
      </c>
    </row>
    <row r="858" spans="1:12" x14ac:dyDescent="0.3">
      <c r="A858" s="49">
        <v>865</v>
      </c>
      <c r="B858" s="50"/>
      <c r="D858" s="21" t="e">
        <f>VLOOKUP('Reported Performance Table'!C858,'Master List'!$B$22:$C$41,2,FALSE)</f>
        <v>#N/A</v>
      </c>
      <c r="E858" t="e">
        <f>VLOOKUP('Reported Performance Table'!D858,'Master List'!$B$45:$C$143,2,FALSE)</f>
        <v>#N/A</v>
      </c>
      <c r="F858" t="e">
        <f>VLOOKUP('Reported Performance Table'!C858,'Master List'!$B$22:$D$42,3,FALSE)</f>
        <v>#N/A</v>
      </c>
      <c r="G858" s="94" t="e">
        <f>VLOOKUP('Reported Performance Table'!B858,'Master List'!$B$11:$D$19,3,FALSE)</f>
        <v>#N/A</v>
      </c>
      <c r="H858" t="e">
        <f t="shared" si="13"/>
        <v>#N/A</v>
      </c>
      <c r="I858" t="e">
        <f>IF(VLOOKUP('Reported Performance Table'!D858,'Master List'!$B$45:$D$143,3,FALSE)="","No",VLOOKUP('Reported Performance Table'!D858,'Master List'!$B$45:$D$143,3,FALSE))</f>
        <v>#N/A</v>
      </c>
      <c r="J858" s="169" t="str">
        <f>IF('Reported Performance Table'!D858="","",
  IF('Reported Performance Table'!E858="Yes",
   IF('Reported Performance Table'!F858="Premium","Premium_LUNA_CCT","LUNA_CCT"),
   IF('Reported Performance Table'!B858="Outdoor Luminaires",
    IF(OR('Reported Performance Table'!D858="Fuel Pump Canopy Luminaires",'Reported Performance Table'!D858="Sports Lighting"),
     IF('Reported Performance Table'!F858="Premium","Premium_Sports_and_Fuel_Pump_CCT", "Sports_and_Fuel_Pump_CCT"),
     IF('Reported Performance Table'!F858="Premium","Premium_Outdoor_CCT","Outdoor_CCT")),
    IF('Reported Performance Table'!F858="Premium","Premium_CCT","Reported_CCT"))))</f>
        <v/>
      </c>
      <c r="K858" t="str">
        <f>IF('Reported Performance Table'!D858="","",IF(J858="LUNA_CCT",VLOOKUP('Reported Performance Table'!D858,'Master List'!$B$45:$E$143,4,FALSE),"Reported_BUG"))</f>
        <v/>
      </c>
      <c r="L858" t="str">
        <f>IF('Reported Performance Table'!D858="","",IF(AND('Reported Performance Table'!$E858="Yes",OR('Reported Performance Table'!$D858='Master List'!$B$45,'Reported Performance Table'!$D858='Master List'!$B$46,'Reported Performance Table'!$D858='Master List'!$B$47,'Reported Performance Table'!$D858='Master List'!$B$49,'Reported Performance Table'!$D858='Master List'!$B$51,'Reported Performance Table'!$D858='Master List'!$B$115,'Reported Performance Table'!$D858='Master List'!$B$118,'Reported Performance Table'!$D858='Master List'!$B$142)),"LUNA_Dimming","Dimming_Capability_and_Range"))</f>
        <v/>
      </c>
    </row>
    <row r="859" spans="1:12" x14ac:dyDescent="0.3">
      <c r="A859" s="49">
        <v>866</v>
      </c>
      <c r="B859" s="50"/>
      <c r="D859" s="21" t="e">
        <f>VLOOKUP('Reported Performance Table'!C859,'Master List'!$B$22:$C$41,2,FALSE)</f>
        <v>#N/A</v>
      </c>
      <c r="E859" t="e">
        <f>VLOOKUP('Reported Performance Table'!D859,'Master List'!$B$45:$C$143,2,FALSE)</f>
        <v>#N/A</v>
      </c>
      <c r="F859" t="e">
        <f>VLOOKUP('Reported Performance Table'!C859,'Master List'!$B$22:$D$42,3,FALSE)</f>
        <v>#N/A</v>
      </c>
      <c r="G859" s="94" t="e">
        <f>VLOOKUP('Reported Performance Table'!B859,'Master List'!$B$11:$D$19,3,FALSE)</f>
        <v>#N/A</v>
      </c>
      <c r="H859" t="e">
        <f t="shared" si="13"/>
        <v>#N/A</v>
      </c>
      <c r="I859" t="e">
        <f>IF(VLOOKUP('Reported Performance Table'!D859,'Master List'!$B$45:$D$143,3,FALSE)="","No",VLOOKUP('Reported Performance Table'!D859,'Master List'!$B$45:$D$143,3,FALSE))</f>
        <v>#N/A</v>
      </c>
      <c r="J859" s="169" t="str">
        <f>IF('Reported Performance Table'!D859="","",
  IF('Reported Performance Table'!E859="Yes",
   IF('Reported Performance Table'!F859="Premium","Premium_LUNA_CCT","LUNA_CCT"),
   IF('Reported Performance Table'!B859="Outdoor Luminaires",
    IF(OR('Reported Performance Table'!D859="Fuel Pump Canopy Luminaires",'Reported Performance Table'!D859="Sports Lighting"),
     IF('Reported Performance Table'!F859="Premium","Premium_Sports_and_Fuel_Pump_CCT", "Sports_and_Fuel_Pump_CCT"),
     IF('Reported Performance Table'!F859="Premium","Premium_Outdoor_CCT","Outdoor_CCT")),
    IF('Reported Performance Table'!F859="Premium","Premium_CCT","Reported_CCT"))))</f>
        <v/>
      </c>
      <c r="K859" t="str">
        <f>IF('Reported Performance Table'!D859="","",IF(J859="LUNA_CCT",VLOOKUP('Reported Performance Table'!D859,'Master List'!$B$45:$E$143,4,FALSE),"Reported_BUG"))</f>
        <v/>
      </c>
      <c r="L859" t="str">
        <f>IF('Reported Performance Table'!D859="","",IF(AND('Reported Performance Table'!$E859="Yes",OR('Reported Performance Table'!$D859='Master List'!$B$45,'Reported Performance Table'!$D859='Master List'!$B$46,'Reported Performance Table'!$D859='Master List'!$B$47,'Reported Performance Table'!$D859='Master List'!$B$49,'Reported Performance Table'!$D859='Master List'!$B$51,'Reported Performance Table'!$D859='Master List'!$B$115,'Reported Performance Table'!$D859='Master List'!$B$118,'Reported Performance Table'!$D859='Master List'!$B$142)),"LUNA_Dimming","Dimming_Capability_and_Range"))</f>
        <v/>
      </c>
    </row>
    <row r="860" spans="1:12" x14ac:dyDescent="0.3">
      <c r="A860" s="49">
        <v>867</v>
      </c>
      <c r="B860" s="50"/>
      <c r="D860" s="21" t="e">
        <f>VLOOKUP('Reported Performance Table'!C860,'Master List'!$B$22:$C$41,2,FALSE)</f>
        <v>#N/A</v>
      </c>
      <c r="E860" t="e">
        <f>VLOOKUP('Reported Performance Table'!D860,'Master List'!$B$45:$C$143,2,FALSE)</f>
        <v>#N/A</v>
      </c>
      <c r="F860" t="e">
        <f>VLOOKUP('Reported Performance Table'!C860,'Master List'!$B$22:$D$42,3,FALSE)</f>
        <v>#N/A</v>
      </c>
      <c r="G860" s="94" t="e">
        <f>VLOOKUP('Reported Performance Table'!B860,'Master List'!$B$11:$D$19,3,FALSE)</f>
        <v>#N/A</v>
      </c>
      <c r="H860" t="e">
        <f t="shared" si="13"/>
        <v>#N/A</v>
      </c>
      <c r="I860" t="e">
        <f>IF(VLOOKUP('Reported Performance Table'!D860,'Master List'!$B$45:$D$143,3,FALSE)="","No",VLOOKUP('Reported Performance Table'!D860,'Master List'!$B$45:$D$143,3,FALSE))</f>
        <v>#N/A</v>
      </c>
      <c r="J860" s="169" t="str">
        <f>IF('Reported Performance Table'!D860="","",
  IF('Reported Performance Table'!E860="Yes",
   IF('Reported Performance Table'!F860="Premium","Premium_LUNA_CCT","LUNA_CCT"),
   IF('Reported Performance Table'!B860="Outdoor Luminaires",
    IF(OR('Reported Performance Table'!D860="Fuel Pump Canopy Luminaires",'Reported Performance Table'!D860="Sports Lighting"),
     IF('Reported Performance Table'!F860="Premium","Premium_Sports_and_Fuel_Pump_CCT", "Sports_and_Fuel_Pump_CCT"),
     IF('Reported Performance Table'!F860="Premium","Premium_Outdoor_CCT","Outdoor_CCT")),
    IF('Reported Performance Table'!F860="Premium","Premium_CCT","Reported_CCT"))))</f>
        <v/>
      </c>
      <c r="K860" t="str">
        <f>IF('Reported Performance Table'!D860="","",IF(J860="LUNA_CCT",VLOOKUP('Reported Performance Table'!D860,'Master List'!$B$45:$E$143,4,FALSE),"Reported_BUG"))</f>
        <v/>
      </c>
      <c r="L860" t="str">
        <f>IF('Reported Performance Table'!D860="","",IF(AND('Reported Performance Table'!$E860="Yes",OR('Reported Performance Table'!$D860='Master List'!$B$45,'Reported Performance Table'!$D860='Master List'!$B$46,'Reported Performance Table'!$D860='Master List'!$B$47,'Reported Performance Table'!$D860='Master List'!$B$49,'Reported Performance Table'!$D860='Master List'!$B$51,'Reported Performance Table'!$D860='Master List'!$B$115,'Reported Performance Table'!$D860='Master List'!$B$118,'Reported Performance Table'!$D860='Master List'!$B$142)),"LUNA_Dimming","Dimming_Capability_and_Range"))</f>
        <v/>
      </c>
    </row>
    <row r="861" spans="1:12" x14ac:dyDescent="0.3">
      <c r="A861" s="49">
        <v>868</v>
      </c>
      <c r="B861" s="50"/>
      <c r="D861" s="21" t="e">
        <f>VLOOKUP('Reported Performance Table'!C861,'Master List'!$B$22:$C$41,2,FALSE)</f>
        <v>#N/A</v>
      </c>
      <c r="E861" t="e">
        <f>VLOOKUP('Reported Performance Table'!D861,'Master List'!$B$45:$C$143,2,FALSE)</f>
        <v>#N/A</v>
      </c>
      <c r="F861" t="e">
        <f>VLOOKUP('Reported Performance Table'!C861,'Master List'!$B$22:$D$42,3,FALSE)</f>
        <v>#N/A</v>
      </c>
      <c r="G861" s="94" t="e">
        <f>VLOOKUP('Reported Performance Table'!B861,'Master List'!$B$11:$D$19,3,FALSE)</f>
        <v>#N/A</v>
      </c>
      <c r="H861" t="e">
        <f t="shared" si="13"/>
        <v>#N/A</v>
      </c>
      <c r="I861" t="e">
        <f>IF(VLOOKUP('Reported Performance Table'!D861,'Master List'!$B$45:$D$143,3,FALSE)="","No",VLOOKUP('Reported Performance Table'!D861,'Master List'!$B$45:$D$143,3,FALSE))</f>
        <v>#N/A</v>
      </c>
      <c r="J861" s="169" t="str">
        <f>IF('Reported Performance Table'!D861="","",
  IF('Reported Performance Table'!E861="Yes",
   IF('Reported Performance Table'!F861="Premium","Premium_LUNA_CCT","LUNA_CCT"),
   IF('Reported Performance Table'!B861="Outdoor Luminaires",
    IF(OR('Reported Performance Table'!D861="Fuel Pump Canopy Luminaires",'Reported Performance Table'!D861="Sports Lighting"),
     IF('Reported Performance Table'!F861="Premium","Premium_Sports_and_Fuel_Pump_CCT", "Sports_and_Fuel_Pump_CCT"),
     IF('Reported Performance Table'!F861="Premium","Premium_Outdoor_CCT","Outdoor_CCT")),
    IF('Reported Performance Table'!F861="Premium","Premium_CCT","Reported_CCT"))))</f>
        <v/>
      </c>
      <c r="K861" t="str">
        <f>IF('Reported Performance Table'!D861="","",IF(J861="LUNA_CCT",VLOOKUP('Reported Performance Table'!D861,'Master List'!$B$45:$E$143,4,FALSE),"Reported_BUG"))</f>
        <v/>
      </c>
      <c r="L861" t="str">
        <f>IF('Reported Performance Table'!D861="","",IF(AND('Reported Performance Table'!$E861="Yes",OR('Reported Performance Table'!$D861='Master List'!$B$45,'Reported Performance Table'!$D861='Master List'!$B$46,'Reported Performance Table'!$D861='Master List'!$B$47,'Reported Performance Table'!$D861='Master List'!$B$49,'Reported Performance Table'!$D861='Master List'!$B$51,'Reported Performance Table'!$D861='Master List'!$B$115,'Reported Performance Table'!$D861='Master List'!$B$118,'Reported Performance Table'!$D861='Master List'!$B$142)),"LUNA_Dimming","Dimming_Capability_and_Range"))</f>
        <v/>
      </c>
    </row>
    <row r="862" spans="1:12" x14ac:dyDescent="0.3">
      <c r="A862" s="49">
        <v>869</v>
      </c>
      <c r="B862" s="50"/>
      <c r="D862" s="21" t="e">
        <f>VLOOKUP('Reported Performance Table'!C862,'Master List'!$B$22:$C$41,2,FALSE)</f>
        <v>#N/A</v>
      </c>
      <c r="E862" t="e">
        <f>VLOOKUP('Reported Performance Table'!D862,'Master List'!$B$45:$C$143,2,FALSE)</f>
        <v>#N/A</v>
      </c>
      <c r="F862" t="e">
        <f>VLOOKUP('Reported Performance Table'!C862,'Master List'!$B$22:$D$42,3,FALSE)</f>
        <v>#N/A</v>
      </c>
      <c r="G862" s="94" t="e">
        <f>VLOOKUP('Reported Performance Table'!B862,'Master List'!$B$11:$D$19,3,FALSE)</f>
        <v>#N/A</v>
      </c>
      <c r="H862" t="e">
        <f t="shared" si="13"/>
        <v>#N/A</v>
      </c>
      <c r="I862" t="e">
        <f>IF(VLOOKUP('Reported Performance Table'!D862,'Master List'!$B$45:$D$143,3,FALSE)="","No",VLOOKUP('Reported Performance Table'!D862,'Master List'!$B$45:$D$143,3,FALSE))</f>
        <v>#N/A</v>
      </c>
      <c r="J862" s="169" t="str">
        <f>IF('Reported Performance Table'!D862="","",
  IF('Reported Performance Table'!E862="Yes",
   IF('Reported Performance Table'!F862="Premium","Premium_LUNA_CCT","LUNA_CCT"),
   IF('Reported Performance Table'!B862="Outdoor Luminaires",
    IF(OR('Reported Performance Table'!D862="Fuel Pump Canopy Luminaires",'Reported Performance Table'!D862="Sports Lighting"),
     IF('Reported Performance Table'!F862="Premium","Premium_Sports_and_Fuel_Pump_CCT", "Sports_and_Fuel_Pump_CCT"),
     IF('Reported Performance Table'!F862="Premium","Premium_Outdoor_CCT","Outdoor_CCT")),
    IF('Reported Performance Table'!F862="Premium","Premium_CCT","Reported_CCT"))))</f>
        <v/>
      </c>
      <c r="K862" t="str">
        <f>IF('Reported Performance Table'!D862="","",IF(J862="LUNA_CCT",VLOOKUP('Reported Performance Table'!D862,'Master List'!$B$45:$E$143,4,FALSE),"Reported_BUG"))</f>
        <v/>
      </c>
      <c r="L862" t="str">
        <f>IF('Reported Performance Table'!D862="","",IF(AND('Reported Performance Table'!$E862="Yes",OR('Reported Performance Table'!$D862='Master List'!$B$45,'Reported Performance Table'!$D862='Master List'!$B$46,'Reported Performance Table'!$D862='Master List'!$B$47,'Reported Performance Table'!$D862='Master List'!$B$49,'Reported Performance Table'!$D862='Master List'!$B$51,'Reported Performance Table'!$D862='Master List'!$B$115,'Reported Performance Table'!$D862='Master List'!$B$118,'Reported Performance Table'!$D862='Master List'!$B$142)),"LUNA_Dimming","Dimming_Capability_and_Range"))</f>
        <v/>
      </c>
    </row>
    <row r="863" spans="1:12" x14ac:dyDescent="0.3">
      <c r="A863" s="49">
        <v>870</v>
      </c>
      <c r="B863" s="50"/>
      <c r="D863" s="21" t="e">
        <f>VLOOKUP('Reported Performance Table'!C863,'Master List'!$B$22:$C$41,2,FALSE)</f>
        <v>#N/A</v>
      </c>
      <c r="E863" t="e">
        <f>VLOOKUP('Reported Performance Table'!D863,'Master List'!$B$45:$C$143,2,FALSE)</f>
        <v>#N/A</v>
      </c>
      <c r="F863" t="e">
        <f>VLOOKUP('Reported Performance Table'!C863,'Master List'!$B$22:$D$42,3,FALSE)</f>
        <v>#N/A</v>
      </c>
      <c r="G863" s="94" t="e">
        <f>VLOOKUP('Reported Performance Table'!B863,'Master List'!$B$11:$D$19,3,FALSE)</f>
        <v>#N/A</v>
      </c>
      <c r="H863" t="e">
        <f t="shared" si="13"/>
        <v>#N/A</v>
      </c>
      <c r="I863" t="e">
        <f>IF(VLOOKUP('Reported Performance Table'!D863,'Master List'!$B$45:$D$143,3,FALSE)="","No",VLOOKUP('Reported Performance Table'!D863,'Master List'!$B$45:$D$143,3,FALSE))</f>
        <v>#N/A</v>
      </c>
      <c r="J863" s="169" t="str">
        <f>IF('Reported Performance Table'!D863="","",
  IF('Reported Performance Table'!E863="Yes",
   IF('Reported Performance Table'!F863="Premium","Premium_LUNA_CCT","LUNA_CCT"),
   IF('Reported Performance Table'!B863="Outdoor Luminaires",
    IF(OR('Reported Performance Table'!D863="Fuel Pump Canopy Luminaires",'Reported Performance Table'!D863="Sports Lighting"),
     IF('Reported Performance Table'!F863="Premium","Premium_Sports_and_Fuel_Pump_CCT", "Sports_and_Fuel_Pump_CCT"),
     IF('Reported Performance Table'!F863="Premium","Premium_Outdoor_CCT","Outdoor_CCT")),
    IF('Reported Performance Table'!F863="Premium","Premium_CCT","Reported_CCT"))))</f>
        <v/>
      </c>
      <c r="K863" t="str">
        <f>IF('Reported Performance Table'!D863="","",IF(J863="LUNA_CCT",VLOOKUP('Reported Performance Table'!D863,'Master List'!$B$45:$E$143,4,FALSE),"Reported_BUG"))</f>
        <v/>
      </c>
      <c r="L863" t="str">
        <f>IF('Reported Performance Table'!D863="","",IF(AND('Reported Performance Table'!$E863="Yes",OR('Reported Performance Table'!$D863='Master List'!$B$45,'Reported Performance Table'!$D863='Master List'!$B$46,'Reported Performance Table'!$D863='Master List'!$B$47,'Reported Performance Table'!$D863='Master List'!$B$49,'Reported Performance Table'!$D863='Master List'!$B$51,'Reported Performance Table'!$D863='Master List'!$B$115,'Reported Performance Table'!$D863='Master List'!$B$118,'Reported Performance Table'!$D863='Master List'!$B$142)),"LUNA_Dimming","Dimming_Capability_and_Range"))</f>
        <v/>
      </c>
    </row>
    <row r="864" spans="1:12" x14ac:dyDescent="0.3">
      <c r="A864" s="49">
        <v>871</v>
      </c>
      <c r="B864" s="50"/>
      <c r="D864" s="21" t="e">
        <f>VLOOKUP('Reported Performance Table'!C864,'Master List'!$B$22:$C$41,2,FALSE)</f>
        <v>#N/A</v>
      </c>
      <c r="E864" t="e">
        <f>VLOOKUP('Reported Performance Table'!D864,'Master List'!$B$45:$C$143,2,FALSE)</f>
        <v>#N/A</v>
      </c>
      <c r="F864" t="e">
        <f>VLOOKUP('Reported Performance Table'!C864,'Master List'!$B$22:$D$42,3,FALSE)</f>
        <v>#N/A</v>
      </c>
      <c r="G864" s="94" t="e">
        <f>VLOOKUP('Reported Performance Table'!B864,'Master List'!$B$11:$D$19,3,FALSE)</f>
        <v>#N/A</v>
      </c>
      <c r="H864" t="e">
        <f t="shared" si="13"/>
        <v>#N/A</v>
      </c>
      <c r="I864" t="e">
        <f>IF(VLOOKUP('Reported Performance Table'!D864,'Master List'!$B$45:$D$143,3,FALSE)="","No",VLOOKUP('Reported Performance Table'!D864,'Master List'!$B$45:$D$143,3,FALSE))</f>
        <v>#N/A</v>
      </c>
      <c r="J864" s="169" t="str">
        <f>IF('Reported Performance Table'!D864="","",
  IF('Reported Performance Table'!E864="Yes",
   IF('Reported Performance Table'!F864="Premium","Premium_LUNA_CCT","LUNA_CCT"),
   IF('Reported Performance Table'!B864="Outdoor Luminaires",
    IF(OR('Reported Performance Table'!D864="Fuel Pump Canopy Luminaires",'Reported Performance Table'!D864="Sports Lighting"),
     IF('Reported Performance Table'!F864="Premium","Premium_Sports_and_Fuel_Pump_CCT", "Sports_and_Fuel_Pump_CCT"),
     IF('Reported Performance Table'!F864="Premium","Premium_Outdoor_CCT","Outdoor_CCT")),
    IF('Reported Performance Table'!F864="Premium","Premium_CCT","Reported_CCT"))))</f>
        <v/>
      </c>
      <c r="K864" t="str">
        <f>IF('Reported Performance Table'!D864="","",IF(J864="LUNA_CCT",VLOOKUP('Reported Performance Table'!D864,'Master List'!$B$45:$E$143,4,FALSE),"Reported_BUG"))</f>
        <v/>
      </c>
      <c r="L864" t="str">
        <f>IF('Reported Performance Table'!D864="","",IF(AND('Reported Performance Table'!$E864="Yes",OR('Reported Performance Table'!$D864='Master List'!$B$45,'Reported Performance Table'!$D864='Master List'!$B$46,'Reported Performance Table'!$D864='Master List'!$B$47,'Reported Performance Table'!$D864='Master List'!$B$49,'Reported Performance Table'!$D864='Master List'!$B$51,'Reported Performance Table'!$D864='Master List'!$B$115,'Reported Performance Table'!$D864='Master List'!$B$118,'Reported Performance Table'!$D864='Master List'!$B$142)),"LUNA_Dimming","Dimming_Capability_and_Range"))</f>
        <v/>
      </c>
    </row>
    <row r="865" spans="1:12" x14ac:dyDescent="0.3">
      <c r="A865" s="49">
        <v>872</v>
      </c>
      <c r="B865" s="50"/>
      <c r="D865" s="21" t="e">
        <f>VLOOKUP('Reported Performance Table'!C865,'Master List'!$B$22:$C$41,2,FALSE)</f>
        <v>#N/A</v>
      </c>
      <c r="E865" t="e">
        <f>VLOOKUP('Reported Performance Table'!D865,'Master List'!$B$45:$C$143,2,FALSE)</f>
        <v>#N/A</v>
      </c>
      <c r="F865" t="e">
        <f>VLOOKUP('Reported Performance Table'!C865,'Master List'!$B$22:$D$42,3,FALSE)</f>
        <v>#N/A</v>
      </c>
      <c r="G865" s="94" t="e">
        <f>VLOOKUP('Reported Performance Table'!B865,'Master List'!$B$11:$D$19,3,FALSE)</f>
        <v>#N/A</v>
      </c>
      <c r="H865" t="e">
        <f t="shared" si="13"/>
        <v>#N/A</v>
      </c>
      <c r="I865" t="e">
        <f>IF(VLOOKUP('Reported Performance Table'!D865,'Master List'!$B$45:$D$143,3,FALSE)="","No",VLOOKUP('Reported Performance Table'!D865,'Master List'!$B$45:$D$143,3,FALSE))</f>
        <v>#N/A</v>
      </c>
      <c r="J865" s="169" t="str">
        <f>IF('Reported Performance Table'!D865="","",
  IF('Reported Performance Table'!E865="Yes",
   IF('Reported Performance Table'!F865="Premium","Premium_LUNA_CCT","LUNA_CCT"),
   IF('Reported Performance Table'!B865="Outdoor Luminaires",
    IF(OR('Reported Performance Table'!D865="Fuel Pump Canopy Luminaires",'Reported Performance Table'!D865="Sports Lighting"),
     IF('Reported Performance Table'!F865="Premium","Premium_Sports_and_Fuel_Pump_CCT", "Sports_and_Fuel_Pump_CCT"),
     IF('Reported Performance Table'!F865="Premium","Premium_Outdoor_CCT","Outdoor_CCT")),
    IF('Reported Performance Table'!F865="Premium","Premium_CCT","Reported_CCT"))))</f>
        <v/>
      </c>
      <c r="K865" t="str">
        <f>IF('Reported Performance Table'!D865="","",IF(J865="LUNA_CCT",VLOOKUP('Reported Performance Table'!D865,'Master List'!$B$45:$E$143,4,FALSE),"Reported_BUG"))</f>
        <v/>
      </c>
      <c r="L865" t="str">
        <f>IF('Reported Performance Table'!D865="","",IF(AND('Reported Performance Table'!$E865="Yes",OR('Reported Performance Table'!$D865='Master List'!$B$45,'Reported Performance Table'!$D865='Master List'!$B$46,'Reported Performance Table'!$D865='Master List'!$B$47,'Reported Performance Table'!$D865='Master List'!$B$49,'Reported Performance Table'!$D865='Master List'!$B$51,'Reported Performance Table'!$D865='Master List'!$B$115,'Reported Performance Table'!$D865='Master List'!$B$118,'Reported Performance Table'!$D865='Master List'!$B$142)),"LUNA_Dimming","Dimming_Capability_and_Range"))</f>
        <v/>
      </c>
    </row>
    <row r="866" spans="1:12" x14ac:dyDescent="0.3">
      <c r="A866" s="49">
        <v>873</v>
      </c>
      <c r="B866" s="50"/>
      <c r="D866" s="21" t="e">
        <f>VLOOKUP('Reported Performance Table'!C866,'Master List'!$B$22:$C$41,2,FALSE)</f>
        <v>#N/A</v>
      </c>
      <c r="E866" t="e">
        <f>VLOOKUP('Reported Performance Table'!D866,'Master List'!$B$45:$C$143,2,FALSE)</f>
        <v>#N/A</v>
      </c>
      <c r="F866" t="e">
        <f>VLOOKUP('Reported Performance Table'!C866,'Master List'!$B$22:$D$42,3,FALSE)</f>
        <v>#N/A</v>
      </c>
      <c r="G866" s="94" t="e">
        <f>VLOOKUP('Reported Performance Table'!B866,'Master List'!$B$11:$D$19,3,FALSE)</f>
        <v>#N/A</v>
      </c>
      <c r="H866" t="e">
        <f t="shared" si="13"/>
        <v>#N/A</v>
      </c>
      <c r="I866" t="e">
        <f>IF(VLOOKUP('Reported Performance Table'!D866,'Master List'!$B$45:$D$143,3,FALSE)="","No",VLOOKUP('Reported Performance Table'!D866,'Master List'!$B$45:$D$143,3,FALSE))</f>
        <v>#N/A</v>
      </c>
      <c r="J866" s="169" t="str">
        <f>IF('Reported Performance Table'!D866="","",
  IF('Reported Performance Table'!E866="Yes",
   IF('Reported Performance Table'!F866="Premium","Premium_LUNA_CCT","LUNA_CCT"),
   IF('Reported Performance Table'!B866="Outdoor Luminaires",
    IF(OR('Reported Performance Table'!D866="Fuel Pump Canopy Luminaires",'Reported Performance Table'!D866="Sports Lighting"),
     IF('Reported Performance Table'!F866="Premium","Premium_Sports_and_Fuel_Pump_CCT", "Sports_and_Fuel_Pump_CCT"),
     IF('Reported Performance Table'!F866="Premium","Premium_Outdoor_CCT","Outdoor_CCT")),
    IF('Reported Performance Table'!F866="Premium","Premium_CCT","Reported_CCT"))))</f>
        <v/>
      </c>
      <c r="K866" t="str">
        <f>IF('Reported Performance Table'!D866="","",IF(J866="LUNA_CCT",VLOOKUP('Reported Performance Table'!D866,'Master List'!$B$45:$E$143,4,FALSE),"Reported_BUG"))</f>
        <v/>
      </c>
      <c r="L866" t="str">
        <f>IF('Reported Performance Table'!D866="","",IF(AND('Reported Performance Table'!$E866="Yes",OR('Reported Performance Table'!$D866='Master List'!$B$45,'Reported Performance Table'!$D866='Master List'!$B$46,'Reported Performance Table'!$D866='Master List'!$B$47,'Reported Performance Table'!$D866='Master List'!$B$49,'Reported Performance Table'!$D866='Master List'!$B$51,'Reported Performance Table'!$D866='Master List'!$B$115,'Reported Performance Table'!$D866='Master List'!$B$118,'Reported Performance Table'!$D866='Master List'!$B$142)),"LUNA_Dimming","Dimming_Capability_and_Range"))</f>
        <v/>
      </c>
    </row>
    <row r="867" spans="1:12" x14ac:dyDescent="0.3">
      <c r="A867" s="49">
        <v>874</v>
      </c>
      <c r="B867" s="50"/>
      <c r="D867" s="21" t="e">
        <f>VLOOKUP('Reported Performance Table'!C867,'Master List'!$B$22:$C$41,2,FALSE)</f>
        <v>#N/A</v>
      </c>
      <c r="E867" t="e">
        <f>VLOOKUP('Reported Performance Table'!D867,'Master List'!$B$45:$C$143,2,FALSE)</f>
        <v>#N/A</v>
      </c>
      <c r="F867" t="e">
        <f>VLOOKUP('Reported Performance Table'!C867,'Master List'!$B$22:$D$42,3,FALSE)</f>
        <v>#N/A</v>
      </c>
      <c r="G867" s="94" t="e">
        <f>VLOOKUP('Reported Performance Table'!B867,'Master List'!$B$11:$D$19,3,FALSE)</f>
        <v>#N/A</v>
      </c>
      <c r="H867" t="e">
        <f t="shared" si="13"/>
        <v>#N/A</v>
      </c>
      <c r="I867" t="e">
        <f>IF(VLOOKUP('Reported Performance Table'!D867,'Master List'!$B$45:$D$143,3,FALSE)="","No",VLOOKUP('Reported Performance Table'!D867,'Master List'!$B$45:$D$143,3,FALSE))</f>
        <v>#N/A</v>
      </c>
      <c r="J867" s="169" t="str">
        <f>IF('Reported Performance Table'!D867="","",
  IF('Reported Performance Table'!E867="Yes",
   IF('Reported Performance Table'!F867="Premium","Premium_LUNA_CCT","LUNA_CCT"),
   IF('Reported Performance Table'!B867="Outdoor Luminaires",
    IF(OR('Reported Performance Table'!D867="Fuel Pump Canopy Luminaires",'Reported Performance Table'!D867="Sports Lighting"),
     IF('Reported Performance Table'!F867="Premium","Premium_Sports_and_Fuel_Pump_CCT", "Sports_and_Fuel_Pump_CCT"),
     IF('Reported Performance Table'!F867="Premium","Premium_Outdoor_CCT","Outdoor_CCT")),
    IF('Reported Performance Table'!F867="Premium","Premium_CCT","Reported_CCT"))))</f>
        <v/>
      </c>
      <c r="K867" t="str">
        <f>IF('Reported Performance Table'!D867="","",IF(J867="LUNA_CCT",VLOOKUP('Reported Performance Table'!D867,'Master List'!$B$45:$E$143,4,FALSE),"Reported_BUG"))</f>
        <v/>
      </c>
      <c r="L867" t="str">
        <f>IF('Reported Performance Table'!D867="","",IF(AND('Reported Performance Table'!$E867="Yes",OR('Reported Performance Table'!$D867='Master List'!$B$45,'Reported Performance Table'!$D867='Master List'!$B$46,'Reported Performance Table'!$D867='Master List'!$B$47,'Reported Performance Table'!$D867='Master List'!$B$49,'Reported Performance Table'!$D867='Master List'!$B$51,'Reported Performance Table'!$D867='Master List'!$B$115,'Reported Performance Table'!$D867='Master List'!$B$118,'Reported Performance Table'!$D867='Master List'!$B$142)),"LUNA_Dimming","Dimming_Capability_and_Range"))</f>
        <v/>
      </c>
    </row>
    <row r="868" spans="1:12" x14ac:dyDescent="0.3">
      <c r="A868" s="49">
        <v>875</v>
      </c>
      <c r="B868" s="50"/>
      <c r="D868" s="21" t="e">
        <f>VLOOKUP('Reported Performance Table'!C868,'Master List'!$B$22:$C$41,2,FALSE)</f>
        <v>#N/A</v>
      </c>
      <c r="E868" t="e">
        <f>VLOOKUP('Reported Performance Table'!D868,'Master List'!$B$45:$C$143,2,FALSE)</f>
        <v>#N/A</v>
      </c>
      <c r="F868" t="e">
        <f>VLOOKUP('Reported Performance Table'!C868,'Master List'!$B$22:$D$42,3,FALSE)</f>
        <v>#N/A</v>
      </c>
      <c r="G868" s="94" t="e">
        <f>VLOOKUP('Reported Performance Table'!B868,'Master List'!$B$11:$D$19,3,FALSE)</f>
        <v>#N/A</v>
      </c>
      <c r="H868" t="e">
        <f t="shared" si="13"/>
        <v>#N/A</v>
      </c>
      <c r="I868" t="e">
        <f>IF(VLOOKUP('Reported Performance Table'!D868,'Master List'!$B$45:$D$143,3,FALSE)="","No",VLOOKUP('Reported Performance Table'!D868,'Master List'!$B$45:$D$143,3,FALSE))</f>
        <v>#N/A</v>
      </c>
      <c r="J868" s="169" t="str">
        <f>IF('Reported Performance Table'!D868="","",
  IF('Reported Performance Table'!E868="Yes",
   IF('Reported Performance Table'!F868="Premium","Premium_LUNA_CCT","LUNA_CCT"),
   IF('Reported Performance Table'!B868="Outdoor Luminaires",
    IF(OR('Reported Performance Table'!D868="Fuel Pump Canopy Luminaires",'Reported Performance Table'!D868="Sports Lighting"),
     IF('Reported Performance Table'!F868="Premium","Premium_Sports_and_Fuel_Pump_CCT", "Sports_and_Fuel_Pump_CCT"),
     IF('Reported Performance Table'!F868="Premium","Premium_Outdoor_CCT","Outdoor_CCT")),
    IF('Reported Performance Table'!F868="Premium","Premium_CCT","Reported_CCT"))))</f>
        <v/>
      </c>
      <c r="K868" t="str">
        <f>IF('Reported Performance Table'!D868="","",IF(J868="LUNA_CCT",VLOOKUP('Reported Performance Table'!D868,'Master List'!$B$45:$E$143,4,FALSE),"Reported_BUG"))</f>
        <v/>
      </c>
      <c r="L868" t="str">
        <f>IF('Reported Performance Table'!D868="","",IF(AND('Reported Performance Table'!$E868="Yes",OR('Reported Performance Table'!$D868='Master List'!$B$45,'Reported Performance Table'!$D868='Master List'!$B$46,'Reported Performance Table'!$D868='Master List'!$B$47,'Reported Performance Table'!$D868='Master List'!$B$49,'Reported Performance Table'!$D868='Master List'!$B$51,'Reported Performance Table'!$D868='Master List'!$B$115,'Reported Performance Table'!$D868='Master List'!$B$118,'Reported Performance Table'!$D868='Master List'!$B$142)),"LUNA_Dimming","Dimming_Capability_and_Range"))</f>
        <v/>
      </c>
    </row>
    <row r="869" spans="1:12" x14ac:dyDescent="0.3">
      <c r="A869" s="49">
        <v>876</v>
      </c>
      <c r="B869" s="50"/>
      <c r="D869" s="21" t="e">
        <f>VLOOKUP('Reported Performance Table'!C869,'Master List'!$B$22:$C$41,2,FALSE)</f>
        <v>#N/A</v>
      </c>
      <c r="E869" t="e">
        <f>VLOOKUP('Reported Performance Table'!D869,'Master List'!$B$45:$C$143,2,FALSE)</f>
        <v>#N/A</v>
      </c>
      <c r="F869" t="e">
        <f>VLOOKUP('Reported Performance Table'!C869,'Master List'!$B$22:$D$42,3,FALSE)</f>
        <v>#N/A</v>
      </c>
      <c r="G869" s="94" t="e">
        <f>VLOOKUP('Reported Performance Table'!B869,'Master List'!$B$11:$D$19,3,FALSE)</f>
        <v>#N/A</v>
      </c>
      <c r="H869" t="e">
        <f t="shared" si="13"/>
        <v>#N/A</v>
      </c>
      <c r="I869" t="e">
        <f>IF(VLOOKUP('Reported Performance Table'!D869,'Master List'!$B$45:$D$143,3,FALSE)="","No",VLOOKUP('Reported Performance Table'!D869,'Master List'!$B$45:$D$143,3,FALSE))</f>
        <v>#N/A</v>
      </c>
      <c r="J869" s="169" t="str">
        <f>IF('Reported Performance Table'!D869="","",
  IF('Reported Performance Table'!E869="Yes",
   IF('Reported Performance Table'!F869="Premium","Premium_LUNA_CCT","LUNA_CCT"),
   IF('Reported Performance Table'!B869="Outdoor Luminaires",
    IF(OR('Reported Performance Table'!D869="Fuel Pump Canopy Luminaires",'Reported Performance Table'!D869="Sports Lighting"),
     IF('Reported Performance Table'!F869="Premium","Premium_Sports_and_Fuel_Pump_CCT", "Sports_and_Fuel_Pump_CCT"),
     IF('Reported Performance Table'!F869="Premium","Premium_Outdoor_CCT","Outdoor_CCT")),
    IF('Reported Performance Table'!F869="Premium","Premium_CCT","Reported_CCT"))))</f>
        <v/>
      </c>
      <c r="K869" t="str">
        <f>IF('Reported Performance Table'!D869="","",IF(J869="LUNA_CCT",VLOOKUP('Reported Performance Table'!D869,'Master List'!$B$45:$E$143,4,FALSE),"Reported_BUG"))</f>
        <v/>
      </c>
      <c r="L869" t="str">
        <f>IF('Reported Performance Table'!D869="","",IF(AND('Reported Performance Table'!$E869="Yes",OR('Reported Performance Table'!$D869='Master List'!$B$45,'Reported Performance Table'!$D869='Master List'!$B$46,'Reported Performance Table'!$D869='Master List'!$B$47,'Reported Performance Table'!$D869='Master List'!$B$49,'Reported Performance Table'!$D869='Master List'!$B$51,'Reported Performance Table'!$D869='Master List'!$B$115,'Reported Performance Table'!$D869='Master List'!$B$118,'Reported Performance Table'!$D869='Master List'!$B$142)),"LUNA_Dimming","Dimming_Capability_and_Range"))</f>
        <v/>
      </c>
    </row>
    <row r="870" spans="1:12" x14ac:dyDescent="0.3">
      <c r="A870" s="49">
        <v>877</v>
      </c>
      <c r="B870" s="50"/>
      <c r="D870" s="21" t="e">
        <f>VLOOKUP('Reported Performance Table'!C870,'Master List'!$B$22:$C$41,2,FALSE)</f>
        <v>#N/A</v>
      </c>
      <c r="E870" t="e">
        <f>VLOOKUP('Reported Performance Table'!D870,'Master List'!$B$45:$C$143,2,FALSE)</f>
        <v>#N/A</v>
      </c>
      <c r="F870" t="e">
        <f>VLOOKUP('Reported Performance Table'!C870,'Master List'!$B$22:$D$42,3,FALSE)</f>
        <v>#N/A</v>
      </c>
      <c r="G870" s="94" t="e">
        <f>VLOOKUP('Reported Performance Table'!B870,'Master List'!$B$11:$D$19,3,FALSE)</f>
        <v>#N/A</v>
      </c>
      <c r="H870" t="e">
        <f t="shared" si="13"/>
        <v>#N/A</v>
      </c>
      <c r="I870" t="e">
        <f>IF(VLOOKUP('Reported Performance Table'!D870,'Master List'!$B$45:$D$143,3,FALSE)="","No",VLOOKUP('Reported Performance Table'!D870,'Master List'!$B$45:$D$143,3,FALSE))</f>
        <v>#N/A</v>
      </c>
      <c r="J870" s="169" t="str">
        <f>IF('Reported Performance Table'!D870="","",
  IF('Reported Performance Table'!E870="Yes",
   IF('Reported Performance Table'!F870="Premium","Premium_LUNA_CCT","LUNA_CCT"),
   IF('Reported Performance Table'!B870="Outdoor Luminaires",
    IF(OR('Reported Performance Table'!D870="Fuel Pump Canopy Luminaires",'Reported Performance Table'!D870="Sports Lighting"),
     IF('Reported Performance Table'!F870="Premium","Premium_Sports_and_Fuel_Pump_CCT", "Sports_and_Fuel_Pump_CCT"),
     IF('Reported Performance Table'!F870="Premium","Premium_Outdoor_CCT","Outdoor_CCT")),
    IF('Reported Performance Table'!F870="Premium","Premium_CCT","Reported_CCT"))))</f>
        <v/>
      </c>
      <c r="K870" t="str">
        <f>IF('Reported Performance Table'!D870="","",IF(J870="LUNA_CCT",VLOOKUP('Reported Performance Table'!D870,'Master List'!$B$45:$E$143,4,FALSE),"Reported_BUG"))</f>
        <v/>
      </c>
      <c r="L870" t="str">
        <f>IF('Reported Performance Table'!D870="","",IF(AND('Reported Performance Table'!$E870="Yes",OR('Reported Performance Table'!$D870='Master List'!$B$45,'Reported Performance Table'!$D870='Master List'!$B$46,'Reported Performance Table'!$D870='Master List'!$B$47,'Reported Performance Table'!$D870='Master List'!$B$49,'Reported Performance Table'!$D870='Master List'!$B$51,'Reported Performance Table'!$D870='Master List'!$B$115,'Reported Performance Table'!$D870='Master List'!$B$118,'Reported Performance Table'!$D870='Master List'!$B$142)),"LUNA_Dimming","Dimming_Capability_and_Range"))</f>
        <v/>
      </c>
    </row>
    <row r="871" spans="1:12" x14ac:dyDescent="0.3">
      <c r="A871" s="49">
        <v>878</v>
      </c>
      <c r="B871" s="50"/>
      <c r="D871" s="21" t="e">
        <f>VLOOKUP('Reported Performance Table'!C871,'Master List'!$B$22:$C$41,2,FALSE)</f>
        <v>#N/A</v>
      </c>
      <c r="E871" t="e">
        <f>VLOOKUP('Reported Performance Table'!D871,'Master List'!$B$45:$C$143,2,FALSE)</f>
        <v>#N/A</v>
      </c>
      <c r="F871" t="e">
        <f>VLOOKUP('Reported Performance Table'!C871,'Master List'!$B$22:$D$42,3,FALSE)</f>
        <v>#N/A</v>
      </c>
      <c r="G871" s="94" t="e">
        <f>VLOOKUP('Reported Performance Table'!B871,'Master List'!$B$11:$D$19,3,FALSE)</f>
        <v>#N/A</v>
      </c>
      <c r="H871" t="e">
        <f t="shared" si="13"/>
        <v>#N/A</v>
      </c>
      <c r="I871" t="e">
        <f>IF(VLOOKUP('Reported Performance Table'!D871,'Master List'!$B$45:$D$143,3,FALSE)="","No",VLOOKUP('Reported Performance Table'!D871,'Master List'!$B$45:$D$143,3,FALSE))</f>
        <v>#N/A</v>
      </c>
      <c r="J871" s="169" t="str">
        <f>IF('Reported Performance Table'!D871="","",
  IF('Reported Performance Table'!E871="Yes",
   IF('Reported Performance Table'!F871="Premium","Premium_LUNA_CCT","LUNA_CCT"),
   IF('Reported Performance Table'!B871="Outdoor Luminaires",
    IF(OR('Reported Performance Table'!D871="Fuel Pump Canopy Luminaires",'Reported Performance Table'!D871="Sports Lighting"),
     IF('Reported Performance Table'!F871="Premium","Premium_Sports_and_Fuel_Pump_CCT", "Sports_and_Fuel_Pump_CCT"),
     IF('Reported Performance Table'!F871="Premium","Premium_Outdoor_CCT","Outdoor_CCT")),
    IF('Reported Performance Table'!F871="Premium","Premium_CCT","Reported_CCT"))))</f>
        <v/>
      </c>
      <c r="K871" t="str">
        <f>IF('Reported Performance Table'!D871="","",IF(J871="LUNA_CCT",VLOOKUP('Reported Performance Table'!D871,'Master List'!$B$45:$E$143,4,FALSE),"Reported_BUG"))</f>
        <v/>
      </c>
      <c r="L871" t="str">
        <f>IF('Reported Performance Table'!D871="","",IF(AND('Reported Performance Table'!$E871="Yes",OR('Reported Performance Table'!$D871='Master List'!$B$45,'Reported Performance Table'!$D871='Master List'!$B$46,'Reported Performance Table'!$D871='Master List'!$B$47,'Reported Performance Table'!$D871='Master List'!$B$49,'Reported Performance Table'!$D871='Master List'!$B$51,'Reported Performance Table'!$D871='Master List'!$B$115,'Reported Performance Table'!$D871='Master List'!$B$118,'Reported Performance Table'!$D871='Master List'!$B$142)),"LUNA_Dimming","Dimming_Capability_and_Range"))</f>
        <v/>
      </c>
    </row>
    <row r="872" spans="1:12" x14ac:dyDescent="0.3">
      <c r="A872" s="49">
        <v>879</v>
      </c>
      <c r="B872" s="50"/>
      <c r="D872" s="21" t="e">
        <f>VLOOKUP('Reported Performance Table'!C872,'Master List'!$B$22:$C$41,2,FALSE)</f>
        <v>#N/A</v>
      </c>
      <c r="E872" t="e">
        <f>VLOOKUP('Reported Performance Table'!D872,'Master List'!$B$45:$C$143,2,FALSE)</f>
        <v>#N/A</v>
      </c>
      <c r="F872" t="e">
        <f>VLOOKUP('Reported Performance Table'!C872,'Master List'!$B$22:$D$42,3,FALSE)</f>
        <v>#N/A</v>
      </c>
      <c r="G872" s="94" t="e">
        <f>VLOOKUP('Reported Performance Table'!B872,'Master List'!$B$11:$D$19,3,FALSE)</f>
        <v>#N/A</v>
      </c>
      <c r="H872" t="e">
        <f t="shared" si="13"/>
        <v>#N/A</v>
      </c>
      <c r="I872" t="e">
        <f>IF(VLOOKUP('Reported Performance Table'!D872,'Master List'!$B$45:$D$143,3,FALSE)="","No",VLOOKUP('Reported Performance Table'!D872,'Master List'!$B$45:$D$143,3,FALSE))</f>
        <v>#N/A</v>
      </c>
      <c r="J872" s="169" t="str">
        <f>IF('Reported Performance Table'!D872="","",
  IF('Reported Performance Table'!E872="Yes",
   IF('Reported Performance Table'!F872="Premium","Premium_LUNA_CCT","LUNA_CCT"),
   IF('Reported Performance Table'!B872="Outdoor Luminaires",
    IF(OR('Reported Performance Table'!D872="Fuel Pump Canopy Luminaires",'Reported Performance Table'!D872="Sports Lighting"),
     IF('Reported Performance Table'!F872="Premium","Premium_Sports_and_Fuel_Pump_CCT", "Sports_and_Fuel_Pump_CCT"),
     IF('Reported Performance Table'!F872="Premium","Premium_Outdoor_CCT","Outdoor_CCT")),
    IF('Reported Performance Table'!F872="Premium","Premium_CCT","Reported_CCT"))))</f>
        <v/>
      </c>
      <c r="K872" t="str">
        <f>IF('Reported Performance Table'!D872="","",IF(J872="LUNA_CCT",VLOOKUP('Reported Performance Table'!D872,'Master List'!$B$45:$E$143,4,FALSE),"Reported_BUG"))</f>
        <v/>
      </c>
      <c r="L872" t="str">
        <f>IF('Reported Performance Table'!D872="","",IF(AND('Reported Performance Table'!$E872="Yes",OR('Reported Performance Table'!$D872='Master List'!$B$45,'Reported Performance Table'!$D872='Master List'!$B$46,'Reported Performance Table'!$D872='Master List'!$B$47,'Reported Performance Table'!$D872='Master List'!$B$49,'Reported Performance Table'!$D872='Master List'!$B$51,'Reported Performance Table'!$D872='Master List'!$B$115,'Reported Performance Table'!$D872='Master List'!$B$118,'Reported Performance Table'!$D872='Master List'!$B$142)),"LUNA_Dimming","Dimming_Capability_and_Range"))</f>
        <v/>
      </c>
    </row>
    <row r="873" spans="1:12" x14ac:dyDescent="0.3">
      <c r="A873" s="49">
        <v>880</v>
      </c>
      <c r="B873" s="50"/>
      <c r="D873" s="21" t="e">
        <f>VLOOKUP('Reported Performance Table'!C873,'Master List'!$B$22:$C$41,2,FALSE)</f>
        <v>#N/A</v>
      </c>
      <c r="E873" t="e">
        <f>VLOOKUP('Reported Performance Table'!D873,'Master List'!$B$45:$C$143,2,FALSE)</f>
        <v>#N/A</v>
      </c>
      <c r="F873" t="e">
        <f>VLOOKUP('Reported Performance Table'!C873,'Master List'!$B$22:$D$42,3,FALSE)</f>
        <v>#N/A</v>
      </c>
      <c r="G873" s="94" t="e">
        <f>VLOOKUP('Reported Performance Table'!B873,'Master List'!$B$11:$D$19,3,FALSE)</f>
        <v>#N/A</v>
      </c>
      <c r="H873" t="e">
        <f t="shared" si="13"/>
        <v>#N/A</v>
      </c>
      <c r="I873" t="e">
        <f>IF(VLOOKUP('Reported Performance Table'!D873,'Master List'!$B$45:$D$143,3,FALSE)="","No",VLOOKUP('Reported Performance Table'!D873,'Master List'!$B$45:$D$143,3,FALSE))</f>
        <v>#N/A</v>
      </c>
      <c r="J873" s="169" t="str">
        <f>IF('Reported Performance Table'!D873="","",
  IF('Reported Performance Table'!E873="Yes",
   IF('Reported Performance Table'!F873="Premium","Premium_LUNA_CCT","LUNA_CCT"),
   IF('Reported Performance Table'!B873="Outdoor Luminaires",
    IF(OR('Reported Performance Table'!D873="Fuel Pump Canopy Luminaires",'Reported Performance Table'!D873="Sports Lighting"),
     IF('Reported Performance Table'!F873="Premium","Premium_Sports_and_Fuel_Pump_CCT", "Sports_and_Fuel_Pump_CCT"),
     IF('Reported Performance Table'!F873="Premium","Premium_Outdoor_CCT","Outdoor_CCT")),
    IF('Reported Performance Table'!F873="Premium","Premium_CCT","Reported_CCT"))))</f>
        <v/>
      </c>
      <c r="K873" t="str">
        <f>IF('Reported Performance Table'!D873="","",IF(J873="LUNA_CCT",VLOOKUP('Reported Performance Table'!D873,'Master List'!$B$45:$E$143,4,FALSE),"Reported_BUG"))</f>
        <v/>
      </c>
      <c r="L873" t="str">
        <f>IF('Reported Performance Table'!D873="","",IF(AND('Reported Performance Table'!$E873="Yes",OR('Reported Performance Table'!$D873='Master List'!$B$45,'Reported Performance Table'!$D873='Master List'!$B$46,'Reported Performance Table'!$D873='Master List'!$B$47,'Reported Performance Table'!$D873='Master List'!$B$49,'Reported Performance Table'!$D873='Master List'!$B$51,'Reported Performance Table'!$D873='Master List'!$B$115,'Reported Performance Table'!$D873='Master List'!$B$118,'Reported Performance Table'!$D873='Master List'!$B$142)),"LUNA_Dimming","Dimming_Capability_and_Range"))</f>
        <v/>
      </c>
    </row>
    <row r="874" spans="1:12" x14ac:dyDescent="0.3">
      <c r="A874" s="49">
        <v>881</v>
      </c>
      <c r="B874" s="50"/>
      <c r="D874" s="21" t="e">
        <f>VLOOKUP('Reported Performance Table'!C874,'Master List'!$B$22:$C$41,2,FALSE)</f>
        <v>#N/A</v>
      </c>
      <c r="E874" t="e">
        <f>VLOOKUP('Reported Performance Table'!D874,'Master List'!$B$45:$C$143,2,FALSE)</f>
        <v>#N/A</v>
      </c>
      <c r="F874" t="e">
        <f>VLOOKUP('Reported Performance Table'!C874,'Master List'!$B$22:$D$42,3,FALSE)</f>
        <v>#N/A</v>
      </c>
      <c r="G874" s="94" t="e">
        <f>VLOOKUP('Reported Performance Table'!B874,'Master List'!$B$11:$D$19,3,FALSE)</f>
        <v>#N/A</v>
      </c>
      <c r="H874" t="e">
        <f t="shared" si="13"/>
        <v>#N/A</v>
      </c>
      <c r="I874" t="e">
        <f>IF(VLOOKUP('Reported Performance Table'!D874,'Master List'!$B$45:$D$143,3,FALSE)="","No",VLOOKUP('Reported Performance Table'!D874,'Master List'!$B$45:$D$143,3,FALSE))</f>
        <v>#N/A</v>
      </c>
      <c r="J874" s="169" t="str">
        <f>IF('Reported Performance Table'!D874="","",
  IF('Reported Performance Table'!E874="Yes",
   IF('Reported Performance Table'!F874="Premium","Premium_LUNA_CCT","LUNA_CCT"),
   IF('Reported Performance Table'!B874="Outdoor Luminaires",
    IF(OR('Reported Performance Table'!D874="Fuel Pump Canopy Luminaires",'Reported Performance Table'!D874="Sports Lighting"),
     IF('Reported Performance Table'!F874="Premium","Premium_Sports_and_Fuel_Pump_CCT", "Sports_and_Fuel_Pump_CCT"),
     IF('Reported Performance Table'!F874="Premium","Premium_Outdoor_CCT","Outdoor_CCT")),
    IF('Reported Performance Table'!F874="Premium","Premium_CCT","Reported_CCT"))))</f>
        <v/>
      </c>
      <c r="K874" t="str">
        <f>IF('Reported Performance Table'!D874="","",IF(J874="LUNA_CCT",VLOOKUP('Reported Performance Table'!D874,'Master List'!$B$45:$E$143,4,FALSE),"Reported_BUG"))</f>
        <v/>
      </c>
      <c r="L874" t="str">
        <f>IF('Reported Performance Table'!D874="","",IF(AND('Reported Performance Table'!$E874="Yes",OR('Reported Performance Table'!$D874='Master List'!$B$45,'Reported Performance Table'!$D874='Master List'!$B$46,'Reported Performance Table'!$D874='Master List'!$B$47,'Reported Performance Table'!$D874='Master List'!$B$49,'Reported Performance Table'!$D874='Master List'!$B$51,'Reported Performance Table'!$D874='Master List'!$B$115,'Reported Performance Table'!$D874='Master List'!$B$118,'Reported Performance Table'!$D874='Master List'!$B$142)),"LUNA_Dimming","Dimming_Capability_and_Range"))</f>
        <v/>
      </c>
    </row>
    <row r="875" spans="1:12" x14ac:dyDescent="0.3">
      <c r="A875" s="49">
        <v>882</v>
      </c>
      <c r="B875" s="50"/>
      <c r="D875" s="21" t="e">
        <f>VLOOKUP('Reported Performance Table'!C875,'Master List'!$B$22:$C$41,2,FALSE)</f>
        <v>#N/A</v>
      </c>
      <c r="E875" t="e">
        <f>VLOOKUP('Reported Performance Table'!D875,'Master List'!$B$45:$C$143,2,FALSE)</f>
        <v>#N/A</v>
      </c>
      <c r="F875" t="e">
        <f>VLOOKUP('Reported Performance Table'!C875,'Master List'!$B$22:$D$42,3,FALSE)</f>
        <v>#N/A</v>
      </c>
      <c r="G875" s="94" t="e">
        <f>VLOOKUP('Reported Performance Table'!B875,'Master List'!$B$11:$D$19,3,FALSE)</f>
        <v>#N/A</v>
      </c>
      <c r="H875" t="e">
        <f t="shared" si="13"/>
        <v>#N/A</v>
      </c>
      <c r="I875" t="e">
        <f>IF(VLOOKUP('Reported Performance Table'!D875,'Master List'!$B$45:$D$143,3,FALSE)="","No",VLOOKUP('Reported Performance Table'!D875,'Master List'!$B$45:$D$143,3,FALSE))</f>
        <v>#N/A</v>
      </c>
      <c r="J875" s="169" t="str">
        <f>IF('Reported Performance Table'!D875="","",
  IF('Reported Performance Table'!E875="Yes",
   IF('Reported Performance Table'!F875="Premium","Premium_LUNA_CCT","LUNA_CCT"),
   IF('Reported Performance Table'!B875="Outdoor Luminaires",
    IF(OR('Reported Performance Table'!D875="Fuel Pump Canopy Luminaires",'Reported Performance Table'!D875="Sports Lighting"),
     IF('Reported Performance Table'!F875="Premium","Premium_Sports_and_Fuel_Pump_CCT", "Sports_and_Fuel_Pump_CCT"),
     IF('Reported Performance Table'!F875="Premium","Premium_Outdoor_CCT","Outdoor_CCT")),
    IF('Reported Performance Table'!F875="Premium","Premium_CCT","Reported_CCT"))))</f>
        <v/>
      </c>
      <c r="K875" t="str">
        <f>IF('Reported Performance Table'!D875="","",IF(J875="LUNA_CCT",VLOOKUP('Reported Performance Table'!D875,'Master List'!$B$45:$E$143,4,FALSE),"Reported_BUG"))</f>
        <v/>
      </c>
      <c r="L875" t="str">
        <f>IF('Reported Performance Table'!D875="","",IF(AND('Reported Performance Table'!$E875="Yes",OR('Reported Performance Table'!$D875='Master List'!$B$45,'Reported Performance Table'!$D875='Master List'!$B$46,'Reported Performance Table'!$D875='Master List'!$B$47,'Reported Performance Table'!$D875='Master List'!$B$49,'Reported Performance Table'!$D875='Master List'!$B$51,'Reported Performance Table'!$D875='Master List'!$B$115,'Reported Performance Table'!$D875='Master List'!$B$118,'Reported Performance Table'!$D875='Master List'!$B$142)),"LUNA_Dimming","Dimming_Capability_and_Range"))</f>
        <v/>
      </c>
    </row>
    <row r="876" spans="1:12" x14ac:dyDescent="0.3">
      <c r="A876" s="49">
        <v>883</v>
      </c>
      <c r="B876" s="50"/>
      <c r="D876" s="21" t="e">
        <f>VLOOKUP('Reported Performance Table'!C876,'Master List'!$B$22:$C$41,2,FALSE)</f>
        <v>#N/A</v>
      </c>
      <c r="E876" t="e">
        <f>VLOOKUP('Reported Performance Table'!D876,'Master List'!$B$45:$C$143,2,FALSE)</f>
        <v>#N/A</v>
      </c>
      <c r="F876" t="e">
        <f>VLOOKUP('Reported Performance Table'!C876,'Master List'!$B$22:$D$42,3,FALSE)</f>
        <v>#N/A</v>
      </c>
      <c r="G876" s="94" t="e">
        <f>VLOOKUP('Reported Performance Table'!B876,'Master List'!$B$11:$D$19,3,FALSE)</f>
        <v>#N/A</v>
      </c>
      <c r="H876" t="e">
        <f t="shared" si="13"/>
        <v>#N/A</v>
      </c>
      <c r="I876" t="e">
        <f>IF(VLOOKUP('Reported Performance Table'!D876,'Master List'!$B$45:$D$143,3,FALSE)="","No",VLOOKUP('Reported Performance Table'!D876,'Master List'!$B$45:$D$143,3,FALSE))</f>
        <v>#N/A</v>
      </c>
      <c r="J876" s="169" t="str">
        <f>IF('Reported Performance Table'!D876="","",
  IF('Reported Performance Table'!E876="Yes",
   IF('Reported Performance Table'!F876="Premium","Premium_LUNA_CCT","LUNA_CCT"),
   IF('Reported Performance Table'!B876="Outdoor Luminaires",
    IF(OR('Reported Performance Table'!D876="Fuel Pump Canopy Luminaires",'Reported Performance Table'!D876="Sports Lighting"),
     IF('Reported Performance Table'!F876="Premium","Premium_Sports_and_Fuel_Pump_CCT", "Sports_and_Fuel_Pump_CCT"),
     IF('Reported Performance Table'!F876="Premium","Premium_Outdoor_CCT","Outdoor_CCT")),
    IF('Reported Performance Table'!F876="Premium","Premium_CCT","Reported_CCT"))))</f>
        <v/>
      </c>
      <c r="K876" t="str">
        <f>IF('Reported Performance Table'!D876="","",IF(J876="LUNA_CCT",VLOOKUP('Reported Performance Table'!D876,'Master List'!$B$45:$E$143,4,FALSE),"Reported_BUG"))</f>
        <v/>
      </c>
      <c r="L876" t="str">
        <f>IF('Reported Performance Table'!D876="","",IF(AND('Reported Performance Table'!$E876="Yes",OR('Reported Performance Table'!$D876='Master List'!$B$45,'Reported Performance Table'!$D876='Master List'!$B$46,'Reported Performance Table'!$D876='Master List'!$B$47,'Reported Performance Table'!$D876='Master List'!$B$49,'Reported Performance Table'!$D876='Master List'!$B$51,'Reported Performance Table'!$D876='Master List'!$B$115,'Reported Performance Table'!$D876='Master List'!$B$118,'Reported Performance Table'!$D876='Master List'!$B$142)),"LUNA_Dimming","Dimming_Capability_and_Range"))</f>
        <v/>
      </c>
    </row>
    <row r="877" spans="1:12" x14ac:dyDescent="0.3">
      <c r="A877" s="49">
        <v>884</v>
      </c>
      <c r="B877" s="50"/>
      <c r="D877" s="21" t="e">
        <f>VLOOKUP('Reported Performance Table'!C877,'Master List'!$B$22:$C$41,2,FALSE)</f>
        <v>#N/A</v>
      </c>
      <c r="E877" t="e">
        <f>VLOOKUP('Reported Performance Table'!D877,'Master List'!$B$45:$C$143,2,FALSE)</f>
        <v>#N/A</v>
      </c>
      <c r="F877" t="e">
        <f>VLOOKUP('Reported Performance Table'!C877,'Master List'!$B$22:$D$42,3,FALSE)</f>
        <v>#N/A</v>
      </c>
      <c r="G877" s="94" t="e">
        <f>VLOOKUP('Reported Performance Table'!B877,'Master List'!$B$11:$D$19,3,FALSE)</f>
        <v>#N/A</v>
      </c>
      <c r="H877" t="e">
        <f t="shared" si="13"/>
        <v>#N/A</v>
      </c>
      <c r="I877" t="e">
        <f>IF(VLOOKUP('Reported Performance Table'!D877,'Master List'!$B$45:$D$143,3,FALSE)="","No",VLOOKUP('Reported Performance Table'!D877,'Master List'!$B$45:$D$143,3,FALSE))</f>
        <v>#N/A</v>
      </c>
      <c r="J877" s="169" t="str">
        <f>IF('Reported Performance Table'!D877="","",
  IF('Reported Performance Table'!E877="Yes",
   IF('Reported Performance Table'!F877="Premium","Premium_LUNA_CCT","LUNA_CCT"),
   IF('Reported Performance Table'!B877="Outdoor Luminaires",
    IF(OR('Reported Performance Table'!D877="Fuel Pump Canopy Luminaires",'Reported Performance Table'!D877="Sports Lighting"),
     IF('Reported Performance Table'!F877="Premium","Premium_Sports_and_Fuel_Pump_CCT", "Sports_and_Fuel_Pump_CCT"),
     IF('Reported Performance Table'!F877="Premium","Premium_Outdoor_CCT","Outdoor_CCT")),
    IF('Reported Performance Table'!F877="Premium","Premium_CCT","Reported_CCT"))))</f>
        <v/>
      </c>
      <c r="K877" t="str">
        <f>IF('Reported Performance Table'!D877="","",IF(J877="LUNA_CCT",VLOOKUP('Reported Performance Table'!D877,'Master List'!$B$45:$E$143,4,FALSE),"Reported_BUG"))</f>
        <v/>
      </c>
      <c r="L877" t="str">
        <f>IF('Reported Performance Table'!D877="","",IF(AND('Reported Performance Table'!$E877="Yes",OR('Reported Performance Table'!$D877='Master List'!$B$45,'Reported Performance Table'!$D877='Master List'!$B$46,'Reported Performance Table'!$D877='Master List'!$B$47,'Reported Performance Table'!$D877='Master List'!$B$49,'Reported Performance Table'!$D877='Master List'!$B$51,'Reported Performance Table'!$D877='Master List'!$B$115,'Reported Performance Table'!$D877='Master List'!$B$118,'Reported Performance Table'!$D877='Master List'!$B$142)),"LUNA_Dimming","Dimming_Capability_and_Range"))</f>
        <v/>
      </c>
    </row>
    <row r="878" spans="1:12" x14ac:dyDescent="0.3">
      <c r="A878" s="49">
        <v>885</v>
      </c>
      <c r="B878" s="50"/>
      <c r="D878" s="21" t="e">
        <f>VLOOKUP('Reported Performance Table'!C878,'Master List'!$B$22:$C$41,2,FALSE)</f>
        <v>#N/A</v>
      </c>
      <c r="E878" t="e">
        <f>VLOOKUP('Reported Performance Table'!D878,'Master List'!$B$45:$C$143,2,FALSE)</f>
        <v>#N/A</v>
      </c>
      <c r="F878" t="e">
        <f>VLOOKUP('Reported Performance Table'!C878,'Master List'!$B$22:$D$42,3,FALSE)</f>
        <v>#N/A</v>
      </c>
      <c r="G878" s="94" t="e">
        <f>VLOOKUP('Reported Performance Table'!B878,'Master List'!$B$11:$D$19,3,FALSE)</f>
        <v>#N/A</v>
      </c>
      <c r="H878" t="e">
        <f t="shared" si="13"/>
        <v>#N/A</v>
      </c>
      <c r="I878" t="e">
        <f>IF(VLOOKUP('Reported Performance Table'!D878,'Master List'!$B$45:$D$143,3,FALSE)="","No",VLOOKUP('Reported Performance Table'!D878,'Master List'!$B$45:$D$143,3,FALSE))</f>
        <v>#N/A</v>
      </c>
      <c r="J878" s="169" t="str">
        <f>IF('Reported Performance Table'!D878="","",
  IF('Reported Performance Table'!E878="Yes",
   IF('Reported Performance Table'!F878="Premium","Premium_LUNA_CCT","LUNA_CCT"),
   IF('Reported Performance Table'!B878="Outdoor Luminaires",
    IF(OR('Reported Performance Table'!D878="Fuel Pump Canopy Luminaires",'Reported Performance Table'!D878="Sports Lighting"),
     IF('Reported Performance Table'!F878="Premium","Premium_Sports_and_Fuel_Pump_CCT", "Sports_and_Fuel_Pump_CCT"),
     IF('Reported Performance Table'!F878="Premium","Premium_Outdoor_CCT","Outdoor_CCT")),
    IF('Reported Performance Table'!F878="Premium","Premium_CCT","Reported_CCT"))))</f>
        <v/>
      </c>
      <c r="K878" t="str">
        <f>IF('Reported Performance Table'!D878="","",IF(J878="LUNA_CCT",VLOOKUP('Reported Performance Table'!D878,'Master List'!$B$45:$E$143,4,FALSE),"Reported_BUG"))</f>
        <v/>
      </c>
      <c r="L878" t="str">
        <f>IF('Reported Performance Table'!D878="","",IF(AND('Reported Performance Table'!$E878="Yes",OR('Reported Performance Table'!$D878='Master List'!$B$45,'Reported Performance Table'!$D878='Master List'!$B$46,'Reported Performance Table'!$D878='Master List'!$B$47,'Reported Performance Table'!$D878='Master List'!$B$49,'Reported Performance Table'!$D878='Master List'!$B$51,'Reported Performance Table'!$D878='Master List'!$B$115,'Reported Performance Table'!$D878='Master List'!$B$118,'Reported Performance Table'!$D878='Master List'!$B$142)),"LUNA_Dimming","Dimming_Capability_and_Range"))</f>
        <v/>
      </c>
    </row>
    <row r="879" spans="1:12" x14ac:dyDescent="0.3">
      <c r="A879" s="49">
        <v>886</v>
      </c>
      <c r="B879" s="50"/>
      <c r="D879" s="21" t="e">
        <f>VLOOKUP('Reported Performance Table'!C879,'Master List'!$B$22:$C$41,2,FALSE)</f>
        <v>#N/A</v>
      </c>
      <c r="E879" t="e">
        <f>VLOOKUP('Reported Performance Table'!D879,'Master List'!$B$45:$C$143,2,FALSE)</f>
        <v>#N/A</v>
      </c>
      <c r="F879" t="e">
        <f>VLOOKUP('Reported Performance Table'!C879,'Master List'!$B$22:$D$42,3,FALSE)</f>
        <v>#N/A</v>
      </c>
      <c r="G879" s="94" t="e">
        <f>VLOOKUP('Reported Performance Table'!B879,'Master List'!$B$11:$D$19,3,FALSE)</f>
        <v>#N/A</v>
      </c>
      <c r="H879" t="e">
        <f t="shared" si="13"/>
        <v>#N/A</v>
      </c>
      <c r="I879" t="e">
        <f>IF(VLOOKUP('Reported Performance Table'!D879,'Master List'!$B$45:$D$143,3,FALSE)="","No",VLOOKUP('Reported Performance Table'!D879,'Master List'!$B$45:$D$143,3,FALSE))</f>
        <v>#N/A</v>
      </c>
      <c r="J879" s="169" t="str">
        <f>IF('Reported Performance Table'!D879="","",
  IF('Reported Performance Table'!E879="Yes",
   IF('Reported Performance Table'!F879="Premium","Premium_LUNA_CCT","LUNA_CCT"),
   IF('Reported Performance Table'!B879="Outdoor Luminaires",
    IF(OR('Reported Performance Table'!D879="Fuel Pump Canopy Luminaires",'Reported Performance Table'!D879="Sports Lighting"),
     IF('Reported Performance Table'!F879="Premium","Premium_Sports_and_Fuel_Pump_CCT", "Sports_and_Fuel_Pump_CCT"),
     IF('Reported Performance Table'!F879="Premium","Premium_Outdoor_CCT","Outdoor_CCT")),
    IF('Reported Performance Table'!F879="Premium","Premium_CCT","Reported_CCT"))))</f>
        <v/>
      </c>
      <c r="K879" t="str">
        <f>IF('Reported Performance Table'!D879="","",IF(J879="LUNA_CCT",VLOOKUP('Reported Performance Table'!D879,'Master List'!$B$45:$E$143,4,FALSE),"Reported_BUG"))</f>
        <v/>
      </c>
      <c r="L879" t="str">
        <f>IF('Reported Performance Table'!D879="","",IF(AND('Reported Performance Table'!$E879="Yes",OR('Reported Performance Table'!$D879='Master List'!$B$45,'Reported Performance Table'!$D879='Master List'!$B$46,'Reported Performance Table'!$D879='Master List'!$B$47,'Reported Performance Table'!$D879='Master List'!$B$49,'Reported Performance Table'!$D879='Master List'!$B$51,'Reported Performance Table'!$D879='Master List'!$B$115,'Reported Performance Table'!$D879='Master List'!$B$118,'Reported Performance Table'!$D879='Master List'!$B$142)),"LUNA_Dimming","Dimming_Capability_and_Range"))</f>
        <v/>
      </c>
    </row>
    <row r="880" spans="1:12" x14ac:dyDescent="0.3">
      <c r="A880" s="49">
        <v>887</v>
      </c>
      <c r="B880" s="50"/>
      <c r="D880" s="21" t="e">
        <f>VLOOKUP('Reported Performance Table'!C880,'Master List'!$B$22:$C$41,2,FALSE)</f>
        <v>#N/A</v>
      </c>
      <c r="E880" t="e">
        <f>VLOOKUP('Reported Performance Table'!D880,'Master List'!$B$45:$C$143,2,FALSE)</f>
        <v>#N/A</v>
      </c>
      <c r="F880" t="e">
        <f>VLOOKUP('Reported Performance Table'!C880,'Master List'!$B$22:$D$42,3,FALSE)</f>
        <v>#N/A</v>
      </c>
      <c r="G880" s="94" t="e">
        <f>VLOOKUP('Reported Performance Table'!B880,'Master List'!$B$11:$D$19,3,FALSE)</f>
        <v>#N/A</v>
      </c>
      <c r="H880" t="e">
        <f t="shared" si="13"/>
        <v>#N/A</v>
      </c>
      <c r="I880" t="e">
        <f>IF(VLOOKUP('Reported Performance Table'!D880,'Master List'!$B$45:$D$143,3,FALSE)="","No",VLOOKUP('Reported Performance Table'!D880,'Master List'!$B$45:$D$143,3,FALSE))</f>
        <v>#N/A</v>
      </c>
      <c r="J880" s="169" t="str">
        <f>IF('Reported Performance Table'!D880="","",
  IF('Reported Performance Table'!E880="Yes",
   IF('Reported Performance Table'!F880="Premium","Premium_LUNA_CCT","LUNA_CCT"),
   IF('Reported Performance Table'!B880="Outdoor Luminaires",
    IF(OR('Reported Performance Table'!D880="Fuel Pump Canopy Luminaires",'Reported Performance Table'!D880="Sports Lighting"),
     IF('Reported Performance Table'!F880="Premium","Premium_Sports_and_Fuel_Pump_CCT", "Sports_and_Fuel_Pump_CCT"),
     IF('Reported Performance Table'!F880="Premium","Premium_Outdoor_CCT","Outdoor_CCT")),
    IF('Reported Performance Table'!F880="Premium","Premium_CCT","Reported_CCT"))))</f>
        <v/>
      </c>
      <c r="K880" t="str">
        <f>IF('Reported Performance Table'!D880="","",IF(J880="LUNA_CCT",VLOOKUP('Reported Performance Table'!D880,'Master List'!$B$45:$E$143,4,FALSE),"Reported_BUG"))</f>
        <v/>
      </c>
      <c r="L880" t="str">
        <f>IF('Reported Performance Table'!D880="","",IF(AND('Reported Performance Table'!$E880="Yes",OR('Reported Performance Table'!$D880='Master List'!$B$45,'Reported Performance Table'!$D880='Master List'!$B$46,'Reported Performance Table'!$D880='Master List'!$B$47,'Reported Performance Table'!$D880='Master List'!$B$49,'Reported Performance Table'!$D880='Master List'!$B$51,'Reported Performance Table'!$D880='Master List'!$B$115,'Reported Performance Table'!$D880='Master List'!$B$118,'Reported Performance Table'!$D880='Master List'!$B$142)),"LUNA_Dimming","Dimming_Capability_and_Range"))</f>
        <v/>
      </c>
    </row>
    <row r="881" spans="1:12" x14ac:dyDescent="0.3">
      <c r="A881" s="49">
        <v>888</v>
      </c>
      <c r="B881" s="50"/>
      <c r="D881" s="21" t="e">
        <f>VLOOKUP('Reported Performance Table'!C881,'Master List'!$B$22:$C$41,2,FALSE)</f>
        <v>#N/A</v>
      </c>
      <c r="E881" t="e">
        <f>VLOOKUP('Reported Performance Table'!D881,'Master List'!$B$45:$C$143,2,FALSE)</f>
        <v>#N/A</v>
      </c>
      <c r="F881" t="e">
        <f>VLOOKUP('Reported Performance Table'!C881,'Master List'!$B$22:$D$42,3,FALSE)</f>
        <v>#N/A</v>
      </c>
      <c r="G881" s="94" t="e">
        <f>VLOOKUP('Reported Performance Table'!B881,'Master List'!$B$11:$D$19,3,FALSE)</f>
        <v>#N/A</v>
      </c>
      <c r="H881" t="e">
        <f t="shared" si="13"/>
        <v>#N/A</v>
      </c>
      <c r="I881" t="e">
        <f>IF(VLOOKUP('Reported Performance Table'!D881,'Master List'!$B$45:$D$143,3,FALSE)="","No",VLOOKUP('Reported Performance Table'!D881,'Master List'!$B$45:$D$143,3,FALSE))</f>
        <v>#N/A</v>
      </c>
      <c r="J881" s="169" t="str">
        <f>IF('Reported Performance Table'!D881="","",
  IF('Reported Performance Table'!E881="Yes",
   IF('Reported Performance Table'!F881="Premium","Premium_LUNA_CCT","LUNA_CCT"),
   IF('Reported Performance Table'!B881="Outdoor Luminaires",
    IF(OR('Reported Performance Table'!D881="Fuel Pump Canopy Luminaires",'Reported Performance Table'!D881="Sports Lighting"),
     IF('Reported Performance Table'!F881="Premium","Premium_Sports_and_Fuel_Pump_CCT", "Sports_and_Fuel_Pump_CCT"),
     IF('Reported Performance Table'!F881="Premium","Premium_Outdoor_CCT","Outdoor_CCT")),
    IF('Reported Performance Table'!F881="Premium","Premium_CCT","Reported_CCT"))))</f>
        <v/>
      </c>
      <c r="K881" t="str">
        <f>IF('Reported Performance Table'!D881="","",IF(J881="LUNA_CCT",VLOOKUP('Reported Performance Table'!D881,'Master List'!$B$45:$E$143,4,FALSE),"Reported_BUG"))</f>
        <v/>
      </c>
      <c r="L881" t="str">
        <f>IF('Reported Performance Table'!D881="","",IF(AND('Reported Performance Table'!$E881="Yes",OR('Reported Performance Table'!$D881='Master List'!$B$45,'Reported Performance Table'!$D881='Master List'!$B$46,'Reported Performance Table'!$D881='Master List'!$B$47,'Reported Performance Table'!$D881='Master List'!$B$49,'Reported Performance Table'!$D881='Master List'!$B$51,'Reported Performance Table'!$D881='Master List'!$B$115,'Reported Performance Table'!$D881='Master List'!$B$118,'Reported Performance Table'!$D881='Master List'!$B$142)),"LUNA_Dimming","Dimming_Capability_and_Range"))</f>
        <v/>
      </c>
    </row>
    <row r="882" spans="1:12" x14ac:dyDescent="0.3">
      <c r="A882" s="49">
        <v>889</v>
      </c>
      <c r="B882" s="50"/>
      <c r="D882" s="21" t="e">
        <f>VLOOKUP('Reported Performance Table'!C882,'Master List'!$B$22:$C$41,2,FALSE)</f>
        <v>#N/A</v>
      </c>
      <c r="E882" t="e">
        <f>VLOOKUP('Reported Performance Table'!D882,'Master List'!$B$45:$C$143,2,FALSE)</f>
        <v>#N/A</v>
      </c>
      <c r="F882" t="e">
        <f>VLOOKUP('Reported Performance Table'!C882,'Master List'!$B$22:$D$42,3,FALSE)</f>
        <v>#N/A</v>
      </c>
      <c r="G882" s="94" t="e">
        <f>VLOOKUP('Reported Performance Table'!B882,'Master List'!$B$11:$D$19,3,FALSE)</f>
        <v>#N/A</v>
      </c>
      <c r="H882" t="e">
        <f t="shared" si="13"/>
        <v>#N/A</v>
      </c>
      <c r="I882" t="e">
        <f>IF(VLOOKUP('Reported Performance Table'!D882,'Master List'!$B$45:$D$143,3,FALSE)="","No",VLOOKUP('Reported Performance Table'!D882,'Master List'!$B$45:$D$143,3,FALSE))</f>
        <v>#N/A</v>
      </c>
      <c r="J882" s="169" t="str">
        <f>IF('Reported Performance Table'!D882="","",
  IF('Reported Performance Table'!E882="Yes",
   IF('Reported Performance Table'!F882="Premium","Premium_LUNA_CCT","LUNA_CCT"),
   IF('Reported Performance Table'!B882="Outdoor Luminaires",
    IF(OR('Reported Performance Table'!D882="Fuel Pump Canopy Luminaires",'Reported Performance Table'!D882="Sports Lighting"),
     IF('Reported Performance Table'!F882="Premium","Premium_Sports_and_Fuel_Pump_CCT", "Sports_and_Fuel_Pump_CCT"),
     IF('Reported Performance Table'!F882="Premium","Premium_Outdoor_CCT","Outdoor_CCT")),
    IF('Reported Performance Table'!F882="Premium","Premium_CCT","Reported_CCT"))))</f>
        <v/>
      </c>
      <c r="K882" t="str">
        <f>IF('Reported Performance Table'!D882="","",IF(J882="LUNA_CCT",VLOOKUP('Reported Performance Table'!D882,'Master List'!$B$45:$E$143,4,FALSE),"Reported_BUG"))</f>
        <v/>
      </c>
      <c r="L882" t="str">
        <f>IF('Reported Performance Table'!D882="","",IF(AND('Reported Performance Table'!$E882="Yes",OR('Reported Performance Table'!$D882='Master List'!$B$45,'Reported Performance Table'!$D882='Master List'!$B$46,'Reported Performance Table'!$D882='Master List'!$B$47,'Reported Performance Table'!$D882='Master List'!$B$49,'Reported Performance Table'!$D882='Master List'!$B$51,'Reported Performance Table'!$D882='Master List'!$B$115,'Reported Performance Table'!$D882='Master List'!$B$118,'Reported Performance Table'!$D882='Master List'!$B$142)),"LUNA_Dimming","Dimming_Capability_and_Range"))</f>
        <v/>
      </c>
    </row>
    <row r="883" spans="1:12" x14ac:dyDescent="0.3">
      <c r="A883" s="49">
        <v>890</v>
      </c>
      <c r="B883" s="50"/>
      <c r="D883" s="21" t="e">
        <f>VLOOKUP('Reported Performance Table'!C883,'Master List'!$B$22:$C$41,2,FALSE)</f>
        <v>#N/A</v>
      </c>
      <c r="E883" t="e">
        <f>VLOOKUP('Reported Performance Table'!D883,'Master List'!$B$45:$C$143,2,FALSE)</f>
        <v>#N/A</v>
      </c>
      <c r="F883" t="e">
        <f>VLOOKUP('Reported Performance Table'!C883,'Master List'!$B$22:$D$42,3,FALSE)</f>
        <v>#N/A</v>
      </c>
      <c r="G883" s="94" t="e">
        <f>VLOOKUP('Reported Performance Table'!B883,'Master List'!$B$11:$D$19,3,FALSE)</f>
        <v>#N/A</v>
      </c>
      <c r="H883" t="e">
        <f t="shared" si="13"/>
        <v>#N/A</v>
      </c>
      <c r="I883" t="e">
        <f>IF(VLOOKUP('Reported Performance Table'!D883,'Master List'!$B$45:$D$143,3,FALSE)="","No",VLOOKUP('Reported Performance Table'!D883,'Master List'!$B$45:$D$143,3,FALSE))</f>
        <v>#N/A</v>
      </c>
      <c r="J883" s="169" t="str">
        <f>IF('Reported Performance Table'!D883="","",
  IF('Reported Performance Table'!E883="Yes",
   IF('Reported Performance Table'!F883="Premium","Premium_LUNA_CCT","LUNA_CCT"),
   IF('Reported Performance Table'!B883="Outdoor Luminaires",
    IF(OR('Reported Performance Table'!D883="Fuel Pump Canopy Luminaires",'Reported Performance Table'!D883="Sports Lighting"),
     IF('Reported Performance Table'!F883="Premium","Premium_Sports_and_Fuel_Pump_CCT", "Sports_and_Fuel_Pump_CCT"),
     IF('Reported Performance Table'!F883="Premium","Premium_Outdoor_CCT","Outdoor_CCT")),
    IF('Reported Performance Table'!F883="Premium","Premium_CCT","Reported_CCT"))))</f>
        <v/>
      </c>
      <c r="K883" t="str">
        <f>IF('Reported Performance Table'!D883="","",IF(J883="LUNA_CCT",VLOOKUP('Reported Performance Table'!D883,'Master List'!$B$45:$E$143,4,FALSE),"Reported_BUG"))</f>
        <v/>
      </c>
      <c r="L883" t="str">
        <f>IF('Reported Performance Table'!D883="","",IF(AND('Reported Performance Table'!$E883="Yes",OR('Reported Performance Table'!$D883='Master List'!$B$45,'Reported Performance Table'!$D883='Master List'!$B$46,'Reported Performance Table'!$D883='Master List'!$B$47,'Reported Performance Table'!$D883='Master List'!$B$49,'Reported Performance Table'!$D883='Master List'!$B$51,'Reported Performance Table'!$D883='Master List'!$B$115,'Reported Performance Table'!$D883='Master List'!$B$118,'Reported Performance Table'!$D883='Master List'!$B$142)),"LUNA_Dimming","Dimming_Capability_and_Range"))</f>
        <v/>
      </c>
    </row>
    <row r="884" spans="1:12" x14ac:dyDescent="0.3">
      <c r="A884" s="49">
        <v>891</v>
      </c>
      <c r="B884" s="50"/>
      <c r="D884" s="21" t="e">
        <f>VLOOKUP('Reported Performance Table'!C884,'Master List'!$B$22:$C$41,2,FALSE)</f>
        <v>#N/A</v>
      </c>
      <c r="E884" t="e">
        <f>VLOOKUP('Reported Performance Table'!D884,'Master List'!$B$45:$C$143,2,FALSE)</f>
        <v>#N/A</v>
      </c>
      <c r="F884" t="e">
        <f>VLOOKUP('Reported Performance Table'!C884,'Master List'!$B$22:$D$42,3,FALSE)</f>
        <v>#N/A</v>
      </c>
      <c r="G884" s="94" t="e">
        <f>VLOOKUP('Reported Performance Table'!B884,'Master List'!$B$11:$D$19,3,FALSE)</f>
        <v>#N/A</v>
      </c>
      <c r="H884" t="e">
        <f t="shared" si="13"/>
        <v>#N/A</v>
      </c>
      <c r="I884" t="e">
        <f>IF(VLOOKUP('Reported Performance Table'!D884,'Master List'!$B$45:$D$143,3,FALSE)="","No",VLOOKUP('Reported Performance Table'!D884,'Master List'!$B$45:$D$143,3,FALSE))</f>
        <v>#N/A</v>
      </c>
      <c r="J884" s="169" t="str">
        <f>IF('Reported Performance Table'!D884="","",
  IF('Reported Performance Table'!E884="Yes",
   IF('Reported Performance Table'!F884="Premium","Premium_LUNA_CCT","LUNA_CCT"),
   IF('Reported Performance Table'!B884="Outdoor Luminaires",
    IF(OR('Reported Performance Table'!D884="Fuel Pump Canopy Luminaires",'Reported Performance Table'!D884="Sports Lighting"),
     IF('Reported Performance Table'!F884="Premium","Premium_Sports_and_Fuel_Pump_CCT", "Sports_and_Fuel_Pump_CCT"),
     IF('Reported Performance Table'!F884="Premium","Premium_Outdoor_CCT","Outdoor_CCT")),
    IF('Reported Performance Table'!F884="Premium","Premium_CCT","Reported_CCT"))))</f>
        <v/>
      </c>
      <c r="K884" t="str">
        <f>IF('Reported Performance Table'!D884="","",IF(J884="LUNA_CCT",VLOOKUP('Reported Performance Table'!D884,'Master List'!$B$45:$E$143,4,FALSE),"Reported_BUG"))</f>
        <v/>
      </c>
      <c r="L884" t="str">
        <f>IF('Reported Performance Table'!D884="","",IF(AND('Reported Performance Table'!$E884="Yes",OR('Reported Performance Table'!$D884='Master List'!$B$45,'Reported Performance Table'!$D884='Master List'!$B$46,'Reported Performance Table'!$D884='Master List'!$B$47,'Reported Performance Table'!$D884='Master List'!$B$49,'Reported Performance Table'!$D884='Master List'!$B$51,'Reported Performance Table'!$D884='Master List'!$B$115,'Reported Performance Table'!$D884='Master List'!$B$118,'Reported Performance Table'!$D884='Master List'!$B$142)),"LUNA_Dimming","Dimming_Capability_and_Range"))</f>
        <v/>
      </c>
    </row>
    <row r="885" spans="1:12" x14ac:dyDescent="0.3">
      <c r="A885" s="49">
        <v>892</v>
      </c>
      <c r="B885" s="50"/>
      <c r="D885" s="21" t="e">
        <f>VLOOKUP('Reported Performance Table'!C885,'Master List'!$B$22:$C$41,2,FALSE)</f>
        <v>#N/A</v>
      </c>
      <c r="E885" t="e">
        <f>VLOOKUP('Reported Performance Table'!D885,'Master List'!$B$45:$C$143,2,FALSE)</f>
        <v>#N/A</v>
      </c>
      <c r="F885" t="e">
        <f>VLOOKUP('Reported Performance Table'!C885,'Master List'!$B$22:$D$42,3,FALSE)</f>
        <v>#N/A</v>
      </c>
      <c r="G885" s="94" t="e">
        <f>VLOOKUP('Reported Performance Table'!B885,'Master List'!$B$11:$D$19,3,FALSE)</f>
        <v>#N/A</v>
      </c>
      <c r="H885" t="e">
        <f t="shared" si="13"/>
        <v>#N/A</v>
      </c>
      <c r="I885" t="e">
        <f>IF(VLOOKUP('Reported Performance Table'!D885,'Master List'!$B$45:$D$143,3,FALSE)="","No",VLOOKUP('Reported Performance Table'!D885,'Master List'!$B$45:$D$143,3,FALSE))</f>
        <v>#N/A</v>
      </c>
      <c r="J885" s="169" t="str">
        <f>IF('Reported Performance Table'!D885="","",
  IF('Reported Performance Table'!E885="Yes",
   IF('Reported Performance Table'!F885="Premium","Premium_LUNA_CCT","LUNA_CCT"),
   IF('Reported Performance Table'!B885="Outdoor Luminaires",
    IF(OR('Reported Performance Table'!D885="Fuel Pump Canopy Luminaires",'Reported Performance Table'!D885="Sports Lighting"),
     IF('Reported Performance Table'!F885="Premium","Premium_Sports_and_Fuel_Pump_CCT", "Sports_and_Fuel_Pump_CCT"),
     IF('Reported Performance Table'!F885="Premium","Premium_Outdoor_CCT","Outdoor_CCT")),
    IF('Reported Performance Table'!F885="Premium","Premium_CCT","Reported_CCT"))))</f>
        <v/>
      </c>
      <c r="K885" t="str">
        <f>IF('Reported Performance Table'!D885="","",IF(J885="LUNA_CCT",VLOOKUP('Reported Performance Table'!D885,'Master List'!$B$45:$E$143,4,FALSE),"Reported_BUG"))</f>
        <v/>
      </c>
      <c r="L885" t="str">
        <f>IF('Reported Performance Table'!D885="","",IF(AND('Reported Performance Table'!$E885="Yes",OR('Reported Performance Table'!$D885='Master List'!$B$45,'Reported Performance Table'!$D885='Master List'!$B$46,'Reported Performance Table'!$D885='Master List'!$B$47,'Reported Performance Table'!$D885='Master List'!$B$49,'Reported Performance Table'!$D885='Master List'!$B$51,'Reported Performance Table'!$D885='Master List'!$B$115,'Reported Performance Table'!$D885='Master List'!$B$118,'Reported Performance Table'!$D885='Master List'!$B$142)),"LUNA_Dimming","Dimming_Capability_and_Range"))</f>
        <v/>
      </c>
    </row>
    <row r="886" spans="1:12" x14ac:dyDescent="0.3">
      <c r="A886" s="49">
        <v>893</v>
      </c>
      <c r="B886" s="50"/>
      <c r="D886" s="21" t="e">
        <f>VLOOKUP('Reported Performance Table'!C886,'Master List'!$B$22:$C$41,2,FALSE)</f>
        <v>#N/A</v>
      </c>
      <c r="E886" t="e">
        <f>VLOOKUP('Reported Performance Table'!D886,'Master List'!$B$45:$C$143,2,FALSE)</f>
        <v>#N/A</v>
      </c>
      <c r="F886" t="e">
        <f>VLOOKUP('Reported Performance Table'!C886,'Master List'!$B$22:$D$42,3,FALSE)</f>
        <v>#N/A</v>
      </c>
      <c r="G886" s="94" t="e">
        <f>VLOOKUP('Reported Performance Table'!B886,'Master List'!$B$11:$D$19,3,FALSE)</f>
        <v>#N/A</v>
      </c>
      <c r="H886" t="e">
        <f t="shared" si="13"/>
        <v>#N/A</v>
      </c>
      <c r="I886" t="e">
        <f>IF(VLOOKUP('Reported Performance Table'!D886,'Master List'!$B$45:$D$143,3,FALSE)="","No",VLOOKUP('Reported Performance Table'!D886,'Master List'!$B$45:$D$143,3,FALSE))</f>
        <v>#N/A</v>
      </c>
      <c r="J886" s="169" t="str">
        <f>IF('Reported Performance Table'!D886="","",
  IF('Reported Performance Table'!E886="Yes",
   IF('Reported Performance Table'!F886="Premium","Premium_LUNA_CCT","LUNA_CCT"),
   IF('Reported Performance Table'!B886="Outdoor Luminaires",
    IF(OR('Reported Performance Table'!D886="Fuel Pump Canopy Luminaires",'Reported Performance Table'!D886="Sports Lighting"),
     IF('Reported Performance Table'!F886="Premium","Premium_Sports_and_Fuel_Pump_CCT", "Sports_and_Fuel_Pump_CCT"),
     IF('Reported Performance Table'!F886="Premium","Premium_Outdoor_CCT","Outdoor_CCT")),
    IF('Reported Performance Table'!F886="Premium","Premium_CCT","Reported_CCT"))))</f>
        <v/>
      </c>
      <c r="K886" t="str">
        <f>IF('Reported Performance Table'!D886="","",IF(J886="LUNA_CCT",VLOOKUP('Reported Performance Table'!D886,'Master List'!$B$45:$E$143,4,FALSE),"Reported_BUG"))</f>
        <v/>
      </c>
      <c r="L886" t="str">
        <f>IF('Reported Performance Table'!D886="","",IF(AND('Reported Performance Table'!$E886="Yes",OR('Reported Performance Table'!$D886='Master List'!$B$45,'Reported Performance Table'!$D886='Master List'!$B$46,'Reported Performance Table'!$D886='Master List'!$B$47,'Reported Performance Table'!$D886='Master List'!$B$49,'Reported Performance Table'!$D886='Master List'!$B$51,'Reported Performance Table'!$D886='Master List'!$B$115,'Reported Performance Table'!$D886='Master List'!$B$118,'Reported Performance Table'!$D886='Master List'!$B$142)),"LUNA_Dimming","Dimming_Capability_and_Range"))</f>
        <v/>
      </c>
    </row>
    <row r="887" spans="1:12" x14ac:dyDescent="0.3">
      <c r="A887" s="49">
        <v>894</v>
      </c>
      <c r="B887" s="50"/>
      <c r="D887" s="21" t="e">
        <f>VLOOKUP('Reported Performance Table'!C887,'Master List'!$B$22:$C$41,2,FALSE)</f>
        <v>#N/A</v>
      </c>
      <c r="E887" t="e">
        <f>VLOOKUP('Reported Performance Table'!D887,'Master List'!$B$45:$C$143,2,FALSE)</f>
        <v>#N/A</v>
      </c>
      <c r="F887" t="e">
        <f>VLOOKUP('Reported Performance Table'!C887,'Master List'!$B$22:$D$42,3,FALSE)</f>
        <v>#N/A</v>
      </c>
      <c r="G887" s="94" t="e">
        <f>VLOOKUP('Reported Performance Table'!B887,'Master List'!$B$11:$D$19,3,FALSE)</f>
        <v>#N/A</v>
      </c>
      <c r="H887" t="e">
        <f t="shared" si="13"/>
        <v>#N/A</v>
      </c>
      <c r="I887" t="e">
        <f>IF(VLOOKUP('Reported Performance Table'!D887,'Master List'!$B$45:$D$143,3,FALSE)="","No",VLOOKUP('Reported Performance Table'!D887,'Master List'!$B$45:$D$143,3,FALSE))</f>
        <v>#N/A</v>
      </c>
      <c r="J887" s="169" t="str">
        <f>IF('Reported Performance Table'!D887="","",
  IF('Reported Performance Table'!E887="Yes",
   IF('Reported Performance Table'!F887="Premium","Premium_LUNA_CCT","LUNA_CCT"),
   IF('Reported Performance Table'!B887="Outdoor Luminaires",
    IF(OR('Reported Performance Table'!D887="Fuel Pump Canopy Luminaires",'Reported Performance Table'!D887="Sports Lighting"),
     IF('Reported Performance Table'!F887="Premium","Premium_Sports_and_Fuel_Pump_CCT", "Sports_and_Fuel_Pump_CCT"),
     IF('Reported Performance Table'!F887="Premium","Premium_Outdoor_CCT","Outdoor_CCT")),
    IF('Reported Performance Table'!F887="Premium","Premium_CCT","Reported_CCT"))))</f>
        <v/>
      </c>
      <c r="K887" t="str">
        <f>IF('Reported Performance Table'!D887="","",IF(J887="LUNA_CCT",VLOOKUP('Reported Performance Table'!D887,'Master List'!$B$45:$E$143,4,FALSE),"Reported_BUG"))</f>
        <v/>
      </c>
      <c r="L887" t="str">
        <f>IF('Reported Performance Table'!D887="","",IF(AND('Reported Performance Table'!$E887="Yes",OR('Reported Performance Table'!$D887='Master List'!$B$45,'Reported Performance Table'!$D887='Master List'!$B$46,'Reported Performance Table'!$D887='Master List'!$B$47,'Reported Performance Table'!$D887='Master List'!$B$49,'Reported Performance Table'!$D887='Master List'!$B$51,'Reported Performance Table'!$D887='Master List'!$B$115,'Reported Performance Table'!$D887='Master List'!$B$118,'Reported Performance Table'!$D887='Master List'!$B$142)),"LUNA_Dimming","Dimming_Capability_and_Range"))</f>
        <v/>
      </c>
    </row>
    <row r="888" spans="1:12" x14ac:dyDescent="0.3">
      <c r="A888" s="49">
        <v>895</v>
      </c>
      <c r="B888" s="50"/>
      <c r="D888" s="21" t="e">
        <f>VLOOKUP('Reported Performance Table'!C888,'Master List'!$B$22:$C$41,2,FALSE)</f>
        <v>#N/A</v>
      </c>
      <c r="E888" t="e">
        <f>VLOOKUP('Reported Performance Table'!D888,'Master List'!$B$45:$C$143,2,FALSE)</f>
        <v>#N/A</v>
      </c>
      <c r="F888" t="e">
        <f>VLOOKUP('Reported Performance Table'!C888,'Master List'!$B$22:$D$42,3,FALSE)</f>
        <v>#N/A</v>
      </c>
      <c r="G888" s="94" t="e">
        <f>VLOOKUP('Reported Performance Table'!B888,'Master List'!$B$11:$D$19,3,FALSE)</f>
        <v>#N/A</v>
      </c>
      <c r="H888" t="e">
        <f t="shared" si="13"/>
        <v>#N/A</v>
      </c>
      <c r="I888" t="e">
        <f>IF(VLOOKUP('Reported Performance Table'!D888,'Master List'!$B$45:$D$143,3,FALSE)="","No",VLOOKUP('Reported Performance Table'!D888,'Master List'!$B$45:$D$143,3,FALSE))</f>
        <v>#N/A</v>
      </c>
      <c r="J888" s="169" t="str">
        <f>IF('Reported Performance Table'!D888="","",
  IF('Reported Performance Table'!E888="Yes",
   IF('Reported Performance Table'!F888="Premium","Premium_LUNA_CCT","LUNA_CCT"),
   IF('Reported Performance Table'!B888="Outdoor Luminaires",
    IF(OR('Reported Performance Table'!D888="Fuel Pump Canopy Luminaires",'Reported Performance Table'!D888="Sports Lighting"),
     IF('Reported Performance Table'!F888="Premium","Premium_Sports_and_Fuel_Pump_CCT", "Sports_and_Fuel_Pump_CCT"),
     IF('Reported Performance Table'!F888="Premium","Premium_Outdoor_CCT","Outdoor_CCT")),
    IF('Reported Performance Table'!F888="Premium","Premium_CCT","Reported_CCT"))))</f>
        <v/>
      </c>
      <c r="K888" t="str">
        <f>IF('Reported Performance Table'!D888="","",IF(J888="LUNA_CCT",VLOOKUP('Reported Performance Table'!D888,'Master List'!$B$45:$E$143,4,FALSE),"Reported_BUG"))</f>
        <v/>
      </c>
      <c r="L888" t="str">
        <f>IF('Reported Performance Table'!D888="","",IF(AND('Reported Performance Table'!$E888="Yes",OR('Reported Performance Table'!$D888='Master List'!$B$45,'Reported Performance Table'!$D888='Master List'!$B$46,'Reported Performance Table'!$D888='Master List'!$B$47,'Reported Performance Table'!$D888='Master List'!$B$49,'Reported Performance Table'!$D888='Master List'!$B$51,'Reported Performance Table'!$D888='Master List'!$B$115,'Reported Performance Table'!$D888='Master List'!$B$118,'Reported Performance Table'!$D888='Master List'!$B$142)),"LUNA_Dimming","Dimming_Capability_and_Range"))</f>
        <v/>
      </c>
    </row>
    <row r="889" spans="1:12" x14ac:dyDescent="0.3">
      <c r="A889" s="49">
        <v>896</v>
      </c>
      <c r="B889" s="50"/>
      <c r="D889" s="21" t="e">
        <f>VLOOKUP('Reported Performance Table'!C889,'Master List'!$B$22:$C$41,2,FALSE)</f>
        <v>#N/A</v>
      </c>
      <c r="E889" t="e">
        <f>VLOOKUP('Reported Performance Table'!D889,'Master List'!$B$45:$C$143,2,FALSE)</f>
        <v>#N/A</v>
      </c>
      <c r="F889" t="e">
        <f>VLOOKUP('Reported Performance Table'!C889,'Master List'!$B$22:$D$42,3,FALSE)</f>
        <v>#N/A</v>
      </c>
      <c r="G889" s="94" t="e">
        <f>VLOOKUP('Reported Performance Table'!B889,'Master List'!$B$11:$D$19,3,FALSE)</f>
        <v>#N/A</v>
      </c>
      <c r="H889" t="e">
        <f t="shared" si="13"/>
        <v>#N/A</v>
      </c>
      <c r="I889" t="e">
        <f>IF(VLOOKUP('Reported Performance Table'!D889,'Master List'!$B$45:$D$143,3,FALSE)="","No",VLOOKUP('Reported Performance Table'!D889,'Master List'!$B$45:$D$143,3,FALSE))</f>
        <v>#N/A</v>
      </c>
      <c r="J889" s="169" t="str">
        <f>IF('Reported Performance Table'!D889="","",
  IF('Reported Performance Table'!E889="Yes",
   IF('Reported Performance Table'!F889="Premium","Premium_LUNA_CCT","LUNA_CCT"),
   IF('Reported Performance Table'!B889="Outdoor Luminaires",
    IF(OR('Reported Performance Table'!D889="Fuel Pump Canopy Luminaires",'Reported Performance Table'!D889="Sports Lighting"),
     IF('Reported Performance Table'!F889="Premium","Premium_Sports_and_Fuel_Pump_CCT", "Sports_and_Fuel_Pump_CCT"),
     IF('Reported Performance Table'!F889="Premium","Premium_Outdoor_CCT","Outdoor_CCT")),
    IF('Reported Performance Table'!F889="Premium","Premium_CCT","Reported_CCT"))))</f>
        <v/>
      </c>
      <c r="K889" t="str">
        <f>IF('Reported Performance Table'!D889="","",IF(J889="LUNA_CCT",VLOOKUP('Reported Performance Table'!D889,'Master List'!$B$45:$E$143,4,FALSE),"Reported_BUG"))</f>
        <v/>
      </c>
      <c r="L889" t="str">
        <f>IF('Reported Performance Table'!D889="","",IF(AND('Reported Performance Table'!$E889="Yes",OR('Reported Performance Table'!$D889='Master List'!$B$45,'Reported Performance Table'!$D889='Master List'!$B$46,'Reported Performance Table'!$D889='Master List'!$B$47,'Reported Performance Table'!$D889='Master List'!$B$49,'Reported Performance Table'!$D889='Master List'!$B$51,'Reported Performance Table'!$D889='Master List'!$B$115,'Reported Performance Table'!$D889='Master List'!$B$118,'Reported Performance Table'!$D889='Master List'!$B$142)),"LUNA_Dimming","Dimming_Capability_and_Range"))</f>
        <v/>
      </c>
    </row>
    <row r="890" spans="1:12" x14ac:dyDescent="0.3">
      <c r="A890" s="49">
        <v>897</v>
      </c>
      <c r="B890" s="50"/>
      <c r="D890" s="21" t="e">
        <f>VLOOKUP('Reported Performance Table'!C890,'Master List'!$B$22:$C$41,2,FALSE)</f>
        <v>#N/A</v>
      </c>
      <c r="E890" t="e">
        <f>VLOOKUP('Reported Performance Table'!D890,'Master List'!$B$45:$C$143,2,FALSE)</f>
        <v>#N/A</v>
      </c>
      <c r="F890" t="e">
        <f>VLOOKUP('Reported Performance Table'!C890,'Master List'!$B$22:$D$42,3,FALSE)</f>
        <v>#N/A</v>
      </c>
      <c r="G890" s="94" t="e">
        <f>VLOOKUP('Reported Performance Table'!B890,'Master List'!$B$11:$D$19,3,FALSE)</f>
        <v>#N/A</v>
      </c>
      <c r="H890" t="e">
        <f t="shared" si="13"/>
        <v>#N/A</v>
      </c>
      <c r="I890" t="e">
        <f>IF(VLOOKUP('Reported Performance Table'!D890,'Master List'!$B$45:$D$143,3,FALSE)="","No",VLOOKUP('Reported Performance Table'!D890,'Master List'!$B$45:$D$143,3,FALSE))</f>
        <v>#N/A</v>
      </c>
      <c r="J890" s="169" t="str">
        <f>IF('Reported Performance Table'!D890="","",
  IF('Reported Performance Table'!E890="Yes",
   IF('Reported Performance Table'!F890="Premium","Premium_LUNA_CCT","LUNA_CCT"),
   IF('Reported Performance Table'!B890="Outdoor Luminaires",
    IF(OR('Reported Performance Table'!D890="Fuel Pump Canopy Luminaires",'Reported Performance Table'!D890="Sports Lighting"),
     IF('Reported Performance Table'!F890="Premium","Premium_Sports_and_Fuel_Pump_CCT", "Sports_and_Fuel_Pump_CCT"),
     IF('Reported Performance Table'!F890="Premium","Premium_Outdoor_CCT","Outdoor_CCT")),
    IF('Reported Performance Table'!F890="Premium","Premium_CCT","Reported_CCT"))))</f>
        <v/>
      </c>
      <c r="K890" t="str">
        <f>IF('Reported Performance Table'!D890="","",IF(J890="LUNA_CCT",VLOOKUP('Reported Performance Table'!D890,'Master List'!$B$45:$E$143,4,FALSE),"Reported_BUG"))</f>
        <v/>
      </c>
      <c r="L890" t="str">
        <f>IF('Reported Performance Table'!D890="","",IF(AND('Reported Performance Table'!$E890="Yes",OR('Reported Performance Table'!$D890='Master List'!$B$45,'Reported Performance Table'!$D890='Master List'!$B$46,'Reported Performance Table'!$D890='Master List'!$B$47,'Reported Performance Table'!$D890='Master List'!$B$49,'Reported Performance Table'!$D890='Master List'!$B$51,'Reported Performance Table'!$D890='Master List'!$B$115,'Reported Performance Table'!$D890='Master List'!$B$118,'Reported Performance Table'!$D890='Master List'!$B$142)),"LUNA_Dimming","Dimming_Capability_and_Range"))</f>
        <v/>
      </c>
    </row>
    <row r="891" spans="1:12" x14ac:dyDescent="0.3">
      <c r="A891" s="49">
        <v>898</v>
      </c>
      <c r="B891" s="50"/>
      <c r="D891" s="21" t="e">
        <f>VLOOKUP('Reported Performance Table'!C891,'Master List'!$B$22:$C$41,2,FALSE)</f>
        <v>#N/A</v>
      </c>
      <c r="E891" t="e">
        <f>VLOOKUP('Reported Performance Table'!D891,'Master List'!$B$45:$C$143,2,FALSE)</f>
        <v>#N/A</v>
      </c>
      <c r="F891" t="e">
        <f>VLOOKUP('Reported Performance Table'!C891,'Master List'!$B$22:$D$42,3,FALSE)</f>
        <v>#N/A</v>
      </c>
      <c r="G891" s="94" t="e">
        <f>VLOOKUP('Reported Performance Table'!B891,'Master List'!$B$11:$D$19,3,FALSE)</f>
        <v>#N/A</v>
      </c>
      <c r="H891" t="e">
        <f t="shared" si="13"/>
        <v>#N/A</v>
      </c>
      <c r="I891" t="e">
        <f>IF(VLOOKUP('Reported Performance Table'!D891,'Master List'!$B$45:$D$143,3,FALSE)="","No",VLOOKUP('Reported Performance Table'!D891,'Master List'!$B$45:$D$143,3,FALSE))</f>
        <v>#N/A</v>
      </c>
      <c r="J891" s="169" t="str">
        <f>IF('Reported Performance Table'!D891="","",
  IF('Reported Performance Table'!E891="Yes",
   IF('Reported Performance Table'!F891="Premium","Premium_LUNA_CCT","LUNA_CCT"),
   IF('Reported Performance Table'!B891="Outdoor Luminaires",
    IF(OR('Reported Performance Table'!D891="Fuel Pump Canopy Luminaires",'Reported Performance Table'!D891="Sports Lighting"),
     IF('Reported Performance Table'!F891="Premium","Premium_Sports_and_Fuel_Pump_CCT", "Sports_and_Fuel_Pump_CCT"),
     IF('Reported Performance Table'!F891="Premium","Premium_Outdoor_CCT","Outdoor_CCT")),
    IF('Reported Performance Table'!F891="Premium","Premium_CCT","Reported_CCT"))))</f>
        <v/>
      </c>
      <c r="K891" t="str">
        <f>IF('Reported Performance Table'!D891="","",IF(J891="LUNA_CCT",VLOOKUP('Reported Performance Table'!D891,'Master List'!$B$45:$E$143,4,FALSE),"Reported_BUG"))</f>
        <v/>
      </c>
      <c r="L891" t="str">
        <f>IF('Reported Performance Table'!D891="","",IF(AND('Reported Performance Table'!$E891="Yes",OR('Reported Performance Table'!$D891='Master List'!$B$45,'Reported Performance Table'!$D891='Master List'!$B$46,'Reported Performance Table'!$D891='Master List'!$B$47,'Reported Performance Table'!$D891='Master List'!$B$49,'Reported Performance Table'!$D891='Master List'!$B$51,'Reported Performance Table'!$D891='Master List'!$B$115,'Reported Performance Table'!$D891='Master List'!$B$118,'Reported Performance Table'!$D891='Master List'!$B$142)),"LUNA_Dimming","Dimming_Capability_and_Range"))</f>
        <v/>
      </c>
    </row>
    <row r="892" spans="1:12" x14ac:dyDescent="0.3">
      <c r="A892" s="49">
        <v>899</v>
      </c>
      <c r="B892" s="50"/>
      <c r="D892" s="21" t="e">
        <f>VLOOKUP('Reported Performance Table'!C892,'Master List'!$B$22:$C$41,2,FALSE)</f>
        <v>#N/A</v>
      </c>
      <c r="E892" t="e">
        <f>VLOOKUP('Reported Performance Table'!D892,'Master List'!$B$45:$C$143,2,FALSE)</f>
        <v>#N/A</v>
      </c>
      <c r="F892" t="e">
        <f>VLOOKUP('Reported Performance Table'!C892,'Master List'!$B$22:$D$42,3,FALSE)</f>
        <v>#N/A</v>
      </c>
      <c r="G892" s="94" t="e">
        <f>VLOOKUP('Reported Performance Table'!B892,'Master List'!$B$11:$D$19,3,FALSE)</f>
        <v>#N/A</v>
      </c>
      <c r="H892" t="e">
        <f t="shared" si="13"/>
        <v>#N/A</v>
      </c>
      <c r="I892" t="e">
        <f>IF(VLOOKUP('Reported Performance Table'!D892,'Master List'!$B$45:$D$143,3,FALSE)="","No",VLOOKUP('Reported Performance Table'!D892,'Master List'!$B$45:$D$143,3,FALSE))</f>
        <v>#N/A</v>
      </c>
      <c r="J892" s="169" t="str">
        <f>IF('Reported Performance Table'!D892="","",
  IF('Reported Performance Table'!E892="Yes",
   IF('Reported Performance Table'!F892="Premium","Premium_LUNA_CCT","LUNA_CCT"),
   IF('Reported Performance Table'!B892="Outdoor Luminaires",
    IF(OR('Reported Performance Table'!D892="Fuel Pump Canopy Luminaires",'Reported Performance Table'!D892="Sports Lighting"),
     IF('Reported Performance Table'!F892="Premium","Premium_Sports_and_Fuel_Pump_CCT", "Sports_and_Fuel_Pump_CCT"),
     IF('Reported Performance Table'!F892="Premium","Premium_Outdoor_CCT","Outdoor_CCT")),
    IF('Reported Performance Table'!F892="Premium","Premium_CCT","Reported_CCT"))))</f>
        <v/>
      </c>
      <c r="K892" t="str">
        <f>IF('Reported Performance Table'!D892="","",IF(J892="LUNA_CCT",VLOOKUP('Reported Performance Table'!D892,'Master List'!$B$45:$E$143,4,FALSE),"Reported_BUG"))</f>
        <v/>
      </c>
      <c r="L892" t="str">
        <f>IF('Reported Performance Table'!D892="","",IF(AND('Reported Performance Table'!$E892="Yes",OR('Reported Performance Table'!$D892='Master List'!$B$45,'Reported Performance Table'!$D892='Master List'!$B$46,'Reported Performance Table'!$D892='Master List'!$B$47,'Reported Performance Table'!$D892='Master List'!$B$49,'Reported Performance Table'!$D892='Master List'!$B$51,'Reported Performance Table'!$D892='Master List'!$B$115,'Reported Performance Table'!$D892='Master List'!$B$118,'Reported Performance Table'!$D892='Master List'!$B$142)),"LUNA_Dimming","Dimming_Capability_and_Range"))</f>
        <v/>
      </c>
    </row>
    <row r="893" spans="1:12" x14ac:dyDescent="0.3">
      <c r="A893" s="49">
        <v>900</v>
      </c>
      <c r="B893" s="50"/>
      <c r="D893" s="21" t="e">
        <f>VLOOKUP('Reported Performance Table'!C893,'Master List'!$B$22:$C$41,2,FALSE)</f>
        <v>#N/A</v>
      </c>
      <c r="E893" t="e">
        <f>VLOOKUP('Reported Performance Table'!D893,'Master List'!$B$45:$C$143,2,FALSE)</f>
        <v>#N/A</v>
      </c>
      <c r="F893" t="e">
        <f>VLOOKUP('Reported Performance Table'!C893,'Master List'!$B$22:$D$42,3,FALSE)</f>
        <v>#N/A</v>
      </c>
      <c r="G893" s="94" t="e">
        <f>VLOOKUP('Reported Performance Table'!B893,'Master List'!$B$11:$D$19,3,FALSE)</f>
        <v>#N/A</v>
      </c>
      <c r="H893" t="e">
        <f t="shared" si="13"/>
        <v>#N/A</v>
      </c>
      <c r="I893" t="e">
        <f>IF(VLOOKUP('Reported Performance Table'!D893,'Master List'!$B$45:$D$143,3,FALSE)="","No",VLOOKUP('Reported Performance Table'!D893,'Master List'!$B$45:$D$143,3,FALSE))</f>
        <v>#N/A</v>
      </c>
      <c r="J893" s="169" t="str">
        <f>IF('Reported Performance Table'!D893="","",
  IF('Reported Performance Table'!E893="Yes",
   IF('Reported Performance Table'!F893="Premium","Premium_LUNA_CCT","LUNA_CCT"),
   IF('Reported Performance Table'!B893="Outdoor Luminaires",
    IF(OR('Reported Performance Table'!D893="Fuel Pump Canopy Luminaires",'Reported Performance Table'!D893="Sports Lighting"),
     IF('Reported Performance Table'!F893="Premium","Premium_Sports_and_Fuel_Pump_CCT", "Sports_and_Fuel_Pump_CCT"),
     IF('Reported Performance Table'!F893="Premium","Premium_Outdoor_CCT","Outdoor_CCT")),
    IF('Reported Performance Table'!F893="Premium","Premium_CCT","Reported_CCT"))))</f>
        <v/>
      </c>
      <c r="K893" t="str">
        <f>IF('Reported Performance Table'!D893="","",IF(J893="LUNA_CCT",VLOOKUP('Reported Performance Table'!D893,'Master List'!$B$45:$E$143,4,FALSE),"Reported_BUG"))</f>
        <v/>
      </c>
      <c r="L893" t="str">
        <f>IF('Reported Performance Table'!D893="","",IF(AND('Reported Performance Table'!$E893="Yes",OR('Reported Performance Table'!$D893='Master List'!$B$45,'Reported Performance Table'!$D893='Master List'!$B$46,'Reported Performance Table'!$D893='Master List'!$B$47,'Reported Performance Table'!$D893='Master List'!$B$49,'Reported Performance Table'!$D893='Master List'!$B$51,'Reported Performance Table'!$D893='Master List'!$B$115,'Reported Performance Table'!$D893='Master List'!$B$118,'Reported Performance Table'!$D893='Master List'!$B$142)),"LUNA_Dimming","Dimming_Capability_and_Range"))</f>
        <v/>
      </c>
    </row>
    <row r="894" spans="1:12" x14ac:dyDescent="0.3">
      <c r="A894" s="49">
        <v>901</v>
      </c>
      <c r="B894" s="50"/>
      <c r="D894" s="21" t="e">
        <f>VLOOKUP('Reported Performance Table'!C894,'Master List'!$B$22:$C$41,2,FALSE)</f>
        <v>#N/A</v>
      </c>
      <c r="E894" t="e">
        <f>VLOOKUP('Reported Performance Table'!D894,'Master List'!$B$45:$C$143,2,FALSE)</f>
        <v>#N/A</v>
      </c>
      <c r="F894" t="e">
        <f>VLOOKUP('Reported Performance Table'!C894,'Master List'!$B$22:$D$42,3,FALSE)</f>
        <v>#N/A</v>
      </c>
      <c r="G894" s="94" t="e">
        <f>VLOOKUP('Reported Performance Table'!B894,'Master List'!$B$11:$D$19,3,FALSE)</f>
        <v>#N/A</v>
      </c>
      <c r="H894" t="e">
        <f t="shared" si="13"/>
        <v>#N/A</v>
      </c>
      <c r="I894" t="e">
        <f>IF(VLOOKUP('Reported Performance Table'!D894,'Master List'!$B$45:$D$143,3,FALSE)="","No",VLOOKUP('Reported Performance Table'!D894,'Master List'!$B$45:$D$143,3,FALSE))</f>
        <v>#N/A</v>
      </c>
      <c r="J894" s="169" t="str">
        <f>IF('Reported Performance Table'!D894="","",
  IF('Reported Performance Table'!E894="Yes",
   IF('Reported Performance Table'!F894="Premium","Premium_LUNA_CCT","LUNA_CCT"),
   IF('Reported Performance Table'!B894="Outdoor Luminaires",
    IF(OR('Reported Performance Table'!D894="Fuel Pump Canopy Luminaires",'Reported Performance Table'!D894="Sports Lighting"),
     IF('Reported Performance Table'!F894="Premium","Premium_Sports_and_Fuel_Pump_CCT", "Sports_and_Fuel_Pump_CCT"),
     IF('Reported Performance Table'!F894="Premium","Premium_Outdoor_CCT","Outdoor_CCT")),
    IF('Reported Performance Table'!F894="Premium","Premium_CCT","Reported_CCT"))))</f>
        <v/>
      </c>
      <c r="K894" t="str">
        <f>IF('Reported Performance Table'!D894="","",IF(J894="LUNA_CCT",VLOOKUP('Reported Performance Table'!D894,'Master List'!$B$45:$E$143,4,FALSE),"Reported_BUG"))</f>
        <v/>
      </c>
      <c r="L894" t="str">
        <f>IF('Reported Performance Table'!D894="","",IF(AND('Reported Performance Table'!$E894="Yes",OR('Reported Performance Table'!$D894='Master List'!$B$45,'Reported Performance Table'!$D894='Master List'!$B$46,'Reported Performance Table'!$D894='Master List'!$B$47,'Reported Performance Table'!$D894='Master List'!$B$49,'Reported Performance Table'!$D894='Master List'!$B$51,'Reported Performance Table'!$D894='Master List'!$B$115,'Reported Performance Table'!$D894='Master List'!$B$118,'Reported Performance Table'!$D894='Master List'!$B$142)),"LUNA_Dimming","Dimming_Capability_and_Range"))</f>
        <v/>
      </c>
    </row>
    <row r="895" spans="1:12" x14ac:dyDescent="0.3">
      <c r="A895" s="49">
        <v>902</v>
      </c>
      <c r="B895" s="50"/>
      <c r="D895" s="21" t="e">
        <f>VLOOKUP('Reported Performance Table'!C895,'Master List'!$B$22:$C$41,2,FALSE)</f>
        <v>#N/A</v>
      </c>
      <c r="E895" t="e">
        <f>VLOOKUP('Reported Performance Table'!D895,'Master List'!$B$45:$C$143,2,FALSE)</f>
        <v>#N/A</v>
      </c>
      <c r="F895" t="e">
        <f>VLOOKUP('Reported Performance Table'!C895,'Master List'!$B$22:$D$42,3,FALSE)</f>
        <v>#N/A</v>
      </c>
      <c r="G895" s="94" t="e">
        <f>VLOOKUP('Reported Performance Table'!B895,'Master List'!$B$11:$D$19,3,FALSE)</f>
        <v>#N/A</v>
      </c>
      <c r="H895" t="e">
        <f t="shared" si="13"/>
        <v>#N/A</v>
      </c>
      <c r="I895" t="e">
        <f>IF(VLOOKUP('Reported Performance Table'!D895,'Master List'!$B$45:$D$143,3,FALSE)="","No",VLOOKUP('Reported Performance Table'!D895,'Master List'!$B$45:$D$143,3,FALSE))</f>
        <v>#N/A</v>
      </c>
      <c r="J895" s="169" t="str">
        <f>IF('Reported Performance Table'!D895="","",
  IF('Reported Performance Table'!E895="Yes",
   IF('Reported Performance Table'!F895="Premium","Premium_LUNA_CCT","LUNA_CCT"),
   IF('Reported Performance Table'!B895="Outdoor Luminaires",
    IF(OR('Reported Performance Table'!D895="Fuel Pump Canopy Luminaires",'Reported Performance Table'!D895="Sports Lighting"),
     IF('Reported Performance Table'!F895="Premium","Premium_Sports_and_Fuel_Pump_CCT", "Sports_and_Fuel_Pump_CCT"),
     IF('Reported Performance Table'!F895="Premium","Premium_Outdoor_CCT","Outdoor_CCT")),
    IF('Reported Performance Table'!F895="Premium","Premium_CCT","Reported_CCT"))))</f>
        <v/>
      </c>
      <c r="K895" t="str">
        <f>IF('Reported Performance Table'!D895="","",IF(J895="LUNA_CCT",VLOOKUP('Reported Performance Table'!D895,'Master List'!$B$45:$E$143,4,FALSE),"Reported_BUG"))</f>
        <v/>
      </c>
      <c r="L895" t="str">
        <f>IF('Reported Performance Table'!D895="","",IF(AND('Reported Performance Table'!$E895="Yes",OR('Reported Performance Table'!$D895='Master List'!$B$45,'Reported Performance Table'!$D895='Master List'!$B$46,'Reported Performance Table'!$D895='Master List'!$B$47,'Reported Performance Table'!$D895='Master List'!$B$49,'Reported Performance Table'!$D895='Master List'!$B$51,'Reported Performance Table'!$D895='Master List'!$B$115,'Reported Performance Table'!$D895='Master List'!$B$118,'Reported Performance Table'!$D895='Master List'!$B$142)),"LUNA_Dimming","Dimming_Capability_and_Range"))</f>
        <v/>
      </c>
    </row>
    <row r="896" spans="1:12" x14ac:dyDescent="0.3">
      <c r="A896" s="49">
        <v>903</v>
      </c>
      <c r="B896" s="50"/>
      <c r="D896" s="21" t="e">
        <f>VLOOKUP('Reported Performance Table'!C896,'Master List'!$B$22:$C$41,2,FALSE)</f>
        <v>#N/A</v>
      </c>
      <c r="E896" t="e">
        <f>VLOOKUP('Reported Performance Table'!D896,'Master List'!$B$45:$C$143,2,FALSE)</f>
        <v>#N/A</v>
      </c>
      <c r="F896" t="e">
        <f>VLOOKUP('Reported Performance Table'!C896,'Master List'!$B$22:$D$42,3,FALSE)</f>
        <v>#N/A</v>
      </c>
      <c r="G896" s="94" t="e">
        <f>VLOOKUP('Reported Performance Table'!B896,'Master List'!$B$11:$D$19,3,FALSE)</f>
        <v>#N/A</v>
      </c>
      <c r="H896" t="e">
        <f t="shared" si="13"/>
        <v>#N/A</v>
      </c>
      <c r="I896" t="e">
        <f>IF(VLOOKUP('Reported Performance Table'!D896,'Master List'!$B$45:$D$143,3,FALSE)="","No",VLOOKUP('Reported Performance Table'!D896,'Master List'!$B$45:$D$143,3,FALSE))</f>
        <v>#N/A</v>
      </c>
      <c r="J896" s="169" t="str">
        <f>IF('Reported Performance Table'!D896="","",
  IF('Reported Performance Table'!E896="Yes",
   IF('Reported Performance Table'!F896="Premium","Premium_LUNA_CCT","LUNA_CCT"),
   IF('Reported Performance Table'!B896="Outdoor Luminaires",
    IF(OR('Reported Performance Table'!D896="Fuel Pump Canopy Luminaires",'Reported Performance Table'!D896="Sports Lighting"),
     IF('Reported Performance Table'!F896="Premium","Premium_Sports_and_Fuel_Pump_CCT", "Sports_and_Fuel_Pump_CCT"),
     IF('Reported Performance Table'!F896="Premium","Premium_Outdoor_CCT","Outdoor_CCT")),
    IF('Reported Performance Table'!F896="Premium","Premium_CCT","Reported_CCT"))))</f>
        <v/>
      </c>
      <c r="K896" t="str">
        <f>IF('Reported Performance Table'!D896="","",IF(J896="LUNA_CCT",VLOOKUP('Reported Performance Table'!D896,'Master List'!$B$45:$E$143,4,FALSE),"Reported_BUG"))</f>
        <v/>
      </c>
      <c r="L896" t="str">
        <f>IF('Reported Performance Table'!D896="","",IF(AND('Reported Performance Table'!$E896="Yes",OR('Reported Performance Table'!$D896='Master List'!$B$45,'Reported Performance Table'!$D896='Master List'!$B$46,'Reported Performance Table'!$D896='Master List'!$B$47,'Reported Performance Table'!$D896='Master List'!$B$49,'Reported Performance Table'!$D896='Master List'!$B$51,'Reported Performance Table'!$D896='Master List'!$B$115,'Reported Performance Table'!$D896='Master List'!$B$118,'Reported Performance Table'!$D896='Master List'!$B$142)),"LUNA_Dimming","Dimming_Capability_and_Range"))</f>
        <v/>
      </c>
    </row>
    <row r="897" spans="1:12" x14ac:dyDescent="0.3">
      <c r="A897" s="49">
        <v>904</v>
      </c>
      <c r="B897" s="50"/>
      <c r="D897" s="21" t="e">
        <f>VLOOKUP('Reported Performance Table'!C897,'Master List'!$B$22:$C$41,2,FALSE)</f>
        <v>#N/A</v>
      </c>
      <c r="E897" t="e">
        <f>VLOOKUP('Reported Performance Table'!D897,'Master List'!$B$45:$C$143,2,FALSE)</f>
        <v>#N/A</v>
      </c>
      <c r="F897" t="e">
        <f>VLOOKUP('Reported Performance Table'!C897,'Master List'!$B$22:$D$42,3,FALSE)</f>
        <v>#N/A</v>
      </c>
      <c r="G897" s="94" t="e">
        <f>VLOOKUP('Reported Performance Table'!B897,'Master List'!$B$11:$D$19,3,FALSE)</f>
        <v>#N/A</v>
      </c>
      <c r="H897" t="e">
        <f t="shared" si="13"/>
        <v>#N/A</v>
      </c>
      <c r="I897" t="e">
        <f>IF(VLOOKUP('Reported Performance Table'!D897,'Master List'!$B$45:$D$143,3,FALSE)="","No",VLOOKUP('Reported Performance Table'!D897,'Master List'!$B$45:$D$143,3,FALSE))</f>
        <v>#N/A</v>
      </c>
      <c r="J897" s="169" t="str">
        <f>IF('Reported Performance Table'!D897="","",
  IF('Reported Performance Table'!E897="Yes",
   IF('Reported Performance Table'!F897="Premium","Premium_LUNA_CCT","LUNA_CCT"),
   IF('Reported Performance Table'!B897="Outdoor Luminaires",
    IF(OR('Reported Performance Table'!D897="Fuel Pump Canopy Luminaires",'Reported Performance Table'!D897="Sports Lighting"),
     IF('Reported Performance Table'!F897="Premium","Premium_Sports_and_Fuel_Pump_CCT", "Sports_and_Fuel_Pump_CCT"),
     IF('Reported Performance Table'!F897="Premium","Premium_Outdoor_CCT","Outdoor_CCT")),
    IF('Reported Performance Table'!F897="Premium","Premium_CCT","Reported_CCT"))))</f>
        <v/>
      </c>
      <c r="K897" t="str">
        <f>IF('Reported Performance Table'!D897="","",IF(J897="LUNA_CCT",VLOOKUP('Reported Performance Table'!D897,'Master List'!$B$45:$E$143,4,FALSE),"Reported_BUG"))</f>
        <v/>
      </c>
      <c r="L897" t="str">
        <f>IF('Reported Performance Table'!D897="","",IF(AND('Reported Performance Table'!$E897="Yes",OR('Reported Performance Table'!$D897='Master List'!$B$45,'Reported Performance Table'!$D897='Master List'!$B$46,'Reported Performance Table'!$D897='Master List'!$B$47,'Reported Performance Table'!$D897='Master List'!$B$49,'Reported Performance Table'!$D897='Master List'!$B$51,'Reported Performance Table'!$D897='Master List'!$B$115,'Reported Performance Table'!$D897='Master List'!$B$118,'Reported Performance Table'!$D897='Master List'!$B$142)),"LUNA_Dimming","Dimming_Capability_and_Range"))</f>
        <v/>
      </c>
    </row>
    <row r="898" spans="1:12" x14ac:dyDescent="0.3">
      <c r="A898" s="49">
        <v>905</v>
      </c>
      <c r="B898" s="50"/>
      <c r="D898" s="21" t="e">
        <f>VLOOKUP('Reported Performance Table'!C898,'Master List'!$B$22:$C$41,2,FALSE)</f>
        <v>#N/A</v>
      </c>
      <c r="E898" t="e">
        <f>VLOOKUP('Reported Performance Table'!D898,'Master List'!$B$45:$C$143,2,FALSE)</f>
        <v>#N/A</v>
      </c>
      <c r="F898" t="e">
        <f>VLOOKUP('Reported Performance Table'!C898,'Master List'!$B$22:$D$42,3,FALSE)</f>
        <v>#N/A</v>
      </c>
      <c r="G898" s="94" t="e">
        <f>VLOOKUP('Reported Performance Table'!B898,'Master List'!$B$11:$D$19,3,FALSE)</f>
        <v>#N/A</v>
      </c>
      <c r="H898" t="e">
        <f t="shared" si="13"/>
        <v>#N/A</v>
      </c>
      <c r="I898" t="e">
        <f>IF(VLOOKUP('Reported Performance Table'!D898,'Master List'!$B$45:$D$143,3,FALSE)="","No",VLOOKUP('Reported Performance Table'!D898,'Master List'!$B$45:$D$143,3,FALSE))</f>
        <v>#N/A</v>
      </c>
      <c r="J898" s="169" t="str">
        <f>IF('Reported Performance Table'!D898="","",
  IF('Reported Performance Table'!E898="Yes",
   IF('Reported Performance Table'!F898="Premium","Premium_LUNA_CCT","LUNA_CCT"),
   IF('Reported Performance Table'!B898="Outdoor Luminaires",
    IF(OR('Reported Performance Table'!D898="Fuel Pump Canopy Luminaires",'Reported Performance Table'!D898="Sports Lighting"),
     IF('Reported Performance Table'!F898="Premium","Premium_Sports_and_Fuel_Pump_CCT", "Sports_and_Fuel_Pump_CCT"),
     IF('Reported Performance Table'!F898="Premium","Premium_Outdoor_CCT","Outdoor_CCT")),
    IF('Reported Performance Table'!F898="Premium","Premium_CCT","Reported_CCT"))))</f>
        <v/>
      </c>
      <c r="K898" t="str">
        <f>IF('Reported Performance Table'!D898="","",IF(J898="LUNA_CCT",VLOOKUP('Reported Performance Table'!D898,'Master List'!$B$45:$E$143,4,FALSE),"Reported_BUG"))</f>
        <v/>
      </c>
      <c r="L898" t="str">
        <f>IF('Reported Performance Table'!D898="","",IF(AND('Reported Performance Table'!$E898="Yes",OR('Reported Performance Table'!$D898='Master List'!$B$45,'Reported Performance Table'!$D898='Master List'!$B$46,'Reported Performance Table'!$D898='Master List'!$B$47,'Reported Performance Table'!$D898='Master List'!$B$49,'Reported Performance Table'!$D898='Master List'!$B$51,'Reported Performance Table'!$D898='Master List'!$B$115,'Reported Performance Table'!$D898='Master List'!$B$118,'Reported Performance Table'!$D898='Master List'!$B$142)),"LUNA_Dimming","Dimming_Capability_and_Range"))</f>
        <v/>
      </c>
    </row>
    <row r="899" spans="1:12" x14ac:dyDescent="0.3">
      <c r="A899" s="49">
        <v>906</v>
      </c>
      <c r="B899" s="50"/>
      <c r="D899" s="21" t="e">
        <f>VLOOKUP('Reported Performance Table'!C899,'Master List'!$B$22:$C$41,2,FALSE)</f>
        <v>#N/A</v>
      </c>
      <c r="E899" t="e">
        <f>VLOOKUP('Reported Performance Table'!D899,'Master List'!$B$45:$C$143,2,FALSE)</f>
        <v>#N/A</v>
      </c>
      <c r="F899" t="e">
        <f>VLOOKUP('Reported Performance Table'!C899,'Master List'!$B$22:$D$42,3,FALSE)</f>
        <v>#N/A</v>
      </c>
      <c r="G899" s="94" t="e">
        <f>VLOOKUP('Reported Performance Table'!B899,'Master List'!$B$11:$D$19,3,FALSE)</f>
        <v>#N/A</v>
      </c>
      <c r="H899" t="e">
        <f t="shared" si="13"/>
        <v>#N/A</v>
      </c>
      <c r="I899" t="e">
        <f>IF(VLOOKUP('Reported Performance Table'!D899,'Master List'!$B$45:$D$143,3,FALSE)="","No",VLOOKUP('Reported Performance Table'!D899,'Master List'!$B$45:$D$143,3,FALSE))</f>
        <v>#N/A</v>
      </c>
      <c r="J899" s="169" t="str">
        <f>IF('Reported Performance Table'!D899="","",
  IF('Reported Performance Table'!E899="Yes",
   IF('Reported Performance Table'!F899="Premium","Premium_LUNA_CCT","LUNA_CCT"),
   IF('Reported Performance Table'!B899="Outdoor Luminaires",
    IF(OR('Reported Performance Table'!D899="Fuel Pump Canopy Luminaires",'Reported Performance Table'!D899="Sports Lighting"),
     IF('Reported Performance Table'!F899="Premium","Premium_Sports_and_Fuel_Pump_CCT", "Sports_and_Fuel_Pump_CCT"),
     IF('Reported Performance Table'!F899="Premium","Premium_Outdoor_CCT","Outdoor_CCT")),
    IF('Reported Performance Table'!F899="Premium","Premium_CCT","Reported_CCT"))))</f>
        <v/>
      </c>
      <c r="K899" t="str">
        <f>IF('Reported Performance Table'!D899="","",IF(J899="LUNA_CCT",VLOOKUP('Reported Performance Table'!D899,'Master List'!$B$45:$E$143,4,FALSE),"Reported_BUG"))</f>
        <v/>
      </c>
      <c r="L899" t="str">
        <f>IF('Reported Performance Table'!D899="","",IF(AND('Reported Performance Table'!$E899="Yes",OR('Reported Performance Table'!$D899='Master List'!$B$45,'Reported Performance Table'!$D899='Master List'!$B$46,'Reported Performance Table'!$D899='Master List'!$B$47,'Reported Performance Table'!$D899='Master List'!$B$49,'Reported Performance Table'!$D899='Master List'!$B$51,'Reported Performance Table'!$D899='Master List'!$B$115,'Reported Performance Table'!$D899='Master List'!$B$118,'Reported Performance Table'!$D899='Master List'!$B$142)),"LUNA_Dimming","Dimming_Capability_and_Range"))</f>
        <v/>
      </c>
    </row>
    <row r="900" spans="1:12" x14ac:dyDescent="0.3">
      <c r="A900" s="49">
        <v>907</v>
      </c>
      <c r="B900" s="50"/>
      <c r="D900" s="21" t="e">
        <f>VLOOKUP('Reported Performance Table'!C900,'Master List'!$B$22:$C$41,2,FALSE)</f>
        <v>#N/A</v>
      </c>
      <c r="E900" t="e">
        <f>VLOOKUP('Reported Performance Table'!D900,'Master List'!$B$45:$C$143,2,FALSE)</f>
        <v>#N/A</v>
      </c>
      <c r="F900" t="e">
        <f>VLOOKUP('Reported Performance Table'!C900,'Master List'!$B$22:$D$42,3,FALSE)</f>
        <v>#N/A</v>
      </c>
      <c r="G900" s="94" t="e">
        <f>VLOOKUP('Reported Performance Table'!B900,'Master List'!$B$11:$D$19,3,FALSE)</f>
        <v>#N/A</v>
      </c>
      <c r="H900" t="e">
        <f t="shared" si="13"/>
        <v>#N/A</v>
      </c>
      <c r="I900" t="e">
        <f>IF(VLOOKUP('Reported Performance Table'!D900,'Master List'!$B$45:$D$143,3,FALSE)="","No",VLOOKUP('Reported Performance Table'!D900,'Master List'!$B$45:$D$143,3,FALSE))</f>
        <v>#N/A</v>
      </c>
      <c r="J900" s="169" t="str">
        <f>IF('Reported Performance Table'!D900="","",
  IF('Reported Performance Table'!E900="Yes",
   IF('Reported Performance Table'!F900="Premium","Premium_LUNA_CCT","LUNA_CCT"),
   IF('Reported Performance Table'!B900="Outdoor Luminaires",
    IF(OR('Reported Performance Table'!D900="Fuel Pump Canopy Luminaires",'Reported Performance Table'!D900="Sports Lighting"),
     IF('Reported Performance Table'!F900="Premium","Premium_Sports_and_Fuel_Pump_CCT", "Sports_and_Fuel_Pump_CCT"),
     IF('Reported Performance Table'!F900="Premium","Premium_Outdoor_CCT","Outdoor_CCT")),
    IF('Reported Performance Table'!F900="Premium","Premium_CCT","Reported_CCT"))))</f>
        <v/>
      </c>
      <c r="K900" t="str">
        <f>IF('Reported Performance Table'!D900="","",IF(J900="LUNA_CCT",VLOOKUP('Reported Performance Table'!D900,'Master List'!$B$45:$E$143,4,FALSE),"Reported_BUG"))</f>
        <v/>
      </c>
      <c r="L900" t="str">
        <f>IF('Reported Performance Table'!D900="","",IF(AND('Reported Performance Table'!$E900="Yes",OR('Reported Performance Table'!$D900='Master List'!$B$45,'Reported Performance Table'!$D900='Master List'!$B$46,'Reported Performance Table'!$D900='Master List'!$B$47,'Reported Performance Table'!$D900='Master List'!$B$49,'Reported Performance Table'!$D900='Master List'!$B$51,'Reported Performance Table'!$D900='Master List'!$B$115,'Reported Performance Table'!$D900='Master List'!$B$118,'Reported Performance Table'!$D900='Master List'!$B$142)),"LUNA_Dimming","Dimming_Capability_and_Range"))</f>
        <v/>
      </c>
    </row>
    <row r="901" spans="1:12" x14ac:dyDescent="0.3">
      <c r="A901" s="49">
        <v>908</v>
      </c>
      <c r="B901" s="50"/>
      <c r="D901" s="21" t="e">
        <f>VLOOKUP('Reported Performance Table'!C901,'Master List'!$B$22:$C$41,2,FALSE)</f>
        <v>#N/A</v>
      </c>
      <c r="E901" t="e">
        <f>VLOOKUP('Reported Performance Table'!D901,'Master List'!$B$45:$C$143,2,FALSE)</f>
        <v>#N/A</v>
      </c>
      <c r="F901" t="e">
        <f>VLOOKUP('Reported Performance Table'!C901,'Master List'!$B$22:$D$42,3,FALSE)</f>
        <v>#N/A</v>
      </c>
      <c r="G901" s="94" t="e">
        <f>VLOOKUP('Reported Performance Table'!B901,'Master List'!$B$11:$D$19,3,FALSE)</f>
        <v>#N/A</v>
      </c>
      <c r="H901" t="e">
        <f t="shared" si="13"/>
        <v>#N/A</v>
      </c>
      <c r="I901" t="e">
        <f>IF(VLOOKUP('Reported Performance Table'!D901,'Master List'!$B$45:$D$143,3,FALSE)="","No",VLOOKUP('Reported Performance Table'!D901,'Master List'!$B$45:$D$143,3,FALSE))</f>
        <v>#N/A</v>
      </c>
      <c r="J901" s="169" t="str">
        <f>IF('Reported Performance Table'!D901="","",
  IF('Reported Performance Table'!E901="Yes",
   IF('Reported Performance Table'!F901="Premium","Premium_LUNA_CCT","LUNA_CCT"),
   IF('Reported Performance Table'!B901="Outdoor Luminaires",
    IF(OR('Reported Performance Table'!D901="Fuel Pump Canopy Luminaires",'Reported Performance Table'!D901="Sports Lighting"),
     IF('Reported Performance Table'!F901="Premium","Premium_Sports_and_Fuel_Pump_CCT", "Sports_and_Fuel_Pump_CCT"),
     IF('Reported Performance Table'!F901="Premium","Premium_Outdoor_CCT","Outdoor_CCT")),
    IF('Reported Performance Table'!F901="Premium","Premium_CCT","Reported_CCT"))))</f>
        <v/>
      </c>
      <c r="K901" t="str">
        <f>IF('Reported Performance Table'!D901="","",IF(J901="LUNA_CCT",VLOOKUP('Reported Performance Table'!D901,'Master List'!$B$45:$E$143,4,FALSE),"Reported_BUG"))</f>
        <v/>
      </c>
      <c r="L901" t="str">
        <f>IF('Reported Performance Table'!D901="","",IF(AND('Reported Performance Table'!$E901="Yes",OR('Reported Performance Table'!$D901='Master List'!$B$45,'Reported Performance Table'!$D901='Master List'!$B$46,'Reported Performance Table'!$D901='Master List'!$B$47,'Reported Performance Table'!$D901='Master List'!$B$49,'Reported Performance Table'!$D901='Master List'!$B$51,'Reported Performance Table'!$D901='Master List'!$B$115,'Reported Performance Table'!$D901='Master List'!$B$118,'Reported Performance Table'!$D901='Master List'!$B$142)),"LUNA_Dimming","Dimming_Capability_and_Range"))</f>
        <v/>
      </c>
    </row>
    <row r="902" spans="1:12" x14ac:dyDescent="0.3">
      <c r="A902" s="49">
        <v>909</v>
      </c>
      <c r="B902" s="50"/>
      <c r="D902" s="21" t="e">
        <f>VLOOKUP('Reported Performance Table'!C902,'Master List'!$B$22:$C$41,2,FALSE)</f>
        <v>#N/A</v>
      </c>
      <c r="E902" t="e">
        <f>VLOOKUP('Reported Performance Table'!D902,'Master List'!$B$45:$C$143,2,FALSE)</f>
        <v>#N/A</v>
      </c>
      <c r="F902" t="e">
        <f>VLOOKUP('Reported Performance Table'!C902,'Master List'!$B$22:$D$42,3,FALSE)</f>
        <v>#N/A</v>
      </c>
      <c r="G902" s="94" t="e">
        <f>VLOOKUP('Reported Performance Table'!B902,'Master List'!$B$11:$D$19,3,FALSE)</f>
        <v>#N/A</v>
      </c>
      <c r="H902" t="e">
        <f t="shared" si="13"/>
        <v>#N/A</v>
      </c>
      <c r="I902" t="e">
        <f>IF(VLOOKUP('Reported Performance Table'!D902,'Master List'!$B$45:$D$143,3,FALSE)="","No",VLOOKUP('Reported Performance Table'!D902,'Master List'!$B$45:$D$143,3,FALSE))</f>
        <v>#N/A</v>
      </c>
      <c r="J902" s="169" t="str">
        <f>IF('Reported Performance Table'!D902="","",
  IF('Reported Performance Table'!E902="Yes",
   IF('Reported Performance Table'!F902="Premium","Premium_LUNA_CCT","LUNA_CCT"),
   IF('Reported Performance Table'!B902="Outdoor Luminaires",
    IF(OR('Reported Performance Table'!D902="Fuel Pump Canopy Luminaires",'Reported Performance Table'!D902="Sports Lighting"),
     IF('Reported Performance Table'!F902="Premium","Premium_Sports_and_Fuel_Pump_CCT", "Sports_and_Fuel_Pump_CCT"),
     IF('Reported Performance Table'!F902="Premium","Premium_Outdoor_CCT","Outdoor_CCT")),
    IF('Reported Performance Table'!F902="Premium","Premium_CCT","Reported_CCT"))))</f>
        <v/>
      </c>
      <c r="K902" t="str">
        <f>IF('Reported Performance Table'!D902="","",IF(J902="LUNA_CCT",VLOOKUP('Reported Performance Table'!D902,'Master List'!$B$45:$E$143,4,FALSE),"Reported_BUG"))</f>
        <v/>
      </c>
      <c r="L902" t="str">
        <f>IF('Reported Performance Table'!D902="","",IF(AND('Reported Performance Table'!$E902="Yes",OR('Reported Performance Table'!$D902='Master List'!$B$45,'Reported Performance Table'!$D902='Master List'!$B$46,'Reported Performance Table'!$D902='Master List'!$B$47,'Reported Performance Table'!$D902='Master List'!$B$49,'Reported Performance Table'!$D902='Master List'!$B$51,'Reported Performance Table'!$D902='Master List'!$B$115,'Reported Performance Table'!$D902='Master List'!$B$118,'Reported Performance Table'!$D902='Master List'!$B$142)),"LUNA_Dimming","Dimming_Capability_and_Range"))</f>
        <v/>
      </c>
    </row>
    <row r="903" spans="1:12" x14ac:dyDescent="0.3">
      <c r="A903" s="49">
        <v>910</v>
      </c>
      <c r="B903" s="50"/>
      <c r="D903" s="21" t="e">
        <f>VLOOKUP('Reported Performance Table'!C903,'Master List'!$B$22:$C$41,2,FALSE)</f>
        <v>#N/A</v>
      </c>
      <c r="E903" t="e">
        <f>VLOOKUP('Reported Performance Table'!D903,'Master List'!$B$45:$C$143,2,FALSE)</f>
        <v>#N/A</v>
      </c>
      <c r="F903" t="e">
        <f>VLOOKUP('Reported Performance Table'!C903,'Master List'!$B$22:$D$42,3,FALSE)</f>
        <v>#N/A</v>
      </c>
      <c r="G903" s="94" t="e">
        <f>VLOOKUP('Reported Performance Table'!B903,'Master List'!$B$11:$D$19,3,FALSE)</f>
        <v>#N/A</v>
      </c>
      <c r="H903" t="e">
        <f t="shared" si="13"/>
        <v>#N/A</v>
      </c>
      <c r="I903" t="e">
        <f>IF(VLOOKUP('Reported Performance Table'!D903,'Master List'!$B$45:$D$143,3,FALSE)="","No",VLOOKUP('Reported Performance Table'!D903,'Master List'!$B$45:$D$143,3,FALSE))</f>
        <v>#N/A</v>
      </c>
      <c r="J903" s="169" t="str">
        <f>IF('Reported Performance Table'!D903="","",
  IF('Reported Performance Table'!E903="Yes",
   IF('Reported Performance Table'!F903="Premium","Premium_LUNA_CCT","LUNA_CCT"),
   IF('Reported Performance Table'!B903="Outdoor Luminaires",
    IF(OR('Reported Performance Table'!D903="Fuel Pump Canopy Luminaires",'Reported Performance Table'!D903="Sports Lighting"),
     IF('Reported Performance Table'!F903="Premium","Premium_Sports_and_Fuel_Pump_CCT", "Sports_and_Fuel_Pump_CCT"),
     IF('Reported Performance Table'!F903="Premium","Premium_Outdoor_CCT","Outdoor_CCT")),
    IF('Reported Performance Table'!F903="Premium","Premium_CCT","Reported_CCT"))))</f>
        <v/>
      </c>
      <c r="K903" t="str">
        <f>IF('Reported Performance Table'!D903="","",IF(J903="LUNA_CCT",VLOOKUP('Reported Performance Table'!D903,'Master List'!$B$45:$E$143,4,FALSE),"Reported_BUG"))</f>
        <v/>
      </c>
      <c r="L903" t="str">
        <f>IF('Reported Performance Table'!D903="","",IF(AND('Reported Performance Table'!$E903="Yes",OR('Reported Performance Table'!$D903='Master List'!$B$45,'Reported Performance Table'!$D903='Master List'!$B$46,'Reported Performance Table'!$D903='Master List'!$B$47,'Reported Performance Table'!$D903='Master List'!$B$49,'Reported Performance Table'!$D903='Master List'!$B$51,'Reported Performance Table'!$D903='Master List'!$B$115,'Reported Performance Table'!$D903='Master List'!$B$118,'Reported Performance Table'!$D903='Master List'!$B$142)),"LUNA_Dimming","Dimming_Capability_and_Range"))</f>
        <v/>
      </c>
    </row>
    <row r="904" spans="1:12" x14ac:dyDescent="0.3">
      <c r="A904" s="49">
        <v>911</v>
      </c>
      <c r="B904" s="50"/>
      <c r="D904" s="21" t="e">
        <f>VLOOKUP('Reported Performance Table'!C904,'Master List'!$B$22:$C$41,2,FALSE)</f>
        <v>#N/A</v>
      </c>
      <c r="E904" t="e">
        <f>VLOOKUP('Reported Performance Table'!D904,'Master List'!$B$45:$C$143,2,FALSE)</f>
        <v>#N/A</v>
      </c>
      <c r="F904" t="e">
        <f>VLOOKUP('Reported Performance Table'!C904,'Master List'!$B$22:$D$42,3,FALSE)</f>
        <v>#N/A</v>
      </c>
      <c r="G904" s="94" t="e">
        <f>VLOOKUP('Reported Performance Table'!B904,'Master List'!$B$11:$D$19,3,FALSE)</f>
        <v>#N/A</v>
      </c>
      <c r="H904" t="e">
        <f t="shared" si="13"/>
        <v>#N/A</v>
      </c>
      <c r="I904" t="e">
        <f>IF(VLOOKUP('Reported Performance Table'!D904,'Master List'!$B$45:$D$143,3,FALSE)="","No",VLOOKUP('Reported Performance Table'!D904,'Master List'!$B$45:$D$143,3,FALSE))</f>
        <v>#N/A</v>
      </c>
      <c r="J904" s="169" t="str">
        <f>IF('Reported Performance Table'!D904="","",
  IF('Reported Performance Table'!E904="Yes",
   IF('Reported Performance Table'!F904="Premium","Premium_LUNA_CCT","LUNA_CCT"),
   IF('Reported Performance Table'!B904="Outdoor Luminaires",
    IF(OR('Reported Performance Table'!D904="Fuel Pump Canopy Luminaires",'Reported Performance Table'!D904="Sports Lighting"),
     IF('Reported Performance Table'!F904="Premium","Premium_Sports_and_Fuel_Pump_CCT", "Sports_and_Fuel_Pump_CCT"),
     IF('Reported Performance Table'!F904="Premium","Premium_Outdoor_CCT","Outdoor_CCT")),
    IF('Reported Performance Table'!F904="Premium","Premium_CCT","Reported_CCT"))))</f>
        <v/>
      </c>
      <c r="K904" t="str">
        <f>IF('Reported Performance Table'!D904="","",IF(J904="LUNA_CCT",VLOOKUP('Reported Performance Table'!D904,'Master List'!$B$45:$E$143,4,FALSE),"Reported_BUG"))</f>
        <v/>
      </c>
      <c r="L904" t="str">
        <f>IF('Reported Performance Table'!D904="","",IF(AND('Reported Performance Table'!$E904="Yes",OR('Reported Performance Table'!$D904='Master List'!$B$45,'Reported Performance Table'!$D904='Master List'!$B$46,'Reported Performance Table'!$D904='Master List'!$B$47,'Reported Performance Table'!$D904='Master List'!$B$49,'Reported Performance Table'!$D904='Master List'!$B$51,'Reported Performance Table'!$D904='Master List'!$B$115,'Reported Performance Table'!$D904='Master List'!$B$118,'Reported Performance Table'!$D904='Master List'!$B$142)),"LUNA_Dimming","Dimming_Capability_and_Range"))</f>
        <v/>
      </c>
    </row>
    <row r="905" spans="1:12" x14ac:dyDescent="0.3">
      <c r="A905" s="49">
        <v>912</v>
      </c>
      <c r="B905" s="50"/>
      <c r="D905" s="21" t="e">
        <f>VLOOKUP('Reported Performance Table'!C905,'Master List'!$B$22:$C$41,2,FALSE)</f>
        <v>#N/A</v>
      </c>
      <c r="E905" t="e">
        <f>VLOOKUP('Reported Performance Table'!D905,'Master List'!$B$45:$C$143,2,FALSE)</f>
        <v>#N/A</v>
      </c>
      <c r="F905" t="e">
        <f>VLOOKUP('Reported Performance Table'!C905,'Master List'!$B$22:$D$42,3,FALSE)</f>
        <v>#N/A</v>
      </c>
      <c r="G905" s="94" t="e">
        <f>VLOOKUP('Reported Performance Table'!B905,'Master List'!$B$11:$D$19,3,FALSE)</f>
        <v>#N/A</v>
      </c>
      <c r="H905" t="e">
        <f t="shared" si="13"/>
        <v>#N/A</v>
      </c>
      <c r="I905" t="e">
        <f>IF(VLOOKUP('Reported Performance Table'!D905,'Master List'!$B$45:$D$143,3,FALSE)="","No",VLOOKUP('Reported Performance Table'!D905,'Master List'!$B$45:$D$143,3,FALSE))</f>
        <v>#N/A</v>
      </c>
      <c r="J905" s="169" t="str">
        <f>IF('Reported Performance Table'!D905="","",
  IF('Reported Performance Table'!E905="Yes",
   IF('Reported Performance Table'!F905="Premium","Premium_LUNA_CCT","LUNA_CCT"),
   IF('Reported Performance Table'!B905="Outdoor Luminaires",
    IF(OR('Reported Performance Table'!D905="Fuel Pump Canopy Luminaires",'Reported Performance Table'!D905="Sports Lighting"),
     IF('Reported Performance Table'!F905="Premium","Premium_Sports_and_Fuel_Pump_CCT", "Sports_and_Fuel_Pump_CCT"),
     IF('Reported Performance Table'!F905="Premium","Premium_Outdoor_CCT","Outdoor_CCT")),
    IF('Reported Performance Table'!F905="Premium","Premium_CCT","Reported_CCT"))))</f>
        <v/>
      </c>
      <c r="K905" t="str">
        <f>IF('Reported Performance Table'!D905="","",IF(J905="LUNA_CCT",VLOOKUP('Reported Performance Table'!D905,'Master List'!$B$45:$E$143,4,FALSE),"Reported_BUG"))</f>
        <v/>
      </c>
      <c r="L905" t="str">
        <f>IF('Reported Performance Table'!D905="","",IF(AND('Reported Performance Table'!$E905="Yes",OR('Reported Performance Table'!$D905='Master List'!$B$45,'Reported Performance Table'!$D905='Master List'!$B$46,'Reported Performance Table'!$D905='Master List'!$B$47,'Reported Performance Table'!$D905='Master List'!$B$49,'Reported Performance Table'!$D905='Master List'!$B$51,'Reported Performance Table'!$D905='Master List'!$B$115,'Reported Performance Table'!$D905='Master List'!$B$118,'Reported Performance Table'!$D905='Master List'!$B$142)),"LUNA_Dimming","Dimming_Capability_and_Range"))</f>
        <v/>
      </c>
    </row>
    <row r="906" spans="1:12" x14ac:dyDescent="0.3">
      <c r="A906" s="49">
        <v>913</v>
      </c>
      <c r="B906" s="50"/>
      <c r="D906" s="21" t="e">
        <f>VLOOKUP('Reported Performance Table'!C906,'Master List'!$B$22:$C$41,2,FALSE)</f>
        <v>#N/A</v>
      </c>
      <c r="E906" t="e">
        <f>VLOOKUP('Reported Performance Table'!D906,'Master List'!$B$45:$C$143,2,FALSE)</f>
        <v>#N/A</v>
      </c>
      <c r="F906" t="e">
        <f>VLOOKUP('Reported Performance Table'!C906,'Master List'!$B$22:$D$42,3,FALSE)</f>
        <v>#N/A</v>
      </c>
      <c r="G906" s="94" t="e">
        <f>VLOOKUP('Reported Performance Table'!B906,'Master List'!$B$11:$D$19,3,FALSE)</f>
        <v>#N/A</v>
      </c>
      <c r="H906" t="e">
        <f t="shared" si="13"/>
        <v>#N/A</v>
      </c>
      <c r="I906" t="e">
        <f>IF(VLOOKUP('Reported Performance Table'!D906,'Master List'!$B$45:$D$143,3,FALSE)="","No",VLOOKUP('Reported Performance Table'!D906,'Master List'!$B$45:$D$143,3,FALSE))</f>
        <v>#N/A</v>
      </c>
      <c r="J906" s="169" t="str">
        <f>IF('Reported Performance Table'!D906="","",
  IF('Reported Performance Table'!E906="Yes",
   IF('Reported Performance Table'!F906="Premium","Premium_LUNA_CCT","LUNA_CCT"),
   IF('Reported Performance Table'!B906="Outdoor Luminaires",
    IF(OR('Reported Performance Table'!D906="Fuel Pump Canopy Luminaires",'Reported Performance Table'!D906="Sports Lighting"),
     IF('Reported Performance Table'!F906="Premium","Premium_Sports_and_Fuel_Pump_CCT", "Sports_and_Fuel_Pump_CCT"),
     IF('Reported Performance Table'!F906="Premium","Premium_Outdoor_CCT","Outdoor_CCT")),
    IF('Reported Performance Table'!F906="Premium","Premium_CCT","Reported_CCT"))))</f>
        <v/>
      </c>
      <c r="K906" t="str">
        <f>IF('Reported Performance Table'!D906="","",IF(J906="LUNA_CCT",VLOOKUP('Reported Performance Table'!D906,'Master List'!$B$45:$E$143,4,FALSE),"Reported_BUG"))</f>
        <v/>
      </c>
      <c r="L906" t="str">
        <f>IF('Reported Performance Table'!D906="","",IF(AND('Reported Performance Table'!$E906="Yes",OR('Reported Performance Table'!$D906='Master List'!$B$45,'Reported Performance Table'!$D906='Master List'!$B$46,'Reported Performance Table'!$D906='Master List'!$B$47,'Reported Performance Table'!$D906='Master List'!$B$49,'Reported Performance Table'!$D906='Master List'!$B$51,'Reported Performance Table'!$D906='Master List'!$B$115,'Reported Performance Table'!$D906='Master List'!$B$118,'Reported Performance Table'!$D906='Master List'!$B$142)),"LUNA_Dimming","Dimming_Capability_and_Range"))</f>
        <v/>
      </c>
    </row>
    <row r="907" spans="1:12" x14ac:dyDescent="0.3">
      <c r="A907" s="49">
        <v>914</v>
      </c>
      <c r="B907" s="50"/>
      <c r="D907" s="21" t="e">
        <f>VLOOKUP('Reported Performance Table'!C907,'Master List'!$B$22:$C$41,2,FALSE)</f>
        <v>#N/A</v>
      </c>
      <c r="E907" t="e">
        <f>VLOOKUP('Reported Performance Table'!D907,'Master List'!$B$45:$C$143,2,FALSE)</f>
        <v>#N/A</v>
      </c>
      <c r="F907" t="e">
        <f>VLOOKUP('Reported Performance Table'!C907,'Master List'!$B$22:$D$42,3,FALSE)</f>
        <v>#N/A</v>
      </c>
      <c r="G907" s="94" t="e">
        <f>VLOOKUP('Reported Performance Table'!B907,'Master List'!$B$11:$D$19,3,FALSE)</f>
        <v>#N/A</v>
      </c>
      <c r="H907" t="e">
        <f t="shared" ref="H907:H970" si="14">CONCATENATE(F907,G907)</f>
        <v>#N/A</v>
      </c>
      <c r="I907" t="e">
        <f>IF(VLOOKUP('Reported Performance Table'!D907,'Master List'!$B$45:$D$143,3,FALSE)="","No",VLOOKUP('Reported Performance Table'!D907,'Master List'!$B$45:$D$143,3,FALSE))</f>
        <v>#N/A</v>
      </c>
      <c r="J907" s="169" t="str">
        <f>IF('Reported Performance Table'!D907="","",
  IF('Reported Performance Table'!E907="Yes",
   IF('Reported Performance Table'!F907="Premium","Premium_LUNA_CCT","LUNA_CCT"),
   IF('Reported Performance Table'!B907="Outdoor Luminaires",
    IF(OR('Reported Performance Table'!D907="Fuel Pump Canopy Luminaires",'Reported Performance Table'!D907="Sports Lighting"),
     IF('Reported Performance Table'!F907="Premium","Premium_Sports_and_Fuel_Pump_CCT", "Sports_and_Fuel_Pump_CCT"),
     IF('Reported Performance Table'!F907="Premium","Premium_Outdoor_CCT","Outdoor_CCT")),
    IF('Reported Performance Table'!F907="Premium","Premium_CCT","Reported_CCT"))))</f>
        <v/>
      </c>
      <c r="K907" t="str">
        <f>IF('Reported Performance Table'!D907="","",IF(J907="LUNA_CCT",VLOOKUP('Reported Performance Table'!D907,'Master List'!$B$45:$E$143,4,FALSE),"Reported_BUG"))</f>
        <v/>
      </c>
      <c r="L907" t="str">
        <f>IF('Reported Performance Table'!D907="","",IF(AND('Reported Performance Table'!$E907="Yes",OR('Reported Performance Table'!$D907='Master List'!$B$45,'Reported Performance Table'!$D907='Master List'!$B$46,'Reported Performance Table'!$D907='Master List'!$B$47,'Reported Performance Table'!$D907='Master List'!$B$49,'Reported Performance Table'!$D907='Master List'!$B$51,'Reported Performance Table'!$D907='Master List'!$B$115,'Reported Performance Table'!$D907='Master List'!$B$118,'Reported Performance Table'!$D907='Master List'!$B$142)),"LUNA_Dimming","Dimming_Capability_and_Range"))</f>
        <v/>
      </c>
    </row>
    <row r="908" spans="1:12" x14ac:dyDescent="0.3">
      <c r="A908" s="49">
        <v>915</v>
      </c>
      <c r="B908" s="50"/>
      <c r="D908" s="21" t="e">
        <f>VLOOKUP('Reported Performance Table'!C908,'Master List'!$B$22:$C$41,2,FALSE)</f>
        <v>#N/A</v>
      </c>
      <c r="E908" t="e">
        <f>VLOOKUP('Reported Performance Table'!D908,'Master List'!$B$45:$C$143,2,FALSE)</f>
        <v>#N/A</v>
      </c>
      <c r="F908" t="e">
        <f>VLOOKUP('Reported Performance Table'!C908,'Master List'!$B$22:$D$42,3,FALSE)</f>
        <v>#N/A</v>
      </c>
      <c r="G908" s="94" t="e">
        <f>VLOOKUP('Reported Performance Table'!B908,'Master List'!$B$11:$D$19,3,FALSE)</f>
        <v>#N/A</v>
      </c>
      <c r="H908" t="e">
        <f t="shared" si="14"/>
        <v>#N/A</v>
      </c>
      <c r="I908" t="e">
        <f>IF(VLOOKUP('Reported Performance Table'!D908,'Master List'!$B$45:$D$143,3,FALSE)="","No",VLOOKUP('Reported Performance Table'!D908,'Master List'!$B$45:$D$143,3,FALSE))</f>
        <v>#N/A</v>
      </c>
      <c r="J908" s="169" t="str">
        <f>IF('Reported Performance Table'!D908="","",
  IF('Reported Performance Table'!E908="Yes",
   IF('Reported Performance Table'!F908="Premium","Premium_LUNA_CCT","LUNA_CCT"),
   IF('Reported Performance Table'!B908="Outdoor Luminaires",
    IF(OR('Reported Performance Table'!D908="Fuel Pump Canopy Luminaires",'Reported Performance Table'!D908="Sports Lighting"),
     IF('Reported Performance Table'!F908="Premium","Premium_Sports_and_Fuel_Pump_CCT", "Sports_and_Fuel_Pump_CCT"),
     IF('Reported Performance Table'!F908="Premium","Premium_Outdoor_CCT","Outdoor_CCT")),
    IF('Reported Performance Table'!F908="Premium","Premium_CCT","Reported_CCT"))))</f>
        <v/>
      </c>
      <c r="K908" t="str">
        <f>IF('Reported Performance Table'!D908="","",IF(J908="LUNA_CCT",VLOOKUP('Reported Performance Table'!D908,'Master List'!$B$45:$E$143,4,FALSE),"Reported_BUG"))</f>
        <v/>
      </c>
      <c r="L908" t="str">
        <f>IF('Reported Performance Table'!D908="","",IF(AND('Reported Performance Table'!$E908="Yes",OR('Reported Performance Table'!$D908='Master List'!$B$45,'Reported Performance Table'!$D908='Master List'!$B$46,'Reported Performance Table'!$D908='Master List'!$B$47,'Reported Performance Table'!$D908='Master List'!$B$49,'Reported Performance Table'!$D908='Master List'!$B$51,'Reported Performance Table'!$D908='Master List'!$B$115,'Reported Performance Table'!$D908='Master List'!$B$118,'Reported Performance Table'!$D908='Master List'!$B$142)),"LUNA_Dimming","Dimming_Capability_and_Range"))</f>
        <v/>
      </c>
    </row>
    <row r="909" spans="1:12" x14ac:dyDescent="0.3">
      <c r="A909" s="49">
        <v>916</v>
      </c>
      <c r="B909" s="50"/>
      <c r="D909" s="21" t="e">
        <f>VLOOKUP('Reported Performance Table'!C909,'Master List'!$B$22:$C$41,2,FALSE)</f>
        <v>#N/A</v>
      </c>
      <c r="E909" t="e">
        <f>VLOOKUP('Reported Performance Table'!D909,'Master List'!$B$45:$C$143,2,FALSE)</f>
        <v>#N/A</v>
      </c>
      <c r="F909" t="e">
        <f>VLOOKUP('Reported Performance Table'!C909,'Master List'!$B$22:$D$42,3,FALSE)</f>
        <v>#N/A</v>
      </c>
      <c r="G909" s="94" t="e">
        <f>VLOOKUP('Reported Performance Table'!B909,'Master List'!$B$11:$D$19,3,FALSE)</f>
        <v>#N/A</v>
      </c>
      <c r="H909" t="e">
        <f t="shared" si="14"/>
        <v>#N/A</v>
      </c>
      <c r="I909" t="e">
        <f>IF(VLOOKUP('Reported Performance Table'!D909,'Master List'!$B$45:$D$143,3,FALSE)="","No",VLOOKUP('Reported Performance Table'!D909,'Master List'!$B$45:$D$143,3,FALSE))</f>
        <v>#N/A</v>
      </c>
      <c r="J909" s="169" t="str">
        <f>IF('Reported Performance Table'!D909="","",
  IF('Reported Performance Table'!E909="Yes",
   IF('Reported Performance Table'!F909="Premium","Premium_LUNA_CCT","LUNA_CCT"),
   IF('Reported Performance Table'!B909="Outdoor Luminaires",
    IF(OR('Reported Performance Table'!D909="Fuel Pump Canopy Luminaires",'Reported Performance Table'!D909="Sports Lighting"),
     IF('Reported Performance Table'!F909="Premium","Premium_Sports_and_Fuel_Pump_CCT", "Sports_and_Fuel_Pump_CCT"),
     IF('Reported Performance Table'!F909="Premium","Premium_Outdoor_CCT","Outdoor_CCT")),
    IF('Reported Performance Table'!F909="Premium","Premium_CCT","Reported_CCT"))))</f>
        <v/>
      </c>
      <c r="K909" t="str">
        <f>IF('Reported Performance Table'!D909="","",IF(J909="LUNA_CCT",VLOOKUP('Reported Performance Table'!D909,'Master List'!$B$45:$E$143,4,FALSE),"Reported_BUG"))</f>
        <v/>
      </c>
      <c r="L909" t="str">
        <f>IF('Reported Performance Table'!D909="","",IF(AND('Reported Performance Table'!$E909="Yes",OR('Reported Performance Table'!$D909='Master List'!$B$45,'Reported Performance Table'!$D909='Master List'!$B$46,'Reported Performance Table'!$D909='Master List'!$B$47,'Reported Performance Table'!$D909='Master List'!$B$49,'Reported Performance Table'!$D909='Master List'!$B$51,'Reported Performance Table'!$D909='Master List'!$B$115,'Reported Performance Table'!$D909='Master List'!$B$118,'Reported Performance Table'!$D909='Master List'!$B$142)),"LUNA_Dimming","Dimming_Capability_and_Range"))</f>
        <v/>
      </c>
    </row>
    <row r="910" spans="1:12" x14ac:dyDescent="0.3">
      <c r="A910" s="49">
        <v>917</v>
      </c>
      <c r="B910" s="50"/>
      <c r="D910" s="21" t="e">
        <f>VLOOKUP('Reported Performance Table'!C910,'Master List'!$B$22:$C$41,2,FALSE)</f>
        <v>#N/A</v>
      </c>
      <c r="E910" t="e">
        <f>VLOOKUP('Reported Performance Table'!D910,'Master List'!$B$45:$C$143,2,FALSE)</f>
        <v>#N/A</v>
      </c>
      <c r="F910" t="e">
        <f>VLOOKUP('Reported Performance Table'!C910,'Master List'!$B$22:$D$42,3,FALSE)</f>
        <v>#N/A</v>
      </c>
      <c r="G910" s="94" t="e">
        <f>VLOOKUP('Reported Performance Table'!B910,'Master List'!$B$11:$D$19,3,FALSE)</f>
        <v>#N/A</v>
      </c>
      <c r="H910" t="e">
        <f t="shared" si="14"/>
        <v>#N/A</v>
      </c>
      <c r="I910" t="e">
        <f>IF(VLOOKUP('Reported Performance Table'!D910,'Master List'!$B$45:$D$143,3,FALSE)="","No",VLOOKUP('Reported Performance Table'!D910,'Master List'!$B$45:$D$143,3,FALSE))</f>
        <v>#N/A</v>
      </c>
      <c r="J910" s="169" t="str">
        <f>IF('Reported Performance Table'!D910="","",
  IF('Reported Performance Table'!E910="Yes",
   IF('Reported Performance Table'!F910="Premium","Premium_LUNA_CCT","LUNA_CCT"),
   IF('Reported Performance Table'!B910="Outdoor Luminaires",
    IF(OR('Reported Performance Table'!D910="Fuel Pump Canopy Luminaires",'Reported Performance Table'!D910="Sports Lighting"),
     IF('Reported Performance Table'!F910="Premium","Premium_Sports_and_Fuel_Pump_CCT", "Sports_and_Fuel_Pump_CCT"),
     IF('Reported Performance Table'!F910="Premium","Premium_Outdoor_CCT","Outdoor_CCT")),
    IF('Reported Performance Table'!F910="Premium","Premium_CCT","Reported_CCT"))))</f>
        <v/>
      </c>
      <c r="K910" t="str">
        <f>IF('Reported Performance Table'!D910="","",IF(J910="LUNA_CCT",VLOOKUP('Reported Performance Table'!D910,'Master List'!$B$45:$E$143,4,FALSE),"Reported_BUG"))</f>
        <v/>
      </c>
      <c r="L910" t="str">
        <f>IF('Reported Performance Table'!D910="","",IF(AND('Reported Performance Table'!$E910="Yes",OR('Reported Performance Table'!$D910='Master List'!$B$45,'Reported Performance Table'!$D910='Master List'!$B$46,'Reported Performance Table'!$D910='Master List'!$B$47,'Reported Performance Table'!$D910='Master List'!$B$49,'Reported Performance Table'!$D910='Master List'!$B$51,'Reported Performance Table'!$D910='Master List'!$B$115,'Reported Performance Table'!$D910='Master List'!$B$118,'Reported Performance Table'!$D910='Master List'!$B$142)),"LUNA_Dimming","Dimming_Capability_and_Range"))</f>
        <v/>
      </c>
    </row>
    <row r="911" spans="1:12" x14ac:dyDescent="0.3">
      <c r="A911" s="49">
        <v>918</v>
      </c>
      <c r="B911" s="50"/>
      <c r="D911" s="21" t="e">
        <f>VLOOKUP('Reported Performance Table'!C911,'Master List'!$B$22:$C$41,2,FALSE)</f>
        <v>#N/A</v>
      </c>
      <c r="E911" t="e">
        <f>VLOOKUP('Reported Performance Table'!D911,'Master List'!$B$45:$C$143,2,FALSE)</f>
        <v>#N/A</v>
      </c>
      <c r="F911" t="e">
        <f>VLOOKUP('Reported Performance Table'!C911,'Master List'!$B$22:$D$42,3,FALSE)</f>
        <v>#N/A</v>
      </c>
      <c r="G911" s="94" t="e">
        <f>VLOOKUP('Reported Performance Table'!B911,'Master List'!$B$11:$D$19,3,FALSE)</f>
        <v>#N/A</v>
      </c>
      <c r="H911" t="e">
        <f t="shared" si="14"/>
        <v>#N/A</v>
      </c>
      <c r="I911" t="e">
        <f>IF(VLOOKUP('Reported Performance Table'!D911,'Master List'!$B$45:$D$143,3,FALSE)="","No",VLOOKUP('Reported Performance Table'!D911,'Master List'!$B$45:$D$143,3,FALSE))</f>
        <v>#N/A</v>
      </c>
      <c r="J911" s="169" t="str">
        <f>IF('Reported Performance Table'!D911="","",
  IF('Reported Performance Table'!E911="Yes",
   IF('Reported Performance Table'!F911="Premium","Premium_LUNA_CCT","LUNA_CCT"),
   IF('Reported Performance Table'!B911="Outdoor Luminaires",
    IF(OR('Reported Performance Table'!D911="Fuel Pump Canopy Luminaires",'Reported Performance Table'!D911="Sports Lighting"),
     IF('Reported Performance Table'!F911="Premium","Premium_Sports_and_Fuel_Pump_CCT", "Sports_and_Fuel_Pump_CCT"),
     IF('Reported Performance Table'!F911="Premium","Premium_Outdoor_CCT","Outdoor_CCT")),
    IF('Reported Performance Table'!F911="Premium","Premium_CCT","Reported_CCT"))))</f>
        <v/>
      </c>
      <c r="K911" t="str">
        <f>IF('Reported Performance Table'!D911="","",IF(J911="LUNA_CCT",VLOOKUP('Reported Performance Table'!D911,'Master List'!$B$45:$E$143,4,FALSE),"Reported_BUG"))</f>
        <v/>
      </c>
      <c r="L911" t="str">
        <f>IF('Reported Performance Table'!D911="","",IF(AND('Reported Performance Table'!$E911="Yes",OR('Reported Performance Table'!$D911='Master List'!$B$45,'Reported Performance Table'!$D911='Master List'!$B$46,'Reported Performance Table'!$D911='Master List'!$B$47,'Reported Performance Table'!$D911='Master List'!$B$49,'Reported Performance Table'!$D911='Master List'!$B$51,'Reported Performance Table'!$D911='Master List'!$B$115,'Reported Performance Table'!$D911='Master List'!$B$118,'Reported Performance Table'!$D911='Master List'!$B$142)),"LUNA_Dimming","Dimming_Capability_and_Range"))</f>
        <v/>
      </c>
    </row>
    <row r="912" spans="1:12" x14ac:dyDescent="0.3">
      <c r="A912" s="49">
        <v>919</v>
      </c>
      <c r="B912" s="50"/>
      <c r="D912" s="21" t="e">
        <f>VLOOKUP('Reported Performance Table'!C912,'Master List'!$B$22:$C$41,2,FALSE)</f>
        <v>#N/A</v>
      </c>
      <c r="E912" t="e">
        <f>VLOOKUP('Reported Performance Table'!D912,'Master List'!$B$45:$C$143,2,FALSE)</f>
        <v>#N/A</v>
      </c>
      <c r="F912" t="e">
        <f>VLOOKUP('Reported Performance Table'!C912,'Master List'!$B$22:$D$42,3,FALSE)</f>
        <v>#N/A</v>
      </c>
      <c r="G912" s="94" t="e">
        <f>VLOOKUP('Reported Performance Table'!B912,'Master List'!$B$11:$D$19,3,FALSE)</f>
        <v>#N/A</v>
      </c>
      <c r="H912" t="e">
        <f t="shared" si="14"/>
        <v>#N/A</v>
      </c>
      <c r="I912" t="e">
        <f>IF(VLOOKUP('Reported Performance Table'!D912,'Master List'!$B$45:$D$143,3,FALSE)="","No",VLOOKUP('Reported Performance Table'!D912,'Master List'!$B$45:$D$143,3,FALSE))</f>
        <v>#N/A</v>
      </c>
      <c r="J912" s="169" t="str">
        <f>IF('Reported Performance Table'!D912="","",
  IF('Reported Performance Table'!E912="Yes",
   IF('Reported Performance Table'!F912="Premium","Premium_LUNA_CCT","LUNA_CCT"),
   IF('Reported Performance Table'!B912="Outdoor Luminaires",
    IF(OR('Reported Performance Table'!D912="Fuel Pump Canopy Luminaires",'Reported Performance Table'!D912="Sports Lighting"),
     IF('Reported Performance Table'!F912="Premium","Premium_Sports_and_Fuel_Pump_CCT", "Sports_and_Fuel_Pump_CCT"),
     IF('Reported Performance Table'!F912="Premium","Premium_Outdoor_CCT","Outdoor_CCT")),
    IF('Reported Performance Table'!F912="Premium","Premium_CCT","Reported_CCT"))))</f>
        <v/>
      </c>
      <c r="K912" t="str">
        <f>IF('Reported Performance Table'!D912="","",IF(J912="LUNA_CCT",VLOOKUP('Reported Performance Table'!D912,'Master List'!$B$45:$E$143,4,FALSE),"Reported_BUG"))</f>
        <v/>
      </c>
      <c r="L912" t="str">
        <f>IF('Reported Performance Table'!D912="","",IF(AND('Reported Performance Table'!$E912="Yes",OR('Reported Performance Table'!$D912='Master List'!$B$45,'Reported Performance Table'!$D912='Master List'!$B$46,'Reported Performance Table'!$D912='Master List'!$B$47,'Reported Performance Table'!$D912='Master List'!$B$49,'Reported Performance Table'!$D912='Master List'!$B$51,'Reported Performance Table'!$D912='Master List'!$B$115,'Reported Performance Table'!$D912='Master List'!$B$118,'Reported Performance Table'!$D912='Master List'!$B$142)),"LUNA_Dimming","Dimming_Capability_and_Range"))</f>
        <v/>
      </c>
    </row>
    <row r="913" spans="1:12" x14ac:dyDescent="0.3">
      <c r="A913" s="49">
        <v>920</v>
      </c>
      <c r="B913" s="50"/>
      <c r="D913" s="21" t="e">
        <f>VLOOKUP('Reported Performance Table'!C913,'Master List'!$B$22:$C$41,2,FALSE)</f>
        <v>#N/A</v>
      </c>
      <c r="E913" t="e">
        <f>VLOOKUP('Reported Performance Table'!D913,'Master List'!$B$45:$C$143,2,FALSE)</f>
        <v>#N/A</v>
      </c>
      <c r="F913" t="e">
        <f>VLOOKUP('Reported Performance Table'!C913,'Master List'!$B$22:$D$42,3,FALSE)</f>
        <v>#N/A</v>
      </c>
      <c r="G913" s="94" t="e">
        <f>VLOOKUP('Reported Performance Table'!B913,'Master List'!$B$11:$D$19,3,FALSE)</f>
        <v>#N/A</v>
      </c>
      <c r="H913" t="e">
        <f t="shared" si="14"/>
        <v>#N/A</v>
      </c>
      <c r="I913" t="e">
        <f>IF(VLOOKUP('Reported Performance Table'!D913,'Master List'!$B$45:$D$143,3,FALSE)="","No",VLOOKUP('Reported Performance Table'!D913,'Master List'!$B$45:$D$143,3,FALSE))</f>
        <v>#N/A</v>
      </c>
      <c r="J913" s="169" t="str">
        <f>IF('Reported Performance Table'!D913="","",
  IF('Reported Performance Table'!E913="Yes",
   IF('Reported Performance Table'!F913="Premium","Premium_LUNA_CCT","LUNA_CCT"),
   IF('Reported Performance Table'!B913="Outdoor Luminaires",
    IF(OR('Reported Performance Table'!D913="Fuel Pump Canopy Luminaires",'Reported Performance Table'!D913="Sports Lighting"),
     IF('Reported Performance Table'!F913="Premium","Premium_Sports_and_Fuel_Pump_CCT", "Sports_and_Fuel_Pump_CCT"),
     IF('Reported Performance Table'!F913="Premium","Premium_Outdoor_CCT","Outdoor_CCT")),
    IF('Reported Performance Table'!F913="Premium","Premium_CCT","Reported_CCT"))))</f>
        <v/>
      </c>
      <c r="K913" t="str">
        <f>IF('Reported Performance Table'!D913="","",IF(J913="LUNA_CCT",VLOOKUP('Reported Performance Table'!D913,'Master List'!$B$45:$E$143,4,FALSE),"Reported_BUG"))</f>
        <v/>
      </c>
      <c r="L913" t="str">
        <f>IF('Reported Performance Table'!D913="","",IF(AND('Reported Performance Table'!$E913="Yes",OR('Reported Performance Table'!$D913='Master List'!$B$45,'Reported Performance Table'!$D913='Master List'!$B$46,'Reported Performance Table'!$D913='Master List'!$B$47,'Reported Performance Table'!$D913='Master List'!$B$49,'Reported Performance Table'!$D913='Master List'!$B$51,'Reported Performance Table'!$D913='Master List'!$B$115,'Reported Performance Table'!$D913='Master List'!$B$118,'Reported Performance Table'!$D913='Master List'!$B$142)),"LUNA_Dimming","Dimming_Capability_and_Range"))</f>
        <v/>
      </c>
    </row>
    <row r="914" spans="1:12" x14ac:dyDescent="0.3">
      <c r="A914" s="49">
        <v>921</v>
      </c>
      <c r="B914" s="50"/>
      <c r="D914" s="21" t="e">
        <f>VLOOKUP('Reported Performance Table'!C914,'Master List'!$B$22:$C$41,2,FALSE)</f>
        <v>#N/A</v>
      </c>
      <c r="E914" t="e">
        <f>VLOOKUP('Reported Performance Table'!D914,'Master List'!$B$45:$C$143,2,FALSE)</f>
        <v>#N/A</v>
      </c>
      <c r="F914" t="e">
        <f>VLOOKUP('Reported Performance Table'!C914,'Master List'!$B$22:$D$42,3,FALSE)</f>
        <v>#N/A</v>
      </c>
      <c r="G914" s="94" t="e">
        <f>VLOOKUP('Reported Performance Table'!B914,'Master List'!$B$11:$D$19,3,FALSE)</f>
        <v>#N/A</v>
      </c>
      <c r="H914" t="e">
        <f t="shared" si="14"/>
        <v>#N/A</v>
      </c>
      <c r="I914" t="e">
        <f>IF(VLOOKUP('Reported Performance Table'!D914,'Master List'!$B$45:$D$143,3,FALSE)="","No",VLOOKUP('Reported Performance Table'!D914,'Master List'!$B$45:$D$143,3,FALSE))</f>
        <v>#N/A</v>
      </c>
      <c r="J914" s="169" t="str">
        <f>IF('Reported Performance Table'!D914="","",
  IF('Reported Performance Table'!E914="Yes",
   IF('Reported Performance Table'!F914="Premium","Premium_LUNA_CCT","LUNA_CCT"),
   IF('Reported Performance Table'!B914="Outdoor Luminaires",
    IF(OR('Reported Performance Table'!D914="Fuel Pump Canopy Luminaires",'Reported Performance Table'!D914="Sports Lighting"),
     IF('Reported Performance Table'!F914="Premium","Premium_Sports_and_Fuel_Pump_CCT", "Sports_and_Fuel_Pump_CCT"),
     IF('Reported Performance Table'!F914="Premium","Premium_Outdoor_CCT","Outdoor_CCT")),
    IF('Reported Performance Table'!F914="Premium","Premium_CCT","Reported_CCT"))))</f>
        <v/>
      </c>
      <c r="K914" t="str">
        <f>IF('Reported Performance Table'!D914="","",IF(J914="LUNA_CCT",VLOOKUP('Reported Performance Table'!D914,'Master List'!$B$45:$E$143,4,FALSE),"Reported_BUG"))</f>
        <v/>
      </c>
      <c r="L914" t="str">
        <f>IF('Reported Performance Table'!D914="","",IF(AND('Reported Performance Table'!$E914="Yes",OR('Reported Performance Table'!$D914='Master List'!$B$45,'Reported Performance Table'!$D914='Master List'!$B$46,'Reported Performance Table'!$D914='Master List'!$B$47,'Reported Performance Table'!$D914='Master List'!$B$49,'Reported Performance Table'!$D914='Master List'!$B$51,'Reported Performance Table'!$D914='Master List'!$B$115,'Reported Performance Table'!$D914='Master List'!$B$118,'Reported Performance Table'!$D914='Master List'!$B$142)),"LUNA_Dimming","Dimming_Capability_and_Range"))</f>
        <v/>
      </c>
    </row>
    <row r="915" spans="1:12" x14ac:dyDescent="0.3">
      <c r="A915" s="49">
        <v>922</v>
      </c>
      <c r="B915" s="50"/>
      <c r="D915" s="21" t="e">
        <f>VLOOKUP('Reported Performance Table'!C915,'Master List'!$B$22:$C$41,2,FALSE)</f>
        <v>#N/A</v>
      </c>
      <c r="E915" t="e">
        <f>VLOOKUP('Reported Performance Table'!D915,'Master List'!$B$45:$C$143,2,FALSE)</f>
        <v>#N/A</v>
      </c>
      <c r="F915" t="e">
        <f>VLOOKUP('Reported Performance Table'!C915,'Master List'!$B$22:$D$42,3,FALSE)</f>
        <v>#N/A</v>
      </c>
      <c r="G915" s="94" t="e">
        <f>VLOOKUP('Reported Performance Table'!B915,'Master List'!$B$11:$D$19,3,FALSE)</f>
        <v>#N/A</v>
      </c>
      <c r="H915" t="e">
        <f t="shared" si="14"/>
        <v>#N/A</v>
      </c>
      <c r="I915" t="e">
        <f>IF(VLOOKUP('Reported Performance Table'!D915,'Master List'!$B$45:$D$143,3,FALSE)="","No",VLOOKUP('Reported Performance Table'!D915,'Master List'!$B$45:$D$143,3,FALSE))</f>
        <v>#N/A</v>
      </c>
      <c r="J915" s="169" t="str">
        <f>IF('Reported Performance Table'!D915="","",
  IF('Reported Performance Table'!E915="Yes",
   IF('Reported Performance Table'!F915="Premium","Premium_LUNA_CCT","LUNA_CCT"),
   IF('Reported Performance Table'!B915="Outdoor Luminaires",
    IF(OR('Reported Performance Table'!D915="Fuel Pump Canopy Luminaires",'Reported Performance Table'!D915="Sports Lighting"),
     IF('Reported Performance Table'!F915="Premium","Premium_Sports_and_Fuel_Pump_CCT", "Sports_and_Fuel_Pump_CCT"),
     IF('Reported Performance Table'!F915="Premium","Premium_Outdoor_CCT","Outdoor_CCT")),
    IF('Reported Performance Table'!F915="Premium","Premium_CCT","Reported_CCT"))))</f>
        <v/>
      </c>
      <c r="K915" t="str">
        <f>IF('Reported Performance Table'!D915="","",IF(J915="LUNA_CCT",VLOOKUP('Reported Performance Table'!D915,'Master List'!$B$45:$E$143,4,FALSE),"Reported_BUG"))</f>
        <v/>
      </c>
      <c r="L915" t="str">
        <f>IF('Reported Performance Table'!D915="","",IF(AND('Reported Performance Table'!$E915="Yes",OR('Reported Performance Table'!$D915='Master List'!$B$45,'Reported Performance Table'!$D915='Master List'!$B$46,'Reported Performance Table'!$D915='Master List'!$B$47,'Reported Performance Table'!$D915='Master List'!$B$49,'Reported Performance Table'!$D915='Master List'!$B$51,'Reported Performance Table'!$D915='Master List'!$B$115,'Reported Performance Table'!$D915='Master List'!$B$118,'Reported Performance Table'!$D915='Master List'!$B$142)),"LUNA_Dimming","Dimming_Capability_and_Range"))</f>
        <v/>
      </c>
    </row>
    <row r="916" spans="1:12" x14ac:dyDescent="0.3">
      <c r="A916" s="49">
        <v>923</v>
      </c>
      <c r="B916" s="50"/>
      <c r="D916" s="21" t="e">
        <f>VLOOKUP('Reported Performance Table'!C916,'Master List'!$B$22:$C$41,2,FALSE)</f>
        <v>#N/A</v>
      </c>
      <c r="E916" t="e">
        <f>VLOOKUP('Reported Performance Table'!D916,'Master List'!$B$45:$C$143,2,FALSE)</f>
        <v>#N/A</v>
      </c>
      <c r="F916" t="e">
        <f>VLOOKUP('Reported Performance Table'!C916,'Master List'!$B$22:$D$42,3,FALSE)</f>
        <v>#N/A</v>
      </c>
      <c r="G916" s="94" t="e">
        <f>VLOOKUP('Reported Performance Table'!B916,'Master List'!$B$11:$D$19,3,FALSE)</f>
        <v>#N/A</v>
      </c>
      <c r="H916" t="e">
        <f t="shared" si="14"/>
        <v>#N/A</v>
      </c>
      <c r="I916" t="e">
        <f>IF(VLOOKUP('Reported Performance Table'!D916,'Master List'!$B$45:$D$143,3,FALSE)="","No",VLOOKUP('Reported Performance Table'!D916,'Master List'!$B$45:$D$143,3,FALSE))</f>
        <v>#N/A</v>
      </c>
      <c r="J916" s="169" t="str">
        <f>IF('Reported Performance Table'!D916="","",
  IF('Reported Performance Table'!E916="Yes",
   IF('Reported Performance Table'!F916="Premium","Premium_LUNA_CCT","LUNA_CCT"),
   IF('Reported Performance Table'!B916="Outdoor Luminaires",
    IF(OR('Reported Performance Table'!D916="Fuel Pump Canopy Luminaires",'Reported Performance Table'!D916="Sports Lighting"),
     IF('Reported Performance Table'!F916="Premium","Premium_Sports_and_Fuel_Pump_CCT", "Sports_and_Fuel_Pump_CCT"),
     IF('Reported Performance Table'!F916="Premium","Premium_Outdoor_CCT","Outdoor_CCT")),
    IF('Reported Performance Table'!F916="Premium","Premium_CCT","Reported_CCT"))))</f>
        <v/>
      </c>
      <c r="K916" t="str">
        <f>IF('Reported Performance Table'!D916="","",IF(J916="LUNA_CCT",VLOOKUP('Reported Performance Table'!D916,'Master List'!$B$45:$E$143,4,FALSE),"Reported_BUG"))</f>
        <v/>
      </c>
      <c r="L916" t="str">
        <f>IF('Reported Performance Table'!D916="","",IF(AND('Reported Performance Table'!$E916="Yes",OR('Reported Performance Table'!$D916='Master List'!$B$45,'Reported Performance Table'!$D916='Master List'!$B$46,'Reported Performance Table'!$D916='Master List'!$B$47,'Reported Performance Table'!$D916='Master List'!$B$49,'Reported Performance Table'!$D916='Master List'!$B$51,'Reported Performance Table'!$D916='Master List'!$B$115,'Reported Performance Table'!$D916='Master List'!$B$118,'Reported Performance Table'!$D916='Master List'!$B$142)),"LUNA_Dimming","Dimming_Capability_and_Range"))</f>
        <v/>
      </c>
    </row>
    <row r="917" spans="1:12" x14ac:dyDescent="0.3">
      <c r="A917" s="49">
        <v>924</v>
      </c>
      <c r="B917" s="50"/>
      <c r="D917" s="21" t="e">
        <f>VLOOKUP('Reported Performance Table'!C917,'Master List'!$B$22:$C$41,2,FALSE)</f>
        <v>#N/A</v>
      </c>
      <c r="E917" t="e">
        <f>VLOOKUP('Reported Performance Table'!D917,'Master List'!$B$45:$C$143,2,FALSE)</f>
        <v>#N/A</v>
      </c>
      <c r="F917" t="e">
        <f>VLOOKUP('Reported Performance Table'!C917,'Master List'!$B$22:$D$42,3,FALSE)</f>
        <v>#N/A</v>
      </c>
      <c r="G917" s="94" t="e">
        <f>VLOOKUP('Reported Performance Table'!B917,'Master List'!$B$11:$D$19,3,FALSE)</f>
        <v>#N/A</v>
      </c>
      <c r="H917" t="e">
        <f t="shared" si="14"/>
        <v>#N/A</v>
      </c>
      <c r="I917" t="e">
        <f>IF(VLOOKUP('Reported Performance Table'!D917,'Master List'!$B$45:$D$143,3,FALSE)="","No",VLOOKUP('Reported Performance Table'!D917,'Master List'!$B$45:$D$143,3,FALSE))</f>
        <v>#N/A</v>
      </c>
      <c r="J917" s="169" t="str">
        <f>IF('Reported Performance Table'!D917="","",
  IF('Reported Performance Table'!E917="Yes",
   IF('Reported Performance Table'!F917="Premium","Premium_LUNA_CCT","LUNA_CCT"),
   IF('Reported Performance Table'!B917="Outdoor Luminaires",
    IF(OR('Reported Performance Table'!D917="Fuel Pump Canopy Luminaires",'Reported Performance Table'!D917="Sports Lighting"),
     IF('Reported Performance Table'!F917="Premium","Premium_Sports_and_Fuel_Pump_CCT", "Sports_and_Fuel_Pump_CCT"),
     IF('Reported Performance Table'!F917="Premium","Premium_Outdoor_CCT","Outdoor_CCT")),
    IF('Reported Performance Table'!F917="Premium","Premium_CCT","Reported_CCT"))))</f>
        <v/>
      </c>
      <c r="K917" t="str">
        <f>IF('Reported Performance Table'!D917="","",IF(J917="LUNA_CCT",VLOOKUP('Reported Performance Table'!D917,'Master List'!$B$45:$E$143,4,FALSE),"Reported_BUG"))</f>
        <v/>
      </c>
      <c r="L917" t="str">
        <f>IF('Reported Performance Table'!D917="","",IF(AND('Reported Performance Table'!$E917="Yes",OR('Reported Performance Table'!$D917='Master List'!$B$45,'Reported Performance Table'!$D917='Master List'!$B$46,'Reported Performance Table'!$D917='Master List'!$B$47,'Reported Performance Table'!$D917='Master List'!$B$49,'Reported Performance Table'!$D917='Master List'!$B$51,'Reported Performance Table'!$D917='Master List'!$B$115,'Reported Performance Table'!$D917='Master List'!$B$118,'Reported Performance Table'!$D917='Master List'!$B$142)),"LUNA_Dimming","Dimming_Capability_and_Range"))</f>
        <v/>
      </c>
    </row>
    <row r="918" spans="1:12" x14ac:dyDescent="0.3">
      <c r="A918" s="49">
        <v>925</v>
      </c>
      <c r="B918" s="50"/>
      <c r="D918" s="21" t="e">
        <f>VLOOKUP('Reported Performance Table'!C918,'Master List'!$B$22:$C$41,2,FALSE)</f>
        <v>#N/A</v>
      </c>
      <c r="E918" t="e">
        <f>VLOOKUP('Reported Performance Table'!D918,'Master List'!$B$45:$C$143,2,FALSE)</f>
        <v>#N/A</v>
      </c>
      <c r="F918" t="e">
        <f>VLOOKUP('Reported Performance Table'!C918,'Master List'!$B$22:$D$42,3,FALSE)</f>
        <v>#N/A</v>
      </c>
      <c r="G918" s="94" t="e">
        <f>VLOOKUP('Reported Performance Table'!B918,'Master List'!$B$11:$D$19,3,FALSE)</f>
        <v>#N/A</v>
      </c>
      <c r="H918" t="e">
        <f t="shared" si="14"/>
        <v>#N/A</v>
      </c>
      <c r="I918" t="e">
        <f>IF(VLOOKUP('Reported Performance Table'!D918,'Master List'!$B$45:$D$143,3,FALSE)="","No",VLOOKUP('Reported Performance Table'!D918,'Master List'!$B$45:$D$143,3,FALSE))</f>
        <v>#N/A</v>
      </c>
      <c r="J918" s="169" t="str">
        <f>IF('Reported Performance Table'!D918="","",
  IF('Reported Performance Table'!E918="Yes",
   IF('Reported Performance Table'!F918="Premium","Premium_LUNA_CCT","LUNA_CCT"),
   IF('Reported Performance Table'!B918="Outdoor Luminaires",
    IF(OR('Reported Performance Table'!D918="Fuel Pump Canopy Luminaires",'Reported Performance Table'!D918="Sports Lighting"),
     IF('Reported Performance Table'!F918="Premium","Premium_Sports_and_Fuel_Pump_CCT", "Sports_and_Fuel_Pump_CCT"),
     IF('Reported Performance Table'!F918="Premium","Premium_Outdoor_CCT","Outdoor_CCT")),
    IF('Reported Performance Table'!F918="Premium","Premium_CCT","Reported_CCT"))))</f>
        <v/>
      </c>
      <c r="K918" t="str">
        <f>IF('Reported Performance Table'!D918="","",IF(J918="LUNA_CCT",VLOOKUP('Reported Performance Table'!D918,'Master List'!$B$45:$E$143,4,FALSE),"Reported_BUG"))</f>
        <v/>
      </c>
      <c r="L918" t="str">
        <f>IF('Reported Performance Table'!D918="","",IF(AND('Reported Performance Table'!$E918="Yes",OR('Reported Performance Table'!$D918='Master List'!$B$45,'Reported Performance Table'!$D918='Master List'!$B$46,'Reported Performance Table'!$D918='Master List'!$B$47,'Reported Performance Table'!$D918='Master List'!$B$49,'Reported Performance Table'!$D918='Master List'!$B$51,'Reported Performance Table'!$D918='Master List'!$B$115,'Reported Performance Table'!$D918='Master List'!$B$118,'Reported Performance Table'!$D918='Master List'!$B$142)),"LUNA_Dimming","Dimming_Capability_and_Range"))</f>
        <v/>
      </c>
    </row>
    <row r="919" spans="1:12" x14ac:dyDescent="0.3">
      <c r="A919" s="49">
        <v>926</v>
      </c>
      <c r="B919" s="50"/>
      <c r="D919" s="21" t="e">
        <f>VLOOKUP('Reported Performance Table'!C919,'Master List'!$B$22:$C$41,2,FALSE)</f>
        <v>#N/A</v>
      </c>
      <c r="E919" t="e">
        <f>VLOOKUP('Reported Performance Table'!D919,'Master List'!$B$45:$C$143,2,FALSE)</f>
        <v>#N/A</v>
      </c>
      <c r="F919" t="e">
        <f>VLOOKUP('Reported Performance Table'!C919,'Master List'!$B$22:$D$42,3,FALSE)</f>
        <v>#N/A</v>
      </c>
      <c r="G919" s="94" t="e">
        <f>VLOOKUP('Reported Performance Table'!B919,'Master List'!$B$11:$D$19,3,FALSE)</f>
        <v>#N/A</v>
      </c>
      <c r="H919" t="e">
        <f t="shared" si="14"/>
        <v>#N/A</v>
      </c>
      <c r="I919" t="e">
        <f>IF(VLOOKUP('Reported Performance Table'!D919,'Master List'!$B$45:$D$143,3,FALSE)="","No",VLOOKUP('Reported Performance Table'!D919,'Master List'!$B$45:$D$143,3,FALSE))</f>
        <v>#N/A</v>
      </c>
      <c r="J919" s="169" t="str">
        <f>IF('Reported Performance Table'!D919="","",
  IF('Reported Performance Table'!E919="Yes",
   IF('Reported Performance Table'!F919="Premium","Premium_LUNA_CCT","LUNA_CCT"),
   IF('Reported Performance Table'!B919="Outdoor Luminaires",
    IF(OR('Reported Performance Table'!D919="Fuel Pump Canopy Luminaires",'Reported Performance Table'!D919="Sports Lighting"),
     IF('Reported Performance Table'!F919="Premium","Premium_Sports_and_Fuel_Pump_CCT", "Sports_and_Fuel_Pump_CCT"),
     IF('Reported Performance Table'!F919="Premium","Premium_Outdoor_CCT","Outdoor_CCT")),
    IF('Reported Performance Table'!F919="Premium","Premium_CCT","Reported_CCT"))))</f>
        <v/>
      </c>
      <c r="K919" t="str">
        <f>IF('Reported Performance Table'!D919="","",IF(J919="LUNA_CCT",VLOOKUP('Reported Performance Table'!D919,'Master List'!$B$45:$E$143,4,FALSE),"Reported_BUG"))</f>
        <v/>
      </c>
      <c r="L919" t="str">
        <f>IF('Reported Performance Table'!D919="","",IF(AND('Reported Performance Table'!$E919="Yes",OR('Reported Performance Table'!$D919='Master List'!$B$45,'Reported Performance Table'!$D919='Master List'!$B$46,'Reported Performance Table'!$D919='Master List'!$B$47,'Reported Performance Table'!$D919='Master List'!$B$49,'Reported Performance Table'!$D919='Master List'!$B$51,'Reported Performance Table'!$D919='Master List'!$B$115,'Reported Performance Table'!$D919='Master List'!$B$118,'Reported Performance Table'!$D919='Master List'!$B$142)),"LUNA_Dimming","Dimming_Capability_and_Range"))</f>
        <v/>
      </c>
    </row>
    <row r="920" spans="1:12" x14ac:dyDescent="0.3">
      <c r="A920" s="49">
        <v>927</v>
      </c>
      <c r="B920" s="50"/>
      <c r="D920" s="21" t="e">
        <f>VLOOKUP('Reported Performance Table'!C920,'Master List'!$B$22:$C$41,2,FALSE)</f>
        <v>#N/A</v>
      </c>
      <c r="E920" t="e">
        <f>VLOOKUP('Reported Performance Table'!D920,'Master List'!$B$45:$C$143,2,FALSE)</f>
        <v>#N/A</v>
      </c>
      <c r="F920" t="e">
        <f>VLOOKUP('Reported Performance Table'!C920,'Master List'!$B$22:$D$42,3,FALSE)</f>
        <v>#N/A</v>
      </c>
      <c r="G920" s="94" t="e">
        <f>VLOOKUP('Reported Performance Table'!B920,'Master List'!$B$11:$D$19,3,FALSE)</f>
        <v>#N/A</v>
      </c>
      <c r="H920" t="e">
        <f t="shared" si="14"/>
        <v>#N/A</v>
      </c>
      <c r="I920" t="e">
        <f>IF(VLOOKUP('Reported Performance Table'!D920,'Master List'!$B$45:$D$143,3,FALSE)="","No",VLOOKUP('Reported Performance Table'!D920,'Master List'!$B$45:$D$143,3,FALSE))</f>
        <v>#N/A</v>
      </c>
      <c r="J920" s="169" t="str">
        <f>IF('Reported Performance Table'!D920="","",
  IF('Reported Performance Table'!E920="Yes",
   IF('Reported Performance Table'!F920="Premium","Premium_LUNA_CCT","LUNA_CCT"),
   IF('Reported Performance Table'!B920="Outdoor Luminaires",
    IF(OR('Reported Performance Table'!D920="Fuel Pump Canopy Luminaires",'Reported Performance Table'!D920="Sports Lighting"),
     IF('Reported Performance Table'!F920="Premium","Premium_Sports_and_Fuel_Pump_CCT", "Sports_and_Fuel_Pump_CCT"),
     IF('Reported Performance Table'!F920="Premium","Premium_Outdoor_CCT","Outdoor_CCT")),
    IF('Reported Performance Table'!F920="Premium","Premium_CCT","Reported_CCT"))))</f>
        <v/>
      </c>
      <c r="K920" t="str">
        <f>IF('Reported Performance Table'!D920="","",IF(J920="LUNA_CCT",VLOOKUP('Reported Performance Table'!D920,'Master List'!$B$45:$E$143,4,FALSE),"Reported_BUG"))</f>
        <v/>
      </c>
      <c r="L920" t="str">
        <f>IF('Reported Performance Table'!D920="","",IF(AND('Reported Performance Table'!$E920="Yes",OR('Reported Performance Table'!$D920='Master List'!$B$45,'Reported Performance Table'!$D920='Master List'!$B$46,'Reported Performance Table'!$D920='Master List'!$B$47,'Reported Performance Table'!$D920='Master List'!$B$49,'Reported Performance Table'!$D920='Master List'!$B$51,'Reported Performance Table'!$D920='Master List'!$B$115,'Reported Performance Table'!$D920='Master List'!$B$118,'Reported Performance Table'!$D920='Master List'!$B$142)),"LUNA_Dimming","Dimming_Capability_and_Range"))</f>
        <v/>
      </c>
    </row>
    <row r="921" spans="1:12" x14ac:dyDescent="0.3">
      <c r="A921" s="49">
        <v>928</v>
      </c>
      <c r="B921" s="50"/>
      <c r="D921" s="21" t="e">
        <f>VLOOKUP('Reported Performance Table'!C921,'Master List'!$B$22:$C$41,2,FALSE)</f>
        <v>#N/A</v>
      </c>
      <c r="E921" t="e">
        <f>VLOOKUP('Reported Performance Table'!D921,'Master List'!$B$45:$C$143,2,FALSE)</f>
        <v>#N/A</v>
      </c>
      <c r="F921" t="e">
        <f>VLOOKUP('Reported Performance Table'!C921,'Master List'!$B$22:$D$42,3,FALSE)</f>
        <v>#N/A</v>
      </c>
      <c r="G921" s="94" t="e">
        <f>VLOOKUP('Reported Performance Table'!B921,'Master List'!$B$11:$D$19,3,FALSE)</f>
        <v>#N/A</v>
      </c>
      <c r="H921" t="e">
        <f t="shared" si="14"/>
        <v>#N/A</v>
      </c>
      <c r="I921" t="e">
        <f>IF(VLOOKUP('Reported Performance Table'!D921,'Master List'!$B$45:$D$143,3,FALSE)="","No",VLOOKUP('Reported Performance Table'!D921,'Master List'!$B$45:$D$143,3,FALSE))</f>
        <v>#N/A</v>
      </c>
      <c r="J921" s="169" t="str">
        <f>IF('Reported Performance Table'!D921="","",
  IF('Reported Performance Table'!E921="Yes",
   IF('Reported Performance Table'!F921="Premium","Premium_LUNA_CCT","LUNA_CCT"),
   IF('Reported Performance Table'!B921="Outdoor Luminaires",
    IF(OR('Reported Performance Table'!D921="Fuel Pump Canopy Luminaires",'Reported Performance Table'!D921="Sports Lighting"),
     IF('Reported Performance Table'!F921="Premium","Premium_Sports_and_Fuel_Pump_CCT", "Sports_and_Fuel_Pump_CCT"),
     IF('Reported Performance Table'!F921="Premium","Premium_Outdoor_CCT","Outdoor_CCT")),
    IF('Reported Performance Table'!F921="Premium","Premium_CCT","Reported_CCT"))))</f>
        <v/>
      </c>
      <c r="K921" t="str">
        <f>IF('Reported Performance Table'!D921="","",IF(J921="LUNA_CCT",VLOOKUP('Reported Performance Table'!D921,'Master List'!$B$45:$E$143,4,FALSE),"Reported_BUG"))</f>
        <v/>
      </c>
      <c r="L921" t="str">
        <f>IF('Reported Performance Table'!D921="","",IF(AND('Reported Performance Table'!$E921="Yes",OR('Reported Performance Table'!$D921='Master List'!$B$45,'Reported Performance Table'!$D921='Master List'!$B$46,'Reported Performance Table'!$D921='Master List'!$B$47,'Reported Performance Table'!$D921='Master List'!$B$49,'Reported Performance Table'!$D921='Master List'!$B$51,'Reported Performance Table'!$D921='Master List'!$B$115,'Reported Performance Table'!$D921='Master List'!$B$118,'Reported Performance Table'!$D921='Master List'!$B$142)),"LUNA_Dimming","Dimming_Capability_and_Range"))</f>
        <v/>
      </c>
    </row>
    <row r="922" spans="1:12" x14ac:dyDescent="0.3">
      <c r="A922" s="49">
        <v>929</v>
      </c>
      <c r="B922" s="50"/>
      <c r="D922" s="21" t="e">
        <f>VLOOKUP('Reported Performance Table'!C922,'Master List'!$B$22:$C$41,2,FALSE)</f>
        <v>#N/A</v>
      </c>
      <c r="E922" t="e">
        <f>VLOOKUP('Reported Performance Table'!D922,'Master List'!$B$45:$C$143,2,FALSE)</f>
        <v>#N/A</v>
      </c>
      <c r="F922" t="e">
        <f>VLOOKUP('Reported Performance Table'!C922,'Master List'!$B$22:$D$42,3,FALSE)</f>
        <v>#N/A</v>
      </c>
      <c r="G922" s="94" t="e">
        <f>VLOOKUP('Reported Performance Table'!B922,'Master List'!$B$11:$D$19,3,FALSE)</f>
        <v>#N/A</v>
      </c>
      <c r="H922" t="e">
        <f t="shared" si="14"/>
        <v>#N/A</v>
      </c>
      <c r="I922" t="e">
        <f>IF(VLOOKUP('Reported Performance Table'!D922,'Master List'!$B$45:$D$143,3,FALSE)="","No",VLOOKUP('Reported Performance Table'!D922,'Master List'!$B$45:$D$143,3,FALSE))</f>
        <v>#N/A</v>
      </c>
      <c r="J922" s="169" t="str">
        <f>IF('Reported Performance Table'!D922="","",
  IF('Reported Performance Table'!E922="Yes",
   IF('Reported Performance Table'!F922="Premium","Premium_LUNA_CCT","LUNA_CCT"),
   IF('Reported Performance Table'!B922="Outdoor Luminaires",
    IF(OR('Reported Performance Table'!D922="Fuel Pump Canopy Luminaires",'Reported Performance Table'!D922="Sports Lighting"),
     IF('Reported Performance Table'!F922="Premium","Premium_Sports_and_Fuel_Pump_CCT", "Sports_and_Fuel_Pump_CCT"),
     IF('Reported Performance Table'!F922="Premium","Premium_Outdoor_CCT","Outdoor_CCT")),
    IF('Reported Performance Table'!F922="Premium","Premium_CCT","Reported_CCT"))))</f>
        <v/>
      </c>
      <c r="K922" t="str">
        <f>IF('Reported Performance Table'!D922="","",IF(J922="LUNA_CCT",VLOOKUP('Reported Performance Table'!D922,'Master List'!$B$45:$E$143,4,FALSE),"Reported_BUG"))</f>
        <v/>
      </c>
      <c r="L922" t="str">
        <f>IF('Reported Performance Table'!D922="","",IF(AND('Reported Performance Table'!$E922="Yes",OR('Reported Performance Table'!$D922='Master List'!$B$45,'Reported Performance Table'!$D922='Master List'!$B$46,'Reported Performance Table'!$D922='Master List'!$B$47,'Reported Performance Table'!$D922='Master List'!$B$49,'Reported Performance Table'!$D922='Master List'!$B$51,'Reported Performance Table'!$D922='Master List'!$B$115,'Reported Performance Table'!$D922='Master List'!$B$118,'Reported Performance Table'!$D922='Master List'!$B$142)),"LUNA_Dimming","Dimming_Capability_and_Range"))</f>
        <v/>
      </c>
    </row>
    <row r="923" spans="1:12" x14ac:dyDescent="0.3">
      <c r="A923" s="49">
        <v>930</v>
      </c>
      <c r="B923" s="50"/>
      <c r="D923" s="21" t="e">
        <f>VLOOKUP('Reported Performance Table'!C923,'Master List'!$B$22:$C$41,2,FALSE)</f>
        <v>#N/A</v>
      </c>
      <c r="E923" t="e">
        <f>VLOOKUP('Reported Performance Table'!D923,'Master List'!$B$45:$C$143,2,FALSE)</f>
        <v>#N/A</v>
      </c>
      <c r="F923" t="e">
        <f>VLOOKUP('Reported Performance Table'!C923,'Master List'!$B$22:$D$42,3,FALSE)</f>
        <v>#N/A</v>
      </c>
      <c r="G923" s="94" t="e">
        <f>VLOOKUP('Reported Performance Table'!B923,'Master List'!$B$11:$D$19,3,FALSE)</f>
        <v>#N/A</v>
      </c>
      <c r="H923" t="e">
        <f t="shared" si="14"/>
        <v>#N/A</v>
      </c>
      <c r="I923" t="e">
        <f>IF(VLOOKUP('Reported Performance Table'!D923,'Master List'!$B$45:$D$143,3,FALSE)="","No",VLOOKUP('Reported Performance Table'!D923,'Master List'!$B$45:$D$143,3,FALSE))</f>
        <v>#N/A</v>
      </c>
      <c r="J923" s="169" t="str">
        <f>IF('Reported Performance Table'!D923="","",
  IF('Reported Performance Table'!E923="Yes",
   IF('Reported Performance Table'!F923="Premium","Premium_LUNA_CCT","LUNA_CCT"),
   IF('Reported Performance Table'!B923="Outdoor Luminaires",
    IF(OR('Reported Performance Table'!D923="Fuel Pump Canopy Luminaires",'Reported Performance Table'!D923="Sports Lighting"),
     IF('Reported Performance Table'!F923="Premium","Premium_Sports_and_Fuel_Pump_CCT", "Sports_and_Fuel_Pump_CCT"),
     IF('Reported Performance Table'!F923="Premium","Premium_Outdoor_CCT","Outdoor_CCT")),
    IF('Reported Performance Table'!F923="Premium","Premium_CCT","Reported_CCT"))))</f>
        <v/>
      </c>
      <c r="K923" t="str">
        <f>IF('Reported Performance Table'!D923="","",IF(J923="LUNA_CCT",VLOOKUP('Reported Performance Table'!D923,'Master List'!$B$45:$E$143,4,FALSE),"Reported_BUG"))</f>
        <v/>
      </c>
      <c r="L923" t="str">
        <f>IF('Reported Performance Table'!D923="","",IF(AND('Reported Performance Table'!$E923="Yes",OR('Reported Performance Table'!$D923='Master List'!$B$45,'Reported Performance Table'!$D923='Master List'!$B$46,'Reported Performance Table'!$D923='Master List'!$B$47,'Reported Performance Table'!$D923='Master List'!$B$49,'Reported Performance Table'!$D923='Master List'!$B$51,'Reported Performance Table'!$D923='Master List'!$B$115,'Reported Performance Table'!$D923='Master List'!$B$118,'Reported Performance Table'!$D923='Master List'!$B$142)),"LUNA_Dimming","Dimming_Capability_and_Range"))</f>
        <v/>
      </c>
    </row>
    <row r="924" spans="1:12" x14ac:dyDescent="0.3">
      <c r="A924" s="49">
        <v>931</v>
      </c>
      <c r="B924" s="50"/>
      <c r="D924" s="21" t="e">
        <f>VLOOKUP('Reported Performance Table'!C924,'Master List'!$B$22:$C$41,2,FALSE)</f>
        <v>#N/A</v>
      </c>
      <c r="E924" t="e">
        <f>VLOOKUP('Reported Performance Table'!D924,'Master List'!$B$45:$C$143,2,FALSE)</f>
        <v>#N/A</v>
      </c>
      <c r="F924" t="e">
        <f>VLOOKUP('Reported Performance Table'!C924,'Master List'!$B$22:$D$42,3,FALSE)</f>
        <v>#N/A</v>
      </c>
      <c r="G924" s="94" t="e">
        <f>VLOOKUP('Reported Performance Table'!B924,'Master List'!$B$11:$D$19,3,FALSE)</f>
        <v>#N/A</v>
      </c>
      <c r="H924" t="e">
        <f t="shared" si="14"/>
        <v>#N/A</v>
      </c>
      <c r="I924" t="e">
        <f>IF(VLOOKUP('Reported Performance Table'!D924,'Master List'!$B$45:$D$143,3,FALSE)="","No",VLOOKUP('Reported Performance Table'!D924,'Master List'!$B$45:$D$143,3,FALSE))</f>
        <v>#N/A</v>
      </c>
      <c r="J924" s="169" t="str">
        <f>IF('Reported Performance Table'!D924="","",
  IF('Reported Performance Table'!E924="Yes",
   IF('Reported Performance Table'!F924="Premium","Premium_LUNA_CCT","LUNA_CCT"),
   IF('Reported Performance Table'!B924="Outdoor Luminaires",
    IF(OR('Reported Performance Table'!D924="Fuel Pump Canopy Luminaires",'Reported Performance Table'!D924="Sports Lighting"),
     IF('Reported Performance Table'!F924="Premium","Premium_Sports_and_Fuel_Pump_CCT", "Sports_and_Fuel_Pump_CCT"),
     IF('Reported Performance Table'!F924="Premium","Premium_Outdoor_CCT","Outdoor_CCT")),
    IF('Reported Performance Table'!F924="Premium","Premium_CCT","Reported_CCT"))))</f>
        <v/>
      </c>
      <c r="K924" t="str">
        <f>IF('Reported Performance Table'!D924="","",IF(J924="LUNA_CCT",VLOOKUP('Reported Performance Table'!D924,'Master List'!$B$45:$E$143,4,FALSE),"Reported_BUG"))</f>
        <v/>
      </c>
      <c r="L924" t="str">
        <f>IF('Reported Performance Table'!D924="","",IF(AND('Reported Performance Table'!$E924="Yes",OR('Reported Performance Table'!$D924='Master List'!$B$45,'Reported Performance Table'!$D924='Master List'!$B$46,'Reported Performance Table'!$D924='Master List'!$B$47,'Reported Performance Table'!$D924='Master List'!$B$49,'Reported Performance Table'!$D924='Master List'!$B$51,'Reported Performance Table'!$D924='Master List'!$B$115,'Reported Performance Table'!$D924='Master List'!$B$118,'Reported Performance Table'!$D924='Master List'!$B$142)),"LUNA_Dimming","Dimming_Capability_and_Range"))</f>
        <v/>
      </c>
    </row>
    <row r="925" spans="1:12" x14ac:dyDescent="0.3">
      <c r="A925" s="49">
        <v>932</v>
      </c>
      <c r="B925" s="50"/>
      <c r="D925" s="21" t="e">
        <f>VLOOKUP('Reported Performance Table'!C925,'Master List'!$B$22:$C$41,2,FALSE)</f>
        <v>#N/A</v>
      </c>
      <c r="E925" t="e">
        <f>VLOOKUP('Reported Performance Table'!D925,'Master List'!$B$45:$C$143,2,FALSE)</f>
        <v>#N/A</v>
      </c>
      <c r="F925" t="e">
        <f>VLOOKUP('Reported Performance Table'!C925,'Master List'!$B$22:$D$42,3,FALSE)</f>
        <v>#N/A</v>
      </c>
      <c r="G925" s="94" t="e">
        <f>VLOOKUP('Reported Performance Table'!B925,'Master List'!$B$11:$D$19,3,FALSE)</f>
        <v>#N/A</v>
      </c>
      <c r="H925" t="e">
        <f t="shared" si="14"/>
        <v>#N/A</v>
      </c>
      <c r="I925" t="e">
        <f>IF(VLOOKUP('Reported Performance Table'!D925,'Master List'!$B$45:$D$143,3,FALSE)="","No",VLOOKUP('Reported Performance Table'!D925,'Master List'!$B$45:$D$143,3,FALSE))</f>
        <v>#N/A</v>
      </c>
      <c r="J925" s="169" t="str">
        <f>IF('Reported Performance Table'!D925="","",
  IF('Reported Performance Table'!E925="Yes",
   IF('Reported Performance Table'!F925="Premium","Premium_LUNA_CCT","LUNA_CCT"),
   IF('Reported Performance Table'!B925="Outdoor Luminaires",
    IF(OR('Reported Performance Table'!D925="Fuel Pump Canopy Luminaires",'Reported Performance Table'!D925="Sports Lighting"),
     IF('Reported Performance Table'!F925="Premium","Premium_Sports_and_Fuel_Pump_CCT", "Sports_and_Fuel_Pump_CCT"),
     IF('Reported Performance Table'!F925="Premium","Premium_Outdoor_CCT","Outdoor_CCT")),
    IF('Reported Performance Table'!F925="Premium","Premium_CCT","Reported_CCT"))))</f>
        <v/>
      </c>
      <c r="K925" t="str">
        <f>IF('Reported Performance Table'!D925="","",IF(J925="LUNA_CCT",VLOOKUP('Reported Performance Table'!D925,'Master List'!$B$45:$E$143,4,FALSE),"Reported_BUG"))</f>
        <v/>
      </c>
      <c r="L925" t="str">
        <f>IF('Reported Performance Table'!D925="","",IF(AND('Reported Performance Table'!$E925="Yes",OR('Reported Performance Table'!$D925='Master List'!$B$45,'Reported Performance Table'!$D925='Master List'!$B$46,'Reported Performance Table'!$D925='Master List'!$B$47,'Reported Performance Table'!$D925='Master List'!$B$49,'Reported Performance Table'!$D925='Master List'!$B$51,'Reported Performance Table'!$D925='Master List'!$B$115,'Reported Performance Table'!$D925='Master List'!$B$118,'Reported Performance Table'!$D925='Master List'!$B$142)),"LUNA_Dimming","Dimming_Capability_and_Range"))</f>
        <v/>
      </c>
    </row>
    <row r="926" spans="1:12" x14ac:dyDescent="0.3">
      <c r="A926" s="49">
        <v>933</v>
      </c>
      <c r="B926" s="50"/>
      <c r="D926" s="21" t="e">
        <f>VLOOKUP('Reported Performance Table'!C926,'Master List'!$B$22:$C$41,2,FALSE)</f>
        <v>#N/A</v>
      </c>
      <c r="E926" t="e">
        <f>VLOOKUP('Reported Performance Table'!D926,'Master List'!$B$45:$C$143,2,FALSE)</f>
        <v>#N/A</v>
      </c>
      <c r="F926" t="e">
        <f>VLOOKUP('Reported Performance Table'!C926,'Master List'!$B$22:$D$42,3,FALSE)</f>
        <v>#N/A</v>
      </c>
      <c r="G926" s="94" t="e">
        <f>VLOOKUP('Reported Performance Table'!B926,'Master List'!$B$11:$D$19,3,FALSE)</f>
        <v>#N/A</v>
      </c>
      <c r="H926" t="e">
        <f t="shared" si="14"/>
        <v>#N/A</v>
      </c>
      <c r="I926" t="e">
        <f>IF(VLOOKUP('Reported Performance Table'!D926,'Master List'!$B$45:$D$143,3,FALSE)="","No",VLOOKUP('Reported Performance Table'!D926,'Master List'!$B$45:$D$143,3,FALSE))</f>
        <v>#N/A</v>
      </c>
      <c r="J926" s="169" t="str">
        <f>IF('Reported Performance Table'!D926="","",
  IF('Reported Performance Table'!E926="Yes",
   IF('Reported Performance Table'!F926="Premium","Premium_LUNA_CCT","LUNA_CCT"),
   IF('Reported Performance Table'!B926="Outdoor Luminaires",
    IF(OR('Reported Performance Table'!D926="Fuel Pump Canopy Luminaires",'Reported Performance Table'!D926="Sports Lighting"),
     IF('Reported Performance Table'!F926="Premium","Premium_Sports_and_Fuel_Pump_CCT", "Sports_and_Fuel_Pump_CCT"),
     IF('Reported Performance Table'!F926="Premium","Premium_Outdoor_CCT","Outdoor_CCT")),
    IF('Reported Performance Table'!F926="Premium","Premium_CCT","Reported_CCT"))))</f>
        <v/>
      </c>
      <c r="K926" t="str">
        <f>IF('Reported Performance Table'!D926="","",IF(J926="LUNA_CCT",VLOOKUP('Reported Performance Table'!D926,'Master List'!$B$45:$E$143,4,FALSE),"Reported_BUG"))</f>
        <v/>
      </c>
      <c r="L926" t="str">
        <f>IF('Reported Performance Table'!D926="","",IF(AND('Reported Performance Table'!$E926="Yes",OR('Reported Performance Table'!$D926='Master List'!$B$45,'Reported Performance Table'!$D926='Master List'!$B$46,'Reported Performance Table'!$D926='Master List'!$B$47,'Reported Performance Table'!$D926='Master List'!$B$49,'Reported Performance Table'!$D926='Master List'!$B$51,'Reported Performance Table'!$D926='Master List'!$B$115,'Reported Performance Table'!$D926='Master List'!$B$118,'Reported Performance Table'!$D926='Master List'!$B$142)),"LUNA_Dimming","Dimming_Capability_and_Range"))</f>
        <v/>
      </c>
    </row>
    <row r="927" spans="1:12" x14ac:dyDescent="0.3">
      <c r="A927" s="49">
        <v>934</v>
      </c>
      <c r="B927" s="50"/>
      <c r="D927" s="21" t="e">
        <f>VLOOKUP('Reported Performance Table'!C927,'Master List'!$B$22:$C$41,2,FALSE)</f>
        <v>#N/A</v>
      </c>
      <c r="E927" t="e">
        <f>VLOOKUP('Reported Performance Table'!D927,'Master List'!$B$45:$C$143,2,FALSE)</f>
        <v>#N/A</v>
      </c>
      <c r="F927" t="e">
        <f>VLOOKUP('Reported Performance Table'!C927,'Master List'!$B$22:$D$42,3,FALSE)</f>
        <v>#N/A</v>
      </c>
      <c r="G927" s="94" t="e">
        <f>VLOOKUP('Reported Performance Table'!B927,'Master List'!$B$11:$D$19,3,FALSE)</f>
        <v>#N/A</v>
      </c>
      <c r="H927" t="e">
        <f t="shared" si="14"/>
        <v>#N/A</v>
      </c>
      <c r="I927" t="e">
        <f>IF(VLOOKUP('Reported Performance Table'!D927,'Master List'!$B$45:$D$143,3,FALSE)="","No",VLOOKUP('Reported Performance Table'!D927,'Master List'!$B$45:$D$143,3,FALSE))</f>
        <v>#N/A</v>
      </c>
      <c r="J927" s="169" t="str">
        <f>IF('Reported Performance Table'!D927="","",
  IF('Reported Performance Table'!E927="Yes",
   IF('Reported Performance Table'!F927="Premium","Premium_LUNA_CCT","LUNA_CCT"),
   IF('Reported Performance Table'!B927="Outdoor Luminaires",
    IF(OR('Reported Performance Table'!D927="Fuel Pump Canopy Luminaires",'Reported Performance Table'!D927="Sports Lighting"),
     IF('Reported Performance Table'!F927="Premium","Premium_Sports_and_Fuel_Pump_CCT", "Sports_and_Fuel_Pump_CCT"),
     IF('Reported Performance Table'!F927="Premium","Premium_Outdoor_CCT","Outdoor_CCT")),
    IF('Reported Performance Table'!F927="Premium","Premium_CCT","Reported_CCT"))))</f>
        <v/>
      </c>
      <c r="K927" t="str">
        <f>IF('Reported Performance Table'!D927="","",IF(J927="LUNA_CCT",VLOOKUP('Reported Performance Table'!D927,'Master List'!$B$45:$E$143,4,FALSE),"Reported_BUG"))</f>
        <v/>
      </c>
      <c r="L927" t="str">
        <f>IF('Reported Performance Table'!D927="","",IF(AND('Reported Performance Table'!$E927="Yes",OR('Reported Performance Table'!$D927='Master List'!$B$45,'Reported Performance Table'!$D927='Master List'!$B$46,'Reported Performance Table'!$D927='Master List'!$B$47,'Reported Performance Table'!$D927='Master List'!$B$49,'Reported Performance Table'!$D927='Master List'!$B$51,'Reported Performance Table'!$D927='Master List'!$B$115,'Reported Performance Table'!$D927='Master List'!$B$118,'Reported Performance Table'!$D927='Master List'!$B$142)),"LUNA_Dimming","Dimming_Capability_and_Range"))</f>
        <v/>
      </c>
    </row>
    <row r="928" spans="1:12" x14ac:dyDescent="0.3">
      <c r="A928" s="49">
        <v>935</v>
      </c>
      <c r="B928" s="50"/>
      <c r="D928" s="21" t="e">
        <f>VLOOKUP('Reported Performance Table'!C928,'Master List'!$B$22:$C$41,2,FALSE)</f>
        <v>#N/A</v>
      </c>
      <c r="E928" t="e">
        <f>VLOOKUP('Reported Performance Table'!D928,'Master List'!$B$45:$C$143,2,FALSE)</f>
        <v>#N/A</v>
      </c>
      <c r="F928" t="e">
        <f>VLOOKUP('Reported Performance Table'!C928,'Master List'!$B$22:$D$42,3,FALSE)</f>
        <v>#N/A</v>
      </c>
      <c r="G928" s="94" t="e">
        <f>VLOOKUP('Reported Performance Table'!B928,'Master List'!$B$11:$D$19,3,FALSE)</f>
        <v>#N/A</v>
      </c>
      <c r="H928" t="e">
        <f t="shared" si="14"/>
        <v>#N/A</v>
      </c>
      <c r="I928" t="e">
        <f>IF(VLOOKUP('Reported Performance Table'!D928,'Master List'!$B$45:$D$143,3,FALSE)="","No",VLOOKUP('Reported Performance Table'!D928,'Master List'!$B$45:$D$143,3,FALSE))</f>
        <v>#N/A</v>
      </c>
      <c r="J928" s="169" t="str">
        <f>IF('Reported Performance Table'!D928="","",
  IF('Reported Performance Table'!E928="Yes",
   IF('Reported Performance Table'!F928="Premium","Premium_LUNA_CCT","LUNA_CCT"),
   IF('Reported Performance Table'!B928="Outdoor Luminaires",
    IF(OR('Reported Performance Table'!D928="Fuel Pump Canopy Luminaires",'Reported Performance Table'!D928="Sports Lighting"),
     IF('Reported Performance Table'!F928="Premium","Premium_Sports_and_Fuel_Pump_CCT", "Sports_and_Fuel_Pump_CCT"),
     IF('Reported Performance Table'!F928="Premium","Premium_Outdoor_CCT","Outdoor_CCT")),
    IF('Reported Performance Table'!F928="Premium","Premium_CCT","Reported_CCT"))))</f>
        <v/>
      </c>
      <c r="K928" t="str">
        <f>IF('Reported Performance Table'!D928="","",IF(J928="LUNA_CCT",VLOOKUP('Reported Performance Table'!D928,'Master List'!$B$45:$E$143,4,FALSE),"Reported_BUG"))</f>
        <v/>
      </c>
      <c r="L928" t="str">
        <f>IF('Reported Performance Table'!D928="","",IF(AND('Reported Performance Table'!$E928="Yes",OR('Reported Performance Table'!$D928='Master List'!$B$45,'Reported Performance Table'!$D928='Master List'!$B$46,'Reported Performance Table'!$D928='Master List'!$B$47,'Reported Performance Table'!$D928='Master List'!$B$49,'Reported Performance Table'!$D928='Master List'!$B$51,'Reported Performance Table'!$D928='Master List'!$B$115,'Reported Performance Table'!$D928='Master List'!$B$118,'Reported Performance Table'!$D928='Master List'!$B$142)),"LUNA_Dimming","Dimming_Capability_and_Range"))</f>
        <v/>
      </c>
    </row>
    <row r="929" spans="1:12" x14ac:dyDescent="0.3">
      <c r="A929" s="49">
        <v>936</v>
      </c>
      <c r="B929" s="50"/>
      <c r="D929" s="21" t="e">
        <f>VLOOKUP('Reported Performance Table'!C929,'Master List'!$B$22:$C$41,2,FALSE)</f>
        <v>#N/A</v>
      </c>
      <c r="E929" t="e">
        <f>VLOOKUP('Reported Performance Table'!D929,'Master List'!$B$45:$C$143,2,FALSE)</f>
        <v>#N/A</v>
      </c>
      <c r="F929" t="e">
        <f>VLOOKUP('Reported Performance Table'!C929,'Master List'!$B$22:$D$42,3,FALSE)</f>
        <v>#N/A</v>
      </c>
      <c r="G929" s="94" t="e">
        <f>VLOOKUP('Reported Performance Table'!B929,'Master List'!$B$11:$D$19,3,FALSE)</f>
        <v>#N/A</v>
      </c>
      <c r="H929" t="e">
        <f t="shared" si="14"/>
        <v>#N/A</v>
      </c>
      <c r="I929" t="e">
        <f>IF(VLOOKUP('Reported Performance Table'!D929,'Master List'!$B$45:$D$143,3,FALSE)="","No",VLOOKUP('Reported Performance Table'!D929,'Master List'!$B$45:$D$143,3,FALSE))</f>
        <v>#N/A</v>
      </c>
      <c r="J929" s="169" t="str">
        <f>IF('Reported Performance Table'!D929="","",
  IF('Reported Performance Table'!E929="Yes",
   IF('Reported Performance Table'!F929="Premium","Premium_LUNA_CCT","LUNA_CCT"),
   IF('Reported Performance Table'!B929="Outdoor Luminaires",
    IF(OR('Reported Performance Table'!D929="Fuel Pump Canopy Luminaires",'Reported Performance Table'!D929="Sports Lighting"),
     IF('Reported Performance Table'!F929="Premium","Premium_Sports_and_Fuel_Pump_CCT", "Sports_and_Fuel_Pump_CCT"),
     IF('Reported Performance Table'!F929="Premium","Premium_Outdoor_CCT","Outdoor_CCT")),
    IF('Reported Performance Table'!F929="Premium","Premium_CCT","Reported_CCT"))))</f>
        <v/>
      </c>
      <c r="K929" t="str">
        <f>IF('Reported Performance Table'!D929="","",IF(J929="LUNA_CCT",VLOOKUP('Reported Performance Table'!D929,'Master List'!$B$45:$E$143,4,FALSE),"Reported_BUG"))</f>
        <v/>
      </c>
      <c r="L929" t="str">
        <f>IF('Reported Performance Table'!D929="","",IF(AND('Reported Performance Table'!$E929="Yes",OR('Reported Performance Table'!$D929='Master List'!$B$45,'Reported Performance Table'!$D929='Master List'!$B$46,'Reported Performance Table'!$D929='Master List'!$B$47,'Reported Performance Table'!$D929='Master List'!$B$49,'Reported Performance Table'!$D929='Master List'!$B$51,'Reported Performance Table'!$D929='Master List'!$B$115,'Reported Performance Table'!$D929='Master List'!$B$118,'Reported Performance Table'!$D929='Master List'!$B$142)),"LUNA_Dimming","Dimming_Capability_and_Range"))</f>
        <v/>
      </c>
    </row>
    <row r="930" spans="1:12" x14ac:dyDescent="0.3">
      <c r="A930" s="49">
        <v>937</v>
      </c>
      <c r="B930" s="50"/>
      <c r="D930" s="21" t="e">
        <f>VLOOKUP('Reported Performance Table'!C930,'Master List'!$B$22:$C$41,2,FALSE)</f>
        <v>#N/A</v>
      </c>
      <c r="E930" t="e">
        <f>VLOOKUP('Reported Performance Table'!D930,'Master List'!$B$45:$C$143,2,FALSE)</f>
        <v>#N/A</v>
      </c>
      <c r="F930" t="e">
        <f>VLOOKUP('Reported Performance Table'!C930,'Master List'!$B$22:$D$42,3,FALSE)</f>
        <v>#N/A</v>
      </c>
      <c r="G930" s="94" t="e">
        <f>VLOOKUP('Reported Performance Table'!B930,'Master List'!$B$11:$D$19,3,FALSE)</f>
        <v>#N/A</v>
      </c>
      <c r="H930" t="e">
        <f t="shared" si="14"/>
        <v>#N/A</v>
      </c>
      <c r="I930" t="e">
        <f>IF(VLOOKUP('Reported Performance Table'!D930,'Master List'!$B$45:$D$143,3,FALSE)="","No",VLOOKUP('Reported Performance Table'!D930,'Master List'!$B$45:$D$143,3,FALSE))</f>
        <v>#N/A</v>
      </c>
      <c r="J930" s="169" t="str">
        <f>IF('Reported Performance Table'!D930="","",
  IF('Reported Performance Table'!E930="Yes",
   IF('Reported Performance Table'!F930="Premium","Premium_LUNA_CCT","LUNA_CCT"),
   IF('Reported Performance Table'!B930="Outdoor Luminaires",
    IF(OR('Reported Performance Table'!D930="Fuel Pump Canopy Luminaires",'Reported Performance Table'!D930="Sports Lighting"),
     IF('Reported Performance Table'!F930="Premium","Premium_Sports_and_Fuel_Pump_CCT", "Sports_and_Fuel_Pump_CCT"),
     IF('Reported Performance Table'!F930="Premium","Premium_Outdoor_CCT","Outdoor_CCT")),
    IF('Reported Performance Table'!F930="Premium","Premium_CCT","Reported_CCT"))))</f>
        <v/>
      </c>
      <c r="K930" t="str">
        <f>IF('Reported Performance Table'!D930="","",IF(J930="LUNA_CCT",VLOOKUP('Reported Performance Table'!D930,'Master List'!$B$45:$E$143,4,FALSE),"Reported_BUG"))</f>
        <v/>
      </c>
      <c r="L930" t="str">
        <f>IF('Reported Performance Table'!D930="","",IF(AND('Reported Performance Table'!$E930="Yes",OR('Reported Performance Table'!$D930='Master List'!$B$45,'Reported Performance Table'!$D930='Master List'!$B$46,'Reported Performance Table'!$D930='Master List'!$B$47,'Reported Performance Table'!$D930='Master List'!$B$49,'Reported Performance Table'!$D930='Master List'!$B$51,'Reported Performance Table'!$D930='Master List'!$B$115,'Reported Performance Table'!$D930='Master List'!$B$118,'Reported Performance Table'!$D930='Master List'!$B$142)),"LUNA_Dimming","Dimming_Capability_and_Range"))</f>
        <v/>
      </c>
    </row>
    <row r="931" spans="1:12" x14ac:dyDescent="0.3">
      <c r="A931" s="49">
        <v>938</v>
      </c>
      <c r="B931" s="50"/>
      <c r="D931" s="21" t="e">
        <f>VLOOKUP('Reported Performance Table'!C931,'Master List'!$B$22:$C$41,2,FALSE)</f>
        <v>#N/A</v>
      </c>
      <c r="E931" t="e">
        <f>VLOOKUP('Reported Performance Table'!D931,'Master List'!$B$45:$C$143,2,FALSE)</f>
        <v>#N/A</v>
      </c>
      <c r="F931" t="e">
        <f>VLOOKUP('Reported Performance Table'!C931,'Master List'!$B$22:$D$42,3,FALSE)</f>
        <v>#N/A</v>
      </c>
      <c r="G931" s="94" t="e">
        <f>VLOOKUP('Reported Performance Table'!B931,'Master List'!$B$11:$D$19,3,FALSE)</f>
        <v>#N/A</v>
      </c>
      <c r="H931" t="e">
        <f t="shared" si="14"/>
        <v>#N/A</v>
      </c>
      <c r="I931" t="e">
        <f>IF(VLOOKUP('Reported Performance Table'!D931,'Master List'!$B$45:$D$143,3,FALSE)="","No",VLOOKUP('Reported Performance Table'!D931,'Master List'!$B$45:$D$143,3,FALSE))</f>
        <v>#N/A</v>
      </c>
      <c r="J931" s="169" t="str">
        <f>IF('Reported Performance Table'!D931="","",
  IF('Reported Performance Table'!E931="Yes",
   IF('Reported Performance Table'!F931="Premium","Premium_LUNA_CCT","LUNA_CCT"),
   IF('Reported Performance Table'!B931="Outdoor Luminaires",
    IF(OR('Reported Performance Table'!D931="Fuel Pump Canopy Luminaires",'Reported Performance Table'!D931="Sports Lighting"),
     IF('Reported Performance Table'!F931="Premium","Premium_Sports_and_Fuel_Pump_CCT", "Sports_and_Fuel_Pump_CCT"),
     IF('Reported Performance Table'!F931="Premium","Premium_Outdoor_CCT","Outdoor_CCT")),
    IF('Reported Performance Table'!F931="Premium","Premium_CCT","Reported_CCT"))))</f>
        <v/>
      </c>
      <c r="K931" t="str">
        <f>IF('Reported Performance Table'!D931="","",IF(J931="LUNA_CCT",VLOOKUP('Reported Performance Table'!D931,'Master List'!$B$45:$E$143,4,FALSE),"Reported_BUG"))</f>
        <v/>
      </c>
      <c r="L931" t="str">
        <f>IF('Reported Performance Table'!D931="","",IF(AND('Reported Performance Table'!$E931="Yes",OR('Reported Performance Table'!$D931='Master List'!$B$45,'Reported Performance Table'!$D931='Master List'!$B$46,'Reported Performance Table'!$D931='Master List'!$B$47,'Reported Performance Table'!$D931='Master List'!$B$49,'Reported Performance Table'!$D931='Master List'!$B$51,'Reported Performance Table'!$D931='Master List'!$B$115,'Reported Performance Table'!$D931='Master List'!$B$118,'Reported Performance Table'!$D931='Master List'!$B$142)),"LUNA_Dimming","Dimming_Capability_and_Range"))</f>
        <v/>
      </c>
    </row>
    <row r="932" spans="1:12" x14ac:dyDescent="0.3">
      <c r="A932" s="49">
        <v>939</v>
      </c>
      <c r="B932" s="50"/>
      <c r="D932" s="21" t="e">
        <f>VLOOKUP('Reported Performance Table'!C932,'Master List'!$B$22:$C$41,2,FALSE)</f>
        <v>#N/A</v>
      </c>
      <c r="E932" t="e">
        <f>VLOOKUP('Reported Performance Table'!D932,'Master List'!$B$45:$C$143,2,FALSE)</f>
        <v>#N/A</v>
      </c>
      <c r="F932" t="e">
        <f>VLOOKUP('Reported Performance Table'!C932,'Master List'!$B$22:$D$42,3,FALSE)</f>
        <v>#N/A</v>
      </c>
      <c r="G932" s="94" t="e">
        <f>VLOOKUP('Reported Performance Table'!B932,'Master List'!$B$11:$D$19,3,FALSE)</f>
        <v>#N/A</v>
      </c>
      <c r="H932" t="e">
        <f t="shared" si="14"/>
        <v>#N/A</v>
      </c>
      <c r="I932" t="e">
        <f>IF(VLOOKUP('Reported Performance Table'!D932,'Master List'!$B$45:$D$143,3,FALSE)="","No",VLOOKUP('Reported Performance Table'!D932,'Master List'!$B$45:$D$143,3,FALSE))</f>
        <v>#N/A</v>
      </c>
      <c r="J932" s="169" t="str">
        <f>IF('Reported Performance Table'!D932="","",
  IF('Reported Performance Table'!E932="Yes",
   IF('Reported Performance Table'!F932="Premium","Premium_LUNA_CCT","LUNA_CCT"),
   IF('Reported Performance Table'!B932="Outdoor Luminaires",
    IF(OR('Reported Performance Table'!D932="Fuel Pump Canopy Luminaires",'Reported Performance Table'!D932="Sports Lighting"),
     IF('Reported Performance Table'!F932="Premium","Premium_Sports_and_Fuel_Pump_CCT", "Sports_and_Fuel_Pump_CCT"),
     IF('Reported Performance Table'!F932="Premium","Premium_Outdoor_CCT","Outdoor_CCT")),
    IF('Reported Performance Table'!F932="Premium","Premium_CCT","Reported_CCT"))))</f>
        <v/>
      </c>
      <c r="K932" t="str">
        <f>IF('Reported Performance Table'!D932="","",IF(J932="LUNA_CCT",VLOOKUP('Reported Performance Table'!D932,'Master List'!$B$45:$E$143,4,FALSE),"Reported_BUG"))</f>
        <v/>
      </c>
      <c r="L932" t="str">
        <f>IF('Reported Performance Table'!D932="","",IF(AND('Reported Performance Table'!$E932="Yes",OR('Reported Performance Table'!$D932='Master List'!$B$45,'Reported Performance Table'!$D932='Master List'!$B$46,'Reported Performance Table'!$D932='Master List'!$B$47,'Reported Performance Table'!$D932='Master List'!$B$49,'Reported Performance Table'!$D932='Master List'!$B$51,'Reported Performance Table'!$D932='Master List'!$B$115,'Reported Performance Table'!$D932='Master List'!$B$118,'Reported Performance Table'!$D932='Master List'!$B$142)),"LUNA_Dimming","Dimming_Capability_and_Range"))</f>
        <v/>
      </c>
    </row>
    <row r="933" spans="1:12" x14ac:dyDescent="0.3">
      <c r="A933" s="49">
        <v>940</v>
      </c>
      <c r="B933" s="50"/>
      <c r="D933" s="21" t="e">
        <f>VLOOKUP('Reported Performance Table'!C933,'Master List'!$B$22:$C$41,2,FALSE)</f>
        <v>#N/A</v>
      </c>
      <c r="E933" t="e">
        <f>VLOOKUP('Reported Performance Table'!D933,'Master List'!$B$45:$C$143,2,FALSE)</f>
        <v>#N/A</v>
      </c>
      <c r="F933" t="e">
        <f>VLOOKUP('Reported Performance Table'!C933,'Master List'!$B$22:$D$42,3,FALSE)</f>
        <v>#N/A</v>
      </c>
      <c r="G933" s="94" t="e">
        <f>VLOOKUP('Reported Performance Table'!B933,'Master List'!$B$11:$D$19,3,FALSE)</f>
        <v>#N/A</v>
      </c>
      <c r="H933" t="e">
        <f t="shared" si="14"/>
        <v>#N/A</v>
      </c>
      <c r="I933" t="e">
        <f>IF(VLOOKUP('Reported Performance Table'!D933,'Master List'!$B$45:$D$143,3,FALSE)="","No",VLOOKUP('Reported Performance Table'!D933,'Master List'!$B$45:$D$143,3,FALSE))</f>
        <v>#N/A</v>
      </c>
      <c r="J933" s="169" t="str">
        <f>IF('Reported Performance Table'!D933="","",
  IF('Reported Performance Table'!E933="Yes",
   IF('Reported Performance Table'!F933="Premium","Premium_LUNA_CCT","LUNA_CCT"),
   IF('Reported Performance Table'!B933="Outdoor Luminaires",
    IF(OR('Reported Performance Table'!D933="Fuel Pump Canopy Luminaires",'Reported Performance Table'!D933="Sports Lighting"),
     IF('Reported Performance Table'!F933="Premium","Premium_Sports_and_Fuel_Pump_CCT", "Sports_and_Fuel_Pump_CCT"),
     IF('Reported Performance Table'!F933="Premium","Premium_Outdoor_CCT","Outdoor_CCT")),
    IF('Reported Performance Table'!F933="Premium","Premium_CCT","Reported_CCT"))))</f>
        <v/>
      </c>
      <c r="K933" t="str">
        <f>IF('Reported Performance Table'!D933="","",IF(J933="LUNA_CCT",VLOOKUP('Reported Performance Table'!D933,'Master List'!$B$45:$E$143,4,FALSE),"Reported_BUG"))</f>
        <v/>
      </c>
      <c r="L933" t="str">
        <f>IF('Reported Performance Table'!D933="","",IF(AND('Reported Performance Table'!$E933="Yes",OR('Reported Performance Table'!$D933='Master List'!$B$45,'Reported Performance Table'!$D933='Master List'!$B$46,'Reported Performance Table'!$D933='Master List'!$B$47,'Reported Performance Table'!$D933='Master List'!$B$49,'Reported Performance Table'!$D933='Master List'!$B$51,'Reported Performance Table'!$D933='Master List'!$B$115,'Reported Performance Table'!$D933='Master List'!$B$118,'Reported Performance Table'!$D933='Master List'!$B$142)),"LUNA_Dimming","Dimming_Capability_and_Range"))</f>
        <v/>
      </c>
    </row>
    <row r="934" spans="1:12" x14ac:dyDescent="0.3">
      <c r="A934" s="49">
        <v>941</v>
      </c>
      <c r="B934" s="50"/>
      <c r="D934" s="21" t="e">
        <f>VLOOKUP('Reported Performance Table'!C934,'Master List'!$B$22:$C$41,2,FALSE)</f>
        <v>#N/A</v>
      </c>
      <c r="E934" t="e">
        <f>VLOOKUP('Reported Performance Table'!D934,'Master List'!$B$45:$C$143,2,FALSE)</f>
        <v>#N/A</v>
      </c>
      <c r="F934" t="e">
        <f>VLOOKUP('Reported Performance Table'!C934,'Master List'!$B$22:$D$42,3,FALSE)</f>
        <v>#N/A</v>
      </c>
      <c r="G934" s="94" t="e">
        <f>VLOOKUP('Reported Performance Table'!B934,'Master List'!$B$11:$D$19,3,FALSE)</f>
        <v>#N/A</v>
      </c>
      <c r="H934" t="e">
        <f t="shared" si="14"/>
        <v>#N/A</v>
      </c>
      <c r="I934" t="e">
        <f>IF(VLOOKUP('Reported Performance Table'!D934,'Master List'!$B$45:$D$143,3,FALSE)="","No",VLOOKUP('Reported Performance Table'!D934,'Master List'!$B$45:$D$143,3,FALSE))</f>
        <v>#N/A</v>
      </c>
      <c r="J934" s="169" t="str">
        <f>IF('Reported Performance Table'!D934="","",
  IF('Reported Performance Table'!E934="Yes",
   IF('Reported Performance Table'!F934="Premium","Premium_LUNA_CCT","LUNA_CCT"),
   IF('Reported Performance Table'!B934="Outdoor Luminaires",
    IF(OR('Reported Performance Table'!D934="Fuel Pump Canopy Luminaires",'Reported Performance Table'!D934="Sports Lighting"),
     IF('Reported Performance Table'!F934="Premium","Premium_Sports_and_Fuel_Pump_CCT", "Sports_and_Fuel_Pump_CCT"),
     IF('Reported Performance Table'!F934="Premium","Premium_Outdoor_CCT","Outdoor_CCT")),
    IF('Reported Performance Table'!F934="Premium","Premium_CCT","Reported_CCT"))))</f>
        <v/>
      </c>
      <c r="K934" t="str">
        <f>IF('Reported Performance Table'!D934="","",IF(J934="LUNA_CCT",VLOOKUP('Reported Performance Table'!D934,'Master List'!$B$45:$E$143,4,FALSE),"Reported_BUG"))</f>
        <v/>
      </c>
      <c r="L934" t="str">
        <f>IF('Reported Performance Table'!D934="","",IF(AND('Reported Performance Table'!$E934="Yes",OR('Reported Performance Table'!$D934='Master List'!$B$45,'Reported Performance Table'!$D934='Master List'!$B$46,'Reported Performance Table'!$D934='Master List'!$B$47,'Reported Performance Table'!$D934='Master List'!$B$49,'Reported Performance Table'!$D934='Master List'!$B$51,'Reported Performance Table'!$D934='Master List'!$B$115,'Reported Performance Table'!$D934='Master List'!$B$118,'Reported Performance Table'!$D934='Master List'!$B$142)),"LUNA_Dimming","Dimming_Capability_and_Range"))</f>
        <v/>
      </c>
    </row>
    <row r="935" spans="1:12" x14ac:dyDescent="0.3">
      <c r="A935" s="49">
        <v>942</v>
      </c>
      <c r="B935" s="50"/>
      <c r="D935" s="21" t="e">
        <f>VLOOKUP('Reported Performance Table'!C935,'Master List'!$B$22:$C$41,2,FALSE)</f>
        <v>#N/A</v>
      </c>
      <c r="E935" t="e">
        <f>VLOOKUP('Reported Performance Table'!D935,'Master List'!$B$45:$C$143,2,FALSE)</f>
        <v>#N/A</v>
      </c>
      <c r="F935" t="e">
        <f>VLOOKUP('Reported Performance Table'!C935,'Master List'!$B$22:$D$42,3,FALSE)</f>
        <v>#N/A</v>
      </c>
      <c r="G935" s="94" t="e">
        <f>VLOOKUP('Reported Performance Table'!B935,'Master List'!$B$11:$D$19,3,FALSE)</f>
        <v>#N/A</v>
      </c>
      <c r="H935" t="e">
        <f t="shared" si="14"/>
        <v>#N/A</v>
      </c>
      <c r="I935" t="e">
        <f>IF(VLOOKUP('Reported Performance Table'!D935,'Master List'!$B$45:$D$143,3,FALSE)="","No",VLOOKUP('Reported Performance Table'!D935,'Master List'!$B$45:$D$143,3,FALSE))</f>
        <v>#N/A</v>
      </c>
      <c r="J935" s="169" t="str">
        <f>IF('Reported Performance Table'!D935="","",
  IF('Reported Performance Table'!E935="Yes",
   IF('Reported Performance Table'!F935="Premium","Premium_LUNA_CCT","LUNA_CCT"),
   IF('Reported Performance Table'!B935="Outdoor Luminaires",
    IF(OR('Reported Performance Table'!D935="Fuel Pump Canopy Luminaires",'Reported Performance Table'!D935="Sports Lighting"),
     IF('Reported Performance Table'!F935="Premium","Premium_Sports_and_Fuel_Pump_CCT", "Sports_and_Fuel_Pump_CCT"),
     IF('Reported Performance Table'!F935="Premium","Premium_Outdoor_CCT","Outdoor_CCT")),
    IF('Reported Performance Table'!F935="Premium","Premium_CCT","Reported_CCT"))))</f>
        <v/>
      </c>
      <c r="K935" t="str">
        <f>IF('Reported Performance Table'!D935="","",IF(J935="LUNA_CCT",VLOOKUP('Reported Performance Table'!D935,'Master List'!$B$45:$E$143,4,FALSE),"Reported_BUG"))</f>
        <v/>
      </c>
      <c r="L935" t="str">
        <f>IF('Reported Performance Table'!D935="","",IF(AND('Reported Performance Table'!$E935="Yes",OR('Reported Performance Table'!$D935='Master List'!$B$45,'Reported Performance Table'!$D935='Master List'!$B$46,'Reported Performance Table'!$D935='Master List'!$B$47,'Reported Performance Table'!$D935='Master List'!$B$49,'Reported Performance Table'!$D935='Master List'!$B$51,'Reported Performance Table'!$D935='Master List'!$B$115,'Reported Performance Table'!$D935='Master List'!$B$118,'Reported Performance Table'!$D935='Master List'!$B$142)),"LUNA_Dimming","Dimming_Capability_and_Range"))</f>
        <v/>
      </c>
    </row>
    <row r="936" spans="1:12" x14ac:dyDescent="0.3">
      <c r="A936" s="49">
        <v>943</v>
      </c>
      <c r="B936" s="50"/>
      <c r="D936" s="21" t="e">
        <f>VLOOKUP('Reported Performance Table'!C936,'Master List'!$B$22:$C$41,2,FALSE)</f>
        <v>#N/A</v>
      </c>
      <c r="E936" t="e">
        <f>VLOOKUP('Reported Performance Table'!D936,'Master List'!$B$45:$C$143,2,FALSE)</f>
        <v>#N/A</v>
      </c>
      <c r="F936" t="e">
        <f>VLOOKUP('Reported Performance Table'!C936,'Master List'!$B$22:$D$42,3,FALSE)</f>
        <v>#N/A</v>
      </c>
      <c r="G936" s="94" t="e">
        <f>VLOOKUP('Reported Performance Table'!B936,'Master List'!$B$11:$D$19,3,FALSE)</f>
        <v>#N/A</v>
      </c>
      <c r="H936" t="e">
        <f t="shared" si="14"/>
        <v>#N/A</v>
      </c>
      <c r="I936" t="e">
        <f>IF(VLOOKUP('Reported Performance Table'!D936,'Master List'!$B$45:$D$143,3,FALSE)="","No",VLOOKUP('Reported Performance Table'!D936,'Master List'!$B$45:$D$143,3,FALSE))</f>
        <v>#N/A</v>
      </c>
      <c r="J936" s="169" t="str">
        <f>IF('Reported Performance Table'!D936="","",
  IF('Reported Performance Table'!E936="Yes",
   IF('Reported Performance Table'!F936="Premium","Premium_LUNA_CCT","LUNA_CCT"),
   IF('Reported Performance Table'!B936="Outdoor Luminaires",
    IF(OR('Reported Performance Table'!D936="Fuel Pump Canopy Luminaires",'Reported Performance Table'!D936="Sports Lighting"),
     IF('Reported Performance Table'!F936="Premium","Premium_Sports_and_Fuel_Pump_CCT", "Sports_and_Fuel_Pump_CCT"),
     IF('Reported Performance Table'!F936="Premium","Premium_Outdoor_CCT","Outdoor_CCT")),
    IF('Reported Performance Table'!F936="Premium","Premium_CCT","Reported_CCT"))))</f>
        <v/>
      </c>
      <c r="K936" t="str">
        <f>IF('Reported Performance Table'!D936="","",IF(J936="LUNA_CCT",VLOOKUP('Reported Performance Table'!D936,'Master List'!$B$45:$E$143,4,FALSE),"Reported_BUG"))</f>
        <v/>
      </c>
      <c r="L936" t="str">
        <f>IF('Reported Performance Table'!D936="","",IF(AND('Reported Performance Table'!$E936="Yes",OR('Reported Performance Table'!$D936='Master List'!$B$45,'Reported Performance Table'!$D936='Master List'!$B$46,'Reported Performance Table'!$D936='Master List'!$B$47,'Reported Performance Table'!$D936='Master List'!$B$49,'Reported Performance Table'!$D936='Master List'!$B$51,'Reported Performance Table'!$D936='Master List'!$B$115,'Reported Performance Table'!$D936='Master List'!$B$118,'Reported Performance Table'!$D936='Master List'!$B$142)),"LUNA_Dimming","Dimming_Capability_and_Range"))</f>
        <v/>
      </c>
    </row>
    <row r="937" spans="1:12" x14ac:dyDescent="0.3">
      <c r="A937" s="49">
        <v>944</v>
      </c>
      <c r="B937" s="50"/>
      <c r="D937" s="21" t="e">
        <f>VLOOKUP('Reported Performance Table'!C937,'Master List'!$B$22:$C$41,2,FALSE)</f>
        <v>#N/A</v>
      </c>
      <c r="E937" t="e">
        <f>VLOOKUP('Reported Performance Table'!D937,'Master List'!$B$45:$C$143,2,FALSE)</f>
        <v>#N/A</v>
      </c>
      <c r="F937" t="e">
        <f>VLOOKUP('Reported Performance Table'!C937,'Master List'!$B$22:$D$42,3,FALSE)</f>
        <v>#N/A</v>
      </c>
      <c r="G937" s="94" t="e">
        <f>VLOOKUP('Reported Performance Table'!B937,'Master List'!$B$11:$D$19,3,FALSE)</f>
        <v>#N/A</v>
      </c>
      <c r="H937" t="e">
        <f t="shared" si="14"/>
        <v>#N/A</v>
      </c>
      <c r="I937" t="e">
        <f>IF(VLOOKUP('Reported Performance Table'!D937,'Master List'!$B$45:$D$143,3,FALSE)="","No",VLOOKUP('Reported Performance Table'!D937,'Master List'!$B$45:$D$143,3,FALSE))</f>
        <v>#N/A</v>
      </c>
      <c r="J937" s="169" t="str">
        <f>IF('Reported Performance Table'!D937="","",
  IF('Reported Performance Table'!E937="Yes",
   IF('Reported Performance Table'!F937="Premium","Premium_LUNA_CCT","LUNA_CCT"),
   IF('Reported Performance Table'!B937="Outdoor Luminaires",
    IF(OR('Reported Performance Table'!D937="Fuel Pump Canopy Luminaires",'Reported Performance Table'!D937="Sports Lighting"),
     IF('Reported Performance Table'!F937="Premium","Premium_Sports_and_Fuel_Pump_CCT", "Sports_and_Fuel_Pump_CCT"),
     IF('Reported Performance Table'!F937="Premium","Premium_Outdoor_CCT","Outdoor_CCT")),
    IF('Reported Performance Table'!F937="Premium","Premium_CCT","Reported_CCT"))))</f>
        <v/>
      </c>
      <c r="K937" t="str">
        <f>IF('Reported Performance Table'!D937="","",IF(J937="LUNA_CCT",VLOOKUP('Reported Performance Table'!D937,'Master List'!$B$45:$E$143,4,FALSE),"Reported_BUG"))</f>
        <v/>
      </c>
      <c r="L937" t="str">
        <f>IF('Reported Performance Table'!D937="","",IF(AND('Reported Performance Table'!$E937="Yes",OR('Reported Performance Table'!$D937='Master List'!$B$45,'Reported Performance Table'!$D937='Master List'!$B$46,'Reported Performance Table'!$D937='Master List'!$B$47,'Reported Performance Table'!$D937='Master List'!$B$49,'Reported Performance Table'!$D937='Master List'!$B$51,'Reported Performance Table'!$D937='Master List'!$B$115,'Reported Performance Table'!$D937='Master List'!$B$118,'Reported Performance Table'!$D937='Master List'!$B$142)),"LUNA_Dimming","Dimming_Capability_and_Range"))</f>
        <v/>
      </c>
    </row>
    <row r="938" spans="1:12" x14ac:dyDescent="0.3">
      <c r="A938" s="49">
        <v>945</v>
      </c>
      <c r="B938" s="50"/>
      <c r="D938" s="21" t="e">
        <f>VLOOKUP('Reported Performance Table'!C938,'Master List'!$B$22:$C$41,2,FALSE)</f>
        <v>#N/A</v>
      </c>
      <c r="E938" t="e">
        <f>VLOOKUP('Reported Performance Table'!D938,'Master List'!$B$45:$C$143,2,FALSE)</f>
        <v>#N/A</v>
      </c>
      <c r="F938" t="e">
        <f>VLOOKUP('Reported Performance Table'!C938,'Master List'!$B$22:$D$42,3,FALSE)</f>
        <v>#N/A</v>
      </c>
      <c r="G938" s="94" t="e">
        <f>VLOOKUP('Reported Performance Table'!B938,'Master List'!$B$11:$D$19,3,FALSE)</f>
        <v>#N/A</v>
      </c>
      <c r="H938" t="e">
        <f t="shared" si="14"/>
        <v>#N/A</v>
      </c>
      <c r="I938" t="e">
        <f>IF(VLOOKUP('Reported Performance Table'!D938,'Master List'!$B$45:$D$143,3,FALSE)="","No",VLOOKUP('Reported Performance Table'!D938,'Master List'!$B$45:$D$143,3,FALSE))</f>
        <v>#N/A</v>
      </c>
      <c r="J938" s="169" t="str">
        <f>IF('Reported Performance Table'!D938="","",
  IF('Reported Performance Table'!E938="Yes",
   IF('Reported Performance Table'!F938="Premium","Premium_LUNA_CCT","LUNA_CCT"),
   IF('Reported Performance Table'!B938="Outdoor Luminaires",
    IF(OR('Reported Performance Table'!D938="Fuel Pump Canopy Luminaires",'Reported Performance Table'!D938="Sports Lighting"),
     IF('Reported Performance Table'!F938="Premium","Premium_Sports_and_Fuel_Pump_CCT", "Sports_and_Fuel_Pump_CCT"),
     IF('Reported Performance Table'!F938="Premium","Premium_Outdoor_CCT","Outdoor_CCT")),
    IF('Reported Performance Table'!F938="Premium","Premium_CCT","Reported_CCT"))))</f>
        <v/>
      </c>
      <c r="K938" t="str">
        <f>IF('Reported Performance Table'!D938="","",IF(J938="LUNA_CCT",VLOOKUP('Reported Performance Table'!D938,'Master List'!$B$45:$E$143,4,FALSE),"Reported_BUG"))</f>
        <v/>
      </c>
      <c r="L938" t="str">
        <f>IF('Reported Performance Table'!D938="","",IF(AND('Reported Performance Table'!$E938="Yes",OR('Reported Performance Table'!$D938='Master List'!$B$45,'Reported Performance Table'!$D938='Master List'!$B$46,'Reported Performance Table'!$D938='Master List'!$B$47,'Reported Performance Table'!$D938='Master List'!$B$49,'Reported Performance Table'!$D938='Master List'!$B$51,'Reported Performance Table'!$D938='Master List'!$B$115,'Reported Performance Table'!$D938='Master List'!$B$118,'Reported Performance Table'!$D938='Master List'!$B$142)),"LUNA_Dimming","Dimming_Capability_and_Range"))</f>
        <v/>
      </c>
    </row>
    <row r="939" spans="1:12" x14ac:dyDescent="0.3">
      <c r="A939" s="49">
        <v>946</v>
      </c>
      <c r="B939" s="50"/>
      <c r="D939" s="21" t="e">
        <f>VLOOKUP('Reported Performance Table'!C939,'Master List'!$B$22:$C$41,2,FALSE)</f>
        <v>#N/A</v>
      </c>
      <c r="E939" t="e">
        <f>VLOOKUP('Reported Performance Table'!D939,'Master List'!$B$45:$C$143,2,FALSE)</f>
        <v>#N/A</v>
      </c>
      <c r="F939" t="e">
        <f>VLOOKUP('Reported Performance Table'!C939,'Master List'!$B$22:$D$42,3,FALSE)</f>
        <v>#N/A</v>
      </c>
      <c r="G939" s="94" t="e">
        <f>VLOOKUP('Reported Performance Table'!B939,'Master List'!$B$11:$D$19,3,FALSE)</f>
        <v>#N/A</v>
      </c>
      <c r="H939" t="e">
        <f t="shared" si="14"/>
        <v>#N/A</v>
      </c>
      <c r="I939" t="e">
        <f>IF(VLOOKUP('Reported Performance Table'!D939,'Master List'!$B$45:$D$143,3,FALSE)="","No",VLOOKUP('Reported Performance Table'!D939,'Master List'!$B$45:$D$143,3,FALSE))</f>
        <v>#N/A</v>
      </c>
      <c r="J939" s="169" t="str">
        <f>IF('Reported Performance Table'!D939="","",
  IF('Reported Performance Table'!E939="Yes",
   IF('Reported Performance Table'!F939="Premium","Premium_LUNA_CCT","LUNA_CCT"),
   IF('Reported Performance Table'!B939="Outdoor Luminaires",
    IF(OR('Reported Performance Table'!D939="Fuel Pump Canopy Luminaires",'Reported Performance Table'!D939="Sports Lighting"),
     IF('Reported Performance Table'!F939="Premium","Premium_Sports_and_Fuel_Pump_CCT", "Sports_and_Fuel_Pump_CCT"),
     IF('Reported Performance Table'!F939="Premium","Premium_Outdoor_CCT","Outdoor_CCT")),
    IF('Reported Performance Table'!F939="Premium","Premium_CCT","Reported_CCT"))))</f>
        <v/>
      </c>
      <c r="K939" t="str">
        <f>IF('Reported Performance Table'!D939="","",IF(J939="LUNA_CCT",VLOOKUP('Reported Performance Table'!D939,'Master List'!$B$45:$E$143,4,FALSE),"Reported_BUG"))</f>
        <v/>
      </c>
      <c r="L939" t="str">
        <f>IF('Reported Performance Table'!D939="","",IF(AND('Reported Performance Table'!$E939="Yes",OR('Reported Performance Table'!$D939='Master List'!$B$45,'Reported Performance Table'!$D939='Master List'!$B$46,'Reported Performance Table'!$D939='Master List'!$B$47,'Reported Performance Table'!$D939='Master List'!$B$49,'Reported Performance Table'!$D939='Master List'!$B$51,'Reported Performance Table'!$D939='Master List'!$B$115,'Reported Performance Table'!$D939='Master List'!$B$118,'Reported Performance Table'!$D939='Master List'!$B$142)),"LUNA_Dimming","Dimming_Capability_and_Range"))</f>
        <v/>
      </c>
    </row>
    <row r="940" spans="1:12" x14ac:dyDescent="0.3">
      <c r="A940" s="49">
        <v>947</v>
      </c>
      <c r="B940" s="50"/>
      <c r="D940" s="21" t="e">
        <f>VLOOKUP('Reported Performance Table'!C940,'Master List'!$B$22:$C$41,2,FALSE)</f>
        <v>#N/A</v>
      </c>
      <c r="E940" t="e">
        <f>VLOOKUP('Reported Performance Table'!D940,'Master List'!$B$45:$C$143,2,FALSE)</f>
        <v>#N/A</v>
      </c>
      <c r="F940" t="e">
        <f>VLOOKUP('Reported Performance Table'!C940,'Master List'!$B$22:$D$42,3,FALSE)</f>
        <v>#N/A</v>
      </c>
      <c r="G940" s="94" t="e">
        <f>VLOOKUP('Reported Performance Table'!B940,'Master List'!$B$11:$D$19,3,FALSE)</f>
        <v>#N/A</v>
      </c>
      <c r="H940" t="e">
        <f t="shared" si="14"/>
        <v>#N/A</v>
      </c>
      <c r="I940" t="e">
        <f>IF(VLOOKUP('Reported Performance Table'!D940,'Master List'!$B$45:$D$143,3,FALSE)="","No",VLOOKUP('Reported Performance Table'!D940,'Master List'!$B$45:$D$143,3,FALSE))</f>
        <v>#N/A</v>
      </c>
      <c r="J940" s="169" t="str">
        <f>IF('Reported Performance Table'!D940="","",
  IF('Reported Performance Table'!E940="Yes",
   IF('Reported Performance Table'!F940="Premium","Premium_LUNA_CCT","LUNA_CCT"),
   IF('Reported Performance Table'!B940="Outdoor Luminaires",
    IF(OR('Reported Performance Table'!D940="Fuel Pump Canopy Luminaires",'Reported Performance Table'!D940="Sports Lighting"),
     IF('Reported Performance Table'!F940="Premium","Premium_Sports_and_Fuel_Pump_CCT", "Sports_and_Fuel_Pump_CCT"),
     IF('Reported Performance Table'!F940="Premium","Premium_Outdoor_CCT","Outdoor_CCT")),
    IF('Reported Performance Table'!F940="Premium","Premium_CCT","Reported_CCT"))))</f>
        <v/>
      </c>
      <c r="K940" t="str">
        <f>IF('Reported Performance Table'!D940="","",IF(J940="LUNA_CCT",VLOOKUP('Reported Performance Table'!D940,'Master List'!$B$45:$E$143,4,FALSE),"Reported_BUG"))</f>
        <v/>
      </c>
      <c r="L940" t="str">
        <f>IF('Reported Performance Table'!D940="","",IF(AND('Reported Performance Table'!$E940="Yes",OR('Reported Performance Table'!$D940='Master List'!$B$45,'Reported Performance Table'!$D940='Master List'!$B$46,'Reported Performance Table'!$D940='Master List'!$B$47,'Reported Performance Table'!$D940='Master List'!$B$49,'Reported Performance Table'!$D940='Master List'!$B$51,'Reported Performance Table'!$D940='Master List'!$B$115,'Reported Performance Table'!$D940='Master List'!$B$118,'Reported Performance Table'!$D940='Master List'!$B$142)),"LUNA_Dimming","Dimming_Capability_and_Range"))</f>
        <v/>
      </c>
    </row>
    <row r="941" spans="1:12" x14ac:dyDescent="0.3">
      <c r="A941" s="49">
        <v>948</v>
      </c>
      <c r="B941" s="50"/>
      <c r="D941" s="21" t="e">
        <f>VLOOKUP('Reported Performance Table'!C941,'Master List'!$B$22:$C$41,2,FALSE)</f>
        <v>#N/A</v>
      </c>
      <c r="E941" t="e">
        <f>VLOOKUP('Reported Performance Table'!D941,'Master List'!$B$45:$C$143,2,FALSE)</f>
        <v>#N/A</v>
      </c>
      <c r="F941" t="e">
        <f>VLOOKUP('Reported Performance Table'!C941,'Master List'!$B$22:$D$42,3,FALSE)</f>
        <v>#N/A</v>
      </c>
      <c r="G941" s="94" t="e">
        <f>VLOOKUP('Reported Performance Table'!B941,'Master List'!$B$11:$D$19,3,FALSE)</f>
        <v>#N/A</v>
      </c>
      <c r="H941" t="e">
        <f t="shared" si="14"/>
        <v>#N/A</v>
      </c>
      <c r="I941" t="e">
        <f>IF(VLOOKUP('Reported Performance Table'!D941,'Master List'!$B$45:$D$143,3,FALSE)="","No",VLOOKUP('Reported Performance Table'!D941,'Master List'!$B$45:$D$143,3,FALSE))</f>
        <v>#N/A</v>
      </c>
      <c r="J941" s="169" t="str">
        <f>IF('Reported Performance Table'!D941="","",
  IF('Reported Performance Table'!E941="Yes",
   IF('Reported Performance Table'!F941="Premium","Premium_LUNA_CCT","LUNA_CCT"),
   IF('Reported Performance Table'!B941="Outdoor Luminaires",
    IF(OR('Reported Performance Table'!D941="Fuel Pump Canopy Luminaires",'Reported Performance Table'!D941="Sports Lighting"),
     IF('Reported Performance Table'!F941="Premium","Premium_Sports_and_Fuel_Pump_CCT", "Sports_and_Fuel_Pump_CCT"),
     IF('Reported Performance Table'!F941="Premium","Premium_Outdoor_CCT","Outdoor_CCT")),
    IF('Reported Performance Table'!F941="Premium","Premium_CCT","Reported_CCT"))))</f>
        <v/>
      </c>
      <c r="K941" t="str">
        <f>IF('Reported Performance Table'!D941="","",IF(J941="LUNA_CCT",VLOOKUP('Reported Performance Table'!D941,'Master List'!$B$45:$E$143,4,FALSE),"Reported_BUG"))</f>
        <v/>
      </c>
      <c r="L941" t="str">
        <f>IF('Reported Performance Table'!D941="","",IF(AND('Reported Performance Table'!$E941="Yes",OR('Reported Performance Table'!$D941='Master List'!$B$45,'Reported Performance Table'!$D941='Master List'!$B$46,'Reported Performance Table'!$D941='Master List'!$B$47,'Reported Performance Table'!$D941='Master List'!$B$49,'Reported Performance Table'!$D941='Master List'!$B$51,'Reported Performance Table'!$D941='Master List'!$B$115,'Reported Performance Table'!$D941='Master List'!$B$118,'Reported Performance Table'!$D941='Master List'!$B$142)),"LUNA_Dimming","Dimming_Capability_and_Range"))</f>
        <v/>
      </c>
    </row>
    <row r="942" spans="1:12" x14ac:dyDescent="0.3">
      <c r="A942" s="49">
        <v>949</v>
      </c>
      <c r="B942" s="50"/>
      <c r="D942" s="21" t="e">
        <f>VLOOKUP('Reported Performance Table'!C942,'Master List'!$B$22:$C$41,2,FALSE)</f>
        <v>#N/A</v>
      </c>
      <c r="E942" t="e">
        <f>VLOOKUP('Reported Performance Table'!D942,'Master List'!$B$45:$C$143,2,FALSE)</f>
        <v>#N/A</v>
      </c>
      <c r="F942" t="e">
        <f>VLOOKUP('Reported Performance Table'!C942,'Master List'!$B$22:$D$42,3,FALSE)</f>
        <v>#N/A</v>
      </c>
      <c r="G942" s="94" t="e">
        <f>VLOOKUP('Reported Performance Table'!B942,'Master List'!$B$11:$D$19,3,FALSE)</f>
        <v>#N/A</v>
      </c>
      <c r="H942" t="e">
        <f t="shared" si="14"/>
        <v>#N/A</v>
      </c>
      <c r="I942" t="e">
        <f>IF(VLOOKUP('Reported Performance Table'!D942,'Master List'!$B$45:$D$143,3,FALSE)="","No",VLOOKUP('Reported Performance Table'!D942,'Master List'!$B$45:$D$143,3,FALSE))</f>
        <v>#N/A</v>
      </c>
      <c r="J942" s="169" t="str">
        <f>IF('Reported Performance Table'!D942="","",
  IF('Reported Performance Table'!E942="Yes",
   IF('Reported Performance Table'!F942="Premium","Premium_LUNA_CCT","LUNA_CCT"),
   IF('Reported Performance Table'!B942="Outdoor Luminaires",
    IF(OR('Reported Performance Table'!D942="Fuel Pump Canopy Luminaires",'Reported Performance Table'!D942="Sports Lighting"),
     IF('Reported Performance Table'!F942="Premium","Premium_Sports_and_Fuel_Pump_CCT", "Sports_and_Fuel_Pump_CCT"),
     IF('Reported Performance Table'!F942="Premium","Premium_Outdoor_CCT","Outdoor_CCT")),
    IF('Reported Performance Table'!F942="Premium","Premium_CCT","Reported_CCT"))))</f>
        <v/>
      </c>
      <c r="K942" t="str">
        <f>IF('Reported Performance Table'!D942="","",IF(J942="LUNA_CCT",VLOOKUP('Reported Performance Table'!D942,'Master List'!$B$45:$E$143,4,FALSE),"Reported_BUG"))</f>
        <v/>
      </c>
      <c r="L942" t="str">
        <f>IF('Reported Performance Table'!D942="","",IF(AND('Reported Performance Table'!$E942="Yes",OR('Reported Performance Table'!$D942='Master List'!$B$45,'Reported Performance Table'!$D942='Master List'!$B$46,'Reported Performance Table'!$D942='Master List'!$B$47,'Reported Performance Table'!$D942='Master List'!$B$49,'Reported Performance Table'!$D942='Master List'!$B$51,'Reported Performance Table'!$D942='Master List'!$B$115,'Reported Performance Table'!$D942='Master List'!$B$118,'Reported Performance Table'!$D942='Master List'!$B$142)),"LUNA_Dimming","Dimming_Capability_and_Range"))</f>
        <v/>
      </c>
    </row>
    <row r="943" spans="1:12" x14ac:dyDescent="0.3">
      <c r="A943" s="49">
        <v>950</v>
      </c>
      <c r="B943" s="50"/>
      <c r="D943" s="21" t="e">
        <f>VLOOKUP('Reported Performance Table'!C943,'Master List'!$B$22:$C$41,2,FALSE)</f>
        <v>#N/A</v>
      </c>
      <c r="E943" t="e">
        <f>VLOOKUP('Reported Performance Table'!D943,'Master List'!$B$45:$C$143,2,FALSE)</f>
        <v>#N/A</v>
      </c>
      <c r="F943" t="e">
        <f>VLOOKUP('Reported Performance Table'!C943,'Master List'!$B$22:$D$42,3,FALSE)</f>
        <v>#N/A</v>
      </c>
      <c r="G943" s="94" t="e">
        <f>VLOOKUP('Reported Performance Table'!B943,'Master List'!$B$11:$D$19,3,FALSE)</f>
        <v>#N/A</v>
      </c>
      <c r="H943" t="e">
        <f t="shared" si="14"/>
        <v>#N/A</v>
      </c>
      <c r="I943" t="e">
        <f>IF(VLOOKUP('Reported Performance Table'!D943,'Master List'!$B$45:$D$143,3,FALSE)="","No",VLOOKUP('Reported Performance Table'!D943,'Master List'!$B$45:$D$143,3,FALSE))</f>
        <v>#N/A</v>
      </c>
      <c r="J943" s="169" t="str">
        <f>IF('Reported Performance Table'!D943="","",
  IF('Reported Performance Table'!E943="Yes",
   IF('Reported Performance Table'!F943="Premium","Premium_LUNA_CCT","LUNA_CCT"),
   IF('Reported Performance Table'!B943="Outdoor Luminaires",
    IF(OR('Reported Performance Table'!D943="Fuel Pump Canopy Luminaires",'Reported Performance Table'!D943="Sports Lighting"),
     IF('Reported Performance Table'!F943="Premium","Premium_Sports_and_Fuel_Pump_CCT", "Sports_and_Fuel_Pump_CCT"),
     IF('Reported Performance Table'!F943="Premium","Premium_Outdoor_CCT","Outdoor_CCT")),
    IF('Reported Performance Table'!F943="Premium","Premium_CCT","Reported_CCT"))))</f>
        <v/>
      </c>
      <c r="K943" t="str">
        <f>IF('Reported Performance Table'!D943="","",IF(J943="LUNA_CCT",VLOOKUP('Reported Performance Table'!D943,'Master List'!$B$45:$E$143,4,FALSE),"Reported_BUG"))</f>
        <v/>
      </c>
      <c r="L943" t="str">
        <f>IF('Reported Performance Table'!D943="","",IF(AND('Reported Performance Table'!$E943="Yes",OR('Reported Performance Table'!$D943='Master List'!$B$45,'Reported Performance Table'!$D943='Master List'!$B$46,'Reported Performance Table'!$D943='Master List'!$B$47,'Reported Performance Table'!$D943='Master List'!$B$49,'Reported Performance Table'!$D943='Master List'!$B$51,'Reported Performance Table'!$D943='Master List'!$B$115,'Reported Performance Table'!$D943='Master List'!$B$118,'Reported Performance Table'!$D943='Master List'!$B$142)),"LUNA_Dimming","Dimming_Capability_and_Range"))</f>
        <v/>
      </c>
    </row>
    <row r="944" spans="1:12" x14ac:dyDescent="0.3">
      <c r="A944" s="49">
        <v>951</v>
      </c>
      <c r="B944" s="50"/>
      <c r="D944" s="21" t="e">
        <f>VLOOKUP('Reported Performance Table'!C944,'Master List'!$B$22:$C$41,2,FALSE)</f>
        <v>#N/A</v>
      </c>
      <c r="E944" t="e">
        <f>VLOOKUP('Reported Performance Table'!D944,'Master List'!$B$45:$C$143,2,FALSE)</f>
        <v>#N/A</v>
      </c>
      <c r="F944" t="e">
        <f>VLOOKUP('Reported Performance Table'!C944,'Master List'!$B$22:$D$42,3,FALSE)</f>
        <v>#N/A</v>
      </c>
      <c r="G944" s="94" t="e">
        <f>VLOOKUP('Reported Performance Table'!B944,'Master List'!$B$11:$D$19,3,FALSE)</f>
        <v>#N/A</v>
      </c>
      <c r="H944" t="e">
        <f t="shared" si="14"/>
        <v>#N/A</v>
      </c>
      <c r="I944" t="e">
        <f>IF(VLOOKUP('Reported Performance Table'!D944,'Master List'!$B$45:$D$143,3,FALSE)="","No",VLOOKUP('Reported Performance Table'!D944,'Master List'!$B$45:$D$143,3,FALSE))</f>
        <v>#N/A</v>
      </c>
      <c r="J944" s="169" t="str">
        <f>IF('Reported Performance Table'!D944="","",
  IF('Reported Performance Table'!E944="Yes",
   IF('Reported Performance Table'!F944="Premium","Premium_LUNA_CCT","LUNA_CCT"),
   IF('Reported Performance Table'!B944="Outdoor Luminaires",
    IF(OR('Reported Performance Table'!D944="Fuel Pump Canopy Luminaires",'Reported Performance Table'!D944="Sports Lighting"),
     IF('Reported Performance Table'!F944="Premium","Premium_Sports_and_Fuel_Pump_CCT", "Sports_and_Fuel_Pump_CCT"),
     IF('Reported Performance Table'!F944="Premium","Premium_Outdoor_CCT","Outdoor_CCT")),
    IF('Reported Performance Table'!F944="Premium","Premium_CCT","Reported_CCT"))))</f>
        <v/>
      </c>
      <c r="K944" t="str">
        <f>IF('Reported Performance Table'!D944="","",IF(J944="LUNA_CCT",VLOOKUP('Reported Performance Table'!D944,'Master List'!$B$45:$E$143,4,FALSE),"Reported_BUG"))</f>
        <v/>
      </c>
      <c r="L944" t="str">
        <f>IF('Reported Performance Table'!D944="","",IF(AND('Reported Performance Table'!$E944="Yes",OR('Reported Performance Table'!$D944='Master List'!$B$45,'Reported Performance Table'!$D944='Master List'!$B$46,'Reported Performance Table'!$D944='Master List'!$B$47,'Reported Performance Table'!$D944='Master List'!$B$49,'Reported Performance Table'!$D944='Master List'!$B$51,'Reported Performance Table'!$D944='Master List'!$B$115,'Reported Performance Table'!$D944='Master List'!$B$118,'Reported Performance Table'!$D944='Master List'!$B$142)),"LUNA_Dimming","Dimming_Capability_and_Range"))</f>
        <v/>
      </c>
    </row>
    <row r="945" spans="1:12" x14ac:dyDescent="0.3">
      <c r="A945" s="49">
        <v>952</v>
      </c>
      <c r="B945" s="50"/>
      <c r="D945" s="21" t="e">
        <f>VLOOKUP('Reported Performance Table'!C945,'Master List'!$B$22:$C$41,2,FALSE)</f>
        <v>#N/A</v>
      </c>
      <c r="E945" t="e">
        <f>VLOOKUP('Reported Performance Table'!D945,'Master List'!$B$45:$C$143,2,FALSE)</f>
        <v>#N/A</v>
      </c>
      <c r="F945" t="e">
        <f>VLOOKUP('Reported Performance Table'!C945,'Master List'!$B$22:$D$42,3,FALSE)</f>
        <v>#N/A</v>
      </c>
      <c r="G945" s="94" t="e">
        <f>VLOOKUP('Reported Performance Table'!B945,'Master List'!$B$11:$D$19,3,FALSE)</f>
        <v>#N/A</v>
      </c>
      <c r="H945" t="e">
        <f t="shared" si="14"/>
        <v>#N/A</v>
      </c>
      <c r="I945" t="e">
        <f>IF(VLOOKUP('Reported Performance Table'!D945,'Master List'!$B$45:$D$143,3,FALSE)="","No",VLOOKUP('Reported Performance Table'!D945,'Master List'!$B$45:$D$143,3,FALSE))</f>
        <v>#N/A</v>
      </c>
      <c r="J945" s="169" t="str">
        <f>IF('Reported Performance Table'!D945="","",
  IF('Reported Performance Table'!E945="Yes",
   IF('Reported Performance Table'!F945="Premium","Premium_LUNA_CCT","LUNA_CCT"),
   IF('Reported Performance Table'!B945="Outdoor Luminaires",
    IF(OR('Reported Performance Table'!D945="Fuel Pump Canopy Luminaires",'Reported Performance Table'!D945="Sports Lighting"),
     IF('Reported Performance Table'!F945="Premium","Premium_Sports_and_Fuel_Pump_CCT", "Sports_and_Fuel_Pump_CCT"),
     IF('Reported Performance Table'!F945="Premium","Premium_Outdoor_CCT","Outdoor_CCT")),
    IF('Reported Performance Table'!F945="Premium","Premium_CCT","Reported_CCT"))))</f>
        <v/>
      </c>
      <c r="K945" t="str">
        <f>IF('Reported Performance Table'!D945="","",IF(J945="LUNA_CCT",VLOOKUP('Reported Performance Table'!D945,'Master List'!$B$45:$E$143,4,FALSE),"Reported_BUG"))</f>
        <v/>
      </c>
      <c r="L945" t="str">
        <f>IF('Reported Performance Table'!D945="","",IF(AND('Reported Performance Table'!$E945="Yes",OR('Reported Performance Table'!$D945='Master List'!$B$45,'Reported Performance Table'!$D945='Master List'!$B$46,'Reported Performance Table'!$D945='Master List'!$B$47,'Reported Performance Table'!$D945='Master List'!$B$49,'Reported Performance Table'!$D945='Master List'!$B$51,'Reported Performance Table'!$D945='Master List'!$B$115,'Reported Performance Table'!$D945='Master List'!$B$118,'Reported Performance Table'!$D945='Master List'!$B$142)),"LUNA_Dimming","Dimming_Capability_and_Range"))</f>
        <v/>
      </c>
    </row>
    <row r="946" spans="1:12" x14ac:dyDescent="0.3">
      <c r="A946" s="49">
        <v>953</v>
      </c>
      <c r="B946" s="50"/>
      <c r="D946" s="21" t="e">
        <f>VLOOKUP('Reported Performance Table'!C946,'Master List'!$B$22:$C$41,2,FALSE)</f>
        <v>#N/A</v>
      </c>
      <c r="E946" t="e">
        <f>VLOOKUP('Reported Performance Table'!D946,'Master List'!$B$45:$C$143,2,FALSE)</f>
        <v>#N/A</v>
      </c>
      <c r="F946" t="e">
        <f>VLOOKUP('Reported Performance Table'!C946,'Master List'!$B$22:$D$42,3,FALSE)</f>
        <v>#N/A</v>
      </c>
      <c r="G946" s="94" t="e">
        <f>VLOOKUP('Reported Performance Table'!B946,'Master List'!$B$11:$D$19,3,FALSE)</f>
        <v>#N/A</v>
      </c>
      <c r="H946" t="e">
        <f t="shared" si="14"/>
        <v>#N/A</v>
      </c>
      <c r="I946" t="e">
        <f>IF(VLOOKUP('Reported Performance Table'!D946,'Master List'!$B$45:$D$143,3,FALSE)="","No",VLOOKUP('Reported Performance Table'!D946,'Master List'!$B$45:$D$143,3,FALSE))</f>
        <v>#N/A</v>
      </c>
      <c r="J946" s="169" t="str">
        <f>IF('Reported Performance Table'!D946="","",
  IF('Reported Performance Table'!E946="Yes",
   IF('Reported Performance Table'!F946="Premium","Premium_LUNA_CCT","LUNA_CCT"),
   IF('Reported Performance Table'!B946="Outdoor Luminaires",
    IF(OR('Reported Performance Table'!D946="Fuel Pump Canopy Luminaires",'Reported Performance Table'!D946="Sports Lighting"),
     IF('Reported Performance Table'!F946="Premium","Premium_Sports_and_Fuel_Pump_CCT", "Sports_and_Fuel_Pump_CCT"),
     IF('Reported Performance Table'!F946="Premium","Premium_Outdoor_CCT","Outdoor_CCT")),
    IF('Reported Performance Table'!F946="Premium","Premium_CCT","Reported_CCT"))))</f>
        <v/>
      </c>
      <c r="K946" t="str">
        <f>IF('Reported Performance Table'!D946="","",IF(J946="LUNA_CCT",VLOOKUP('Reported Performance Table'!D946,'Master List'!$B$45:$E$143,4,FALSE),"Reported_BUG"))</f>
        <v/>
      </c>
      <c r="L946" t="str">
        <f>IF('Reported Performance Table'!D946="","",IF(AND('Reported Performance Table'!$E946="Yes",OR('Reported Performance Table'!$D946='Master List'!$B$45,'Reported Performance Table'!$D946='Master List'!$B$46,'Reported Performance Table'!$D946='Master List'!$B$47,'Reported Performance Table'!$D946='Master List'!$B$49,'Reported Performance Table'!$D946='Master List'!$B$51,'Reported Performance Table'!$D946='Master List'!$B$115,'Reported Performance Table'!$D946='Master List'!$B$118,'Reported Performance Table'!$D946='Master List'!$B$142)),"LUNA_Dimming","Dimming_Capability_and_Range"))</f>
        <v/>
      </c>
    </row>
    <row r="947" spans="1:12" x14ac:dyDescent="0.3">
      <c r="A947" s="49">
        <v>954</v>
      </c>
      <c r="B947" s="50"/>
      <c r="D947" s="21" t="e">
        <f>VLOOKUP('Reported Performance Table'!C947,'Master List'!$B$22:$C$41,2,FALSE)</f>
        <v>#N/A</v>
      </c>
      <c r="E947" t="e">
        <f>VLOOKUP('Reported Performance Table'!D947,'Master List'!$B$45:$C$143,2,FALSE)</f>
        <v>#N/A</v>
      </c>
      <c r="F947" t="e">
        <f>VLOOKUP('Reported Performance Table'!C947,'Master List'!$B$22:$D$42,3,FALSE)</f>
        <v>#N/A</v>
      </c>
      <c r="G947" s="94" t="e">
        <f>VLOOKUP('Reported Performance Table'!B947,'Master List'!$B$11:$D$19,3,FALSE)</f>
        <v>#N/A</v>
      </c>
      <c r="H947" t="e">
        <f t="shared" si="14"/>
        <v>#N/A</v>
      </c>
      <c r="I947" t="e">
        <f>IF(VLOOKUP('Reported Performance Table'!D947,'Master List'!$B$45:$D$143,3,FALSE)="","No",VLOOKUP('Reported Performance Table'!D947,'Master List'!$B$45:$D$143,3,FALSE))</f>
        <v>#N/A</v>
      </c>
      <c r="J947" s="169" t="str">
        <f>IF('Reported Performance Table'!D947="","",
  IF('Reported Performance Table'!E947="Yes",
   IF('Reported Performance Table'!F947="Premium","Premium_LUNA_CCT","LUNA_CCT"),
   IF('Reported Performance Table'!B947="Outdoor Luminaires",
    IF(OR('Reported Performance Table'!D947="Fuel Pump Canopy Luminaires",'Reported Performance Table'!D947="Sports Lighting"),
     IF('Reported Performance Table'!F947="Premium","Premium_Sports_and_Fuel_Pump_CCT", "Sports_and_Fuel_Pump_CCT"),
     IF('Reported Performance Table'!F947="Premium","Premium_Outdoor_CCT","Outdoor_CCT")),
    IF('Reported Performance Table'!F947="Premium","Premium_CCT","Reported_CCT"))))</f>
        <v/>
      </c>
      <c r="K947" t="str">
        <f>IF('Reported Performance Table'!D947="","",IF(J947="LUNA_CCT",VLOOKUP('Reported Performance Table'!D947,'Master List'!$B$45:$E$143,4,FALSE),"Reported_BUG"))</f>
        <v/>
      </c>
      <c r="L947" t="str">
        <f>IF('Reported Performance Table'!D947="","",IF(AND('Reported Performance Table'!$E947="Yes",OR('Reported Performance Table'!$D947='Master List'!$B$45,'Reported Performance Table'!$D947='Master List'!$B$46,'Reported Performance Table'!$D947='Master List'!$B$47,'Reported Performance Table'!$D947='Master List'!$B$49,'Reported Performance Table'!$D947='Master List'!$B$51,'Reported Performance Table'!$D947='Master List'!$B$115,'Reported Performance Table'!$D947='Master List'!$B$118,'Reported Performance Table'!$D947='Master List'!$B$142)),"LUNA_Dimming","Dimming_Capability_and_Range"))</f>
        <v/>
      </c>
    </row>
    <row r="948" spans="1:12" x14ac:dyDescent="0.3">
      <c r="A948" s="49">
        <v>955</v>
      </c>
      <c r="B948" s="50"/>
      <c r="D948" s="21" t="e">
        <f>VLOOKUP('Reported Performance Table'!C948,'Master List'!$B$22:$C$41,2,FALSE)</f>
        <v>#N/A</v>
      </c>
      <c r="E948" t="e">
        <f>VLOOKUP('Reported Performance Table'!D948,'Master List'!$B$45:$C$143,2,FALSE)</f>
        <v>#N/A</v>
      </c>
      <c r="F948" t="e">
        <f>VLOOKUP('Reported Performance Table'!C948,'Master List'!$B$22:$D$42,3,FALSE)</f>
        <v>#N/A</v>
      </c>
      <c r="G948" s="94" t="e">
        <f>VLOOKUP('Reported Performance Table'!B948,'Master List'!$B$11:$D$19,3,FALSE)</f>
        <v>#N/A</v>
      </c>
      <c r="H948" t="e">
        <f t="shared" si="14"/>
        <v>#N/A</v>
      </c>
      <c r="I948" t="e">
        <f>IF(VLOOKUP('Reported Performance Table'!D948,'Master List'!$B$45:$D$143,3,FALSE)="","No",VLOOKUP('Reported Performance Table'!D948,'Master List'!$B$45:$D$143,3,FALSE))</f>
        <v>#N/A</v>
      </c>
      <c r="J948" s="169" t="str">
        <f>IF('Reported Performance Table'!D948="","",
  IF('Reported Performance Table'!E948="Yes",
   IF('Reported Performance Table'!F948="Premium","Premium_LUNA_CCT","LUNA_CCT"),
   IF('Reported Performance Table'!B948="Outdoor Luminaires",
    IF(OR('Reported Performance Table'!D948="Fuel Pump Canopy Luminaires",'Reported Performance Table'!D948="Sports Lighting"),
     IF('Reported Performance Table'!F948="Premium","Premium_Sports_and_Fuel_Pump_CCT", "Sports_and_Fuel_Pump_CCT"),
     IF('Reported Performance Table'!F948="Premium","Premium_Outdoor_CCT","Outdoor_CCT")),
    IF('Reported Performance Table'!F948="Premium","Premium_CCT","Reported_CCT"))))</f>
        <v/>
      </c>
      <c r="K948" t="str">
        <f>IF('Reported Performance Table'!D948="","",IF(J948="LUNA_CCT",VLOOKUP('Reported Performance Table'!D948,'Master List'!$B$45:$E$143,4,FALSE),"Reported_BUG"))</f>
        <v/>
      </c>
      <c r="L948" t="str">
        <f>IF('Reported Performance Table'!D948="","",IF(AND('Reported Performance Table'!$E948="Yes",OR('Reported Performance Table'!$D948='Master List'!$B$45,'Reported Performance Table'!$D948='Master List'!$B$46,'Reported Performance Table'!$D948='Master List'!$B$47,'Reported Performance Table'!$D948='Master List'!$B$49,'Reported Performance Table'!$D948='Master List'!$B$51,'Reported Performance Table'!$D948='Master List'!$B$115,'Reported Performance Table'!$D948='Master List'!$B$118,'Reported Performance Table'!$D948='Master List'!$B$142)),"LUNA_Dimming","Dimming_Capability_and_Range"))</f>
        <v/>
      </c>
    </row>
    <row r="949" spans="1:12" x14ac:dyDescent="0.3">
      <c r="A949" s="49">
        <v>956</v>
      </c>
      <c r="B949" s="50"/>
      <c r="D949" s="21" t="e">
        <f>VLOOKUP('Reported Performance Table'!C949,'Master List'!$B$22:$C$41,2,FALSE)</f>
        <v>#N/A</v>
      </c>
      <c r="E949" t="e">
        <f>VLOOKUP('Reported Performance Table'!D949,'Master List'!$B$45:$C$143,2,FALSE)</f>
        <v>#N/A</v>
      </c>
      <c r="F949" t="e">
        <f>VLOOKUP('Reported Performance Table'!C949,'Master List'!$B$22:$D$42,3,FALSE)</f>
        <v>#N/A</v>
      </c>
      <c r="G949" s="94" t="e">
        <f>VLOOKUP('Reported Performance Table'!B949,'Master List'!$B$11:$D$19,3,FALSE)</f>
        <v>#N/A</v>
      </c>
      <c r="H949" t="e">
        <f t="shared" si="14"/>
        <v>#N/A</v>
      </c>
      <c r="I949" t="e">
        <f>IF(VLOOKUP('Reported Performance Table'!D949,'Master List'!$B$45:$D$143,3,FALSE)="","No",VLOOKUP('Reported Performance Table'!D949,'Master List'!$B$45:$D$143,3,FALSE))</f>
        <v>#N/A</v>
      </c>
      <c r="J949" s="169" t="str">
        <f>IF('Reported Performance Table'!D949="","",
  IF('Reported Performance Table'!E949="Yes",
   IF('Reported Performance Table'!F949="Premium","Premium_LUNA_CCT","LUNA_CCT"),
   IF('Reported Performance Table'!B949="Outdoor Luminaires",
    IF(OR('Reported Performance Table'!D949="Fuel Pump Canopy Luminaires",'Reported Performance Table'!D949="Sports Lighting"),
     IF('Reported Performance Table'!F949="Premium","Premium_Sports_and_Fuel_Pump_CCT", "Sports_and_Fuel_Pump_CCT"),
     IF('Reported Performance Table'!F949="Premium","Premium_Outdoor_CCT","Outdoor_CCT")),
    IF('Reported Performance Table'!F949="Premium","Premium_CCT","Reported_CCT"))))</f>
        <v/>
      </c>
      <c r="K949" t="str">
        <f>IF('Reported Performance Table'!D949="","",IF(J949="LUNA_CCT",VLOOKUP('Reported Performance Table'!D949,'Master List'!$B$45:$E$143,4,FALSE),"Reported_BUG"))</f>
        <v/>
      </c>
      <c r="L949" t="str">
        <f>IF('Reported Performance Table'!D949="","",IF(AND('Reported Performance Table'!$E949="Yes",OR('Reported Performance Table'!$D949='Master List'!$B$45,'Reported Performance Table'!$D949='Master List'!$B$46,'Reported Performance Table'!$D949='Master List'!$B$47,'Reported Performance Table'!$D949='Master List'!$B$49,'Reported Performance Table'!$D949='Master List'!$B$51,'Reported Performance Table'!$D949='Master List'!$B$115,'Reported Performance Table'!$D949='Master List'!$B$118,'Reported Performance Table'!$D949='Master List'!$B$142)),"LUNA_Dimming","Dimming_Capability_and_Range"))</f>
        <v/>
      </c>
    </row>
    <row r="950" spans="1:12" x14ac:dyDescent="0.3">
      <c r="A950" s="49">
        <v>957</v>
      </c>
      <c r="B950" s="50"/>
      <c r="D950" s="21" t="e">
        <f>VLOOKUP('Reported Performance Table'!C950,'Master List'!$B$22:$C$41,2,FALSE)</f>
        <v>#N/A</v>
      </c>
      <c r="E950" t="e">
        <f>VLOOKUP('Reported Performance Table'!D950,'Master List'!$B$45:$C$143,2,FALSE)</f>
        <v>#N/A</v>
      </c>
      <c r="F950" t="e">
        <f>VLOOKUP('Reported Performance Table'!C950,'Master List'!$B$22:$D$42,3,FALSE)</f>
        <v>#N/A</v>
      </c>
      <c r="G950" s="94" t="e">
        <f>VLOOKUP('Reported Performance Table'!B950,'Master List'!$B$11:$D$19,3,FALSE)</f>
        <v>#N/A</v>
      </c>
      <c r="H950" t="e">
        <f t="shared" si="14"/>
        <v>#N/A</v>
      </c>
      <c r="I950" t="e">
        <f>IF(VLOOKUP('Reported Performance Table'!D950,'Master List'!$B$45:$D$143,3,FALSE)="","No",VLOOKUP('Reported Performance Table'!D950,'Master List'!$B$45:$D$143,3,FALSE))</f>
        <v>#N/A</v>
      </c>
      <c r="J950" s="169" t="str">
        <f>IF('Reported Performance Table'!D950="","",
  IF('Reported Performance Table'!E950="Yes",
   IF('Reported Performance Table'!F950="Premium","Premium_LUNA_CCT","LUNA_CCT"),
   IF('Reported Performance Table'!B950="Outdoor Luminaires",
    IF(OR('Reported Performance Table'!D950="Fuel Pump Canopy Luminaires",'Reported Performance Table'!D950="Sports Lighting"),
     IF('Reported Performance Table'!F950="Premium","Premium_Sports_and_Fuel_Pump_CCT", "Sports_and_Fuel_Pump_CCT"),
     IF('Reported Performance Table'!F950="Premium","Premium_Outdoor_CCT","Outdoor_CCT")),
    IF('Reported Performance Table'!F950="Premium","Premium_CCT","Reported_CCT"))))</f>
        <v/>
      </c>
      <c r="K950" t="str">
        <f>IF('Reported Performance Table'!D950="","",IF(J950="LUNA_CCT",VLOOKUP('Reported Performance Table'!D950,'Master List'!$B$45:$E$143,4,FALSE),"Reported_BUG"))</f>
        <v/>
      </c>
      <c r="L950" t="str">
        <f>IF('Reported Performance Table'!D950="","",IF(AND('Reported Performance Table'!$E950="Yes",OR('Reported Performance Table'!$D950='Master List'!$B$45,'Reported Performance Table'!$D950='Master List'!$B$46,'Reported Performance Table'!$D950='Master List'!$B$47,'Reported Performance Table'!$D950='Master List'!$B$49,'Reported Performance Table'!$D950='Master List'!$B$51,'Reported Performance Table'!$D950='Master List'!$B$115,'Reported Performance Table'!$D950='Master List'!$B$118,'Reported Performance Table'!$D950='Master List'!$B$142)),"LUNA_Dimming","Dimming_Capability_and_Range"))</f>
        <v/>
      </c>
    </row>
    <row r="951" spans="1:12" x14ac:dyDescent="0.3">
      <c r="A951" s="49">
        <v>958</v>
      </c>
      <c r="B951" s="50"/>
      <c r="D951" s="21" t="e">
        <f>VLOOKUP('Reported Performance Table'!C951,'Master List'!$B$22:$C$41,2,FALSE)</f>
        <v>#N/A</v>
      </c>
      <c r="E951" t="e">
        <f>VLOOKUP('Reported Performance Table'!D951,'Master List'!$B$45:$C$143,2,FALSE)</f>
        <v>#N/A</v>
      </c>
      <c r="F951" t="e">
        <f>VLOOKUP('Reported Performance Table'!C951,'Master List'!$B$22:$D$42,3,FALSE)</f>
        <v>#N/A</v>
      </c>
      <c r="G951" s="94" t="e">
        <f>VLOOKUP('Reported Performance Table'!B951,'Master List'!$B$11:$D$19,3,FALSE)</f>
        <v>#N/A</v>
      </c>
      <c r="H951" t="e">
        <f t="shared" si="14"/>
        <v>#N/A</v>
      </c>
      <c r="I951" t="e">
        <f>IF(VLOOKUP('Reported Performance Table'!D951,'Master List'!$B$45:$D$143,3,FALSE)="","No",VLOOKUP('Reported Performance Table'!D951,'Master List'!$B$45:$D$143,3,FALSE))</f>
        <v>#N/A</v>
      </c>
      <c r="J951" s="169" t="str">
        <f>IF('Reported Performance Table'!D951="","",
  IF('Reported Performance Table'!E951="Yes",
   IF('Reported Performance Table'!F951="Premium","Premium_LUNA_CCT","LUNA_CCT"),
   IF('Reported Performance Table'!B951="Outdoor Luminaires",
    IF(OR('Reported Performance Table'!D951="Fuel Pump Canopy Luminaires",'Reported Performance Table'!D951="Sports Lighting"),
     IF('Reported Performance Table'!F951="Premium","Premium_Sports_and_Fuel_Pump_CCT", "Sports_and_Fuel_Pump_CCT"),
     IF('Reported Performance Table'!F951="Premium","Premium_Outdoor_CCT","Outdoor_CCT")),
    IF('Reported Performance Table'!F951="Premium","Premium_CCT","Reported_CCT"))))</f>
        <v/>
      </c>
      <c r="K951" t="str">
        <f>IF('Reported Performance Table'!D951="","",IF(J951="LUNA_CCT",VLOOKUP('Reported Performance Table'!D951,'Master List'!$B$45:$E$143,4,FALSE),"Reported_BUG"))</f>
        <v/>
      </c>
      <c r="L951" t="str">
        <f>IF('Reported Performance Table'!D951="","",IF(AND('Reported Performance Table'!$E951="Yes",OR('Reported Performance Table'!$D951='Master List'!$B$45,'Reported Performance Table'!$D951='Master List'!$B$46,'Reported Performance Table'!$D951='Master List'!$B$47,'Reported Performance Table'!$D951='Master List'!$B$49,'Reported Performance Table'!$D951='Master List'!$B$51,'Reported Performance Table'!$D951='Master List'!$B$115,'Reported Performance Table'!$D951='Master List'!$B$118,'Reported Performance Table'!$D951='Master List'!$B$142)),"LUNA_Dimming","Dimming_Capability_and_Range"))</f>
        <v/>
      </c>
    </row>
    <row r="952" spans="1:12" x14ac:dyDescent="0.3">
      <c r="A952" s="49">
        <v>959</v>
      </c>
      <c r="B952" s="50"/>
      <c r="D952" s="21" t="e">
        <f>VLOOKUP('Reported Performance Table'!C952,'Master List'!$B$22:$C$41,2,FALSE)</f>
        <v>#N/A</v>
      </c>
      <c r="E952" t="e">
        <f>VLOOKUP('Reported Performance Table'!D952,'Master List'!$B$45:$C$143,2,FALSE)</f>
        <v>#N/A</v>
      </c>
      <c r="F952" t="e">
        <f>VLOOKUP('Reported Performance Table'!C952,'Master List'!$B$22:$D$42,3,FALSE)</f>
        <v>#N/A</v>
      </c>
      <c r="G952" s="94" t="e">
        <f>VLOOKUP('Reported Performance Table'!B952,'Master List'!$B$11:$D$19,3,FALSE)</f>
        <v>#N/A</v>
      </c>
      <c r="H952" t="e">
        <f t="shared" si="14"/>
        <v>#N/A</v>
      </c>
      <c r="I952" t="e">
        <f>IF(VLOOKUP('Reported Performance Table'!D952,'Master List'!$B$45:$D$143,3,FALSE)="","No",VLOOKUP('Reported Performance Table'!D952,'Master List'!$B$45:$D$143,3,FALSE))</f>
        <v>#N/A</v>
      </c>
      <c r="J952" s="169" t="str">
        <f>IF('Reported Performance Table'!D952="","",
  IF('Reported Performance Table'!E952="Yes",
   IF('Reported Performance Table'!F952="Premium","Premium_LUNA_CCT","LUNA_CCT"),
   IF('Reported Performance Table'!B952="Outdoor Luminaires",
    IF(OR('Reported Performance Table'!D952="Fuel Pump Canopy Luminaires",'Reported Performance Table'!D952="Sports Lighting"),
     IF('Reported Performance Table'!F952="Premium","Premium_Sports_and_Fuel_Pump_CCT", "Sports_and_Fuel_Pump_CCT"),
     IF('Reported Performance Table'!F952="Premium","Premium_Outdoor_CCT","Outdoor_CCT")),
    IF('Reported Performance Table'!F952="Premium","Premium_CCT","Reported_CCT"))))</f>
        <v/>
      </c>
      <c r="K952" t="str">
        <f>IF('Reported Performance Table'!D952="","",IF(J952="LUNA_CCT",VLOOKUP('Reported Performance Table'!D952,'Master List'!$B$45:$E$143,4,FALSE),"Reported_BUG"))</f>
        <v/>
      </c>
      <c r="L952" t="str">
        <f>IF('Reported Performance Table'!D952="","",IF(AND('Reported Performance Table'!$E952="Yes",OR('Reported Performance Table'!$D952='Master List'!$B$45,'Reported Performance Table'!$D952='Master List'!$B$46,'Reported Performance Table'!$D952='Master List'!$B$47,'Reported Performance Table'!$D952='Master List'!$B$49,'Reported Performance Table'!$D952='Master List'!$B$51,'Reported Performance Table'!$D952='Master List'!$B$115,'Reported Performance Table'!$D952='Master List'!$B$118,'Reported Performance Table'!$D952='Master List'!$B$142)),"LUNA_Dimming","Dimming_Capability_and_Range"))</f>
        <v/>
      </c>
    </row>
    <row r="953" spans="1:12" x14ac:dyDescent="0.3">
      <c r="A953" s="49">
        <v>960</v>
      </c>
      <c r="B953" s="50"/>
      <c r="D953" s="21" t="e">
        <f>VLOOKUP('Reported Performance Table'!C953,'Master List'!$B$22:$C$41,2,FALSE)</f>
        <v>#N/A</v>
      </c>
      <c r="E953" t="e">
        <f>VLOOKUP('Reported Performance Table'!D953,'Master List'!$B$45:$C$143,2,FALSE)</f>
        <v>#N/A</v>
      </c>
      <c r="F953" t="e">
        <f>VLOOKUP('Reported Performance Table'!C953,'Master List'!$B$22:$D$42,3,FALSE)</f>
        <v>#N/A</v>
      </c>
      <c r="G953" s="94" t="e">
        <f>VLOOKUP('Reported Performance Table'!B953,'Master List'!$B$11:$D$19,3,FALSE)</f>
        <v>#N/A</v>
      </c>
      <c r="H953" t="e">
        <f t="shared" si="14"/>
        <v>#N/A</v>
      </c>
      <c r="I953" t="e">
        <f>IF(VLOOKUP('Reported Performance Table'!D953,'Master List'!$B$45:$D$143,3,FALSE)="","No",VLOOKUP('Reported Performance Table'!D953,'Master List'!$B$45:$D$143,3,FALSE))</f>
        <v>#N/A</v>
      </c>
      <c r="J953" s="169" t="str">
        <f>IF('Reported Performance Table'!D953="","",
  IF('Reported Performance Table'!E953="Yes",
   IF('Reported Performance Table'!F953="Premium","Premium_LUNA_CCT","LUNA_CCT"),
   IF('Reported Performance Table'!B953="Outdoor Luminaires",
    IF(OR('Reported Performance Table'!D953="Fuel Pump Canopy Luminaires",'Reported Performance Table'!D953="Sports Lighting"),
     IF('Reported Performance Table'!F953="Premium","Premium_Sports_and_Fuel_Pump_CCT", "Sports_and_Fuel_Pump_CCT"),
     IF('Reported Performance Table'!F953="Premium","Premium_Outdoor_CCT","Outdoor_CCT")),
    IF('Reported Performance Table'!F953="Premium","Premium_CCT","Reported_CCT"))))</f>
        <v/>
      </c>
      <c r="K953" t="str">
        <f>IF('Reported Performance Table'!D953="","",IF(J953="LUNA_CCT",VLOOKUP('Reported Performance Table'!D953,'Master List'!$B$45:$E$143,4,FALSE),"Reported_BUG"))</f>
        <v/>
      </c>
      <c r="L953" t="str">
        <f>IF('Reported Performance Table'!D953="","",IF(AND('Reported Performance Table'!$E953="Yes",OR('Reported Performance Table'!$D953='Master List'!$B$45,'Reported Performance Table'!$D953='Master List'!$B$46,'Reported Performance Table'!$D953='Master List'!$B$47,'Reported Performance Table'!$D953='Master List'!$B$49,'Reported Performance Table'!$D953='Master List'!$B$51,'Reported Performance Table'!$D953='Master List'!$B$115,'Reported Performance Table'!$D953='Master List'!$B$118,'Reported Performance Table'!$D953='Master List'!$B$142)),"LUNA_Dimming","Dimming_Capability_and_Range"))</f>
        <v/>
      </c>
    </row>
    <row r="954" spans="1:12" x14ac:dyDescent="0.3">
      <c r="A954" s="49">
        <v>961</v>
      </c>
      <c r="B954" s="50"/>
      <c r="D954" s="21" t="e">
        <f>VLOOKUP('Reported Performance Table'!C954,'Master List'!$B$22:$C$41,2,FALSE)</f>
        <v>#N/A</v>
      </c>
      <c r="E954" t="e">
        <f>VLOOKUP('Reported Performance Table'!D954,'Master List'!$B$45:$C$143,2,FALSE)</f>
        <v>#N/A</v>
      </c>
      <c r="F954" t="e">
        <f>VLOOKUP('Reported Performance Table'!C954,'Master List'!$B$22:$D$42,3,FALSE)</f>
        <v>#N/A</v>
      </c>
      <c r="G954" s="94" t="e">
        <f>VLOOKUP('Reported Performance Table'!B954,'Master List'!$B$11:$D$19,3,FALSE)</f>
        <v>#N/A</v>
      </c>
      <c r="H954" t="e">
        <f t="shared" si="14"/>
        <v>#N/A</v>
      </c>
      <c r="I954" t="e">
        <f>IF(VLOOKUP('Reported Performance Table'!D954,'Master List'!$B$45:$D$143,3,FALSE)="","No",VLOOKUP('Reported Performance Table'!D954,'Master List'!$B$45:$D$143,3,FALSE))</f>
        <v>#N/A</v>
      </c>
      <c r="J954" s="169" t="str">
        <f>IF('Reported Performance Table'!D954="","",
  IF('Reported Performance Table'!E954="Yes",
   IF('Reported Performance Table'!F954="Premium","Premium_LUNA_CCT","LUNA_CCT"),
   IF('Reported Performance Table'!B954="Outdoor Luminaires",
    IF(OR('Reported Performance Table'!D954="Fuel Pump Canopy Luminaires",'Reported Performance Table'!D954="Sports Lighting"),
     IF('Reported Performance Table'!F954="Premium","Premium_Sports_and_Fuel_Pump_CCT", "Sports_and_Fuel_Pump_CCT"),
     IF('Reported Performance Table'!F954="Premium","Premium_Outdoor_CCT","Outdoor_CCT")),
    IF('Reported Performance Table'!F954="Premium","Premium_CCT","Reported_CCT"))))</f>
        <v/>
      </c>
      <c r="K954" t="str">
        <f>IF('Reported Performance Table'!D954="","",IF(J954="LUNA_CCT",VLOOKUP('Reported Performance Table'!D954,'Master List'!$B$45:$E$143,4,FALSE),"Reported_BUG"))</f>
        <v/>
      </c>
      <c r="L954" t="str">
        <f>IF('Reported Performance Table'!D954="","",IF(AND('Reported Performance Table'!$E954="Yes",OR('Reported Performance Table'!$D954='Master List'!$B$45,'Reported Performance Table'!$D954='Master List'!$B$46,'Reported Performance Table'!$D954='Master List'!$B$47,'Reported Performance Table'!$D954='Master List'!$B$49,'Reported Performance Table'!$D954='Master List'!$B$51,'Reported Performance Table'!$D954='Master List'!$B$115,'Reported Performance Table'!$D954='Master List'!$B$118,'Reported Performance Table'!$D954='Master List'!$B$142)),"LUNA_Dimming","Dimming_Capability_and_Range"))</f>
        <v/>
      </c>
    </row>
    <row r="955" spans="1:12" x14ac:dyDescent="0.3">
      <c r="A955" s="49">
        <v>962</v>
      </c>
      <c r="B955" s="50"/>
      <c r="D955" s="21" t="e">
        <f>VLOOKUP('Reported Performance Table'!C955,'Master List'!$B$22:$C$41,2,FALSE)</f>
        <v>#N/A</v>
      </c>
      <c r="E955" t="e">
        <f>VLOOKUP('Reported Performance Table'!D955,'Master List'!$B$45:$C$143,2,FALSE)</f>
        <v>#N/A</v>
      </c>
      <c r="F955" t="e">
        <f>VLOOKUP('Reported Performance Table'!C955,'Master List'!$B$22:$D$42,3,FALSE)</f>
        <v>#N/A</v>
      </c>
      <c r="G955" s="94" t="e">
        <f>VLOOKUP('Reported Performance Table'!B955,'Master List'!$B$11:$D$19,3,FALSE)</f>
        <v>#N/A</v>
      </c>
      <c r="H955" t="e">
        <f t="shared" si="14"/>
        <v>#N/A</v>
      </c>
      <c r="I955" t="e">
        <f>IF(VLOOKUP('Reported Performance Table'!D955,'Master List'!$B$45:$D$143,3,FALSE)="","No",VLOOKUP('Reported Performance Table'!D955,'Master List'!$B$45:$D$143,3,FALSE))</f>
        <v>#N/A</v>
      </c>
      <c r="J955" s="169" t="str">
        <f>IF('Reported Performance Table'!D955="","",
  IF('Reported Performance Table'!E955="Yes",
   IF('Reported Performance Table'!F955="Premium","Premium_LUNA_CCT","LUNA_CCT"),
   IF('Reported Performance Table'!B955="Outdoor Luminaires",
    IF(OR('Reported Performance Table'!D955="Fuel Pump Canopy Luminaires",'Reported Performance Table'!D955="Sports Lighting"),
     IF('Reported Performance Table'!F955="Premium","Premium_Sports_and_Fuel_Pump_CCT", "Sports_and_Fuel_Pump_CCT"),
     IF('Reported Performance Table'!F955="Premium","Premium_Outdoor_CCT","Outdoor_CCT")),
    IF('Reported Performance Table'!F955="Premium","Premium_CCT","Reported_CCT"))))</f>
        <v/>
      </c>
      <c r="K955" t="str">
        <f>IF('Reported Performance Table'!D955="","",IF(J955="LUNA_CCT",VLOOKUP('Reported Performance Table'!D955,'Master List'!$B$45:$E$143,4,FALSE),"Reported_BUG"))</f>
        <v/>
      </c>
      <c r="L955" t="str">
        <f>IF('Reported Performance Table'!D955="","",IF(AND('Reported Performance Table'!$E955="Yes",OR('Reported Performance Table'!$D955='Master List'!$B$45,'Reported Performance Table'!$D955='Master List'!$B$46,'Reported Performance Table'!$D955='Master List'!$B$47,'Reported Performance Table'!$D955='Master List'!$B$49,'Reported Performance Table'!$D955='Master List'!$B$51,'Reported Performance Table'!$D955='Master List'!$B$115,'Reported Performance Table'!$D955='Master List'!$B$118,'Reported Performance Table'!$D955='Master List'!$B$142)),"LUNA_Dimming","Dimming_Capability_and_Range"))</f>
        <v/>
      </c>
    </row>
    <row r="956" spans="1:12" x14ac:dyDescent="0.3">
      <c r="A956" s="49">
        <v>963</v>
      </c>
      <c r="B956" s="50"/>
      <c r="D956" s="21" t="e">
        <f>VLOOKUP('Reported Performance Table'!C956,'Master List'!$B$22:$C$41,2,FALSE)</f>
        <v>#N/A</v>
      </c>
      <c r="E956" t="e">
        <f>VLOOKUP('Reported Performance Table'!D956,'Master List'!$B$45:$C$143,2,FALSE)</f>
        <v>#N/A</v>
      </c>
      <c r="F956" t="e">
        <f>VLOOKUP('Reported Performance Table'!C956,'Master List'!$B$22:$D$42,3,FALSE)</f>
        <v>#N/A</v>
      </c>
      <c r="G956" s="94" t="e">
        <f>VLOOKUP('Reported Performance Table'!B956,'Master List'!$B$11:$D$19,3,FALSE)</f>
        <v>#N/A</v>
      </c>
      <c r="H956" t="e">
        <f t="shared" si="14"/>
        <v>#N/A</v>
      </c>
      <c r="I956" t="e">
        <f>IF(VLOOKUP('Reported Performance Table'!D956,'Master List'!$B$45:$D$143,3,FALSE)="","No",VLOOKUP('Reported Performance Table'!D956,'Master List'!$B$45:$D$143,3,FALSE))</f>
        <v>#N/A</v>
      </c>
      <c r="J956" s="169" t="str">
        <f>IF('Reported Performance Table'!D956="","",
  IF('Reported Performance Table'!E956="Yes",
   IF('Reported Performance Table'!F956="Premium","Premium_LUNA_CCT","LUNA_CCT"),
   IF('Reported Performance Table'!B956="Outdoor Luminaires",
    IF(OR('Reported Performance Table'!D956="Fuel Pump Canopy Luminaires",'Reported Performance Table'!D956="Sports Lighting"),
     IF('Reported Performance Table'!F956="Premium","Premium_Sports_and_Fuel_Pump_CCT", "Sports_and_Fuel_Pump_CCT"),
     IF('Reported Performance Table'!F956="Premium","Premium_Outdoor_CCT","Outdoor_CCT")),
    IF('Reported Performance Table'!F956="Premium","Premium_CCT","Reported_CCT"))))</f>
        <v/>
      </c>
      <c r="K956" t="str">
        <f>IF('Reported Performance Table'!D956="","",IF(J956="LUNA_CCT",VLOOKUP('Reported Performance Table'!D956,'Master List'!$B$45:$E$143,4,FALSE),"Reported_BUG"))</f>
        <v/>
      </c>
      <c r="L956" t="str">
        <f>IF('Reported Performance Table'!D956="","",IF(AND('Reported Performance Table'!$E956="Yes",OR('Reported Performance Table'!$D956='Master List'!$B$45,'Reported Performance Table'!$D956='Master List'!$B$46,'Reported Performance Table'!$D956='Master List'!$B$47,'Reported Performance Table'!$D956='Master List'!$B$49,'Reported Performance Table'!$D956='Master List'!$B$51,'Reported Performance Table'!$D956='Master List'!$B$115,'Reported Performance Table'!$D956='Master List'!$B$118,'Reported Performance Table'!$D956='Master List'!$B$142)),"LUNA_Dimming","Dimming_Capability_and_Range"))</f>
        <v/>
      </c>
    </row>
    <row r="957" spans="1:12" x14ac:dyDescent="0.3">
      <c r="A957" s="49">
        <v>964</v>
      </c>
      <c r="B957" s="50"/>
      <c r="D957" s="21" t="e">
        <f>VLOOKUP('Reported Performance Table'!C957,'Master List'!$B$22:$C$41,2,FALSE)</f>
        <v>#N/A</v>
      </c>
      <c r="E957" t="e">
        <f>VLOOKUP('Reported Performance Table'!D957,'Master List'!$B$45:$C$143,2,FALSE)</f>
        <v>#N/A</v>
      </c>
      <c r="F957" t="e">
        <f>VLOOKUP('Reported Performance Table'!C957,'Master List'!$B$22:$D$42,3,FALSE)</f>
        <v>#N/A</v>
      </c>
      <c r="G957" s="94" t="e">
        <f>VLOOKUP('Reported Performance Table'!B957,'Master List'!$B$11:$D$19,3,FALSE)</f>
        <v>#N/A</v>
      </c>
      <c r="H957" t="e">
        <f t="shared" si="14"/>
        <v>#N/A</v>
      </c>
      <c r="I957" t="e">
        <f>IF(VLOOKUP('Reported Performance Table'!D957,'Master List'!$B$45:$D$143,3,FALSE)="","No",VLOOKUP('Reported Performance Table'!D957,'Master List'!$B$45:$D$143,3,FALSE))</f>
        <v>#N/A</v>
      </c>
      <c r="J957" s="169" t="str">
        <f>IF('Reported Performance Table'!D957="","",
  IF('Reported Performance Table'!E957="Yes",
   IF('Reported Performance Table'!F957="Premium","Premium_LUNA_CCT","LUNA_CCT"),
   IF('Reported Performance Table'!B957="Outdoor Luminaires",
    IF(OR('Reported Performance Table'!D957="Fuel Pump Canopy Luminaires",'Reported Performance Table'!D957="Sports Lighting"),
     IF('Reported Performance Table'!F957="Premium","Premium_Sports_and_Fuel_Pump_CCT", "Sports_and_Fuel_Pump_CCT"),
     IF('Reported Performance Table'!F957="Premium","Premium_Outdoor_CCT","Outdoor_CCT")),
    IF('Reported Performance Table'!F957="Premium","Premium_CCT","Reported_CCT"))))</f>
        <v/>
      </c>
      <c r="K957" t="str">
        <f>IF('Reported Performance Table'!D957="","",IF(J957="LUNA_CCT",VLOOKUP('Reported Performance Table'!D957,'Master List'!$B$45:$E$143,4,FALSE),"Reported_BUG"))</f>
        <v/>
      </c>
      <c r="L957" t="str">
        <f>IF('Reported Performance Table'!D957="","",IF(AND('Reported Performance Table'!$E957="Yes",OR('Reported Performance Table'!$D957='Master List'!$B$45,'Reported Performance Table'!$D957='Master List'!$B$46,'Reported Performance Table'!$D957='Master List'!$B$47,'Reported Performance Table'!$D957='Master List'!$B$49,'Reported Performance Table'!$D957='Master List'!$B$51,'Reported Performance Table'!$D957='Master List'!$B$115,'Reported Performance Table'!$D957='Master List'!$B$118,'Reported Performance Table'!$D957='Master List'!$B$142)),"LUNA_Dimming","Dimming_Capability_and_Range"))</f>
        <v/>
      </c>
    </row>
    <row r="958" spans="1:12" x14ac:dyDescent="0.3">
      <c r="A958" s="49">
        <v>965</v>
      </c>
      <c r="B958" s="50"/>
      <c r="D958" s="21" t="e">
        <f>VLOOKUP('Reported Performance Table'!C958,'Master List'!$B$22:$C$41,2,FALSE)</f>
        <v>#N/A</v>
      </c>
      <c r="E958" t="e">
        <f>VLOOKUP('Reported Performance Table'!D958,'Master List'!$B$45:$C$143,2,FALSE)</f>
        <v>#N/A</v>
      </c>
      <c r="F958" t="e">
        <f>VLOOKUP('Reported Performance Table'!C958,'Master List'!$B$22:$D$42,3,FALSE)</f>
        <v>#N/A</v>
      </c>
      <c r="G958" s="94" t="e">
        <f>VLOOKUP('Reported Performance Table'!B958,'Master List'!$B$11:$D$19,3,FALSE)</f>
        <v>#N/A</v>
      </c>
      <c r="H958" t="e">
        <f t="shared" si="14"/>
        <v>#N/A</v>
      </c>
      <c r="I958" t="e">
        <f>IF(VLOOKUP('Reported Performance Table'!D958,'Master List'!$B$45:$D$143,3,FALSE)="","No",VLOOKUP('Reported Performance Table'!D958,'Master List'!$B$45:$D$143,3,FALSE))</f>
        <v>#N/A</v>
      </c>
      <c r="J958" s="169" t="str">
        <f>IF('Reported Performance Table'!D958="","",
  IF('Reported Performance Table'!E958="Yes",
   IF('Reported Performance Table'!F958="Premium","Premium_LUNA_CCT","LUNA_CCT"),
   IF('Reported Performance Table'!B958="Outdoor Luminaires",
    IF(OR('Reported Performance Table'!D958="Fuel Pump Canopy Luminaires",'Reported Performance Table'!D958="Sports Lighting"),
     IF('Reported Performance Table'!F958="Premium","Premium_Sports_and_Fuel_Pump_CCT", "Sports_and_Fuel_Pump_CCT"),
     IF('Reported Performance Table'!F958="Premium","Premium_Outdoor_CCT","Outdoor_CCT")),
    IF('Reported Performance Table'!F958="Premium","Premium_CCT","Reported_CCT"))))</f>
        <v/>
      </c>
      <c r="K958" t="str">
        <f>IF('Reported Performance Table'!D958="","",IF(J958="LUNA_CCT",VLOOKUP('Reported Performance Table'!D958,'Master List'!$B$45:$E$143,4,FALSE),"Reported_BUG"))</f>
        <v/>
      </c>
      <c r="L958" t="str">
        <f>IF('Reported Performance Table'!D958="","",IF(AND('Reported Performance Table'!$E958="Yes",OR('Reported Performance Table'!$D958='Master List'!$B$45,'Reported Performance Table'!$D958='Master List'!$B$46,'Reported Performance Table'!$D958='Master List'!$B$47,'Reported Performance Table'!$D958='Master List'!$B$49,'Reported Performance Table'!$D958='Master List'!$B$51,'Reported Performance Table'!$D958='Master List'!$B$115,'Reported Performance Table'!$D958='Master List'!$B$118,'Reported Performance Table'!$D958='Master List'!$B$142)),"LUNA_Dimming","Dimming_Capability_and_Range"))</f>
        <v/>
      </c>
    </row>
    <row r="959" spans="1:12" x14ac:dyDescent="0.3">
      <c r="A959" s="49">
        <v>966</v>
      </c>
      <c r="B959" s="50"/>
      <c r="D959" s="21" t="e">
        <f>VLOOKUP('Reported Performance Table'!C959,'Master List'!$B$22:$C$41,2,FALSE)</f>
        <v>#N/A</v>
      </c>
      <c r="E959" t="e">
        <f>VLOOKUP('Reported Performance Table'!D959,'Master List'!$B$45:$C$143,2,FALSE)</f>
        <v>#N/A</v>
      </c>
      <c r="F959" t="e">
        <f>VLOOKUP('Reported Performance Table'!C959,'Master List'!$B$22:$D$42,3,FALSE)</f>
        <v>#N/A</v>
      </c>
      <c r="G959" s="94" t="e">
        <f>VLOOKUP('Reported Performance Table'!B959,'Master List'!$B$11:$D$19,3,FALSE)</f>
        <v>#N/A</v>
      </c>
      <c r="H959" t="e">
        <f t="shared" si="14"/>
        <v>#N/A</v>
      </c>
      <c r="I959" t="e">
        <f>IF(VLOOKUP('Reported Performance Table'!D959,'Master List'!$B$45:$D$143,3,FALSE)="","No",VLOOKUP('Reported Performance Table'!D959,'Master List'!$B$45:$D$143,3,FALSE))</f>
        <v>#N/A</v>
      </c>
      <c r="J959" s="169" t="str">
        <f>IF('Reported Performance Table'!D959="","",
  IF('Reported Performance Table'!E959="Yes",
   IF('Reported Performance Table'!F959="Premium","Premium_LUNA_CCT","LUNA_CCT"),
   IF('Reported Performance Table'!B959="Outdoor Luminaires",
    IF(OR('Reported Performance Table'!D959="Fuel Pump Canopy Luminaires",'Reported Performance Table'!D959="Sports Lighting"),
     IF('Reported Performance Table'!F959="Premium","Premium_Sports_and_Fuel_Pump_CCT", "Sports_and_Fuel_Pump_CCT"),
     IF('Reported Performance Table'!F959="Premium","Premium_Outdoor_CCT","Outdoor_CCT")),
    IF('Reported Performance Table'!F959="Premium","Premium_CCT","Reported_CCT"))))</f>
        <v/>
      </c>
      <c r="K959" t="str">
        <f>IF('Reported Performance Table'!D959="","",IF(J959="LUNA_CCT",VLOOKUP('Reported Performance Table'!D959,'Master List'!$B$45:$E$143,4,FALSE),"Reported_BUG"))</f>
        <v/>
      </c>
      <c r="L959" t="str">
        <f>IF('Reported Performance Table'!D959="","",IF(AND('Reported Performance Table'!$E959="Yes",OR('Reported Performance Table'!$D959='Master List'!$B$45,'Reported Performance Table'!$D959='Master List'!$B$46,'Reported Performance Table'!$D959='Master List'!$B$47,'Reported Performance Table'!$D959='Master List'!$B$49,'Reported Performance Table'!$D959='Master List'!$B$51,'Reported Performance Table'!$D959='Master List'!$B$115,'Reported Performance Table'!$D959='Master List'!$B$118,'Reported Performance Table'!$D959='Master List'!$B$142)),"LUNA_Dimming","Dimming_Capability_and_Range"))</f>
        <v/>
      </c>
    </row>
    <row r="960" spans="1:12" x14ac:dyDescent="0.3">
      <c r="A960" s="49">
        <v>967</v>
      </c>
      <c r="B960" s="50"/>
      <c r="D960" s="21" t="e">
        <f>VLOOKUP('Reported Performance Table'!C960,'Master List'!$B$22:$C$41,2,FALSE)</f>
        <v>#N/A</v>
      </c>
      <c r="E960" t="e">
        <f>VLOOKUP('Reported Performance Table'!D960,'Master List'!$B$45:$C$143,2,FALSE)</f>
        <v>#N/A</v>
      </c>
      <c r="F960" t="e">
        <f>VLOOKUP('Reported Performance Table'!C960,'Master List'!$B$22:$D$42,3,FALSE)</f>
        <v>#N/A</v>
      </c>
      <c r="G960" s="94" t="e">
        <f>VLOOKUP('Reported Performance Table'!B960,'Master List'!$B$11:$D$19,3,FALSE)</f>
        <v>#N/A</v>
      </c>
      <c r="H960" t="e">
        <f t="shared" si="14"/>
        <v>#N/A</v>
      </c>
      <c r="I960" t="e">
        <f>IF(VLOOKUP('Reported Performance Table'!D960,'Master List'!$B$45:$D$143,3,FALSE)="","No",VLOOKUP('Reported Performance Table'!D960,'Master List'!$B$45:$D$143,3,FALSE))</f>
        <v>#N/A</v>
      </c>
      <c r="J960" s="169" t="str">
        <f>IF('Reported Performance Table'!D960="","",
  IF('Reported Performance Table'!E960="Yes",
   IF('Reported Performance Table'!F960="Premium","Premium_LUNA_CCT","LUNA_CCT"),
   IF('Reported Performance Table'!B960="Outdoor Luminaires",
    IF(OR('Reported Performance Table'!D960="Fuel Pump Canopy Luminaires",'Reported Performance Table'!D960="Sports Lighting"),
     IF('Reported Performance Table'!F960="Premium","Premium_Sports_and_Fuel_Pump_CCT", "Sports_and_Fuel_Pump_CCT"),
     IF('Reported Performance Table'!F960="Premium","Premium_Outdoor_CCT","Outdoor_CCT")),
    IF('Reported Performance Table'!F960="Premium","Premium_CCT","Reported_CCT"))))</f>
        <v/>
      </c>
      <c r="K960" t="str">
        <f>IF('Reported Performance Table'!D960="","",IF(J960="LUNA_CCT",VLOOKUP('Reported Performance Table'!D960,'Master List'!$B$45:$E$143,4,FALSE),"Reported_BUG"))</f>
        <v/>
      </c>
      <c r="L960" t="str">
        <f>IF('Reported Performance Table'!D960="","",IF(AND('Reported Performance Table'!$E960="Yes",OR('Reported Performance Table'!$D960='Master List'!$B$45,'Reported Performance Table'!$D960='Master List'!$B$46,'Reported Performance Table'!$D960='Master List'!$B$47,'Reported Performance Table'!$D960='Master List'!$B$49,'Reported Performance Table'!$D960='Master List'!$B$51,'Reported Performance Table'!$D960='Master List'!$B$115,'Reported Performance Table'!$D960='Master List'!$B$118,'Reported Performance Table'!$D960='Master List'!$B$142)),"LUNA_Dimming","Dimming_Capability_and_Range"))</f>
        <v/>
      </c>
    </row>
    <row r="961" spans="1:12" x14ac:dyDescent="0.3">
      <c r="A961" s="49">
        <v>968</v>
      </c>
      <c r="B961" s="50"/>
      <c r="D961" s="21" t="e">
        <f>VLOOKUP('Reported Performance Table'!C961,'Master List'!$B$22:$C$41,2,FALSE)</f>
        <v>#N/A</v>
      </c>
      <c r="E961" t="e">
        <f>VLOOKUP('Reported Performance Table'!D961,'Master List'!$B$45:$C$143,2,FALSE)</f>
        <v>#N/A</v>
      </c>
      <c r="F961" t="e">
        <f>VLOOKUP('Reported Performance Table'!C961,'Master List'!$B$22:$D$42,3,FALSE)</f>
        <v>#N/A</v>
      </c>
      <c r="G961" s="94" t="e">
        <f>VLOOKUP('Reported Performance Table'!B961,'Master List'!$B$11:$D$19,3,FALSE)</f>
        <v>#N/A</v>
      </c>
      <c r="H961" t="e">
        <f t="shared" si="14"/>
        <v>#N/A</v>
      </c>
      <c r="I961" t="e">
        <f>IF(VLOOKUP('Reported Performance Table'!D961,'Master List'!$B$45:$D$143,3,FALSE)="","No",VLOOKUP('Reported Performance Table'!D961,'Master List'!$B$45:$D$143,3,FALSE))</f>
        <v>#N/A</v>
      </c>
      <c r="J961" s="169" t="str">
        <f>IF('Reported Performance Table'!D961="","",
  IF('Reported Performance Table'!E961="Yes",
   IF('Reported Performance Table'!F961="Premium","Premium_LUNA_CCT","LUNA_CCT"),
   IF('Reported Performance Table'!B961="Outdoor Luminaires",
    IF(OR('Reported Performance Table'!D961="Fuel Pump Canopy Luminaires",'Reported Performance Table'!D961="Sports Lighting"),
     IF('Reported Performance Table'!F961="Premium","Premium_Sports_and_Fuel_Pump_CCT", "Sports_and_Fuel_Pump_CCT"),
     IF('Reported Performance Table'!F961="Premium","Premium_Outdoor_CCT","Outdoor_CCT")),
    IF('Reported Performance Table'!F961="Premium","Premium_CCT","Reported_CCT"))))</f>
        <v/>
      </c>
      <c r="K961" t="str">
        <f>IF('Reported Performance Table'!D961="","",IF(J961="LUNA_CCT",VLOOKUP('Reported Performance Table'!D961,'Master List'!$B$45:$E$143,4,FALSE),"Reported_BUG"))</f>
        <v/>
      </c>
      <c r="L961" t="str">
        <f>IF('Reported Performance Table'!D961="","",IF(AND('Reported Performance Table'!$E961="Yes",OR('Reported Performance Table'!$D961='Master List'!$B$45,'Reported Performance Table'!$D961='Master List'!$B$46,'Reported Performance Table'!$D961='Master List'!$B$47,'Reported Performance Table'!$D961='Master List'!$B$49,'Reported Performance Table'!$D961='Master List'!$B$51,'Reported Performance Table'!$D961='Master List'!$B$115,'Reported Performance Table'!$D961='Master List'!$B$118,'Reported Performance Table'!$D961='Master List'!$B$142)),"LUNA_Dimming","Dimming_Capability_and_Range"))</f>
        <v/>
      </c>
    </row>
    <row r="962" spans="1:12" x14ac:dyDescent="0.3">
      <c r="A962" s="49">
        <v>969</v>
      </c>
      <c r="B962" s="50"/>
      <c r="D962" s="21" t="e">
        <f>VLOOKUP('Reported Performance Table'!C962,'Master List'!$B$22:$C$41,2,FALSE)</f>
        <v>#N/A</v>
      </c>
      <c r="E962" t="e">
        <f>VLOOKUP('Reported Performance Table'!D962,'Master List'!$B$45:$C$143,2,FALSE)</f>
        <v>#N/A</v>
      </c>
      <c r="F962" t="e">
        <f>VLOOKUP('Reported Performance Table'!C962,'Master List'!$B$22:$D$42,3,FALSE)</f>
        <v>#N/A</v>
      </c>
      <c r="G962" s="94" t="e">
        <f>VLOOKUP('Reported Performance Table'!B962,'Master List'!$B$11:$D$19,3,FALSE)</f>
        <v>#N/A</v>
      </c>
      <c r="H962" t="e">
        <f t="shared" si="14"/>
        <v>#N/A</v>
      </c>
      <c r="I962" t="e">
        <f>IF(VLOOKUP('Reported Performance Table'!D962,'Master List'!$B$45:$D$143,3,FALSE)="","No",VLOOKUP('Reported Performance Table'!D962,'Master List'!$B$45:$D$143,3,FALSE))</f>
        <v>#N/A</v>
      </c>
      <c r="J962" s="169" t="str">
        <f>IF('Reported Performance Table'!D962="","",
  IF('Reported Performance Table'!E962="Yes",
   IF('Reported Performance Table'!F962="Premium","Premium_LUNA_CCT","LUNA_CCT"),
   IF('Reported Performance Table'!B962="Outdoor Luminaires",
    IF(OR('Reported Performance Table'!D962="Fuel Pump Canopy Luminaires",'Reported Performance Table'!D962="Sports Lighting"),
     IF('Reported Performance Table'!F962="Premium","Premium_Sports_and_Fuel_Pump_CCT", "Sports_and_Fuel_Pump_CCT"),
     IF('Reported Performance Table'!F962="Premium","Premium_Outdoor_CCT","Outdoor_CCT")),
    IF('Reported Performance Table'!F962="Premium","Premium_CCT","Reported_CCT"))))</f>
        <v/>
      </c>
      <c r="K962" t="str">
        <f>IF('Reported Performance Table'!D962="","",IF(J962="LUNA_CCT",VLOOKUP('Reported Performance Table'!D962,'Master List'!$B$45:$E$143,4,FALSE),"Reported_BUG"))</f>
        <v/>
      </c>
      <c r="L962" t="str">
        <f>IF('Reported Performance Table'!D962="","",IF(AND('Reported Performance Table'!$E962="Yes",OR('Reported Performance Table'!$D962='Master List'!$B$45,'Reported Performance Table'!$D962='Master List'!$B$46,'Reported Performance Table'!$D962='Master List'!$B$47,'Reported Performance Table'!$D962='Master List'!$B$49,'Reported Performance Table'!$D962='Master List'!$B$51,'Reported Performance Table'!$D962='Master List'!$B$115,'Reported Performance Table'!$D962='Master List'!$B$118,'Reported Performance Table'!$D962='Master List'!$B$142)),"LUNA_Dimming","Dimming_Capability_and_Range"))</f>
        <v/>
      </c>
    </row>
    <row r="963" spans="1:12" x14ac:dyDescent="0.3">
      <c r="A963" s="49">
        <v>970</v>
      </c>
      <c r="B963" s="50"/>
      <c r="D963" s="21" t="e">
        <f>VLOOKUP('Reported Performance Table'!C963,'Master List'!$B$22:$C$41,2,FALSE)</f>
        <v>#N/A</v>
      </c>
      <c r="E963" t="e">
        <f>VLOOKUP('Reported Performance Table'!D963,'Master List'!$B$45:$C$143,2,FALSE)</f>
        <v>#N/A</v>
      </c>
      <c r="F963" t="e">
        <f>VLOOKUP('Reported Performance Table'!C963,'Master List'!$B$22:$D$42,3,FALSE)</f>
        <v>#N/A</v>
      </c>
      <c r="G963" s="94" t="e">
        <f>VLOOKUP('Reported Performance Table'!B963,'Master List'!$B$11:$D$19,3,FALSE)</f>
        <v>#N/A</v>
      </c>
      <c r="H963" t="e">
        <f t="shared" si="14"/>
        <v>#N/A</v>
      </c>
      <c r="I963" t="e">
        <f>IF(VLOOKUP('Reported Performance Table'!D963,'Master List'!$B$45:$D$143,3,FALSE)="","No",VLOOKUP('Reported Performance Table'!D963,'Master List'!$B$45:$D$143,3,FALSE))</f>
        <v>#N/A</v>
      </c>
      <c r="J963" s="169" t="str">
        <f>IF('Reported Performance Table'!D963="","",
  IF('Reported Performance Table'!E963="Yes",
   IF('Reported Performance Table'!F963="Premium","Premium_LUNA_CCT","LUNA_CCT"),
   IF('Reported Performance Table'!B963="Outdoor Luminaires",
    IF(OR('Reported Performance Table'!D963="Fuel Pump Canopy Luminaires",'Reported Performance Table'!D963="Sports Lighting"),
     IF('Reported Performance Table'!F963="Premium","Premium_Sports_and_Fuel_Pump_CCT", "Sports_and_Fuel_Pump_CCT"),
     IF('Reported Performance Table'!F963="Premium","Premium_Outdoor_CCT","Outdoor_CCT")),
    IF('Reported Performance Table'!F963="Premium","Premium_CCT","Reported_CCT"))))</f>
        <v/>
      </c>
      <c r="K963" t="str">
        <f>IF('Reported Performance Table'!D963="","",IF(J963="LUNA_CCT",VLOOKUP('Reported Performance Table'!D963,'Master List'!$B$45:$E$143,4,FALSE),"Reported_BUG"))</f>
        <v/>
      </c>
      <c r="L963" t="str">
        <f>IF('Reported Performance Table'!D963="","",IF(AND('Reported Performance Table'!$E963="Yes",OR('Reported Performance Table'!$D963='Master List'!$B$45,'Reported Performance Table'!$D963='Master List'!$B$46,'Reported Performance Table'!$D963='Master List'!$B$47,'Reported Performance Table'!$D963='Master List'!$B$49,'Reported Performance Table'!$D963='Master List'!$B$51,'Reported Performance Table'!$D963='Master List'!$B$115,'Reported Performance Table'!$D963='Master List'!$B$118,'Reported Performance Table'!$D963='Master List'!$B$142)),"LUNA_Dimming","Dimming_Capability_and_Range"))</f>
        <v/>
      </c>
    </row>
    <row r="964" spans="1:12" x14ac:dyDescent="0.3">
      <c r="A964" s="49">
        <v>971</v>
      </c>
      <c r="B964" s="50"/>
      <c r="D964" s="21" t="e">
        <f>VLOOKUP('Reported Performance Table'!C964,'Master List'!$B$22:$C$41,2,FALSE)</f>
        <v>#N/A</v>
      </c>
      <c r="E964" t="e">
        <f>VLOOKUP('Reported Performance Table'!D964,'Master List'!$B$45:$C$143,2,FALSE)</f>
        <v>#N/A</v>
      </c>
      <c r="F964" t="e">
        <f>VLOOKUP('Reported Performance Table'!C964,'Master List'!$B$22:$D$42,3,FALSE)</f>
        <v>#N/A</v>
      </c>
      <c r="G964" s="94" t="e">
        <f>VLOOKUP('Reported Performance Table'!B964,'Master List'!$B$11:$D$19,3,FALSE)</f>
        <v>#N/A</v>
      </c>
      <c r="H964" t="e">
        <f t="shared" si="14"/>
        <v>#N/A</v>
      </c>
      <c r="I964" t="e">
        <f>IF(VLOOKUP('Reported Performance Table'!D964,'Master List'!$B$45:$D$143,3,FALSE)="","No",VLOOKUP('Reported Performance Table'!D964,'Master List'!$B$45:$D$143,3,FALSE))</f>
        <v>#N/A</v>
      </c>
      <c r="J964" s="169" t="str">
        <f>IF('Reported Performance Table'!D964="","",
  IF('Reported Performance Table'!E964="Yes",
   IF('Reported Performance Table'!F964="Premium","Premium_LUNA_CCT","LUNA_CCT"),
   IF('Reported Performance Table'!B964="Outdoor Luminaires",
    IF(OR('Reported Performance Table'!D964="Fuel Pump Canopy Luminaires",'Reported Performance Table'!D964="Sports Lighting"),
     IF('Reported Performance Table'!F964="Premium","Premium_Sports_and_Fuel_Pump_CCT", "Sports_and_Fuel_Pump_CCT"),
     IF('Reported Performance Table'!F964="Premium","Premium_Outdoor_CCT","Outdoor_CCT")),
    IF('Reported Performance Table'!F964="Premium","Premium_CCT","Reported_CCT"))))</f>
        <v/>
      </c>
      <c r="K964" t="str">
        <f>IF('Reported Performance Table'!D964="","",IF(J964="LUNA_CCT",VLOOKUP('Reported Performance Table'!D964,'Master List'!$B$45:$E$143,4,FALSE),"Reported_BUG"))</f>
        <v/>
      </c>
      <c r="L964" t="str">
        <f>IF('Reported Performance Table'!D964="","",IF(AND('Reported Performance Table'!$E964="Yes",OR('Reported Performance Table'!$D964='Master List'!$B$45,'Reported Performance Table'!$D964='Master List'!$B$46,'Reported Performance Table'!$D964='Master List'!$B$47,'Reported Performance Table'!$D964='Master List'!$B$49,'Reported Performance Table'!$D964='Master List'!$B$51,'Reported Performance Table'!$D964='Master List'!$B$115,'Reported Performance Table'!$D964='Master List'!$B$118,'Reported Performance Table'!$D964='Master List'!$B$142)),"LUNA_Dimming","Dimming_Capability_and_Range"))</f>
        <v/>
      </c>
    </row>
    <row r="965" spans="1:12" x14ac:dyDescent="0.3">
      <c r="A965" s="49">
        <v>972</v>
      </c>
      <c r="B965" s="50"/>
      <c r="D965" s="21" t="e">
        <f>VLOOKUP('Reported Performance Table'!C965,'Master List'!$B$22:$C$41,2,FALSE)</f>
        <v>#N/A</v>
      </c>
      <c r="E965" t="e">
        <f>VLOOKUP('Reported Performance Table'!D965,'Master List'!$B$45:$C$143,2,FALSE)</f>
        <v>#N/A</v>
      </c>
      <c r="F965" t="e">
        <f>VLOOKUP('Reported Performance Table'!C965,'Master List'!$B$22:$D$42,3,FALSE)</f>
        <v>#N/A</v>
      </c>
      <c r="G965" s="94" t="e">
        <f>VLOOKUP('Reported Performance Table'!B965,'Master List'!$B$11:$D$19,3,FALSE)</f>
        <v>#N/A</v>
      </c>
      <c r="H965" t="e">
        <f t="shared" si="14"/>
        <v>#N/A</v>
      </c>
      <c r="I965" t="e">
        <f>IF(VLOOKUP('Reported Performance Table'!D965,'Master List'!$B$45:$D$143,3,FALSE)="","No",VLOOKUP('Reported Performance Table'!D965,'Master List'!$B$45:$D$143,3,FALSE))</f>
        <v>#N/A</v>
      </c>
      <c r="J965" s="169" t="str">
        <f>IF('Reported Performance Table'!D965="","",
  IF('Reported Performance Table'!E965="Yes",
   IF('Reported Performance Table'!F965="Premium","Premium_LUNA_CCT","LUNA_CCT"),
   IF('Reported Performance Table'!B965="Outdoor Luminaires",
    IF(OR('Reported Performance Table'!D965="Fuel Pump Canopy Luminaires",'Reported Performance Table'!D965="Sports Lighting"),
     IF('Reported Performance Table'!F965="Premium","Premium_Sports_and_Fuel_Pump_CCT", "Sports_and_Fuel_Pump_CCT"),
     IF('Reported Performance Table'!F965="Premium","Premium_Outdoor_CCT","Outdoor_CCT")),
    IF('Reported Performance Table'!F965="Premium","Premium_CCT","Reported_CCT"))))</f>
        <v/>
      </c>
      <c r="K965" t="str">
        <f>IF('Reported Performance Table'!D965="","",IF(J965="LUNA_CCT",VLOOKUP('Reported Performance Table'!D965,'Master List'!$B$45:$E$143,4,FALSE),"Reported_BUG"))</f>
        <v/>
      </c>
      <c r="L965" t="str">
        <f>IF('Reported Performance Table'!D965="","",IF(AND('Reported Performance Table'!$E965="Yes",OR('Reported Performance Table'!$D965='Master List'!$B$45,'Reported Performance Table'!$D965='Master List'!$B$46,'Reported Performance Table'!$D965='Master List'!$B$47,'Reported Performance Table'!$D965='Master List'!$B$49,'Reported Performance Table'!$D965='Master List'!$B$51,'Reported Performance Table'!$D965='Master List'!$B$115,'Reported Performance Table'!$D965='Master List'!$B$118,'Reported Performance Table'!$D965='Master List'!$B$142)),"LUNA_Dimming","Dimming_Capability_and_Range"))</f>
        <v/>
      </c>
    </row>
    <row r="966" spans="1:12" x14ac:dyDescent="0.3">
      <c r="A966" s="49">
        <v>973</v>
      </c>
      <c r="B966" s="50"/>
      <c r="D966" s="21" t="e">
        <f>VLOOKUP('Reported Performance Table'!C966,'Master List'!$B$22:$C$41,2,FALSE)</f>
        <v>#N/A</v>
      </c>
      <c r="E966" t="e">
        <f>VLOOKUP('Reported Performance Table'!D966,'Master List'!$B$45:$C$143,2,FALSE)</f>
        <v>#N/A</v>
      </c>
      <c r="F966" t="e">
        <f>VLOOKUP('Reported Performance Table'!C966,'Master List'!$B$22:$D$42,3,FALSE)</f>
        <v>#N/A</v>
      </c>
      <c r="G966" s="94" t="e">
        <f>VLOOKUP('Reported Performance Table'!B966,'Master List'!$B$11:$D$19,3,FALSE)</f>
        <v>#N/A</v>
      </c>
      <c r="H966" t="e">
        <f t="shared" si="14"/>
        <v>#N/A</v>
      </c>
      <c r="I966" t="e">
        <f>IF(VLOOKUP('Reported Performance Table'!D966,'Master List'!$B$45:$D$143,3,FALSE)="","No",VLOOKUP('Reported Performance Table'!D966,'Master List'!$B$45:$D$143,3,FALSE))</f>
        <v>#N/A</v>
      </c>
      <c r="J966" s="169" t="str">
        <f>IF('Reported Performance Table'!D966="","",
  IF('Reported Performance Table'!E966="Yes",
   IF('Reported Performance Table'!F966="Premium","Premium_LUNA_CCT","LUNA_CCT"),
   IF('Reported Performance Table'!B966="Outdoor Luminaires",
    IF(OR('Reported Performance Table'!D966="Fuel Pump Canopy Luminaires",'Reported Performance Table'!D966="Sports Lighting"),
     IF('Reported Performance Table'!F966="Premium","Premium_Sports_and_Fuel_Pump_CCT", "Sports_and_Fuel_Pump_CCT"),
     IF('Reported Performance Table'!F966="Premium","Premium_Outdoor_CCT","Outdoor_CCT")),
    IF('Reported Performance Table'!F966="Premium","Premium_CCT","Reported_CCT"))))</f>
        <v/>
      </c>
      <c r="K966" t="str">
        <f>IF('Reported Performance Table'!D966="","",IF(J966="LUNA_CCT",VLOOKUP('Reported Performance Table'!D966,'Master List'!$B$45:$E$143,4,FALSE),"Reported_BUG"))</f>
        <v/>
      </c>
      <c r="L966" t="str">
        <f>IF('Reported Performance Table'!D966="","",IF(AND('Reported Performance Table'!$E966="Yes",OR('Reported Performance Table'!$D966='Master List'!$B$45,'Reported Performance Table'!$D966='Master List'!$B$46,'Reported Performance Table'!$D966='Master List'!$B$47,'Reported Performance Table'!$D966='Master List'!$B$49,'Reported Performance Table'!$D966='Master List'!$B$51,'Reported Performance Table'!$D966='Master List'!$B$115,'Reported Performance Table'!$D966='Master List'!$B$118,'Reported Performance Table'!$D966='Master List'!$B$142)),"LUNA_Dimming","Dimming_Capability_and_Range"))</f>
        <v/>
      </c>
    </row>
    <row r="967" spans="1:12" x14ac:dyDescent="0.3">
      <c r="A967" s="49">
        <v>974</v>
      </c>
      <c r="B967" s="50"/>
      <c r="D967" s="21" t="e">
        <f>VLOOKUP('Reported Performance Table'!C967,'Master List'!$B$22:$C$41,2,FALSE)</f>
        <v>#N/A</v>
      </c>
      <c r="E967" t="e">
        <f>VLOOKUP('Reported Performance Table'!D967,'Master List'!$B$45:$C$143,2,FALSE)</f>
        <v>#N/A</v>
      </c>
      <c r="F967" t="e">
        <f>VLOOKUP('Reported Performance Table'!C967,'Master List'!$B$22:$D$42,3,FALSE)</f>
        <v>#N/A</v>
      </c>
      <c r="G967" s="94" t="e">
        <f>VLOOKUP('Reported Performance Table'!B967,'Master List'!$B$11:$D$19,3,FALSE)</f>
        <v>#N/A</v>
      </c>
      <c r="H967" t="e">
        <f t="shared" si="14"/>
        <v>#N/A</v>
      </c>
      <c r="I967" t="e">
        <f>IF(VLOOKUP('Reported Performance Table'!D967,'Master List'!$B$45:$D$143,3,FALSE)="","No",VLOOKUP('Reported Performance Table'!D967,'Master List'!$B$45:$D$143,3,FALSE))</f>
        <v>#N/A</v>
      </c>
      <c r="J967" s="169" t="str">
        <f>IF('Reported Performance Table'!D967="","",
  IF('Reported Performance Table'!E967="Yes",
   IF('Reported Performance Table'!F967="Premium","Premium_LUNA_CCT","LUNA_CCT"),
   IF('Reported Performance Table'!B967="Outdoor Luminaires",
    IF(OR('Reported Performance Table'!D967="Fuel Pump Canopy Luminaires",'Reported Performance Table'!D967="Sports Lighting"),
     IF('Reported Performance Table'!F967="Premium","Premium_Sports_and_Fuel_Pump_CCT", "Sports_and_Fuel_Pump_CCT"),
     IF('Reported Performance Table'!F967="Premium","Premium_Outdoor_CCT","Outdoor_CCT")),
    IF('Reported Performance Table'!F967="Premium","Premium_CCT","Reported_CCT"))))</f>
        <v/>
      </c>
      <c r="K967" t="str">
        <f>IF('Reported Performance Table'!D967="","",IF(J967="LUNA_CCT",VLOOKUP('Reported Performance Table'!D967,'Master List'!$B$45:$E$143,4,FALSE),"Reported_BUG"))</f>
        <v/>
      </c>
      <c r="L967" t="str">
        <f>IF('Reported Performance Table'!D967="","",IF(AND('Reported Performance Table'!$E967="Yes",OR('Reported Performance Table'!$D967='Master List'!$B$45,'Reported Performance Table'!$D967='Master List'!$B$46,'Reported Performance Table'!$D967='Master List'!$B$47,'Reported Performance Table'!$D967='Master List'!$B$49,'Reported Performance Table'!$D967='Master List'!$B$51,'Reported Performance Table'!$D967='Master List'!$B$115,'Reported Performance Table'!$D967='Master List'!$B$118,'Reported Performance Table'!$D967='Master List'!$B$142)),"LUNA_Dimming","Dimming_Capability_and_Range"))</f>
        <v/>
      </c>
    </row>
    <row r="968" spans="1:12" x14ac:dyDescent="0.3">
      <c r="A968" s="49">
        <v>975</v>
      </c>
      <c r="B968" s="50"/>
      <c r="D968" s="21" t="e">
        <f>VLOOKUP('Reported Performance Table'!C968,'Master List'!$B$22:$C$41,2,FALSE)</f>
        <v>#N/A</v>
      </c>
      <c r="E968" t="e">
        <f>VLOOKUP('Reported Performance Table'!D968,'Master List'!$B$45:$C$143,2,FALSE)</f>
        <v>#N/A</v>
      </c>
      <c r="F968" t="e">
        <f>VLOOKUP('Reported Performance Table'!C968,'Master List'!$B$22:$D$42,3,FALSE)</f>
        <v>#N/A</v>
      </c>
      <c r="G968" s="94" t="e">
        <f>VLOOKUP('Reported Performance Table'!B968,'Master List'!$B$11:$D$19,3,FALSE)</f>
        <v>#N/A</v>
      </c>
      <c r="H968" t="e">
        <f t="shared" si="14"/>
        <v>#N/A</v>
      </c>
      <c r="I968" t="e">
        <f>IF(VLOOKUP('Reported Performance Table'!D968,'Master List'!$B$45:$D$143,3,FALSE)="","No",VLOOKUP('Reported Performance Table'!D968,'Master List'!$B$45:$D$143,3,FALSE))</f>
        <v>#N/A</v>
      </c>
      <c r="J968" s="169" t="str">
        <f>IF('Reported Performance Table'!D968="","",
  IF('Reported Performance Table'!E968="Yes",
   IF('Reported Performance Table'!F968="Premium","Premium_LUNA_CCT","LUNA_CCT"),
   IF('Reported Performance Table'!B968="Outdoor Luminaires",
    IF(OR('Reported Performance Table'!D968="Fuel Pump Canopy Luminaires",'Reported Performance Table'!D968="Sports Lighting"),
     IF('Reported Performance Table'!F968="Premium","Premium_Sports_and_Fuel_Pump_CCT", "Sports_and_Fuel_Pump_CCT"),
     IF('Reported Performance Table'!F968="Premium","Premium_Outdoor_CCT","Outdoor_CCT")),
    IF('Reported Performance Table'!F968="Premium","Premium_CCT","Reported_CCT"))))</f>
        <v/>
      </c>
      <c r="K968" t="str">
        <f>IF('Reported Performance Table'!D968="","",IF(J968="LUNA_CCT",VLOOKUP('Reported Performance Table'!D968,'Master List'!$B$45:$E$143,4,FALSE),"Reported_BUG"))</f>
        <v/>
      </c>
      <c r="L968" t="str">
        <f>IF('Reported Performance Table'!D968="","",IF(AND('Reported Performance Table'!$E968="Yes",OR('Reported Performance Table'!$D968='Master List'!$B$45,'Reported Performance Table'!$D968='Master List'!$B$46,'Reported Performance Table'!$D968='Master List'!$B$47,'Reported Performance Table'!$D968='Master List'!$B$49,'Reported Performance Table'!$D968='Master List'!$B$51,'Reported Performance Table'!$D968='Master List'!$B$115,'Reported Performance Table'!$D968='Master List'!$B$118,'Reported Performance Table'!$D968='Master List'!$B$142)),"LUNA_Dimming","Dimming_Capability_and_Range"))</f>
        <v/>
      </c>
    </row>
    <row r="969" spans="1:12" x14ac:dyDescent="0.3">
      <c r="A969" s="49">
        <v>976</v>
      </c>
      <c r="B969" s="50"/>
      <c r="D969" s="21" t="e">
        <f>VLOOKUP('Reported Performance Table'!C969,'Master List'!$B$22:$C$41,2,FALSE)</f>
        <v>#N/A</v>
      </c>
      <c r="E969" t="e">
        <f>VLOOKUP('Reported Performance Table'!D969,'Master List'!$B$45:$C$143,2,FALSE)</f>
        <v>#N/A</v>
      </c>
      <c r="F969" t="e">
        <f>VLOOKUP('Reported Performance Table'!C969,'Master List'!$B$22:$D$42,3,FALSE)</f>
        <v>#N/A</v>
      </c>
      <c r="G969" s="94" t="e">
        <f>VLOOKUP('Reported Performance Table'!B969,'Master List'!$B$11:$D$19,3,FALSE)</f>
        <v>#N/A</v>
      </c>
      <c r="H969" t="e">
        <f t="shared" si="14"/>
        <v>#N/A</v>
      </c>
      <c r="I969" t="e">
        <f>IF(VLOOKUP('Reported Performance Table'!D969,'Master List'!$B$45:$D$143,3,FALSE)="","No",VLOOKUP('Reported Performance Table'!D969,'Master List'!$B$45:$D$143,3,FALSE))</f>
        <v>#N/A</v>
      </c>
      <c r="J969" s="169" t="str">
        <f>IF('Reported Performance Table'!D969="","",
  IF('Reported Performance Table'!E969="Yes",
   IF('Reported Performance Table'!F969="Premium","Premium_LUNA_CCT","LUNA_CCT"),
   IF('Reported Performance Table'!B969="Outdoor Luminaires",
    IF(OR('Reported Performance Table'!D969="Fuel Pump Canopy Luminaires",'Reported Performance Table'!D969="Sports Lighting"),
     IF('Reported Performance Table'!F969="Premium","Premium_Sports_and_Fuel_Pump_CCT", "Sports_and_Fuel_Pump_CCT"),
     IF('Reported Performance Table'!F969="Premium","Premium_Outdoor_CCT","Outdoor_CCT")),
    IF('Reported Performance Table'!F969="Premium","Premium_CCT","Reported_CCT"))))</f>
        <v/>
      </c>
      <c r="K969" t="str">
        <f>IF('Reported Performance Table'!D969="","",IF(J969="LUNA_CCT",VLOOKUP('Reported Performance Table'!D969,'Master List'!$B$45:$E$143,4,FALSE),"Reported_BUG"))</f>
        <v/>
      </c>
      <c r="L969" t="str">
        <f>IF('Reported Performance Table'!D969="","",IF(AND('Reported Performance Table'!$E969="Yes",OR('Reported Performance Table'!$D969='Master List'!$B$45,'Reported Performance Table'!$D969='Master List'!$B$46,'Reported Performance Table'!$D969='Master List'!$B$47,'Reported Performance Table'!$D969='Master List'!$B$49,'Reported Performance Table'!$D969='Master List'!$B$51,'Reported Performance Table'!$D969='Master List'!$B$115,'Reported Performance Table'!$D969='Master List'!$B$118,'Reported Performance Table'!$D969='Master List'!$B$142)),"LUNA_Dimming","Dimming_Capability_and_Range"))</f>
        <v/>
      </c>
    </row>
    <row r="970" spans="1:12" x14ac:dyDescent="0.3">
      <c r="A970" s="49">
        <v>977</v>
      </c>
      <c r="B970" s="50"/>
      <c r="D970" s="21" t="e">
        <f>VLOOKUP('Reported Performance Table'!C970,'Master List'!$B$22:$C$41,2,FALSE)</f>
        <v>#N/A</v>
      </c>
      <c r="E970" t="e">
        <f>VLOOKUP('Reported Performance Table'!D970,'Master List'!$B$45:$C$143,2,FALSE)</f>
        <v>#N/A</v>
      </c>
      <c r="F970" t="e">
        <f>VLOOKUP('Reported Performance Table'!C970,'Master List'!$B$22:$D$42,3,FALSE)</f>
        <v>#N/A</v>
      </c>
      <c r="G970" s="94" t="e">
        <f>VLOOKUP('Reported Performance Table'!B970,'Master List'!$B$11:$D$19,3,FALSE)</f>
        <v>#N/A</v>
      </c>
      <c r="H970" t="e">
        <f t="shared" si="14"/>
        <v>#N/A</v>
      </c>
      <c r="I970" t="e">
        <f>IF(VLOOKUP('Reported Performance Table'!D970,'Master List'!$B$45:$D$143,3,FALSE)="","No",VLOOKUP('Reported Performance Table'!D970,'Master List'!$B$45:$D$143,3,FALSE))</f>
        <v>#N/A</v>
      </c>
      <c r="J970" s="169" t="str">
        <f>IF('Reported Performance Table'!D970="","",
  IF('Reported Performance Table'!E970="Yes",
   IF('Reported Performance Table'!F970="Premium","Premium_LUNA_CCT","LUNA_CCT"),
   IF('Reported Performance Table'!B970="Outdoor Luminaires",
    IF(OR('Reported Performance Table'!D970="Fuel Pump Canopy Luminaires",'Reported Performance Table'!D970="Sports Lighting"),
     IF('Reported Performance Table'!F970="Premium","Premium_Sports_and_Fuel_Pump_CCT", "Sports_and_Fuel_Pump_CCT"),
     IF('Reported Performance Table'!F970="Premium","Premium_Outdoor_CCT","Outdoor_CCT")),
    IF('Reported Performance Table'!F970="Premium","Premium_CCT","Reported_CCT"))))</f>
        <v/>
      </c>
      <c r="K970" t="str">
        <f>IF('Reported Performance Table'!D970="","",IF(J970="LUNA_CCT",VLOOKUP('Reported Performance Table'!D970,'Master List'!$B$45:$E$143,4,FALSE),"Reported_BUG"))</f>
        <v/>
      </c>
      <c r="L970" t="str">
        <f>IF('Reported Performance Table'!D970="","",IF(AND('Reported Performance Table'!$E970="Yes",OR('Reported Performance Table'!$D970='Master List'!$B$45,'Reported Performance Table'!$D970='Master List'!$B$46,'Reported Performance Table'!$D970='Master List'!$B$47,'Reported Performance Table'!$D970='Master List'!$B$49,'Reported Performance Table'!$D970='Master List'!$B$51,'Reported Performance Table'!$D970='Master List'!$B$115,'Reported Performance Table'!$D970='Master List'!$B$118,'Reported Performance Table'!$D970='Master List'!$B$142)),"LUNA_Dimming","Dimming_Capability_and_Range"))</f>
        <v/>
      </c>
    </row>
    <row r="971" spans="1:12" x14ac:dyDescent="0.3">
      <c r="A971" s="49">
        <v>978</v>
      </c>
      <c r="B971" s="50"/>
      <c r="D971" s="21" t="e">
        <f>VLOOKUP('Reported Performance Table'!C971,'Master List'!$B$22:$C$41,2,FALSE)</f>
        <v>#N/A</v>
      </c>
      <c r="E971" t="e">
        <f>VLOOKUP('Reported Performance Table'!D971,'Master List'!$B$45:$C$143,2,FALSE)</f>
        <v>#N/A</v>
      </c>
      <c r="F971" t="e">
        <f>VLOOKUP('Reported Performance Table'!C971,'Master List'!$B$22:$D$42,3,FALSE)</f>
        <v>#N/A</v>
      </c>
      <c r="G971" s="94" t="e">
        <f>VLOOKUP('Reported Performance Table'!B971,'Master List'!$B$11:$D$19,3,FALSE)</f>
        <v>#N/A</v>
      </c>
      <c r="H971" t="e">
        <f t="shared" ref="H971:H1034" si="15">CONCATENATE(F971,G971)</f>
        <v>#N/A</v>
      </c>
      <c r="I971" t="e">
        <f>IF(VLOOKUP('Reported Performance Table'!D971,'Master List'!$B$45:$D$143,3,FALSE)="","No",VLOOKUP('Reported Performance Table'!D971,'Master List'!$B$45:$D$143,3,FALSE))</f>
        <v>#N/A</v>
      </c>
      <c r="J971" s="169" t="str">
        <f>IF('Reported Performance Table'!D971="","",
  IF('Reported Performance Table'!E971="Yes",
   IF('Reported Performance Table'!F971="Premium","Premium_LUNA_CCT","LUNA_CCT"),
   IF('Reported Performance Table'!B971="Outdoor Luminaires",
    IF(OR('Reported Performance Table'!D971="Fuel Pump Canopy Luminaires",'Reported Performance Table'!D971="Sports Lighting"),
     IF('Reported Performance Table'!F971="Premium","Premium_Sports_and_Fuel_Pump_CCT", "Sports_and_Fuel_Pump_CCT"),
     IF('Reported Performance Table'!F971="Premium","Premium_Outdoor_CCT","Outdoor_CCT")),
    IF('Reported Performance Table'!F971="Premium","Premium_CCT","Reported_CCT"))))</f>
        <v/>
      </c>
      <c r="K971" t="str">
        <f>IF('Reported Performance Table'!D971="","",IF(J971="LUNA_CCT",VLOOKUP('Reported Performance Table'!D971,'Master List'!$B$45:$E$143,4,FALSE),"Reported_BUG"))</f>
        <v/>
      </c>
      <c r="L971" t="str">
        <f>IF('Reported Performance Table'!D971="","",IF(AND('Reported Performance Table'!$E971="Yes",OR('Reported Performance Table'!$D971='Master List'!$B$45,'Reported Performance Table'!$D971='Master List'!$B$46,'Reported Performance Table'!$D971='Master List'!$B$47,'Reported Performance Table'!$D971='Master List'!$B$49,'Reported Performance Table'!$D971='Master List'!$B$51,'Reported Performance Table'!$D971='Master List'!$B$115,'Reported Performance Table'!$D971='Master List'!$B$118,'Reported Performance Table'!$D971='Master List'!$B$142)),"LUNA_Dimming","Dimming_Capability_and_Range"))</f>
        <v/>
      </c>
    </row>
    <row r="972" spans="1:12" x14ac:dyDescent="0.3">
      <c r="A972" s="49">
        <v>979</v>
      </c>
      <c r="B972" s="50"/>
      <c r="D972" s="21" t="e">
        <f>VLOOKUP('Reported Performance Table'!C972,'Master List'!$B$22:$C$41,2,FALSE)</f>
        <v>#N/A</v>
      </c>
      <c r="E972" t="e">
        <f>VLOOKUP('Reported Performance Table'!D972,'Master List'!$B$45:$C$143,2,FALSE)</f>
        <v>#N/A</v>
      </c>
      <c r="F972" t="e">
        <f>VLOOKUP('Reported Performance Table'!C972,'Master List'!$B$22:$D$42,3,FALSE)</f>
        <v>#N/A</v>
      </c>
      <c r="G972" s="94" t="e">
        <f>VLOOKUP('Reported Performance Table'!B972,'Master List'!$B$11:$D$19,3,FALSE)</f>
        <v>#N/A</v>
      </c>
      <c r="H972" t="e">
        <f t="shared" si="15"/>
        <v>#N/A</v>
      </c>
      <c r="I972" t="e">
        <f>IF(VLOOKUP('Reported Performance Table'!D972,'Master List'!$B$45:$D$143,3,FALSE)="","No",VLOOKUP('Reported Performance Table'!D972,'Master List'!$B$45:$D$143,3,FALSE))</f>
        <v>#N/A</v>
      </c>
      <c r="J972" s="169" t="str">
        <f>IF('Reported Performance Table'!D972="","",
  IF('Reported Performance Table'!E972="Yes",
   IF('Reported Performance Table'!F972="Premium","Premium_LUNA_CCT","LUNA_CCT"),
   IF('Reported Performance Table'!B972="Outdoor Luminaires",
    IF(OR('Reported Performance Table'!D972="Fuel Pump Canopy Luminaires",'Reported Performance Table'!D972="Sports Lighting"),
     IF('Reported Performance Table'!F972="Premium","Premium_Sports_and_Fuel_Pump_CCT", "Sports_and_Fuel_Pump_CCT"),
     IF('Reported Performance Table'!F972="Premium","Premium_Outdoor_CCT","Outdoor_CCT")),
    IF('Reported Performance Table'!F972="Premium","Premium_CCT","Reported_CCT"))))</f>
        <v/>
      </c>
      <c r="K972" t="str">
        <f>IF('Reported Performance Table'!D972="","",IF(J972="LUNA_CCT",VLOOKUP('Reported Performance Table'!D972,'Master List'!$B$45:$E$143,4,FALSE),"Reported_BUG"))</f>
        <v/>
      </c>
      <c r="L972" t="str">
        <f>IF('Reported Performance Table'!D972="","",IF(AND('Reported Performance Table'!$E972="Yes",OR('Reported Performance Table'!$D972='Master List'!$B$45,'Reported Performance Table'!$D972='Master List'!$B$46,'Reported Performance Table'!$D972='Master List'!$B$47,'Reported Performance Table'!$D972='Master List'!$B$49,'Reported Performance Table'!$D972='Master List'!$B$51,'Reported Performance Table'!$D972='Master List'!$B$115,'Reported Performance Table'!$D972='Master List'!$B$118,'Reported Performance Table'!$D972='Master List'!$B$142)),"LUNA_Dimming","Dimming_Capability_and_Range"))</f>
        <v/>
      </c>
    </row>
    <row r="973" spans="1:12" x14ac:dyDescent="0.3">
      <c r="A973" s="49">
        <v>980</v>
      </c>
      <c r="B973" s="50"/>
      <c r="D973" s="21" t="e">
        <f>VLOOKUP('Reported Performance Table'!C973,'Master List'!$B$22:$C$41,2,FALSE)</f>
        <v>#N/A</v>
      </c>
      <c r="E973" t="e">
        <f>VLOOKUP('Reported Performance Table'!D973,'Master List'!$B$45:$C$143,2,FALSE)</f>
        <v>#N/A</v>
      </c>
      <c r="F973" t="e">
        <f>VLOOKUP('Reported Performance Table'!C973,'Master List'!$B$22:$D$42,3,FALSE)</f>
        <v>#N/A</v>
      </c>
      <c r="G973" s="94" t="e">
        <f>VLOOKUP('Reported Performance Table'!B973,'Master List'!$B$11:$D$19,3,FALSE)</f>
        <v>#N/A</v>
      </c>
      <c r="H973" t="e">
        <f t="shared" si="15"/>
        <v>#N/A</v>
      </c>
      <c r="I973" t="e">
        <f>IF(VLOOKUP('Reported Performance Table'!D973,'Master List'!$B$45:$D$143,3,FALSE)="","No",VLOOKUP('Reported Performance Table'!D973,'Master List'!$B$45:$D$143,3,FALSE))</f>
        <v>#N/A</v>
      </c>
      <c r="J973" s="169" t="str">
        <f>IF('Reported Performance Table'!D973="","",
  IF('Reported Performance Table'!E973="Yes",
   IF('Reported Performance Table'!F973="Premium","Premium_LUNA_CCT","LUNA_CCT"),
   IF('Reported Performance Table'!B973="Outdoor Luminaires",
    IF(OR('Reported Performance Table'!D973="Fuel Pump Canopy Luminaires",'Reported Performance Table'!D973="Sports Lighting"),
     IF('Reported Performance Table'!F973="Premium","Premium_Sports_and_Fuel_Pump_CCT", "Sports_and_Fuel_Pump_CCT"),
     IF('Reported Performance Table'!F973="Premium","Premium_Outdoor_CCT","Outdoor_CCT")),
    IF('Reported Performance Table'!F973="Premium","Premium_CCT","Reported_CCT"))))</f>
        <v/>
      </c>
      <c r="K973" t="str">
        <f>IF('Reported Performance Table'!D973="","",IF(J973="LUNA_CCT",VLOOKUP('Reported Performance Table'!D973,'Master List'!$B$45:$E$143,4,FALSE),"Reported_BUG"))</f>
        <v/>
      </c>
      <c r="L973" t="str">
        <f>IF('Reported Performance Table'!D973="","",IF(AND('Reported Performance Table'!$E973="Yes",OR('Reported Performance Table'!$D973='Master List'!$B$45,'Reported Performance Table'!$D973='Master List'!$B$46,'Reported Performance Table'!$D973='Master List'!$B$47,'Reported Performance Table'!$D973='Master List'!$B$49,'Reported Performance Table'!$D973='Master List'!$B$51,'Reported Performance Table'!$D973='Master List'!$B$115,'Reported Performance Table'!$D973='Master List'!$B$118,'Reported Performance Table'!$D973='Master List'!$B$142)),"LUNA_Dimming","Dimming_Capability_and_Range"))</f>
        <v/>
      </c>
    </row>
    <row r="974" spans="1:12" x14ac:dyDescent="0.3">
      <c r="A974" s="49">
        <v>981</v>
      </c>
      <c r="B974" s="50"/>
      <c r="D974" s="21" t="e">
        <f>VLOOKUP('Reported Performance Table'!C974,'Master List'!$B$22:$C$41,2,FALSE)</f>
        <v>#N/A</v>
      </c>
      <c r="E974" t="e">
        <f>VLOOKUP('Reported Performance Table'!D974,'Master List'!$B$45:$C$143,2,FALSE)</f>
        <v>#N/A</v>
      </c>
      <c r="F974" t="e">
        <f>VLOOKUP('Reported Performance Table'!C974,'Master List'!$B$22:$D$42,3,FALSE)</f>
        <v>#N/A</v>
      </c>
      <c r="G974" s="94" t="e">
        <f>VLOOKUP('Reported Performance Table'!B974,'Master List'!$B$11:$D$19,3,FALSE)</f>
        <v>#N/A</v>
      </c>
      <c r="H974" t="e">
        <f t="shared" si="15"/>
        <v>#N/A</v>
      </c>
      <c r="I974" t="e">
        <f>IF(VLOOKUP('Reported Performance Table'!D974,'Master List'!$B$45:$D$143,3,FALSE)="","No",VLOOKUP('Reported Performance Table'!D974,'Master List'!$B$45:$D$143,3,FALSE))</f>
        <v>#N/A</v>
      </c>
      <c r="J974" s="169" t="str">
        <f>IF('Reported Performance Table'!D974="","",
  IF('Reported Performance Table'!E974="Yes",
   IF('Reported Performance Table'!F974="Premium","Premium_LUNA_CCT","LUNA_CCT"),
   IF('Reported Performance Table'!B974="Outdoor Luminaires",
    IF(OR('Reported Performance Table'!D974="Fuel Pump Canopy Luminaires",'Reported Performance Table'!D974="Sports Lighting"),
     IF('Reported Performance Table'!F974="Premium","Premium_Sports_and_Fuel_Pump_CCT", "Sports_and_Fuel_Pump_CCT"),
     IF('Reported Performance Table'!F974="Premium","Premium_Outdoor_CCT","Outdoor_CCT")),
    IF('Reported Performance Table'!F974="Premium","Premium_CCT","Reported_CCT"))))</f>
        <v/>
      </c>
      <c r="K974" t="str">
        <f>IF('Reported Performance Table'!D974="","",IF(J974="LUNA_CCT",VLOOKUP('Reported Performance Table'!D974,'Master List'!$B$45:$E$143,4,FALSE),"Reported_BUG"))</f>
        <v/>
      </c>
      <c r="L974" t="str">
        <f>IF('Reported Performance Table'!D974="","",IF(AND('Reported Performance Table'!$E974="Yes",OR('Reported Performance Table'!$D974='Master List'!$B$45,'Reported Performance Table'!$D974='Master List'!$B$46,'Reported Performance Table'!$D974='Master List'!$B$47,'Reported Performance Table'!$D974='Master List'!$B$49,'Reported Performance Table'!$D974='Master List'!$B$51,'Reported Performance Table'!$D974='Master List'!$B$115,'Reported Performance Table'!$D974='Master List'!$B$118,'Reported Performance Table'!$D974='Master List'!$B$142)),"LUNA_Dimming","Dimming_Capability_and_Range"))</f>
        <v/>
      </c>
    </row>
    <row r="975" spans="1:12" x14ac:dyDescent="0.3">
      <c r="A975" s="49">
        <v>982</v>
      </c>
      <c r="B975" s="50"/>
      <c r="D975" s="21" t="e">
        <f>VLOOKUP('Reported Performance Table'!C975,'Master List'!$B$22:$C$41,2,FALSE)</f>
        <v>#N/A</v>
      </c>
      <c r="E975" t="e">
        <f>VLOOKUP('Reported Performance Table'!D975,'Master List'!$B$45:$C$143,2,FALSE)</f>
        <v>#N/A</v>
      </c>
      <c r="F975" t="e">
        <f>VLOOKUP('Reported Performance Table'!C975,'Master List'!$B$22:$D$42,3,FALSE)</f>
        <v>#N/A</v>
      </c>
      <c r="G975" s="94" t="e">
        <f>VLOOKUP('Reported Performance Table'!B975,'Master List'!$B$11:$D$19,3,FALSE)</f>
        <v>#N/A</v>
      </c>
      <c r="H975" t="e">
        <f t="shared" si="15"/>
        <v>#N/A</v>
      </c>
      <c r="I975" t="e">
        <f>IF(VLOOKUP('Reported Performance Table'!D975,'Master List'!$B$45:$D$143,3,FALSE)="","No",VLOOKUP('Reported Performance Table'!D975,'Master List'!$B$45:$D$143,3,FALSE))</f>
        <v>#N/A</v>
      </c>
      <c r="J975" s="169" t="str">
        <f>IF('Reported Performance Table'!D975="","",
  IF('Reported Performance Table'!E975="Yes",
   IF('Reported Performance Table'!F975="Premium","Premium_LUNA_CCT","LUNA_CCT"),
   IF('Reported Performance Table'!B975="Outdoor Luminaires",
    IF(OR('Reported Performance Table'!D975="Fuel Pump Canopy Luminaires",'Reported Performance Table'!D975="Sports Lighting"),
     IF('Reported Performance Table'!F975="Premium","Premium_Sports_and_Fuel_Pump_CCT", "Sports_and_Fuel_Pump_CCT"),
     IF('Reported Performance Table'!F975="Premium","Premium_Outdoor_CCT","Outdoor_CCT")),
    IF('Reported Performance Table'!F975="Premium","Premium_CCT","Reported_CCT"))))</f>
        <v/>
      </c>
      <c r="K975" t="str">
        <f>IF('Reported Performance Table'!D975="","",IF(J975="LUNA_CCT",VLOOKUP('Reported Performance Table'!D975,'Master List'!$B$45:$E$143,4,FALSE),"Reported_BUG"))</f>
        <v/>
      </c>
      <c r="L975" t="str">
        <f>IF('Reported Performance Table'!D975="","",IF(AND('Reported Performance Table'!$E975="Yes",OR('Reported Performance Table'!$D975='Master List'!$B$45,'Reported Performance Table'!$D975='Master List'!$B$46,'Reported Performance Table'!$D975='Master List'!$B$47,'Reported Performance Table'!$D975='Master List'!$B$49,'Reported Performance Table'!$D975='Master List'!$B$51,'Reported Performance Table'!$D975='Master List'!$B$115,'Reported Performance Table'!$D975='Master List'!$B$118,'Reported Performance Table'!$D975='Master List'!$B$142)),"LUNA_Dimming","Dimming_Capability_and_Range"))</f>
        <v/>
      </c>
    </row>
    <row r="976" spans="1:12" x14ac:dyDescent="0.3">
      <c r="A976" s="49">
        <v>983</v>
      </c>
      <c r="B976" s="50"/>
      <c r="D976" s="21" t="e">
        <f>VLOOKUP('Reported Performance Table'!C976,'Master List'!$B$22:$C$41,2,FALSE)</f>
        <v>#N/A</v>
      </c>
      <c r="E976" t="e">
        <f>VLOOKUP('Reported Performance Table'!D976,'Master List'!$B$45:$C$143,2,FALSE)</f>
        <v>#N/A</v>
      </c>
      <c r="F976" t="e">
        <f>VLOOKUP('Reported Performance Table'!C976,'Master List'!$B$22:$D$42,3,FALSE)</f>
        <v>#N/A</v>
      </c>
      <c r="G976" s="94" t="e">
        <f>VLOOKUP('Reported Performance Table'!B976,'Master List'!$B$11:$D$19,3,FALSE)</f>
        <v>#N/A</v>
      </c>
      <c r="H976" t="e">
        <f t="shared" si="15"/>
        <v>#N/A</v>
      </c>
      <c r="I976" t="e">
        <f>IF(VLOOKUP('Reported Performance Table'!D976,'Master List'!$B$45:$D$143,3,FALSE)="","No",VLOOKUP('Reported Performance Table'!D976,'Master List'!$B$45:$D$143,3,FALSE))</f>
        <v>#N/A</v>
      </c>
      <c r="J976" s="169" t="str">
        <f>IF('Reported Performance Table'!D976="","",
  IF('Reported Performance Table'!E976="Yes",
   IF('Reported Performance Table'!F976="Premium","Premium_LUNA_CCT","LUNA_CCT"),
   IF('Reported Performance Table'!B976="Outdoor Luminaires",
    IF(OR('Reported Performance Table'!D976="Fuel Pump Canopy Luminaires",'Reported Performance Table'!D976="Sports Lighting"),
     IF('Reported Performance Table'!F976="Premium","Premium_Sports_and_Fuel_Pump_CCT", "Sports_and_Fuel_Pump_CCT"),
     IF('Reported Performance Table'!F976="Premium","Premium_Outdoor_CCT","Outdoor_CCT")),
    IF('Reported Performance Table'!F976="Premium","Premium_CCT","Reported_CCT"))))</f>
        <v/>
      </c>
      <c r="K976" t="str">
        <f>IF('Reported Performance Table'!D976="","",IF(J976="LUNA_CCT",VLOOKUP('Reported Performance Table'!D976,'Master List'!$B$45:$E$143,4,FALSE),"Reported_BUG"))</f>
        <v/>
      </c>
      <c r="L976" t="str">
        <f>IF('Reported Performance Table'!D976="","",IF(AND('Reported Performance Table'!$E976="Yes",OR('Reported Performance Table'!$D976='Master List'!$B$45,'Reported Performance Table'!$D976='Master List'!$B$46,'Reported Performance Table'!$D976='Master List'!$B$47,'Reported Performance Table'!$D976='Master List'!$B$49,'Reported Performance Table'!$D976='Master List'!$B$51,'Reported Performance Table'!$D976='Master List'!$B$115,'Reported Performance Table'!$D976='Master List'!$B$118,'Reported Performance Table'!$D976='Master List'!$B$142)),"LUNA_Dimming","Dimming_Capability_and_Range"))</f>
        <v/>
      </c>
    </row>
    <row r="977" spans="1:12" x14ac:dyDescent="0.3">
      <c r="A977" s="49">
        <v>984</v>
      </c>
      <c r="B977" s="50"/>
      <c r="D977" s="21" t="e">
        <f>VLOOKUP('Reported Performance Table'!C977,'Master List'!$B$22:$C$41,2,FALSE)</f>
        <v>#N/A</v>
      </c>
      <c r="E977" t="e">
        <f>VLOOKUP('Reported Performance Table'!D977,'Master List'!$B$45:$C$143,2,FALSE)</f>
        <v>#N/A</v>
      </c>
      <c r="F977" t="e">
        <f>VLOOKUP('Reported Performance Table'!C977,'Master List'!$B$22:$D$42,3,FALSE)</f>
        <v>#N/A</v>
      </c>
      <c r="G977" s="94" t="e">
        <f>VLOOKUP('Reported Performance Table'!B977,'Master List'!$B$11:$D$19,3,FALSE)</f>
        <v>#N/A</v>
      </c>
      <c r="H977" t="e">
        <f t="shared" si="15"/>
        <v>#N/A</v>
      </c>
      <c r="I977" t="e">
        <f>IF(VLOOKUP('Reported Performance Table'!D977,'Master List'!$B$45:$D$143,3,FALSE)="","No",VLOOKUP('Reported Performance Table'!D977,'Master List'!$B$45:$D$143,3,FALSE))</f>
        <v>#N/A</v>
      </c>
      <c r="J977" s="169" t="str">
        <f>IF('Reported Performance Table'!D977="","",
  IF('Reported Performance Table'!E977="Yes",
   IF('Reported Performance Table'!F977="Premium","Premium_LUNA_CCT","LUNA_CCT"),
   IF('Reported Performance Table'!B977="Outdoor Luminaires",
    IF(OR('Reported Performance Table'!D977="Fuel Pump Canopy Luminaires",'Reported Performance Table'!D977="Sports Lighting"),
     IF('Reported Performance Table'!F977="Premium","Premium_Sports_and_Fuel_Pump_CCT", "Sports_and_Fuel_Pump_CCT"),
     IF('Reported Performance Table'!F977="Premium","Premium_Outdoor_CCT","Outdoor_CCT")),
    IF('Reported Performance Table'!F977="Premium","Premium_CCT","Reported_CCT"))))</f>
        <v/>
      </c>
      <c r="K977" t="str">
        <f>IF('Reported Performance Table'!D977="","",IF(J977="LUNA_CCT",VLOOKUP('Reported Performance Table'!D977,'Master List'!$B$45:$E$143,4,FALSE),"Reported_BUG"))</f>
        <v/>
      </c>
      <c r="L977" t="str">
        <f>IF('Reported Performance Table'!D977="","",IF(AND('Reported Performance Table'!$E977="Yes",OR('Reported Performance Table'!$D977='Master List'!$B$45,'Reported Performance Table'!$D977='Master List'!$B$46,'Reported Performance Table'!$D977='Master List'!$B$47,'Reported Performance Table'!$D977='Master List'!$B$49,'Reported Performance Table'!$D977='Master List'!$B$51,'Reported Performance Table'!$D977='Master List'!$B$115,'Reported Performance Table'!$D977='Master List'!$B$118,'Reported Performance Table'!$D977='Master List'!$B$142)),"LUNA_Dimming","Dimming_Capability_and_Range"))</f>
        <v/>
      </c>
    </row>
    <row r="978" spans="1:12" x14ac:dyDescent="0.3">
      <c r="A978" s="49">
        <v>985</v>
      </c>
      <c r="B978" s="50"/>
      <c r="D978" s="21" t="e">
        <f>VLOOKUP('Reported Performance Table'!C978,'Master List'!$B$22:$C$41,2,FALSE)</f>
        <v>#N/A</v>
      </c>
      <c r="E978" t="e">
        <f>VLOOKUP('Reported Performance Table'!D978,'Master List'!$B$45:$C$143,2,FALSE)</f>
        <v>#N/A</v>
      </c>
      <c r="F978" t="e">
        <f>VLOOKUP('Reported Performance Table'!C978,'Master List'!$B$22:$D$42,3,FALSE)</f>
        <v>#N/A</v>
      </c>
      <c r="G978" s="94" t="e">
        <f>VLOOKUP('Reported Performance Table'!B978,'Master List'!$B$11:$D$19,3,FALSE)</f>
        <v>#N/A</v>
      </c>
      <c r="H978" t="e">
        <f t="shared" si="15"/>
        <v>#N/A</v>
      </c>
      <c r="I978" t="e">
        <f>IF(VLOOKUP('Reported Performance Table'!D978,'Master List'!$B$45:$D$143,3,FALSE)="","No",VLOOKUP('Reported Performance Table'!D978,'Master List'!$B$45:$D$143,3,FALSE))</f>
        <v>#N/A</v>
      </c>
      <c r="J978" s="169" t="str">
        <f>IF('Reported Performance Table'!D978="","",
  IF('Reported Performance Table'!E978="Yes",
   IF('Reported Performance Table'!F978="Premium","Premium_LUNA_CCT","LUNA_CCT"),
   IF('Reported Performance Table'!B978="Outdoor Luminaires",
    IF(OR('Reported Performance Table'!D978="Fuel Pump Canopy Luminaires",'Reported Performance Table'!D978="Sports Lighting"),
     IF('Reported Performance Table'!F978="Premium","Premium_Sports_and_Fuel_Pump_CCT", "Sports_and_Fuel_Pump_CCT"),
     IF('Reported Performance Table'!F978="Premium","Premium_Outdoor_CCT","Outdoor_CCT")),
    IF('Reported Performance Table'!F978="Premium","Premium_CCT","Reported_CCT"))))</f>
        <v/>
      </c>
      <c r="K978" t="str">
        <f>IF('Reported Performance Table'!D978="","",IF(J978="LUNA_CCT",VLOOKUP('Reported Performance Table'!D978,'Master List'!$B$45:$E$143,4,FALSE),"Reported_BUG"))</f>
        <v/>
      </c>
      <c r="L978" t="str">
        <f>IF('Reported Performance Table'!D978="","",IF(AND('Reported Performance Table'!$E978="Yes",OR('Reported Performance Table'!$D978='Master List'!$B$45,'Reported Performance Table'!$D978='Master List'!$B$46,'Reported Performance Table'!$D978='Master List'!$B$47,'Reported Performance Table'!$D978='Master List'!$B$49,'Reported Performance Table'!$D978='Master List'!$B$51,'Reported Performance Table'!$D978='Master List'!$B$115,'Reported Performance Table'!$D978='Master List'!$B$118,'Reported Performance Table'!$D978='Master List'!$B$142)),"LUNA_Dimming","Dimming_Capability_and_Range"))</f>
        <v/>
      </c>
    </row>
    <row r="979" spans="1:12" x14ac:dyDescent="0.3">
      <c r="A979" s="49">
        <v>986</v>
      </c>
      <c r="B979" s="50"/>
      <c r="D979" s="21" t="e">
        <f>VLOOKUP('Reported Performance Table'!C979,'Master List'!$B$22:$C$41,2,FALSE)</f>
        <v>#N/A</v>
      </c>
      <c r="E979" t="e">
        <f>VLOOKUP('Reported Performance Table'!D979,'Master List'!$B$45:$C$143,2,FALSE)</f>
        <v>#N/A</v>
      </c>
      <c r="F979" t="e">
        <f>VLOOKUP('Reported Performance Table'!C979,'Master List'!$B$22:$D$42,3,FALSE)</f>
        <v>#N/A</v>
      </c>
      <c r="G979" s="94" t="e">
        <f>VLOOKUP('Reported Performance Table'!B979,'Master List'!$B$11:$D$19,3,FALSE)</f>
        <v>#N/A</v>
      </c>
      <c r="H979" t="e">
        <f t="shared" si="15"/>
        <v>#N/A</v>
      </c>
      <c r="I979" t="e">
        <f>IF(VLOOKUP('Reported Performance Table'!D979,'Master List'!$B$45:$D$143,3,FALSE)="","No",VLOOKUP('Reported Performance Table'!D979,'Master List'!$B$45:$D$143,3,FALSE))</f>
        <v>#N/A</v>
      </c>
      <c r="J979" s="169" t="str">
        <f>IF('Reported Performance Table'!D979="","",
  IF('Reported Performance Table'!E979="Yes",
   IF('Reported Performance Table'!F979="Premium","Premium_LUNA_CCT","LUNA_CCT"),
   IF('Reported Performance Table'!B979="Outdoor Luminaires",
    IF(OR('Reported Performance Table'!D979="Fuel Pump Canopy Luminaires",'Reported Performance Table'!D979="Sports Lighting"),
     IF('Reported Performance Table'!F979="Premium","Premium_Sports_and_Fuel_Pump_CCT", "Sports_and_Fuel_Pump_CCT"),
     IF('Reported Performance Table'!F979="Premium","Premium_Outdoor_CCT","Outdoor_CCT")),
    IF('Reported Performance Table'!F979="Premium","Premium_CCT","Reported_CCT"))))</f>
        <v/>
      </c>
      <c r="K979" t="str">
        <f>IF('Reported Performance Table'!D979="","",IF(J979="LUNA_CCT",VLOOKUP('Reported Performance Table'!D979,'Master List'!$B$45:$E$143,4,FALSE),"Reported_BUG"))</f>
        <v/>
      </c>
      <c r="L979" t="str">
        <f>IF('Reported Performance Table'!D979="","",IF(AND('Reported Performance Table'!$E979="Yes",OR('Reported Performance Table'!$D979='Master List'!$B$45,'Reported Performance Table'!$D979='Master List'!$B$46,'Reported Performance Table'!$D979='Master List'!$B$47,'Reported Performance Table'!$D979='Master List'!$B$49,'Reported Performance Table'!$D979='Master List'!$B$51,'Reported Performance Table'!$D979='Master List'!$B$115,'Reported Performance Table'!$D979='Master List'!$B$118,'Reported Performance Table'!$D979='Master List'!$B$142)),"LUNA_Dimming","Dimming_Capability_and_Range"))</f>
        <v/>
      </c>
    </row>
    <row r="980" spans="1:12" x14ac:dyDescent="0.3">
      <c r="A980" s="49">
        <v>987</v>
      </c>
      <c r="B980" s="50"/>
      <c r="D980" s="21" t="e">
        <f>VLOOKUP('Reported Performance Table'!C980,'Master List'!$B$22:$C$41,2,FALSE)</f>
        <v>#N/A</v>
      </c>
      <c r="E980" t="e">
        <f>VLOOKUP('Reported Performance Table'!D980,'Master List'!$B$45:$C$143,2,FALSE)</f>
        <v>#N/A</v>
      </c>
      <c r="F980" t="e">
        <f>VLOOKUP('Reported Performance Table'!C980,'Master List'!$B$22:$D$42,3,FALSE)</f>
        <v>#N/A</v>
      </c>
      <c r="G980" s="94" t="e">
        <f>VLOOKUP('Reported Performance Table'!B980,'Master List'!$B$11:$D$19,3,FALSE)</f>
        <v>#N/A</v>
      </c>
      <c r="H980" t="e">
        <f t="shared" si="15"/>
        <v>#N/A</v>
      </c>
      <c r="I980" t="e">
        <f>IF(VLOOKUP('Reported Performance Table'!D980,'Master List'!$B$45:$D$143,3,FALSE)="","No",VLOOKUP('Reported Performance Table'!D980,'Master List'!$B$45:$D$143,3,FALSE))</f>
        <v>#N/A</v>
      </c>
      <c r="J980" s="169" t="str">
        <f>IF('Reported Performance Table'!D980="","",
  IF('Reported Performance Table'!E980="Yes",
   IF('Reported Performance Table'!F980="Premium","Premium_LUNA_CCT","LUNA_CCT"),
   IF('Reported Performance Table'!B980="Outdoor Luminaires",
    IF(OR('Reported Performance Table'!D980="Fuel Pump Canopy Luminaires",'Reported Performance Table'!D980="Sports Lighting"),
     IF('Reported Performance Table'!F980="Premium","Premium_Sports_and_Fuel_Pump_CCT", "Sports_and_Fuel_Pump_CCT"),
     IF('Reported Performance Table'!F980="Premium","Premium_Outdoor_CCT","Outdoor_CCT")),
    IF('Reported Performance Table'!F980="Premium","Premium_CCT","Reported_CCT"))))</f>
        <v/>
      </c>
      <c r="K980" t="str">
        <f>IF('Reported Performance Table'!D980="","",IF(J980="LUNA_CCT",VLOOKUP('Reported Performance Table'!D980,'Master List'!$B$45:$E$143,4,FALSE),"Reported_BUG"))</f>
        <v/>
      </c>
      <c r="L980" t="str">
        <f>IF('Reported Performance Table'!D980="","",IF(AND('Reported Performance Table'!$E980="Yes",OR('Reported Performance Table'!$D980='Master List'!$B$45,'Reported Performance Table'!$D980='Master List'!$B$46,'Reported Performance Table'!$D980='Master List'!$B$47,'Reported Performance Table'!$D980='Master List'!$B$49,'Reported Performance Table'!$D980='Master List'!$B$51,'Reported Performance Table'!$D980='Master List'!$B$115,'Reported Performance Table'!$D980='Master List'!$B$118,'Reported Performance Table'!$D980='Master List'!$B$142)),"LUNA_Dimming","Dimming_Capability_and_Range"))</f>
        <v/>
      </c>
    </row>
    <row r="981" spans="1:12" x14ac:dyDescent="0.3">
      <c r="A981" s="49">
        <v>988</v>
      </c>
      <c r="B981" s="50"/>
      <c r="D981" s="21" t="e">
        <f>VLOOKUP('Reported Performance Table'!C981,'Master List'!$B$22:$C$41,2,FALSE)</f>
        <v>#N/A</v>
      </c>
      <c r="E981" t="e">
        <f>VLOOKUP('Reported Performance Table'!D981,'Master List'!$B$45:$C$143,2,FALSE)</f>
        <v>#N/A</v>
      </c>
      <c r="F981" t="e">
        <f>VLOOKUP('Reported Performance Table'!C981,'Master List'!$B$22:$D$42,3,FALSE)</f>
        <v>#N/A</v>
      </c>
      <c r="G981" s="94" t="e">
        <f>VLOOKUP('Reported Performance Table'!B981,'Master List'!$B$11:$D$19,3,FALSE)</f>
        <v>#N/A</v>
      </c>
      <c r="H981" t="e">
        <f t="shared" si="15"/>
        <v>#N/A</v>
      </c>
      <c r="I981" t="e">
        <f>IF(VLOOKUP('Reported Performance Table'!D981,'Master List'!$B$45:$D$143,3,FALSE)="","No",VLOOKUP('Reported Performance Table'!D981,'Master List'!$B$45:$D$143,3,FALSE))</f>
        <v>#N/A</v>
      </c>
      <c r="J981" s="169" t="str">
        <f>IF('Reported Performance Table'!D981="","",
  IF('Reported Performance Table'!E981="Yes",
   IF('Reported Performance Table'!F981="Premium","Premium_LUNA_CCT","LUNA_CCT"),
   IF('Reported Performance Table'!B981="Outdoor Luminaires",
    IF(OR('Reported Performance Table'!D981="Fuel Pump Canopy Luminaires",'Reported Performance Table'!D981="Sports Lighting"),
     IF('Reported Performance Table'!F981="Premium","Premium_Sports_and_Fuel_Pump_CCT", "Sports_and_Fuel_Pump_CCT"),
     IF('Reported Performance Table'!F981="Premium","Premium_Outdoor_CCT","Outdoor_CCT")),
    IF('Reported Performance Table'!F981="Premium","Premium_CCT","Reported_CCT"))))</f>
        <v/>
      </c>
      <c r="K981" t="str">
        <f>IF('Reported Performance Table'!D981="","",IF(J981="LUNA_CCT",VLOOKUP('Reported Performance Table'!D981,'Master List'!$B$45:$E$143,4,FALSE),"Reported_BUG"))</f>
        <v/>
      </c>
      <c r="L981" t="str">
        <f>IF('Reported Performance Table'!D981="","",IF(AND('Reported Performance Table'!$E981="Yes",OR('Reported Performance Table'!$D981='Master List'!$B$45,'Reported Performance Table'!$D981='Master List'!$B$46,'Reported Performance Table'!$D981='Master List'!$B$47,'Reported Performance Table'!$D981='Master List'!$B$49,'Reported Performance Table'!$D981='Master List'!$B$51,'Reported Performance Table'!$D981='Master List'!$B$115,'Reported Performance Table'!$D981='Master List'!$B$118,'Reported Performance Table'!$D981='Master List'!$B$142)),"LUNA_Dimming","Dimming_Capability_and_Range"))</f>
        <v/>
      </c>
    </row>
    <row r="982" spans="1:12" x14ac:dyDescent="0.3">
      <c r="A982" s="49">
        <v>989</v>
      </c>
      <c r="B982" s="50"/>
      <c r="D982" s="21" t="e">
        <f>VLOOKUP('Reported Performance Table'!C982,'Master List'!$B$22:$C$41,2,FALSE)</f>
        <v>#N/A</v>
      </c>
      <c r="E982" t="e">
        <f>VLOOKUP('Reported Performance Table'!D982,'Master List'!$B$45:$C$143,2,FALSE)</f>
        <v>#N/A</v>
      </c>
      <c r="F982" t="e">
        <f>VLOOKUP('Reported Performance Table'!C982,'Master List'!$B$22:$D$42,3,FALSE)</f>
        <v>#N/A</v>
      </c>
      <c r="G982" s="94" t="e">
        <f>VLOOKUP('Reported Performance Table'!B982,'Master List'!$B$11:$D$19,3,FALSE)</f>
        <v>#N/A</v>
      </c>
      <c r="H982" t="e">
        <f t="shared" si="15"/>
        <v>#N/A</v>
      </c>
      <c r="I982" t="e">
        <f>IF(VLOOKUP('Reported Performance Table'!D982,'Master List'!$B$45:$D$143,3,FALSE)="","No",VLOOKUP('Reported Performance Table'!D982,'Master List'!$B$45:$D$143,3,FALSE))</f>
        <v>#N/A</v>
      </c>
      <c r="J982" s="169" t="str">
        <f>IF('Reported Performance Table'!D982="","",
  IF('Reported Performance Table'!E982="Yes",
   IF('Reported Performance Table'!F982="Premium","Premium_LUNA_CCT","LUNA_CCT"),
   IF('Reported Performance Table'!B982="Outdoor Luminaires",
    IF(OR('Reported Performance Table'!D982="Fuel Pump Canopy Luminaires",'Reported Performance Table'!D982="Sports Lighting"),
     IF('Reported Performance Table'!F982="Premium","Premium_Sports_and_Fuel_Pump_CCT", "Sports_and_Fuel_Pump_CCT"),
     IF('Reported Performance Table'!F982="Premium","Premium_Outdoor_CCT","Outdoor_CCT")),
    IF('Reported Performance Table'!F982="Premium","Premium_CCT","Reported_CCT"))))</f>
        <v/>
      </c>
      <c r="K982" t="str">
        <f>IF('Reported Performance Table'!D982="","",IF(J982="LUNA_CCT",VLOOKUP('Reported Performance Table'!D982,'Master List'!$B$45:$E$143,4,FALSE),"Reported_BUG"))</f>
        <v/>
      </c>
      <c r="L982" t="str">
        <f>IF('Reported Performance Table'!D982="","",IF(AND('Reported Performance Table'!$E982="Yes",OR('Reported Performance Table'!$D982='Master List'!$B$45,'Reported Performance Table'!$D982='Master List'!$B$46,'Reported Performance Table'!$D982='Master List'!$B$47,'Reported Performance Table'!$D982='Master List'!$B$49,'Reported Performance Table'!$D982='Master List'!$B$51,'Reported Performance Table'!$D982='Master List'!$B$115,'Reported Performance Table'!$D982='Master List'!$B$118,'Reported Performance Table'!$D982='Master List'!$B$142)),"LUNA_Dimming","Dimming_Capability_and_Range"))</f>
        <v/>
      </c>
    </row>
    <row r="983" spans="1:12" x14ac:dyDescent="0.3">
      <c r="A983" s="49">
        <v>990</v>
      </c>
      <c r="B983" s="50"/>
      <c r="D983" s="21" t="e">
        <f>VLOOKUP('Reported Performance Table'!C983,'Master List'!$B$22:$C$41,2,FALSE)</f>
        <v>#N/A</v>
      </c>
      <c r="E983" t="e">
        <f>VLOOKUP('Reported Performance Table'!D983,'Master List'!$B$45:$C$143,2,FALSE)</f>
        <v>#N/A</v>
      </c>
      <c r="F983" t="e">
        <f>VLOOKUP('Reported Performance Table'!C983,'Master List'!$B$22:$D$42,3,FALSE)</f>
        <v>#N/A</v>
      </c>
      <c r="G983" s="94" t="e">
        <f>VLOOKUP('Reported Performance Table'!B983,'Master List'!$B$11:$D$19,3,FALSE)</f>
        <v>#N/A</v>
      </c>
      <c r="H983" t="e">
        <f t="shared" si="15"/>
        <v>#N/A</v>
      </c>
      <c r="I983" t="e">
        <f>IF(VLOOKUP('Reported Performance Table'!D983,'Master List'!$B$45:$D$143,3,FALSE)="","No",VLOOKUP('Reported Performance Table'!D983,'Master List'!$B$45:$D$143,3,FALSE))</f>
        <v>#N/A</v>
      </c>
      <c r="J983" s="169" t="str">
        <f>IF('Reported Performance Table'!D983="","",
  IF('Reported Performance Table'!E983="Yes",
   IF('Reported Performance Table'!F983="Premium","Premium_LUNA_CCT","LUNA_CCT"),
   IF('Reported Performance Table'!B983="Outdoor Luminaires",
    IF(OR('Reported Performance Table'!D983="Fuel Pump Canopy Luminaires",'Reported Performance Table'!D983="Sports Lighting"),
     IF('Reported Performance Table'!F983="Premium","Premium_Sports_and_Fuel_Pump_CCT", "Sports_and_Fuel_Pump_CCT"),
     IF('Reported Performance Table'!F983="Premium","Premium_Outdoor_CCT","Outdoor_CCT")),
    IF('Reported Performance Table'!F983="Premium","Premium_CCT","Reported_CCT"))))</f>
        <v/>
      </c>
      <c r="K983" t="str">
        <f>IF('Reported Performance Table'!D983="","",IF(J983="LUNA_CCT",VLOOKUP('Reported Performance Table'!D983,'Master List'!$B$45:$E$143,4,FALSE),"Reported_BUG"))</f>
        <v/>
      </c>
      <c r="L983" t="str">
        <f>IF('Reported Performance Table'!D983="","",IF(AND('Reported Performance Table'!$E983="Yes",OR('Reported Performance Table'!$D983='Master List'!$B$45,'Reported Performance Table'!$D983='Master List'!$B$46,'Reported Performance Table'!$D983='Master List'!$B$47,'Reported Performance Table'!$D983='Master List'!$B$49,'Reported Performance Table'!$D983='Master List'!$B$51,'Reported Performance Table'!$D983='Master List'!$B$115,'Reported Performance Table'!$D983='Master List'!$B$118,'Reported Performance Table'!$D983='Master List'!$B$142)),"LUNA_Dimming","Dimming_Capability_and_Range"))</f>
        <v/>
      </c>
    </row>
    <row r="984" spans="1:12" x14ac:dyDescent="0.3">
      <c r="A984" s="49">
        <v>991</v>
      </c>
      <c r="B984" s="50"/>
      <c r="D984" s="21" t="e">
        <f>VLOOKUP('Reported Performance Table'!C984,'Master List'!$B$22:$C$41,2,FALSE)</f>
        <v>#N/A</v>
      </c>
      <c r="E984" t="e">
        <f>VLOOKUP('Reported Performance Table'!D984,'Master List'!$B$45:$C$143,2,FALSE)</f>
        <v>#N/A</v>
      </c>
      <c r="F984" t="e">
        <f>VLOOKUP('Reported Performance Table'!C984,'Master List'!$B$22:$D$42,3,FALSE)</f>
        <v>#N/A</v>
      </c>
      <c r="G984" s="94" t="e">
        <f>VLOOKUP('Reported Performance Table'!B984,'Master List'!$B$11:$D$19,3,FALSE)</f>
        <v>#N/A</v>
      </c>
      <c r="H984" t="e">
        <f t="shared" si="15"/>
        <v>#N/A</v>
      </c>
      <c r="I984" t="e">
        <f>IF(VLOOKUP('Reported Performance Table'!D984,'Master List'!$B$45:$D$143,3,FALSE)="","No",VLOOKUP('Reported Performance Table'!D984,'Master List'!$B$45:$D$143,3,FALSE))</f>
        <v>#N/A</v>
      </c>
      <c r="J984" s="169" t="str">
        <f>IF('Reported Performance Table'!D984="","",
  IF('Reported Performance Table'!E984="Yes",
   IF('Reported Performance Table'!F984="Premium","Premium_LUNA_CCT","LUNA_CCT"),
   IF('Reported Performance Table'!B984="Outdoor Luminaires",
    IF(OR('Reported Performance Table'!D984="Fuel Pump Canopy Luminaires",'Reported Performance Table'!D984="Sports Lighting"),
     IF('Reported Performance Table'!F984="Premium","Premium_Sports_and_Fuel_Pump_CCT", "Sports_and_Fuel_Pump_CCT"),
     IF('Reported Performance Table'!F984="Premium","Premium_Outdoor_CCT","Outdoor_CCT")),
    IF('Reported Performance Table'!F984="Premium","Premium_CCT","Reported_CCT"))))</f>
        <v/>
      </c>
      <c r="K984" t="str">
        <f>IF('Reported Performance Table'!D984="","",IF(J984="LUNA_CCT",VLOOKUP('Reported Performance Table'!D984,'Master List'!$B$45:$E$143,4,FALSE),"Reported_BUG"))</f>
        <v/>
      </c>
      <c r="L984" t="str">
        <f>IF('Reported Performance Table'!D984="","",IF(AND('Reported Performance Table'!$E984="Yes",OR('Reported Performance Table'!$D984='Master List'!$B$45,'Reported Performance Table'!$D984='Master List'!$B$46,'Reported Performance Table'!$D984='Master List'!$B$47,'Reported Performance Table'!$D984='Master List'!$B$49,'Reported Performance Table'!$D984='Master List'!$B$51,'Reported Performance Table'!$D984='Master List'!$B$115,'Reported Performance Table'!$D984='Master List'!$B$118,'Reported Performance Table'!$D984='Master List'!$B$142)),"LUNA_Dimming","Dimming_Capability_and_Range"))</f>
        <v/>
      </c>
    </row>
    <row r="985" spans="1:12" x14ac:dyDescent="0.3">
      <c r="A985" s="49">
        <v>992</v>
      </c>
      <c r="B985" s="50"/>
      <c r="D985" s="21" t="e">
        <f>VLOOKUP('Reported Performance Table'!C985,'Master List'!$B$22:$C$41,2,FALSE)</f>
        <v>#N/A</v>
      </c>
      <c r="E985" t="e">
        <f>VLOOKUP('Reported Performance Table'!D985,'Master List'!$B$45:$C$143,2,FALSE)</f>
        <v>#N/A</v>
      </c>
      <c r="F985" t="e">
        <f>VLOOKUP('Reported Performance Table'!C985,'Master List'!$B$22:$D$42,3,FALSE)</f>
        <v>#N/A</v>
      </c>
      <c r="G985" s="94" t="e">
        <f>VLOOKUP('Reported Performance Table'!B985,'Master List'!$B$11:$D$19,3,FALSE)</f>
        <v>#N/A</v>
      </c>
      <c r="H985" t="e">
        <f t="shared" si="15"/>
        <v>#N/A</v>
      </c>
      <c r="I985" t="e">
        <f>IF(VLOOKUP('Reported Performance Table'!D985,'Master List'!$B$45:$D$143,3,FALSE)="","No",VLOOKUP('Reported Performance Table'!D985,'Master List'!$B$45:$D$143,3,FALSE))</f>
        <v>#N/A</v>
      </c>
      <c r="J985" s="169" t="str">
        <f>IF('Reported Performance Table'!D985="","",
  IF('Reported Performance Table'!E985="Yes",
   IF('Reported Performance Table'!F985="Premium","Premium_LUNA_CCT","LUNA_CCT"),
   IF('Reported Performance Table'!B985="Outdoor Luminaires",
    IF(OR('Reported Performance Table'!D985="Fuel Pump Canopy Luminaires",'Reported Performance Table'!D985="Sports Lighting"),
     IF('Reported Performance Table'!F985="Premium","Premium_Sports_and_Fuel_Pump_CCT", "Sports_and_Fuel_Pump_CCT"),
     IF('Reported Performance Table'!F985="Premium","Premium_Outdoor_CCT","Outdoor_CCT")),
    IF('Reported Performance Table'!F985="Premium","Premium_CCT","Reported_CCT"))))</f>
        <v/>
      </c>
      <c r="K985" t="str">
        <f>IF('Reported Performance Table'!D985="","",IF(J985="LUNA_CCT",VLOOKUP('Reported Performance Table'!D985,'Master List'!$B$45:$E$143,4,FALSE),"Reported_BUG"))</f>
        <v/>
      </c>
      <c r="L985" t="str">
        <f>IF('Reported Performance Table'!D985="","",IF(AND('Reported Performance Table'!$E985="Yes",OR('Reported Performance Table'!$D985='Master List'!$B$45,'Reported Performance Table'!$D985='Master List'!$B$46,'Reported Performance Table'!$D985='Master List'!$B$47,'Reported Performance Table'!$D985='Master List'!$B$49,'Reported Performance Table'!$D985='Master List'!$B$51,'Reported Performance Table'!$D985='Master List'!$B$115,'Reported Performance Table'!$D985='Master List'!$B$118,'Reported Performance Table'!$D985='Master List'!$B$142)),"LUNA_Dimming","Dimming_Capability_and_Range"))</f>
        <v/>
      </c>
    </row>
    <row r="986" spans="1:12" x14ac:dyDescent="0.3">
      <c r="A986" s="49">
        <v>993</v>
      </c>
      <c r="B986" s="50"/>
      <c r="D986" s="21" t="e">
        <f>VLOOKUP('Reported Performance Table'!C986,'Master List'!$B$22:$C$41,2,FALSE)</f>
        <v>#N/A</v>
      </c>
      <c r="E986" t="e">
        <f>VLOOKUP('Reported Performance Table'!D986,'Master List'!$B$45:$C$143,2,FALSE)</f>
        <v>#N/A</v>
      </c>
      <c r="F986" t="e">
        <f>VLOOKUP('Reported Performance Table'!C986,'Master List'!$B$22:$D$42,3,FALSE)</f>
        <v>#N/A</v>
      </c>
      <c r="G986" s="94" t="e">
        <f>VLOOKUP('Reported Performance Table'!B986,'Master List'!$B$11:$D$19,3,FALSE)</f>
        <v>#N/A</v>
      </c>
      <c r="H986" t="e">
        <f t="shared" si="15"/>
        <v>#N/A</v>
      </c>
      <c r="I986" t="e">
        <f>IF(VLOOKUP('Reported Performance Table'!D986,'Master List'!$B$45:$D$143,3,FALSE)="","No",VLOOKUP('Reported Performance Table'!D986,'Master List'!$B$45:$D$143,3,FALSE))</f>
        <v>#N/A</v>
      </c>
      <c r="J986" s="169" t="str">
        <f>IF('Reported Performance Table'!D986="","",
  IF('Reported Performance Table'!E986="Yes",
   IF('Reported Performance Table'!F986="Premium","Premium_LUNA_CCT","LUNA_CCT"),
   IF('Reported Performance Table'!B986="Outdoor Luminaires",
    IF(OR('Reported Performance Table'!D986="Fuel Pump Canopy Luminaires",'Reported Performance Table'!D986="Sports Lighting"),
     IF('Reported Performance Table'!F986="Premium","Premium_Sports_and_Fuel_Pump_CCT", "Sports_and_Fuel_Pump_CCT"),
     IF('Reported Performance Table'!F986="Premium","Premium_Outdoor_CCT","Outdoor_CCT")),
    IF('Reported Performance Table'!F986="Premium","Premium_CCT","Reported_CCT"))))</f>
        <v/>
      </c>
      <c r="K986" t="str">
        <f>IF('Reported Performance Table'!D986="","",IF(J986="LUNA_CCT",VLOOKUP('Reported Performance Table'!D986,'Master List'!$B$45:$E$143,4,FALSE),"Reported_BUG"))</f>
        <v/>
      </c>
      <c r="L986" t="str">
        <f>IF('Reported Performance Table'!D986="","",IF(AND('Reported Performance Table'!$E986="Yes",OR('Reported Performance Table'!$D986='Master List'!$B$45,'Reported Performance Table'!$D986='Master List'!$B$46,'Reported Performance Table'!$D986='Master List'!$B$47,'Reported Performance Table'!$D986='Master List'!$B$49,'Reported Performance Table'!$D986='Master List'!$B$51,'Reported Performance Table'!$D986='Master List'!$B$115,'Reported Performance Table'!$D986='Master List'!$B$118,'Reported Performance Table'!$D986='Master List'!$B$142)),"LUNA_Dimming","Dimming_Capability_and_Range"))</f>
        <v/>
      </c>
    </row>
    <row r="987" spans="1:12" x14ac:dyDescent="0.3">
      <c r="A987" s="49">
        <v>994</v>
      </c>
      <c r="B987" s="50"/>
      <c r="D987" s="21" t="e">
        <f>VLOOKUP('Reported Performance Table'!C987,'Master List'!$B$22:$C$41,2,FALSE)</f>
        <v>#N/A</v>
      </c>
      <c r="E987" t="e">
        <f>VLOOKUP('Reported Performance Table'!D987,'Master List'!$B$45:$C$143,2,FALSE)</f>
        <v>#N/A</v>
      </c>
      <c r="F987" t="e">
        <f>VLOOKUP('Reported Performance Table'!C987,'Master List'!$B$22:$D$42,3,FALSE)</f>
        <v>#N/A</v>
      </c>
      <c r="G987" s="94" t="e">
        <f>VLOOKUP('Reported Performance Table'!B987,'Master List'!$B$11:$D$19,3,FALSE)</f>
        <v>#N/A</v>
      </c>
      <c r="H987" t="e">
        <f t="shared" si="15"/>
        <v>#N/A</v>
      </c>
      <c r="I987" t="e">
        <f>IF(VLOOKUP('Reported Performance Table'!D987,'Master List'!$B$45:$D$143,3,FALSE)="","No",VLOOKUP('Reported Performance Table'!D987,'Master List'!$B$45:$D$143,3,FALSE))</f>
        <v>#N/A</v>
      </c>
      <c r="J987" s="169" t="str">
        <f>IF('Reported Performance Table'!D987="","",
  IF('Reported Performance Table'!E987="Yes",
   IF('Reported Performance Table'!F987="Premium","Premium_LUNA_CCT","LUNA_CCT"),
   IF('Reported Performance Table'!B987="Outdoor Luminaires",
    IF(OR('Reported Performance Table'!D987="Fuel Pump Canopy Luminaires",'Reported Performance Table'!D987="Sports Lighting"),
     IF('Reported Performance Table'!F987="Premium","Premium_Sports_and_Fuel_Pump_CCT", "Sports_and_Fuel_Pump_CCT"),
     IF('Reported Performance Table'!F987="Premium","Premium_Outdoor_CCT","Outdoor_CCT")),
    IF('Reported Performance Table'!F987="Premium","Premium_CCT","Reported_CCT"))))</f>
        <v/>
      </c>
      <c r="K987" t="str">
        <f>IF('Reported Performance Table'!D987="","",IF(J987="LUNA_CCT",VLOOKUP('Reported Performance Table'!D987,'Master List'!$B$45:$E$143,4,FALSE),"Reported_BUG"))</f>
        <v/>
      </c>
      <c r="L987" t="str">
        <f>IF('Reported Performance Table'!D987="","",IF(AND('Reported Performance Table'!$E987="Yes",OR('Reported Performance Table'!$D987='Master List'!$B$45,'Reported Performance Table'!$D987='Master List'!$B$46,'Reported Performance Table'!$D987='Master List'!$B$47,'Reported Performance Table'!$D987='Master List'!$B$49,'Reported Performance Table'!$D987='Master List'!$B$51,'Reported Performance Table'!$D987='Master List'!$B$115,'Reported Performance Table'!$D987='Master List'!$B$118,'Reported Performance Table'!$D987='Master List'!$B$142)),"LUNA_Dimming","Dimming_Capability_and_Range"))</f>
        <v/>
      </c>
    </row>
    <row r="988" spans="1:12" x14ac:dyDescent="0.3">
      <c r="A988" s="49">
        <v>995</v>
      </c>
      <c r="B988" s="50"/>
      <c r="D988" s="21" t="e">
        <f>VLOOKUP('Reported Performance Table'!C988,'Master List'!$B$22:$C$41,2,FALSE)</f>
        <v>#N/A</v>
      </c>
      <c r="E988" t="e">
        <f>VLOOKUP('Reported Performance Table'!D988,'Master List'!$B$45:$C$143,2,FALSE)</f>
        <v>#N/A</v>
      </c>
      <c r="F988" t="e">
        <f>VLOOKUP('Reported Performance Table'!C988,'Master List'!$B$22:$D$42,3,FALSE)</f>
        <v>#N/A</v>
      </c>
      <c r="G988" s="94" t="e">
        <f>VLOOKUP('Reported Performance Table'!B988,'Master List'!$B$11:$D$19,3,FALSE)</f>
        <v>#N/A</v>
      </c>
      <c r="H988" t="e">
        <f t="shared" si="15"/>
        <v>#N/A</v>
      </c>
      <c r="I988" t="e">
        <f>IF(VLOOKUP('Reported Performance Table'!D988,'Master List'!$B$45:$D$143,3,FALSE)="","No",VLOOKUP('Reported Performance Table'!D988,'Master List'!$B$45:$D$143,3,FALSE))</f>
        <v>#N/A</v>
      </c>
      <c r="J988" s="169" t="str">
        <f>IF('Reported Performance Table'!D988="","",
  IF('Reported Performance Table'!E988="Yes",
   IF('Reported Performance Table'!F988="Premium","Premium_LUNA_CCT","LUNA_CCT"),
   IF('Reported Performance Table'!B988="Outdoor Luminaires",
    IF(OR('Reported Performance Table'!D988="Fuel Pump Canopy Luminaires",'Reported Performance Table'!D988="Sports Lighting"),
     IF('Reported Performance Table'!F988="Premium","Premium_Sports_and_Fuel_Pump_CCT", "Sports_and_Fuel_Pump_CCT"),
     IF('Reported Performance Table'!F988="Premium","Premium_Outdoor_CCT","Outdoor_CCT")),
    IF('Reported Performance Table'!F988="Premium","Premium_CCT","Reported_CCT"))))</f>
        <v/>
      </c>
      <c r="K988" t="str">
        <f>IF('Reported Performance Table'!D988="","",IF(J988="LUNA_CCT",VLOOKUP('Reported Performance Table'!D988,'Master List'!$B$45:$E$143,4,FALSE),"Reported_BUG"))</f>
        <v/>
      </c>
      <c r="L988" t="str">
        <f>IF('Reported Performance Table'!D988="","",IF(AND('Reported Performance Table'!$E988="Yes",OR('Reported Performance Table'!$D988='Master List'!$B$45,'Reported Performance Table'!$D988='Master List'!$B$46,'Reported Performance Table'!$D988='Master List'!$B$47,'Reported Performance Table'!$D988='Master List'!$B$49,'Reported Performance Table'!$D988='Master List'!$B$51,'Reported Performance Table'!$D988='Master List'!$B$115,'Reported Performance Table'!$D988='Master List'!$B$118,'Reported Performance Table'!$D988='Master List'!$B$142)),"LUNA_Dimming","Dimming_Capability_and_Range"))</f>
        <v/>
      </c>
    </row>
    <row r="989" spans="1:12" x14ac:dyDescent="0.3">
      <c r="A989" s="49">
        <v>996</v>
      </c>
      <c r="B989" s="50"/>
      <c r="D989" s="21" t="e">
        <f>VLOOKUP('Reported Performance Table'!C989,'Master List'!$B$22:$C$41,2,FALSE)</f>
        <v>#N/A</v>
      </c>
      <c r="E989" t="e">
        <f>VLOOKUP('Reported Performance Table'!D989,'Master List'!$B$45:$C$143,2,FALSE)</f>
        <v>#N/A</v>
      </c>
      <c r="F989" t="e">
        <f>VLOOKUP('Reported Performance Table'!C989,'Master List'!$B$22:$D$42,3,FALSE)</f>
        <v>#N/A</v>
      </c>
      <c r="G989" s="94" t="e">
        <f>VLOOKUP('Reported Performance Table'!B989,'Master List'!$B$11:$D$19,3,FALSE)</f>
        <v>#N/A</v>
      </c>
      <c r="H989" t="e">
        <f t="shared" si="15"/>
        <v>#N/A</v>
      </c>
      <c r="I989" t="e">
        <f>IF(VLOOKUP('Reported Performance Table'!D989,'Master List'!$B$45:$D$143,3,FALSE)="","No",VLOOKUP('Reported Performance Table'!D989,'Master List'!$B$45:$D$143,3,FALSE))</f>
        <v>#N/A</v>
      </c>
      <c r="J989" s="169" t="str">
        <f>IF('Reported Performance Table'!D989="","",
  IF('Reported Performance Table'!E989="Yes",
   IF('Reported Performance Table'!F989="Premium","Premium_LUNA_CCT","LUNA_CCT"),
   IF('Reported Performance Table'!B989="Outdoor Luminaires",
    IF(OR('Reported Performance Table'!D989="Fuel Pump Canopy Luminaires",'Reported Performance Table'!D989="Sports Lighting"),
     IF('Reported Performance Table'!F989="Premium","Premium_Sports_and_Fuel_Pump_CCT", "Sports_and_Fuel_Pump_CCT"),
     IF('Reported Performance Table'!F989="Premium","Premium_Outdoor_CCT","Outdoor_CCT")),
    IF('Reported Performance Table'!F989="Premium","Premium_CCT","Reported_CCT"))))</f>
        <v/>
      </c>
      <c r="K989" t="str">
        <f>IF('Reported Performance Table'!D989="","",IF(J989="LUNA_CCT",VLOOKUP('Reported Performance Table'!D989,'Master List'!$B$45:$E$143,4,FALSE),"Reported_BUG"))</f>
        <v/>
      </c>
      <c r="L989" t="str">
        <f>IF('Reported Performance Table'!D989="","",IF(AND('Reported Performance Table'!$E989="Yes",OR('Reported Performance Table'!$D989='Master List'!$B$45,'Reported Performance Table'!$D989='Master List'!$B$46,'Reported Performance Table'!$D989='Master List'!$B$47,'Reported Performance Table'!$D989='Master List'!$B$49,'Reported Performance Table'!$D989='Master List'!$B$51,'Reported Performance Table'!$D989='Master List'!$B$115,'Reported Performance Table'!$D989='Master List'!$B$118,'Reported Performance Table'!$D989='Master List'!$B$142)),"LUNA_Dimming","Dimming_Capability_and_Range"))</f>
        <v/>
      </c>
    </row>
    <row r="990" spans="1:12" x14ac:dyDescent="0.3">
      <c r="A990" s="49">
        <v>997</v>
      </c>
      <c r="B990" s="50"/>
      <c r="D990" s="21" t="e">
        <f>VLOOKUP('Reported Performance Table'!C990,'Master List'!$B$22:$C$41,2,FALSE)</f>
        <v>#N/A</v>
      </c>
      <c r="E990" t="e">
        <f>VLOOKUP('Reported Performance Table'!D990,'Master List'!$B$45:$C$143,2,FALSE)</f>
        <v>#N/A</v>
      </c>
      <c r="F990" t="e">
        <f>VLOOKUP('Reported Performance Table'!C990,'Master List'!$B$22:$D$42,3,FALSE)</f>
        <v>#N/A</v>
      </c>
      <c r="G990" s="94" t="e">
        <f>VLOOKUP('Reported Performance Table'!B990,'Master List'!$B$11:$D$19,3,FALSE)</f>
        <v>#N/A</v>
      </c>
      <c r="H990" t="e">
        <f t="shared" si="15"/>
        <v>#N/A</v>
      </c>
      <c r="I990" t="e">
        <f>IF(VLOOKUP('Reported Performance Table'!D990,'Master List'!$B$45:$D$143,3,FALSE)="","No",VLOOKUP('Reported Performance Table'!D990,'Master List'!$B$45:$D$143,3,FALSE))</f>
        <v>#N/A</v>
      </c>
      <c r="J990" s="169" t="str">
        <f>IF('Reported Performance Table'!D990="","",
  IF('Reported Performance Table'!E990="Yes",
   IF('Reported Performance Table'!F990="Premium","Premium_LUNA_CCT","LUNA_CCT"),
   IF('Reported Performance Table'!B990="Outdoor Luminaires",
    IF(OR('Reported Performance Table'!D990="Fuel Pump Canopy Luminaires",'Reported Performance Table'!D990="Sports Lighting"),
     IF('Reported Performance Table'!F990="Premium","Premium_Sports_and_Fuel_Pump_CCT", "Sports_and_Fuel_Pump_CCT"),
     IF('Reported Performance Table'!F990="Premium","Premium_Outdoor_CCT","Outdoor_CCT")),
    IF('Reported Performance Table'!F990="Premium","Premium_CCT","Reported_CCT"))))</f>
        <v/>
      </c>
      <c r="K990" t="str">
        <f>IF('Reported Performance Table'!D990="","",IF(J990="LUNA_CCT",VLOOKUP('Reported Performance Table'!D990,'Master List'!$B$45:$E$143,4,FALSE),"Reported_BUG"))</f>
        <v/>
      </c>
      <c r="L990" t="str">
        <f>IF('Reported Performance Table'!D990="","",IF(AND('Reported Performance Table'!$E990="Yes",OR('Reported Performance Table'!$D990='Master List'!$B$45,'Reported Performance Table'!$D990='Master List'!$B$46,'Reported Performance Table'!$D990='Master List'!$B$47,'Reported Performance Table'!$D990='Master List'!$B$49,'Reported Performance Table'!$D990='Master List'!$B$51,'Reported Performance Table'!$D990='Master List'!$B$115,'Reported Performance Table'!$D990='Master List'!$B$118,'Reported Performance Table'!$D990='Master List'!$B$142)),"LUNA_Dimming","Dimming_Capability_and_Range"))</f>
        <v/>
      </c>
    </row>
    <row r="991" spans="1:12" x14ac:dyDescent="0.3">
      <c r="A991" s="49">
        <v>998</v>
      </c>
      <c r="B991" s="50"/>
      <c r="D991" s="21" t="e">
        <f>VLOOKUP('Reported Performance Table'!C991,'Master List'!$B$22:$C$41,2,FALSE)</f>
        <v>#N/A</v>
      </c>
      <c r="E991" t="e">
        <f>VLOOKUP('Reported Performance Table'!D991,'Master List'!$B$45:$C$143,2,FALSE)</f>
        <v>#N/A</v>
      </c>
      <c r="F991" t="e">
        <f>VLOOKUP('Reported Performance Table'!C991,'Master List'!$B$22:$D$42,3,FALSE)</f>
        <v>#N/A</v>
      </c>
      <c r="G991" s="94" t="e">
        <f>VLOOKUP('Reported Performance Table'!B991,'Master List'!$B$11:$D$19,3,FALSE)</f>
        <v>#N/A</v>
      </c>
      <c r="H991" t="e">
        <f t="shared" si="15"/>
        <v>#N/A</v>
      </c>
      <c r="I991" t="e">
        <f>IF(VLOOKUP('Reported Performance Table'!D991,'Master List'!$B$45:$D$143,3,FALSE)="","No",VLOOKUP('Reported Performance Table'!D991,'Master List'!$B$45:$D$143,3,FALSE))</f>
        <v>#N/A</v>
      </c>
      <c r="J991" s="169" t="str">
        <f>IF('Reported Performance Table'!D991="","",
  IF('Reported Performance Table'!E991="Yes",
   IF('Reported Performance Table'!F991="Premium","Premium_LUNA_CCT","LUNA_CCT"),
   IF('Reported Performance Table'!B991="Outdoor Luminaires",
    IF(OR('Reported Performance Table'!D991="Fuel Pump Canopy Luminaires",'Reported Performance Table'!D991="Sports Lighting"),
     IF('Reported Performance Table'!F991="Premium","Premium_Sports_and_Fuel_Pump_CCT", "Sports_and_Fuel_Pump_CCT"),
     IF('Reported Performance Table'!F991="Premium","Premium_Outdoor_CCT","Outdoor_CCT")),
    IF('Reported Performance Table'!F991="Premium","Premium_CCT","Reported_CCT"))))</f>
        <v/>
      </c>
      <c r="K991" t="str">
        <f>IF('Reported Performance Table'!D991="","",IF(J991="LUNA_CCT",VLOOKUP('Reported Performance Table'!D991,'Master List'!$B$45:$E$143,4,FALSE),"Reported_BUG"))</f>
        <v/>
      </c>
      <c r="L991" t="str">
        <f>IF('Reported Performance Table'!D991="","",IF(AND('Reported Performance Table'!$E991="Yes",OR('Reported Performance Table'!$D991='Master List'!$B$45,'Reported Performance Table'!$D991='Master List'!$B$46,'Reported Performance Table'!$D991='Master List'!$B$47,'Reported Performance Table'!$D991='Master List'!$B$49,'Reported Performance Table'!$D991='Master List'!$B$51,'Reported Performance Table'!$D991='Master List'!$B$115,'Reported Performance Table'!$D991='Master List'!$B$118,'Reported Performance Table'!$D991='Master List'!$B$142)),"LUNA_Dimming","Dimming_Capability_and_Range"))</f>
        <v/>
      </c>
    </row>
    <row r="992" spans="1:12" x14ac:dyDescent="0.3">
      <c r="A992" s="49">
        <v>999</v>
      </c>
      <c r="B992" s="50"/>
      <c r="D992" s="21" t="e">
        <f>VLOOKUP('Reported Performance Table'!C992,'Master List'!$B$22:$C$41,2,FALSE)</f>
        <v>#N/A</v>
      </c>
      <c r="E992" t="e">
        <f>VLOOKUP('Reported Performance Table'!D992,'Master List'!$B$45:$C$143,2,FALSE)</f>
        <v>#N/A</v>
      </c>
      <c r="F992" t="e">
        <f>VLOOKUP('Reported Performance Table'!C992,'Master List'!$B$22:$D$42,3,FALSE)</f>
        <v>#N/A</v>
      </c>
      <c r="G992" s="94" t="e">
        <f>VLOOKUP('Reported Performance Table'!B992,'Master List'!$B$11:$D$19,3,FALSE)</f>
        <v>#N/A</v>
      </c>
      <c r="H992" t="e">
        <f t="shared" si="15"/>
        <v>#N/A</v>
      </c>
      <c r="I992" t="e">
        <f>IF(VLOOKUP('Reported Performance Table'!D992,'Master List'!$B$45:$D$143,3,FALSE)="","No",VLOOKUP('Reported Performance Table'!D992,'Master List'!$B$45:$D$143,3,FALSE))</f>
        <v>#N/A</v>
      </c>
      <c r="J992" s="169" t="str">
        <f>IF('Reported Performance Table'!D992="","",
  IF('Reported Performance Table'!E992="Yes",
   IF('Reported Performance Table'!F992="Premium","Premium_LUNA_CCT","LUNA_CCT"),
   IF('Reported Performance Table'!B992="Outdoor Luminaires",
    IF(OR('Reported Performance Table'!D992="Fuel Pump Canopy Luminaires",'Reported Performance Table'!D992="Sports Lighting"),
     IF('Reported Performance Table'!F992="Premium","Premium_Sports_and_Fuel_Pump_CCT", "Sports_and_Fuel_Pump_CCT"),
     IF('Reported Performance Table'!F992="Premium","Premium_Outdoor_CCT","Outdoor_CCT")),
    IF('Reported Performance Table'!F992="Premium","Premium_CCT","Reported_CCT"))))</f>
        <v/>
      </c>
      <c r="K992" t="str">
        <f>IF('Reported Performance Table'!D992="","",IF(J992="LUNA_CCT",VLOOKUP('Reported Performance Table'!D992,'Master List'!$B$45:$E$143,4,FALSE),"Reported_BUG"))</f>
        <v/>
      </c>
      <c r="L992" t="str">
        <f>IF('Reported Performance Table'!D992="","",IF(AND('Reported Performance Table'!$E992="Yes",OR('Reported Performance Table'!$D992='Master List'!$B$45,'Reported Performance Table'!$D992='Master List'!$B$46,'Reported Performance Table'!$D992='Master List'!$B$47,'Reported Performance Table'!$D992='Master List'!$B$49,'Reported Performance Table'!$D992='Master List'!$B$51,'Reported Performance Table'!$D992='Master List'!$B$115,'Reported Performance Table'!$D992='Master List'!$B$118,'Reported Performance Table'!$D992='Master List'!$B$142)),"LUNA_Dimming","Dimming_Capability_and_Range"))</f>
        <v/>
      </c>
    </row>
    <row r="993" spans="1:12" x14ac:dyDescent="0.3">
      <c r="A993" s="49">
        <v>1000</v>
      </c>
      <c r="B993" s="50"/>
      <c r="D993" s="21" t="e">
        <f>VLOOKUP('Reported Performance Table'!C993,'Master List'!$B$22:$C$41,2,FALSE)</f>
        <v>#N/A</v>
      </c>
      <c r="E993" t="e">
        <f>VLOOKUP('Reported Performance Table'!D993,'Master List'!$B$45:$C$143,2,FALSE)</f>
        <v>#N/A</v>
      </c>
      <c r="F993" t="e">
        <f>VLOOKUP('Reported Performance Table'!C993,'Master List'!$B$22:$D$42,3,FALSE)</f>
        <v>#N/A</v>
      </c>
      <c r="G993" s="94" t="e">
        <f>VLOOKUP('Reported Performance Table'!B993,'Master List'!$B$11:$D$19,3,FALSE)</f>
        <v>#N/A</v>
      </c>
      <c r="H993" t="e">
        <f t="shared" si="15"/>
        <v>#N/A</v>
      </c>
      <c r="I993" t="e">
        <f>IF(VLOOKUP('Reported Performance Table'!D993,'Master List'!$B$45:$D$143,3,FALSE)="","No",VLOOKUP('Reported Performance Table'!D993,'Master List'!$B$45:$D$143,3,FALSE))</f>
        <v>#N/A</v>
      </c>
      <c r="J993" s="169" t="str">
        <f>IF('Reported Performance Table'!D993="","",
  IF('Reported Performance Table'!E993="Yes",
   IF('Reported Performance Table'!F993="Premium","Premium_LUNA_CCT","LUNA_CCT"),
   IF('Reported Performance Table'!B993="Outdoor Luminaires",
    IF(OR('Reported Performance Table'!D993="Fuel Pump Canopy Luminaires",'Reported Performance Table'!D993="Sports Lighting"),
     IF('Reported Performance Table'!F993="Premium","Premium_Sports_and_Fuel_Pump_CCT", "Sports_and_Fuel_Pump_CCT"),
     IF('Reported Performance Table'!F993="Premium","Premium_Outdoor_CCT","Outdoor_CCT")),
    IF('Reported Performance Table'!F993="Premium","Premium_CCT","Reported_CCT"))))</f>
        <v/>
      </c>
      <c r="K993" t="str">
        <f>IF('Reported Performance Table'!D993="","",IF(J993="LUNA_CCT",VLOOKUP('Reported Performance Table'!D993,'Master List'!$B$45:$E$143,4,FALSE),"Reported_BUG"))</f>
        <v/>
      </c>
      <c r="L993" t="str">
        <f>IF('Reported Performance Table'!D993="","",IF(AND('Reported Performance Table'!$E993="Yes",OR('Reported Performance Table'!$D993='Master List'!$B$45,'Reported Performance Table'!$D993='Master List'!$B$46,'Reported Performance Table'!$D993='Master List'!$B$47,'Reported Performance Table'!$D993='Master List'!$B$49,'Reported Performance Table'!$D993='Master List'!$B$51,'Reported Performance Table'!$D993='Master List'!$B$115,'Reported Performance Table'!$D993='Master List'!$B$118,'Reported Performance Table'!$D993='Master List'!$B$142)),"LUNA_Dimming","Dimming_Capability_and_Range"))</f>
        <v/>
      </c>
    </row>
    <row r="994" spans="1:12" x14ac:dyDescent="0.3">
      <c r="A994" s="49">
        <v>1001</v>
      </c>
      <c r="B994" s="50"/>
      <c r="D994" s="21" t="e">
        <f>VLOOKUP('Reported Performance Table'!C994,'Master List'!$B$22:$C$41,2,FALSE)</f>
        <v>#N/A</v>
      </c>
      <c r="E994" t="e">
        <f>VLOOKUP('Reported Performance Table'!D994,'Master List'!$B$45:$C$143,2,FALSE)</f>
        <v>#N/A</v>
      </c>
      <c r="F994" t="e">
        <f>VLOOKUP('Reported Performance Table'!C994,'Master List'!$B$22:$D$42,3,FALSE)</f>
        <v>#N/A</v>
      </c>
      <c r="G994" s="94" t="e">
        <f>VLOOKUP('Reported Performance Table'!B994,'Master List'!$B$11:$D$19,3,FALSE)</f>
        <v>#N/A</v>
      </c>
      <c r="H994" t="e">
        <f t="shared" si="15"/>
        <v>#N/A</v>
      </c>
      <c r="I994" t="e">
        <f>IF(VLOOKUP('Reported Performance Table'!D994,'Master List'!$B$45:$D$143,3,FALSE)="","No",VLOOKUP('Reported Performance Table'!D994,'Master List'!$B$45:$D$143,3,FALSE))</f>
        <v>#N/A</v>
      </c>
      <c r="J994" s="169" t="str">
        <f>IF('Reported Performance Table'!D994="","",
  IF('Reported Performance Table'!E994="Yes",
   IF('Reported Performance Table'!F994="Premium","Premium_LUNA_CCT","LUNA_CCT"),
   IF('Reported Performance Table'!B994="Outdoor Luminaires",
    IF(OR('Reported Performance Table'!D994="Fuel Pump Canopy Luminaires",'Reported Performance Table'!D994="Sports Lighting"),
     IF('Reported Performance Table'!F994="Premium","Premium_Sports_and_Fuel_Pump_CCT", "Sports_and_Fuel_Pump_CCT"),
     IF('Reported Performance Table'!F994="Premium","Premium_Outdoor_CCT","Outdoor_CCT")),
    IF('Reported Performance Table'!F994="Premium","Premium_CCT","Reported_CCT"))))</f>
        <v/>
      </c>
      <c r="K994" t="str">
        <f>IF('Reported Performance Table'!D994="","",IF(J994="LUNA_CCT",VLOOKUP('Reported Performance Table'!D994,'Master List'!$B$45:$E$143,4,FALSE),"Reported_BUG"))</f>
        <v/>
      </c>
      <c r="L994" t="str">
        <f>IF('Reported Performance Table'!D994="","",IF(AND('Reported Performance Table'!$E994="Yes",OR('Reported Performance Table'!$D994='Master List'!$B$45,'Reported Performance Table'!$D994='Master List'!$B$46,'Reported Performance Table'!$D994='Master List'!$B$47,'Reported Performance Table'!$D994='Master List'!$B$49,'Reported Performance Table'!$D994='Master List'!$B$51,'Reported Performance Table'!$D994='Master List'!$B$115,'Reported Performance Table'!$D994='Master List'!$B$118,'Reported Performance Table'!$D994='Master List'!$B$142)),"LUNA_Dimming","Dimming_Capability_and_Range"))</f>
        <v/>
      </c>
    </row>
    <row r="995" spans="1:12" x14ac:dyDescent="0.3">
      <c r="A995" s="49">
        <v>1002</v>
      </c>
      <c r="B995" s="50"/>
      <c r="D995" s="21" t="e">
        <f>VLOOKUP('Reported Performance Table'!C995,'Master List'!$B$22:$C$41,2,FALSE)</f>
        <v>#N/A</v>
      </c>
      <c r="E995" t="e">
        <f>VLOOKUP('Reported Performance Table'!D995,'Master List'!$B$45:$C$143,2,FALSE)</f>
        <v>#N/A</v>
      </c>
      <c r="F995" t="e">
        <f>VLOOKUP('Reported Performance Table'!C995,'Master List'!$B$22:$D$42,3,FALSE)</f>
        <v>#N/A</v>
      </c>
      <c r="G995" s="94" t="e">
        <f>VLOOKUP('Reported Performance Table'!B995,'Master List'!$B$11:$D$19,3,FALSE)</f>
        <v>#N/A</v>
      </c>
      <c r="H995" t="e">
        <f t="shared" si="15"/>
        <v>#N/A</v>
      </c>
      <c r="I995" t="e">
        <f>IF(VLOOKUP('Reported Performance Table'!D995,'Master List'!$B$45:$D$143,3,FALSE)="","No",VLOOKUP('Reported Performance Table'!D995,'Master List'!$B$45:$D$143,3,FALSE))</f>
        <v>#N/A</v>
      </c>
      <c r="J995" s="169" t="str">
        <f>IF('Reported Performance Table'!D995="","",
  IF('Reported Performance Table'!E995="Yes",
   IF('Reported Performance Table'!F995="Premium","Premium_LUNA_CCT","LUNA_CCT"),
   IF('Reported Performance Table'!B995="Outdoor Luminaires",
    IF(OR('Reported Performance Table'!D995="Fuel Pump Canopy Luminaires",'Reported Performance Table'!D995="Sports Lighting"),
     IF('Reported Performance Table'!F995="Premium","Premium_Sports_and_Fuel_Pump_CCT", "Sports_and_Fuel_Pump_CCT"),
     IF('Reported Performance Table'!F995="Premium","Premium_Outdoor_CCT","Outdoor_CCT")),
    IF('Reported Performance Table'!F995="Premium","Premium_CCT","Reported_CCT"))))</f>
        <v/>
      </c>
      <c r="K995" t="str">
        <f>IF('Reported Performance Table'!D995="","",IF(J995="LUNA_CCT",VLOOKUP('Reported Performance Table'!D995,'Master List'!$B$45:$E$143,4,FALSE),"Reported_BUG"))</f>
        <v/>
      </c>
      <c r="L995" t="str">
        <f>IF('Reported Performance Table'!D995="","",IF(AND('Reported Performance Table'!$E995="Yes",OR('Reported Performance Table'!$D995='Master List'!$B$45,'Reported Performance Table'!$D995='Master List'!$B$46,'Reported Performance Table'!$D995='Master List'!$B$47,'Reported Performance Table'!$D995='Master List'!$B$49,'Reported Performance Table'!$D995='Master List'!$B$51,'Reported Performance Table'!$D995='Master List'!$B$115,'Reported Performance Table'!$D995='Master List'!$B$118,'Reported Performance Table'!$D995='Master List'!$B$142)),"LUNA_Dimming","Dimming_Capability_and_Range"))</f>
        <v/>
      </c>
    </row>
    <row r="996" spans="1:12" x14ac:dyDescent="0.3">
      <c r="A996" s="49">
        <v>1003</v>
      </c>
      <c r="B996" s="50"/>
      <c r="D996" s="21" t="e">
        <f>VLOOKUP('Reported Performance Table'!C996,'Master List'!$B$22:$C$41,2,FALSE)</f>
        <v>#N/A</v>
      </c>
      <c r="E996" t="e">
        <f>VLOOKUP('Reported Performance Table'!D996,'Master List'!$B$45:$C$143,2,FALSE)</f>
        <v>#N/A</v>
      </c>
      <c r="F996" t="e">
        <f>VLOOKUP('Reported Performance Table'!C996,'Master List'!$B$22:$D$42,3,FALSE)</f>
        <v>#N/A</v>
      </c>
      <c r="G996" s="94" t="e">
        <f>VLOOKUP('Reported Performance Table'!B996,'Master List'!$B$11:$D$19,3,FALSE)</f>
        <v>#N/A</v>
      </c>
      <c r="H996" t="e">
        <f t="shared" si="15"/>
        <v>#N/A</v>
      </c>
      <c r="I996" t="e">
        <f>IF(VLOOKUP('Reported Performance Table'!D996,'Master List'!$B$45:$D$143,3,FALSE)="","No",VLOOKUP('Reported Performance Table'!D996,'Master List'!$B$45:$D$143,3,FALSE))</f>
        <v>#N/A</v>
      </c>
      <c r="J996" s="169" t="str">
        <f>IF('Reported Performance Table'!D996="","",
  IF('Reported Performance Table'!E996="Yes",
   IF('Reported Performance Table'!F996="Premium","Premium_LUNA_CCT","LUNA_CCT"),
   IF('Reported Performance Table'!B996="Outdoor Luminaires",
    IF(OR('Reported Performance Table'!D996="Fuel Pump Canopy Luminaires",'Reported Performance Table'!D996="Sports Lighting"),
     IF('Reported Performance Table'!F996="Premium","Premium_Sports_and_Fuel_Pump_CCT", "Sports_and_Fuel_Pump_CCT"),
     IF('Reported Performance Table'!F996="Premium","Premium_Outdoor_CCT","Outdoor_CCT")),
    IF('Reported Performance Table'!F996="Premium","Premium_CCT","Reported_CCT"))))</f>
        <v/>
      </c>
      <c r="K996" t="str">
        <f>IF('Reported Performance Table'!D996="","",IF(J996="LUNA_CCT",VLOOKUP('Reported Performance Table'!D996,'Master List'!$B$45:$E$143,4,FALSE),"Reported_BUG"))</f>
        <v/>
      </c>
      <c r="L996" t="str">
        <f>IF('Reported Performance Table'!D996="","",IF(AND('Reported Performance Table'!$E996="Yes",OR('Reported Performance Table'!$D996='Master List'!$B$45,'Reported Performance Table'!$D996='Master List'!$B$46,'Reported Performance Table'!$D996='Master List'!$B$47,'Reported Performance Table'!$D996='Master List'!$B$49,'Reported Performance Table'!$D996='Master List'!$B$51,'Reported Performance Table'!$D996='Master List'!$B$115,'Reported Performance Table'!$D996='Master List'!$B$118,'Reported Performance Table'!$D996='Master List'!$B$142)),"LUNA_Dimming","Dimming_Capability_and_Range"))</f>
        <v/>
      </c>
    </row>
    <row r="997" spans="1:12" x14ac:dyDescent="0.3">
      <c r="A997" s="49">
        <v>1004</v>
      </c>
      <c r="B997" s="50"/>
      <c r="D997" s="21" t="e">
        <f>VLOOKUP('Reported Performance Table'!C997,'Master List'!$B$22:$C$41,2,FALSE)</f>
        <v>#N/A</v>
      </c>
      <c r="E997" t="e">
        <f>VLOOKUP('Reported Performance Table'!D997,'Master List'!$B$45:$C$143,2,FALSE)</f>
        <v>#N/A</v>
      </c>
      <c r="F997" t="e">
        <f>VLOOKUP('Reported Performance Table'!C997,'Master List'!$B$22:$D$42,3,FALSE)</f>
        <v>#N/A</v>
      </c>
      <c r="G997" s="94" t="e">
        <f>VLOOKUP('Reported Performance Table'!B997,'Master List'!$B$11:$D$19,3,FALSE)</f>
        <v>#N/A</v>
      </c>
      <c r="H997" t="e">
        <f t="shared" si="15"/>
        <v>#N/A</v>
      </c>
      <c r="I997" t="e">
        <f>IF(VLOOKUP('Reported Performance Table'!D997,'Master List'!$B$45:$D$143,3,FALSE)="","No",VLOOKUP('Reported Performance Table'!D997,'Master List'!$B$45:$D$143,3,FALSE))</f>
        <v>#N/A</v>
      </c>
      <c r="J997" s="169" t="str">
        <f>IF('Reported Performance Table'!D997="","",
  IF('Reported Performance Table'!E997="Yes",
   IF('Reported Performance Table'!F997="Premium","Premium_LUNA_CCT","LUNA_CCT"),
   IF('Reported Performance Table'!B997="Outdoor Luminaires",
    IF(OR('Reported Performance Table'!D997="Fuel Pump Canopy Luminaires",'Reported Performance Table'!D997="Sports Lighting"),
     IF('Reported Performance Table'!F997="Premium","Premium_Sports_and_Fuel_Pump_CCT", "Sports_and_Fuel_Pump_CCT"),
     IF('Reported Performance Table'!F997="Premium","Premium_Outdoor_CCT","Outdoor_CCT")),
    IF('Reported Performance Table'!F997="Premium","Premium_CCT","Reported_CCT"))))</f>
        <v/>
      </c>
      <c r="K997" t="str">
        <f>IF('Reported Performance Table'!D997="","",IF(J997="LUNA_CCT",VLOOKUP('Reported Performance Table'!D997,'Master List'!$B$45:$E$143,4,FALSE),"Reported_BUG"))</f>
        <v/>
      </c>
      <c r="L997" t="str">
        <f>IF('Reported Performance Table'!D997="","",IF(AND('Reported Performance Table'!$E997="Yes",OR('Reported Performance Table'!$D997='Master List'!$B$45,'Reported Performance Table'!$D997='Master List'!$B$46,'Reported Performance Table'!$D997='Master List'!$B$47,'Reported Performance Table'!$D997='Master List'!$B$49,'Reported Performance Table'!$D997='Master List'!$B$51,'Reported Performance Table'!$D997='Master List'!$B$115,'Reported Performance Table'!$D997='Master List'!$B$118,'Reported Performance Table'!$D997='Master List'!$B$142)),"LUNA_Dimming","Dimming_Capability_and_Range"))</f>
        <v/>
      </c>
    </row>
    <row r="998" spans="1:12" x14ac:dyDescent="0.3">
      <c r="A998" s="49">
        <v>1005</v>
      </c>
      <c r="B998" s="50"/>
      <c r="D998" s="21" t="e">
        <f>VLOOKUP('Reported Performance Table'!C998,'Master List'!$B$22:$C$41,2,FALSE)</f>
        <v>#N/A</v>
      </c>
      <c r="E998" t="e">
        <f>VLOOKUP('Reported Performance Table'!D998,'Master List'!$B$45:$C$143,2,FALSE)</f>
        <v>#N/A</v>
      </c>
      <c r="F998" t="e">
        <f>VLOOKUP('Reported Performance Table'!C998,'Master List'!$B$22:$D$42,3,FALSE)</f>
        <v>#N/A</v>
      </c>
      <c r="G998" s="94" t="e">
        <f>VLOOKUP('Reported Performance Table'!B998,'Master List'!$B$11:$D$19,3,FALSE)</f>
        <v>#N/A</v>
      </c>
      <c r="H998" t="e">
        <f t="shared" si="15"/>
        <v>#N/A</v>
      </c>
      <c r="I998" t="e">
        <f>IF(VLOOKUP('Reported Performance Table'!D998,'Master List'!$B$45:$D$143,3,FALSE)="","No",VLOOKUP('Reported Performance Table'!D998,'Master List'!$B$45:$D$143,3,FALSE))</f>
        <v>#N/A</v>
      </c>
      <c r="J998" s="169" t="str">
        <f>IF('Reported Performance Table'!D998="","",
  IF('Reported Performance Table'!E998="Yes",
   IF('Reported Performance Table'!F998="Premium","Premium_LUNA_CCT","LUNA_CCT"),
   IF('Reported Performance Table'!B998="Outdoor Luminaires",
    IF(OR('Reported Performance Table'!D998="Fuel Pump Canopy Luminaires",'Reported Performance Table'!D998="Sports Lighting"),
     IF('Reported Performance Table'!F998="Premium","Premium_Sports_and_Fuel_Pump_CCT", "Sports_and_Fuel_Pump_CCT"),
     IF('Reported Performance Table'!F998="Premium","Premium_Outdoor_CCT","Outdoor_CCT")),
    IF('Reported Performance Table'!F998="Premium","Premium_CCT","Reported_CCT"))))</f>
        <v/>
      </c>
      <c r="K998" t="str">
        <f>IF('Reported Performance Table'!D998="","",IF(J998="LUNA_CCT",VLOOKUP('Reported Performance Table'!D998,'Master List'!$B$45:$E$143,4,FALSE),"Reported_BUG"))</f>
        <v/>
      </c>
      <c r="L998" t="str">
        <f>IF('Reported Performance Table'!D998="","",IF(AND('Reported Performance Table'!$E998="Yes",OR('Reported Performance Table'!$D998='Master List'!$B$45,'Reported Performance Table'!$D998='Master List'!$B$46,'Reported Performance Table'!$D998='Master List'!$B$47,'Reported Performance Table'!$D998='Master List'!$B$49,'Reported Performance Table'!$D998='Master List'!$B$51,'Reported Performance Table'!$D998='Master List'!$B$115,'Reported Performance Table'!$D998='Master List'!$B$118,'Reported Performance Table'!$D998='Master List'!$B$142)),"LUNA_Dimming","Dimming_Capability_and_Range"))</f>
        <v/>
      </c>
    </row>
    <row r="999" spans="1:12" x14ac:dyDescent="0.3">
      <c r="A999" s="49">
        <v>1006</v>
      </c>
      <c r="B999" s="50"/>
      <c r="D999" s="21" t="e">
        <f>VLOOKUP('Reported Performance Table'!C999,'Master List'!$B$22:$C$41,2,FALSE)</f>
        <v>#N/A</v>
      </c>
      <c r="E999" t="e">
        <f>VLOOKUP('Reported Performance Table'!D999,'Master List'!$B$45:$C$143,2,FALSE)</f>
        <v>#N/A</v>
      </c>
      <c r="F999" t="e">
        <f>VLOOKUP('Reported Performance Table'!C999,'Master List'!$B$22:$D$42,3,FALSE)</f>
        <v>#N/A</v>
      </c>
      <c r="G999" s="94" t="e">
        <f>VLOOKUP('Reported Performance Table'!B999,'Master List'!$B$11:$D$19,3,FALSE)</f>
        <v>#N/A</v>
      </c>
      <c r="H999" t="e">
        <f t="shared" si="15"/>
        <v>#N/A</v>
      </c>
      <c r="I999" t="e">
        <f>IF(VLOOKUP('Reported Performance Table'!D999,'Master List'!$B$45:$D$143,3,FALSE)="","No",VLOOKUP('Reported Performance Table'!D999,'Master List'!$B$45:$D$143,3,FALSE))</f>
        <v>#N/A</v>
      </c>
      <c r="J999" s="169" t="str">
        <f>IF('Reported Performance Table'!D999="","",
  IF('Reported Performance Table'!E999="Yes",
   IF('Reported Performance Table'!F999="Premium","Premium_LUNA_CCT","LUNA_CCT"),
   IF('Reported Performance Table'!B999="Outdoor Luminaires",
    IF(OR('Reported Performance Table'!D999="Fuel Pump Canopy Luminaires",'Reported Performance Table'!D999="Sports Lighting"),
     IF('Reported Performance Table'!F999="Premium","Premium_Sports_and_Fuel_Pump_CCT", "Sports_and_Fuel_Pump_CCT"),
     IF('Reported Performance Table'!F999="Premium","Premium_Outdoor_CCT","Outdoor_CCT")),
    IF('Reported Performance Table'!F999="Premium","Premium_CCT","Reported_CCT"))))</f>
        <v/>
      </c>
      <c r="K999" t="str">
        <f>IF('Reported Performance Table'!D999="","",IF(J999="LUNA_CCT",VLOOKUP('Reported Performance Table'!D999,'Master List'!$B$45:$E$143,4,FALSE),"Reported_BUG"))</f>
        <v/>
      </c>
      <c r="L999" t="str">
        <f>IF('Reported Performance Table'!D999="","",IF(AND('Reported Performance Table'!$E999="Yes",OR('Reported Performance Table'!$D999='Master List'!$B$45,'Reported Performance Table'!$D999='Master List'!$B$46,'Reported Performance Table'!$D999='Master List'!$B$47,'Reported Performance Table'!$D999='Master List'!$B$49,'Reported Performance Table'!$D999='Master List'!$B$51,'Reported Performance Table'!$D999='Master List'!$B$115,'Reported Performance Table'!$D999='Master List'!$B$118,'Reported Performance Table'!$D999='Master List'!$B$142)),"LUNA_Dimming","Dimming_Capability_and_Range"))</f>
        <v/>
      </c>
    </row>
    <row r="1000" spans="1:12" x14ac:dyDescent="0.3">
      <c r="A1000" s="49">
        <v>1007</v>
      </c>
      <c r="B1000" s="50"/>
      <c r="D1000" s="21" t="e">
        <f>VLOOKUP('Reported Performance Table'!C1000,'Master List'!$B$22:$C$41,2,FALSE)</f>
        <v>#N/A</v>
      </c>
      <c r="E1000" t="e">
        <f>VLOOKUP('Reported Performance Table'!D1000,'Master List'!$B$45:$C$143,2,FALSE)</f>
        <v>#N/A</v>
      </c>
      <c r="F1000" t="e">
        <f>VLOOKUP('Reported Performance Table'!C1000,'Master List'!$B$22:$D$42,3,FALSE)</f>
        <v>#N/A</v>
      </c>
      <c r="G1000" s="94" t="e">
        <f>VLOOKUP('Reported Performance Table'!B1000,'Master List'!$B$11:$D$19,3,FALSE)</f>
        <v>#N/A</v>
      </c>
      <c r="H1000" t="e">
        <f t="shared" si="15"/>
        <v>#N/A</v>
      </c>
      <c r="I1000" t="e">
        <f>IF(VLOOKUP('Reported Performance Table'!D1000,'Master List'!$B$45:$D$143,3,FALSE)="","No",VLOOKUP('Reported Performance Table'!D1000,'Master List'!$B$45:$D$143,3,FALSE))</f>
        <v>#N/A</v>
      </c>
      <c r="J1000" s="169" t="str">
        <f>IF('Reported Performance Table'!D1000="","",
  IF('Reported Performance Table'!E1000="Yes",
   IF('Reported Performance Table'!F1000="Premium","Premium_LUNA_CCT","LUNA_CCT"),
   IF('Reported Performance Table'!B1000="Outdoor Luminaires",
    IF(OR('Reported Performance Table'!D1000="Fuel Pump Canopy Luminaires",'Reported Performance Table'!D1000="Sports Lighting"),
     IF('Reported Performance Table'!F1000="Premium","Premium_Sports_and_Fuel_Pump_CCT", "Sports_and_Fuel_Pump_CCT"),
     IF('Reported Performance Table'!F1000="Premium","Premium_Outdoor_CCT","Outdoor_CCT")),
    IF('Reported Performance Table'!F1000="Premium","Premium_CCT","Reported_CCT"))))</f>
        <v/>
      </c>
      <c r="K1000" t="str">
        <f>IF('Reported Performance Table'!D1000="","",IF(J1000="LUNA_CCT",VLOOKUP('Reported Performance Table'!D1000,'Master List'!$B$45:$E$143,4,FALSE),"Reported_BUG"))</f>
        <v/>
      </c>
      <c r="L1000" t="str">
        <f>IF('Reported Performance Table'!D1000="","",IF(AND('Reported Performance Table'!$E1000="Yes",OR('Reported Performance Table'!$D1000='Master List'!$B$45,'Reported Performance Table'!$D1000='Master List'!$B$46,'Reported Performance Table'!$D1000='Master List'!$B$47,'Reported Performance Table'!$D1000='Master List'!$B$49,'Reported Performance Table'!$D1000='Master List'!$B$51,'Reported Performance Table'!$D1000='Master List'!$B$115,'Reported Performance Table'!$D1000='Master List'!$B$118,'Reported Performance Table'!$D1000='Master List'!$B$142)),"LUNA_Dimming","Dimming_Capability_and_Range"))</f>
        <v/>
      </c>
    </row>
    <row r="1001" spans="1:12" x14ac:dyDescent="0.3">
      <c r="A1001" s="49">
        <v>1008</v>
      </c>
      <c r="B1001" s="50"/>
      <c r="D1001" s="21" t="e">
        <f>VLOOKUP('Reported Performance Table'!C1001,'Master List'!$B$22:$C$41,2,FALSE)</f>
        <v>#N/A</v>
      </c>
      <c r="E1001" t="e">
        <f>VLOOKUP('Reported Performance Table'!D1001,'Master List'!$B$45:$C$143,2,FALSE)</f>
        <v>#N/A</v>
      </c>
      <c r="F1001" t="e">
        <f>VLOOKUP('Reported Performance Table'!C1001,'Master List'!$B$22:$D$42,3,FALSE)</f>
        <v>#N/A</v>
      </c>
      <c r="G1001" s="94" t="e">
        <f>VLOOKUP('Reported Performance Table'!B1001,'Master List'!$B$11:$D$19,3,FALSE)</f>
        <v>#N/A</v>
      </c>
      <c r="H1001" t="e">
        <f t="shared" si="15"/>
        <v>#N/A</v>
      </c>
      <c r="I1001" t="e">
        <f>IF(VLOOKUP('Reported Performance Table'!D1001,'Master List'!$B$45:$D$143,3,FALSE)="","No",VLOOKUP('Reported Performance Table'!D1001,'Master List'!$B$45:$D$143,3,FALSE))</f>
        <v>#N/A</v>
      </c>
      <c r="J1001" s="169" t="str">
        <f>IF('Reported Performance Table'!D1001="","",
  IF('Reported Performance Table'!E1001="Yes",
   IF('Reported Performance Table'!F1001="Premium","Premium_LUNA_CCT","LUNA_CCT"),
   IF('Reported Performance Table'!B1001="Outdoor Luminaires",
    IF(OR('Reported Performance Table'!D1001="Fuel Pump Canopy Luminaires",'Reported Performance Table'!D1001="Sports Lighting"),
     IF('Reported Performance Table'!F1001="Premium","Premium_Sports_and_Fuel_Pump_CCT", "Sports_and_Fuel_Pump_CCT"),
     IF('Reported Performance Table'!F1001="Premium","Premium_Outdoor_CCT","Outdoor_CCT")),
    IF('Reported Performance Table'!F1001="Premium","Premium_CCT","Reported_CCT"))))</f>
        <v/>
      </c>
      <c r="K1001" t="str">
        <f>IF('Reported Performance Table'!D1001="","",IF(J1001="LUNA_CCT",VLOOKUP('Reported Performance Table'!D1001,'Master List'!$B$45:$E$143,4,FALSE),"Reported_BUG"))</f>
        <v/>
      </c>
      <c r="L1001" t="str">
        <f>IF('Reported Performance Table'!D1001="","",IF(AND('Reported Performance Table'!$E1001="Yes",OR('Reported Performance Table'!$D1001='Master List'!$B$45,'Reported Performance Table'!$D1001='Master List'!$B$46,'Reported Performance Table'!$D1001='Master List'!$B$47,'Reported Performance Table'!$D1001='Master List'!$B$49,'Reported Performance Table'!$D1001='Master List'!$B$51,'Reported Performance Table'!$D1001='Master List'!$B$115,'Reported Performance Table'!$D1001='Master List'!$B$118,'Reported Performance Table'!$D1001='Master List'!$B$142)),"LUNA_Dimming","Dimming_Capability_and_Range"))</f>
        <v/>
      </c>
    </row>
    <row r="1002" spans="1:12" x14ac:dyDescent="0.3">
      <c r="A1002" s="49">
        <v>1009</v>
      </c>
      <c r="B1002" s="50"/>
      <c r="D1002" s="21" t="e">
        <f>VLOOKUP('Reported Performance Table'!C1002,'Master List'!$B$22:$C$41,2,FALSE)</f>
        <v>#N/A</v>
      </c>
      <c r="E1002" t="e">
        <f>VLOOKUP('Reported Performance Table'!D1002,'Master List'!$B$45:$C$143,2,FALSE)</f>
        <v>#N/A</v>
      </c>
      <c r="F1002" t="e">
        <f>VLOOKUP('Reported Performance Table'!C1002,'Master List'!$B$22:$D$42,3,FALSE)</f>
        <v>#N/A</v>
      </c>
      <c r="G1002" s="94" t="e">
        <f>VLOOKUP('Reported Performance Table'!B1002,'Master List'!$B$11:$D$19,3,FALSE)</f>
        <v>#N/A</v>
      </c>
      <c r="H1002" t="e">
        <f t="shared" si="15"/>
        <v>#N/A</v>
      </c>
      <c r="I1002" t="e">
        <f>IF(VLOOKUP('Reported Performance Table'!D1002,'Master List'!$B$45:$D$143,3,FALSE)="","No",VLOOKUP('Reported Performance Table'!D1002,'Master List'!$B$45:$D$143,3,FALSE))</f>
        <v>#N/A</v>
      </c>
      <c r="J1002" s="169" t="str">
        <f>IF('Reported Performance Table'!D1002="","",
  IF('Reported Performance Table'!E1002="Yes",
   IF('Reported Performance Table'!F1002="Premium","Premium_LUNA_CCT","LUNA_CCT"),
   IF('Reported Performance Table'!B1002="Outdoor Luminaires",
    IF(OR('Reported Performance Table'!D1002="Fuel Pump Canopy Luminaires",'Reported Performance Table'!D1002="Sports Lighting"),
     IF('Reported Performance Table'!F1002="Premium","Premium_Sports_and_Fuel_Pump_CCT", "Sports_and_Fuel_Pump_CCT"),
     IF('Reported Performance Table'!F1002="Premium","Premium_Outdoor_CCT","Outdoor_CCT")),
    IF('Reported Performance Table'!F1002="Premium","Premium_CCT","Reported_CCT"))))</f>
        <v/>
      </c>
      <c r="K1002" t="str">
        <f>IF('Reported Performance Table'!D1002="","",IF(J1002="LUNA_CCT",VLOOKUP('Reported Performance Table'!D1002,'Master List'!$B$45:$E$143,4,FALSE),"Reported_BUG"))</f>
        <v/>
      </c>
      <c r="L1002" t="str">
        <f>IF('Reported Performance Table'!D1002="","",IF(AND('Reported Performance Table'!$E1002="Yes",OR('Reported Performance Table'!$D1002='Master List'!$B$45,'Reported Performance Table'!$D1002='Master List'!$B$46,'Reported Performance Table'!$D1002='Master List'!$B$47,'Reported Performance Table'!$D1002='Master List'!$B$49,'Reported Performance Table'!$D1002='Master List'!$B$51,'Reported Performance Table'!$D1002='Master List'!$B$115,'Reported Performance Table'!$D1002='Master List'!$B$118,'Reported Performance Table'!$D1002='Master List'!$B$142)),"LUNA_Dimming","Dimming_Capability_and_Range"))</f>
        <v/>
      </c>
    </row>
    <row r="1003" spans="1:12" x14ac:dyDescent="0.3">
      <c r="A1003" s="49">
        <v>1010</v>
      </c>
      <c r="B1003" s="50"/>
      <c r="D1003" s="21" t="e">
        <f>VLOOKUP('Reported Performance Table'!C1003,'Master List'!$B$22:$C$41,2,FALSE)</f>
        <v>#N/A</v>
      </c>
      <c r="E1003" t="e">
        <f>VLOOKUP('Reported Performance Table'!D1003,'Master List'!$B$45:$C$143,2,FALSE)</f>
        <v>#N/A</v>
      </c>
      <c r="F1003" t="e">
        <f>VLOOKUP('Reported Performance Table'!C1003,'Master List'!$B$22:$D$42,3,FALSE)</f>
        <v>#N/A</v>
      </c>
      <c r="G1003" s="94" t="e">
        <f>VLOOKUP('Reported Performance Table'!B1003,'Master List'!$B$11:$D$19,3,FALSE)</f>
        <v>#N/A</v>
      </c>
      <c r="H1003" t="e">
        <f t="shared" si="15"/>
        <v>#N/A</v>
      </c>
      <c r="I1003" t="e">
        <f>IF(VLOOKUP('Reported Performance Table'!D1003,'Master List'!$B$45:$D$143,3,FALSE)="","No",VLOOKUP('Reported Performance Table'!D1003,'Master List'!$B$45:$D$143,3,FALSE))</f>
        <v>#N/A</v>
      </c>
      <c r="J1003" s="169" t="str">
        <f>IF('Reported Performance Table'!D1003="","",
  IF('Reported Performance Table'!E1003="Yes",
   IF('Reported Performance Table'!F1003="Premium","Premium_LUNA_CCT","LUNA_CCT"),
   IF('Reported Performance Table'!B1003="Outdoor Luminaires",
    IF(OR('Reported Performance Table'!D1003="Fuel Pump Canopy Luminaires",'Reported Performance Table'!D1003="Sports Lighting"),
     IF('Reported Performance Table'!F1003="Premium","Premium_Sports_and_Fuel_Pump_CCT", "Sports_and_Fuel_Pump_CCT"),
     IF('Reported Performance Table'!F1003="Premium","Premium_Outdoor_CCT","Outdoor_CCT")),
    IF('Reported Performance Table'!F1003="Premium","Premium_CCT","Reported_CCT"))))</f>
        <v/>
      </c>
      <c r="K1003" t="str">
        <f>IF('Reported Performance Table'!D1003="","",IF(J1003="LUNA_CCT",VLOOKUP('Reported Performance Table'!D1003,'Master List'!$B$45:$E$143,4,FALSE),"Reported_BUG"))</f>
        <v/>
      </c>
      <c r="L1003" t="str">
        <f>IF('Reported Performance Table'!D1003="","",IF(AND('Reported Performance Table'!$E1003="Yes",OR('Reported Performance Table'!$D1003='Master List'!$B$45,'Reported Performance Table'!$D1003='Master List'!$B$46,'Reported Performance Table'!$D1003='Master List'!$B$47,'Reported Performance Table'!$D1003='Master List'!$B$49,'Reported Performance Table'!$D1003='Master List'!$B$51,'Reported Performance Table'!$D1003='Master List'!$B$115,'Reported Performance Table'!$D1003='Master List'!$B$118,'Reported Performance Table'!$D1003='Master List'!$B$142)),"LUNA_Dimming","Dimming_Capability_and_Range"))</f>
        <v/>
      </c>
    </row>
    <row r="1004" spans="1:12" x14ac:dyDescent="0.3">
      <c r="A1004" s="49">
        <v>1011</v>
      </c>
      <c r="B1004" s="50"/>
      <c r="D1004" s="21" t="e">
        <f>VLOOKUP('Reported Performance Table'!C1004,'Master List'!$B$22:$C$41,2,FALSE)</f>
        <v>#N/A</v>
      </c>
      <c r="E1004" t="e">
        <f>VLOOKUP('Reported Performance Table'!D1004,'Master List'!$B$45:$C$143,2,FALSE)</f>
        <v>#N/A</v>
      </c>
      <c r="F1004" t="e">
        <f>VLOOKUP('Reported Performance Table'!C1004,'Master List'!$B$22:$D$42,3,FALSE)</f>
        <v>#N/A</v>
      </c>
      <c r="G1004" s="94" t="e">
        <f>VLOOKUP('Reported Performance Table'!B1004,'Master List'!$B$11:$D$19,3,FALSE)</f>
        <v>#N/A</v>
      </c>
      <c r="H1004" t="e">
        <f t="shared" si="15"/>
        <v>#N/A</v>
      </c>
      <c r="I1004" t="e">
        <f>IF(VLOOKUP('Reported Performance Table'!D1004,'Master List'!$B$45:$D$143,3,FALSE)="","No",VLOOKUP('Reported Performance Table'!D1004,'Master List'!$B$45:$D$143,3,FALSE))</f>
        <v>#N/A</v>
      </c>
      <c r="J1004" s="169" t="str">
        <f>IF('Reported Performance Table'!D1004="","",
  IF('Reported Performance Table'!E1004="Yes",
   IF('Reported Performance Table'!F1004="Premium","Premium_LUNA_CCT","LUNA_CCT"),
   IF('Reported Performance Table'!B1004="Outdoor Luminaires",
    IF(OR('Reported Performance Table'!D1004="Fuel Pump Canopy Luminaires",'Reported Performance Table'!D1004="Sports Lighting"),
     IF('Reported Performance Table'!F1004="Premium","Premium_Sports_and_Fuel_Pump_CCT", "Sports_and_Fuel_Pump_CCT"),
     IF('Reported Performance Table'!F1004="Premium","Premium_Outdoor_CCT","Outdoor_CCT")),
    IF('Reported Performance Table'!F1004="Premium","Premium_CCT","Reported_CCT"))))</f>
        <v/>
      </c>
      <c r="K1004" t="str">
        <f>IF('Reported Performance Table'!D1004="","",IF(J1004="LUNA_CCT",VLOOKUP('Reported Performance Table'!D1004,'Master List'!$B$45:$E$143,4,FALSE),"Reported_BUG"))</f>
        <v/>
      </c>
      <c r="L1004" t="str">
        <f>IF('Reported Performance Table'!D1004="","",IF(AND('Reported Performance Table'!$E1004="Yes",OR('Reported Performance Table'!$D1004='Master List'!$B$45,'Reported Performance Table'!$D1004='Master List'!$B$46,'Reported Performance Table'!$D1004='Master List'!$B$47,'Reported Performance Table'!$D1004='Master List'!$B$49,'Reported Performance Table'!$D1004='Master List'!$B$51,'Reported Performance Table'!$D1004='Master List'!$B$115,'Reported Performance Table'!$D1004='Master List'!$B$118,'Reported Performance Table'!$D1004='Master List'!$B$142)),"LUNA_Dimming","Dimming_Capability_and_Range"))</f>
        <v/>
      </c>
    </row>
    <row r="1005" spans="1:12" x14ac:dyDescent="0.3">
      <c r="A1005" s="49">
        <v>1012</v>
      </c>
      <c r="B1005" s="50"/>
      <c r="D1005" s="21" t="e">
        <f>VLOOKUP('Reported Performance Table'!C1005,'Master List'!$B$22:$C$41,2,FALSE)</f>
        <v>#N/A</v>
      </c>
      <c r="E1005" t="e">
        <f>VLOOKUP('Reported Performance Table'!D1005,'Master List'!$B$45:$C$143,2,FALSE)</f>
        <v>#N/A</v>
      </c>
      <c r="F1005" t="e">
        <f>VLOOKUP('Reported Performance Table'!C1005,'Master List'!$B$22:$D$42,3,FALSE)</f>
        <v>#N/A</v>
      </c>
      <c r="G1005" s="94" t="e">
        <f>VLOOKUP('Reported Performance Table'!B1005,'Master List'!$B$11:$D$19,3,FALSE)</f>
        <v>#N/A</v>
      </c>
      <c r="H1005" t="e">
        <f t="shared" si="15"/>
        <v>#N/A</v>
      </c>
      <c r="I1005" t="e">
        <f>IF(VLOOKUP('Reported Performance Table'!D1005,'Master List'!$B$45:$D$143,3,FALSE)="","No",VLOOKUP('Reported Performance Table'!D1005,'Master List'!$B$45:$D$143,3,FALSE))</f>
        <v>#N/A</v>
      </c>
      <c r="J1005" s="169" t="str">
        <f>IF('Reported Performance Table'!D1005="","",
  IF('Reported Performance Table'!E1005="Yes",
   IF('Reported Performance Table'!F1005="Premium","Premium_LUNA_CCT","LUNA_CCT"),
   IF('Reported Performance Table'!B1005="Outdoor Luminaires",
    IF(OR('Reported Performance Table'!D1005="Fuel Pump Canopy Luminaires",'Reported Performance Table'!D1005="Sports Lighting"),
     IF('Reported Performance Table'!F1005="Premium","Premium_Sports_and_Fuel_Pump_CCT", "Sports_and_Fuel_Pump_CCT"),
     IF('Reported Performance Table'!F1005="Premium","Premium_Outdoor_CCT","Outdoor_CCT")),
    IF('Reported Performance Table'!F1005="Premium","Premium_CCT","Reported_CCT"))))</f>
        <v/>
      </c>
      <c r="K1005" t="str">
        <f>IF('Reported Performance Table'!D1005="","",IF(J1005="LUNA_CCT",VLOOKUP('Reported Performance Table'!D1005,'Master List'!$B$45:$E$143,4,FALSE),"Reported_BUG"))</f>
        <v/>
      </c>
      <c r="L1005" t="str">
        <f>IF('Reported Performance Table'!D1005="","",IF(AND('Reported Performance Table'!$E1005="Yes",OR('Reported Performance Table'!$D1005='Master List'!$B$45,'Reported Performance Table'!$D1005='Master List'!$B$46,'Reported Performance Table'!$D1005='Master List'!$B$47,'Reported Performance Table'!$D1005='Master List'!$B$49,'Reported Performance Table'!$D1005='Master List'!$B$51,'Reported Performance Table'!$D1005='Master List'!$B$115,'Reported Performance Table'!$D1005='Master List'!$B$118,'Reported Performance Table'!$D1005='Master List'!$B$142)),"LUNA_Dimming","Dimming_Capability_and_Range"))</f>
        <v/>
      </c>
    </row>
    <row r="1006" spans="1:12" x14ac:dyDescent="0.3">
      <c r="A1006" s="49">
        <v>1013</v>
      </c>
      <c r="B1006" s="50"/>
      <c r="D1006" s="21" t="e">
        <f>VLOOKUP('Reported Performance Table'!C1006,'Master List'!$B$22:$C$41,2,FALSE)</f>
        <v>#N/A</v>
      </c>
      <c r="E1006" t="e">
        <f>VLOOKUP('Reported Performance Table'!D1006,'Master List'!$B$45:$C$143,2,FALSE)</f>
        <v>#N/A</v>
      </c>
      <c r="F1006" t="e">
        <f>VLOOKUP('Reported Performance Table'!C1006,'Master List'!$B$22:$D$42,3,FALSE)</f>
        <v>#N/A</v>
      </c>
      <c r="G1006" s="94" t="e">
        <f>VLOOKUP('Reported Performance Table'!B1006,'Master List'!$B$11:$D$19,3,FALSE)</f>
        <v>#N/A</v>
      </c>
      <c r="H1006" t="e">
        <f t="shared" si="15"/>
        <v>#N/A</v>
      </c>
      <c r="I1006" t="e">
        <f>IF(VLOOKUP('Reported Performance Table'!D1006,'Master List'!$B$45:$D$143,3,FALSE)="","No",VLOOKUP('Reported Performance Table'!D1006,'Master List'!$B$45:$D$143,3,FALSE))</f>
        <v>#N/A</v>
      </c>
      <c r="J1006" s="169" t="str">
        <f>IF('Reported Performance Table'!D1006="","",
  IF('Reported Performance Table'!E1006="Yes",
   IF('Reported Performance Table'!F1006="Premium","Premium_LUNA_CCT","LUNA_CCT"),
   IF('Reported Performance Table'!B1006="Outdoor Luminaires",
    IF(OR('Reported Performance Table'!D1006="Fuel Pump Canopy Luminaires",'Reported Performance Table'!D1006="Sports Lighting"),
     IF('Reported Performance Table'!F1006="Premium","Premium_Sports_and_Fuel_Pump_CCT", "Sports_and_Fuel_Pump_CCT"),
     IF('Reported Performance Table'!F1006="Premium","Premium_Outdoor_CCT","Outdoor_CCT")),
    IF('Reported Performance Table'!F1006="Premium","Premium_CCT","Reported_CCT"))))</f>
        <v/>
      </c>
      <c r="K1006" t="str">
        <f>IF('Reported Performance Table'!D1006="","",IF(J1006="LUNA_CCT",VLOOKUP('Reported Performance Table'!D1006,'Master List'!$B$45:$E$143,4,FALSE),"Reported_BUG"))</f>
        <v/>
      </c>
      <c r="L1006" t="str">
        <f>IF('Reported Performance Table'!D1006="","",IF(AND('Reported Performance Table'!$E1006="Yes",OR('Reported Performance Table'!$D1006='Master List'!$B$45,'Reported Performance Table'!$D1006='Master List'!$B$46,'Reported Performance Table'!$D1006='Master List'!$B$47,'Reported Performance Table'!$D1006='Master List'!$B$49,'Reported Performance Table'!$D1006='Master List'!$B$51,'Reported Performance Table'!$D1006='Master List'!$B$115,'Reported Performance Table'!$D1006='Master List'!$B$118,'Reported Performance Table'!$D1006='Master List'!$B$142)),"LUNA_Dimming","Dimming_Capability_and_Range"))</f>
        <v/>
      </c>
    </row>
    <row r="1007" spans="1:12" x14ac:dyDescent="0.3">
      <c r="A1007" s="49">
        <v>1014</v>
      </c>
      <c r="B1007" s="50"/>
      <c r="D1007" s="21" t="e">
        <f>VLOOKUP('Reported Performance Table'!C1007,'Master List'!$B$22:$C$41,2,FALSE)</f>
        <v>#N/A</v>
      </c>
      <c r="E1007" t="e">
        <f>VLOOKUP('Reported Performance Table'!D1007,'Master List'!$B$45:$C$143,2,FALSE)</f>
        <v>#N/A</v>
      </c>
      <c r="F1007" t="e">
        <f>VLOOKUP('Reported Performance Table'!C1007,'Master List'!$B$22:$D$42,3,FALSE)</f>
        <v>#N/A</v>
      </c>
      <c r="G1007" s="94" t="e">
        <f>VLOOKUP('Reported Performance Table'!B1007,'Master List'!$B$11:$D$19,3,FALSE)</f>
        <v>#N/A</v>
      </c>
      <c r="H1007" t="e">
        <f t="shared" si="15"/>
        <v>#N/A</v>
      </c>
      <c r="I1007" t="e">
        <f>IF(VLOOKUP('Reported Performance Table'!D1007,'Master List'!$B$45:$D$143,3,FALSE)="","No",VLOOKUP('Reported Performance Table'!D1007,'Master List'!$B$45:$D$143,3,FALSE))</f>
        <v>#N/A</v>
      </c>
      <c r="J1007" s="169" t="str">
        <f>IF('Reported Performance Table'!D1007="","",
  IF('Reported Performance Table'!E1007="Yes",
   IF('Reported Performance Table'!F1007="Premium","Premium_LUNA_CCT","LUNA_CCT"),
   IF('Reported Performance Table'!B1007="Outdoor Luminaires",
    IF(OR('Reported Performance Table'!D1007="Fuel Pump Canopy Luminaires",'Reported Performance Table'!D1007="Sports Lighting"),
     IF('Reported Performance Table'!F1007="Premium","Premium_Sports_and_Fuel_Pump_CCT", "Sports_and_Fuel_Pump_CCT"),
     IF('Reported Performance Table'!F1007="Premium","Premium_Outdoor_CCT","Outdoor_CCT")),
    IF('Reported Performance Table'!F1007="Premium","Premium_CCT","Reported_CCT"))))</f>
        <v/>
      </c>
      <c r="K1007" t="str">
        <f>IF('Reported Performance Table'!D1007="","",IF(J1007="LUNA_CCT",VLOOKUP('Reported Performance Table'!D1007,'Master List'!$B$45:$E$143,4,FALSE),"Reported_BUG"))</f>
        <v/>
      </c>
      <c r="L1007" t="str">
        <f>IF('Reported Performance Table'!D1007="","",IF(AND('Reported Performance Table'!$E1007="Yes",OR('Reported Performance Table'!$D1007='Master List'!$B$45,'Reported Performance Table'!$D1007='Master List'!$B$46,'Reported Performance Table'!$D1007='Master List'!$B$47,'Reported Performance Table'!$D1007='Master List'!$B$49,'Reported Performance Table'!$D1007='Master List'!$B$51,'Reported Performance Table'!$D1007='Master List'!$B$115,'Reported Performance Table'!$D1007='Master List'!$B$118,'Reported Performance Table'!$D1007='Master List'!$B$142)),"LUNA_Dimming","Dimming_Capability_and_Range"))</f>
        <v/>
      </c>
    </row>
    <row r="1008" spans="1:12" x14ac:dyDescent="0.3">
      <c r="A1008" s="49">
        <v>1015</v>
      </c>
      <c r="B1008" s="50"/>
      <c r="D1008" s="21" t="e">
        <f>VLOOKUP('Reported Performance Table'!C1008,'Master List'!$B$22:$C$41,2,FALSE)</f>
        <v>#N/A</v>
      </c>
      <c r="E1008" t="e">
        <f>VLOOKUP('Reported Performance Table'!D1008,'Master List'!$B$45:$C$143,2,FALSE)</f>
        <v>#N/A</v>
      </c>
      <c r="F1008" t="e">
        <f>VLOOKUP('Reported Performance Table'!C1008,'Master List'!$B$22:$D$42,3,FALSE)</f>
        <v>#N/A</v>
      </c>
      <c r="G1008" s="94" t="e">
        <f>VLOOKUP('Reported Performance Table'!B1008,'Master List'!$B$11:$D$19,3,FALSE)</f>
        <v>#N/A</v>
      </c>
      <c r="H1008" t="e">
        <f t="shared" si="15"/>
        <v>#N/A</v>
      </c>
      <c r="I1008" t="e">
        <f>IF(VLOOKUP('Reported Performance Table'!D1008,'Master List'!$B$45:$D$143,3,FALSE)="","No",VLOOKUP('Reported Performance Table'!D1008,'Master List'!$B$45:$D$143,3,FALSE))</f>
        <v>#N/A</v>
      </c>
      <c r="J1008" s="169" t="str">
        <f>IF('Reported Performance Table'!D1008="","",
  IF('Reported Performance Table'!E1008="Yes",
   IF('Reported Performance Table'!F1008="Premium","Premium_LUNA_CCT","LUNA_CCT"),
   IF('Reported Performance Table'!B1008="Outdoor Luminaires",
    IF(OR('Reported Performance Table'!D1008="Fuel Pump Canopy Luminaires",'Reported Performance Table'!D1008="Sports Lighting"),
     IF('Reported Performance Table'!F1008="Premium","Premium_Sports_and_Fuel_Pump_CCT", "Sports_and_Fuel_Pump_CCT"),
     IF('Reported Performance Table'!F1008="Premium","Premium_Outdoor_CCT","Outdoor_CCT")),
    IF('Reported Performance Table'!F1008="Premium","Premium_CCT","Reported_CCT"))))</f>
        <v/>
      </c>
      <c r="K1008" t="str">
        <f>IF('Reported Performance Table'!D1008="","",IF(J1008="LUNA_CCT",VLOOKUP('Reported Performance Table'!D1008,'Master List'!$B$45:$E$143,4,FALSE),"Reported_BUG"))</f>
        <v/>
      </c>
      <c r="L1008" t="str">
        <f>IF('Reported Performance Table'!D1008="","",IF(AND('Reported Performance Table'!$E1008="Yes",OR('Reported Performance Table'!$D1008='Master List'!$B$45,'Reported Performance Table'!$D1008='Master List'!$B$46,'Reported Performance Table'!$D1008='Master List'!$B$47,'Reported Performance Table'!$D1008='Master List'!$B$49,'Reported Performance Table'!$D1008='Master List'!$B$51,'Reported Performance Table'!$D1008='Master List'!$B$115,'Reported Performance Table'!$D1008='Master List'!$B$118,'Reported Performance Table'!$D1008='Master List'!$B$142)),"LUNA_Dimming","Dimming_Capability_and_Range"))</f>
        <v/>
      </c>
    </row>
    <row r="1009" spans="1:12" x14ac:dyDescent="0.3">
      <c r="A1009" s="49">
        <v>1016</v>
      </c>
      <c r="B1009" s="50"/>
      <c r="D1009" s="21" t="e">
        <f>VLOOKUP('Reported Performance Table'!C1009,'Master List'!$B$22:$C$41,2,FALSE)</f>
        <v>#N/A</v>
      </c>
      <c r="E1009" t="e">
        <f>VLOOKUP('Reported Performance Table'!D1009,'Master List'!$B$45:$C$143,2,FALSE)</f>
        <v>#N/A</v>
      </c>
      <c r="F1009" t="e">
        <f>VLOOKUP('Reported Performance Table'!C1009,'Master List'!$B$22:$D$42,3,FALSE)</f>
        <v>#N/A</v>
      </c>
      <c r="G1009" s="94" t="e">
        <f>VLOOKUP('Reported Performance Table'!B1009,'Master List'!$B$11:$D$19,3,FALSE)</f>
        <v>#N/A</v>
      </c>
      <c r="H1009" t="e">
        <f t="shared" si="15"/>
        <v>#N/A</v>
      </c>
      <c r="I1009" t="e">
        <f>IF(VLOOKUP('Reported Performance Table'!D1009,'Master List'!$B$45:$D$143,3,FALSE)="","No",VLOOKUP('Reported Performance Table'!D1009,'Master List'!$B$45:$D$143,3,FALSE))</f>
        <v>#N/A</v>
      </c>
      <c r="J1009" s="169" t="str">
        <f>IF('Reported Performance Table'!D1009="","",
  IF('Reported Performance Table'!E1009="Yes",
   IF('Reported Performance Table'!F1009="Premium","Premium_LUNA_CCT","LUNA_CCT"),
   IF('Reported Performance Table'!B1009="Outdoor Luminaires",
    IF(OR('Reported Performance Table'!D1009="Fuel Pump Canopy Luminaires",'Reported Performance Table'!D1009="Sports Lighting"),
     IF('Reported Performance Table'!F1009="Premium","Premium_Sports_and_Fuel_Pump_CCT", "Sports_and_Fuel_Pump_CCT"),
     IF('Reported Performance Table'!F1009="Premium","Premium_Outdoor_CCT","Outdoor_CCT")),
    IF('Reported Performance Table'!F1009="Premium","Premium_CCT","Reported_CCT"))))</f>
        <v/>
      </c>
      <c r="K1009" t="str">
        <f>IF('Reported Performance Table'!D1009="","",IF(J1009="LUNA_CCT",VLOOKUP('Reported Performance Table'!D1009,'Master List'!$B$45:$E$143,4,FALSE),"Reported_BUG"))</f>
        <v/>
      </c>
      <c r="L1009" t="str">
        <f>IF('Reported Performance Table'!D1009="","",IF(AND('Reported Performance Table'!$E1009="Yes",OR('Reported Performance Table'!$D1009='Master List'!$B$45,'Reported Performance Table'!$D1009='Master List'!$B$46,'Reported Performance Table'!$D1009='Master List'!$B$47,'Reported Performance Table'!$D1009='Master List'!$B$49,'Reported Performance Table'!$D1009='Master List'!$B$51,'Reported Performance Table'!$D1009='Master List'!$B$115,'Reported Performance Table'!$D1009='Master List'!$B$118,'Reported Performance Table'!$D1009='Master List'!$B$142)),"LUNA_Dimming","Dimming_Capability_and_Range"))</f>
        <v/>
      </c>
    </row>
    <row r="1010" spans="1:12" x14ac:dyDescent="0.3">
      <c r="A1010" s="49">
        <v>1017</v>
      </c>
      <c r="B1010" s="50"/>
      <c r="D1010" s="21" t="e">
        <f>VLOOKUP('Reported Performance Table'!C1010,'Master List'!$B$22:$C$41,2,FALSE)</f>
        <v>#N/A</v>
      </c>
      <c r="E1010" t="e">
        <f>VLOOKUP('Reported Performance Table'!D1010,'Master List'!$B$45:$C$143,2,FALSE)</f>
        <v>#N/A</v>
      </c>
      <c r="F1010" t="e">
        <f>VLOOKUP('Reported Performance Table'!C1010,'Master List'!$B$22:$D$42,3,FALSE)</f>
        <v>#N/A</v>
      </c>
      <c r="G1010" s="94" t="e">
        <f>VLOOKUP('Reported Performance Table'!B1010,'Master List'!$B$11:$D$19,3,FALSE)</f>
        <v>#N/A</v>
      </c>
      <c r="H1010" t="e">
        <f t="shared" si="15"/>
        <v>#N/A</v>
      </c>
      <c r="I1010" t="e">
        <f>IF(VLOOKUP('Reported Performance Table'!D1010,'Master List'!$B$45:$D$143,3,FALSE)="","No",VLOOKUP('Reported Performance Table'!D1010,'Master List'!$B$45:$D$143,3,FALSE))</f>
        <v>#N/A</v>
      </c>
      <c r="J1010" s="169" t="str">
        <f>IF('Reported Performance Table'!D1010="","",
  IF('Reported Performance Table'!E1010="Yes",
   IF('Reported Performance Table'!F1010="Premium","Premium_LUNA_CCT","LUNA_CCT"),
   IF('Reported Performance Table'!B1010="Outdoor Luminaires",
    IF(OR('Reported Performance Table'!D1010="Fuel Pump Canopy Luminaires",'Reported Performance Table'!D1010="Sports Lighting"),
     IF('Reported Performance Table'!F1010="Premium","Premium_Sports_and_Fuel_Pump_CCT", "Sports_and_Fuel_Pump_CCT"),
     IF('Reported Performance Table'!F1010="Premium","Premium_Outdoor_CCT","Outdoor_CCT")),
    IF('Reported Performance Table'!F1010="Premium","Premium_CCT","Reported_CCT"))))</f>
        <v/>
      </c>
      <c r="K1010" t="str">
        <f>IF('Reported Performance Table'!D1010="","",IF(J1010="LUNA_CCT",VLOOKUP('Reported Performance Table'!D1010,'Master List'!$B$45:$E$143,4,FALSE),"Reported_BUG"))</f>
        <v/>
      </c>
      <c r="L1010" t="str">
        <f>IF('Reported Performance Table'!D1010="","",IF(AND('Reported Performance Table'!$E1010="Yes",OR('Reported Performance Table'!$D1010='Master List'!$B$45,'Reported Performance Table'!$D1010='Master List'!$B$46,'Reported Performance Table'!$D1010='Master List'!$B$47,'Reported Performance Table'!$D1010='Master List'!$B$49,'Reported Performance Table'!$D1010='Master List'!$B$51,'Reported Performance Table'!$D1010='Master List'!$B$115,'Reported Performance Table'!$D1010='Master List'!$B$118,'Reported Performance Table'!$D1010='Master List'!$B$142)),"LUNA_Dimming","Dimming_Capability_and_Range"))</f>
        <v/>
      </c>
    </row>
    <row r="1011" spans="1:12" x14ac:dyDescent="0.3">
      <c r="A1011" s="49">
        <v>1018</v>
      </c>
      <c r="B1011" s="50"/>
      <c r="D1011" s="21" t="e">
        <f>VLOOKUP('Reported Performance Table'!C1011,'Master List'!$B$22:$C$41,2,FALSE)</f>
        <v>#N/A</v>
      </c>
      <c r="E1011" t="e">
        <f>VLOOKUP('Reported Performance Table'!D1011,'Master List'!$B$45:$C$143,2,FALSE)</f>
        <v>#N/A</v>
      </c>
      <c r="F1011" t="e">
        <f>VLOOKUP('Reported Performance Table'!C1011,'Master List'!$B$22:$D$42,3,FALSE)</f>
        <v>#N/A</v>
      </c>
      <c r="G1011" s="94" t="e">
        <f>VLOOKUP('Reported Performance Table'!B1011,'Master List'!$B$11:$D$19,3,FALSE)</f>
        <v>#N/A</v>
      </c>
      <c r="H1011" t="e">
        <f t="shared" si="15"/>
        <v>#N/A</v>
      </c>
      <c r="I1011" t="e">
        <f>IF(VLOOKUP('Reported Performance Table'!D1011,'Master List'!$B$45:$D$143,3,FALSE)="","No",VLOOKUP('Reported Performance Table'!D1011,'Master List'!$B$45:$D$143,3,FALSE))</f>
        <v>#N/A</v>
      </c>
      <c r="J1011" s="169" t="str">
        <f>IF('Reported Performance Table'!D1011="","",
  IF('Reported Performance Table'!E1011="Yes",
   IF('Reported Performance Table'!F1011="Premium","Premium_LUNA_CCT","LUNA_CCT"),
   IF('Reported Performance Table'!B1011="Outdoor Luminaires",
    IF(OR('Reported Performance Table'!D1011="Fuel Pump Canopy Luminaires",'Reported Performance Table'!D1011="Sports Lighting"),
     IF('Reported Performance Table'!F1011="Premium","Premium_Sports_and_Fuel_Pump_CCT", "Sports_and_Fuel_Pump_CCT"),
     IF('Reported Performance Table'!F1011="Premium","Premium_Outdoor_CCT","Outdoor_CCT")),
    IF('Reported Performance Table'!F1011="Premium","Premium_CCT","Reported_CCT"))))</f>
        <v/>
      </c>
      <c r="K1011" t="str">
        <f>IF('Reported Performance Table'!D1011="","",IF(J1011="LUNA_CCT",VLOOKUP('Reported Performance Table'!D1011,'Master List'!$B$45:$E$143,4,FALSE),"Reported_BUG"))</f>
        <v/>
      </c>
      <c r="L1011" t="str">
        <f>IF('Reported Performance Table'!D1011="","",IF(AND('Reported Performance Table'!$E1011="Yes",OR('Reported Performance Table'!$D1011='Master List'!$B$45,'Reported Performance Table'!$D1011='Master List'!$B$46,'Reported Performance Table'!$D1011='Master List'!$B$47,'Reported Performance Table'!$D1011='Master List'!$B$49,'Reported Performance Table'!$D1011='Master List'!$B$51,'Reported Performance Table'!$D1011='Master List'!$B$115,'Reported Performance Table'!$D1011='Master List'!$B$118,'Reported Performance Table'!$D1011='Master List'!$B$142)),"LUNA_Dimming","Dimming_Capability_and_Range"))</f>
        <v/>
      </c>
    </row>
    <row r="1012" spans="1:12" x14ac:dyDescent="0.3">
      <c r="A1012" s="49">
        <v>1019</v>
      </c>
      <c r="B1012" s="50"/>
      <c r="D1012" s="21" t="e">
        <f>VLOOKUP('Reported Performance Table'!C1012,'Master List'!$B$22:$C$41,2,FALSE)</f>
        <v>#N/A</v>
      </c>
      <c r="E1012" t="e">
        <f>VLOOKUP('Reported Performance Table'!D1012,'Master List'!$B$45:$C$143,2,FALSE)</f>
        <v>#N/A</v>
      </c>
      <c r="F1012" t="e">
        <f>VLOOKUP('Reported Performance Table'!C1012,'Master List'!$B$22:$D$42,3,FALSE)</f>
        <v>#N/A</v>
      </c>
      <c r="G1012" s="94" t="e">
        <f>VLOOKUP('Reported Performance Table'!B1012,'Master List'!$B$11:$D$19,3,FALSE)</f>
        <v>#N/A</v>
      </c>
      <c r="H1012" t="e">
        <f t="shared" si="15"/>
        <v>#N/A</v>
      </c>
      <c r="I1012" t="e">
        <f>IF(VLOOKUP('Reported Performance Table'!D1012,'Master List'!$B$45:$D$143,3,FALSE)="","No",VLOOKUP('Reported Performance Table'!D1012,'Master List'!$B$45:$D$143,3,FALSE))</f>
        <v>#N/A</v>
      </c>
      <c r="J1012" s="169" t="str">
        <f>IF('Reported Performance Table'!D1012="","",
  IF('Reported Performance Table'!E1012="Yes",
   IF('Reported Performance Table'!F1012="Premium","Premium_LUNA_CCT","LUNA_CCT"),
   IF('Reported Performance Table'!B1012="Outdoor Luminaires",
    IF(OR('Reported Performance Table'!D1012="Fuel Pump Canopy Luminaires",'Reported Performance Table'!D1012="Sports Lighting"),
     IF('Reported Performance Table'!F1012="Premium","Premium_Sports_and_Fuel_Pump_CCT", "Sports_and_Fuel_Pump_CCT"),
     IF('Reported Performance Table'!F1012="Premium","Premium_Outdoor_CCT","Outdoor_CCT")),
    IF('Reported Performance Table'!F1012="Premium","Premium_CCT","Reported_CCT"))))</f>
        <v/>
      </c>
      <c r="K1012" t="str">
        <f>IF('Reported Performance Table'!D1012="","",IF(J1012="LUNA_CCT",VLOOKUP('Reported Performance Table'!D1012,'Master List'!$B$45:$E$143,4,FALSE),"Reported_BUG"))</f>
        <v/>
      </c>
      <c r="L1012" t="str">
        <f>IF('Reported Performance Table'!D1012="","",IF(AND('Reported Performance Table'!$E1012="Yes",OR('Reported Performance Table'!$D1012='Master List'!$B$45,'Reported Performance Table'!$D1012='Master List'!$B$46,'Reported Performance Table'!$D1012='Master List'!$B$47,'Reported Performance Table'!$D1012='Master List'!$B$49,'Reported Performance Table'!$D1012='Master List'!$B$51,'Reported Performance Table'!$D1012='Master List'!$B$115,'Reported Performance Table'!$D1012='Master List'!$B$118,'Reported Performance Table'!$D1012='Master List'!$B$142)),"LUNA_Dimming","Dimming_Capability_and_Range"))</f>
        <v/>
      </c>
    </row>
    <row r="1013" spans="1:12" x14ac:dyDescent="0.3">
      <c r="A1013" s="49">
        <v>1020</v>
      </c>
      <c r="B1013" s="50"/>
      <c r="D1013" s="21" t="e">
        <f>VLOOKUP('Reported Performance Table'!C1013,'Master List'!$B$22:$C$41,2,FALSE)</f>
        <v>#N/A</v>
      </c>
      <c r="E1013" t="e">
        <f>VLOOKUP('Reported Performance Table'!D1013,'Master List'!$B$45:$C$143,2,FALSE)</f>
        <v>#N/A</v>
      </c>
      <c r="F1013" t="e">
        <f>VLOOKUP('Reported Performance Table'!C1013,'Master List'!$B$22:$D$42,3,FALSE)</f>
        <v>#N/A</v>
      </c>
      <c r="G1013" s="94" t="e">
        <f>VLOOKUP('Reported Performance Table'!B1013,'Master List'!$B$11:$D$19,3,FALSE)</f>
        <v>#N/A</v>
      </c>
      <c r="H1013" t="e">
        <f t="shared" si="15"/>
        <v>#N/A</v>
      </c>
      <c r="I1013" t="e">
        <f>IF(VLOOKUP('Reported Performance Table'!D1013,'Master List'!$B$45:$D$143,3,FALSE)="","No",VLOOKUP('Reported Performance Table'!D1013,'Master List'!$B$45:$D$143,3,FALSE))</f>
        <v>#N/A</v>
      </c>
      <c r="J1013" s="169" t="str">
        <f>IF('Reported Performance Table'!D1013="","",
  IF('Reported Performance Table'!E1013="Yes",
   IF('Reported Performance Table'!F1013="Premium","Premium_LUNA_CCT","LUNA_CCT"),
   IF('Reported Performance Table'!B1013="Outdoor Luminaires",
    IF(OR('Reported Performance Table'!D1013="Fuel Pump Canopy Luminaires",'Reported Performance Table'!D1013="Sports Lighting"),
     IF('Reported Performance Table'!F1013="Premium","Premium_Sports_and_Fuel_Pump_CCT", "Sports_and_Fuel_Pump_CCT"),
     IF('Reported Performance Table'!F1013="Premium","Premium_Outdoor_CCT","Outdoor_CCT")),
    IF('Reported Performance Table'!F1013="Premium","Premium_CCT","Reported_CCT"))))</f>
        <v/>
      </c>
      <c r="K1013" t="str">
        <f>IF('Reported Performance Table'!D1013="","",IF(J1013="LUNA_CCT",VLOOKUP('Reported Performance Table'!D1013,'Master List'!$B$45:$E$143,4,FALSE),"Reported_BUG"))</f>
        <v/>
      </c>
      <c r="L1013" t="str">
        <f>IF('Reported Performance Table'!D1013="","",IF(AND('Reported Performance Table'!$E1013="Yes",OR('Reported Performance Table'!$D1013='Master List'!$B$45,'Reported Performance Table'!$D1013='Master List'!$B$46,'Reported Performance Table'!$D1013='Master List'!$B$47,'Reported Performance Table'!$D1013='Master List'!$B$49,'Reported Performance Table'!$D1013='Master List'!$B$51,'Reported Performance Table'!$D1013='Master List'!$B$115,'Reported Performance Table'!$D1013='Master List'!$B$118,'Reported Performance Table'!$D1013='Master List'!$B$142)),"LUNA_Dimming","Dimming_Capability_and_Range"))</f>
        <v/>
      </c>
    </row>
    <row r="1014" spans="1:12" x14ac:dyDescent="0.3">
      <c r="A1014" s="49">
        <v>1021</v>
      </c>
      <c r="B1014" s="50"/>
      <c r="D1014" s="21" t="e">
        <f>VLOOKUP('Reported Performance Table'!C1014,'Master List'!$B$22:$C$41,2,FALSE)</f>
        <v>#N/A</v>
      </c>
      <c r="E1014" t="e">
        <f>VLOOKUP('Reported Performance Table'!D1014,'Master List'!$B$45:$C$143,2,FALSE)</f>
        <v>#N/A</v>
      </c>
      <c r="F1014" t="e">
        <f>VLOOKUP('Reported Performance Table'!C1014,'Master List'!$B$22:$D$42,3,FALSE)</f>
        <v>#N/A</v>
      </c>
      <c r="G1014" s="94" t="e">
        <f>VLOOKUP('Reported Performance Table'!B1014,'Master List'!$B$11:$D$19,3,FALSE)</f>
        <v>#N/A</v>
      </c>
      <c r="H1014" t="e">
        <f t="shared" si="15"/>
        <v>#N/A</v>
      </c>
      <c r="I1014" t="e">
        <f>IF(VLOOKUP('Reported Performance Table'!D1014,'Master List'!$B$45:$D$143,3,FALSE)="","No",VLOOKUP('Reported Performance Table'!D1014,'Master List'!$B$45:$D$143,3,FALSE))</f>
        <v>#N/A</v>
      </c>
      <c r="J1014" s="169" t="str">
        <f>IF('Reported Performance Table'!D1014="","",
  IF('Reported Performance Table'!E1014="Yes",
   IF('Reported Performance Table'!F1014="Premium","Premium_LUNA_CCT","LUNA_CCT"),
   IF('Reported Performance Table'!B1014="Outdoor Luminaires",
    IF(OR('Reported Performance Table'!D1014="Fuel Pump Canopy Luminaires",'Reported Performance Table'!D1014="Sports Lighting"),
     IF('Reported Performance Table'!F1014="Premium","Premium_Sports_and_Fuel_Pump_CCT", "Sports_and_Fuel_Pump_CCT"),
     IF('Reported Performance Table'!F1014="Premium","Premium_Outdoor_CCT","Outdoor_CCT")),
    IF('Reported Performance Table'!F1014="Premium","Premium_CCT","Reported_CCT"))))</f>
        <v/>
      </c>
      <c r="K1014" t="str">
        <f>IF('Reported Performance Table'!D1014="","",IF(J1014="LUNA_CCT",VLOOKUP('Reported Performance Table'!D1014,'Master List'!$B$45:$E$143,4,FALSE),"Reported_BUG"))</f>
        <v/>
      </c>
      <c r="L1014" t="str">
        <f>IF('Reported Performance Table'!D1014="","",IF(AND('Reported Performance Table'!$E1014="Yes",OR('Reported Performance Table'!$D1014='Master List'!$B$45,'Reported Performance Table'!$D1014='Master List'!$B$46,'Reported Performance Table'!$D1014='Master List'!$B$47,'Reported Performance Table'!$D1014='Master List'!$B$49,'Reported Performance Table'!$D1014='Master List'!$B$51,'Reported Performance Table'!$D1014='Master List'!$B$115,'Reported Performance Table'!$D1014='Master List'!$B$118,'Reported Performance Table'!$D1014='Master List'!$B$142)),"LUNA_Dimming","Dimming_Capability_and_Range"))</f>
        <v/>
      </c>
    </row>
    <row r="1015" spans="1:12" x14ac:dyDescent="0.3">
      <c r="A1015" s="49">
        <v>1022</v>
      </c>
      <c r="B1015" s="50"/>
      <c r="D1015" s="21" t="e">
        <f>VLOOKUP('Reported Performance Table'!C1015,'Master List'!$B$22:$C$41,2,FALSE)</f>
        <v>#N/A</v>
      </c>
      <c r="E1015" t="e">
        <f>VLOOKUP('Reported Performance Table'!D1015,'Master List'!$B$45:$C$143,2,FALSE)</f>
        <v>#N/A</v>
      </c>
      <c r="F1015" t="e">
        <f>VLOOKUP('Reported Performance Table'!C1015,'Master List'!$B$22:$D$42,3,FALSE)</f>
        <v>#N/A</v>
      </c>
      <c r="G1015" s="94" t="e">
        <f>VLOOKUP('Reported Performance Table'!B1015,'Master List'!$B$11:$D$19,3,FALSE)</f>
        <v>#N/A</v>
      </c>
      <c r="H1015" t="e">
        <f t="shared" si="15"/>
        <v>#N/A</v>
      </c>
      <c r="I1015" t="e">
        <f>IF(VLOOKUP('Reported Performance Table'!D1015,'Master List'!$B$45:$D$143,3,FALSE)="","No",VLOOKUP('Reported Performance Table'!D1015,'Master List'!$B$45:$D$143,3,FALSE))</f>
        <v>#N/A</v>
      </c>
      <c r="J1015" s="169" t="str">
        <f>IF('Reported Performance Table'!D1015="","",
  IF('Reported Performance Table'!E1015="Yes",
   IF('Reported Performance Table'!F1015="Premium","Premium_LUNA_CCT","LUNA_CCT"),
   IF('Reported Performance Table'!B1015="Outdoor Luminaires",
    IF(OR('Reported Performance Table'!D1015="Fuel Pump Canopy Luminaires",'Reported Performance Table'!D1015="Sports Lighting"),
     IF('Reported Performance Table'!F1015="Premium","Premium_Sports_and_Fuel_Pump_CCT", "Sports_and_Fuel_Pump_CCT"),
     IF('Reported Performance Table'!F1015="Premium","Premium_Outdoor_CCT","Outdoor_CCT")),
    IF('Reported Performance Table'!F1015="Premium","Premium_CCT","Reported_CCT"))))</f>
        <v/>
      </c>
      <c r="K1015" t="str">
        <f>IF('Reported Performance Table'!D1015="","",IF(J1015="LUNA_CCT",VLOOKUP('Reported Performance Table'!D1015,'Master List'!$B$45:$E$143,4,FALSE),"Reported_BUG"))</f>
        <v/>
      </c>
      <c r="L1015" t="str">
        <f>IF('Reported Performance Table'!D1015="","",IF(AND('Reported Performance Table'!$E1015="Yes",OR('Reported Performance Table'!$D1015='Master List'!$B$45,'Reported Performance Table'!$D1015='Master List'!$B$46,'Reported Performance Table'!$D1015='Master List'!$B$47,'Reported Performance Table'!$D1015='Master List'!$B$49,'Reported Performance Table'!$D1015='Master List'!$B$51,'Reported Performance Table'!$D1015='Master List'!$B$115,'Reported Performance Table'!$D1015='Master List'!$B$118,'Reported Performance Table'!$D1015='Master List'!$B$142)),"LUNA_Dimming","Dimming_Capability_and_Range"))</f>
        <v/>
      </c>
    </row>
    <row r="1016" spans="1:12" x14ac:dyDescent="0.3">
      <c r="A1016" s="49">
        <v>1023</v>
      </c>
      <c r="B1016" s="50"/>
      <c r="D1016" s="21" t="e">
        <f>VLOOKUP('Reported Performance Table'!C1016,'Master List'!$B$22:$C$41,2,FALSE)</f>
        <v>#N/A</v>
      </c>
      <c r="E1016" t="e">
        <f>VLOOKUP('Reported Performance Table'!D1016,'Master List'!$B$45:$C$143,2,FALSE)</f>
        <v>#N/A</v>
      </c>
      <c r="F1016" t="e">
        <f>VLOOKUP('Reported Performance Table'!C1016,'Master List'!$B$22:$D$42,3,FALSE)</f>
        <v>#N/A</v>
      </c>
      <c r="G1016" s="94" t="e">
        <f>VLOOKUP('Reported Performance Table'!B1016,'Master List'!$B$11:$D$19,3,FALSE)</f>
        <v>#N/A</v>
      </c>
      <c r="H1016" t="e">
        <f t="shared" si="15"/>
        <v>#N/A</v>
      </c>
      <c r="I1016" t="e">
        <f>IF(VLOOKUP('Reported Performance Table'!D1016,'Master List'!$B$45:$D$143,3,FALSE)="","No",VLOOKUP('Reported Performance Table'!D1016,'Master List'!$B$45:$D$143,3,FALSE))</f>
        <v>#N/A</v>
      </c>
      <c r="J1016" s="169" t="str">
        <f>IF('Reported Performance Table'!D1016="","",
  IF('Reported Performance Table'!E1016="Yes",
   IF('Reported Performance Table'!F1016="Premium","Premium_LUNA_CCT","LUNA_CCT"),
   IF('Reported Performance Table'!B1016="Outdoor Luminaires",
    IF(OR('Reported Performance Table'!D1016="Fuel Pump Canopy Luminaires",'Reported Performance Table'!D1016="Sports Lighting"),
     IF('Reported Performance Table'!F1016="Premium","Premium_Sports_and_Fuel_Pump_CCT", "Sports_and_Fuel_Pump_CCT"),
     IF('Reported Performance Table'!F1016="Premium","Premium_Outdoor_CCT","Outdoor_CCT")),
    IF('Reported Performance Table'!F1016="Premium","Premium_CCT","Reported_CCT"))))</f>
        <v/>
      </c>
      <c r="K1016" t="str">
        <f>IF('Reported Performance Table'!D1016="","",IF(J1016="LUNA_CCT",VLOOKUP('Reported Performance Table'!D1016,'Master List'!$B$45:$E$143,4,FALSE),"Reported_BUG"))</f>
        <v/>
      </c>
      <c r="L1016" t="str">
        <f>IF('Reported Performance Table'!D1016="","",IF(AND('Reported Performance Table'!$E1016="Yes",OR('Reported Performance Table'!$D1016='Master List'!$B$45,'Reported Performance Table'!$D1016='Master List'!$B$46,'Reported Performance Table'!$D1016='Master List'!$B$47,'Reported Performance Table'!$D1016='Master List'!$B$49,'Reported Performance Table'!$D1016='Master List'!$B$51,'Reported Performance Table'!$D1016='Master List'!$B$115,'Reported Performance Table'!$D1016='Master List'!$B$118,'Reported Performance Table'!$D1016='Master List'!$B$142)),"LUNA_Dimming","Dimming_Capability_and_Range"))</f>
        <v/>
      </c>
    </row>
    <row r="1017" spans="1:12" x14ac:dyDescent="0.3">
      <c r="A1017" s="49">
        <v>1024</v>
      </c>
      <c r="B1017" s="50"/>
      <c r="D1017" s="21" t="e">
        <f>VLOOKUP('Reported Performance Table'!C1017,'Master List'!$B$22:$C$41,2,FALSE)</f>
        <v>#N/A</v>
      </c>
      <c r="E1017" t="e">
        <f>VLOOKUP('Reported Performance Table'!D1017,'Master List'!$B$45:$C$143,2,FALSE)</f>
        <v>#N/A</v>
      </c>
      <c r="F1017" t="e">
        <f>VLOOKUP('Reported Performance Table'!C1017,'Master List'!$B$22:$D$42,3,FALSE)</f>
        <v>#N/A</v>
      </c>
      <c r="G1017" s="94" t="e">
        <f>VLOOKUP('Reported Performance Table'!B1017,'Master List'!$B$11:$D$19,3,FALSE)</f>
        <v>#N/A</v>
      </c>
      <c r="H1017" t="e">
        <f t="shared" si="15"/>
        <v>#N/A</v>
      </c>
      <c r="I1017" t="e">
        <f>IF(VLOOKUP('Reported Performance Table'!D1017,'Master List'!$B$45:$D$143,3,FALSE)="","No",VLOOKUP('Reported Performance Table'!D1017,'Master List'!$B$45:$D$143,3,FALSE))</f>
        <v>#N/A</v>
      </c>
      <c r="J1017" s="169" t="str">
        <f>IF('Reported Performance Table'!D1017="","",
  IF('Reported Performance Table'!E1017="Yes",
   IF('Reported Performance Table'!F1017="Premium","Premium_LUNA_CCT","LUNA_CCT"),
   IF('Reported Performance Table'!B1017="Outdoor Luminaires",
    IF(OR('Reported Performance Table'!D1017="Fuel Pump Canopy Luminaires",'Reported Performance Table'!D1017="Sports Lighting"),
     IF('Reported Performance Table'!F1017="Premium","Premium_Sports_and_Fuel_Pump_CCT", "Sports_and_Fuel_Pump_CCT"),
     IF('Reported Performance Table'!F1017="Premium","Premium_Outdoor_CCT","Outdoor_CCT")),
    IF('Reported Performance Table'!F1017="Premium","Premium_CCT","Reported_CCT"))))</f>
        <v/>
      </c>
      <c r="K1017" t="str">
        <f>IF('Reported Performance Table'!D1017="","",IF(J1017="LUNA_CCT",VLOOKUP('Reported Performance Table'!D1017,'Master List'!$B$45:$E$143,4,FALSE),"Reported_BUG"))</f>
        <v/>
      </c>
      <c r="L1017" t="str">
        <f>IF('Reported Performance Table'!D1017="","",IF(AND('Reported Performance Table'!$E1017="Yes",OR('Reported Performance Table'!$D1017='Master List'!$B$45,'Reported Performance Table'!$D1017='Master List'!$B$46,'Reported Performance Table'!$D1017='Master List'!$B$47,'Reported Performance Table'!$D1017='Master List'!$B$49,'Reported Performance Table'!$D1017='Master List'!$B$51,'Reported Performance Table'!$D1017='Master List'!$B$115,'Reported Performance Table'!$D1017='Master List'!$B$118,'Reported Performance Table'!$D1017='Master List'!$B$142)),"LUNA_Dimming","Dimming_Capability_and_Range"))</f>
        <v/>
      </c>
    </row>
    <row r="1018" spans="1:12" x14ac:dyDescent="0.3">
      <c r="A1018" s="49">
        <v>1025</v>
      </c>
      <c r="B1018" s="50"/>
      <c r="D1018" s="21" t="e">
        <f>VLOOKUP('Reported Performance Table'!C1018,'Master List'!$B$22:$C$41,2,FALSE)</f>
        <v>#N/A</v>
      </c>
      <c r="E1018" t="e">
        <f>VLOOKUP('Reported Performance Table'!D1018,'Master List'!$B$45:$C$143,2,FALSE)</f>
        <v>#N/A</v>
      </c>
      <c r="F1018" t="e">
        <f>VLOOKUP('Reported Performance Table'!C1018,'Master List'!$B$22:$D$42,3,FALSE)</f>
        <v>#N/A</v>
      </c>
      <c r="G1018" s="94" t="e">
        <f>VLOOKUP('Reported Performance Table'!B1018,'Master List'!$B$11:$D$19,3,FALSE)</f>
        <v>#N/A</v>
      </c>
      <c r="H1018" t="e">
        <f t="shared" si="15"/>
        <v>#N/A</v>
      </c>
      <c r="I1018" t="e">
        <f>IF(VLOOKUP('Reported Performance Table'!D1018,'Master List'!$B$45:$D$143,3,FALSE)="","No",VLOOKUP('Reported Performance Table'!D1018,'Master List'!$B$45:$D$143,3,FALSE))</f>
        <v>#N/A</v>
      </c>
      <c r="J1018" s="169" t="str">
        <f>IF('Reported Performance Table'!D1018="","",
  IF('Reported Performance Table'!E1018="Yes",
   IF('Reported Performance Table'!F1018="Premium","Premium_LUNA_CCT","LUNA_CCT"),
   IF('Reported Performance Table'!B1018="Outdoor Luminaires",
    IF(OR('Reported Performance Table'!D1018="Fuel Pump Canopy Luminaires",'Reported Performance Table'!D1018="Sports Lighting"),
     IF('Reported Performance Table'!F1018="Premium","Premium_Sports_and_Fuel_Pump_CCT", "Sports_and_Fuel_Pump_CCT"),
     IF('Reported Performance Table'!F1018="Premium","Premium_Outdoor_CCT","Outdoor_CCT")),
    IF('Reported Performance Table'!F1018="Premium","Premium_CCT","Reported_CCT"))))</f>
        <v/>
      </c>
      <c r="K1018" t="str">
        <f>IF('Reported Performance Table'!D1018="","",IF(J1018="LUNA_CCT",VLOOKUP('Reported Performance Table'!D1018,'Master List'!$B$45:$E$143,4,FALSE),"Reported_BUG"))</f>
        <v/>
      </c>
      <c r="L1018" t="str">
        <f>IF('Reported Performance Table'!D1018="","",IF(AND('Reported Performance Table'!$E1018="Yes",OR('Reported Performance Table'!$D1018='Master List'!$B$45,'Reported Performance Table'!$D1018='Master List'!$B$46,'Reported Performance Table'!$D1018='Master List'!$B$47,'Reported Performance Table'!$D1018='Master List'!$B$49,'Reported Performance Table'!$D1018='Master List'!$B$51,'Reported Performance Table'!$D1018='Master List'!$B$115,'Reported Performance Table'!$D1018='Master List'!$B$118,'Reported Performance Table'!$D1018='Master List'!$B$142)),"LUNA_Dimming","Dimming_Capability_and_Range"))</f>
        <v/>
      </c>
    </row>
    <row r="1019" spans="1:12" x14ac:dyDescent="0.3">
      <c r="A1019" s="49">
        <v>1026</v>
      </c>
      <c r="B1019" s="50"/>
      <c r="D1019" s="21" t="e">
        <f>VLOOKUP('Reported Performance Table'!C1019,'Master List'!$B$22:$C$41,2,FALSE)</f>
        <v>#N/A</v>
      </c>
      <c r="E1019" t="e">
        <f>VLOOKUP('Reported Performance Table'!D1019,'Master List'!$B$45:$C$143,2,FALSE)</f>
        <v>#N/A</v>
      </c>
      <c r="F1019" t="e">
        <f>VLOOKUP('Reported Performance Table'!C1019,'Master List'!$B$22:$D$42,3,FALSE)</f>
        <v>#N/A</v>
      </c>
      <c r="G1019" s="94" t="e">
        <f>VLOOKUP('Reported Performance Table'!B1019,'Master List'!$B$11:$D$19,3,FALSE)</f>
        <v>#N/A</v>
      </c>
      <c r="H1019" t="e">
        <f t="shared" si="15"/>
        <v>#N/A</v>
      </c>
      <c r="I1019" t="e">
        <f>IF(VLOOKUP('Reported Performance Table'!D1019,'Master List'!$B$45:$D$143,3,FALSE)="","No",VLOOKUP('Reported Performance Table'!D1019,'Master List'!$B$45:$D$143,3,FALSE))</f>
        <v>#N/A</v>
      </c>
      <c r="J1019" s="169" t="str">
        <f>IF('Reported Performance Table'!D1019="","",
  IF('Reported Performance Table'!E1019="Yes",
   IF('Reported Performance Table'!F1019="Premium","Premium_LUNA_CCT","LUNA_CCT"),
   IF('Reported Performance Table'!B1019="Outdoor Luminaires",
    IF(OR('Reported Performance Table'!D1019="Fuel Pump Canopy Luminaires",'Reported Performance Table'!D1019="Sports Lighting"),
     IF('Reported Performance Table'!F1019="Premium","Premium_Sports_and_Fuel_Pump_CCT", "Sports_and_Fuel_Pump_CCT"),
     IF('Reported Performance Table'!F1019="Premium","Premium_Outdoor_CCT","Outdoor_CCT")),
    IF('Reported Performance Table'!F1019="Premium","Premium_CCT","Reported_CCT"))))</f>
        <v/>
      </c>
      <c r="K1019" t="str">
        <f>IF('Reported Performance Table'!D1019="","",IF(J1019="LUNA_CCT",VLOOKUP('Reported Performance Table'!D1019,'Master List'!$B$45:$E$143,4,FALSE),"Reported_BUG"))</f>
        <v/>
      </c>
      <c r="L1019" t="str">
        <f>IF('Reported Performance Table'!D1019="","",IF(AND('Reported Performance Table'!$E1019="Yes",OR('Reported Performance Table'!$D1019='Master List'!$B$45,'Reported Performance Table'!$D1019='Master List'!$B$46,'Reported Performance Table'!$D1019='Master List'!$B$47,'Reported Performance Table'!$D1019='Master List'!$B$49,'Reported Performance Table'!$D1019='Master List'!$B$51,'Reported Performance Table'!$D1019='Master List'!$B$115,'Reported Performance Table'!$D1019='Master List'!$B$118,'Reported Performance Table'!$D1019='Master List'!$B$142)),"LUNA_Dimming","Dimming_Capability_and_Range"))</f>
        <v/>
      </c>
    </row>
    <row r="1020" spans="1:12" x14ac:dyDescent="0.3">
      <c r="A1020" s="49">
        <v>1027</v>
      </c>
      <c r="B1020" s="50"/>
      <c r="D1020" s="21" t="e">
        <f>VLOOKUP('Reported Performance Table'!C1020,'Master List'!$B$22:$C$41,2,FALSE)</f>
        <v>#N/A</v>
      </c>
      <c r="E1020" t="e">
        <f>VLOOKUP('Reported Performance Table'!D1020,'Master List'!$B$45:$C$143,2,FALSE)</f>
        <v>#N/A</v>
      </c>
      <c r="F1020" t="e">
        <f>VLOOKUP('Reported Performance Table'!C1020,'Master List'!$B$22:$D$42,3,FALSE)</f>
        <v>#N/A</v>
      </c>
      <c r="G1020" s="94" t="e">
        <f>VLOOKUP('Reported Performance Table'!B1020,'Master List'!$B$11:$D$19,3,FALSE)</f>
        <v>#N/A</v>
      </c>
      <c r="H1020" t="e">
        <f t="shared" si="15"/>
        <v>#N/A</v>
      </c>
      <c r="I1020" t="e">
        <f>IF(VLOOKUP('Reported Performance Table'!D1020,'Master List'!$B$45:$D$143,3,FALSE)="","No",VLOOKUP('Reported Performance Table'!D1020,'Master List'!$B$45:$D$143,3,FALSE))</f>
        <v>#N/A</v>
      </c>
      <c r="J1020" s="169" t="str">
        <f>IF('Reported Performance Table'!D1020="","",
  IF('Reported Performance Table'!E1020="Yes",
   IF('Reported Performance Table'!F1020="Premium","Premium_LUNA_CCT","LUNA_CCT"),
   IF('Reported Performance Table'!B1020="Outdoor Luminaires",
    IF(OR('Reported Performance Table'!D1020="Fuel Pump Canopy Luminaires",'Reported Performance Table'!D1020="Sports Lighting"),
     IF('Reported Performance Table'!F1020="Premium","Premium_Sports_and_Fuel_Pump_CCT", "Sports_and_Fuel_Pump_CCT"),
     IF('Reported Performance Table'!F1020="Premium","Premium_Outdoor_CCT","Outdoor_CCT")),
    IF('Reported Performance Table'!F1020="Premium","Premium_CCT","Reported_CCT"))))</f>
        <v/>
      </c>
      <c r="K1020" t="str">
        <f>IF('Reported Performance Table'!D1020="","",IF(J1020="LUNA_CCT",VLOOKUP('Reported Performance Table'!D1020,'Master List'!$B$45:$E$143,4,FALSE),"Reported_BUG"))</f>
        <v/>
      </c>
      <c r="L1020" t="str">
        <f>IF('Reported Performance Table'!D1020="","",IF(AND('Reported Performance Table'!$E1020="Yes",OR('Reported Performance Table'!$D1020='Master List'!$B$45,'Reported Performance Table'!$D1020='Master List'!$B$46,'Reported Performance Table'!$D1020='Master List'!$B$47,'Reported Performance Table'!$D1020='Master List'!$B$49,'Reported Performance Table'!$D1020='Master List'!$B$51,'Reported Performance Table'!$D1020='Master List'!$B$115,'Reported Performance Table'!$D1020='Master List'!$B$118,'Reported Performance Table'!$D1020='Master List'!$B$142)),"LUNA_Dimming","Dimming_Capability_and_Range"))</f>
        <v/>
      </c>
    </row>
    <row r="1021" spans="1:12" x14ac:dyDescent="0.3">
      <c r="A1021" s="49">
        <v>1028</v>
      </c>
      <c r="B1021" s="50"/>
      <c r="D1021" s="21" t="e">
        <f>VLOOKUP('Reported Performance Table'!C1021,'Master List'!$B$22:$C$41,2,FALSE)</f>
        <v>#N/A</v>
      </c>
      <c r="E1021" t="e">
        <f>VLOOKUP('Reported Performance Table'!D1021,'Master List'!$B$45:$C$143,2,FALSE)</f>
        <v>#N/A</v>
      </c>
      <c r="F1021" t="e">
        <f>VLOOKUP('Reported Performance Table'!C1021,'Master List'!$B$22:$D$42,3,FALSE)</f>
        <v>#N/A</v>
      </c>
      <c r="G1021" s="94" t="e">
        <f>VLOOKUP('Reported Performance Table'!B1021,'Master List'!$B$11:$D$19,3,FALSE)</f>
        <v>#N/A</v>
      </c>
      <c r="H1021" t="e">
        <f t="shared" si="15"/>
        <v>#N/A</v>
      </c>
      <c r="I1021" t="e">
        <f>IF(VLOOKUP('Reported Performance Table'!D1021,'Master List'!$B$45:$D$143,3,FALSE)="","No",VLOOKUP('Reported Performance Table'!D1021,'Master List'!$B$45:$D$143,3,FALSE))</f>
        <v>#N/A</v>
      </c>
      <c r="J1021" s="169" t="str">
        <f>IF('Reported Performance Table'!D1021="","",
  IF('Reported Performance Table'!E1021="Yes",
   IF('Reported Performance Table'!F1021="Premium","Premium_LUNA_CCT","LUNA_CCT"),
   IF('Reported Performance Table'!B1021="Outdoor Luminaires",
    IF(OR('Reported Performance Table'!D1021="Fuel Pump Canopy Luminaires",'Reported Performance Table'!D1021="Sports Lighting"),
     IF('Reported Performance Table'!F1021="Premium","Premium_Sports_and_Fuel_Pump_CCT", "Sports_and_Fuel_Pump_CCT"),
     IF('Reported Performance Table'!F1021="Premium","Premium_Outdoor_CCT","Outdoor_CCT")),
    IF('Reported Performance Table'!F1021="Premium","Premium_CCT","Reported_CCT"))))</f>
        <v/>
      </c>
      <c r="K1021" t="str">
        <f>IF('Reported Performance Table'!D1021="","",IF(J1021="LUNA_CCT",VLOOKUP('Reported Performance Table'!D1021,'Master List'!$B$45:$E$143,4,FALSE),"Reported_BUG"))</f>
        <v/>
      </c>
      <c r="L1021" t="str">
        <f>IF('Reported Performance Table'!D1021="","",IF(AND('Reported Performance Table'!$E1021="Yes",OR('Reported Performance Table'!$D1021='Master List'!$B$45,'Reported Performance Table'!$D1021='Master List'!$B$46,'Reported Performance Table'!$D1021='Master List'!$B$47,'Reported Performance Table'!$D1021='Master List'!$B$49,'Reported Performance Table'!$D1021='Master List'!$B$51,'Reported Performance Table'!$D1021='Master List'!$B$115,'Reported Performance Table'!$D1021='Master List'!$B$118,'Reported Performance Table'!$D1021='Master List'!$B$142)),"LUNA_Dimming","Dimming_Capability_and_Range"))</f>
        <v/>
      </c>
    </row>
    <row r="1022" spans="1:12" x14ac:dyDescent="0.3">
      <c r="A1022" s="49">
        <v>1029</v>
      </c>
      <c r="B1022" s="50"/>
      <c r="D1022" s="21" t="e">
        <f>VLOOKUP('Reported Performance Table'!C1022,'Master List'!$B$22:$C$41,2,FALSE)</f>
        <v>#N/A</v>
      </c>
      <c r="E1022" t="e">
        <f>VLOOKUP('Reported Performance Table'!D1022,'Master List'!$B$45:$C$143,2,FALSE)</f>
        <v>#N/A</v>
      </c>
      <c r="F1022" t="e">
        <f>VLOOKUP('Reported Performance Table'!C1022,'Master List'!$B$22:$D$42,3,FALSE)</f>
        <v>#N/A</v>
      </c>
      <c r="G1022" s="94" t="e">
        <f>VLOOKUP('Reported Performance Table'!B1022,'Master List'!$B$11:$D$19,3,FALSE)</f>
        <v>#N/A</v>
      </c>
      <c r="H1022" t="e">
        <f t="shared" si="15"/>
        <v>#N/A</v>
      </c>
      <c r="I1022" t="e">
        <f>IF(VLOOKUP('Reported Performance Table'!D1022,'Master List'!$B$45:$D$143,3,FALSE)="","No",VLOOKUP('Reported Performance Table'!D1022,'Master List'!$B$45:$D$143,3,FALSE))</f>
        <v>#N/A</v>
      </c>
      <c r="J1022" s="169" t="str">
        <f>IF('Reported Performance Table'!D1022="","",
  IF('Reported Performance Table'!E1022="Yes",
   IF('Reported Performance Table'!F1022="Premium","Premium_LUNA_CCT","LUNA_CCT"),
   IF('Reported Performance Table'!B1022="Outdoor Luminaires",
    IF(OR('Reported Performance Table'!D1022="Fuel Pump Canopy Luminaires",'Reported Performance Table'!D1022="Sports Lighting"),
     IF('Reported Performance Table'!F1022="Premium","Premium_Sports_and_Fuel_Pump_CCT", "Sports_and_Fuel_Pump_CCT"),
     IF('Reported Performance Table'!F1022="Premium","Premium_Outdoor_CCT","Outdoor_CCT")),
    IF('Reported Performance Table'!F1022="Premium","Premium_CCT","Reported_CCT"))))</f>
        <v/>
      </c>
      <c r="K1022" t="str">
        <f>IF('Reported Performance Table'!D1022="","",IF(J1022="LUNA_CCT",VLOOKUP('Reported Performance Table'!D1022,'Master List'!$B$45:$E$143,4,FALSE),"Reported_BUG"))</f>
        <v/>
      </c>
      <c r="L1022" t="str">
        <f>IF('Reported Performance Table'!D1022="","",IF(AND('Reported Performance Table'!$E1022="Yes",OR('Reported Performance Table'!$D1022='Master List'!$B$45,'Reported Performance Table'!$D1022='Master List'!$B$46,'Reported Performance Table'!$D1022='Master List'!$B$47,'Reported Performance Table'!$D1022='Master List'!$B$49,'Reported Performance Table'!$D1022='Master List'!$B$51,'Reported Performance Table'!$D1022='Master List'!$B$115,'Reported Performance Table'!$D1022='Master List'!$B$118,'Reported Performance Table'!$D1022='Master List'!$B$142)),"LUNA_Dimming","Dimming_Capability_and_Range"))</f>
        <v/>
      </c>
    </row>
    <row r="1023" spans="1:12" x14ac:dyDescent="0.3">
      <c r="A1023" s="49">
        <v>1030</v>
      </c>
      <c r="B1023" s="50"/>
      <c r="D1023" s="21" t="e">
        <f>VLOOKUP('Reported Performance Table'!C1023,'Master List'!$B$22:$C$41,2,FALSE)</f>
        <v>#N/A</v>
      </c>
      <c r="E1023" t="e">
        <f>VLOOKUP('Reported Performance Table'!D1023,'Master List'!$B$45:$C$143,2,FALSE)</f>
        <v>#N/A</v>
      </c>
      <c r="F1023" t="e">
        <f>VLOOKUP('Reported Performance Table'!C1023,'Master List'!$B$22:$D$42,3,FALSE)</f>
        <v>#N/A</v>
      </c>
      <c r="G1023" s="94" t="e">
        <f>VLOOKUP('Reported Performance Table'!B1023,'Master List'!$B$11:$D$19,3,FALSE)</f>
        <v>#N/A</v>
      </c>
      <c r="H1023" t="e">
        <f t="shared" si="15"/>
        <v>#N/A</v>
      </c>
      <c r="I1023" t="e">
        <f>IF(VLOOKUP('Reported Performance Table'!D1023,'Master List'!$B$45:$D$143,3,FALSE)="","No",VLOOKUP('Reported Performance Table'!D1023,'Master List'!$B$45:$D$143,3,FALSE))</f>
        <v>#N/A</v>
      </c>
      <c r="J1023" s="169" t="str">
        <f>IF('Reported Performance Table'!D1023="","",
  IF('Reported Performance Table'!E1023="Yes",
   IF('Reported Performance Table'!F1023="Premium","Premium_LUNA_CCT","LUNA_CCT"),
   IF('Reported Performance Table'!B1023="Outdoor Luminaires",
    IF(OR('Reported Performance Table'!D1023="Fuel Pump Canopy Luminaires",'Reported Performance Table'!D1023="Sports Lighting"),
     IF('Reported Performance Table'!F1023="Premium","Premium_Sports_and_Fuel_Pump_CCT", "Sports_and_Fuel_Pump_CCT"),
     IF('Reported Performance Table'!F1023="Premium","Premium_Outdoor_CCT","Outdoor_CCT")),
    IF('Reported Performance Table'!F1023="Premium","Premium_CCT","Reported_CCT"))))</f>
        <v/>
      </c>
      <c r="K1023" t="str">
        <f>IF('Reported Performance Table'!D1023="","",IF(J1023="LUNA_CCT",VLOOKUP('Reported Performance Table'!D1023,'Master List'!$B$45:$E$143,4,FALSE),"Reported_BUG"))</f>
        <v/>
      </c>
      <c r="L1023" t="str">
        <f>IF('Reported Performance Table'!D1023="","",IF(AND('Reported Performance Table'!$E1023="Yes",OR('Reported Performance Table'!$D1023='Master List'!$B$45,'Reported Performance Table'!$D1023='Master List'!$B$46,'Reported Performance Table'!$D1023='Master List'!$B$47,'Reported Performance Table'!$D1023='Master List'!$B$49,'Reported Performance Table'!$D1023='Master List'!$B$51,'Reported Performance Table'!$D1023='Master List'!$B$115,'Reported Performance Table'!$D1023='Master List'!$B$118,'Reported Performance Table'!$D1023='Master List'!$B$142)),"LUNA_Dimming","Dimming_Capability_and_Range"))</f>
        <v/>
      </c>
    </row>
    <row r="1024" spans="1:12" x14ac:dyDescent="0.3">
      <c r="A1024" s="49">
        <v>1031</v>
      </c>
      <c r="B1024" s="50"/>
      <c r="D1024" s="21" t="e">
        <f>VLOOKUP('Reported Performance Table'!C1024,'Master List'!$B$22:$C$41,2,FALSE)</f>
        <v>#N/A</v>
      </c>
      <c r="E1024" t="e">
        <f>VLOOKUP('Reported Performance Table'!D1024,'Master List'!$B$45:$C$143,2,FALSE)</f>
        <v>#N/A</v>
      </c>
      <c r="F1024" t="e">
        <f>VLOOKUP('Reported Performance Table'!C1024,'Master List'!$B$22:$D$42,3,FALSE)</f>
        <v>#N/A</v>
      </c>
      <c r="G1024" s="94" t="e">
        <f>VLOOKUP('Reported Performance Table'!B1024,'Master List'!$B$11:$D$19,3,FALSE)</f>
        <v>#N/A</v>
      </c>
      <c r="H1024" t="e">
        <f t="shared" si="15"/>
        <v>#N/A</v>
      </c>
      <c r="I1024" t="e">
        <f>IF(VLOOKUP('Reported Performance Table'!D1024,'Master List'!$B$45:$D$143,3,FALSE)="","No",VLOOKUP('Reported Performance Table'!D1024,'Master List'!$B$45:$D$143,3,FALSE))</f>
        <v>#N/A</v>
      </c>
      <c r="J1024" s="169" t="str">
        <f>IF('Reported Performance Table'!D1024="","",
  IF('Reported Performance Table'!E1024="Yes",
   IF('Reported Performance Table'!F1024="Premium","Premium_LUNA_CCT","LUNA_CCT"),
   IF('Reported Performance Table'!B1024="Outdoor Luminaires",
    IF(OR('Reported Performance Table'!D1024="Fuel Pump Canopy Luminaires",'Reported Performance Table'!D1024="Sports Lighting"),
     IF('Reported Performance Table'!F1024="Premium","Premium_Sports_and_Fuel_Pump_CCT", "Sports_and_Fuel_Pump_CCT"),
     IF('Reported Performance Table'!F1024="Premium","Premium_Outdoor_CCT","Outdoor_CCT")),
    IF('Reported Performance Table'!F1024="Premium","Premium_CCT","Reported_CCT"))))</f>
        <v/>
      </c>
      <c r="K1024" t="str">
        <f>IF('Reported Performance Table'!D1024="","",IF(J1024="LUNA_CCT",VLOOKUP('Reported Performance Table'!D1024,'Master List'!$B$45:$E$143,4,FALSE),"Reported_BUG"))</f>
        <v/>
      </c>
      <c r="L1024" t="str">
        <f>IF('Reported Performance Table'!D1024="","",IF(AND('Reported Performance Table'!$E1024="Yes",OR('Reported Performance Table'!$D1024='Master List'!$B$45,'Reported Performance Table'!$D1024='Master List'!$B$46,'Reported Performance Table'!$D1024='Master List'!$B$47,'Reported Performance Table'!$D1024='Master List'!$B$49,'Reported Performance Table'!$D1024='Master List'!$B$51,'Reported Performance Table'!$D1024='Master List'!$B$115,'Reported Performance Table'!$D1024='Master List'!$B$118,'Reported Performance Table'!$D1024='Master List'!$B$142)),"LUNA_Dimming","Dimming_Capability_and_Range"))</f>
        <v/>
      </c>
    </row>
    <row r="1025" spans="1:12" x14ac:dyDescent="0.3">
      <c r="A1025" s="49">
        <v>1032</v>
      </c>
      <c r="B1025" s="50"/>
      <c r="D1025" s="21" t="e">
        <f>VLOOKUP('Reported Performance Table'!C1025,'Master List'!$B$22:$C$41,2,FALSE)</f>
        <v>#N/A</v>
      </c>
      <c r="E1025" t="e">
        <f>VLOOKUP('Reported Performance Table'!D1025,'Master List'!$B$45:$C$143,2,FALSE)</f>
        <v>#N/A</v>
      </c>
      <c r="F1025" t="e">
        <f>VLOOKUP('Reported Performance Table'!C1025,'Master List'!$B$22:$D$42,3,FALSE)</f>
        <v>#N/A</v>
      </c>
      <c r="G1025" s="94" t="e">
        <f>VLOOKUP('Reported Performance Table'!B1025,'Master List'!$B$11:$D$19,3,FALSE)</f>
        <v>#N/A</v>
      </c>
      <c r="H1025" t="e">
        <f t="shared" si="15"/>
        <v>#N/A</v>
      </c>
      <c r="I1025" t="e">
        <f>IF(VLOOKUP('Reported Performance Table'!D1025,'Master List'!$B$45:$D$143,3,FALSE)="","No",VLOOKUP('Reported Performance Table'!D1025,'Master List'!$B$45:$D$143,3,FALSE))</f>
        <v>#N/A</v>
      </c>
      <c r="J1025" s="169" t="str">
        <f>IF('Reported Performance Table'!D1025="","",
  IF('Reported Performance Table'!E1025="Yes",
   IF('Reported Performance Table'!F1025="Premium","Premium_LUNA_CCT","LUNA_CCT"),
   IF('Reported Performance Table'!B1025="Outdoor Luminaires",
    IF(OR('Reported Performance Table'!D1025="Fuel Pump Canopy Luminaires",'Reported Performance Table'!D1025="Sports Lighting"),
     IF('Reported Performance Table'!F1025="Premium","Premium_Sports_and_Fuel_Pump_CCT", "Sports_and_Fuel_Pump_CCT"),
     IF('Reported Performance Table'!F1025="Premium","Premium_Outdoor_CCT","Outdoor_CCT")),
    IF('Reported Performance Table'!F1025="Premium","Premium_CCT","Reported_CCT"))))</f>
        <v/>
      </c>
      <c r="K1025" t="str">
        <f>IF('Reported Performance Table'!D1025="","",IF(J1025="LUNA_CCT",VLOOKUP('Reported Performance Table'!D1025,'Master List'!$B$45:$E$143,4,FALSE),"Reported_BUG"))</f>
        <v/>
      </c>
      <c r="L1025" t="str">
        <f>IF('Reported Performance Table'!D1025="","",IF(AND('Reported Performance Table'!$E1025="Yes",OR('Reported Performance Table'!$D1025='Master List'!$B$45,'Reported Performance Table'!$D1025='Master List'!$B$46,'Reported Performance Table'!$D1025='Master List'!$B$47,'Reported Performance Table'!$D1025='Master List'!$B$49,'Reported Performance Table'!$D1025='Master List'!$B$51,'Reported Performance Table'!$D1025='Master List'!$B$115,'Reported Performance Table'!$D1025='Master List'!$B$118,'Reported Performance Table'!$D1025='Master List'!$B$142)),"LUNA_Dimming","Dimming_Capability_and_Range"))</f>
        <v/>
      </c>
    </row>
    <row r="1026" spans="1:12" x14ac:dyDescent="0.3">
      <c r="A1026" s="49">
        <v>1033</v>
      </c>
      <c r="B1026" s="50"/>
      <c r="D1026" s="21" t="e">
        <f>VLOOKUP('Reported Performance Table'!C1026,'Master List'!$B$22:$C$41,2,FALSE)</f>
        <v>#N/A</v>
      </c>
      <c r="E1026" t="e">
        <f>VLOOKUP('Reported Performance Table'!D1026,'Master List'!$B$45:$C$143,2,FALSE)</f>
        <v>#N/A</v>
      </c>
      <c r="F1026" t="e">
        <f>VLOOKUP('Reported Performance Table'!C1026,'Master List'!$B$22:$D$42,3,FALSE)</f>
        <v>#N/A</v>
      </c>
      <c r="G1026" s="94" t="e">
        <f>VLOOKUP('Reported Performance Table'!B1026,'Master List'!$B$11:$D$19,3,FALSE)</f>
        <v>#N/A</v>
      </c>
      <c r="H1026" t="e">
        <f t="shared" si="15"/>
        <v>#N/A</v>
      </c>
      <c r="I1026" t="e">
        <f>IF(VLOOKUP('Reported Performance Table'!D1026,'Master List'!$B$45:$D$143,3,FALSE)="","No",VLOOKUP('Reported Performance Table'!D1026,'Master List'!$B$45:$D$143,3,FALSE))</f>
        <v>#N/A</v>
      </c>
      <c r="J1026" s="169" t="str">
        <f>IF('Reported Performance Table'!D1026="","",
  IF('Reported Performance Table'!E1026="Yes",
   IF('Reported Performance Table'!F1026="Premium","Premium_LUNA_CCT","LUNA_CCT"),
   IF('Reported Performance Table'!B1026="Outdoor Luminaires",
    IF(OR('Reported Performance Table'!D1026="Fuel Pump Canopy Luminaires",'Reported Performance Table'!D1026="Sports Lighting"),
     IF('Reported Performance Table'!F1026="Premium","Premium_Sports_and_Fuel_Pump_CCT", "Sports_and_Fuel_Pump_CCT"),
     IF('Reported Performance Table'!F1026="Premium","Premium_Outdoor_CCT","Outdoor_CCT")),
    IF('Reported Performance Table'!F1026="Premium","Premium_CCT","Reported_CCT"))))</f>
        <v/>
      </c>
      <c r="K1026" t="str">
        <f>IF('Reported Performance Table'!D1026="","",IF(J1026="LUNA_CCT",VLOOKUP('Reported Performance Table'!D1026,'Master List'!$B$45:$E$143,4,FALSE),"Reported_BUG"))</f>
        <v/>
      </c>
      <c r="L1026" t="str">
        <f>IF('Reported Performance Table'!D1026="","",IF(AND('Reported Performance Table'!$E1026="Yes",OR('Reported Performance Table'!$D1026='Master List'!$B$45,'Reported Performance Table'!$D1026='Master List'!$B$46,'Reported Performance Table'!$D1026='Master List'!$B$47,'Reported Performance Table'!$D1026='Master List'!$B$49,'Reported Performance Table'!$D1026='Master List'!$B$51,'Reported Performance Table'!$D1026='Master List'!$B$115,'Reported Performance Table'!$D1026='Master List'!$B$118,'Reported Performance Table'!$D1026='Master List'!$B$142)),"LUNA_Dimming","Dimming_Capability_and_Range"))</f>
        <v/>
      </c>
    </row>
    <row r="1027" spans="1:12" x14ac:dyDescent="0.3">
      <c r="A1027" s="49">
        <v>1034</v>
      </c>
      <c r="B1027" s="50"/>
      <c r="D1027" s="21" t="e">
        <f>VLOOKUP('Reported Performance Table'!C1027,'Master List'!$B$22:$C$41,2,FALSE)</f>
        <v>#N/A</v>
      </c>
      <c r="E1027" t="e">
        <f>VLOOKUP('Reported Performance Table'!D1027,'Master List'!$B$45:$C$143,2,FALSE)</f>
        <v>#N/A</v>
      </c>
      <c r="F1027" t="e">
        <f>VLOOKUP('Reported Performance Table'!C1027,'Master List'!$B$22:$D$42,3,FALSE)</f>
        <v>#N/A</v>
      </c>
      <c r="G1027" s="94" t="e">
        <f>VLOOKUP('Reported Performance Table'!B1027,'Master List'!$B$11:$D$19,3,FALSE)</f>
        <v>#N/A</v>
      </c>
      <c r="H1027" t="e">
        <f t="shared" si="15"/>
        <v>#N/A</v>
      </c>
      <c r="I1027" t="e">
        <f>IF(VLOOKUP('Reported Performance Table'!D1027,'Master List'!$B$45:$D$143,3,FALSE)="","No",VLOOKUP('Reported Performance Table'!D1027,'Master List'!$B$45:$D$143,3,FALSE))</f>
        <v>#N/A</v>
      </c>
      <c r="J1027" s="169" t="str">
        <f>IF('Reported Performance Table'!D1027="","",
  IF('Reported Performance Table'!E1027="Yes",
   IF('Reported Performance Table'!F1027="Premium","Premium_LUNA_CCT","LUNA_CCT"),
   IF('Reported Performance Table'!B1027="Outdoor Luminaires",
    IF(OR('Reported Performance Table'!D1027="Fuel Pump Canopy Luminaires",'Reported Performance Table'!D1027="Sports Lighting"),
     IF('Reported Performance Table'!F1027="Premium","Premium_Sports_and_Fuel_Pump_CCT", "Sports_and_Fuel_Pump_CCT"),
     IF('Reported Performance Table'!F1027="Premium","Premium_Outdoor_CCT","Outdoor_CCT")),
    IF('Reported Performance Table'!F1027="Premium","Premium_CCT","Reported_CCT"))))</f>
        <v/>
      </c>
      <c r="K1027" t="str">
        <f>IF('Reported Performance Table'!D1027="","",IF(J1027="LUNA_CCT",VLOOKUP('Reported Performance Table'!D1027,'Master List'!$B$45:$E$143,4,FALSE),"Reported_BUG"))</f>
        <v/>
      </c>
      <c r="L1027" t="str">
        <f>IF('Reported Performance Table'!D1027="","",IF(AND('Reported Performance Table'!$E1027="Yes",OR('Reported Performance Table'!$D1027='Master List'!$B$45,'Reported Performance Table'!$D1027='Master List'!$B$46,'Reported Performance Table'!$D1027='Master List'!$B$47,'Reported Performance Table'!$D1027='Master List'!$B$49,'Reported Performance Table'!$D1027='Master List'!$B$51,'Reported Performance Table'!$D1027='Master List'!$B$115,'Reported Performance Table'!$D1027='Master List'!$B$118,'Reported Performance Table'!$D1027='Master List'!$B$142)),"LUNA_Dimming","Dimming_Capability_and_Range"))</f>
        <v/>
      </c>
    </row>
    <row r="1028" spans="1:12" x14ac:dyDescent="0.3">
      <c r="A1028" s="49">
        <v>1035</v>
      </c>
      <c r="B1028" s="50"/>
      <c r="D1028" s="21" t="e">
        <f>VLOOKUP('Reported Performance Table'!C1028,'Master List'!$B$22:$C$41,2,FALSE)</f>
        <v>#N/A</v>
      </c>
      <c r="E1028" t="e">
        <f>VLOOKUP('Reported Performance Table'!D1028,'Master List'!$B$45:$C$143,2,FALSE)</f>
        <v>#N/A</v>
      </c>
      <c r="F1028" t="e">
        <f>VLOOKUP('Reported Performance Table'!C1028,'Master List'!$B$22:$D$42,3,FALSE)</f>
        <v>#N/A</v>
      </c>
      <c r="G1028" s="94" t="e">
        <f>VLOOKUP('Reported Performance Table'!B1028,'Master List'!$B$11:$D$19,3,FALSE)</f>
        <v>#N/A</v>
      </c>
      <c r="H1028" t="e">
        <f t="shared" si="15"/>
        <v>#N/A</v>
      </c>
      <c r="I1028" t="e">
        <f>IF(VLOOKUP('Reported Performance Table'!D1028,'Master List'!$B$45:$D$143,3,FALSE)="","No",VLOOKUP('Reported Performance Table'!D1028,'Master List'!$B$45:$D$143,3,FALSE))</f>
        <v>#N/A</v>
      </c>
      <c r="J1028" s="169" t="str">
        <f>IF('Reported Performance Table'!D1028="","",
  IF('Reported Performance Table'!E1028="Yes",
   IF('Reported Performance Table'!F1028="Premium","Premium_LUNA_CCT","LUNA_CCT"),
   IF('Reported Performance Table'!B1028="Outdoor Luminaires",
    IF(OR('Reported Performance Table'!D1028="Fuel Pump Canopy Luminaires",'Reported Performance Table'!D1028="Sports Lighting"),
     IF('Reported Performance Table'!F1028="Premium","Premium_Sports_and_Fuel_Pump_CCT", "Sports_and_Fuel_Pump_CCT"),
     IF('Reported Performance Table'!F1028="Premium","Premium_Outdoor_CCT","Outdoor_CCT")),
    IF('Reported Performance Table'!F1028="Premium","Premium_CCT","Reported_CCT"))))</f>
        <v/>
      </c>
      <c r="K1028" t="str">
        <f>IF('Reported Performance Table'!D1028="","",IF(J1028="LUNA_CCT",VLOOKUP('Reported Performance Table'!D1028,'Master List'!$B$45:$E$143,4,FALSE),"Reported_BUG"))</f>
        <v/>
      </c>
      <c r="L1028" t="str">
        <f>IF('Reported Performance Table'!D1028="","",IF(AND('Reported Performance Table'!$E1028="Yes",OR('Reported Performance Table'!$D1028='Master List'!$B$45,'Reported Performance Table'!$D1028='Master List'!$B$46,'Reported Performance Table'!$D1028='Master List'!$B$47,'Reported Performance Table'!$D1028='Master List'!$B$49,'Reported Performance Table'!$D1028='Master List'!$B$51,'Reported Performance Table'!$D1028='Master List'!$B$115,'Reported Performance Table'!$D1028='Master List'!$B$118,'Reported Performance Table'!$D1028='Master List'!$B$142)),"LUNA_Dimming","Dimming_Capability_and_Range"))</f>
        <v/>
      </c>
    </row>
    <row r="1029" spans="1:12" x14ac:dyDescent="0.3">
      <c r="A1029" s="49">
        <v>1036</v>
      </c>
      <c r="B1029" s="50"/>
      <c r="D1029" s="21" t="e">
        <f>VLOOKUP('Reported Performance Table'!C1029,'Master List'!$B$22:$C$41,2,FALSE)</f>
        <v>#N/A</v>
      </c>
      <c r="E1029" t="e">
        <f>VLOOKUP('Reported Performance Table'!D1029,'Master List'!$B$45:$C$143,2,FALSE)</f>
        <v>#N/A</v>
      </c>
      <c r="F1029" t="e">
        <f>VLOOKUP('Reported Performance Table'!C1029,'Master List'!$B$22:$D$42,3,FALSE)</f>
        <v>#N/A</v>
      </c>
      <c r="G1029" s="94" t="e">
        <f>VLOOKUP('Reported Performance Table'!B1029,'Master List'!$B$11:$D$19,3,FALSE)</f>
        <v>#N/A</v>
      </c>
      <c r="H1029" t="e">
        <f t="shared" si="15"/>
        <v>#N/A</v>
      </c>
      <c r="I1029" t="e">
        <f>IF(VLOOKUP('Reported Performance Table'!D1029,'Master List'!$B$45:$D$143,3,FALSE)="","No",VLOOKUP('Reported Performance Table'!D1029,'Master List'!$B$45:$D$143,3,FALSE))</f>
        <v>#N/A</v>
      </c>
      <c r="J1029" s="169" t="str">
        <f>IF('Reported Performance Table'!D1029="","",
  IF('Reported Performance Table'!E1029="Yes",
   IF('Reported Performance Table'!F1029="Premium","Premium_LUNA_CCT","LUNA_CCT"),
   IF('Reported Performance Table'!B1029="Outdoor Luminaires",
    IF(OR('Reported Performance Table'!D1029="Fuel Pump Canopy Luminaires",'Reported Performance Table'!D1029="Sports Lighting"),
     IF('Reported Performance Table'!F1029="Premium","Premium_Sports_and_Fuel_Pump_CCT", "Sports_and_Fuel_Pump_CCT"),
     IF('Reported Performance Table'!F1029="Premium","Premium_Outdoor_CCT","Outdoor_CCT")),
    IF('Reported Performance Table'!F1029="Premium","Premium_CCT","Reported_CCT"))))</f>
        <v/>
      </c>
      <c r="K1029" t="str">
        <f>IF('Reported Performance Table'!D1029="","",IF(J1029="LUNA_CCT",VLOOKUP('Reported Performance Table'!D1029,'Master List'!$B$45:$E$143,4,FALSE),"Reported_BUG"))</f>
        <v/>
      </c>
      <c r="L1029" t="str">
        <f>IF('Reported Performance Table'!D1029="","",IF(AND('Reported Performance Table'!$E1029="Yes",OR('Reported Performance Table'!$D1029='Master List'!$B$45,'Reported Performance Table'!$D1029='Master List'!$B$46,'Reported Performance Table'!$D1029='Master List'!$B$47,'Reported Performance Table'!$D1029='Master List'!$B$49,'Reported Performance Table'!$D1029='Master List'!$B$51,'Reported Performance Table'!$D1029='Master List'!$B$115,'Reported Performance Table'!$D1029='Master List'!$B$118,'Reported Performance Table'!$D1029='Master List'!$B$142)),"LUNA_Dimming","Dimming_Capability_and_Range"))</f>
        <v/>
      </c>
    </row>
    <row r="1030" spans="1:12" x14ac:dyDescent="0.3">
      <c r="A1030" s="49">
        <v>1037</v>
      </c>
      <c r="B1030" s="50"/>
      <c r="D1030" s="21" t="e">
        <f>VLOOKUP('Reported Performance Table'!C1030,'Master List'!$B$22:$C$41,2,FALSE)</f>
        <v>#N/A</v>
      </c>
      <c r="E1030" t="e">
        <f>VLOOKUP('Reported Performance Table'!D1030,'Master List'!$B$45:$C$143,2,FALSE)</f>
        <v>#N/A</v>
      </c>
      <c r="F1030" t="e">
        <f>VLOOKUP('Reported Performance Table'!C1030,'Master List'!$B$22:$D$42,3,FALSE)</f>
        <v>#N/A</v>
      </c>
      <c r="G1030" s="94" t="e">
        <f>VLOOKUP('Reported Performance Table'!B1030,'Master List'!$B$11:$D$19,3,FALSE)</f>
        <v>#N/A</v>
      </c>
      <c r="H1030" t="e">
        <f t="shared" si="15"/>
        <v>#N/A</v>
      </c>
      <c r="I1030" t="e">
        <f>IF(VLOOKUP('Reported Performance Table'!D1030,'Master List'!$B$45:$D$143,3,FALSE)="","No",VLOOKUP('Reported Performance Table'!D1030,'Master List'!$B$45:$D$143,3,FALSE))</f>
        <v>#N/A</v>
      </c>
      <c r="J1030" s="169" t="str">
        <f>IF('Reported Performance Table'!D1030="","",
  IF('Reported Performance Table'!E1030="Yes",
   IF('Reported Performance Table'!F1030="Premium","Premium_LUNA_CCT","LUNA_CCT"),
   IF('Reported Performance Table'!B1030="Outdoor Luminaires",
    IF(OR('Reported Performance Table'!D1030="Fuel Pump Canopy Luminaires",'Reported Performance Table'!D1030="Sports Lighting"),
     IF('Reported Performance Table'!F1030="Premium","Premium_Sports_and_Fuel_Pump_CCT", "Sports_and_Fuel_Pump_CCT"),
     IF('Reported Performance Table'!F1030="Premium","Premium_Outdoor_CCT","Outdoor_CCT")),
    IF('Reported Performance Table'!F1030="Premium","Premium_CCT","Reported_CCT"))))</f>
        <v/>
      </c>
      <c r="K1030" t="str">
        <f>IF('Reported Performance Table'!D1030="","",IF(J1030="LUNA_CCT",VLOOKUP('Reported Performance Table'!D1030,'Master List'!$B$45:$E$143,4,FALSE),"Reported_BUG"))</f>
        <v/>
      </c>
      <c r="L1030" t="str">
        <f>IF('Reported Performance Table'!D1030="","",IF(AND('Reported Performance Table'!$E1030="Yes",OR('Reported Performance Table'!$D1030='Master List'!$B$45,'Reported Performance Table'!$D1030='Master List'!$B$46,'Reported Performance Table'!$D1030='Master List'!$B$47,'Reported Performance Table'!$D1030='Master List'!$B$49,'Reported Performance Table'!$D1030='Master List'!$B$51,'Reported Performance Table'!$D1030='Master List'!$B$115,'Reported Performance Table'!$D1030='Master List'!$B$118,'Reported Performance Table'!$D1030='Master List'!$B$142)),"LUNA_Dimming","Dimming_Capability_and_Range"))</f>
        <v/>
      </c>
    </row>
    <row r="1031" spans="1:12" x14ac:dyDescent="0.3">
      <c r="A1031" s="49">
        <v>1038</v>
      </c>
      <c r="B1031" s="50"/>
      <c r="D1031" s="21" t="e">
        <f>VLOOKUP('Reported Performance Table'!C1031,'Master List'!$B$22:$C$41,2,FALSE)</f>
        <v>#N/A</v>
      </c>
      <c r="E1031" t="e">
        <f>VLOOKUP('Reported Performance Table'!D1031,'Master List'!$B$45:$C$143,2,FALSE)</f>
        <v>#N/A</v>
      </c>
      <c r="F1031" t="e">
        <f>VLOOKUP('Reported Performance Table'!C1031,'Master List'!$B$22:$D$42,3,FALSE)</f>
        <v>#N/A</v>
      </c>
      <c r="G1031" s="94" t="e">
        <f>VLOOKUP('Reported Performance Table'!B1031,'Master List'!$B$11:$D$19,3,FALSE)</f>
        <v>#N/A</v>
      </c>
      <c r="H1031" t="e">
        <f t="shared" si="15"/>
        <v>#N/A</v>
      </c>
      <c r="I1031" t="e">
        <f>IF(VLOOKUP('Reported Performance Table'!D1031,'Master List'!$B$45:$D$143,3,FALSE)="","No",VLOOKUP('Reported Performance Table'!D1031,'Master List'!$B$45:$D$143,3,FALSE))</f>
        <v>#N/A</v>
      </c>
      <c r="J1031" s="169" t="str">
        <f>IF('Reported Performance Table'!D1031="","",
  IF('Reported Performance Table'!E1031="Yes",
   IF('Reported Performance Table'!F1031="Premium","Premium_LUNA_CCT","LUNA_CCT"),
   IF('Reported Performance Table'!B1031="Outdoor Luminaires",
    IF(OR('Reported Performance Table'!D1031="Fuel Pump Canopy Luminaires",'Reported Performance Table'!D1031="Sports Lighting"),
     IF('Reported Performance Table'!F1031="Premium","Premium_Sports_and_Fuel_Pump_CCT", "Sports_and_Fuel_Pump_CCT"),
     IF('Reported Performance Table'!F1031="Premium","Premium_Outdoor_CCT","Outdoor_CCT")),
    IF('Reported Performance Table'!F1031="Premium","Premium_CCT","Reported_CCT"))))</f>
        <v/>
      </c>
      <c r="K1031" t="str">
        <f>IF('Reported Performance Table'!D1031="","",IF(J1031="LUNA_CCT",VLOOKUP('Reported Performance Table'!D1031,'Master List'!$B$45:$E$143,4,FALSE),"Reported_BUG"))</f>
        <v/>
      </c>
      <c r="L1031" t="str">
        <f>IF('Reported Performance Table'!D1031="","",IF(AND('Reported Performance Table'!$E1031="Yes",OR('Reported Performance Table'!$D1031='Master List'!$B$45,'Reported Performance Table'!$D1031='Master List'!$B$46,'Reported Performance Table'!$D1031='Master List'!$B$47,'Reported Performance Table'!$D1031='Master List'!$B$49,'Reported Performance Table'!$D1031='Master List'!$B$51,'Reported Performance Table'!$D1031='Master List'!$B$115,'Reported Performance Table'!$D1031='Master List'!$B$118,'Reported Performance Table'!$D1031='Master List'!$B$142)),"LUNA_Dimming","Dimming_Capability_and_Range"))</f>
        <v/>
      </c>
    </row>
    <row r="1032" spans="1:12" x14ac:dyDescent="0.3">
      <c r="A1032" s="49">
        <v>1039</v>
      </c>
      <c r="B1032" s="50"/>
      <c r="D1032" s="21" t="e">
        <f>VLOOKUP('Reported Performance Table'!C1032,'Master List'!$B$22:$C$41,2,FALSE)</f>
        <v>#N/A</v>
      </c>
      <c r="E1032" t="e">
        <f>VLOOKUP('Reported Performance Table'!D1032,'Master List'!$B$45:$C$143,2,FALSE)</f>
        <v>#N/A</v>
      </c>
      <c r="F1032" t="e">
        <f>VLOOKUP('Reported Performance Table'!C1032,'Master List'!$B$22:$D$42,3,FALSE)</f>
        <v>#N/A</v>
      </c>
      <c r="G1032" s="94" t="e">
        <f>VLOOKUP('Reported Performance Table'!B1032,'Master List'!$B$11:$D$19,3,FALSE)</f>
        <v>#N/A</v>
      </c>
      <c r="H1032" t="e">
        <f t="shared" si="15"/>
        <v>#N/A</v>
      </c>
      <c r="I1032" t="e">
        <f>IF(VLOOKUP('Reported Performance Table'!D1032,'Master List'!$B$45:$D$143,3,FALSE)="","No",VLOOKUP('Reported Performance Table'!D1032,'Master List'!$B$45:$D$143,3,FALSE))</f>
        <v>#N/A</v>
      </c>
      <c r="J1032" s="169" t="str">
        <f>IF('Reported Performance Table'!D1032="","",
  IF('Reported Performance Table'!E1032="Yes",
   IF('Reported Performance Table'!F1032="Premium","Premium_LUNA_CCT","LUNA_CCT"),
   IF('Reported Performance Table'!B1032="Outdoor Luminaires",
    IF(OR('Reported Performance Table'!D1032="Fuel Pump Canopy Luminaires",'Reported Performance Table'!D1032="Sports Lighting"),
     IF('Reported Performance Table'!F1032="Premium","Premium_Sports_and_Fuel_Pump_CCT", "Sports_and_Fuel_Pump_CCT"),
     IF('Reported Performance Table'!F1032="Premium","Premium_Outdoor_CCT","Outdoor_CCT")),
    IF('Reported Performance Table'!F1032="Premium","Premium_CCT","Reported_CCT"))))</f>
        <v/>
      </c>
      <c r="K1032" t="str">
        <f>IF('Reported Performance Table'!D1032="","",IF(J1032="LUNA_CCT",VLOOKUP('Reported Performance Table'!D1032,'Master List'!$B$45:$E$143,4,FALSE),"Reported_BUG"))</f>
        <v/>
      </c>
      <c r="L1032" t="str">
        <f>IF('Reported Performance Table'!D1032="","",IF(AND('Reported Performance Table'!$E1032="Yes",OR('Reported Performance Table'!$D1032='Master List'!$B$45,'Reported Performance Table'!$D1032='Master List'!$B$46,'Reported Performance Table'!$D1032='Master List'!$B$47,'Reported Performance Table'!$D1032='Master List'!$B$49,'Reported Performance Table'!$D1032='Master List'!$B$51,'Reported Performance Table'!$D1032='Master List'!$B$115,'Reported Performance Table'!$D1032='Master List'!$B$118,'Reported Performance Table'!$D1032='Master List'!$B$142)),"LUNA_Dimming","Dimming_Capability_and_Range"))</f>
        <v/>
      </c>
    </row>
    <row r="1033" spans="1:12" x14ac:dyDescent="0.3">
      <c r="A1033" s="49">
        <v>1040</v>
      </c>
      <c r="B1033" s="50"/>
      <c r="D1033" s="21" t="e">
        <f>VLOOKUP('Reported Performance Table'!C1033,'Master List'!$B$22:$C$41,2,FALSE)</f>
        <v>#N/A</v>
      </c>
      <c r="E1033" t="e">
        <f>VLOOKUP('Reported Performance Table'!D1033,'Master List'!$B$45:$C$143,2,FALSE)</f>
        <v>#N/A</v>
      </c>
      <c r="F1033" t="e">
        <f>VLOOKUP('Reported Performance Table'!C1033,'Master List'!$B$22:$D$42,3,FALSE)</f>
        <v>#N/A</v>
      </c>
      <c r="G1033" s="94" t="e">
        <f>VLOOKUP('Reported Performance Table'!B1033,'Master List'!$B$11:$D$19,3,FALSE)</f>
        <v>#N/A</v>
      </c>
      <c r="H1033" t="e">
        <f t="shared" si="15"/>
        <v>#N/A</v>
      </c>
      <c r="I1033" t="e">
        <f>IF(VLOOKUP('Reported Performance Table'!D1033,'Master List'!$B$45:$D$143,3,FALSE)="","No",VLOOKUP('Reported Performance Table'!D1033,'Master List'!$B$45:$D$143,3,FALSE))</f>
        <v>#N/A</v>
      </c>
      <c r="J1033" s="169" t="str">
        <f>IF('Reported Performance Table'!D1033="","",
  IF('Reported Performance Table'!E1033="Yes",
   IF('Reported Performance Table'!F1033="Premium","Premium_LUNA_CCT","LUNA_CCT"),
   IF('Reported Performance Table'!B1033="Outdoor Luminaires",
    IF(OR('Reported Performance Table'!D1033="Fuel Pump Canopy Luminaires",'Reported Performance Table'!D1033="Sports Lighting"),
     IF('Reported Performance Table'!F1033="Premium","Premium_Sports_and_Fuel_Pump_CCT", "Sports_and_Fuel_Pump_CCT"),
     IF('Reported Performance Table'!F1033="Premium","Premium_Outdoor_CCT","Outdoor_CCT")),
    IF('Reported Performance Table'!F1033="Premium","Premium_CCT","Reported_CCT"))))</f>
        <v/>
      </c>
      <c r="K1033" t="str">
        <f>IF('Reported Performance Table'!D1033="","",IF(J1033="LUNA_CCT",VLOOKUP('Reported Performance Table'!D1033,'Master List'!$B$45:$E$143,4,FALSE),"Reported_BUG"))</f>
        <v/>
      </c>
      <c r="L1033" t="str">
        <f>IF('Reported Performance Table'!D1033="","",IF(AND('Reported Performance Table'!$E1033="Yes",OR('Reported Performance Table'!$D1033='Master List'!$B$45,'Reported Performance Table'!$D1033='Master List'!$B$46,'Reported Performance Table'!$D1033='Master List'!$B$47,'Reported Performance Table'!$D1033='Master List'!$B$49,'Reported Performance Table'!$D1033='Master List'!$B$51,'Reported Performance Table'!$D1033='Master List'!$B$115,'Reported Performance Table'!$D1033='Master List'!$B$118,'Reported Performance Table'!$D1033='Master List'!$B$142)),"LUNA_Dimming","Dimming_Capability_and_Range"))</f>
        <v/>
      </c>
    </row>
    <row r="1034" spans="1:12" x14ac:dyDescent="0.3">
      <c r="A1034" s="49">
        <v>1041</v>
      </c>
      <c r="B1034" s="50"/>
      <c r="D1034" s="21" t="e">
        <f>VLOOKUP('Reported Performance Table'!C1034,'Master List'!$B$22:$C$41,2,FALSE)</f>
        <v>#N/A</v>
      </c>
      <c r="E1034" t="e">
        <f>VLOOKUP('Reported Performance Table'!D1034,'Master List'!$B$45:$C$143,2,FALSE)</f>
        <v>#N/A</v>
      </c>
      <c r="F1034" t="e">
        <f>VLOOKUP('Reported Performance Table'!C1034,'Master List'!$B$22:$D$42,3,FALSE)</f>
        <v>#N/A</v>
      </c>
      <c r="G1034" s="94" t="e">
        <f>VLOOKUP('Reported Performance Table'!B1034,'Master List'!$B$11:$D$19,3,FALSE)</f>
        <v>#N/A</v>
      </c>
      <c r="H1034" t="e">
        <f t="shared" si="15"/>
        <v>#N/A</v>
      </c>
      <c r="I1034" t="e">
        <f>IF(VLOOKUP('Reported Performance Table'!D1034,'Master List'!$B$45:$D$143,3,FALSE)="","No",VLOOKUP('Reported Performance Table'!D1034,'Master List'!$B$45:$D$143,3,FALSE))</f>
        <v>#N/A</v>
      </c>
      <c r="J1034" s="169" t="str">
        <f>IF('Reported Performance Table'!D1034="","",
  IF('Reported Performance Table'!E1034="Yes",
   IF('Reported Performance Table'!F1034="Premium","Premium_LUNA_CCT","LUNA_CCT"),
   IF('Reported Performance Table'!B1034="Outdoor Luminaires",
    IF(OR('Reported Performance Table'!D1034="Fuel Pump Canopy Luminaires",'Reported Performance Table'!D1034="Sports Lighting"),
     IF('Reported Performance Table'!F1034="Premium","Premium_Sports_and_Fuel_Pump_CCT", "Sports_and_Fuel_Pump_CCT"),
     IF('Reported Performance Table'!F1034="Premium","Premium_Outdoor_CCT","Outdoor_CCT")),
    IF('Reported Performance Table'!F1034="Premium","Premium_CCT","Reported_CCT"))))</f>
        <v/>
      </c>
      <c r="K1034" t="str">
        <f>IF('Reported Performance Table'!D1034="","",IF(J1034="LUNA_CCT",VLOOKUP('Reported Performance Table'!D1034,'Master List'!$B$45:$E$143,4,FALSE),"Reported_BUG"))</f>
        <v/>
      </c>
      <c r="L1034" t="str">
        <f>IF('Reported Performance Table'!D1034="","",IF(AND('Reported Performance Table'!$E1034="Yes",OR('Reported Performance Table'!$D1034='Master List'!$B$45,'Reported Performance Table'!$D1034='Master List'!$B$46,'Reported Performance Table'!$D1034='Master List'!$B$47,'Reported Performance Table'!$D1034='Master List'!$B$49,'Reported Performance Table'!$D1034='Master List'!$B$51,'Reported Performance Table'!$D1034='Master List'!$B$115,'Reported Performance Table'!$D1034='Master List'!$B$118,'Reported Performance Table'!$D1034='Master List'!$B$142)),"LUNA_Dimming","Dimming_Capability_and_Range"))</f>
        <v/>
      </c>
    </row>
    <row r="1035" spans="1:12" x14ac:dyDescent="0.3">
      <c r="A1035" s="49">
        <v>1042</v>
      </c>
      <c r="B1035" s="50"/>
      <c r="D1035" s="21" t="e">
        <f>VLOOKUP('Reported Performance Table'!C1035,'Master List'!$B$22:$C$41,2,FALSE)</f>
        <v>#N/A</v>
      </c>
      <c r="E1035" t="e">
        <f>VLOOKUP('Reported Performance Table'!D1035,'Master List'!$B$45:$C$143,2,FALSE)</f>
        <v>#N/A</v>
      </c>
      <c r="F1035" t="e">
        <f>VLOOKUP('Reported Performance Table'!C1035,'Master List'!$B$22:$D$42,3,FALSE)</f>
        <v>#N/A</v>
      </c>
      <c r="G1035" s="94" t="e">
        <f>VLOOKUP('Reported Performance Table'!B1035,'Master List'!$B$11:$D$19,3,FALSE)</f>
        <v>#N/A</v>
      </c>
      <c r="H1035" t="e">
        <f t="shared" ref="H1035:H1098" si="16">CONCATENATE(F1035,G1035)</f>
        <v>#N/A</v>
      </c>
      <c r="I1035" t="e">
        <f>IF(VLOOKUP('Reported Performance Table'!D1035,'Master List'!$B$45:$D$143,3,FALSE)="","No",VLOOKUP('Reported Performance Table'!D1035,'Master List'!$B$45:$D$143,3,FALSE))</f>
        <v>#N/A</v>
      </c>
      <c r="J1035" s="169" t="str">
        <f>IF('Reported Performance Table'!D1035="","",
  IF('Reported Performance Table'!E1035="Yes",
   IF('Reported Performance Table'!F1035="Premium","Premium_LUNA_CCT","LUNA_CCT"),
   IF('Reported Performance Table'!B1035="Outdoor Luminaires",
    IF(OR('Reported Performance Table'!D1035="Fuel Pump Canopy Luminaires",'Reported Performance Table'!D1035="Sports Lighting"),
     IF('Reported Performance Table'!F1035="Premium","Premium_Sports_and_Fuel_Pump_CCT", "Sports_and_Fuel_Pump_CCT"),
     IF('Reported Performance Table'!F1035="Premium","Premium_Outdoor_CCT","Outdoor_CCT")),
    IF('Reported Performance Table'!F1035="Premium","Premium_CCT","Reported_CCT"))))</f>
        <v/>
      </c>
      <c r="K1035" t="str">
        <f>IF('Reported Performance Table'!D1035="","",IF(J1035="LUNA_CCT",VLOOKUP('Reported Performance Table'!D1035,'Master List'!$B$45:$E$143,4,FALSE),"Reported_BUG"))</f>
        <v/>
      </c>
      <c r="L1035" t="str">
        <f>IF('Reported Performance Table'!D1035="","",IF(AND('Reported Performance Table'!$E1035="Yes",OR('Reported Performance Table'!$D1035='Master List'!$B$45,'Reported Performance Table'!$D1035='Master List'!$B$46,'Reported Performance Table'!$D1035='Master List'!$B$47,'Reported Performance Table'!$D1035='Master List'!$B$49,'Reported Performance Table'!$D1035='Master List'!$B$51,'Reported Performance Table'!$D1035='Master List'!$B$115,'Reported Performance Table'!$D1035='Master List'!$B$118,'Reported Performance Table'!$D1035='Master List'!$B$142)),"LUNA_Dimming","Dimming_Capability_and_Range"))</f>
        <v/>
      </c>
    </row>
    <row r="1036" spans="1:12" x14ac:dyDescent="0.3">
      <c r="A1036" s="49">
        <v>1043</v>
      </c>
      <c r="B1036" s="50"/>
      <c r="D1036" s="21" t="e">
        <f>VLOOKUP('Reported Performance Table'!C1036,'Master List'!$B$22:$C$41,2,FALSE)</f>
        <v>#N/A</v>
      </c>
      <c r="E1036" t="e">
        <f>VLOOKUP('Reported Performance Table'!D1036,'Master List'!$B$45:$C$143,2,FALSE)</f>
        <v>#N/A</v>
      </c>
      <c r="F1036" t="e">
        <f>VLOOKUP('Reported Performance Table'!C1036,'Master List'!$B$22:$D$42,3,FALSE)</f>
        <v>#N/A</v>
      </c>
      <c r="G1036" s="94" t="e">
        <f>VLOOKUP('Reported Performance Table'!B1036,'Master List'!$B$11:$D$19,3,FALSE)</f>
        <v>#N/A</v>
      </c>
      <c r="H1036" t="e">
        <f t="shared" si="16"/>
        <v>#N/A</v>
      </c>
      <c r="I1036" t="e">
        <f>IF(VLOOKUP('Reported Performance Table'!D1036,'Master List'!$B$45:$D$143,3,FALSE)="","No",VLOOKUP('Reported Performance Table'!D1036,'Master List'!$B$45:$D$143,3,FALSE))</f>
        <v>#N/A</v>
      </c>
      <c r="J1036" s="169" t="str">
        <f>IF('Reported Performance Table'!D1036="","",
  IF('Reported Performance Table'!E1036="Yes",
   IF('Reported Performance Table'!F1036="Premium","Premium_LUNA_CCT","LUNA_CCT"),
   IF('Reported Performance Table'!B1036="Outdoor Luminaires",
    IF(OR('Reported Performance Table'!D1036="Fuel Pump Canopy Luminaires",'Reported Performance Table'!D1036="Sports Lighting"),
     IF('Reported Performance Table'!F1036="Premium","Premium_Sports_and_Fuel_Pump_CCT", "Sports_and_Fuel_Pump_CCT"),
     IF('Reported Performance Table'!F1036="Premium","Premium_Outdoor_CCT","Outdoor_CCT")),
    IF('Reported Performance Table'!F1036="Premium","Premium_CCT","Reported_CCT"))))</f>
        <v/>
      </c>
      <c r="K1036" t="str">
        <f>IF('Reported Performance Table'!D1036="","",IF(J1036="LUNA_CCT",VLOOKUP('Reported Performance Table'!D1036,'Master List'!$B$45:$E$143,4,FALSE),"Reported_BUG"))</f>
        <v/>
      </c>
      <c r="L1036" t="str">
        <f>IF('Reported Performance Table'!D1036="","",IF(AND('Reported Performance Table'!$E1036="Yes",OR('Reported Performance Table'!$D1036='Master List'!$B$45,'Reported Performance Table'!$D1036='Master List'!$B$46,'Reported Performance Table'!$D1036='Master List'!$B$47,'Reported Performance Table'!$D1036='Master List'!$B$49,'Reported Performance Table'!$D1036='Master List'!$B$51,'Reported Performance Table'!$D1036='Master List'!$B$115,'Reported Performance Table'!$D1036='Master List'!$B$118,'Reported Performance Table'!$D1036='Master List'!$B$142)),"LUNA_Dimming","Dimming_Capability_and_Range"))</f>
        <v/>
      </c>
    </row>
    <row r="1037" spans="1:12" x14ac:dyDescent="0.3">
      <c r="A1037" s="49">
        <v>1044</v>
      </c>
      <c r="B1037" s="50"/>
      <c r="D1037" s="21" t="e">
        <f>VLOOKUP('Reported Performance Table'!C1037,'Master List'!$B$22:$C$41,2,FALSE)</f>
        <v>#N/A</v>
      </c>
      <c r="E1037" t="e">
        <f>VLOOKUP('Reported Performance Table'!D1037,'Master List'!$B$45:$C$143,2,FALSE)</f>
        <v>#N/A</v>
      </c>
      <c r="F1037" t="e">
        <f>VLOOKUP('Reported Performance Table'!C1037,'Master List'!$B$22:$D$42,3,FALSE)</f>
        <v>#N/A</v>
      </c>
      <c r="G1037" s="94" t="e">
        <f>VLOOKUP('Reported Performance Table'!B1037,'Master List'!$B$11:$D$19,3,FALSE)</f>
        <v>#N/A</v>
      </c>
      <c r="H1037" t="e">
        <f t="shared" si="16"/>
        <v>#N/A</v>
      </c>
      <c r="I1037" t="e">
        <f>IF(VLOOKUP('Reported Performance Table'!D1037,'Master List'!$B$45:$D$143,3,FALSE)="","No",VLOOKUP('Reported Performance Table'!D1037,'Master List'!$B$45:$D$143,3,FALSE))</f>
        <v>#N/A</v>
      </c>
      <c r="J1037" s="169" t="str">
        <f>IF('Reported Performance Table'!D1037="","",
  IF('Reported Performance Table'!E1037="Yes",
   IF('Reported Performance Table'!F1037="Premium","Premium_LUNA_CCT","LUNA_CCT"),
   IF('Reported Performance Table'!B1037="Outdoor Luminaires",
    IF(OR('Reported Performance Table'!D1037="Fuel Pump Canopy Luminaires",'Reported Performance Table'!D1037="Sports Lighting"),
     IF('Reported Performance Table'!F1037="Premium","Premium_Sports_and_Fuel_Pump_CCT", "Sports_and_Fuel_Pump_CCT"),
     IF('Reported Performance Table'!F1037="Premium","Premium_Outdoor_CCT","Outdoor_CCT")),
    IF('Reported Performance Table'!F1037="Premium","Premium_CCT","Reported_CCT"))))</f>
        <v/>
      </c>
      <c r="K1037" t="str">
        <f>IF('Reported Performance Table'!D1037="","",IF(J1037="LUNA_CCT",VLOOKUP('Reported Performance Table'!D1037,'Master List'!$B$45:$E$143,4,FALSE),"Reported_BUG"))</f>
        <v/>
      </c>
      <c r="L1037" t="str">
        <f>IF('Reported Performance Table'!D1037="","",IF(AND('Reported Performance Table'!$E1037="Yes",OR('Reported Performance Table'!$D1037='Master List'!$B$45,'Reported Performance Table'!$D1037='Master List'!$B$46,'Reported Performance Table'!$D1037='Master List'!$B$47,'Reported Performance Table'!$D1037='Master List'!$B$49,'Reported Performance Table'!$D1037='Master List'!$B$51,'Reported Performance Table'!$D1037='Master List'!$B$115,'Reported Performance Table'!$D1037='Master List'!$B$118,'Reported Performance Table'!$D1037='Master List'!$B$142)),"LUNA_Dimming","Dimming_Capability_and_Range"))</f>
        <v/>
      </c>
    </row>
    <row r="1038" spans="1:12" x14ac:dyDescent="0.3">
      <c r="A1038" s="49">
        <v>1045</v>
      </c>
      <c r="B1038" s="50"/>
      <c r="D1038" s="21" t="e">
        <f>VLOOKUP('Reported Performance Table'!C1038,'Master List'!$B$22:$C$41,2,FALSE)</f>
        <v>#N/A</v>
      </c>
      <c r="E1038" t="e">
        <f>VLOOKUP('Reported Performance Table'!D1038,'Master List'!$B$45:$C$143,2,FALSE)</f>
        <v>#N/A</v>
      </c>
      <c r="F1038" t="e">
        <f>VLOOKUP('Reported Performance Table'!C1038,'Master List'!$B$22:$D$42,3,FALSE)</f>
        <v>#N/A</v>
      </c>
      <c r="G1038" s="94" t="e">
        <f>VLOOKUP('Reported Performance Table'!B1038,'Master List'!$B$11:$D$19,3,FALSE)</f>
        <v>#N/A</v>
      </c>
      <c r="H1038" t="e">
        <f t="shared" si="16"/>
        <v>#N/A</v>
      </c>
      <c r="I1038" t="e">
        <f>IF(VLOOKUP('Reported Performance Table'!D1038,'Master List'!$B$45:$D$143,3,FALSE)="","No",VLOOKUP('Reported Performance Table'!D1038,'Master List'!$B$45:$D$143,3,FALSE))</f>
        <v>#N/A</v>
      </c>
      <c r="J1038" s="169" t="str">
        <f>IF('Reported Performance Table'!D1038="","",
  IF('Reported Performance Table'!E1038="Yes",
   IF('Reported Performance Table'!F1038="Premium","Premium_LUNA_CCT","LUNA_CCT"),
   IF('Reported Performance Table'!B1038="Outdoor Luminaires",
    IF(OR('Reported Performance Table'!D1038="Fuel Pump Canopy Luminaires",'Reported Performance Table'!D1038="Sports Lighting"),
     IF('Reported Performance Table'!F1038="Premium","Premium_Sports_and_Fuel_Pump_CCT", "Sports_and_Fuel_Pump_CCT"),
     IF('Reported Performance Table'!F1038="Premium","Premium_Outdoor_CCT","Outdoor_CCT")),
    IF('Reported Performance Table'!F1038="Premium","Premium_CCT","Reported_CCT"))))</f>
        <v/>
      </c>
      <c r="K1038" t="str">
        <f>IF('Reported Performance Table'!D1038="","",IF(J1038="LUNA_CCT",VLOOKUP('Reported Performance Table'!D1038,'Master List'!$B$45:$E$143,4,FALSE),"Reported_BUG"))</f>
        <v/>
      </c>
      <c r="L1038" t="str">
        <f>IF('Reported Performance Table'!D1038="","",IF(AND('Reported Performance Table'!$E1038="Yes",OR('Reported Performance Table'!$D1038='Master List'!$B$45,'Reported Performance Table'!$D1038='Master List'!$B$46,'Reported Performance Table'!$D1038='Master List'!$B$47,'Reported Performance Table'!$D1038='Master List'!$B$49,'Reported Performance Table'!$D1038='Master List'!$B$51,'Reported Performance Table'!$D1038='Master List'!$B$115,'Reported Performance Table'!$D1038='Master List'!$B$118,'Reported Performance Table'!$D1038='Master List'!$B$142)),"LUNA_Dimming","Dimming_Capability_and_Range"))</f>
        <v/>
      </c>
    </row>
    <row r="1039" spans="1:12" x14ac:dyDescent="0.3">
      <c r="A1039" s="49">
        <v>1046</v>
      </c>
      <c r="B1039" s="50"/>
      <c r="D1039" s="21" t="e">
        <f>VLOOKUP('Reported Performance Table'!C1039,'Master List'!$B$22:$C$41,2,FALSE)</f>
        <v>#N/A</v>
      </c>
      <c r="E1039" t="e">
        <f>VLOOKUP('Reported Performance Table'!D1039,'Master List'!$B$45:$C$143,2,FALSE)</f>
        <v>#N/A</v>
      </c>
      <c r="F1039" t="e">
        <f>VLOOKUP('Reported Performance Table'!C1039,'Master List'!$B$22:$D$42,3,FALSE)</f>
        <v>#N/A</v>
      </c>
      <c r="G1039" s="94" t="e">
        <f>VLOOKUP('Reported Performance Table'!B1039,'Master List'!$B$11:$D$19,3,FALSE)</f>
        <v>#N/A</v>
      </c>
      <c r="H1039" t="e">
        <f t="shared" si="16"/>
        <v>#N/A</v>
      </c>
      <c r="I1039" t="e">
        <f>IF(VLOOKUP('Reported Performance Table'!D1039,'Master List'!$B$45:$D$143,3,FALSE)="","No",VLOOKUP('Reported Performance Table'!D1039,'Master List'!$B$45:$D$143,3,FALSE))</f>
        <v>#N/A</v>
      </c>
      <c r="J1039" s="169" t="str">
        <f>IF('Reported Performance Table'!D1039="","",
  IF('Reported Performance Table'!E1039="Yes",
   IF('Reported Performance Table'!F1039="Premium","Premium_LUNA_CCT","LUNA_CCT"),
   IF('Reported Performance Table'!B1039="Outdoor Luminaires",
    IF(OR('Reported Performance Table'!D1039="Fuel Pump Canopy Luminaires",'Reported Performance Table'!D1039="Sports Lighting"),
     IF('Reported Performance Table'!F1039="Premium","Premium_Sports_and_Fuel_Pump_CCT", "Sports_and_Fuel_Pump_CCT"),
     IF('Reported Performance Table'!F1039="Premium","Premium_Outdoor_CCT","Outdoor_CCT")),
    IF('Reported Performance Table'!F1039="Premium","Premium_CCT","Reported_CCT"))))</f>
        <v/>
      </c>
      <c r="K1039" t="str">
        <f>IF('Reported Performance Table'!D1039="","",IF(J1039="LUNA_CCT",VLOOKUP('Reported Performance Table'!D1039,'Master List'!$B$45:$E$143,4,FALSE),"Reported_BUG"))</f>
        <v/>
      </c>
      <c r="L1039" t="str">
        <f>IF('Reported Performance Table'!D1039="","",IF(AND('Reported Performance Table'!$E1039="Yes",OR('Reported Performance Table'!$D1039='Master List'!$B$45,'Reported Performance Table'!$D1039='Master List'!$B$46,'Reported Performance Table'!$D1039='Master List'!$B$47,'Reported Performance Table'!$D1039='Master List'!$B$49,'Reported Performance Table'!$D1039='Master List'!$B$51,'Reported Performance Table'!$D1039='Master List'!$B$115,'Reported Performance Table'!$D1039='Master List'!$B$118,'Reported Performance Table'!$D1039='Master List'!$B$142)),"LUNA_Dimming","Dimming_Capability_and_Range"))</f>
        <v/>
      </c>
    </row>
    <row r="1040" spans="1:12" x14ac:dyDescent="0.3">
      <c r="A1040" s="49">
        <v>1047</v>
      </c>
      <c r="B1040" s="50"/>
      <c r="D1040" s="21" t="e">
        <f>VLOOKUP('Reported Performance Table'!C1040,'Master List'!$B$22:$C$41,2,FALSE)</f>
        <v>#N/A</v>
      </c>
      <c r="E1040" t="e">
        <f>VLOOKUP('Reported Performance Table'!D1040,'Master List'!$B$45:$C$143,2,FALSE)</f>
        <v>#N/A</v>
      </c>
      <c r="F1040" t="e">
        <f>VLOOKUP('Reported Performance Table'!C1040,'Master List'!$B$22:$D$42,3,FALSE)</f>
        <v>#N/A</v>
      </c>
      <c r="G1040" s="94" t="e">
        <f>VLOOKUP('Reported Performance Table'!B1040,'Master List'!$B$11:$D$19,3,FALSE)</f>
        <v>#N/A</v>
      </c>
      <c r="H1040" t="e">
        <f t="shared" si="16"/>
        <v>#N/A</v>
      </c>
      <c r="I1040" t="e">
        <f>IF(VLOOKUP('Reported Performance Table'!D1040,'Master List'!$B$45:$D$143,3,FALSE)="","No",VLOOKUP('Reported Performance Table'!D1040,'Master List'!$B$45:$D$143,3,FALSE))</f>
        <v>#N/A</v>
      </c>
      <c r="J1040" s="169" t="str">
        <f>IF('Reported Performance Table'!D1040="","",
  IF('Reported Performance Table'!E1040="Yes",
   IF('Reported Performance Table'!F1040="Premium","Premium_LUNA_CCT","LUNA_CCT"),
   IF('Reported Performance Table'!B1040="Outdoor Luminaires",
    IF(OR('Reported Performance Table'!D1040="Fuel Pump Canopy Luminaires",'Reported Performance Table'!D1040="Sports Lighting"),
     IF('Reported Performance Table'!F1040="Premium","Premium_Sports_and_Fuel_Pump_CCT", "Sports_and_Fuel_Pump_CCT"),
     IF('Reported Performance Table'!F1040="Premium","Premium_Outdoor_CCT","Outdoor_CCT")),
    IF('Reported Performance Table'!F1040="Premium","Premium_CCT","Reported_CCT"))))</f>
        <v/>
      </c>
      <c r="K1040" t="str">
        <f>IF('Reported Performance Table'!D1040="","",IF(J1040="LUNA_CCT",VLOOKUP('Reported Performance Table'!D1040,'Master List'!$B$45:$E$143,4,FALSE),"Reported_BUG"))</f>
        <v/>
      </c>
      <c r="L1040" t="str">
        <f>IF('Reported Performance Table'!D1040="","",IF(AND('Reported Performance Table'!$E1040="Yes",OR('Reported Performance Table'!$D1040='Master List'!$B$45,'Reported Performance Table'!$D1040='Master List'!$B$46,'Reported Performance Table'!$D1040='Master List'!$B$47,'Reported Performance Table'!$D1040='Master List'!$B$49,'Reported Performance Table'!$D1040='Master List'!$B$51,'Reported Performance Table'!$D1040='Master List'!$B$115,'Reported Performance Table'!$D1040='Master List'!$B$118,'Reported Performance Table'!$D1040='Master List'!$B$142)),"LUNA_Dimming","Dimming_Capability_and_Range"))</f>
        <v/>
      </c>
    </row>
    <row r="1041" spans="1:12" x14ac:dyDescent="0.3">
      <c r="A1041" s="49">
        <v>1048</v>
      </c>
      <c r="B1041" s="50"/>
      <c r="D1041" s="21" t="e">
        <f>VLOOKUP('Reported Performance Table'!C1041,'Master List'!$B$22:$C$41,2,FALSE)</f>
        <v>#N/A</v>
      </c>
      <c r="E1041" t="e">
        <f>VLOOKUP('Reported Performance Table'!D1041,'Master List'!$B$45:$C$143,2,FALSE)</f>
        <v>#N/A</v>
      </c>
      <c r="F1041" t="e">
        <f>VLOOKUP('Reported Performance Table'!C1041,'Master List'!$B$22:$D$42,3,FALSE)</f>
        <v>#N/A</v>
      </c>
      <c r="G1041" s="94" t="e">
        <f>VLOOKUP('Reported Performance Table'!B1041,'Master List'!$B$11:$D$19,3,FALSE)</f>
        <v>#N/A</v>
      </c>
      <c r="H1041" t="e">
        <f t="shared" si="16"/>
        <v>#N/A</v>
      </c>
      <c r="I1041" t="e">
        <f>IF(VLOOKUP('Reported Performance Table'!D1041,'Master List'!$B$45:$D$143,3,FALSE)="","No",VLOOKUP('Reported Performance Table'!D1041,'Master List'!$B$45:$D$143,3,FALSE))</f>
        <v>#N/A</v>
      </c>
      <c r="J1041" s="169" t="str">
        <f>IF('Reported Performance Table'!D1041="","",
  IF('Reported Performance Table'!E1041="Yes",
   IF('Reported Performance Table'!F1041="Premium","Premium_LUNA_CCT","LUNA_CCT"),
   IF('Reported Performance Table'!B1041="Outdoor Luminaires",
    IF(OR('Reported Performance Table'!D1041="Fuel Pump Canopy Luminaires",'Reported Performance Table'!D1041="Sports Lighting"),
     IF('Reported Performance Table'!F1041="Premium","Premium_Sports_and_Fuel_Pump_CCT", "Sports_and_Fuel_Pump_CCT"),
     IF('Reported Performance Table'!F1041="Premium","Premium_Outdoor_CCT","Outdoor_CCT")),
    IF('Reported Performance Table'!F1041="Premium","Premium_CCT","Reported_CCT"))))</f>
        <v/>
      </c>
      <c r="K1041" t="str">
        <f>IF('Reported Performance Table'!D1041="","",IF(J1041="LUNA_CCT",VLOOKUP('Reported Performance Table'!D1041,'Master List'!$B$45:$E$143,4,FALSE),"Reported_BUG"))</f>
        <v/>
      </c>
      <c r="L1041" t="str">
        <f>IF('Reported Performance Table'!D1041="","",IF(AND('Reported Performance Table'!$E1041="Yes",OR('Reported Performance Table'!$D1041='Master List'!$B$45,'Reported Performance Table'!$D1041='Master List'!$B$46,'Reported Performance Table'!$D1041='Master List'!$B$47,'Reported Performance Table'!$D1041='Master List'!$B$49,'Reported Performance Table'!$D1041='Master List'!$B$51,'Reported Performance Table'!$D1041='Master List'!$B$115,'Reported Performance Table'!$D1041='Master List'!$B$118,'Reported Performance Table'!$D1041='Master List'!$B$142)),"LUNA_Dimming","Dimming_Capability_and_Range"))</f>
        <v/>
      </c>
    </row>
    <row r="1042" spans="1:12" x14ac:dyDescent="0.3">
      <c r="A1042" s="49">
        <v>1049</v>
      </c>
      <c r="B1042" s="50"/>
      <c r="D1042" s="21" t="e">
        <f>VLOOKUP('Reported Performance Table'!C1042,'Master List'!$B$22:$C$41,2,FALSE)</f>
        <v>#N/A</v>
      </c>
      <c r="E1042" t="e">
        <f>VLOOKUP('Reported Performance Table'!D1042,'Master List'!$B$45:$C$143,2,FALSE)</f>
        <v>#N/A</v>
      </c>
      <c r="F1042" t="e">
        <f>VLOOKUP('Reported Performance Table'!C1042,'Master List'!$B$22:$D$42,3,FALSE)</f>
        <v>#N/A</v>
      </c>
      <c r="G1042" s="94" t="e">
        <f>VLOOKUP('Reported Performance Table'!B1042,'Master List'!$B$11:$D$19,3,FALSE)</f>
        <v>#N/A</v>
      </c>
      <c r="H1042" t="e">
        <f t="shared" si="16"/>
        <v>#N/A</v>
      </c>
      <c r="I1042" t="e">
        <f>IF(VLOOKUP('Reported Performance Table'!D1042,'Master List'!$B$45:$D$143,3,FALSE)="","No",VLOOKUP('Reported Performance Table'!D1042,'Master List'!$B$45:$D$143,3,FALSE))</f>
        <v>#N/A</v>
      </c>
      <c r="J1042" s="169" t="str">
        <f>IF('Reported Performance Table'!D1042="","",
  IF('Reported Performance Table'!E1042="Yes",
   IF('Reported Performance Table'!F1042="Premium","Premium_LUNA_CCT","LUNA_CCT"),
   IF('Reported Performance Table'!B1042="Outdoor Luminaires",
    IF(OR('Reported Performance Table'!D1042="Fuel Pump Canopy Luminaires",'Reported Performance Table'!D1042="Sports Lighting"),
     IF('Reported Performance Table'!F1042="Premium","Premium_Sports_and_Fuel_Pump_CCT", "Sports_and_Fuel_Pump_CCT"),
     IF('Reported Performance Table'!F1042="Premium","Premium_Outdoor_CCT","Outdoor_CCT")),
    IF('Reported Performance Table'!F1042="Premium","Premium_CCT","Reported_CCT"))))</f>
        <v/>
      </c>
      <c r="K1042" t="str">
        <f>IF('Reported Performance Table'!D1042="","",IF(J1042="LUNA_CCT",VLOOKUP('Reported Performance Table'!D1042,'Master List'!$B$45:$E$143,4,FALSE),"Reported_BUG"))</f>
        <v/>
      </c>
      <c r="L1042" t="str">
        <f>IF('Reported Performance Table'!D1042="","",IF(AND('Reported Performance Table'!$E1042="Yes",OR('Reported Performance Table'!$D1042='Master List'!$B$45,'Reported Performance Table'!$D1042='Master List'!$B$46,'Reported Performance Table'!$D1042='Master List'!$B$47,'Reported Performance Table'!$D1042='Master List'!$B$49,'Reported Performance Table'!$D1042='Master List'!$B$51,'Reported Performance Table'!$D1042='Master List'!$B$115,'Reported Performance Table'!$D1042='Master List'!$B$118,'Reported Performance Table'!$D1042='Master List'!$B$142)),"LUNA_Dimming","Dimming_Capability_and_Range"))</f>
        <v/>
      </c>
    </row>
    <row r="1043" spans="1:12" x14ac:dyDescent="0.3">
      <c r="A1043" s="49">
        <v>1050</v>
      </c>
      <c r="B1043" s="50"/>
      <c r="D1043" s="21" t="e">
        <f>VLOOKUP('Reported Performance Table'!C1043,'Master List'!$B$22:$C$41,2,FALSE)</f>
        <v>#N/A</v>
      </c>
      <c r="E1043" t="e">
        <f>VLOOKUP('Reported Performance Table'!D1043,'Master List'!$B$45:$C$143,2,FALSE)</f>
        <v>#N/A</v>
      </c>
      <c r="F1043" t="e">
        <f>VLOOKUP('Reported Performance Table'!C1043,'Master List'!$B$22:$D$42,3,FALSE)</f>
        <v>#N/A</v>
      </c>
      <c r="G1043" s="94" t="e">
        <f>VLOOKUP('Reported Performance Table'!B1043,'Master List'!$B$11:$D$19,3,FALSE)</f>
        <v>#N/A</v>
      </c>
      <c r="H1043" t="e">
        <f t="shared" si="16"/>
        <v>#N/A</v>
      </c>
      <c r="I1043" t="e">
        <f>IF(VLOOKUP('Reported Performance Table'!D1043,'Master List'!$B$45:$D$143,3,FALSE)="","No",VLOOKUP('Reported Performance Table'!D1043,'Master List'!$B$45:$D$143,3,FALSE))</f>
        <v>#N/A</v>
      </c>
      <c r="J1043" s="169" t="str">
        <f>IF('Reported Performance Table'!D1043="","",
  IF('Reported Performance Table'!E1043="Yes",
   IF('Reported Performance Table'!F1043="Premium","Premium_LUNA_CCT","LUNA_CCT"),
   IF('Reported Performance Table'!B1043="Outdoor Luminaires",
    IF(OR('Reported Performance Table'!D1043="Fuel Pump Canopy Luminaires",'Reported Performance Table'!D1043="Sports Lighting"),
     IF('Reported Performance Table'!F1043="Premium","Premium_Sports_and_Fuel_Pump_CCT", "Sports_and_Fuel_Pump_CCT"),
     IF('Reported Performance Table'!F1043="Premium","Premium_Outdoor_CCT","Outdoor_CCT")),
    IF('Reported Performance Table'!F1043="Premium","Premium_CCT","Reported_CCT"))))</f>
        <v/>
      </c>
      <c r="K1043" t="str">
        <f>IF('Reported Performance Table'!D1043="","",IF(J1043="LUNA_CCT",VLOOKUP('Reported Performance Table'!D1043,'Master List'!$B$45:$E$143,4,FALSE),"Reported_BUG"))</f>
        <v/>
      </c>
      <c r="L1043" t="str">
        <f>IF('Reported Performance Table'!D1043="","",IF(AND('Reported Performance Table'!$E1043="Yes",OR('Reported Performance Table'!$D1043='Master List'!$B$45,'Reported Performance Table'!$D1043='Master List'!$B$46,'Reported Performance Table'!$D1043='Master List'!$B$47,'Reported Performance Table'!$D1043='Master List'!$B$49,'Reported Performance Table'!$D1043='Master List'!$B$51,'Reported Performance Table'!$D1043='Master List'!$B$115,'Reported Performance Table'!$D1043='Master List'!$B$118,'Reported Performance Table'!$D1043='Master List'!$B$142)),"LUNA_Dimming","Dimming_Capability_and_Range"))</f>
        <v/>
      </c>
    </row>
    <row r="1044" spans="1:12" x14ac:dyDescent="0.3">
      <c r="A1044" s="49">
        <v>1051</v>
      </c>
      <c r="B1044" s="50"/>
      <c r="D1044" s="21" t="e">
        <f>VLOOKUP('Reported Performance Table'!C1044,'Master List'!$B$22:$C$41,2,FALSE)</f>
        <v>#N/A</v>
      </c>
      <c r="E1044" t="e">
        <f>VLOOKUP('Reported Performance Table'!D1044,'Master List'!$B$45:$C$143,2,FALSE)</f>
        <v>#N/A</v>
      </c>
      <c r="F1044" t="e">
        <f>VLOOKUP('Reported Performance Table'!C1044,'Master List'!$B$22:$D$42,3,FALSE)</f>
        <v>#N/A</v>
      </c>
      <c r="G1044" s="94" t="e">
        <f>VLOOKUP('Reported Performance Table'!B1044,'Master List'!$B$11:$D$19,3,FALSE)</f>
        <v>#N/A</v>
      </c>
      <c r="H1044" t="e">
        <f t="shared" si="16"/>
        <v>#N/A</v>
      </c>
      <c r="I1044" t="e">
        <f>IF(VLOOKUP('Reported Performance Table'!D1044,'Master List'!$B$45:$D$143,3,FALSE)="","No",VLOOKUP('Reported Performance Table'!D1044,'Master List'!$B$45:$D$143,3,FALSE))</f>
        <v>#N/A</v>
      </c>
      <c r="J1044" s="169" t="str">
        <f>IF('Reported Performance Table'!D1044="","",
  IF('Reported Performance Table'!E1044="Yes",
   IF('Reported Performance Table'!F1044="Premium","Premium_LUNA_CCT","LUNA_CCT"),
   IF('Reported Performance Table'!B1044="Outdoor Luminaires",
    IF(OR('Reported Performance Table'!D1044="Fuel Pump Canopy Luminaires",'Reported Performance Table'!D1044="Sports Lighting"),
     IF('Reported Performance Table'!F1044="Premium","Premium_Sports_and_Fuel_Pump_CCT", "Sports_and_Fuel_Pump_CCT"),
     IF('Reported Performance Table'!F1044="Premium","Premium_Outdoor_CCT","Outdoor_CCT")),
    IF('Reported Performance Table'!F1044="Premium","Premium_CCT","Reported_CCT"))))</f>
        <v/>
      </c>
      <c r="K1044" t="str">
        <f>IF('Reported Performance Table'!D1044="","",IF(J1044="LUNA_CCT",VLOOKUP('Reported Performance Table'!D1044,'Master List'!$B$45:$E$143,4,FALSE),"Reported_BUG"))</f>
        <v/>
      </c>
      <c r="L1044" t="str">
        <f>IF('Reported Performance Table'!D1044="","",IF(AND('Reported Performance Table'!$E1044="Yes",OR('Reported Performance Table'!$D1044='Master List'!$B$45,'Reported Performance Table'!$D1044='Master List'!$B$46,'Reported Performance Table'!$D1044='Master List'!$B$47,'Reported Performance Table'!$D1044='Master List'!$B$49,'Reported Performance Table'!$D1044='Master List'!$B$51,'Reported Performance Table'!$D1044='Master List'!$B$115,'Reported Performance Table'!$D1044='Master List'!$B$118,'Reported Performance Table'!$D1044='Master List'!$B$142)),"LUNA_Dimming","Dimming_Capability_and_Range"))</f>
        <v/>
      </c>
    </row>
    <row r="1045" spans="1:12" x14ac:dyDescent="0.3">
      <c r="A1045" s="49">
        <v>1052</v>
      </c>
      <c r="B1045" s="50"/>
      <c r="D1045" s="21" t="e">
        <f>VLOOKUP('Reported Performance Table'!C1045,'Master List'!$B$22:$C$41,2,FALSE)</f>
        <v>#N/A</v>
      </c>
      <c r="E1045" t="e">
        <f>VLOOKUP('Reported Performance Table'!D1045,'Master List'!$B$45:$C$143,2,FALSE)</f>
        <v>#N/A</v>
      </c>
      <c r="F1045" t="e">
        <f>VLOOKUP('Reported Performance Table'!C1045,'Master List'!$B$22:$D$42,3,FALSE)</f>
        <v>#N/A</v>
      </c>
      <c r="G1045" s="94" t="e">
        <f>VLOOKUP('Reported Performance Table'!B1045,'Master List'!$B$11:$D$19,3,FALSE)</f>
        <v>#N/A</v>
      </c>
      <c r="H1045" t="e">
        <f t="shared" si="16"/>
        <v>#N/A</v>
      </c>
      <c r="I1045" t="e">
        <f>IF(VLOOKUP('Reported Performance Table'!D1045,'Master List'!$B$45:$D$143,3,FALSE)="","No",VLOOKUP('Reported Performance Table'!D1045,'Master List'!$B$45:$D$143,3,FALSE))</f>
        <v>#N/A</v>
      </c>
      <c r="J1045" s="169" t="str">
        <f>IF('Reported Performance Table'!D1045="","",
  IF('Reported Performance Table'!E1045="Yes",
   IF('Reported Performance Table'!F1045="Premium","Premium_LUNA_CCT","LUNA_CCT"),
   IF('Reported Performance Table'!B1045="Outdoor Luminaires",
    IF(OR('Reported Performance Table'!D1045="Fuel Pump Canopy Luminaires",'Reported Performance Table'!D1045="Sports Lighting"),
     IF('Reported Performance Table'!F1045="Premium","Premium_Sports_and_Fuel_Pump_CCT", "Sports_and_Fuel_Pump_CCT"),
     IF('Reported Performance Table'!F1045="Premium","Premium_Outdoor_CCT","Outdoor_CCT")),
    IF('Reported Performance Table'!F1045="Premium","Premium_CCT","Reported_CCT"))))</f>
        <v/>
      </c>
      <c r="K1045" t="str">
        <f>IF('Reported Performance Table'!D1045="","",IF(J1045="LUNA_CCT",VLOOKUP('Reported Performance Table'!D1045,'Master List'!$B$45:$E$143,4,FALSE),"Reported_BUG"))</f>
        <v/>
      </c>
      <c r="L1045" t="str">
        <f>IF('Reported Performance Table'!D1045="","",IF(AND('Reported Performance Table'!$E1045="Yes",OR('Reported Performance Table'!$D1045='Master List'!$B$45,'Reported Performance Table'!$D1045='Master List'!$B$46,'Reported Performance Table'!$D1045='Master List'!$B$47,'Reported Performance Table'!$D1045='Master List'!$B$49,'Reported Performance Table'!$D1045='Master List'!$B$51,'Reported Performance Table'!$D1045='Master List'!$B$115,'Reported Performance Table'!$D1045='Master List'!$B$118,'Reported Performance Table'!$D1045='Master List'!$B$142)),"LUNA_Dimming","Dimming_Capability_and_Range"))</f>
        <v/>
      </c>
    </row>
    <row r="1046" spans="1:12" x14ac:dyDescent="0.3">
      <c r="A1046" s="49">
        <v>1053</v>
      </c>
      <c r="B1046" s="50"/>
      <c r="D1046" s="21" t="e">
        <f>VLOOKUP('Reported Performance Table'!C1046,'Master List'!$B$22:$C$41,2,FALSE)</f>
        <v>#N/A</v>
      </c>
      <c r="E1046" t="e">
        <f>VLOOKUP('Reported Performance Table'!D1046,'Master List'!$B$45:$C$143,2,FALSE)</f>
        <v>#N/A</v>
      </c>
      <c r="F1046" t="e">
        <f>VLOOKUP('Reported Performance Table'!C1046,'Master List'!$B$22:$D$42,3,FALSE)</f>
        <v>#N/A</v>
      </c>
      <c r="G1046" s="94" t="e">
        <f>VLOOKUP('Reported Performance Table'!B1046,'Master List'!$B$11:$D$19,3,FALSE)</f>
        <v>#N/A</v>
      </c>
      <c r="H1046" t="e">
        <f t="shared" si="16"/>
        <v>#N/A</v>
      </c>
      <c r="I1046" t="e">
        <f>IF(VLOOKUP('Reported Performance Table'!D1046,'Master List'!$B$45:$D$143,3,FALSE)="","No",VLOOKUP('Reported Performance Table'!D1046,'Master List'!$B$45:$D$143,3,FALSE))</f>
        <v>#N/A</v>
      </c>
      <c r="J1046" s="169" t="str">
        <f>IF('Reported Performance Table'!D1046="","",
  IF('Reported Performance Table'!E1046="Yes",
   IF('Reported Performance Table'!F1046="Premium","Premium_LUNA_CCT","LUNA_CCT"),
   IF('Reported Performance Table'!B1046="Outdoor Luminaires",
    IF(OR('Reported Performance Table'!D1046="Fuel Pump Canopy Luminaires",'Reported Performance Table'!D1046="Sports Lighting"),
     IF('Reported Performance Table'!F1046="Premium","Premium_Sports_and_Fuel_Pump_CCT", "Sports_and_Fuel_Pump_CCT"),
     IF('Reported Performance Table'!F1046="Premium","Premium_Outdoor_CCT","Outdoor_CCT")),
    IF('Reported Performance Table'!F1046="Premium","Premium_CCT","Reported_CCT"))))</f>
        <v/>
      </c>
      <c r="K1046" t="str">
        <f>IF('Reported Performance Table'!D1046="","",IF(J1046="LUNA_CCT",VLOOKUP('Reported Performance Table'!D1046,'Master List'!$B$45:$E$143,4,FALSE),"Reported_BUG"))</f>
        <v/>
      </c>
      <c r="L1046" t="str">
        <f>IF('Reported Performance Table'!D1046="","",IF(AND('Reported Performance Table'!$E1046="Yes",OR('Reported Performance Table'!$D1046='Master List'!$B$45,'Reported Performance Table'!$D1046='Master List'!$B$46,'Reported Performance Table'!$D1046='Master List'!$B$47,'Reported Performance Table'!$D1046='Master List'!$B$49,'Reported Performance Table'!$D1046='Master List'!$B$51,'Reported Performance Table'!$D1046='Master List'!$B$115,'Reported Performance Table'!$D1046='Master List'!$B$118,'Reported Performance Table'!$D1046='Master List'!$B$142)),"LUNA_Dimming","Dimming_Capability_and_Range"))</f>
        <v/>
      </c>
    </row>
    <row r="1047" spans="1:12" x14ac:dyDescent="0.3">
      <c r="A1047" s="49">
        <v>1054</v>
      </c>
      <c r="B1047" s="50"/>
      <c r="D1047" s="21" t="e">
        <f>VLOOKUP('Reported Performance Table'!C1047,'Master List'!$B$22:$C$41,2,FALSE)</f>
        <v>#N/A</v>
      </c>
      <c r="E1047" t="e">
        <f>VLOOKUP('Reported Performance Table'!D1047,'Master List'!$B$45:$C$143,2,FALSE)</f>
        <v>#N/A</v>
      </c>
      <c r="F1047" t="e">
        <f>VLOOKUP('Reported Performance Table'!C1047,'Master List'!$B$22:$D$42,3,FALSE)</f>
        <v>#N/A</v>
      </c>
      <c r="G1047" s="94" t="e">
        <f>VLOOKUP('Reported Performance Table'!B1047,'Master List'!$B$11:$D$19,3,FALSE)</f>
        <v>#N/A</v>
      </c>
      <c r="H1047" t="e">
        <f t="shared" si="16"/>
        <v>#N/A</v>
      </c>
      <c r="I1047" t="e">
        <f>IF(VLOOKUP('Reported Performance Table'!D1047,'Master List'!$B$45:$D$143,3,FALSE)="","No",VLOOKUP('Reported Performance Table'!D1047,'Master List'!$B$45:$D$143,3,FALSE))</f>
        <v>#N/A</v>
      </c>
      <c r="J1047" s="169" t="str">
        <f>IF('Reported Performance Table'!D1047="","",
  IF('Reported Performance Table'!E1047="Yes",
   IF('Reported Performance Table'!F1047="Premium","Premium_LUNA_CCT","LUNA_CCT"),
   IF('Reported Performance Table'!B1047="Outdoor Luminaires",
    IF(OR('Reported Performance Table'!D1047="Fuel Pump Canopy Luminaires",'Reported Performance Table'!D1047="Sports Lighting"),
     IF('Reported Performance Table'!F1047="Premium","Premium_Sports_and_Fuel_Pump_CCT", "Sports_and_Fuel_Pump_CCT"),
     IF('Reported Performance Table'!F1047="Premium","Premium_Outdoor_CCT","Outdoor_CCT")),
    IF('Reported Performance Table'!F1047="Premium","Premium_CCT","Reported_CCT"))))</f>
        <v/>
      </c>
      <c r="K1047" t="str">
        <f>IF('Reported Performance Table'!D1047="","",IF(J1047="LUNA_CCT",VLOOKUP('Reported Performance Table'!D1047,'Master List'!$B$45:$E$143,4,FALSE),"Reported_BUG"))</f>
        <v/>
      </c>
      <c r="L1047" t="str">
        <f>IF('Reported Performance Table'!D1047="","",IF(AND('Reported Performance Table'!$E1047="Yes",OR('Reported Performance Table'!$D1047='Master List'!$B$45,'Reported Performance Table'!$D1047='Master List'!$B$46,'Reported Performance Table'!$D1047='Master List'!$B$47,'Reported Performance Table'!$D1047='Master List'!$B$49,'Reported Performance Table'!$D1047='Master List'!$B$51,'Reported Performance Table'!$D1047='Master List'!$B$115,'Reported Performance Table'!$D1047='Master List'!$B$118,'Reported Performance Table'!$D1047='Master List'!$B$142)),"LUNA_Dimming","Dimming_Capability_and_Range"))</f>
        <v/>
      </c>
    </row>
    <row r="1048" spans="1:12" x14ac:dyDescent="0.3">
      <c r="A1048" s="49">
        <v>1055</v>
      </c>
      <c r="B1048" s="50"/>
      <c r="D1048" s="21" t="e">
        <f>VLOOKUP('Reported Performance Table'!C1048,'Master List'!$B$22:$C$41,2,FALSE)</f>
        <v>#N/A</v>
      </c>
      <c r="E1048" t="e">
        <f>VLOOKUP('Reported Performance Table'!D1048,'Master List'!$B$45:$C$143,2,FALSE)</f>
        <v>#N/A</v>
      </c>
      <c r="F1048" t="e">
        <f>VLOOKUP('Reported Performance Table'!C1048,'Master List'!$B$22:$D$42,3,FALSE)</f>
        <v>#N/A</v>
      </c>
      <c r="G1048" s="94" t="e">
        <f>VLOOKUP('Reported Performance Table'!B1048,'Master List'!$B$11:$D$19,3,FALSE)</f>
        <v>#N/A</v>
      </c>
      <c r="H1048" t="e">
        <f t="shared" si="16"/>
        <v>#N/A</v>
      </c>
      <c r="I1048" t="e">
        <f>IF(VLOOKUP('Reported Performance Table'!D1048,'Master List'!$B$45:$D$143,3,FALSE)="","No",VLOOKUP('Reported Performance Table'!D1048,'Master List'!$B$45:$D$143,3,FALSE))</f>
        <v>#N/A</v>
      </c>
      <c r="J1048" s="169" t="str">
        <f>IF('Reported Performance Table'!D1048="","",
  IF('Reported Performance Table'!E1048="Yes",
   IF('Reported Performance Table'!F1048="Premium","Premium_LUNA_CCT","LUNA_CCT"),
   IF('Reported Performance Table'!B1048="Outdoor Luminaires",
    IF(OR('Reported Performance Table'!D1048="Fuel Pump Canopy Luminaires",'Reported Performance Table'!D1048="Sports Lighting"),
     IF('Reported Performance Table'!F1048="Premium","Premium_Sports_and_Fuel_Pump_CCT", "Sports_and_Fuel_Pump_CCT"),
     IF('Reported Performance Table'!F1048="Premium","Premium_Outdoor_CCT","Outdoor_CCT")),
    IF('Reported Performance Table'!F1048="Premium","Premium_CCT","Reported_CCT"))))</f>
        <v/>
      </c>
      <c r="K1048" t="str">
        <f>IF('Reported Performance Table'!D1048="","",IF(J1048="LUNA_CCT",VLOOKUP('Reported Performance Table'!D1048,'Master List'!$B$45:$E$143,4,FALSE),"Reported_BUG"))</f>
        <v/>
      </c>
      <c r="L1048" t="str">
        <f>IF('Reported Performance Table'!D1048="","",IF(AND('Reported Performance Table'!$E1048="Yes",OR('Reported Performance Table'!$D1048='Master List'!$B$45,'Reported Performance Table'!$D1048='Master List'!$B$46,'Reported Performance Table'!$D1048='Master List'!$B$47,'Reported Performance Table'!$D1048='Master List'!$B$49,'Reported Performance Table'!$D1048='Master List'!$B$51,'Reported Performance Table'!$D1048='Master List'!$B$115,'Reported Performance Table'!$D1048='Master List'!$B$118,'Reported Performance Table'!$D1048='Master List'!$B$142)),"LUNA_Dimming","Dimming_Capability_and_Range"))</f>
        <v/>
      </c>
    </row>
    <row r="1049" spans="1:12" x14ac:dyDescent="0.3">
      <c r="A1049" s="49">
        <v>1056</v>
      </c>
      <c r="B1049" s="50"/>
      <c r="D1049" s="21" t="e">
        <f>VLOOKUP('Reported Performance Table'!C1049,'Master List'!$B$22:$C$41,2,FALSE)</f>
        <v>#N/A</v>
      </c>
      <c r="E1049" t="e">
        <f>VLOOKUP('Reported Performance Table'!D1049,'Master List'!$B$45:$C$143,2,FALSE)</f>
        <v>#N/A</v>
      </c>
      <c r="F1049" t="e">
        <f>VLOOKUP('Reported Performance Table'!C1049,'Master List'!$B$22:$D$42,3,FALSE)</f>
        <v>#N/A</v>
      </c>
      <c r="G1049" s="94" t="e">
        <f>VLOOKUP('Reported Performance Table'!B1049,'Master List'!$B$11:$D$19,3,FALSE)</f>
        <v>#N/A</v>
      </c>
      <c r="H1049" t="e">
        <f t="shared" si="16"/>
        <v>#N/A</v>
      </c>
      <c r="I1049" t="e">
        <f>IF(VLOOKUP('Reported Performance Table'!D1049,'Master List'!$B$45:$D$143,3,FALSE)="","No",VLOOKUP('Reported Performance Table'!D1049,'Master List'!$B$45:$D$143,3,FALSE))</f>
        <v>#N/A</v>
      </c>
      <c r="J1049" s="169" t="str">
        <f>IF('Reported Performance Table'!D1049="","",
  IF('Reported Performance Table'!E1049="Yes",
   IF('Reported Performance Table'!F1049="Premium","Premium_LUNA_CCT","LUNA_CCT"),
   IF('Reported Performance Table'!B1049="Outdoor Luminaires",
    IF(OR('Reported Performance Table'!D1049="Fuel Pump Canopy Luminaires",'Reported Performance Table'!D1049="Sports Lighting"),
     IF('Reported Performance Table'!F1049="Premium","Premium_Sports_and_Fuel_Pump_CCT", "Sports_and_Fuel_Pump_CCT"),
     IF('Reported Performance Table'!F1049="Premium","Premium_Outdoor_CCT","Outdoor_CCT")),
    IF('Reported Performance Table'!F1049="Premium","Premium_CCT","Reported_CCT"))))</f>
        <v/>
      </c>
      <c r="K1049" t="str">
        <f>IF('Reported Performance Table'!D1049="","",IF(J1049="LUNA_CCT",VLOOKUP('Reported Performance Table'!D1049,'Master List'!$B$45:$E$143,4,FALSE),"Reported_BUG"))</f>
        <v/>
      </c>
      <c r="L1049" t="str">
        <f>IF('Reported Performance Table'!D1049="","",IF(AND('Reported Performance Table'!$E1049="Yes",OR('Reported Performance Table'!$D1049='Master List'!$B$45,'Reported Performance Table'!$D1049='Master List'!$B$46,'Reported Performance Table'!$D1049='Master List'!$B$47,'Reported Performance Table'!$D1049='Master List'!$B$49,'Reported Performance Table'!$D1049='Master List'!$B$51,'Reported Performance Table'!$D1049='Master List'!$B$115,'Reported Performance Table'!$D1049='Master List'!$B$118,'Reported Performance Table'!$D1049='Master List'!$B$142)),"LUNA_Dimming","Dimming_Capability_and_Range"))</f>
        <v/>
      </c>
    </row>
    <row r="1050" spans="1:12" x14ac:dyDescent="0.3">
      <c r="A1050" s="49">
        <v>1057</v>
      </c>
      <c r="B1050" s="50"/>
      <c r="D1050" s="21" t="e">
        <f>VLOOKUP('Reported Performance Table'!C1050,'Master List'!$B$22:$C$41,2,FALSE)</f>
        <v>#N/A</v>
      </c>
      <c r="E1050" t="e">
        <f>VLOOKUP('Reported Performance Table'!D1050,'Master List'!$B$45:$C$143,2,FALSE)</f>
        <v>#N/A</v>
      </c>
      <c r="F1050" t="e">
        <f>VLOOKUP('Reported Performance Table'!C1050,'Master List'!$B$22:$D$42,3,FALSE)</f>
        <v>#N/A</v>
      </c>
      <c r="G1050" s="94" t="e">
        <f>VLOOKUP('Reported Performance Table'!B1050,'Master List'!$B$11:$D$19,3,FALSE)</f>
        <v>#N/A</v>
      </c>
      <c r="H1050" t="e">
        <f t="shared" si="16"/>
        <v>#N/A</v>
      </c>
      <c r="I1050" t="e">
        <f>IF(VLOOKUP('Reported Performance Table'!D1050,'Master List'!$B$45:$D$143,3,FALSE)="","No",VLOOKUP('Reported Performance Table'!D1050,'Master List'!$B$45:$D$143,3,FALSE))</f>
        <v>#N/A</v>
      </c>
      <c r="J1050" s="169" t="str">
        <f>IF('Reported Performance Table'!D1050="","",
  IF('Reported Performance Table'!E1050="Yes",
   IF('Reported Performance Table'!F1050="Premium","Premium_LUNA_CCT","LUNA_CCT"),
   IF('Reported Performance Table'!B1050="Outdoor Luminaires",
    IF(OR('Reported Performance Table'!D1050="Fuel Pump Canopy Luminaires",'Reported Performance Table'!D1050="Sports Lighting"),
     IF('Reported Performance Table'!F1050="Premium","Premium_Sports_and_Fuel_Pump_CCT", "Sports_and_Fuel_Pump_CCT"),
     IF('Reported Performance Table'!F1050="Premium","Premium_Outdoor_CCT","Outdoor_CCT")),
    IF('Reported Performance Table'!F1050="Premium","Premium_CCT","Reported_CCT"))))</f>
        <v/>
      </c>
      <c r="K1050" t="str">
        <f>IF('Reported Performance Table'!D1050="","",IF(J1050="LUNA_CCT",VLOOKUP('Reported Performance Table'!D1050,'Master List'!$B$45:$E$143,4,FALSE),"Reported_BUG"))</f>
        <v/>
      </c>
      <c r="L1050" t="str">
        <f>IF('Reported Performance Table'!D1050="","",IF(AND('Reported Performance Table'!$E1050="Yes",OR('Reported Performance Table'!$D1050='Master List'!$B$45,'Reported Performance Table'!$D1050='Master List'!$B$46,'Reported Performance Table'!$D1050='Master List'!$B$47,'Reported Performance Table'!$D1050='Master List'!$B$49,'Reported Performance Table'!$D1050='Master List'!$B$51,'Reported Performance Table'!$D1050='Master List'!$B$115,'Reported Performance Table'!$D1050='Master List'!$B$118,'Reported Performance Table'!$D1050='Master List'!$B$142)),"LUNA_Dimming","Dimming_Capability_and_Range"))</f>
        <v/>
      </c>
    </row>
    <row r="1051" spans="1:12" x14ac:dyDescent="0.3">
      <c r="A1051" s="49">
        <v>1058</v>
      </c>
      <c r="B1051" s="50"/>
      <c r="D1051" s="21" t="e">
        <f>VLOOKUP('Reported Performance Table'!C1051,'Master List'!$B$22:$C$41,2,FALSE)</f>
        <v>#N/A</v>
      </c>
      <c r="E1051" t="e">
        <f>VLOOKUP('Reported Performance Table'!D1051,'Master List'!$B$45:$C$143,2,FALSE)</f>
        <v>#N/A</v>
      </c>
      <c r="F1051" t="e">
        <f>VLOOKUP('Reported Performance Table'!C1051,'Master List'!$B$22:$D$42,3,FALSE)</f>
        <v>#N/A</v>
      </c>
      <c r="G1051" s="94" t="e">
        <f>VLOOKUP('Reported Performance Table'!B1051,'Master List'!$B$11:$D$19,3,FALSE)</f>
        <v>#N/A</v>
      </c>
      <c r="H1051" t="e">
        <f t="shared" si="16"/>
        <v>#N/A</v>
      </c>
      <c r="I1051" t="e">
        <f>IF(VLOOKUP('Reported Performance Table'!D1051,'Master List'!$B$45:$D$143,3,FALSE)="","No",VLOOKUP('Reported Performance Table'!D1051,'Master List'!$B$45:$D$143,3,FALSE))</f>
        <v>#N/A</v>
      </c>
      <c r="J1051" s="169" t="str">
        <f>IF('Reported Performance Table'!D1051="","",
  IF('Reported Performance Table'!E1051="Yes",
   IF('Reported Performance Table'!F1051="Premium","Premium_LUNA_CCT","LUNA_CCT"),
   IF('Reported Performance Table'!B1051="Outdoor Luminaires",
    IF(OR('Reported Performance Table'!D1051="Fuel Pump Canopy Luminaires",'Reported Performance Table'!D1051="Sports Lighting"),
     IF('Reported Performance Table'!F1051="Premium","Premium_Sports_and_Fuel_Pump_CCT", "Sports_and_Fuel_Pump_CCT"),
     IF('Reported Performance Table'!F1051="Premium","Premium_Outdoor_CCT","Outdoor_CCT")),
    IF('Reported Performance Table'!F1051="Premium","Premium_CCT","Reported_CCT"))))</f>
        <v/>
      </c>
      <c r="K1051" t="str">
        <f>IF('Reported Performance Table'!D1051="","",IF(J1051="LUNA_CCT",VLOOKUP('Reported Performance Table'!D1051,'Master List'!$B$45:$E$143,4,FALSE),"Reported_BUG"))</f>
        <v/>
      </c>
      <c r="L1051" t="str">
        <f>IF('Reported Performance Table'!D1051="","",IF(AND('Reported Performance Table'!$E1051="Yes",OR('Reported Performance Table'!$D1051='Master List'!$B$45,'Reported Performance Table'!$D1051='Master List'!$B$46,'Reported Performance Table'!$D1051='Master List'!$B$47,'Reported Performance Table'!$D1051='Master List'!$B$49,'Reported Performance Table'!$D1051='Master List'!$B$51,'Reported Performance Table'!$D1051='Master List'!$B$115,'Reported Performance Table'!$D1051='Master List'!$B$118,'Reported Performance Table'!$D1051='Master List'!$B$142)),"LUNA_Dimming","Dimming_Capability_and_Range"))</f>
        <v/>
      </c>
    </row>
    <row r="1052" spans="1:12" x14ac:dyDescent="0.3">
      <c r="A1052" s="49">
        <v>1059</v>
      </c>
      <c r="B1052" s="50"/>
      <c r="D1052" s="21" t="e">
        <f>VLOOKUP('Reported Performance Table'!C1052,'Master List'!$B$22:$C$41,2,FALSE)</f>
        <v>#N/A</v>
      </c>
      <c r="E1052" t="e">
        <f>VLOOKUP('Reported Performance Table'!D1052,'Master List'!$B$45:$C$143,2,FALSE)</f>
        <v>#N/A</v>
      </c>
      <c r="F1052" t="e">
        <f>VLOOKUP('Reported Performance Table'!C1052,'Master List'!$B$22:$D$42,3,FALSE)</f>
        <v>#N/A</v>
      </c>
      <c r="G1052" s="94" t="e">
        <f>VLOOKUP('Reported Performance Table'!B1052,'Master List'!$B$11:$D$19,3,FALSE)</f>
        <v>#N/A</v>
      </c>
      <c r="H1052" t="e">
        <f t="shared" si="16"/>
        <v>#N/A</v>
      </c>
      <c r="I1052" t="e">
        <f>IF(VLOOKUP('Reported Performance Table'!D1052,'Master List'!$B$45:$D$143,3,FALSE)="","No",VLOOKUP('Reported Performance Table'!D1052,'Master List'!$B$45:$D$143,3,FALSE))</f>
        <v>#N/A</v>
      </c>
      <c r="J1052" s="169" t="str">
        <f>IF('Reported Performance Table'!D1052="","",
  IF('Reported Performance Table'!E1052="Yes",
   IF('Reported Performance Table'!F1052="Premium","Premium_LUNA_CCT","LUNA_CCT"),
   IF('Reported Performance Table'!B1052="Outdoor Luminaires",
    IF(OR('Reported Performance Table'!D1052="Fuel Pump Canopy Luminaires",'Reported Performance Table'!D1052="Sports Lighting"),
     IF('Reported Performance Table'!F1052="Premium","Premium_Sports_and_Fuel_Pump_CCT", "Sports_and_Fuel_Pump_CCT"),
     IF('Reported Performance Table'!F1052="Premium","Premium_Outdoor_CCT","Outdoor_CCT")),
    IF('Reported Performance Table'!F1052="Premium","Premium_CCT","Reported_CCT"))))</f>
        <v/>
      </c>
      <c r="K1052" t="str">
        <f>IF('Reported Performance Table'!D1052="","",IF(J1052="LUNA_CCT",VLOOKUP('Reported Performance Table'!D1052,'Master List'!$B$45:$E$143,4,FALSE),"Reported_BUG"))</f>
        <v/>
      </c>
      <c r="L1052" t="str">
        <f>IF('Reported Performance Table'!D1052="","",IF(AND('Reported Performance Table'!$E1052="Yes",OR('Reported Performance Table'!$D1052='Master List'!$B$45,'Reported Performance Table'!$D1052='Master List'!$B$46,'Reported Performance Table'!$D1052='Master List'!$B$47,'Reported Performance Table'!$D1052='Master List'!$B$49,'Reported Performance Table'!$D1052='Master List'!$B$51,'Reported Performance Table'!$D1052='Master List'!$B$115,'Reported Performance Table'!$D1052='Master List'!$B$118,'Reported Performance Table'!$D1052='Master List'!$B$142)),"LUNA_Dimming","Dimming_Capability_and_Range"))</f>
        <v/>
      </c>
    </row>
    <row r="1053" spans="1:12" x14ac:dyDescent="0.3">
      <c r="A1053" s="49">
        <v>1060</v>
      </c>
      <c r="B1053" s="50"/>
      <c r="D1053" s="21" t="e">
        <f>VLOOKUP('Reported Performance Table'!C1053,'Master List'!$B$22:$C$41,2,FALSE)</f>
        <v>#N/A</v>
      </c>
      <c r="E1053" t="e">
        <f>VLOOKUP('Reported Performance Table'!D1053,'Master List'!$B$45:$C$143,2,FALSE)</f>
        <v>#N/A</v>
      </c>
      <c r="F1053" t="e">
        <f>VLOOKUP('Reported Performance Table'!C1053,'Master List'!$B$22:$D$42,3,FALSE)</f>
        <v>#N/A</v>
      </c>
      <c r="G1053" s="94" t="e">
        <f>VLOOKUP('Reported Performance Table'!B1053,'Master List'!$B$11:$D$19,3,FALSE)</f>
        <v>#N/A</v>
      </c>
      <c r="H1053" t="e">
        <f t="shared" si="16"/>
        <v>#N/A</v>
      </c>
      <c r="I1053" t="e">
        <f>IF(VLOOKUP('Reported Performance Table'!D1053,'Master List'!$B$45:$D$143,3,FALSE)="","No",VLOOKUP('Reported Performance Table'!D1053,'Master List'!$B$45:$D$143,3,FALSE))</f>
        <v>#N/A</v>
      </c>
      <c r="J1053" s="169" t="str">
        <f>IF('Reported Performance Table'!D1053="","",
  IF('Reported Performance Table'!E1053="Yes",
   IF('Reported Performance Table'!F1053="Premium","Premium_LUNA_CCT","LUNA_CCT"),
   IF('Reported Performance Table'!B1053="Outdoor Luminaires",
    IF(OR('Reported Performance Table'!D1053="Fuel Pump Canopy Luminaires",'Reported Performance Table'!D1053="Sports Lighting"),
     IF('Reported Performance Table'!F1053="Premium","Premium_Sports_and_Fuel_Pump_CCT", "Sports_and_Fuel_Pump_CCT"),
     IF('Reported Performance Table'!F1053="Premium","Premium_Outdoor_CCT","Outdoor_CCT")),
    IF('Reported Performance Table'!F1053="Premium","Premium_CCT","Reported_CCT"))))</f>
        <v/>
      </c>
      <c r="K1053" t="str">
        <f>IF('Reported Performance Table'!D1053="","",IF(J1053="LUNA_CCT",VLOOKUP('Reported Performance Table'!D1053,'Master List'!$B$45:$E$143,4,FALSE),"Reported_BUG"))</f>
        <v/>
      </c>
      <c r="L1053" t="str">
        <f>IF('Reported Performance Table'!D1053="","",IF(AND('Reported Performance Table'!$E1053="Yes",OR('Reported Performance Table'!$D1053='Master List'!$B$45,'Reported Performance Table'!$D1053='Master List'!$B$46,'Reported Performance Table'!$D1053='Master List'!$B$47,'Reported Performance Table'!$D1053='Master List'!$B$49,'Reported Performance Table'!$D1053='Master List'!$B$51,'Reported Performance Table'!$D1053='Master List'!$B$115,'Reported Performance Table'!$D1053='Master List'!$B$118,'Reported Performance Table'!$D1053='Master List'!$B$142)),"LUNA_Dimming","Dimming_Capability_and_Range"))</f>
        <v/>
      </c>
    </row>
    <row r="1054" spans="1:12" x14ac:dyDescent="0.3">
      <c r="A1054" s="49">
        <v>1061</v>
      </c>
      <c r="B1054" s="50"/>
      <c r="D1054" s="21" t="e">
        <f>VLOOKUP('Reported Performance Table'!C1054,'Master List'!$B$22:$C$41,2,FALSE)</f>
        <v>#N/A</v>
      </c>
      <c r="E1054" t="e">
        <f>VLOOKUP('Reported Performance Table'!D1054,'Master List'!$B$45:$C$143,2,FALSE)</f>
        <v>#N/A</v>
      </c>
      <c r="F1054" t="e">
        <f>VLOOKUP('Reported Performance Table'!C1054,'Master List'!$B$22:$D$42,3,FALSE)</f>
        <v>#N/A</v>
      </c>
      <c r="G1054" s="94" t="e">
        <f>VLOOKUP('Reported Performance Table'!B1054,'Master List'!$B$11:$D$19,3,FALSE)</f>
        <v>#N/A</v>
      </c>
      <c r="H1054" t="e">
        <f t="shared" si="16"/>
        <v>#N/A</v>
      </c>
      <c r="I1054" t="e">
        <f>IF(VLOOKUP('Reported Performance Table'!D1054,'Master List'!$B$45:$D$143,3,FALSE)="","No",VLOOKUP('Reported Performance Table'!D1054,'Master List'!$B$45:$D$143,3,FALSE))</f>
        <v>#N/A</v>
      </c>
      <c r="J1054" s="169" t="str">
        <f>IF('Reported Performance Table'!D1054="","",
  IF('Reported Performance Table'!E1054="Yes",
   IF('Reported Performance Table'!F1054="Premium","Premium_LUNA_CCT","LUNA_CCT"),
   IF('Reported Performance Table'!B1054="Outdoor Luminaires",
    IF(OR('Reported Performance Table'!D1054="Fuel Pump Canopy Luminaires",'Reported Performance Table'!D1054="Sports Lighting"),
     IF('Reported Performance Table'!F1054="Premium","Premium_Sports_and_Fuel_Pump_CCT", "Sports_and_Fuel_Pump_CCT"),
     IF('Reported Performance Table'!F1054="Premium","Premium_Outdoor_CCT","Outdoor_CCT")),
    IF('Reported Performance Table'!F1054="Premium","Premium_CCT","Reported_CCT"))))</f>
        <v/>
      </c>
      <c r="K1054" t="str">
        <f>IF('Reported Performance Table'!D1054="","",IF(J1054="LUNA_CCT",VLOOKUP('Reported Performance Table'!D1054,'Master List'!$B$45:$E$143,4,FALSE),"Reported_BUG"))</f>
        <v/>
      </c>
      <c r="L1054" t="str">
        <f>IF('Reported Performance Table'!D1054="","",IF(AND('Reported Performance Table'!$E1054="Yes",OR('Reported Performance Table'!$D1054='Master List'!$B$45,'Reported Performance Table'!$D1054='Master List'!$B$46,'Reported Performance Table'!$D1054='Master List'!$B$47,'Reported Performance Table'!$D1054='Master List'!$B$49,'Reported Performance Table'!$D1054='Master List'!$B$51,'Reported Performance Table'!$D1054='Master List'!$B$115,'Reported Performance Table'!$D1054='Master List'!$B$118,'Reported Performance Table'!$D1054='Master List'!$B$142)),"LUNA_Dimming","Dimming_Capability_and_Range"))</f>
        <v/>
      </c>
    </row>
    <row r="1055" spans="1:12" x14ac:dyDescent="0.3">
      <c r="A1055" s="49">
        <v>1062</v>
      </c>
      <c r="B1055" s="50"/>
      <c r="D1055" s="21" t="e">
        <f>VLOOKUP('Reported Performance Table'!C1055,'Master List'!$B$22:$C$41,2,FALSE)</f>
        <v>#N/A</v>
      </c>
      <c r="E1055" t="e">
        <f>VLOOKUP('Reported Performance Table'!D1055,'Master List'!$B$45:$C$143,2,FALSE)</f>
        <v>#N/A</v>
      </c>
      <c r="F1055" t="e">
        <f>VLOOKUP('Reported Performance Table'!C1055,'Master List'!$B$22:$D$42,3,FALSE)</f>
        <v>#N/A</v>
      </c>
      <c r="G1055" s="94" t="e">
        <f>VLOOKUP('Reported Performance Table'!B1055,'Master List'!$B$11:$D$19,3,FALSE)</f>
        <v>#N/A</v>
      </c>
      <c r="H1055" t="e">
        <f t="shared" si="16"/>
        <v>#N/A</v>
      </c>
      <c r="I1055" t="e">
        <f>IF(VLOOKUP('Reported Performance Table'!D1055,'Master List'!$B$45:$D$143,3,FALSE)="","No",VLOOKUP('Reported Performance Table'!D1055,'Master List'!$B$45:$D$143,3,FALSE))</f>
        <v>#N/A</v>
      </c>
      <c r="J1055" s="169" t="str">
        <f>IF('Reported Performance Table'!D1055="","",
  IF('Reported Performance Table'!E1055="Yes",
   IF('Reported Performance Table'!F1055="Premium","Premium_LUNA_CCT","LUNA_CCT"),
   IF('Reported Performance Table'!B1055="Outdoor Luminaires",
    IF(OR('Reported Performance Table'!D1055="Fuel Pump Canopy Luminaires",'Reported Performance Table'!D1055="Sports Lighting"),
     IF('Reported Performance Table'!F1055="Premium","Premium_Sports_and_Fuel_Pump_CCT", "Sports_and_Fuel_Pump_CCT"),
     IF('Reported Performance Table'!F1055="Premium","Premium_Outdoor_CCT","Outdoor_CCT")),
    IF('Reported Performance Table'!F1055="Premium","Premium_CCT","Reported_CCT"))))</f>
        <v/>
      </c>
      <c r="K1055" t="str">
        <f>IF('Reported Performance Table'!D1055="","",IF(J1055="LUNA_CCT",VLOOKUP('Reported Performance Table'!D1055,'Master List'!$B$45:$E$143,4,FALSE),"Reported_BUG"))</f>
        <v/>
      </c>
      <c r="L1055" t="str">
        <f>IF('Reported Performance Table'!D1055="","",IF(AND('Reported Performance Table'!$E1055="Yes",OR('Reported Performance Table'!$D1055='Master List'!$B$45,'Reported Performance Table'!$D1055='Master List'!$B$46,'Reported Performance Table'!$D1055='Master List'!$B$47,'Reported Performance Table'!$D1055='Master List'!$B$49,'Reported Performance Table'!$D1055='Master List'!$B$51,'Reported Performance Table'!$D1055='Master List'!$B$115,'Reported Performance Table'!$D1055='Master List'!$B$118,'Reported Performance Table'!$D1055='Master List'!$B$142)),"LUNA_Dimming","Dimming_Capability_and_Range"))</f>
        <v/>
      </c>
    </row>
    <row r="1056" spans="1:12" x14ac:dyDescent="0.3">
      <c r="A1056" s="49">
        <v>1063</v>
      </c>
      <c r="B1056" s="50"/>
      <c r="D1056" s="21" t="e">
        <f>VLOOKUP('Reported Performance Table'!C1056,'Master List'!$B$22:$C$41,2,FALSE)</f>
        <v>#N/A</v>
      </c>
      <c r="E1056" t="e">
        <f>VLOOKUP('Reported Performance Table'!D1056,'Master List'!$B$45:$C$143,2,FALSE)</f>
        <v>#N/A</v>
      </c>
      <c r="F1056" t="e">
        <f>VLOOKUP('Reported Performance Table'!C1056,'Master List'!$B$22:$D$42,3,FALSE)</f>
        <v>#N/A</v>
      </c>
      <c r="G1056" s="94" t="e">
        <f>VLOOKUP('Reported Performance Table'!B1056,'Master List'!$B$11:$D$19,3,FALSE)</f>
        <v>#N/A</v>
      </c>
      <c r="H1056" t="e">
        <f t="shared" si="16"/>
        <v>#N/A</v>
      </c>
      <c r="I1056" t="e">
        <f>IF(VLOOKUP('Reported Performance Table'!D1056,'Master List'!$B$45:$D$143,3,FALSE)="","No",VLOOKUP('Reported Performance Table'!D1056,'Master List'!$B$45:$D$143,3,FALSE))</f>
        <v>#N/A</v>
      </c>
      <c r="J1056" s="169" t="str">
        <f>IF('Reported Performance Table'!D1056="","",
  IF('Reported Performance Table'!E1056="Yes",
   IF('Reported Performance Table'!F1056="Premium","Premium_LUNA_CCT","LUNA_CCT"),
   IF('Reported Performance Table'!B1056="Outdoor Luminaires",
    IF(OR('Reported Performance Table'!D1056="Fuel Pump Canopy Luminaires",'Reported Performance Table'!D1056="Sports Lighting"),
     IF('Reported Performance Table'!F1056="Premium","Premium_Sports_and_Fuel_Pump_CCT", "Sports_and_Fuel_Pump_CCT"),
     IF('Reported Performance Table'!F1056="Premium","Premium_Outdoor_CCT","Outdoor_CCT")),
    IF('Reported Performance Table'!F1056="Premium","Premium_CCT","Reported_CCT"))))</f>
        <v/>
      </c>
      <c r="K1056" t="str">
        <f>IF('Reported Performance Table'!D1056="","",IF(J1056="LUNA_CCT",VLOOKUP('Reported Performance Table'!D1056,'Master List'!$B$45:$E$143,4,FALSE),"Reported_BUG"))</f>
        <v/>
      </c>
      <c r="L1056" t="str">
        <f>IF('Reported Performance Table'!D1056="","",IF(AND('Reported Performance Table'!$E1056="Yes",OR('Reported Performance Table'!$D1056='Master List'!$B$45,'Reported Performance Table'!$D1056='Master List'!$B$46,'Reported Performance Table'!$D1056='Master List'!$B$47,'Reported Performance Table'!$D1056='Master List'!$B$49,'Reported Performance Table'!$D1056='Master List'!$B$51,'Reported Performance Table'!$D1056='Master List'!$B$115,'Reported Performance Table'!$D1056='Master List'!$B$118,'Reported Performance Table'!$D1056='Master List'!$B$142)),"LUNA_Dimming","Dimming_Capability_and_Range"))</f>
        <v/>
      </c>
    </row>
    <row r="1057" spans="1:12" x14ac:dyDescent="0.3">
      <c r="A1057" s="49">
        <v>1064</v>
      </c>
      <c r="B1057" s="50"/>
      <c r="D1057" s="21" t="e">
        <f>VLOOKUP('Reported Performance Table'!C1057,'Master List'!$B$22:$C$41,2,FALSE)</f>
        <v>#N/A</v>
      </c>
      <c r="E1057" t="e">
        <f>VLOOKUP('Reported Performance Table'!D1057,'Master List'!$B$45:$C$143,2,FALSE)</f>
        <v>#N/A</v>
      </c>
      <c r="F1057" t="e">
        <f>VLOOKUP('Reported Performance Table'!C1057,'Master List'!$B$22:$D$42,3,FALSE)</f>
        <v>#N/A</v>
      </c>
      <c r="G1057" s="94" t="e">
        <f>VLOOKUP('Reported Performance Table'!B1057,'Master List'!$B$11:$D$19,3,FALSE)</f>
        <v>#N/A</v>
      </c>
      <c r="H1057" t="e">
        <f t="shared" si="16"/>
        <v>#N/A</v>
      </c>
      <c r="I1057" t="e">
        <f>IF(VLOOKUP('Reported Performance Table'!D1057,'Master List'!$B$45:$D$143,3,FALSE)="","No",VLOOKUP('Reported Performance Table'!D1057,'Master List'!$B$45:$D$143,3,FALSE))</f>
        <v>#N/A</v>
      </c>
      <c r="J1057" s="169" t="str">
        <f>IF('Reported Performance Table'!D1057="","",
  IF('Reported Performance Table'!E1057="Yes",
   IF('Reported Performance Table'!F1057="Premium","Premium_LUNA_CCT","LUNA_CCT"),
   IF('Reported Performance Table'!B1057="Outdoor Luminaires",
    IF(OR('Reported Performance Table'!D1057="Fuel Pump Canopy Luminaires",'Reported Performance Table'!D1057="Sports Lighting"),
     IF('Reported Performance Table'!F1057="Premium","Premium_Sports_and_Fuel_Pump_CCT", "Sports_and_Fuel_Pump_CCT"),
     IF('Reported Performance Table'!F1057="Premium","Premium_Outdoor_CCT","Outdoor_CCT")),
    IF('Reported Performance Table'!F1057="Premium","Premium_CCT","Reported_CCT"))))</f>
        <v/>
      </c>
      <c r="K1057" t="str">
        <f>IF('Reported Performance Table'!D1057="","",IF(J1057="LUNA_CCT",VLOOKUP('Reported Performance Table'!D1057,'Master List'!$B$45:$E$143,4,FALSE),"Reported_BUG"))</f>
        <v/>
      </c>
      <c r="L1057" t="str">
        <f>IF('Reported Performance Table'!D1057="","",IF(AND('Reported Performance Table'!$E1057="Yes",OR('Reported Performance Table'!$D1057='Master List'!$B$45,'Reported Performance Table'!$D1057='Master List'!$B$46,'Reported Performance Table'!$D1057='Master List'!$B$47,'Reported Performance Table'!$D1057='Master List'!$B$49,'Reported Performance Table'!$D1057='Master List'!$B$51,'Reported Performance Table'!$D1057='Master List'!$B$115,'Reported Performance Table'!$D1057='Master List'!$B$118,'Reported Performance Table'!$D1057='Master List'!$B$142)),"LUNA_Dimming","Dimming_Capability_and_Range"))</f>
        <v/>
      </c>
    </row>
    <row r="1058" spans="1:12" x14ac:dyDescent="0.3">
      <c r="A1058" s="49">
        <v>1065</v>
      </c>
      <c r="B1058" s="50"/>
      <c r="D1058" s="21" t="e">
        <f>VLOOKUP('Reported Performance Table'!C1058,'Master List'!$B$22:$C$41,2,FALSE)</f>
        <v>#N/A</v>
      </c>
      <c r="E1058" t="e">
        <f>VLOOKUP('Reported Performance Table'!D1058,'Master List'!$B$45:$C$143,2,FALSE)</f>
        <v>#N/A</v>
      </c>
      <c r="F1058" t="e">
        <f>VLOOKUP('Reported Performance Table'!C1058,'Master List'!$B$22:$D$42,3,FALSE)</f>
        <v>#N/A</v>
      </c>
      <c r="G1058" s="94" t="e">
        <f>VLOOKUP('Reported Performance Table'!B1058,'Master List'!$B$11:$D$19,3,FALSE)</f>
        <v>#N/A</v>
      </c>
      <c r="H1058" t="e">
        <f t="shared" si="16"/>
        <v>#N/A</v>
      </c>
      <c r="I1058" t="e">
        <f>IF(VLOOKUP('Reported Performance Table'!D1058,'Master List'!$B$45:$D$143,3,FALSE)="","No",VLOOKUP('Reported Performance Table'!D1058,'Master List'!$B$45:$D$143,3,FALSE))</f>
        <v>#N/A</v>
      </c>
      <c r="J1058" s="169" t="str">
        <f>IF('Reported Performance Table'!D1058="","",
  IF('Reported Performance Table'!E1058="Yes",
   IF('Reported Performance Table'!F1058="Premium","Premium_LUNA_CCT","LUNA_CCT"),
   IF('Reported Performance Table'!B1058="Outdoor Luminaires",
    IF(OR('Reported Performance Table'!D1058="Fuel Pump Canopy Luminaires",'Reported Performance Table'!D1058="Sports Lighting"),
     IF('Reported Performance Table'!F1058="Premium","Premium_Sports_and_Fuel_Pump_CCT", "Sports_and_Fuel_Pump_CCT"),
     IF('Reported Performance Table'!F1058="Premium","Premium_Outdoor_CCT","Outdoor_CCT")),
    IF('Reported Performance Table'!F1058="Premium","Premium_CCT","Reported_CCT"))))</f>
        <v/>
      </c>
      <c r="K1058" t="str">
        <f>IF('Reported Performance Table'!D1058="","",IF(J1058="LUNA_CCT",VLOOKUP('Reported Performance Table'!D1058,'Master List'!$B$45:$E$143,4,FALSE),"Reported_BUG"))</f>
        <v/>
      </c>
      <c r="L1058" t="str">
        <f>IF('Reported Performance Table'!D1058="","",IF(AND('Reported Performance Table'!$E1058="Yes",OR('Reported Performance Table'!$D1058='Master List'!$B$45,'Reported Performance Table'!$D1058='Master List'!$B$46,'Reported Performance Table'!$D1058='Master List'!$B$47,'Reported Performance Table'!$D1058='Master List'!$B$49,'Reported Performance Table'!$D1058='Master List'!$B$51,'Reported Performance Table'!$D1058='Master List'!$B$115,'Reported Performance Table'!$D1058='Master List'!$B$118,'Reported Performance Table'!$D1058='Master List'!$B$142)),"LUNA_Dimming","Dimming_Capability_and_Range"))</f>
        <v/>
      </c>
    </row>
    <row r="1059" spans="1:12" x14ac:dyDescent="0.3">
      <c r="A1059" s="49">
        <v>1066</v>
      </c>
      <c r="B1059" s="50"/>
      <c r="D1059" s="21" t="e">
        <f>VLOOKUP('Reported Performance Table'!C1059,'Master List'!$B$22:$C$41,2,FALSE)</f>
        <v>#N/A</v>
      </c>
      <c r="E1059" t="e">
        <f>VLOOKUP('Reported Performance Table'!D1059,'Master List'!$B$45:$C$143,2,FALSE)</f>
        <v>#N/A</v>
      </c>
      <c r="F1059" t="e">
        <f>VLOOKUP('Reported Performance Table'!C1059,'Master List'!$B$22:$D$42,3,FALSE)</f>
        <v>#N/A</v>
      </c>
      <c r="G1059" s="94" t="e">
        <f>VLOOKUP('Reported Performance Table'!B1059,'Master List'!$B$11:$D$19,3,FALSE)</f>
        <v>#N/A</v>
      </c>
      <c r="H1059" t="e">
        <f t="shared" si="16"/>
        <v>#N/A</v>
      </c>
      <c r="I1059" t="e">
        <f>IF(VLOOKUP('Reported Performance Table'!D1059,'Master List'!$B$45:$D$143,3,FALSE)="","No",VLOOKUP('Reported Performance Table'!D1059,'Master List'!$B$45:$D$143,3,FALSE))</f>
        <v>#N/A</v>
      </c>
      <c r="J1059" s="169" t="str">
        <f>IF('Reported Performance Table'!D1059="","",
  IF('Reported Performance Table'!E1059="Yes",
   IF('Reported Performance Table'!F1059="Premium","Premium_LUNA_CCT","LUNA_CCT"),
   IF('Reported Performance Table'!B1059="Outdoor Luminaires",
    IF(OR('Reported Performance Table'!D1059="Fuel Pump Canopy Luminaires",'Reported Performance Table'!D1059="Sports Lighting"),
     IF('Reported Performance Table'!F1059="Premium","Premium_Sports_and_Fuel_Pump_CCT", "Sports_and_Fuel_Pump_CCT"),
     IF('Reported Performance Table'!F1059="Premium","Premium_Outdoor_CCT","Outdoor_CCT")),
    IF('Reported Performance Table'!F1059="Premium","Premium_CCT","Reported_CCT"))))</f>
        <v/>
      </c>
      <c r="K1059" t="str">
        <f>IF('Reported Performance Table'!D1059="","",IF(J1059="LUNA_CCT",VLOOKUP('Reported Performance Table'!D1059,'Master List'!$B$45:$E$143,4,FALSE),"Reported_BUG"))</f>
        <v/>
      </c>
      <c r="L1059" t="str">
        <f>IF('Reported Performance Table'!D1059="","",IF(AND('Reported Performance Table'!$E1059="Yes",OR('Reported Performance Table'!$D1059='Master List'!$B$45,'Reported Performance Table'!$D1059='Master List'!$B$46,'Reported Performance Table'!$D1059='Master List'!$B$47,'Reported Performance Table'!$D1059='Master List'!$B$49,'Reported Performance Table'!$D1059='Master List'!$B$51,'Reported Performance Table'!$D1059='Master List'!$B$115,'Reported Performance Table'!$D1059='Master List'!$B$118,'Reported Performance Table'!$D1059='Master List'!$B$142)),"LUNA_Dimming","Dimming_Capability_and_Range"))</f>
        <v/>
      </c>
    </row>
    <row r="1060" spans="1:12" x14ac:dyDescent="0.3">
      <c r="A1060" s="49">
        <v>1067</v>
      </c>
      <c r="B1060" s="50"/>
      <c r="D1060" s="21" t="e">
        <f>VLOOKUP('Reported Performance Table'!C1060,'Master List'!$B$22:$C$41,2,FALSE)</f>
        <v>#N/A</v>
      </c>
      <c r="E1060" t="e">
        <f>VLOOKUP('Reported Performance Table'!D1060,'Master List'!$B$45:$C$143,2,FALSE)</f>
        <v>#N/A</v>
      </c>
      <c r="F1060" t="e">
        <f>VLOOKUP('Reported Performance Table'!C1060,'Master List'!$B$22:$D$42,3,FALSE)</f>
        <v>#N/A</v>
      </c>
      <c r="G1060" s="94" t="e">
        <f>VLOOKUP('Reported Performance Table'!B1060,'Master List'!$B$11:$D$19,3,FALSE)</f>
        <v>#N/A</v>
      </c>
      <c r="H1060" t="e">
        <f t="shared" si="16"/>
        <v>#N/A</v>
      </c>
      <c r="I1060" t="e">
        <f>IF(VLOOKUP('Reported Performance Table'!D1060,'Master List'!$B$45:$D$143,3,FALSE)="","No",VLOOKUP('Reported Performance Table'!D1060,'Master List'!$B$45:$D$143,3,FALSE))</f>
        <v>#N/A</v>
      </c>
      <c r="J1060" s="169" t="str">
        <f>IF('Reported Performance Table'!D1060="","",
  IF('Reported Performance Table'!E1060="Yes",
   IF('Reported Performance Table'!F1060="Premium","Premium_LUNA_CCT","LUNA_CCT"),
   IF('Reported Performance Table'!B1060="Outdoor Luminaires",
    IF(OR('Reported Performance Table'!D1060="Fuel Pump Canopy Luminaires",'Reported Performance Table'!D1060="Sports Lighting"),
     IF('Reported Performance Table'!F1060="Premium","Premium_Sports_and_Fuel_Pump_CCT", "Sports_and_Fuel_Pump_CCT"),
     IF('Reported Performance Table'!F1060="Premium","Premium_Outdoor_CCT","Outdoor_CCT")),
    IF('Reported Performance Table'!F1060="Premium","Premium_CCT","Reported_CCT"))))</f>
        <v/>
      </c>
      <c r="K1060" t="str">
        <f>IF('Reported Performance Table'!D1060="","",IF(J1060="LUNA_CCT",VLOOKUP('Reported Performance Table'!D1060,'Master List'!$B$45:$E$143,4,FALSE),"Reported_BUG"))</f>
        <v/>
      </c>
      <c r="L1060" t="str">
        <f>IF('Reported Performance Table'!D1060="","",IF(AND('Reported Performance Table'!$E1060="Yes",OR('Reported Performance Table'!$D1060='Master List'!$B$45,'Reported Performance Table'!$D1060='Master List'!$B$46,'Reported Performance Table'!$D1060='Master List'!$B$47,'Reported Performance Table'!$D1060='Master List'!$B$49,'Reported Performance Table'!$D1060='Master List'!$B$51,'Reported Performance Table'!$D1060='Master List'!$B$115,'Reported Performance Table'!$D1060='Master List'!$B$118,'Reported Performance Table'!$D1060='Master List'!$B$142)),"LUNA_Dimming","Dimming_Capability_and_Range"))</f>
        <v/>
      </c>
    </row>
    <row r="1061" spans="1:12" x14ac:dyDescent="0.3">
      <c r="A1061" s="49">
        <v>1068</v>
      </c>
      <c r="B1061" s="50"/>
      <c r="D1061" s="21" t="e">
        <f>VLOOKUP('Reported Performance Table'!C1061,'Master List'!$B$22:$C$41,2,FALSE)</f>
        <v>#N/A</v>
      </c>
      <c r="E1061" t="e">
        <f>VLOOKUP('Reported Performance Table'!D1061,'Master List'!$B$45:$C$143,2,FALSE)</f>
        <v>#N/A</v>
      </c>
      <c r="F1061" t="e">
        <f>VLOOKUP('Reported Performance Table'!C1061,'Master List'!$B$22:$D$42,3,FALSE)</f>
        <v>#N/A</v>
      </c>
      <c r="G1061" s="94" t="e">
        <f>VLOOKUP('Reported Performance Table'!B1061,'Master List'!$B$11:$D$19,3,FALSE)</f>
        <v>#N/A</v>
      </c>
      <c r="H1061" t="e">
        <f t="shared" si="16"/>
        <v>#N/A</v>
      </c>
      <c r="I1061" t="e">
        <f>IF(VLOOKUP('Reported Performance Table'!D1061,'Master List'!$B$45:$D$143,3,FALSE)="","No",VLOOKUP('Reported Performance Table'!D1061,'Master List'!$B$45:$D$143,3,FALSE))</f>
        <v>#N/A</v>
      </c>
      <c r="J1061" s="169" t="str">
        <f>IF('Reported Performance Table'!D1061="","",
  IF('Reported Performance Table'!E1061="Yes",
   IF('Reported Performance Table'!F1061="Premium","Premium_LUNA_CCT","LUNA_CCT"),
   IF('Reported Performance Table'!B1061="Outdoor Luminaires",
    IF(OR('Reported Performance Table'!D1061="Fuel Pump Canopy Luminaires",'Reported Performance Table'!D1061="Sports Lighting"),
     IF('Reported Performance Table'!F1061="Premium","Premium_Sports_and_Fuel_Pump_CCT", "Sports_and_Fuel_Pump_CCT"),
     IF('Reported Performance Table'!F1061="Premium","Premium_Outdoor_CCT","Outdoor_CCT")),
    IF('Reported Performance Table'!F1061="Premium","Premium_CCT","Reported_CCT"))))</f>
        <v/>
      </c>
      <c r="K1061" t="str">
        <f>IF('Reported Performance Table'!D1061="","",IF(J1061="LUNA_CCT",VLOOKUP('Reported Performance Table'!D1061,'Master List'!$B$45:$E$143,4,FALSE),"Reported_BUG"))</f>
        <v/>
      </c>
      <c r="L1061" t="str">
        <f>IF('Reported Performance Table'!D1061="","",IF(AND('Reported Performance Table'!$E1061="Yes",OR('Reported Performance Table'!$D1061='Master List'!$B$45,'Reported Performance Table'!$D1061='Master List'!$B$46,'Reported Performance Table'!$D1061='Master List'!$B$47,'Reported Performance Table'!$D1061='Master List'!$B$49,'Reported Performance Table'!$D1061='Master List'!$B$51,'Reported Performance Table'!$D1061='Master List'!$B$115,'Reported Performance Table'!$D1061='Master List'!$B$118,'Reported Performance Table'!$D1061='Master List'!$B$142)),"LUNA_Dimming","Dimming_Capability_and_Range"))</f>
        <v/>
      </c>
    </row>
    <row r="1062" spans="1:12" x14ac:dyDescent="0.3">
      <c r="A1062" s="49">
        <v>1069</v>
      </c>
      <c r="B1062" s="50"/>
      <c r="D1062" s="21" t="e">
        <f>VLOOKUP('Reported Performance Table'!C1062,'Master List'!$B$22:$C$41,2,FALSE)</f>
        <v>#N/A</v>
      </c>
      <c r="E1062" t="e">
        <f>VLOOKUP('Reported Performance Table'!D1062,'Master List'!$B$45:$C$143,2,FALSE)</f>
        <v>#N/A</v>
      </c>
      <c r="F1062" t="e">
        <f>VLOOKUP('Reported Performance Table'!C1062,'Master List'!$B$22:$D$42,3,FALSE)</f>
        <v>#N/A</v>
      </c>
      <c r="G1062" s="94" t="e">
        <f>VLOOKUP('Reported Performance Table'!B1062,'Master List'!$B$11:$D$19,3,FALSE)</f>
        <v>#N/A</v>
      </c>
      <c r="H1062" t="e">
        <f t="shared" si="16"/>
        <v>#N/A</v>
      </c>
      <c r="I1062" t="e">
        <f>IF(VLOOKUP('Reported Performance Table'!D1062,'Master List'!$B$45:$D$143,3,FALSE)="","No",VLOOKUP('Reported Performance Table'!D1062,'Master List'!$B$45:$D$143,3,FALSE))</f>
        <v>#N/A</v>
      </c>
      <c r="J1062" s="169" t="str">
        <f>IF('Reported Performance Table'!D1062="","",
  IF('Reported Performance Table'!E1062="Yes",
   IF('Reported Performance Table'!F1062="Premium","Premium_LUNA_CCT","LUNA_CCT"),
   IF('Reported Performance Table'!B1062="Outdoor Luminaires",
    IF(OR('Reported Performance Table'!D1062="Fuel Pump Canopy Luminaires",'Reported Performance Table'!D1062="Sports Lighting"),
     IF('Reported Performance Table'!F1062="Premium","Premium_Sports_and_Fuel_Pump_CCT", "Sports_and_Fuel_Pump_CCT"),
     IF('Reported Performance Table'!F1062="Premium","Premium_Outdoor_CCT","Outdoor_CCT")),
    IF('Reported Performance Table'!F1062="Premium","Premium_CCT","Reported_CCT"))))</f>
        <v/>
      </c>
      <c r="K1062" t="str">
        <f>IF('Reported Performance Table'!D1062="","",IF(J1062="LUNA_CCT",VLOOKUP('Reported Performance Table'!D1062,'Master List'!$B$45:$E$143,4,FALSE),"Reported_BUG"))</f>
        <v/>
      </c>
      <c r="L1062" t="str">
        <f>IF('Reported Performance Table'!D1062="","",IF(AND('Reported Performance Table'!$E1062="Yes",OR('Reported Performance Table'!$D1062='Master List'!$B$45,'Reported Performance Table'!$D1062='Master List'!$B$46,'Reported Performance Table'!$D1062='Master List'!$B$47,'Reported Performance Table'!$D1062='Master List'!$B$49,'Reported Performance Table'!$D1062='Master List'!$B$51,'Reported Performance Table'!$D1062='Master List'!$B$115,'Reported Performance Table'!$D1062='Master List'!$B$118,'Reported Performance Table'!$D1062='Master List'!$B$142)),"LUNA_Dimming","Dimming_Capability_and_Range"))</f>
        <v/>
      </c>
    </row>
    <row r="1063" spans="1:12" x14ac:dyDescent="0.3">
      <c r="A1063" s="49">
        <v>1070</v>
      </c>
      <c r="B1063" s="50"/>
      <c r="D1063" s="21" t="e">
        <f>VLOOKUP('Reported Performance Table'!C1063,'Master List'!$B$22:$C$41,2,FALSE)</f>
        <v>#N/A</v>
      </c>
      <c r="E1063" t="e">
        <f>VLOOKUP('Reported Performance Table'!D1063,'Master List'!$B$45:$C$143,2,FALSE)</f>
        <v>#N/A</v>
      </c>
      <c r="F1063" t="e">
        <f>VLOOKUP('Reported Performance Table'!C1063,'Master List'!$B$22:$D$42,3,FALSE)</f>
        <v>#N/A</v>
      </c>
      <c r="G1063" s="94" t="e">
        <f>VLOOKUP('Reported Performance Table'!B1063,'Master List'!$B$11:$D$19,3,FALSE)</f>
        <v>#N/A</v>
      </c>
      <c r="H1063" t="e">
        <f t="shared" si="16"/>
        <v>#N/A</v>
      </c>
      <c r="I1063" t="e">
        <f>IF(VLOOKUP('Reported Performance Table'!D1063,'Master List'!$B$45:$D$143,3,FALSE)="","No",VLOOKUP('Reported Performance Table'!D1063,'Master List'!$B$45:$D$143,3,FALSE))</f>
        <v>#N/A</v>
      </c>
      <c r="J1063" s="169" t="str">
        <f>IF('Reported Performance Table'!D1063="","",
  IF('Reported Performance Table'!E1063="Yes",
   IF('Reported Performance Table'!F1063="Premium","Premium_LUNA_CCT","LUNA_CCT"),
   IF('Reported Performance Table'!B1063="Outdoor Luminaires",
    IF(OR('Reported Performance Table'!D1063="Fuel Pump Canopy Luminaires",'Reported Performance Table'!D1063="Sports Lighting"),
     IF('Reported Performance Table'!F1063="Premium","Premium_Sports_and_Fuel_Pump_CCT", "Sports_and_Fuel_Pump_CCT"),
     IF('Reported Performance Table'!F1063="Premium","Premium_Outdoor_CCT","Outdoor_CCT")),
    IF('Reported Performance Table'!F1063="Premium","Premium_CCT","Reported_CCT"))))</f>
        <v/>
      </c>
      <c r="K1063" t="str">
        <f>IF('Reported Performance Table'!D1063="","",IF(J1063="LUNA_CCT",VLOOKUP('Reported Performance Table'!D1063,'Master List'!$B$45:$E$143,4,FALSE),"Reported_BUG"))</f>
        <v/>
      </c>
      <c r="L1063" t="str">
        <f>IF('Reported Performance Table'!D1063="","",IF(AND('Reported Performance Table'!$E1063="Yes",OR('Reported Performance Table'!$D1063='Master List'!$B$45,'Reported Performance Table'!$D1063='Master List'!$B$46,'Reported Performance Table'!$D1063='Master List'!$B$47,'Reported Performance Table'!$D1063='Master List'!$B$49,'Reported Performance Table'!$D1063='Master List'!$B$51,'Reported Performance Table'!$D1063='Master List'!$B$115,'Reported Performance Table'!$D1063='Master List'!$B$118,'Reported Performance Table'!$D1063='Master List'!$B$142)),"LUNA_Dimming","Dimming_Capability_and_Range"))</f>
        <v/>
      </c>
    </row>
    <row r="1064" spans="1:12" x14ac:dyDescent="0.3">
      <c r="A1064" s="49">
        <v>1071</v>
      </c>
      <c r="B1064" s="50"/>
      <c r="D1064" s="21" t="e">
        <f>VLOOKUP('Reported Performance Table'!C1064,'Master List'!$B$22:$C$41,2,FALSE)</f>
        <v>#N/A</v>
      </c>
      <c r="E1064" t="e">
        <f>VLOOKUP('Reported Performance Table'!D1064,'Master List'!$B$45:$C$143,2,FALSE)</f>
        <v>#N/A</v>
      </c>
      <c r="F1064" t="e">
        <f>VLOOKUP('Reported Performance Table'!C1064,'Master List'!$B$22:$D$42,3,FALSE)</f>
        <v>#N/A</v>
      </c>
      <c r="G1064" s="94" t="e">
        <f>VLOOKUP('Reported Performance Table'!B1064,'Master List'!$B$11:$D$19,3,FALSE)</f>
        <v>#N/A</v>
      </c>
      <c r="H1064" t="e">
        <f t="shared" si="16"/>
        <v>#N/A</v>
      </c>
      <c r="I1064" t="e">
        <f>IF(VLOOKUP('Reported Performance Table'!D1064,'Master List'!$B$45:$D$143,3,FALSE)="","No",VLOOKUP('Reported Performance Table'!D1064,'Master List'!$B$45:$D$143,3,FALSE))</f>
        <v>#N/A</v>
      </c>
      <c r="J1064" s="169" t="str">
        <f>IF('Reported Performance Table'!D1064="","",
  IF('Reported Performance Table'!E1064="Yes",
   IF('Reported Performance Table'!F1064="Premium","Premium_LUNA_CCT","LUNA_CCT"),
   IF('Reported Performance Table'!B1064="Outdoor Luminaires",
    IF(OR('Reported Performance Table'!D1064="Fuel Pump Canopy Luminaires",'Reported Performance Table'!D1064="Sports Lighting"),
     IF('Reported Performance Table'!F1064="Premium","Premium_Sports_and_Fuel_Pump_CCT", "Sports_and_Fuel_Pump_CCT"),
     IF('Reported Performance Table'!F1064="Premium","Premium_Outdoor_CCT","Outdoor_CCT")),
    IF('Reported Performance Table'!F1064="Premium","Premium_CCT","Reported_CCT"))))</f>
        <v/>
      </c>
      <c r="K1064" t="str">
        <f>IF('Reported Performance Table'!D1064="","",IF(J1064="LUNA_CCT",VLOOKUP('Reported Performance Table'!D1064,'Master List'!$B$45:$E$143,4,FALSE),"Reported_BUG"))</f>
        <v/>
      </c>
      <c r="L1064" t="str">
        <f>IF('Reported Performance Table'!D1064="","",IF(AND('Reported Performance Table'!$E1064="Yes",OR('Reported Performance Table'!$D1064='Master List'!$B$45,'Reported Performance Table'!$D1064='Master List'!$B$46,'Reported Performance Table'!$D1064='Master List'!$B$47,'Reported Performance Table'!$D1064='Master List'!$B$49,'Reported Performance Table'!$D1064='Master List'!$B$51,'Reported Performance Table'!$D1064='Master List'!$B$115,'Reported Performance Table'!$D1064='Master List'!$B$118,'Reported Performance Table'!$D1064='Master List'!$B$142)),"LUNA_Dimming","Dimming_Capability_and_Range"))</f>
        <v/>
      </c>
    </row>
    <row r="1065" spans="1:12" x14ac:dyDescent="0.3">
      <c r="A1065" s="49">
        <v>1072</v>
      </c>
      <c r="B1065" s="50"/>
      <c r="D1065" s="21" t="e">
        <f>VLOOKUP('Reported Performance Table'!C1065,'Master List'!$B$22:$C$41,2,FALSE)</f>
        <v>#N/A</v>
      </c>
      <c r="E1065" t="e">
        <f>VLOOKUP('Reported Performance Table'!D1065,'Master List'!$B$45:$C$143,2,FALSE)</f>
        <v>#N/A</v>
      </c>
      <c r="F1065" t="e">
        <f>VLOOKUP('Reported Performance Table'!C1065,'Master List'!$B$22:$D$42,3,FALSE)</f>
        <v>#N/A</v>
      </c>
      <c r="G1065" s="94" t="e">
        <f>VLOOKUP('Reported Performance Table'!B1065,'Master List'!$B$11:$D$19,3,FALSE)</f>
        <v>#N/A</v>
      </c>
      <c r="H1065" t="e">
        <f t="shared" si="16"/>
        <v>#N/A</v>
      </c>
      <c r="I1065" t="e">
        <f>IF(VLOOKUP('Reported Performance Table'!D1065,'Master List'!$B$45:$D$143,3,FALSE)="","No",VLOOKUP('Reported Performance Table'!D1065,'Master List'!$B$45:$D$143,3,FALSE))</f>
        <v>#N/A</v>
      </c>
      <c r="J1065" s="169" t="str">
        <f>IF('Reported Performance Table'!D1065="","",
  IF('Reported Performance Table'!E1065="Yes",
   IF('Reported Performance Table'!F1065="Premium","Premium_LUNA_CCT","LUNA_CCT"),
   IF('Reported Performance Table'!B1065="Outdoor Luminaires",
    IF(OR('Reported Performance Table'!D1065="Fuel Pump Canopy Luminaires",'Reported Performance Table'!D1065="Sports Lighting"),
     IF('Reported Performance Table'!F1065="Premium","Premium_Sports_and_Fuel_Pump_CCT", "Sports_and_Fuel_Pump_CCT"),
     IF('Reported Performance Table'!F1065="Premium","Premium_Outdoor_CCT","Outdoor_CCT")),
    IF('Reported Performance Table'!F1065="Premium","Premium_CCT","Reported_CCT"))))</f>
        <v/>
      </c>
      <c r="K1065" t="str">
        <f>IF('Reported Performance Table'!D1065="","",IF(J1065="LUNA_CCT",VLOOKUP('Reported Performance Table'!D1065,'Master List'!$B$45:$E$143,4,FALSE),"Reported_BUG"))</f>
        <v/>
      </c>
      <c r="L1065" t="str">
        <f>IF('Reported Performance Table'!D1065="","",IF(AND('Reported Performance Table'!$E1065="Yes",OR('Reported Performance Table'!$D1065='Master List'!$B$45,'Reported Performance Table'!$D1065='Master List'!$B$46,'Reported Performance Table'!$D1065='Master List'!$B$47,'Reported Performance Table'!$D1065='Master List'!$B$49,'Reported Performance Table'!$D1065='Master List'!$B$51,'Reported Performance Table'!$D1065='Master List'!$B$115,'Reported Performance Table'!$D1065='Master List'!$B$118,'Reported Performance Table'!$D1065='Master List'!$B$142)),"LUNA_Dimming","Dimming_Capability_and_Range"))</f>
        <v/>
      </c>
    </row>
    <row r="1066" spans="1:12" x14ac:dyDescent="0.3">
      <c r="A1066" s="49">
        <v>1073</v>
      </c>
      <c r="B1066" s="50"/>
      <c r="D1066" s="21" t="e">
        <f>VLOOKUP('Reported Performance Table'!C1066,'Master List'!$B$22:$C$41,2,FALSE)</f>
        <v>#N/A</v>
      </c>
      <c r="E1066" t="e">
        <f>VLOOKUP('Reported Performance Table'!D1066,'Master List'!$B$45:$C$143,2,FALSE)</f>
        <v>#N/A</v>
      </c>
      <c r="F1066" t="e">
        <f>VLOOKUP('Reported Performance Table'!C1066,'Master List'!$B$22:$D$42,3,FALSE)</f>
        <v>#N/A</v>
      </c>
      <c r="G1066" s="94" t="e">
        <f>VLOOKUP('Reported Performance Table'!B1066,'Master List'!$B$11:$D$19,3,FALSE)</f>
        <v>#N/A</v>
      </c>
      <c r="H1066" t="e">
        <f t="shared" si="16"/>
        <v>#N/A</v>
      </c>
      <c r="I1066" t="e">
        <f>IF(VLOOKUP('Reported Performance Table'!D1066,'Master List'!$B$45:$D$143,3,FALSE)="","No",VLOOKUP('Reported Performance Table'!D1066,'Master List'!$B$45:$D$143,3,FALSE))</f>
        <v>#N/A</v>
      </c>
      <c r="J1066" s="169" t="str">
        <f>IF('Reported Performance Table'!D1066="","",
  IF('Reported Performance Table'!E1066="Yes",
   IF('Reported Performance Table'!F1066="Premium","Premium_LUNA_CCT","LUNA_CCT"),
   IF('Reported Performance Table'!B1066="Outdoor Luminaires",
    IF(OR('Reported Performance Table'!D1066="Fuel Pump Canopy Luminaires",'Reported Performance Table'!D1066="Sports Lighting"),
     IF('Reported Performance Table'!F1066="Premium","Premium_Sports_and_Fuel_Pump_CCT", "Sports_and_Fuel_Pump_CCT"),
     IF('Reported Performance Table'!F1066="Premium","Premium_Outdoor_CCT","Outdoor_CCT")),
    IF('Reported Performance Table'!F1066="Premium","Premium_CCT","Reported_CCT"))))</f>
        <v/>
      </c>
      <c r="K1066" t="str">
        <f>IF('Reported Performance Table'!D1066="","",IF(J1066="LUNA_CCT",VLOOKUP('Reported Performance Table'!D1066,'Master List'!$B$45:$E$143,4,FALSE),"Reported_BUG"))</f>
        <v/>
      </c>
      <c r="L1066" t="str">
        <f>IF('Reported Performance Table'!D1066="","",IF(AND('Reported Performance Table'!$E1066="Yes",OR('Reported Performance Table'!$D1066='Master List'!$B$45,'Reported Performance Table'!$D1066='Master List'!$B$46,'Reported Performance Table'!$D1066='Master List'!$B$47,'Reported Performance Table'!$D1066='Master List'!$B$49,'Reported Performance Table'!$D1066='Master List'!$B$51,'Reported Performance Table'!$D1066='Master List'!$B$115,'Reported Performance Table'!$D1066='Master List'!$B$118,'Reported Performance Table'!$D1066='Master List'!$B$142)),"LUNA_Dimming","Dimming_Capability_and_Range"))</f>
        <v/>
      </c>
    </row>
    <row r="1067" spans="1:12" x14ac:dyDescent="0.3">
      <c r="A1067" s="49">
        <v>1074</v>
      </c>
      <c r="B1067" s="50"/>
      <c r="D1067" s="21" t="e">
        <f>VLOOKUP('Reported Performance Table'!C1067,'Master List'!$B$22:$C$41,2,FALSE)</f>
        <v>#N/A</v>
      </c>
      <c r="E1067" t="e">
        <f>VLOOKUP('Reported Performance Table'!D1067,'Master List'!$B$45:$C$143,2,FALSE)</f>
        <v>#N/A</v>
      </c>
      <c r="F1067" t="e">
        <f>VLOOKUP('Reported Performance Table'!C1067,'Master List'!$B$22:$D$42,3,FALSE)</f>
        <v>#N/A</v>
      </c>
      <c r="G1067" s="94" t="e">
        <f>VLOOKUP('Reported Performance Table'!B1067,'Master List'!$B$11:$D$19,3,FALSE)</f>
        <v>#N/A</v>
      </c>
      <c r="H1067" t="e">
        <f t="shared" si="16"/>
        <v>#N/A</v>
      </c>
      <c r="I1067" t="e">
        <f>IF(VLOOKUP('Reported Performance Table'!D1067,'Master List'!$B$45:$D$143,3,FALSE)="","No",VLOOKUP('Reported Performance Table'!D1067,'Master List'!$B$45:$D$143,3,FALSE))</f>
        <v>#N/A</v>
      </c>
      <c r="J1067" s="169" t="str">
        <f>IF('Reported Performance Table'!D1067="","",
  IF('Reported Performance Table'!E1067="Yes",
   IF('Reported Performance Table'!F1067="Premium","Premium_LUNA_CCT","LUNA_CCT"),
   IF('Reported Performance Table'!B1067="Outdoor Luminaires",
    IF(OR('Reported Performance Table'!D1067="Fuel Pump Canopy Luminaires",'Reported Performance Table'!D1067="Sports Lighting"),
     IF('Reported Performance Table'!F1067="Premium","Premium_Sports_and_Fuel_Pump_CCT", "Sports_and_Fuel_Pump_CCT"),
     IF('Reported Performance Table'!F1067="Premium","Premium_Outdoor_CCT","Outdoor_CCT")),
    IF('Reported Performance Table'!F1067="Premium","Premium_CCT","Reported_CCT"))))</f>
        <v/>
      </c>
      <c r="K1067" t="str">
        <f>IF('Reported Performance Table'!D1067="","",IF(J1067="LUNA_CCT",VLOOKUP('Reported Performance Table'!D1067,'Master List'!$B$45:$E$143,4,FALSE),"Reported_BUG"))</f>
        <v/>
      </c>
      <c r="L1067" t="str">
        <f>IF('Reported Performance Table'!D1067="","",IF(AND('Reported Performance Table'!$E1067="Yes",OR('Reported Performance Table'!$D1067='Master List'!$B$45,'Reported Performance Table'!$D1067='Master List'!$B$46,'Reported Performance Table'!$D1067='Master List'!$B$47,'Reported Performance Table'!$D1067='Master List'!$B$49,'Reported Performance Table'!$D1067='Master List'!$B$51,'Reported Performance Table'!$D1067='Master List'!$B$115,'Reported Performance Table'!$D1067='Master List'!$B$118,'Reported Performance Table'!$D1067='Master List'!$B$142)),"LUNA_Dimming","Dimming_Capability_and_Range"))</f>
        <v/>
      </c>
    </row>
    <row r="1068" spans="1:12" x14ac:dyDescent="0.3">
      <c r="A1068" s="49">
        <v>1075</v>
      </c>
      <c r="B1068" s="50"/>
      <c r="D1068" s="21" t="e">
        <f>VLOOKUP('Reported Performance Table'!C1068,'Master List'!$B$22:$C$41,2,FALSE)</f>
        <v>#N/A</v>
      </c>
      <c r="E1068" t="e">
        <f>VLOOKUP('Reported Performance Table'!D1068,'Master List'!$B$45:$C$143,2,FALSE)</f>
        <v>#N/A</v>
      </c>
      <c r="F1068" t="e">
        <f>VLOOKUP('Reported Performance Table'!C1068,'Master List'!$B$22:$D$42,3,FALSE)</f>
        <v>#N/A</v>
      </c>
      <c r="G1068" s="94" t="e">
        <f>VLOOKUP('Reported Performance Table'!B1068,'Master List'!$B$11:$D$19,3,FALSE)</f>
        <v>#N/A</v>
      </c>
      <c r="H1068" t="e">
        <f t="shared" si="16"/>
        <v>#N/A</v>
      </c>
      <c r="I1068" t="e">
        <f>IF(VLOOKUP('Reported Performance Table'!D1068,'Master List'!$B$45:$D$143,3,FALSE)="","No",VLOOKUP('Reported Performance Table'!D1068,'Master List'!$B$45:$D$143,3,FALSE))</f>
        <v>#N/A</v>
      </c>
      <c r="J1068" s="169" t="str">
        <f>IF('Reported Performance Table'!D1068="","",
  IF('Reported Performance Table'!E1068="Yes",
   IF('Reported Performance Table'!F1068="Premium","Premium_LUNA_CCT","LUNA_CCT"),
   IF('Reported Performance Table'!B1068="Outdoor Luminaires",
    IF(OR('Reported Performance Table'!D1068="Fuel Pump Canopy Luminaires",'Reported Performance Table'!D1068="Sports Lighting"),
     IF('Reported Performance Table'!F1068="Premium","Premium_Sports_and_Fuel_Pump_CCT", "Sports_and_Fuel_Pump_CCT"),
     IF('Reported Performance Table'!F1068="Premium","Premium_Outdoor_CCT","Outdoor_CCT")),
    IF('Reported Performance Table'!F1068="Premium","Premium_CCT","Reported_CCT"))))</f>
        <v/>
      </c>
      <c r="K1068" t="str">
        <f>IF('Reported Performance Table'!D1068="","",IF(J1068="LUNA_CCT",VLOOKUP('Reported Performance Table'!D1068,'Master List'!$B$45:$E$143,4,FALSE),"Reported_BUG"))</f>
        <v/>
      </c>
      <c r="L1068" t="str">
        <f>IF('Reported Performance Table'!D1068="","",IF(AND('Reported Performance Table'!$E1068="Yes",OR('Reported Performance Table'!$D1068='Master List'!$B$45,'Reported Performance Table'!$D1068='Master List'!$B$46,'Reported Performance Table'!$D1068='Master List'!$B$47,'Reported Performance Table'!$D1068='Master List'!$B$49,'Reported Performance Table'!$D1068='Master List'!$B$51,'Reported Performance Table'!$D1068='Master List'!$B$115,'Reported Performance Table'!$D1068='Master List'!$B$118,'Reported Performance Table'!$D1068='Master List'!$B$142)),"LUNA_Dimming","Dimming_Capability_and_Range"))</f>
        <v/>
      </c>
    </row>
    <row r="1069" spans="1:12" x14ac:dyDescent="0.3">
      <c r="A1069" s="49">
        <v>1076</v>
      </c>
      <c r="B1069" s="50"/>
      <c r="D1069" s="21" t="e">
        <f>VLOOKUP('Reported Performance Table'!C1069,'Master List'!$B$22:$C$41,2,FALSE)</f>
        <v>#N/A</v>
      </c>
      <c r="E1069" t="e">
        <f>VLOOKUP('Reported Performance Table'!D1069,'Master List'!$B$45:$C$143,2,FALSE)</f>
        <v>#N/A</v>
      </c>
      <c r="F1069" t="e">
        <f>VLOOKUP('Reported Performance Table'!C1069,'Master List'!$B$22:$D$42,3,FALSE)</f>
        <v>#N/A</v>
      </c>
      <c r="G1069" s="94" t="e">
        <f>VLOOKUP('Reported Performance Table'!B1069,'Master List'!$B$11:$D$19,3,FALSE)</f>
        <v>#N/A</v>
      </c>
      <c r="H1069" t="e">
        <f t="shared" si="16"/>
        <v>#N/A</v>
      </c>
      <c r="I1069" t="e">
        <f>IF(VLOOKUP('Reported Performance Table'!D1069,'Master List'!$B$45:$D$143,3,FALSE)="","No",VLOOKUP('Reported Performance Table'!D1069,'Master List'!$B$45:$D$143,3,FALSE))</f>
        <v>#N/A</v>
      </c>
      <c r="J1069" s="169" t="str">
        <f>IF('Reported Performance Table'!D1069="","",
  IF('Reported Performance Table'!E1069="Yes",
   IF('Reported Performance Table'!F1069="Premium","Premium_LUNA_CCT","LUNA_CCT"),
   IF('Reported Performance Table'!B1069="Outdoor Luminaires",
    IF(OR('Reported Performance Table'!D1069="Fuel Pump Canopy Luminaires",'Reported Performance Table'!D1069="Sports Lighting"),
     IF('Reported Performance Table'!F1069="Premium","Premium_Sports_and_Fuel_Pump_CCT", "Sports_and_Fuel_Pump_CCT"),
     IF('Reported Performance Table'!F1069="Premium","Premium_Outdoor_CCT","Outdoor_CCT")),
    IF('Reported Performance Table'!F1069="Premium","Premium_CCT","Reported_CCT"))))</f>
        <v/>
      </c>
      <c r="K1069" t="str">
        <f>IF('Reported Performance Table'!D1069="","",IF(J1069="LUNA_CCT",VLOOKUP('Reported Performance Table'!D1069,'Master List'!$B$45:$E$143,4,FALSE),"Reported_BUG"))</f>
        <v/>
      </c>
      <c r="L1069" t="str">
        <f>IF('Reported Performance Table'!D1069="","",IF(AND('Reported Performance Table'!$E1069="Yes",OR('Reported Performance Table'!$D1069='Master List'!$B$45,'Reported Performance Table'!$D1069='Master List'!$B$46,'Reported Performance Table'!$D1069='Master List'!$B$47,'Reported Performance Table'!$D1069='Master List'!$B$49,'Reported Performance Table'!$D1069='Master List'!$B$51,'Reported Performance Table'!$D1069='Master List'!$B$115,'Reported Performance Table'!$D1069='Master List'!$B$118,'Reported Performance Table'!$D1069='Master List'!$B$142)),"LUNA_Dimming","Dimming_Capability_and_Range"))</f>
        <v/>
      </c>
    </row>
    <row r="1070" spans="1:12" x14ac:dyDescent="0.3">
      <c r="A1070" s="49">
        <v>1077</v>
      </c>
      <c r="B1070" s="50"/>
      <c r="D1070" s="21" t="e">
        <f>VLOOKUP('Reported Performance Table'!C1070,'Master List'!$B$22:$C$41,2,FALSE)</f>
        <v>#N/A</v>
      </c>
      <c r="E1070" t="e">
        <f>VLOOKUP('Reported Performance Table'!D1070,'Master List'!$B$45:$C$143,2,FALSE)</f>
        <v>#N/A</v>
      </c>
      <c r="F1070" t="e">
        <f>VLOOKUP('Reported Performance Table'!C1070,'Master List'!$B$22:$D$42,3,FALSE)</f>
        <v>#N/A</v>
      </c>
      <c r="G1070" s="94" t="e">
        <f>VLOOKUP('Reported Performance Table'!B1070,'Master List'!$B$11:$D$19,3,FALSE)</f>
        <v>#N/A</v>
      </c>
      <c r="H1070" t="e">
        <f t="shared" si="16"/>
        <v>#N/A</v>
      </c>
      <c r="I1070" t="e">
        <f>IF(VLOOKUP('Reported Performance Table'!D1070,'Master List'!$B$45:$D$143,3,FALSE)="","No",VLOOKUP('Reported Performance Table'!D1070,'Master List'!$B$45:$D$143,3,FALSE))</f>
        <v>#N/A</v>
      </c>
      <c r="J1070" s="169" t="str">
        <f>IF('Reported Performance Table'!D1070="","",
  IF('Reported Performance Table'!E1070="Yes",
   IF('Reported Performance Table'!F1070="Premium","Premium_LUNA_CCT","LUNA_CCT"),
   IF('Reported Performance Table'!B1070="Outdoor Luminaires",
    IF(OR('Reported Performance Table'!D1070="Fuel Pump Canopy Luminaires",'Reported Performance Table'!D1070="Sports Lighting"),
     IF('Reported Performance Table'!F1070="Premium","Premium_Sports_and_Fuel_Pump_CCT", "Sports_and_Fuel_Pump_CCT"),
     IF('Reported Performance Table'!F1070="Premium","Premium_Outdoor_CCT","Outdoor_CCT")),
    IF('Reported Performance Table'!F1070="Premium","Premium_CCT","Reported_CCT"))))</f>
        <v/>
      </c>
      <c r="K1070" t="str">
        <f>IF('Reported Performance Table'!D1070="","",IF(J1070="LUNA_CCT",VLOOKUP('Reported Performance Table'!D1070,'Master List'!$B$45:$E$143,4,FALSE),"Reported_BUG"))</f>
        <v/>
      </c>
      <c r="L1070" t="str">
        <f>IF('Reported Performance Table'!D1070="","",IF(AND('Reported Performance Table'!$E1070="Yes",OR('Reported Performance Table'!$D1070='Master List'!$B$45,'Reported Performance Table'!$D1070='Master List'!$B$46,'Reported Performance Table'!$D1070='Master List'!$B$47,'Reported Performance Table'!$D1070='Master List'!$B$49,'Reported Performance Table'!$D1070='Master List'!$B$51,'Reported Performance Table'!$D1070='Master List'!$B$115,'Reported Performance Table'!$D1070='Master List'!$B$118,'Reported Performance Table'!$D1070='Master List'!$B$142)),"LUNA_Dimming","Dimming_Capability_and_Range"))</f>
        <v/>
      </c>
    </row>
    <row r="1071" spans="1:12" x14ac:dyDescent="0.3">
      <c r="A1071" s="49">
        <v>1078</v>
      </c>
      <c r="B1071" s="50"/>
      <c r="D1071" s="21" t="e">
        <f>VLOOKUP('Reported Performance Table'!C1071,'Master List'!$B$22:$C$41,2,FALSE)</f>
        <v>#N/A</v>
      </c>
      <c r="E1071" t="e">
        <f>VLOOKUP('Reported Performance Table'!D1071,'Master List'!$B$45:$C$143,2,FALSE)</f>
        <v>#N/A</v>
      </c>
      <c r="F1071" t="e">
        <f>VLOOKUP('Reported Performance Table'!C1071,'Master List'!$B$22:$D$42,3,FALSE)</f>
        <v>#N/A</v>
      </c>
      <c r="G1071" s="94" t="e">
        <f>VLOOKUP('Reported Performance Table'!B1071,'Master List'!$B$11:$D$19,3,FALSE)</f>
        <v>#N/A</v>
      </c>
      <c r="H1071" t="e">
        <f t="shared" si="16"/>
        <v>#N/A</v>
      </c>
      <c r="I1071" t="e">
        <f>IF(VLOOKUP('Reported Performance Table'!D1071,'Master List'!$B$45:$D$143,3,FALSE)="","No",VLOOKUP('Reported Performance Table'!D1071,'Master List'!$B$45:$D$143,3,FALSE))</f>
        <v>#N/A</v>
      </c>
      <c r="J1071" s="169" t="str">
        <f>IF('Reported Performance Table'!D1071="","",
  IF('Reported Performance Table'!E1071="Yes",
   IF('Reported Performance Table'!F1071="Premium","Premium_LUNA_CCT","LUNA_CCT"),
   IF('Reported Performance Table'!B1071="Outdoor Luminaires",
    IF(OR('Reported Performance Table'!D1071="Fuel Pump Canopy Luminaires",'Reported Performance Table'!D1071="Sports Lighting"),
     IF('Reported Performance Table'!F1071="Premium","Premium_Sports_and_Fuel_Pump_CCT", "Sports_and_Fuel_Pump_CCT"),
     IF('Reported Performance Table'!F1071="Premium","Premium_Outdoor_CCT","Outdoor_CCT")),
    IF('Reported Performance Table'!F1071="Premium","Premium_CCT","Reported_CCT"))))</f>
        <v/>
      </c>
      <c r="K1071" t="str">
        <f>IF('Reported Performance Table'!D1071="","",IF(J1071="LUNA_CCT",VLOOKUP('Reported Performance Table'!D1071,'Master List'!$B$45:$E$143,4,FALSE),"Reported_BUG"))</f>
        <v/>
      </c>
      <c r="L1071" t="str">
        <f>IF('Reported Performance Table'!D1071="","",IF(AND('Reported Performance Table'!$E1071="Yes",OR('Reported Performance Table'!$D1071='Master List'!$B$45,'Reported Performance Table'!$D1071='Master List'!$B$46,'Reported Performance Table'!$D1071='Master List'!$B$47,'Reported Performance Table'!$D1071='Master List'!$B$49,'Reported Performance Table'!$D1071='Master List'!$B$51,'Reported Performance Table'!$D1071='Master List'!$B$115,'Reported Performance Table'!$D1071='Master List'!$B$118,'Reported Performance Table'!$D1071='Master List'!$B$142)),"LUNA_Dimming","Dimming_Capability_and_Range"))</f>
        <v/>
      </c>
    </row>
    <row r="1072" spans="1:12" x14ac:dyDescent="0.3">
      <c r="A1072" s="49">
        <v>1079</v>
      </c>
      <c r="B1072" s="50"/>
      <c r="D1072" s="21" t="e">
        <f>VLOOKUP('Reported Performance Table'!C1072,'Master List'!$B$22:$C$41,2,FALSE)</f>
        <v>#N/A</v>
      </c>
      <c r="E1072" t="e">
        <f>VLOOKUP('Reported Performance Table'!D1072,'Master List'!$B$45:$C$143,2,FALSE)</f>
        <v>#N/A</v>
      </c>
      <c r="F1072" t="e">
        <f>VLOOKUP('Reported Performance Table'!C1072,'Master List'!$B$22:$D$42,3,FALSE)</f>
        <v>#N/A</v>
      </c>
      <c r="G1072" s="94" t="e">
        <f>VLOOKUP('Reported Performance Table'!B1072,'Master List'!$B$11:$D$19,3,FALSE)</f>
        <v>#N/A</v>
      </c>
      <c r="H1072" t="e">
        <f t="shared" si="16"/>
        <v>#N/A</v>
      </c>
      <c r="I1072" t="e">
        <f>IF(VLOOKUP('Reported Performance Table'!D1072,'Master List'!$B$45:$D$143,3,FALSE)="","No",VLOOKUP('Reported Performance Table'!D1072,'Master List'!$B$45:$D$143,3,FALSE))</f>
        <v>#N/A</v>
      </c>
      <c r="J1072" s="169" t="str">
        <f>IF('Reported Performance Table'!D1072="","",
  IF('Reported Performance Table'!E1072="Yes",
   IF('Reported Performance Table'!F1072="Premium","Premium_LUNA_CCT","LUNA_CCT"),
   IF('Reported Performance Table'!B1072="Outdoor Luminaires",
    IF(OR('Reported Performance Table'!D1072="Fuel Pump Canopy Luminaires",'Reported Performance Table'!D1072="Sports Lighting"),
     IF('Reported Performance Table'!F1072="Premium","Premium_Sports_and_Fuel_Pump_CCT", "Sports_and_Fuel_Pump_CCT"),
     IF('Reported Performance Table'!F1072="Premium","Premium_Outdoor_CCT","Outdoor_CCT")),
    IF('Reported Performance Table'!F1072="Premium","Premium_CCT","Reported_CCT"))))</f>
        <v/>
      </c>
      <c r="K1072" t="str">
        <f>IF('Reported Performance Table'!D1072="","",IF(J1072="LUNA_CCT",VLOOKUP('Reported Performance Table'!D1072,'Master List'!$B$45:$E$143,4,FALSE),"Reported_BUG"))</f>
        <v/>
      </c>
      <c r="L1072" t="str">
        <f>IF('Reported Performance Table'!D1072="","",IF(AND('Reported Performance Table'!$E1072="Yes",OR('Reported Performance Table'!$D1072='Master List'!$B$45,'Reported Performance Table'!$D1072='Master List'!$B$46,'Reported Performance Table'!$D1072='Master List'!$B$47,'Reported Performance Table'!$D1072='Master List'!$B$49,'Reported Performance Table'!$D1072='Master List'!$B$51,'Reported Performance Table'!$D1072='Master List'!$B$115,'Reported Performance Table'!$D1072='Master List'!$B$118,'Reported Performance Table'!$D1072='Master List'!$B$142)),"LUNA_Dimming","Dimming_Capability_and_Range"))</f>
        <v/>
      </c>
    </row>
    <row r="1073" spans="1:12" x14ac:dyDescent="0.3">
      <c r="A1073" s="49">
        <v>1080</v>
      </c>
      <c r="B1073" s="50"/>
      <c r="D1073" s="21" t="e">
        <f>VLOOKUP('Reported Performance Table'!C1073,'Master List'!$B$22:$C$41,2,FALSE)</f>
        <v>#N/A</v>
      </c>
      <c r="E1073" t="e">
        <f>VLOOKUP('Reported Performance Table'!D1073,'Master List'!$B$45:$C$143,2,FALSE)</f>
        <v>#N/A</v>
      </c>
      <c r="F1073" t="e">
        <f>VLOOKUP('Reported Performance Table'!C1073,'Master List'!$B$22:$D$42,3,FALSE)</f>
        <v>#N/A</v>
      </c>
      <c r="G1073" s="94" t="e">
        <f>VLOOKUP('Reported Performance Table'!B1073,'Master List'!$B$11:$D$19,3,FALSE)</f>
        <v>#N/A</v>
      </c>
      <c r="H1073" t="e">
        <f t="shared" si="16"/>
        <v>#N/A</v>
      </c>
      <c r="I1073" t="e">
        <f>IF(VLOOKUP('Reported Performance Table'!D1073,'Master List'!$B$45:$D$143,3,FALSE)="","No",VLOOKUP('Reported Performance Table'!D1073,'Master List'!$B$45:$D$143,3,FALSE))</f>
        <v>#N/A</v>
      </c>
      <c r="J1073" s="169" t="str">
        <f>IF('Reported Performance Table'!D1073="","",
  IF('Reported Performance Table'!E1073="Yes",
   IF('Reported Performance Table'!F1073="Premium","Premium_LUNA_CCT","LUNA_CCT"),
   IF('Reported Performance Table'!B1073="Outdoor Luminaires",
    IF(OR('Reported Performance Table'!D1073="Fuel Pump Canopy Luminaires",'Reported Performance Table'!D1073="Sports Lighting"),
     IF('Reported Performance Table'!F1073="Premium","Premium_Sports_and_Fuel_Pump_CCT", "Sports_and_Fuel_Pump_CCT"),
     IF('Reported Performance Table'!F1073="Premium","Premium_Outdoor_CCT","Outdoor_CCT")),
    IF('Reported Performance Table'!F1073="Premium","Premium_CCT","Reported_CCT"))))</f>
        <v/>
      </c>
      <c r="K1073" t="str">
        <f>IF('Reported Performance Table'!D1073="","",IF(J1073="LUNA_CCT",VLOOKUP('Reported Performance Table'!D1073,'Master List'!$B$45:$E$143,4,FALSE),"Reported_BUG"))</f>
        <v/>
      </c>
      <c r="L1073" t="str">
        <f>IF('Reported Performance Table'!D1073="","",IF(AND('Reported Performance Table'!$E1073="Yes",OR('Reported Performance Table'!$D1073='Master List'!$B$45,'Reported Performance Table'!$D1073='Master List'!$B$46,'Reported Performance Table'!$D1073='Master List'!$B$47,'Reported Performance Table'!$D1073='Master List'!$B$49,'Reported Performance Table'!$D1073='Master List'!$B$51,'Reported Performance Table'!$D1073='Master List'!$B$115,'Reported Performance Table'!$D1073='Master List'!$B$118,'Reported Performance Table'!$D1073='Master List'!$B$142)),"LUNA_Dimming","Dimming_Capability_and_Range"))</f>
        <v/>
      </c>
    </row>
    <row r="1074" spans="1:12" x14ac:dyDescent="0.3">
      <c r="A1074" s="49">
        <v>1081</v>
      </c>
      <c r="B1074" s="50"/>
      <c r="D1074" s="21" t="e">
        <f>VLOOKUP('Reported Performance Table'!C1074,'Master List'!$B$22:$C$41,2,FALSE)</f>
        <v>#N/A</v>
      </c>
      <c r="E1074" t="e">
        <f>VLOOKUP('Reported Performance Table'!D1074,'Master List'!$B$45:$C$143,2,FALSE)</f>
        <v>#N/A</v>
      </c>
      <c r="F1074" t="e">
        <f>VLOOKUP('Reported Performance Table'!C1074,'Master List'!$B$22:$D$42,3,FALSE)</f>
        <v>#N/A</v>
      </c>
      <c r="G1074" s="94" t="e">
        <f>VLOOKUP('Reported Performance Table'!B1074,'Master List'!$B$11:$D$19,3,FALSE)</f>
        <v>#N/A</v>
      </c>
      <c r="H1074" t="e">
        <f t="shared" si="16"/>
        <v>#N/A</v>
      </c>
      <c r="I1074" t="e">
        <f>IF(VLOOKUP('Reported Performance Table'!D1074,'Master List'!$B$45:$D$143,3,FALSE)="","No",VLOOKUP('Reported Performance Table'!D1074,'Master List'!$B$45:$D$143,3,FALSE))</f>
        <v>#N/A</v>
      </c>
      <c r="J1074" s="169" t="str">
        <f>IF('Reported Performance Table'!D1074="","",
  IF('Reported Performance Table'!E1074="Yes",
   IF('Reported Performance Table'!F1074="Premium","Premium_LUNA_CCT","LUNA_CCT"),
   IF('Reported Performance Table'!B1074="Outdoor Luminaires",
    IF(OR('Reported Performance Table'!D1074="Fuel Pump Canopy Luminaires",'Reported Performance Table'!D1074="Sports Lighting"),
     IF('Reported Performance Table'!F1074="Premium","Premium_Sports_and_Fuel_Pump_CCT", "Sports_and_Fuel_Pump_CCT"),
     IF('Reported Performance Table'!F1074="Premium","Premium_Outdoor_CCT","Outdoor_CCT")),
    IF('Reported Performance Table'!F1074="Premium","Premium_CCT","Reported_CCT"))))</f>
        <v/>
      </c>
      <c r="K1074" t="str">
        <f>IF('Reported Performance Table'!D1074="","",IF(J1074="LUNA_CCT",VLOOKUP('Reported Performance Table'!D1074,'Master List'!$B$45:$E$143,4,FALSE),"Reported_BUG"))</f>
        <v/>
      </c>
      <c r="L1074" t="str">
        <f>IF('Reported Performance Table'!D1074="","",IF(AND('Reported Performance Table'!$E1074="Yes",OR('Reported Performance Table'!$D1074='Master List'!$B$45,'Reported Performance Table'!$D1074='Master List'!$B$46,'Reported Performance Table'!$D1074='Master List'!$B$47,'Reported Performance Table'!$D1074='Master List'!$B$49,'Reported Performance Table'!$D1074='Master List'!$B$51,'Reported Performance Table'!$D1074='Master List'!$B$115,'Reported Performance Table'!$D1074='Master List'!$B$118,'Reported Performance Table'!$D1074='Master List'!$B$142)),"LUNA_Dimming","Dimming_Capability_and_Range"))</f>
        <v/>
      </c>
    </row>
    <row r="1075" spans="1:12" x14ac:dyDescent="0.3">
      <c r="A1075" s="49">
        <v>1082</v>
      </c>
      <c r="B1075" s="50"/>
      <c r="D1075" s="21" t="e">
        <f>VLOOKUP('Reported Performance Table'!C1075,'Master List'!$B$22:$C$41,2,FALSE)</f>
        <v>#N/A</v>
      </c>
      <c r="E1075" t="e">
        <f>VLOOKUP('Reported Performance Table'!D1075,'Master List'!$B$45:$C$143,2,FALSE)</f>
        <v>#N/A</v>
      </c>
      <c r="F1075" t="e">
        <f>VLOOKUP('Reported Performance Table'!C1075,'Master List'!$B$22:$D$42,3,FALSE)</f>
        <v>#N/A</v>
      </c>
      <c r="G1075" s="94" t="e">
        <f>VLOOKUP('Reported Performance Table'!B1075,'Master List'!$B$11:$D$19,3,FALSE)</f>
        <v>#N/A</v>
      </c>
      <c r="H1075" t="e">
        <f t="shared" si="16"/>
        <v>#N/A</v>
      </c>
      <c r="I1075" t="e">
        <f>IF(VLOOKUP('Reported Performance Table'!D1075,'Master List'!$B$45:$D$143,3,FALSE)="","No",VLOOKUP('Reported Performance Table'!D1075,'Master List'!$B$45:$D$143,3,FALSE))</f>
        <v>#N/A</v>
      </c>
      <c r="J1075" s="169" t="str">
        <f>IF('Reported Performance Table'!D1075="","",
  IF('Reported Performance Table'!E1075="Yes",
   IF('Reported Performance Table'!F1075="Premium","Premium_LUNA_CCT","LUNA_CCT"),
   IF('Reported Performance Table'!B1075="Outdoor Luminaires",
    IF(OR('Reported Performance Table'!D1075="Fuel Pump Canopy Luminaires",'Reported Performance Table'!D1075="Sports Lighting"),
     IF('Reported Performance Table'!F1075="Premium","Premium_Sports_and_Fuel_Pump_CCT", "Sports_and_Fuel_Pump_CCT"),
     IF('Reported Performance Table'!F1075="Premium","Premium_Outdoor_CCT","Outdoor_CCT")),
    IF('Reported Performance Table'!F1075="Premium","Premium_CCT","Reported_CCT"))))</f>
        <v/>
      </c>
      <c r="K1075" t="str">
        <f>IF('Reported Performance Table'!D1075="","",IF(J1075="LUNA_CCT",VLOOKUP('Reported Performance Table'!D1075,'Master List'!$B$45:$E$143,4,FALSE),"Reported_BUG"))</f>
        <v/>
      </c>
      <c r="L1075" t="str">
        <f>IF('Reported Performance Table'!D1075="","",IF(AND('Reported Performance Table'!$E1075="Yes",OR('Reported Performance Table'!$D1075='Master List'!$B$45,'Reported Performance Table'!$D1075='Master List'!$B$46,'Reported Performance Table'!$D1075='Master List'!$B$47,'Reported Performance Table'!$D1075='Master List'!$B$49,'Reported Performance Table'!$D1075='Master List'!$B$51,'Reported Performance Table'!$D1075='Master List'!$B$115,'Reported Performance Table'!$D1075='Master List'!$B$118,'Reported Performance Table'!$D1075='Master List'!$B$142)),"LUNA_Dimming","Dimming_Capability_and_Range"))</f>
        <v/>
      </c>
    </row>
    <row r="1076" spans="1:12" x14ac:dyDescent="0.3">
      <c r="A1076" s="49">
        <v>1083</v>
      </c>
      <c r="B1076" s="50"/>
      <c r="D1076" s="21" t="e">
        <f>VLOOKUP('Reported Performance Table'!C1076,'Master List'!$B$22:$C$41,2,FALSE)</f>
        <v>#N/A</v>
      </c>
      <c r="E1076" t="e">
        <f>VLOOKUP('Reported Performance Table'!D1076,'Master List'!$B$45:$C$143,2,FALSE)</f>
        <v>#N/A</v>
      </c>
      <c r="F1076" t="e">
        <f>VLOOKUP('Reported Performance Table'!C1076,'Master List'!$B$22:$D$42,3,FALSE)</f>
        <v>#N/A</v>
      </c>
      <c r="G1076" s="94" t="e">
        <f>VLOOKUP('Reported Performance Table'!B1076,'Master List'!$B$11:$D$19,3,FALSE)</f>
        <v>#N/A</v>
      </c>
      <c r="H1076" t="e">
        <f t="shared" si="16"/>
        <v>#N/A</v>
      </c>
      <c r="I1076" t="e">
        <f>IF(VLOOKUP('Reported Performance Table'!D1076,'Master List'!$B$45:$D$143,3,FALSE)="","No",VLOOKUP('Reported Performance Table'!D1076,'Master List'!$B$45:$D$143,3,FALSE))</f>
        <v>#N/A</v>
      </c>
      <c r="J1076" s="169" t="str">
        <f>IF('Reported Performance Table'!D1076="","",
  IF('Reported Performance Table'!E1076="Yes",
   IF('Reported Performance Table'!F1076="Premium","Premium_LUNA_CCT","LUNA_CCT"),
   IF('Reported Performance Table'!B1076="Outdoor Luminaires",
    IF(OR('Reported Performance Table'!D1076="Fuel Pump Canopy Luminaires",'Reported Performance Table'!D1076="Sports Lighting"),
     IF('Reported Performance Table'!F1076="Premium","Premium_Sports_and_Fuel_Pump_CCT", "Sports_and_Fuel_Pump_CCT"),
     IF('Reported Performance Table'!F1076="Premium","Premium_Outdoor_CCT","Outdoor_CCT")),
    IF('Reported Performance Table'!F1076="Premium","Premium_CCT","Reported_CCT"))))</f>
        <v/>
      </c>
      <c r="K1076" t="str">
        <f>IF('Reported Performance Table'!D1076="","",IF(J1076="LUNA_CCT",VLOOKUP('Reported Performance Table'!D1076,'Master List'!$B$45:$E$143,4,FALSE),"Reported_BUG"))</f>
        <v/>
      </c>
      <c r="L1076" t="str">
        <f>IF('Reported Performance Table'!D1076="","",IF(AND('Reported Performance Table'!$E1076="Yes",OR('Reported Performance Table'!$D1076='Master List'!$B$45,'Reported Performance Table'!$D1076='Master List'!$B$46,'Reported Performance Table'!$D1076='Master List'!$B$47,'Reported Performance Table'!$D1076='Master List'!$B$49,'Reported Performance Table'!$D1076='Master List'!$B$51,'Reported Performance Table'!$D1076='Master List'!$B$115,'Reported Performance Table'!$D1076='Master List'!$B$118,'Reported Performance Table'!$D1076='Master List'!$B$142)),"LUNA_Dimming","Dimming_Capability_and_Range"))</f>
        <v/>
      </c>
    </row>
    <row r="1077" spans="1:12" x14ac:dyDescent="0.3">
      <c r="A1077" s="49">
        <v>1084</v>
      </c>
      <c r="B1077" s="50"/>
      <c r="D1077" s="21" t="e">
        <f>VLOOKUP('Reported Performance Table'!C1077,'Master List'!$B$22:$C$41,2,FALSE)</f>
        <v>#N/A</v>
      </c>
      <c r="E1077" t="e">
        <f>VLOOKUP('Reported Performance Table'!D1077,'Master List'!$B$45:$C$143,2,FALSE)</f>
        <v>#N/A</v>
      </c>
      <c r="F1077" t="e">
        <f>VLOOKUP('Reported Performance Table'!C1077,'Master List'!$B$22:$D$42,3,FALSE)</f>
        <v>#N/A</v>
      </c>
      <c r="G1077" s="94" t="e">
        <f>VLOOKUP('Reported Performance Table'!B1077,'Master List'!$B$11:$D$19,3,FALSE)</f>
        <v>#N/A</v>
      </c>
      <c r="H1077" t="e">
        <f t="shared" si="16"/>
        <v>#N/A</v>
      </c>
      <c r="I1077" t="e">
        <f>IF(VLOOKUP('Reported Performance Table'!D1077,'Master List'!$B$45:$D$143,3,FALSE)="","No",VLOOKUP('Reported Performance Table'!D1077,'Master List'!$B$45:$D$143,3,FALSE))</f>
        <v>#N/A</v>
      </c>
      <c r="J1077" s="169" t="str">
        <f>IF('Reported Performance Table'!D1077="","",
  IF('Reported Performance Table'!E1077="Yes",
   IF('Reported Performance Table'!F1077="Premium","Premium_LUNA_CCT","LUNA_CCT"),
   IF('Reported Performance Table'!B1077="Outdoor Luminaires",
    IF(OR('Reported Performance Table'!D1077="Fuel Pump Canopy Luminaires",'Reported Performance Table'!D1077="Sports Lighting"),
     IF('Reported Performance Table'!F1077="Premium","Premium_Sports_and_Fuel_Pump_CCT", "Sports_and_Fuel_Pump_CCT"),
     IF('Reported Performance Table'!F1077="Premium","Premium_Outdoor_CCT","Outdoor_CCT")),
    IF('Reported Performance Table'!F1077="Premium","Premium_CCT","Reported_CCT"))))</f>
        <v/>
      </c>
      <c r="K1077" t="str">
        <f>IF('Reported Performance Table'!D1077="","",IF(J1077="LUNA_CCT",VLOOKUP('Reported Performance Table'!D1077,'Master List'!$B$45:$E$143,4,FALSE),"Reported_BUG"))</f>
        <v/>
      </c>
      <c r="L1077" t="str">
        <f>IF('Reported Performance Table'!D1077="","",IF(AND('Reported Performance Table'!$E1077="Yes",OR('Reported Performance Table'!$D1077='Master List'!$B$45,'Reported Performance Table'!$D1077='Master List'!$B$46,'Reported Performance Table'!$D1077='Master List'!$B$47,'Reported Performance Table'!$D1077='Master List'!$B$49,'Reported Performance Table'!$D1077='Master List'!$B$51,'Reported Performance Table'!$D1077='Master List'!$B$115,'Reported Performance Table'!$D1077='Master List'!$B$118,'Reported Performance Table'!$D1077='Master List'!$B$142)),"LUNA_Dimming","Dimming_Capability_and_Range"))</f>
        <v/>
      </c>
    </row>
    <row r="1078" spans="1:12" x14ac:dyDescent="0.3">
      <c r="A1078" s="49">
        <v>1085</v>
      </c>
      <c r="B1078" s="50"/>
      <c r="D1078" s="21" t="e">
        <f>VLOOKUP('Reported Performance Table'!C1078,'Master List'!$B$22:$C$41,2,FALSE)</f>
        <v>#N/A</v>
      </c>
      <c r="E1078" t="e">
        <f>VLOOKUP('Reported Performance Table'!D1078,'Master List'!$B$45:$C$143,2,FALSE)</f>
        <v>#N/A</v>
      </c>
      <c r="F1078" t="e">
        <f>VLOOKUP('Reported Performance Table'!C1078,'Master List'!$B$22:$D$42,3,FALSE)</f>
        <v>#N/A</v>
      </c>
      <c r="G1078" s="94" t="e">
        <f>VLOOKUP('Reported Performance Table'!B1078,'Master List'!$B$11:$D$19,3,FALSE)</f>
        <v>#N/A</v>
      </c>
      <c r="H1078" t="e">
        <f t="shared" si="16"/>
        <v>#N/A</v>
      </c>
      <c r="I1078" t="e">
        <f>IF(VLOOKUP('Reported Performance Table'!D1078,'Master List'!$B$45:$D$143,3,FALSE)="","No",VLOOKUP('Reported Performance Table'!D1078,'Master List'!$B$45:$D$143,3,FALSE))</f>
        <v>#N/A</v>
      </c>
      <c r="J1078" s="169" t="str">
        <f>IF('Reported Performance Table'!D1078="","",
  IF('Reported Performance Table'!E1078="Yes",
   IF('Reported Performance Table'!F1078="Premium","Premium_LUNA_CCT","LUNA_CCT"),
   IF('Reported Performance Table'!B1078="Outdoor Luminaires",
    IF(OR('Reported Performance Table'!D1078="Fuel Pump Canopy Luminaires",'Reported Performance Table'!D1078="Sports Lighting"),
     IF('Reported Performance Table'!F1078="Premium","Premium_Sports_and_Fuel_Pump_CCT", "Sports_and_Fuel_Pump_CCT"),
     IF('Reported Performance Table'!F1078="Premium","Premium_Outdoor_CCT","Outdoor_CCT")),
    IF('Reported Performance Table'!F1078="Premium","Premium_CCT","Reported_CCT"))))</f>
        <v/>
      </c>
      <c r="K1078" t="str">
        <f>IF('Reported Performance Table'!D1078="","",IF(J1078="LUNA_CCT",VLOOKUP('Reported Performance Table'!D1078,'Master List'!$B$45:$E$143,4,FALSE),"Reported_BUG"))</f>
        <v/>
      </c>
      <c r="L1078" t="str">
        <f>IF('Reported Performance Table'!D1078="","",IF(AND('Reported Performance Table'!$E1078="Yes",OR('Reported Performance Table'!$D1078='Master List'!$B$45,'Reported Performance Table'!$D1078='Master List'!$B$46,'Reported Performance Table'!$D1078='Master List'!$B$47,'Reported Performance Table'!$D1078='Master List'!$B$49,'Reported Performance Table'!$D1078='Master List'!$B$51,'Reported Performance Table'!$D1078='Master List'!$B$115,'Reported Performance Table'!$D1078='Master List'!$B$118,'Reported Performance Table'!$D1078='Master List'!$B$142)),"LUNA_Dimming","Dimming_Capability_and_Range"))</f>
        <v/>
      </c>
    </row>
    <row r="1079" spans="1:12" x14ac:dyDescent="0.3">
      <c r="A1079" s="49">
        <v>1086</v>
      </c>
      <c r="B1079" s="50"/>
      <c r="D1079" s="21" t="e">
        <f>VLOOKUP('Reported Performance Table'!C1079,'Master List'!$B$22:$C$41,2,FALSE)</f>
        <v>#N/A</v>
      </c>
      <c r="E1079" t="e">
        <f>VLOOKUP('Reported Performance Table'!D1079,'Master List'!$B$45:$C$143,2,FALSE)</f>
        <v>#N/A</v>
      </c>
      <c r="F1079" t="e">
        <f>VLOOKUP('Reported Performance Table'!C1079,'Master List'!$B$22:$D$42,3,FALSE)</f>
        <v>#N/A</v>
      </c>
      <c r="G1079" s="94" t="e">
        <f>VLOOKUP('Reported Performance Table'!B1079,'Master List'!$B$11:$D$19,3,FALSE)</f>
        <v>#N/A</v>
      </c>
      <c r="H1079" t="e">
        <f t="shared" si="16"/>
        <v>#N/A</v>
      </c>
      <c r="I1079" t="e">
        <f>IF(VLOOKUP('Reported Performance Table'!D1079,'Master List'!$B$45:$D$143,3,FALSE)="","No",VLOOKUP('Reported Performance Table'!D1079,'Master List'!$B$45:$D$143,3,FALSE))</f>
        <v>#N/A</v>
      </c>
      <c r="J1079" s="169" t="str">
        <f>IF('Reported Performance Table'!D1079="","",
  IF('Reported Performance Table'!E1079="Yes",
   IF('Reported Performance Table'!F1079="Premium","Premium_LUNA_CCT","LUNA_CCT"),
   IF('Reported Performance Table'!B1079="Outdoor Luminaires",
    IF(OR('Reported Performance Table'!D1079="Fuel Pump Canopy Luminaires",'Reported Performance Table'!D1079="Sports Lighting"),
     IF('Reported Performance Table'!F1079="Premium","Premium_Sports_and_Fuel_Pump_CCT", "Sports_and_Fuel_Pump_CCT"),
     IF('Reported Performance Table'!F1079="Premium","Premium_Outdoor_CCT","Outdoor_CCT")),
    IF('Reported Performance Table'!F1079="Premium","Premium_CCT","Reported_CCT"))))</f>
        <v/>
      </c>
      <c r="K1079" t="str">
        <f>IF('Reported Performance Table'!D1079="","",IF(J1079="LUNA_CCT",VLOOKUP('Reported Performance Table'!D1079,'Master List'!$B$45:$E$143,4,FALSE),"Reported_BUG"))</f>
        <v/>
      </c>
      <c r="L1079" t="str">
        <f>IF('Reported Performance Table'!D1079="","",IF(AND('Reported Performance Table'!$E1079="Yes",OR('Reported Performance Table'!$D1079='Master List'!$B$45,'Reported Performance Table'!$D1079='Master List'!$B$46,'Reported Performance Table'!$D1079='Master List'!$B$47,'Reported Performance Table'!$D1079='Master List'!$B$49,'Reported Performance Table'!$D1079='Master List'!$B$51,'Reported Performance Table'!$D1079='Master List'!$B$115,'Reported Performance Table'!$D1079='Master List'!$B$118,'Reported Performance Table'!$D1079='Master List'!$B$142)),"LUNA_Dimming","Dimming_Capability_and_Range"))</f>
        <v/>
      </c>
    </row>
    <row r="1080" spans="1:12" x14ac:dyDescent="0.3">
      <c r="A1080" s="49">
        <v>1087</v>
      </c>
      <c r="B1080" s="50"/>
      <c r="D1080" s="21" t="e">
        <f>VLOOKUP('Reported Performance Table'!C1080,'Master List'!$B$22:$C$41,2,FALSE)</f>
        <v>#N/A</v>
      </c>
      <c r="E1080" t="e">
        <f>VLOOKUP('Reported Performance Table'!D1080,'Master List'!$B$45:$C$143,2,FALSE)</f>
        <v>#N/A</v>
      </c>
      <c r="F1080" t="e">
        <f>VLOOKUP('Reported Performance Table'!C1080,'Master List'!$B$22:$D$42,3,FALSE)</f>
        <v>#N/A</v>
      </c>
      <c r="G1080" s="94" t="e">
        <f>VLOOKUP('Reported Performance Table'!B1080,'Master List'!$B$11:$D$19,3,FALSE)</f>
        <v>#N/A</v>
      </c>
      <c r="H1080" t="e">
        <f t="shared" si="16"/>
        <v>#N/A</v>
      </c>
      <c r="I1080" t="e">
        <f>IF(VLOOKUP('Reported Performance Table'!D1080,'Master List'!$B$45:$D$143,3,FALSE)="","No",VLOOKUP('Reported Performance Table'!D1080,'Master List'!$B$45:$D$143,3,FALSE))</f>
        <v>#N/A</v>
      </c>
      <c r="J1080" s="169" t="str">
        <f>IF('Reported Performance Table'!D1080="","",
  IF('Reported Performance Table'!E1080="Yes",
   IF('Reported Performance Table'!F1080="Premium","Premium_LUNA_CCT","LUNA_CCT"),
   IF('Reported Performance Table'!B1080="Outdoor Luminaires",
    IF(OR('Reported Performance Table'!D1080="Fuel Pump Canopy Luminaires",'Reported Performance Table'!D1080="Sports Lighting"),
     IF('Reported Performance Table'!F1080="Premium","Premium_Sports_and_Fuel_Pump_CCT", "Sports_and_Fuel_Pump_CCT"),
     IF('Reported Performance Table'!F1080="Premium","Premium_Outdoor_CCT","Outdoor_CCT")),
    IF('Reported Performance Table'!F1080="Premium","Premium_CCT","Reported_CCT"))))</f>
        <v/>
      </c>
      <c r="K1080" t="str">
        <f>IF('Reported Performance Table'!D1080="","",IF(J1080="LUNA_CCT",VLOOKUP('Reported Performance Table'!D1080,'Master List'!$B$45:$E$143,4,FALSE),"Reported_BUG"))</f>
        <v/>
      </c>
      <c r="L1080" t="str">
        <f>IF('Reported Performance Table'!D1080="","",IF(AND('Reported Performance Table'!$E1080="Yes",OR('Reported Performance Table'!$D1080='Master List'!$B$45,'Reported Performance Table'!$D1080='Master List'!$B$46,'Reported Performance Table'!$D1080='Master List'!$B$47,'Reported Performance Table'!$D1080='Master List'!$B$49,'Reported Performance Table'!$D1080='Master List'!$B$51,'Reported Performance Table'!$D1080='Master List'!$B$115,'Reported Performance Table'!$D1080='Master List'!$B$118,'Reported Performance Table'!$D1080='Master List'!$B$142)),"LUNA_Dimming","Dimming_Capability_and_Range"))</f>
        <v/>
      </c>
    </row>
    <row r="1081" spans="1:12" x14ac:dyDescent="0.3">
      <c r="A1081" s="49">
        <v>1088</v>
      </c>
      <c r="B1081" s="50"/>
      <c r="D1081" s="21" t="e">
        <f>VLOOKUP('Reported Performance Table'!C1081,'Master List'!$B$22:$C$41,2,FALSE)</f>
        <v>#N/A</v>
      </c>
      <c r="E1081" t="e">
        <f>VLOOKUP('Reported Performance Table'!D1081,'Master List'!$B$45:$C$143,2,FALSE)</f>
        <v>#N/A</v>
      </c>
      <c r="F1081" t="e">
        <f>VLOOKUP('Reported Performance Table'!C1081,'Master List'!$B$22:$D$42,3,FALSE)</f>
        <v>#N/A</v>
      </c>
      <c r="G1081" s="94" t="e">
        <f>VLOOKUP('Reported Performance Table'!B1081,'Master List'!$B$11:$D$19,3,FALSE)</f>
        <v>#N/A</v>
      </c>
      <c r="H1081" t="e">
        <f t="shared" si="16"/>
        <v>#N/A</v>
      </c>
      <c r="I1081" t="e">
        <f>IF(VLOOKUP('Reported Performance Table'!D1081,'Master List'!$B$45:$D$143,3,FALSE)="","No",VLOOKUP('Reported Performance Table'!D1081,'Master List'!$B$45:$D$143,3,FALSE))</f>
        <v>#N/A</v>
      </c>
      <c r="J1081" s="169" t="str">
        <f>IF('Reported Performance Table'!D1081="","",
  IF('Reported Performance Table'!E1081="Yes",
   IF('Reported Performance Table'!F1081="Premium","Premium_LUNA_CCT","LUNA_CCT"),
   IF('Reported Performance Table'!B1081="Outdoor Luminaires",
    IF(OR('Reported Performance Table'!D1081="Fuel Pump Canopy Luminaires",'Reported Performance Table'!D1081="Sports Lighting"),
     IF('Reported Performance Table'!F1081="Premium","Premium_Sports_and_Fuel_Pump_CCT", "Sports_and_Fuel_Pump_CCT"),
     IF('Reported Performance Table'!F1081="Premium","Premium_Outdoor_CCT","Outdoor_CCT")),
    IF('Reported Performance Table'!F1081="Premium","Premium_CCT","Reported_CCT"))))</f>
        <v/>
      </c>
      <c r="K1081" t="str">
        <f>IF('Reported Performance Table'!D1081="","",IF(J1081="LUNA_CCT",VLOOKUP('Reported Performance Table'!D1081,'Master List'!$B$45:$E$143,4,FALSE),"Reported_BUG"))</f>
        <v/>
      </c>
      <c r="L1081" t="str">
        <f>IF('Reported Performance Table'!D1081="","",IF(AND('Reported Performance Table'!$E1081="Yes",OR('Reported Performance Table'!$D1081='Master List'!$B$45,'Reported Performance Table'!$D1081='Master List'!$B$46,'Reported Performance Table'!$D1081='Master List'!$B$47,'Reported Performance Table'!$D1081='Master List'!$B$49,'Reported Performance Table'!$D1081='Master List'!$B$51,'Reported Performance Table'!$D1081='Master List'!$B$115,'Reported Performance Table'!$D1081='Master List'!$B$118,'Reported Performance Table'!$D1081='Master List'!$B$142)),"LUNA_Dimming","Dimming_Capability_and_Range"))</f>
        <v/>
      </c>
    </row>
    <row r="1082" spans="1:12" x14ac:dyDescent="0.3">
      <c r="A1082" s="49">
        <v>1089</v>
      </c>
      <c r="B1082" s="50"/>
      <c r="D1082" s="21" t="e">
        <f>VLOOKUP('Reported Performance Table'!C1082,'Master List'!$B$22:$C$41,2,FALSE)</f>
        <v>#N/A</v>
      </c>
      <c r="E1082" t="e">
        <f>VLOOKUP('Reported Performance Table'!D1082,'Master List'!$B$45:$C$143,2,FALSE)</f>
        <v>#N/A</v>
      </c>
      <c r="F1082" t="e">
        <f>VLOOKUP('Reported Performance Table'!C1082,'Master List'!$B$22:$D$42,3,FALSE)</f>
        <v>#N/A</v>
      </c>
      <c r="G1082" s="94" t="e">
        <f>VLOOKUP('Reported Performance Table'!B1082,'Master List'!$B$11:$D$19,3,FALSE)</f>
        <v>#N/A</v>
      </c>
      <c r="H1082" t="e">
        <f t="shared" si="16"/>
        <v>#N/A</v>
      </c>
      <c r="I1082" t="e">
        <f>IF(VLOOKUP('Reported Performance Table'!D1082,'Master List'!$B$45:$D$143,3,FALSE)="","No",VLOOKUP('Reported Performance Table'!D1082,'Master List'!$B$45:$D$143,3,FALSE))</f>
        <v>#N/A</v>
      </c>
      <c r="J1082" s="169" t="str">
        <f>IF('Reported Performance Table'!D1082="","",
  IF('Reported Performance Table'!E1082="Yes",
   IF('Reported Performance Table'!F1082="Premium","Premium_LUNA_CCT","LUNA_CCT"),
   IF('Reported Performance Table'!B1082="Outdoor Luminaires",
    IF(OR('Reported Performance Table'!D1082="Fuel Pump Canopy Luminaires",'Reported Performance Table'!D1082="Sports Lighting"),
     IF('Reported Performance Table'!F1082="Premium","Premium_Sports_and_Fuel_Pump_CCT", "Sports_and_Fuel_Pump_CCT"),
     IF('Reported Performance Table'!F1082="Premium","Premium_Outdoor_CCT","Outdoor_CCT")),
    IF('Reported Performance Table'!F1082="Premium","Premium_CCT","Reported_CCT"))))</f>
        <v/>
      </c>
      <c r="K1082" t="str">
        <f>IF('Reported Performance Table'!D1082="","",IF(J1082="LUNA_CCT",VLOOKUP('Reported Performance Table'!D1082,'Master List'!$B$45:$E$143,4,FALSE),"Reported_BUG"))</f>
        <v/>
      </c>
      <c r="L1082" t="str">
        <f>IF('Reported Performance Table'!D1082="","",IF(AND('Reported Performance Table'!$E1082="Yes",OR('Reported Performance Table'!$D1082='Master List'!$B$45,'Reported Performance Table'!$D1082='Master List'!$B$46,'Reported Performance Table'!$D1082='Master List'!$B$47,'Reported Performance Table'!$D1082='Master List'!$B$49,'Reported Performance Table'!$D1082='Master List'!$B$51,'Reported Performance Table'!$D1082='Master List'!$B$115,'Reported Performance Table'!$D1082='Master List'!$B$118,'Reported Performance Table'!$D1082='Master List'!$B$142)),"LUNA_Dimming","Dimming_Capability_and_Range"))</f>
        <v/>
      </c>
    </row>
    <row r="1083" spans="1:12" x14ac:dyDescent="0.3">
      <c r="A1083" s="49">
        <v>1090</v>
      </c>
      <c r="B1083" s="50"/>
      <c r="D1083" s="21" t="e">
        <f>VLOOKUP('Reported Performance Table'!C1083,'Master List'!$B$22:$C$41,2,FALSE)</f>
        <v>#N/A</v>
      </c>
      <c r="E1083" t="e">
        <f>VLOOKUP('Reported Performance Table'!D1083,'Master List'!$B$45:$C$143,2,FALSE)</f>
        <v>#N/A</v>
      </c>
      <c r="F1083" t="e">
        <f>VLOOKUP('Reported Performance Table'!C1083,'Master List'!$B$22:$D$42,3,FALSE)</f>
        <v>#N/A</v>
      </c>
      <c r="G1083" s="94" t="e">
        <f>VLOOKUP('Reported Performance Table'!B1083,'Master List'!$B$11:$D$19,3,FALSE)</f>
        <v>#N/A</v>
      </c>
      <c r="H1083" t="e">
        <f t="shared" si="16"/>
        <v>#N/A</v>
      </c>
      <c r="I1083" t="e">
        <f>IF(VLOOKUP('Reported Performance Table'!D1083,'Master List'!$B$45:$D$143,3,FALSE)="","No",VLOOKUP('Reported Performance Table'!D1083,'Master List'!$B$45:$D$143,3,FALSE))</f>
        <v>#N/A</v>
      </c>
      <c r="J1083" s="169" t="str">
        <f>IF('Reported Performance Table'!D1083="","",
  IF('Reported Performance Table'!E1083="Yes",
   IF('Reported Performance Table'!F1083="Premium","Premium_LUNA_CCT","LUNA_CCT"),
   IF('Reported Performance Table'!B1083="Outdoor Luminaires",
    IF(OR('Reported Performance Table'!D1083="Fuel Pump Canopy Luminaires",'Reported Performance Table'!D1083="Sports Lighting"),
     IF('Reported Performance Table'!F1083="Premium","Premium_Sports_and_Fuel_Pump_CCT", "Sports_and_Fuel_Pump_CCT"),
     IF('Reported Performance Table'!F1083="Premium","Premium_Outdoor_CCT","Outdoor_CCT")),
    IF('Reported Performance Table'!F1083="Premium","Premium_CCT","Reported_CCT"))))</f>
        <v/>
      </c>
      <c r="K1083" t="str">
        <f>IF('Reported Performance Table'!D1083="","",IF(J1083="LUNA_CCT",VLOOKUP('Reported Performance Table'!D1083,'Master List'!$B$45:$E$143,4,FALSE),"Reported_BUG"))</f>
        <v/>
      </c>
      <c r="L1083" t="str">
        <f>IF('Reported Performance Table'!D1083="","",IF(AND('Reported Performance Table'!$E1083="Yes",OR('Reported Performance Table'!$D1083='Master List'!$B$45,'Reported Performance Table'!$D1083='Master List'!$B$46,'Reported Performance Table'!$D1083='Master List'!$B$47,'Reported Performance Table'!$D1083='Master List'!$B$49,'Reported Performance Table'!$D1083='Master List'!$B$51,'Reported Performance Table'!$D1083='Master List'!$B$115,'Reported Performance Table'!$D1083='Master List'!$B$118,'Reported Performance Table'!$D1083='Master List'!$B$142)),"LUNA_Dimming","Dimming_Capability_and_Range"))</f>
        <v/>
      </c>
    </row>
    <row r="1084" spans="1:12" x14ac:dyDescent="0.3">
      <c r="A1084" s="49">
        <v>1091</v>
      </c>
      <c r="B1084" s="50"/>
      <c r="D1084" s="21" t="e">
        <f>VLOOKUP('Reported Performance Table'!C1084,'Master List'!$B$22:$C$41,2,FALSE)</f>
        <v>#N/A</v>
      </c>
      <c r="E1084" t="e">
        <f>VLOOKUP('Reported Performance Table'!D1084,'Master List'!$B$45:$C$143,2,FALSE)</f>
        <v>#N/A</v>
      </c>
      <c r="F1084" t="e">
        <f>VLOOKUP('Reported Performance Table'!C1084,'Master List'!$B$22:$D$42,3,FALSE)</f>
        <v>#N/A</v>
      </c>
      <c r="G1084" s="94" t="e">
        <f>VLOOKUP('Reported Performance Table'!B1084,'Master List'!$B$11:$D$19,3,FALSE)</f>
        <v>#N/A</v>
      </c>
      <c r="H1084" t="e">
        <f t="shared" si="16"/>
        <v>#N/A</v>
      </c>
      <c r="I1084" t="e">
        <f>IF(VLOOKUP('Reported Performance Table'!D1084,'Master List'!$B$45:$D$143,3,FALSE)="","No",VLOOKUP('Reported Performance Table'!D1084,'Master List'!$B$45:$D$143,3,FALSE))</f>
        <v>#N/A</v>
      </c>
      <c r="J1084" s="169" t="str">
        <f>IF('Reported Performance Table'!D1084="","",
  IF('Reported Performance Table'!E1084="Yes",
   IF('Reported Performance Table'!F1084="Premium","Premium_LUNA_CCT","LUNA_CCT"),
   IF('Reported Performance Table'!B1084="Outdoor Luminaires",
    IF(OR('Reported Performance Table'!D1084="Fuel Pump Canopy Luminaires",'Reported Performance Table'!D1084="Sports Lighting"),
     IF('Reported Performance Table'!F1084="Premium","Premium_Sports_and_Fuel_Pump_CCT", "Sports_and_Fuel_Pump_CCT"),
     IF('Reported Performance Table'!F1084="Premium","Premium_Outdoor_CCT","Outdoor_CCT")),
    IF('Reported Performance Table'!F1084="Premium","Premium_CCT","Reported_CCT"))))</f>
        <v/>
      </c>
      <c r="K1084" t="str">
        <f>IF('Reported Performance Table'!D1084="","",IF(J1084="LUNA_CCT",VLOOKUP('Reported Performance Table'!D1084,'Master List'!$B$45:$E$143,4,FALSE),"Reported_BUG"))</f>
        <v/>
      </c>
      <c r="L1084" t="str">
        <f>IF('Reported Performance Table'!D1084="","",IF(AND('Reported Performance Table'!$E1084="Yes",OR('Reported Performance Table'!$D1084='Master List'!$B$45,'Reported Performance Table'!$D1084='Master List'!$B$46,'Reported Performance Table'!$D1084='Master List'!$B$47,'Reported Performance Table'!$D1084='Master List'!$B$49,'Reported Performance Table'!$D1084='Master List'!$B$51,'Reported Performance Table'!$D1084='Master List'!$B$115,'Reported Performance Table'!$D1084='Master List'!$B$118,'Reported Performance Table'!$D1084='Master List'!$B$142)),"LUNA_Dimming","Dimming_Capability_and_Range"))</f>
        <v/>
      </c>
    </row>
    <row r="1085" spans="1:12" x14ac:dyDescent="0.3">
      <c r="A1085" s="49">
        <v>1092</v>
      </c>
      <c r="B1085" s="50"/>
      <c r="D1085" s="21" t="e">
        <f>VLOOKUP('Reported Performance Table'!C1085,'Master List'!$B$22:$C$41,2,FALSE)</f>
        <v>#N/A</v>
      </c>
      <c r="E1085" t="e">
        <f>VLOOKUP('Reported Performance Table'!D1085,'Master List'!$B$45:$C$143,2,FALSE)</f>
        <v>#N/A</v>
      </c>
      <c r="F1085" t="e">
        <f>VLOOKUP('Reported Performance Table'!C1085,'Master List'!$B$22:$D$42,3,FALSE)</f>
        <v>#N/A</v>
      </c>
      <c r="G1085" s="94" t="e">
        <f>VLOOKUP('Reported Performance Table'!B1085,'Master List'!$B$11:$D$19,3,FALSE)</f>
        <v>#N/A</v>
      </c>
      <c r="H1085" t="e">
        <f t="shared" si="16"/>
        <v>#N/A</v>
      </c>
      <c r="I1085" t="e">
        <f>IF(VLOOKUP('Reported Performance Table'!D1085,'Master List'!$B$45:$D$143,3,FALSE)="","No",VLOOKUP('Reported Performance Table'!D1085,'Master List'!$B$45:$D$143,3,FALSE))</f>
        <v>#N/A</v>
      </c>
      <c r="J1085" s="169" t="str">
        <f>IF('Reported Performance Table'!D1085="","",
  IF('Reported Performance Table'!E1085="Yes",
   IF('Reported Performance Table'!F1085="Premium","Premium_LUNA_CCT","LUNA_CCT"),
   IF('Reported Performance Table'!B1085="Outdoor Luminaires",
    IF(OR('Reported Performance Table'!D1085="Fuel Pump Canopy Luminaires",'Reported Performance Table'!D1085="Sports Lighting"),
     IF('Reported Performance Table'!F1085="Premium","Premium_Sports_and_Fuel_Pump_CCT", "Sports_and_Fuel_Pump_CCT"),
     IF('Reported Performance Table'!F1085="Premium","Premium_Outdoor_CCT","Outdoor_CCT")),
    IF('Reported Performance Table'!F1085="Premium","Premium_CCT","Reported_CCT"))))</f>
        <v/>
      </c>
      <c r="K1085" t="str">
        <f>IF('Reported Performance Table'!D1085="","",IF(J1085="LUNA_CCT",VLOOKUP('Reported Performance Table'!D1085,'Master List'!$B$45:$E$143,4,FALSE),"Reported_BUG"))</f>
        <v/>
      </c>
      <c r="L1085" t="str">
        <f>IF('Reported Performance Table'!D1085="","",IF(AND('Reported Performance Table'!$E1085="Yes",OR('Reported Performance Table'!$D1085='Master List'!$B$45,'Reported Performance Table'!$D1085='Master List'!$B$46,'Reported Performance Table'!$D1085='Master List'!$B$47,'Reported Performance Table'!$D1085='Master List'!$B$49,'Reported Performance Table'!$D1085='Master List'!$B$51,'Reported Performance Table'!$D1085='Master List'!$B$115,'Reported Performance Table'!$D1085='Master List'!$B$118,'Reported Performance Table'!$D1085='Master List'!$B$142)),"LUNA_Dimming","Dimming_Capability_and_Range"))</f>
        <v/>
      </c>
    </row>
    <row r="1086" spans="1:12" x14ac:dyDescent="0.3">
      <c r="A1086" s="49">
        <v>1093</v>
      </c>
      <c r="B1086" s="50"/>
      <c r="D1086" s="21" t="e">
        <f>VLOOKUP('Reported Performance Table'!C1086,'Master List'!$B$22:$C$41,2,FALSE)</f>
        <v>#N/A</v>
      </c>
      <c r="E1086" t="e">
        <f>VLOOKUP('Reported Performance Table'!D1086,'Master List'!$B$45:$C$143,2,FALSE)</f>
        <v>#N/A</v>
      </c>
      <c r="F1086" t="e">
        <f>VLOOKUP('Reported Performance Table'!C1086,'Master List'!$B$22:$D$42,3,FALSE)</f>
        <v>#N/A</v>
      </c>
      <c r="G1086" s="94" t="e">
        <f>VLOOKUP('Reported Performance Table'!B1086,'Master List'!$B$11:$D$19,3,FALSE)</f>
        <v>#N/A</v>
      </c>
      <c r="H1086" t="e">
        <f t="shared" si="16"/>
        <v>#N/A</v>
      </c>
      <c r="I1086" t="e">
        <f>IF(VLOOKUP('Reported Performance Table'!D1086,'Master List'!$B$45:$D$143,3,FALSE)="","No",VLOOKUP('Reported Performance Table'!D1086,'Master List'!$B$45:$D$143,3,FALSE))</f>
        <v>#N/A</v>
      </c>
      <c r="J1086" s="169" t="str">
        <f>IF('Reported Performance Table'!D1086="","",
  IF('Reported Performance Table'!E1086="Yes",
   IF('Reported Performance Table'!F1086="Premium","Premium_LUNA_CCT","LUNA_CCT"),
   IF('Reported Performance Table'!B1086="Outdoor Luminaires",
    IF(OR('Reported Performance Table'!D1086="Fuel Pump Canopy Luminaires",'Reported Performance Table'!D1086="Sports Lighting"),
     IF('Reported Performance Table'!F1086="Premium","Premium_Sports_and_Fuel_Pump_CCT", "Sports_and_Fuel_Pump_CCT"),
     IF('Reported Performance Table'!F1086="Premium","Premium_Outdoor_CCT","Outdoor_CCT")),
    IF('Reported Performance Table'!F1086="Premium","Premium_CCT","Reported_CCT"))))</f>
        <v/>
      </c>
      <c r="K1086" t="str">
        <f>IF('Reported Performance Table'!D1086="","",IF(J1086="LUNA_CCT",VLOOKUP('Reported Performance Table'!D1086,'Master List'!$B$45:$E$143,4,FALSE),"Reported_BUG"))</f>
        <v/>
      </c>
      <c r="L1086" t="str">
        <f>IF('Reported Performance Table'!D1086="","",IF(AND('Reported Performance Table'!$E1086="Yes",OR('Reported Performance Table'!$D1086='Master List'!$B$45,'Reported Performance Table'!$D1086='Master List'!$B$46,'Reported Performance Table'!$D1086='Master List'!$B$47,'Reported Performance Table'!$D1086='Master List'!$B$49,'Reported Performance Table'!$D1086='Master List'!$B$51,'Reported Performance Table'!$D1086='Master List'!$B$115,'Reported Performance Table'!$D1086='Master List'!$B$118,'Reported Performance Table'!$D1086='Master List'!$B$142)),"LUNA_Dimming","Dimming_Capability_and_Range"))</f>
        <v/>
      </c>
    </row>
    <row r="1087" spans="1:12" x14ac:dyDescent="0.3">
      <c r="A1087" s="49">
        <v>1094</v>
      </c>
      <c r="B1087" s="50"/>
      <c r="D1087" s="21" t="e">
        <f>VLOOKUP('Reported Performance Table'!C1087,'Master List'!$B$22:$C$41,2,FALSE)</f>
        <v>#N/A</v>
      </c>
      <c r="E1087" t="e">
        <f>VLOOKUP('Reported Performance Table'!D1087,'Master List'!$B$45:$C$143,2,FALSE)</f>
        <v>#N/A</v>
      </c>
      <c r="F1087" t="e">
        <f>VLOOKUP('Reported Performance Table'!C1087,'Master List'!$B$22:$D$42,3,FALSE)</f>
        <v>#N/A</v>
      </c>
      <c r="G1087" s="94" t="e">
        <f>VLOOKUP('Reported Performance Table'!B1087,'Master List'!$B$11:$D$19,3,FALSE)</f>
        <v>#N/A</v>
      </c>
      <c r="H1087" t="e">
        <f t="shared" si="16"/>
        <v>#N/A</v>
      </c>
      <c r="I1087" t="e">
        <f>IF(VLOOKUP('Reported Performance Table'!D1087,'Master List'!$B$45:$D$143,3,FALSE)="","No",VLOOKUP('Reported Performance Table'!D1087,'Master List'!$B$45:$D$143,3,FALSE))</f>
        <v>#N/A</v>
      </c>
      <c r="J1087" s="169" t="str">
        <f>IF('Reported Performance Table'!D1087="","",
  IF('Reported Performance Table'!E1087="Yes",
   IF('Reported Performance Table'!F1087="Premium","Premium_LUNA_CCT","LUNA_CCT"),
   IF('Reported Performance Table'!B1087="Outdoor Luminaires",
    IF(OR('Reported Performance Table'!D1087="Fuel Pump Canopy Luminaires",'Reported Performance Table'!D1087="Sports Lighting"),
     IF('Reported Performance Table'!F1087="Premium","Premium_Sports_and_Fuel_Pump_CCT", "Sports_and_Fuel_Pump_CCT"),
     IF('Reported Performance Table'!F1087="Premium","Premium_Outdoor_CCT","Outdoor_CCT")),
    IF('Reported Performance Table'!F1087="Premium","Premium_CCT","Reported_CCT"))))</f>
        <v/>
      </c>
      <c r="K1087" t="str">
        <f>IF('Reported Performance Table'!D1087="","",IF(J1087="LUNA_CCT",VLOOKUP('Reported Performance Table'!D1087,'Master List'!$B$45:$E$143,4,FALSE),"Reported_BUG"))</f>
        <v/>
      </c>
      <c r="L1087" t="str">
        <f>IF('Reported Performance Table'!D1087="","",IF(AND('Reported Performance Table'!$E1087="Yes",OR('Reported Performance Table'!$D1087='Master List'!$B$45,'Reported Performance Table'!$D1087='Master List'!$B$46,'Reported Performance Table'!$D1087='Master List'!$B$47,'Reported Performance Table'!$D1087='Master List'!$B$49,'Reported Performance Table'!$D1087='Master List'!$B$51,'Reported Performance Table'!$D1087='Master List'!$B$115,'Reported Performance Table'!$D1087='Master List'!$B$118,'Reported Performance Table'!$D1087='Master List'!$B$142)),"LUNA_Dimming","Dimming_Capability_and_Range"))</f>
        <v/>
      </c>
    </row>
    <row r="1088" spans="1:12" x14ac:dyDescent="0.3">
      <c r="A1088" s="49">
        <v>1095</v>
      </c>
      <c r="B1088" s="50"/>
      <c r="D1088" s="21" t="e">
        <f>VLOOKUP('Reported Performance Table'!C1088,'Master List'!$B$22:$C$41,2,FALSE)</f>
        <v>#N/A</v>
      </c>
      <c r="E1088" t="e">
        <f>VLOOKUP('Reported Performance Table'!D1088,'Master List'!$B$45:$C$143,2,FALSE)</f>
        <v>#N/A</v>
      </c>
      <c r="F1088" t="e">
        <f>VLOOKUP('Reported Performance Table'!C1088,'Master List'!$B$22:$D$42,3,FALSE)</f>
        <v>#N/A</v>
      </c>
      <c r="G1088" s="94" t="e">
        <f>VLOOKUP('Reported Performance Table'!B1088,'Master List'!$B$11:$D$19,3,FALSE)</f>
        <v>#N/A</v>
      </c>
      <c r="H1088" t="e">
        <f t="shared" si="16"/>
        <v>#N/A</v>
      </c>
      <c r="I1088" t="e">
        <f>IF(VLOOKUP('Reported Performance Table'!D1088,'Master List'!$B$45:$D$143,3,FALSE)="","No",VLOOKUP('Reported Performance Table'!D1088,'Master List'!$B$45:$D$143,3,FALSE))</f>
        <v>#N/A</v>
      </c>
      <c r="J1088" s="169" t="str">
        <f>IF('Reported Performance Table'!D1088="","",
  IF('Reported Performance Table'!E1088="Yes",
   IF('Reported Performance Table'!F1088="Premium","Premium_LUNA_CCT","LUNA_CCT"),
   IF('Reported Performance Table'!B1088="Outdoor Luminaires",
    IF(OR('Reported Performance Table'!D1088="Fuel Pump Canopy Luminaires",'Reported Performance Table'!D1088="Sports Lighting"),
     IF('Reported Performance Table'!F1088="Premium","Premium_Sports_and_Fuel_Pump_CCT", "Sports_and_Fuel_Pump_CCT"),
     IF('Reported Performance Table'!F1088="Premium","Premium_Outdoor_CCT","Outdoor_CCT")),
    IF('Reported Performance Table'!F1088="Premium","Premium_CCT","Reported_CCT"))))</f>
        <v/>
      </c>
      <c r="K1088" t="str">
        <f>IF('Reported Performance Table'!D1088="","",IF(J1088="LUNA_CCT",VLOOKUP('Reported Performance Table'!D1088,'Master List'!$B$45:$E$143,4,FALSE),"Reported_BUG"))</f>
        <v/>
      </c>
      <c r="L1088" t="str">
        <f>IF('Reported Performance Table'!D1088="","",IF(AND('Reported Performance Table'!$E1088="Yes",OR('Reported Performance Table'!$D1088='Master List'!$B$45,'Reported Performance Table'!$D1088='Master List'!$B$46,'Reported Performance Table'!$D1088='Master List'!$B$47,'Reported Performance Table'!$D1088='Master List'!$B$49,'Reported Performance Table'!$D1088='Master List'!$B$51,'Reported Performance Table'!$D1088='Master List'!$B$115,'Reported Performance Table'!$D1088='Master List'!$B$118,'Reported Performance Table'!$D1088='Master List'!$B$142)),"LUNA_Dimming","Dimming_Capability_and_Range"))</f>
        <v/>
      </c>
    </row>
    <row r="1089" spans="1:12" x14ac:dyDescent="0.3">
      <c r="A1089" s="49">
        <v>1096</v>
      </c>
      <c r="B1089" s="50"/>
      <c r="D1089" s="21" t="e">
        <f>VLOOKUP('Reported Performance Table'!C1089,'Master List'!$B$22:$C$41,2,FALSE)</f>
        <v>#N/A</v>
      </c>
      <c r="E1089" t="e">
        <f>VLOOKUP('Reported Performance Table'!D1089,'Master List'!$B$45:$C$143,2,FALSE)</f>
        <v>#N/A</v>
      </c>
      <c r="F1089" t="e">
        <f>VLOOKUP('Reported Performance Table'!C1089,'Master List'!$B$22:$D$42,3,FALSE)</f>
        <v>#N/A</v>
      </c>
      <c r="G1089" s="94" t="e">
        <f>VLOOKUP('Reported Performance Table'!B1089,'Master List'!$B$11:$D$19,3,FALSE)</f>
        <v>#N/A</v>
      </c>
      <c r="H1089" t="e">
        <f t="shared" si="16"/>
        <v>#N/A</v>
      </c>
      <c r="I1089" t="e">
        <f>IF(VLOOKUP('Reported Performance Table'!D1089,'Master List'!$B$45:$D$143,3,FALSE)="","No",VLOOKUP('Reported Performance Table'!D1089,'Master List'!$B$45:$D$143,3,FALSE))</f>
        <v>#N/A</v>
      </c>
      <c r="J1089" s="169" t="str">
        <f>IF('Reported Performance Table'!D1089="","",
  IF('Reported Performance Table'!E1089="Yes",
   IF('Reported Performance Table'!F1089="Premium","Premium_LUNA_CCT","LUNA_CCT"),
   IF('Reported Performance Table'!B1089="Outdoor Luminaires",
    IF(OR('Reported Performance Table'!D1089="Fuel Pump Canopy Luminaires",'Reported Performance Table'!D1089="Sports Lighting"),
     IF('Reported Performance Table'!F1089="Premium","Premium_Sports_and_Fuel_Pump_CCT", "Sports_and_Fuel_Pump_CCT"),
     IF('Reported Performance Table'!F1089="Premium","Premium_Outdoor_CCT","Outdoor_CCT")),
    IF('Reported Performance Table'!F1089="Premium","Premium_CCT","Reported_CCT"))))</f>
        <v/>
      </c>
      <c r="K1089" t="str">
        <f>IF('Reported Performance Table'!D1089="","",IF(J1089="LUNA_CCT",VLOOKUP('Reported Performance Table'!D1089,'Master List'!$B$45:$E$143,4,FALSE),"Reported_BUG"))</f>
        <v/>
      </c>
      <c r="L1089" t="str">
        <f>IF('Reported Performance Table'!D1089="","",IF(AND('Reported Performance Table'!$E1089="Yes",OR('Reported Performance Table'!$D1089='Master List'!$B$45,'Reported Performance Table'!$D1089='Master List'!$B$46,'Reported Performance Table'!$D1089='Master List'!$B$47,'Reported Performance Table'!$D1089='Master List'!$B$49,'Reported Performance Table'!$D1089='Master List'!$B$51,'Reported Performance Table'!$D1089='Master List'!$B$115,'Reported Performance Table'!$D1089='Master List'!$B$118,'Reported Performance Table'!$D1089='Master List'!$B$142)),"LUNA_Dimming","Dimming_Capability_and_Range"))</f>
        <v/>
      </c>
    </row>
    <row r="1090" spans="1:12" x14ac:dyDescent="0.3">
      <c r="A1090" s="49">
        <v>1097</v>
      </c>
      <c r="B1090" s="50"/>
      <c r="D1090" s="21" t="e">
        <f>VLOOKUP('Reported Performance Table'!C1090,'Master List'!$B$22:$C$41,2,FALSE)</f>
        <v>#N/A</v>
      </c>
      <c r="E1090" t="e">
        <f>VLOOKUP('Reported Performance Table'!D1090,'Master List'!$B$45:$C$143,2,FALSE)</f>
        <v>#N/A</v>
      </c>
      <c r="F1090" t="e">
        <f>VLOOKUP('Reported Performance Table'!C1090,'Master List'!$B$22:$D$42,3,FALSE)</f>
        <v>#N/A</v>
      </c>
      <c r="G1090" s="94" t="e">
        <f>VLOOKUP('Reported Performance Table'!B1090,'Master List'!$B$11:$D$19,3,FALSE)</f>
        <v>#N/A</v>
      </c>
      <c r="H1090" t="e">
        <f t="shared" si="16"/>
        <v>#N/A</v>
      </c>
      <c r="I1090" t="e">
        <f>IF(VLOOKUP('Reported Performance Table'!D1090,'Master List'!$B$45:$D$143,3,FALSE)="","No",VLOOKUP('Reported Performance Table'!D1090,'Master List'!$B$45:$D$143,3,FALSE))</f>
        <v>#N/A</v>
      </c>
      <c r="J1090" s="169" t="str">
        <f>IF('Reported Performance Table'!D1090="","",
  IF('Reported Performance Table'!E1090="Yes",
   IF('Reported Performance Table'!F1090="Premium","Premium_LUNA_CCT","LUNA_CCT"),
   IF('Reported Performance Table'!B1090="Outdoor Luminaires",
    IF(OR('Reported Performance Table'!D1090="Fuel Pump Canopy Luminaires",'Reported Performance Table'!D1090="Sports Lighting"),
     IF('Reported Performance Table'!F1090="Premium","Premium_Sports_and_Fuel_Pump_CCT", "Sports_and_Fuel_Pump_CCT"),
     IF('Reported Performance Table'!F1090="Premium","Premium_Outdoor_CCT","Outdoor_CCT")),
    IF('Reported Performance Table'!F1090="Premium","Premium_CCT","Reported_CCT"))))</f>
        <v/>
      </c>
      <c r="K1090" t="str">
        <f>IF('Reported Performance Table'!D1090="","",IF(J1090="LUNA_CCT",VLOOKUP('Reported Performance Table'!D1090,'Master List'!$B$45:$E$143,4,FALSE),"Reported_BUG"))</f>
        <v/>
      </c>
      <c r="L1090" t="str">
        <f>IF('Reported Performance Table'!D1090="","",IF(AND('Reported Performance Table'!$E1090="Yes",OR('Reported Performance Table'!$D1090='Master List'!$B$45,'Reported Performance Table'!$D1090='Master List'!$B$46,'Reported Performance Table'!$D1090='Master List'!$B$47,'Reported Performance Table'!$D1090='Master List'!$B$49,'Reported Performance Table'!$D1090='Master List'!$B$51,'Reported Performance Table'!$D1090='Master List'!$B$115,'Reported Performance Table'!$D1090='Master List'!$B$118,'Reported Performance Table'!$D1090='Master List'!$B$142)),"LUNA_Dimming","Dimming_Capability_and_Range"))</f>
        <v/>
      </c>
    </row>
    <row r="1091" spans="1:12" x14ac:dyDescent="0.3">
      <c r="A1091" s="49">
        <v>1098</v>
      </c>
      <c r="B1091" s="50"/>
      <c r="D1091" s="21" t="e">
        <f>VLOOKUP('Reported Performance Table'!C1091,'Master List'!$B$22:$C$41,2,FALSE)</f>
        <v>#N/A</v>
      </c>
      <c r="E1091" t="e">
        <f>VLOOKUP('Reported Performance Table'!D1091,'Master List'!$B$45:$C$143,2,FALSE)</f>
        <v>#N/A</v>
      </c>
      <c r="F1091" t="e">
        <f>VLOOKUP('Reported Performance Table'!C1091,'Master List'!$B$22:$D$42,3,FALSE)</f>
        <v>#N/A</v>
      </c>
      <c r="G1091" s="94" t="e">
        <f>VLOOKUP('Reported Performance Table'!B1091,'Master List'!$B$11:$D$19,3,FALSE)</f>
        <v>#N/A</v>
      </c>
      <c r="H1091" t="e">
        <f t="shared" si="16"/>
        <v>#N/A</v>
      </c>
      <c r="I1091" t="e">
        <f>IF(VLOOKUP('Reported Performance Table'!D1091,'Master List'!$B$45:$D$143,3,FALSE)="","No",VLOOKUP('Reported Performance Table'!D1091,'Master List'!$B$45:$D$143,3,FALSE))</f>
        <v>#N/A</v>
      </c>
      <c r="J1091" s="169" t="str">
        <f>IF('Reported Performance Table'!D1091="","",
  IF('Reported Performance Table'!E1091="Yes",
   IF('Reported Performance Table'!F1091="Premium","Premium_LUNA_CCT","LUNA_CCT"),
   IF('Reported Performance Table'!B1091="Outdoor Luminaires",
    IF(OR('Reported Performance Table'!D1091="Fuel Pump Canopy Luminaires",'Reported Performance Table'!D1091="Sports Lighting"),
     IF('Reported Performance Table'!F1091="Premium","Premium_Sports_and_Fuel_Pump_CCT", "Sports_and_Fuel_Pump_CCT"),
     IF('Reported Performance Table'!F1091="Premium","Premium_Outdoor_CCT","Outdoor_CCT")),
    IF('Reported Performance Table'!F1091="Premium","Premium_CCT","Reported_CCT"))))</f>
        <v/>
      </c>
      <c r="K1091" t="str">
        <f>IF('Reported Performance Table'!D1091="","",IF(J1091="LUNA_CCT",VLOOKUP('Reported Performance Table'!D1091,'Master List'!$B$45:$E$143,4,FALSE),"Reported_BUG"))</f>
        <v/>
      </c>
      <c r="L1091" t="str">
        <f>IF('Reported Performance Table'!D1091="","",IF(AND('Reported Performance Table'!$E1091="Yes",OR('Reported Performance Table'!$D1091='Master List'!$B$45,'Reported Performance Table'!$D1091='Master List'!$B$46,'Reported Performance Table'!$D1091='Master List'!$B$47,'Reported Performance Table'!$D1091='Master List'!$B$49,'Reported Performance Table'!$D1091='Master List'!$B$51,'Reported Performance Table'!$D1091='Master List'!$B$115,'Reported Performance Table'!$D1091='Master List'!$B$118,'Reported Performance Table'!$D1091='Master List'!$B$142)),"LUNA_Dimming","Dimming_Capability_and_Range"))</f>
        <v/>
      </c>
    </row>
    <row r="1092" spans="1:12" x14ac:dyDescent="0.3">
      <c r="A1092" s="49">
        <v>1099</v>
      </c>
      <c r="B1092" s="50"/>
      <c r="D1092" s="21" t="e">
        <f>VLOOKUP('Reported Performance Table'!C1092,'Master List'!$B$22:$C$41,2,FALSE)</f>
        <v>#N/A</v>
      </c>
      <c r="E1092" t="e">
        <f>VLOOKUP('Reported Performance Table'!D1092,'Master List'!$B$45:$C$143,2,FALSE)</f>
        <v>#N/A</v>
      </c>
      <c r="F1092" t="e">
        <f>VLOOKUP('Reported Performance Table'!C1092,'Master List'!$B$22:$D$42,3,FALSE)</f>
        <v>#N/A</v>
      </c>
      <c r="G1092" s="94" t="e">
        <f>VLOOKUP('Reported Performance Table'!B1092,'Master List'!$B$11:$D$19,3,FALSE)</f>
        <v>#N/A</v>
      </c>
      <c r="H1092" t="e">
        <f t="shared" si="16"/>
        <v>#N/A</v>
      </c>
      <c r="I1092" t="e">
        <f>IF(VLOOKUP('Reported Performance Table'!D1092,'Master List'!$B$45:$D$143,3,FALSE)="","No",VLOOKUP('Reported Performance Table'!D1092,'Master List'!$B$45:$D$143,3,FALSE))</f>
        <v>#N/A</v>
      </c>
      <c r="J1092" s="169" t="str">
        <f>IF('Reported Performance Table'!D1092="","",
  IF('Reported Performance Table'!E1092="Yes",
   IF('Reported Performance Table'!F1092="Premium","Premium_LUNA_CCT","LUNA_CCT"),
   IF('Reported Performance Table'!B1092="Outdoor Luminaires",
    IF(OR('Reported Performance Table'!D1092="Fuel Pump Canopy Luminaires",'Reported Performance Table'!D1092="Sports Lighting"),
     IF('Reported Performance Table'!F1092="Premium","Premium_Sports_and_Fuel_Pump_CCT", "Sports_and_Fuel_Pump_CCT"),
     IF('Reported Performance Table'!F1092="Premium","Premium_Outdoor_CCT","Outdoor_CCT")),
    IF('Reported Performance Table'!F1092="Premium","Premium_CCT","Reported_CCT"))))</f>
        <v/>
      </c>
      <c r="K1092" t="str">
        <f>IF('Reported Performance Table'!D1092="","",IF(J1092="LUNA_CCT",VLOOKUP('Reported Performance Table'!D1092,'Master List'!$B$45:$E$143,4,FALSE),"Reported_BUG"))</f>
        <v/>
      </c>
      <c r="L1092" t="str">
        <f>IF('Reported Performance Table'!D1092="","",IF(AND('Reported Performance Table'!$E1092="Yes",OR('Reported Performance Table'!$D1092='Master List'!$B$45,'Reported Performance Table'!$D1092='Master List'!$B$46,'Reported Performance Table'!$D1092='Master List'!$B$47,'Reported Performance Table'!$D1092='Master List'!$B$49,'Reported Performance Table'!$D1092='Master List'!$B$51,'Reported Performance Table'!$D1092='Master List'!$B$115,'Reported Performance Table'!$D1092='Master List'!$B$118,'Reported Performance Table'!$D1092='Master List'!$B$142)),"LUNA_Dimming","Dimming_Capability_and_Range"))</f>
        <v/>
      </c>
    </row>
    <row r="1093" spans="1:12" x14ac:dyDescent="0.3">
      <c r="A1093" s="49">
        <v>1100</v>
      </c>
      <c r="B1093" s="50"/>
      <c r="D1093" s="21" t="e">
        <f>VLOOKUP('Reported Performance Table'!C1093,'Master List'!$B$22:$C$41,2,FALSE)</f>
        <v>#N/A</v>
      </c>
      <c r="E1093" t="e">
        <f>VLOOKUP('Reported Performance Table'!D1093,'Master List'!$B$45:$C$143,2,FALSE)</f>
        <v>#N/A</v>
      </c>
      <c r="F1093" t="e">
        <f>VLOOKUP('Reported Performance Table'!C1093,'Master List'!$B$22:$D$42,3,FALSE)</f>
        <v>#N/A</v>
      </c>
      <c r="G1093" s="94" t="e">
        <f>VLOOKUP('Reported Performance Table'!B1093,'Master List'!$B$11:$D$19,3,FALSE)</f>
        <v>#N/A</v>
      </c>
      <c r="H1093" t="e">
        <f t="shared" si="16"/>
        <v>#N/A</v>
      </c>
      <c r="I1093" t="e">
        <f>IF(VLOOKUP('Reported Performance Table'!D1093,'Master List'!$B$45:$D$143,3,FALSE)="","No",VLOOKUP('Reported Performance Table'!D1093,'Master List'!$B$45:$D$143,3,FALSE))</f>
        <v>#N/A</v>
      </c>
      <c r="J1093" s="169" t="str">
        <f>IF('Reported Performance Table'!D1093="","",
  IF('Reported Performance Table'!E1093="Yes",
   IF('Reported Performance Table'!F1093="Premium","Premium_LUNA_CCT","LUNA_CCT"),
   IF('Reported Performance Table'!B1093="Outdoor Luminaires",
    IF(OR('Reported Performance Table'!D1093="Fuel Pump Canopy Luminaires",'Reported Performance Table'!D1093="Sports Lighting"),
     IF('Reported Performance Table'!F1093="Premium","Premium_Sports_and_Fuel_Pump_CCT", "Sports_and_Fuel_Pump_CCT"),
     IF('Reported Performance Table'!F1093="Premium","Premium_Outdoor_CCT","Outdoor_CCT")),
    IF('Reported Performance Table'!F1093="Premium","Premium_CCT","Reported_CCT"))))</f>
        <v/>
      </c>
      <c r="K1093" t="str">
        <f>IF('Reported Performance Table'!D1093="","",IF(J1093="LUNA_CCT",VLOOKUP('Reported Performance Table'!D1093,'Master List'!$B$45:$E$143,4,FALSE),"Reported_BUG"))</f>
        <v/>
      </c>
      <c r="L1093" t="str">
        <f>IF('Reported Performance Table'!D1093="","",IF(AND('Reported Performance Table'!$E1093="Yes",OR('Reported Performance Table'!$D1093='Master List'!$B$45,'Reported Performance Table'!$D1093='Master List'!$B$46,'Reported Performance Table'!$D1093='Master List'!$B$47,'Reported Performance Table'!$D1093='Master List'!$B$49,'Reported Performance Table'!$D1093='Master List'!$B$51,'Reported Performance Table'!$D1093='Master List'!$B$115,'Reported Performance Table'!$D1093='Master List'!$B$118,'Reported Performance Table'!$D1093='Master List'!$B$142)),"LUNA_Dimming","Dimming_Capability_and_Range"))</f>
        <v/>
      </c>
    </row>
    <row r="1094" spans="1:12" x14ac:dyDescent="0.3">
      <c r="A1094" s="49">
        <v>1101</v>
      </c>
      <c r="B1094" s="50"/>
      <c r="D1094" s="21" t="e">
        <f>VLOOKUP('Reported Performance Table'!C1094,'Master List'!$B$22:$C$41,2,FALSE)</f>
        <v>#N/A</v>
      </c>
      <c r="E1094" t="e">
        <f>VLOOKUP('Reported Performance Table'!D1094,'Master List'!$B$45:$C$143,2,FALSE)</f>
        <v>#N/A</v>
      </c>
      <c r="F1094" t="e">
        <f>VLOOKUP('Reported Performance Table'!C1094,'Master List'!$B$22:$D$42,3,FALSE)</f>
        <v>#N/A</v>
      </c>
      <c r="G1094" s="94" t="e">
        <f>VLOOKUP('Reported Performance Table'!B1094,'Master List'!$B$11:$D$19,3,FALSE)</f>
        <v>#N/A</v>
      </c>
      <c r="H1094" t="e">
        <f t="shared" si="16"/>
        <v>#N/A</v>
      </c>
      <c r="I1094" t="e">
        <f>IF(VLOOKUP('Reported Performance Table'!D1094,'Master List'!$B$45:$D$143,3,FALSE)="","No",VLOOKUP('Reported Performance Table'!D1094,'Master List'!$B$45:$D$143,3,FALSE))</f>
        <v>#N/A</v>
      </c>
      <c r="J1094" s="169" t="str">
        <f>IF('Reported Performance Table'!D1094="","",
  IF('Reported Performance Table'!E1094="Yes",
   IF('Reported Performance Table'!F1094="Premium","Premium_LUNA_CCT","LUNA_CCT"),
   IF('Reported Performance Table'!B1094="Outdoor Luminaires",
    IF(OR('Reported Performance Table'!D1094="Fuel Pump Canopy Luminaires",'Reported Performance Table'!D1094="Sports Lighting"),
     IF('Reported Performance Table'!F1094="Premium","Premium_Sports_and_Fuel_Pump_CCT", "Sports_and_Fuel_Pump_CCT"),
     IF('Reported Performance Table'!F1094="Premium","Premium_Outdoor_CCT","Outdoor_CCT")),
    IF('Reported Performance Table'!F1094="Premium","Premium_CCT","Reported_CCT"))))</f>
        <v/>
      </c>
      <c r="K1094" t="str">
        <f>IF('Reported Performance Table'!D1094="","",IF(J1094="LUNA_CCT",VLOOKUP('Reported Performance Table'!D1094,'Master List'!$B$45:$E$143,4,FALSE),"Reported_BUG"))</f>
        <v/>
      </c>
      <c r="L1094" t="str">
        <f>IF('Reported Performance Table'!D1094="","",IF(AND('Reported Performance Table'!$E1094="Yes",OR('Reported Performance Table'!$D1094='Master List'!$B$45,'Reported Performance Table'!$D1094='Master List'!$B$46,'Reported Performance Table'!$D1094='Master List'!$B$47,'Reported Performance Table'!$D1094='Master List'!$B$49,'Reported Performance Table'!$D1094='Master List'!$B$51,'Reported Performance Table'!$D1094='Master List'!$B$115,'Reported Performance Table'!$D1094='Master List'!$B$118,'Reported Performance Table'!$D1094='Master List'!$B$142)),"LUNA_Dimming","Dimming_Capability_and_Range"))</f>
        <v/>
      </c>
    </row>
    <row r="1095" spans="1:12" x14ac:dyDescent="0.3">
      <c r="A1095" s="49">
        <v>1102</v>
      </c>
      <c r="B1095" s="50"/>
      <c r="D1095" s="21" t="e">
        <f>VLOOKUP('Reported Performance Table'!C1095,'Master List'!$B$22:$C$41,2,FALSE)</f>
        <v>#N/A</v>
      </c>
      <c r="E1095" t="e">
        <f>VLOOKUP('Reported Performance Table'!D1095,'Master List'!$B$45:$C$143,2,FALSE)</f>
        <v>#N/A</v>
      </c>
      <c r="F1095" t="e">
        <f>VLOOKUP('Reported Performance Table'!C1095,'Master List'!$B$22:$D$42,3,FALSE)</f>
        <v>#N/A</v>
      </c>
      <c r="G1095" s="94" t="e">
        <f>VLOOKUP('Reported Performance Table'!B1095,'Master List'!$B$11:$D$19,3,FALSE)</f>
        <v>#N/A</v>
      </c>
      <c r="H1095" t="e">
        <f t="shared" si="16"/>
        <v>#N/A</v>
      </c>
      <c r="I1095" t="e">
        <f>IF(VLOOKUP('Reported Performance Table'!D1095,'Master List'!$B$45:$D$143,3,FALSE)="","No",VLOOKUP('Reported Performance Table'!D1095,'Master List'!$B$45:$D$143,3,FALSE))</f>
        <v>#N/A</v>
      </c>
      <c r="J1095" s="169" t="str">
        <f>IF('Reported Performance Table'!D1095="","",
  IF('Reported Performance Table'!E1095="Yes",
   IF('Reported Performance Table'!F1095="Premium","Premium_LUNA_CCT","LUNA_CCT"),
   IF('Reported Performance Table'!B1095="Outdoor Luminaires",
    IF(OR('Reported Performance Table'!D1095="Fuel Pump Canopy Luminaires",'Reported Performance Table'!D1095="Sports Lighting"),
     IF('Reported Performance Table'!F1095="Premium","Premium_Sports_and_Fuel_Pump_CCT", "Sports_and_Fuel_Pump_CCT"),
     IF('Reported Performance Table'!F1095="Premium","Premium_Outdoor_CCT","Outdoor_CCT")),
    IF('Reported Performance Table'!F1095="Premium","Premium_CCT","Reported_CCT"))))</f>
        <v/>
      </c>
      <c r="K1095" t="str">
        <f>IF('Reported Performance Table'!D1095="","",IF(J1095="LUNA_CCT",VLOOKUP('Reported Performance Table'!D1095,'Master List'!$B$45:$E$143,4,FALSE),"Reported_BUG"))</f>
        <v/>
      </c>
      <c r="L1095" t="str">
        <f>IF('Reported Performance Table'!D1095="","",IF(AND('Reported Performance Table'!$E1095="Yes",OR('Reported Performance Table'!$D1095='Master List'!$B$45,'Reported Performance Table'!$D1095='Master List'!$B$46,'Reported Performance Table'!$D1095='Master List'!$B$47,'Reported Performance Table'!$D1095='Master List'!$B$49,'Reported Performance Table'!$D1095='Master List'!$B$51,'Reported Performance Table'!$D1095='Master List'!$B$115,'Reported Performance Table'!$D1095='Master List'!$B$118,'Reported Performance Table'!$D1095='Master List'!$B$142)),"LUNA_Dimming","Dimming_Capability_and_Range"))</f>
        <v/>
      </c>
    </row>
    <row r="1096" spans="1:12" x14ac:dyDescent="0.3">
      <c r="A1096" s="49">
        <v>1103</v>
      </c>
      <c r="B1096" s="50"/>
      <c r="D1096" s="21" t="e">
        <f>VLOOKUP('Reported Performance Table'!C1096,'Master List'!$B$22:$C$41,2,FALSE)</f>
        <v>#N/A</v>
      </c>
      <c r="E1096" t="e">
        <f>VLOOKUP('Reported Performance Table'!D1096,'Master List'!$B$45:$C$143,2,FALSE)</f>
        <v>#N/A</v>
      </c>
      <c r="F1096" t="e">
        <f>VLOOKUP('Reported Performance Table'!C1096,'Master List'!$B$22:$D$42,3,FALSE)</f>
        <v>#N/A</v>
      </c>
      <c r="G1096" s="94" t="e">
        <f>VLOOKUP('Reported Performance Table'!B1096,'Master List'!$B$11:$D$19,3,FALSE)</f>
        <v>#N/A</v>
      </c>
      <c r="H1096" t="e">
        <f t="shared" si="16"/>
        <v>#N/A</v>
      </c>
      <c r="I1096" t="e">
        <f>IF(VLOOKUP('Reported Performance Table'!D1096,'Master List'!$B$45:$D$143,3,FALSE)="","No",VLOOKUP('Reported Performance Table'!D1096,'Master List'!$B$45:$D$143,3,FALSE))</f>
        <v>#N/A</v>
      </c>
      <c r="J1096" s="169" t="str">
        <f>IF('Reported Performance Table'!D1096="","",
  IF('Reported Performance Table'!E1096="Yes",
   IF('Reported Performance Table'!F1096="Premium","Premium_LUNA_CCT","LUNA_CCT"),
   IF('Reported Performance Table'!B1096="Outdoor Luminaires",
    IF(OR('Reported Performance Table'!D1096="Fuel Pump Canopy Luminaires",'Reported Performance Table'!D1096="Sports Lighting"),
     IF('Reported Performance Table'!F1096="Premium","Premium_Sports_and_Fuel_Pump_CCT", "Sports_and_Fuel_Pump_CCT"),
     IF('Reported Performance Table'!F1096="Premium","Premium_Outdoor_CCT","Outdoor_CCT")),
    IF('Reported Performance Table'!F1096="Premium","Premium_CCT","Reported_CCT"))))</f>
        <v/>
      </c>
      <c r="K1096" t="str">
        <f>IF('Reported Performance Table'!D1096="","",IF(J1096="LUNA_CCT",VLOOKUP('Reported Performance Table'!D1096,'Master List'!$B$45:$E$143,4,FALSE),"Reported_BUG"))</f>
        <v/>
      </c>
      <c r="L1096" t="str">
        <f>IF('Reported Performance Table'!D1096="","",IF(AND('Reported Performance Table'!$E1096="Yes",OR('Reported Performance Table'!$D1096='Master List'!$B$45,'Reported Performance Table'!$D1096='Master List'!$B$46,'Reported Performance Table'!$D1096='Master List'!$B$47,'Reported Performance Table'!$D1096='Master List'!$B$49,'Reported Performance Table'!$D1096='Master List'!$B$51,'Reported Performance Table'!$D1096='Master List'!$B$115,'Reported Performance Table'!$D1096='Master List'!$B$118,'Reported Performance Table'!$D1096='Master List'!$B$142)),"LUNA_Dimming","Dimming_Capability_and_Range"))</f>
        <v/>
      </c>
    </row>
    <row r="1097" spans="1:12" x14ac:dyDescent="0.3">
      <c r="A1097" s="49">
        <v>1104</v>
      </c>
      <c r="B1097" s="50"/>
      <c r="D1097" s="21" t="e">
        <f>VLOOKUP('Reported Performance Table'!C1097,'Master List'!$B$22:$C$41,2,FALSE)</f>
        <v>#N/A</v>
      </c>
      <c r="E1097" t="e">
        <f>VLOOKUP('Reported Performance Table'!D1097,'Master List'!$B$45:$C$143,2,FALSE)</f>
        <v>#N/A</v>
      </c>
      <c r="F1097" t="e">
        <f>VLOOKUP('Reported Performance Table'!C1097,'Master List'!$B$22:$D$42,3,FALSE)</f>
        <v>#N/A</v>
      </c>
      <c r="G1097" s="94" t="e">
        <f>VLOOKUP('Reported Performance Table'!B1097,'Master List'!$B$11:$D$19,3,FALSE)</f>
        <v>#N/A</v>
      </c>
      <c r="H1097" t="e">
        <f t="shared" si="16"/>
        <v>#N/A</v>
      </c>
      <c r="I1097" t="e">
        <f>IF(VLOOKUP('Reported Performance Table'!D1097,'Master List'!$B$45:$D$143,3,FALSE)="","No",VLOOKUP('Reported Performance Table'!D1097,'Master List'!$B$45:$D$143,3,FALSE))</f>
        <v>#N/A</v>
      </c>
      <c r="J1097" s="169" t="str">
        <f>IF('Reported Performance Table'!D1097="","",
  IF('Reported Performance Table'!E1097="Yes",
   IF('Reported Performance Table'!F1097="Premium","Premium_LUNA_CCT","LUNA_CCT"),
   IF('Reported Performance Table'!B1097="Outdoor Luminaires",
    IF(OR('Reported Performance Table'!D1097="Fuel Pump Canopy Luminaires",'Reported Performance Table'!D1097="Sports Lighting"),
     IF('Reported Performance Table'!F1097="Premium","Premium_Sports_and_Fuel_Pump_CCT", "Sports_and_Fuel_Pump_CCT"),
     IF('Reported Performance Table'!F1097="Premium","Premium_Outdoor_CCT","Outdoor_CCT")),
    IF('Reported Performance Table'!F1097="Premium","Premium_CCT","Reported_CCT"))))</f>
        <v/>
      </c>
      <c r="K1097" t="str">
        <f>IF('Reported Performance Table'!D1097="","",IF(J1097="LUNA_CCT",VLOOKUP('Reported Performance Table'!D1097,'Master List'!$B$45:$E$143,4,FALSE),"Reported_BUG"))</f>
        <v/>
      </c>
      <c r="L1097" t="str">
        <f>IF('Reported Performance Table'!D1097="","",IF(AND('Reported Performance Table'!$E1097="Yes",OR('Reported Performance Table'!$D1097='Master List'!$B$45,'Reported Performance Table'!$D1097='Master List'!$B$46,'Reported Performance Table'!$D1097='Master List'!$B$47,'Reported Performance Table'!$D1097='Master List'!$B$49,'Reported Performance Table'!$D1097='Master List'!$B$51,'Reported Performance Table'!$D1097='Master List'!$B$115,'Reported Performance Table'!$D1097='Master List'!$B$118,'Reported Performance Table'!$D1097='Master List'!$B$142)),"LUNA_Dimming","Dimming_Capability_and_Range"))</f>
        <v/>
      </c>
    </row>
    <row r="1098" spans="1:12" x14ac:dyDescent="0.3">
      <c r="A1098" s="49">
        <v>1105</v>
      </c>
      <c r="B1098" s="50"/>
      <c r="D1098" s="21" t="e">
        <f>VLOOKUP('Reported Performance Table'!C1098,'Master List'!$B$22:$C$41,2,FALSE)</f>
        <v>#N/A</v>
      </c>
      <c r="E1098" t="e">
        <f>VLOOKUP('Reported Performance Table'!D1098,'Master List'!$B$45:$C$143,2,FALSE)</f>
        <v>#N/A</v>
      </c>
      <c r="F1098" t="e">
        <f>VLOOKUP('Reported Performance Table'!C1098,'Master List'!$B$22:$D$42,3,FALSE)</f>
        <v>#N/A</v>
      </c>
      <c r="G1098" s="94" t="e">
        <f>VLOOKUP('Reported Performance Table'!B1098,'Master List'!$B$11:$D$19,3,FALSE)</f>
        <v>#N/A</v>
      </c>
      <c r="H1098" t="e">
        <f t="shared" si="16"/>
        <v>#N/A</v>
      </c>
      <c r="I1098" t="e">
        <f>IF(VLOOKUP('Reported Performance Table'!D1098,'Master List'!$B$45:$D$143,3,FALSE)="","No",VLOOKUP('Reported Performance Table'!D1098,'Master List'!$B$45:$D$143,3,FALSE))</f>
        <v>#N/A</v>
      </c>
      <c r="J1098" s="169" t="str">
        <f>IF('Reported Performance Table'!D1098="","",
  IF('Reported Performance Table'!E1098="Yes",
   IF('Reported Performance Table'!F1098="Premium","Premium_LUNA_CCT","LUNA_CCT"),
   IF('Reported Performance Table'!B1098="Outdoor Luminaires",
    IF(OR('Reported Performance Table'!D1098="Fuel Pump Canopy Luminaires",'Reported Performance Table'!D1098="Sports Lighting"),
     IF('Reported Performance Table'!F1098="Premium","Premium_Sports_and_Fuel_Pump_CCT", "Sports_and_Fuel_Pump_CCT"),
     IF('Reported Performance Table'!F1098="Premium","Premium_Outdoor_CCT","Outdoor_CCT")),
    IF('Reported Performance Table'!F1098="Premium","Premium_CCT","Reported_CCT"))))</f>
        <v/>
      </c>
      <c r="K1098" t="str">
        <f>IF('Reported Performance Table'!D1098="","",IF(J1098="LUNA_CCT",VLOOKUP('Reported Performance Table'!D1098,'Master List'!$B$45:$E$143,4,FALSE),"Reported_BUG"))</f>
        <v/>
      </c>
      <c r="L1098" t="str">
        <f>IF('Reported Performance Table'!D1098="","",IF(AND('Reported Performance Table'!$E1098="Yes",OR('Reported Performance Table'!$D1098='Master List'!$B$45,'Reported Performance Table'!$D1098='Master List'!$B$46,'Reported Performance Table'!$D1098='Master List'!$B$47,'Reported Performance Table'!$D1098='Master List'!$B$49,'Reported Performance Table'!$D1098='Master List'!$B$51,'Reported Performance Table'!$D1098='Master List'!$B$115,'Reported Performance Table'!$D1098='Master List'!$B$118,'Reported Performance Table'!$D1098='Master List'!$B$142)),"LUNA_Dimming","Dimming_Capability_and_Range"))</f>
        <v/>
      </c>
    </row>
    <row r="1099" spans="1:12" x14ac:dyDescent="0.3">
      <c r="A1099" s="49">
        <v>1106</v>
      </c>
      <c r="B1099" s="50"/>
      <c r="D1099" s="21" t="e">
        <f>VLOOKUP('Reported Performance Table'!C1099,'Master List'!$B$22:$C$41,2,FALSE)</f>
        <v>#N/A</v>
      </c>
      <c r="E1099" t="e">
        <f>VLOOKUP('Reported Performance Table'!D1099,'Master List'!$B$45:$C$143,2,FALSE)</f>
        <v>#N/A</v>
      </c>
      <c r="F1099" t="e">
        <f>VLOOKUP('Reported Performance Table'!C1099,'Master List'!$B$22:$D$42,3,FALSE)</f>
        <v>#N/A</v>
      </c>
      <c r="G1099" s="94" t="e">
        <f>VLOOKUP('Reported Performance Table'!B1099,'Master List'!$B$11:$D$19,3,FALSE)</f>
        <v>#N/A</v>
      </c>
      <c r="H1099" t="e">
        <f t="shared" ref="H1099:H1162" si="17">CONCATENATE(F1099,G1099)</f>
        <v>#N/A</v>
      </c>
      <c r="I1099" t="e">
        <f>IF(VLOOKUP('Reported Performance Table'!D1099,'Master List'!$B$45:$D$143,3,FALSE)="","No",VLOOKUP('Reported Performance Table'!D1099,'Master List'!$B$45:$D$143,3,FALSE))</f>
        <v>#N/A</v>
      </c>
      <c r="J1099" s="169" t="str">
        <f>IF('Reported Performance Table'!D1099="","",
  IF('Reported Performance Table'!E1099="Yes",
   IF('Reported Performance Table'!F1099="Premium","Premium_LUNA_CCT","LUNA_CCT"),
   IF('Reported Performance Table'!B1099="Outdoor Luminaires",
    IF(OR('Reported Performance Table'!D1099="Fuel Pump Canopy Luminaires",'Reported Performance Table'!D1099="Sports Lighting"),
     IF('Reported Performance Table'!F1099="Premium","Premium_Sports_and_Fuel_Pump_CCT", "Sports_and_Fuel_Pump_CCT"),
     IF('Reported Performance Table'!F1099="Premium","Premium_Outdoor_CCT","Outdoor_CCT")),
    IF('Reported Performance Table'!F1099="Premium","Premium_CCT","Reported_CCT"))))</f>
        <v/>
      </c>
      <c r="K1099" t="str">
        <f>IF('Reported Performance Table'!D1099="","",IF(J1099="LUNA_CCT",VLOOKUP('Reported Performance Table'!D1099,'Master List'!$B$45:$E$143,4,FALSE),"Reported_BUG"))</f>
        <v/>
      </c>
      <c r="L1099" t="str">
        <f>IF('Reported Performance Table'!D1099="","",IF(AND('Reported Performance Table'!$E1099="Yes",OR('Reported Performance Table'!$D1099='Master List'!$B$45,'Reported Performance Table'!$D1099='Master List'!$B$46,'Reported Performance Table'!$D1099='Master List'!$B$47,'Reported Performance Table'!$D1099='Master List'!$B$49,'Reported Performance Table'!$D1099='Master List'!$B$51,'Reported Performance Table'!$D1099='Master List'!$B$115,'Reported Performance Table'!$D1099='Master List'!$B$118,'Reported Performance Table'!$D1099='Master List'!$B$142)),"LUNA_Dimming","Dimming_Capability_and_Range"))</f>
        <v/>
      </c>
    </row>
    <row r="1100" spans="1:12" x14ac:dyDescent="0.3">
      <c r="A1100" s="49">
        <v>1107</v>
      </c>
      <c r="B1100" s="50"/>
      <c r="D1100" s="21" t="e">
        <f>VLOOKUP('Reported Performance Table'!C1100,'Master List'!$B$22:$C$41,2,FALSE)</f>
        <v>#N/A</v>
      </c>
      <c r="E1100" t="e">
        <f>VLOOKUP('Reported Performance Table'!D1100,'Master List'!$B$45:$C$143,2,FALSE)</f>
        <v>#N/A</v>
      </c>
      <c r="F1100" t="e">
        <f>VLOOKUP('Reported Performance Table'!C1100,'Master List'!$B$22:$D$42,3,FALSE)</f>
        <v>#N/A</v>
      </c>
      <c r="G1100" s="94" t="e">
        <f>VLOOKUP('Reported Performance Table'!B1100,'Master List'!$B$11:$D$19,3,FALSE)</f>
        <v>#N/A</v>
      </c>
      <c r="H1100" t="e">
        <f t="shared" si="17"/>
        <v>#N/A</v>
      </c>
      <c r="I1100" t="e">
        <f>IF(VLOOKUP('Reported Performance Table'!D1100,'Master List'!$B$45:$D$143,3,FALSE)="","No",VLOOKUP('Reported Performance Table'!D1100,'Master List'!$B$45:$D$143,3,FALSE))</f>
        <v>#N/A</v>
      </c>
      <c r="J1100" s="169" t="str">
        <f>IF('Reported Performance Table'!D1100="","",
  IF('Reported Performance Table'!E1100="Yes",
   IF('Reported Performance Table'!F1100="Premium","Premium_LUNA_CCT","LUNA_CCT"),
   IF('Reported Performance Table'!B1100="Outdoor Luminaires",
    IF(OR('Reported Performance Table'!D1100="Fuel Pump Canopy Luminaires",'Reported Performance Table'!D1100="Sports Lighting"),
     IF('Reported Performance Table'!F1100="Premium","Premium_Sports_and_Fuel_Pump_CCT", "Sports_and_Fuel_Pump_CCT"),
     IF('Reported Performance Table'!F1100="Premium","Premium_Outdoor_CCT","Outdoor_CCT")),
    IF('Reported Performance Table'!F1100="Premium","Premium_CCT","Reported_CCT"))))</f>
        <v/>
      </c>
      <c r="K1100" t="str">
        <f>IF('Reported Performance Table'!D1100="","",IF(J1100="LUNA_CCT",VLOOKUP('Reported Performance Table'!D1100,'Master List'!$B$45:$E$143,4,FALSE),"Reported_BUG"))</f>
        <v/>
      </c>
      <c r="L1100" t="str">
        <f>IF('Reported Performance Table'!D1100="","",IF(AND('Reported Performance Table'!$E1100="Yes",OR('Reported Performance Table'!$D1100='Master List'!$B$45,'Reported Performance Table'!$D1100='Master List'!$B$46,'Reported Performance Table'!$D1100='Master List'!$B$47,'Reported Performance Table'!$D1100='Master List'!$B$49,'Reported Performance Table'!$D1100='Master List'!$B$51,'Reported Performance Table'!$D1100='Master List'!$B$115,'Reported Performance Table'!$D1100='Master List'!$B$118,'Reported Performance Table'!$D1100='Master List'!$B$142)),"LUNA_Dimming","Dimming_Capability_and_Range"))</f>
        <v/>
      </c>
    </row>
    <row r="1101" spans="1:12" x14ac:dyDescent="0.3">
      <c r="A1101" s="49">
        <v>1108</v>
      </c>
      <c r="B1101" s="50"/>
      <c r="D1101" s="21" t="e">
        <f>VLOOKUP('Reported Performance Table'!C1101,'Master List'!$B$22:$C$41,2,FALSE)</f>
        <v>#N/A</v>
      </c>
      <c r="E1101" t="e">
        <f>VLOOKUP('Reported Performance Table'!D1101,'Master List'!$B$45:$C$143,2,FALSE)</f>
        <v>#N/A</v>
      </c>
      <c r="F1101" t="e">
        <f>VLOOKUP('Reported Performance Table'!C1101,'Master List'!$B$22:$D$42,3,FALSE)</f>
        <v>#N/A</v>
      </c>
      <c r="G1101" s="94" t="e">
        <f>VLOOKUP('Reported Performance Table'!B1101,'Master List'!$B$11:$D$19,3,FALSE)</f>
        <v>#N/A</v>
      </c>
      <c r="H1101" t="e">
        <f t="shared" si="17"/>
        <v>#N/A</v>
      </c>
      <c r="I1101" t="e">
        <f>IF(VLOOKUP('Reported Performance Table'!D1101,'Master List'!$B$45:$D$143,3,FALSE)="","No",VLOOKUP('Reported Performance Table'!D1101,'Master List'!$B$45:$D$143,3,FALSE))</f>
        <v>#N/A</v>
      </c>
      <c r="J1101" s="169" t="str">
        <f>IF('Reported Performance Table'!D1101="","",
  IF('Reported Performance Table'!E1101="Yes",
   IF('Reported Performance Table'!F1101="Premium","Premium_LUNA_CCT","LUNA_CCT"),
   IF('Reported Performance Table'!B1101="Outdoor Luminaires",
    IF(OR('Reported Performance Table'!D1101="Fuel Pump Canopy Luminaires",'Reported Performance Table'!D1101="Sports Lighting"),
     IF('Reported Performance Table'!F1101="Premium","Premium_Sports_and_Fuel_Pump_CCT", "Sports_and_Fuel_Pump_CCT"),
     IF('Reported Performance Table'!F1101="Premium","Premium_Outdoor_CCT","Outdoor_CCT")),
    IF('Reported Performance Table'!F1101="Premium","Premium_CCT","Reported_CCT"))))</f>
        <v/>
      </c>
      <c r="K1101" t="str">
        <f>IF('Reported Performance Table'!D1101="","",IF(J1101="LUNA_CCT",VLOOKUP('Reported Performance Table'!D1101,'Master List'!$B$45:$E$143,4,FALSE),"Reported_BUG"))</f>
        <v/>
      </c>
      <c r="L1101" t="str">
        <f>IF('Reported Performance Table'!D1101="","",IF(AND('Reported Performance Table'!$E1101="Yes",OR('Reported Performance Table'!$D1101='Master List'!$B$45,'Reported Performance Table'!$D1101='Master List'!$B$46,'Reported Performance Table'!$D1101='Master List'!$B$47,'Reported Performance Table'!$D1101='Master List'!$B$49,'Reported Performance Table'!$D1101='Master List'!$B$51,'Reported Performance Table'!$D1101='Master List'!$B$115,'Reported Performance Table'!$D1101='Master List'!$B$118,'Reported Performance Table'!$D1101='Master List'!$B$142)),"LUNA_Dimming","Dimming_Capability_and_Range"))</f>
        <v/>
      </c>
    </row>
    <row r="1102" spans="1:12" x14ac:dyDescent="0.3">
      <c r="A1102" s="49">
        <v>1109</v>
      </c>
      <c r="B1102" s="50"/>
      <c r="D1102" s="21" t="e">
        <f>VLOOKUP('Reported Performance Table'!C1102,'Master List'!$B$22:$C$41,2,FALSE)</f>
        <v>#N/A</v>
      </c>
      <c r="E1102" t="e">
        <f>VLOOKUP('Reported Performance Table'!D1102,'Master List'!$B$45:$C$143,2,FALSE)</f>
        <v>#N/A</v>
      </c>
      <c r="F1102" t="e">
        <f>VLOOKUP('Reported Performance Table'!C1102,'Master List'!$B$22:$D$42,3,FALSE)</f>
        <v>#N/A</v>
      </c>
      <c r="G1102" s="94" t="e">
        <f>VLOOKUP('Reported Performance Table'!B1102,'Master List'!$B$11:$D$19,3,FALSE)</f>
        <v>#N/A</v>
      </c>
      <c r="H1102" t="e">
        <f t="shared" si="17"/>
        <v>#N/A</v>
      </c>
      <c r="I1102" t="e">
        <f>IF(VLOOKUP('Reported Performance Table'!D1102,'Master List'!$B$45:$D$143,3,FALSE)="","No",VLOOKUP('Reported Performance Table'!D1102,'Master List'!$B$45:$D$143,3,FALSE))</f>
        <v>#N/A</v>
      </c>
      <c r="J1102" s="169" t="str">
        <f>IF('Reported Performance Table'!D1102="","",
  IF('Reported Performance Table'!E1102="Yes",
   IF('Reported Performance Table'!F1102="Premium","Premium_LUNA_CCT","LUNA_CCT"),
   IF('Reported Performance Table'!B1102="Outdoor Luminaires",
    IF(OR('Reported Performance Table'!D1102="Fuel Pump Canopy Luminaires",'Reported Performance Table'!D1102="Sports Lighting"),
     IF('Reported Performance Table'!F1102="Premium","Premium_Sports_and_Fuel_Pump_CCT", "Sports_and_Fuel_Pump_CCT"),
     IF('Reported Performance Table'!F1102="Premium","Premium_Outdoor_CCT","Outdoor_CCT")),
    IF('Reported Performance Table'!F1102="Premium","Premium_CCT","Reported_CCT"))))</f>
        <v/>
      </c>
      <c r="K1102" t="str">
        <f>IF('Reported Performance Table'!D1102="","",IF(J1102="LUNA_CCT",VLOOKUP('Reported Performance Table'!D1102,'Master List'!$B$45:$E$143,4,FALSE),"Reported_BUG"))</f>
        <v/>
      </c>
      <c r="L1102" t="str">
        <f>IF('Reported Performance Table'!D1102="","",IF(AND('Reported Performance Table'!$E1102="Yes",OR('Reported Performance Table'!$D1102='Master List'!$B$45,'Reported Performance Table'!$D1102='Master List'!$B$46,'Reported Performance Table'!$D1102='Master List'!$B$47,'Reported Performance Table'!$D1102='Master List'!$B$49,'Reported Performance Table'!$D1102='Master List'!$B$51,'Reported Performance Table'!$D1102='Master List'!$B$115,'Reported Performance Table'!$D1102='Master List'!$B$118,'Reported Performance Table'!$D1102='Master List'!$B$142)),"LUNA_Dimming","Dimming_Capability_and_Range"))</f>
        <v/>
      </c>
    </row>
    <row r="1103" spans="1:12" x14ac:dyDescent="0.3">
      <c r="A1103" s="49">
        <v>1110</v>
      </c>
      <c r="B1103" s="50"/>
      <c r="D1103" s="21" t="e">
        <f>VLOOKUP('Reported Performance Table'!C1103,'Master List'!$B$22:$C$41,2,FALSE)</f>
        <v>#N/A</v>
      </c>
      <c r="E1103" t="e">
        <f>VLOOKUP('Reported Performance Table'!D1103,'Master List'!$B$45:$C$143,2,FALSE)</f>
        <v>#N/A</v>
      </c>
      <c r="F1103" t="e">
        <f>VLOOKUP('Reported Performance Table'!C1103,'Master List'!$B$22:$D$42,3,FALSE)</f>
        <v>#N/A</v>
      </c>
      <c r="G1103" s="94" t="e">
        <f>VLOOKUP('Reported Performance Table'!B1103,'Master List'!$B$11:$D$19,3,FALSE)</f>
        <v>#N/A</v>
      </c>
      <c r="H1103" t="e">
        <f t="shared" si="17"/>
        <v>#N/A</v>
      </c>
      <c r="I1103" t="e">
        <f>IF(VLOOKUP('Reported Performance Table'!D1103,'Master List'!$B$45:$D$143,3,FALSE)="","No",VLOOKUP('Reported Performance Table'!D1103,'Master List'!$B$45:$D$143,3,FALSE))</f>
        <v>#N/A</v>
      </c>
      <c r="J1103" s="169" t="str">
        <f>IF('Reported Performance Table'!D1103="","",
  IF('Reported Performance Table'!E1103="Yes",
   IF('Reported Performance Table'!F1103="Premium","Premium_LUNA_CCT","LUNA_CCT"),
   IF('Reported Performance Table'!B1103="Outdoor Luminaires",
    IF(OR('Reported Performance Table'!D1103="Fuel Pump Canopy Luminaires",'Reported Performance Table'!D1103="Sports Lighting"),
     IF('Reported Performance Table'!F1103="Premium","Premium_Sports_and_Fuel_Pump_CCT", "Sports_and_Fuel_Pump_CCT"),
     IF('Reported Performance Table'!F1103="Premium","Premium_Outdoor_CCT","Outdoor_CCT")),
    IF('Reported Performance Table'!F1103="Premium","Premium_CCT","Reported_CCT"))))</f>
        <v/>
      </c>
      <c r="K1103" t="str">
        <f>IF('Reported Performance Table'!D1103="","",IF(J1103="LUNA_CCT",VLOOKUP('Reported Performance Table'!D1103,'Master List'!$B$45:$E$143,4,FALSE),"Reported_BUG"))</f>
        <v/>
      </c>
      <c r="L1103" t="str">
        <f>IF('Reported Performance Table'!D1103="","",IF(AND('Reported Performance Table'!$E1103="Yes",OR('Reported Performance Table'!$D1103='Master List'!$B$45,'Reported Performance Table'!$D1103='Master List'!$B$46,'Reported Performance Table'!$D1103='Master List'!$B$47,'Reported Performance Table'!$D1103='Master List'!$B$49,'Reported Performance Table'!$D1103='Master List'!$B$51,'Reported Performance Table'!$D1103='Master List'!$B$115,'Reported Performance Table'!$D1103='Master List'!$B$118,'Reported Performance Table'!$D1103='Master List'!$B$142)),"LUNA_Dimming","Dimming_Capability_and_Range"))</f>
        <v/>
      </c>
    </row>
    <row r="1104" spans="1:12" x14ac:dyDescent="0.3">
      <c r="A1104" s="49">
        <v>1111</v>
      </c>
      <c r="B1104" s="50"/>
      <c r="D1104" s="21" t="e">
        <f>VLOOKUP('Reported Performance Table'!C1104,'Master List'!$B$22:$C$41,2,FALSE)</f>
        <v>#N/A</v>
      </c>
      <c r="E1104" t="e">
        <f>VLOOKUP('Reported Performance Table'!D1104,'Master List'!$B$45:$C$143,2,FALSE)</f>
        <v>#N/A</v>
      </c>
      <c r="F1104" t="e">
        <f>VLOOKUP('Reported Performance Table'!C1104,'Master List'!$B$22:$D$42,3,FALSE)</f>
        <v>#N/A</v>
      </c>
      <c r="G1104" s="94" t="e">
        <f>VLOOKUP('Reported Performance Table'!B1104,'Master List'!$B$11:$D$19,3,FALSE)</f>
        <v>#N/A</v>
      </c>
      <c r="H1104" t="e">
        <f t="shared" si="17"/>
        <v>#N/A</v>
      </c>
      <c r="I1104" t="e">
        <f>IF(VLOOKUP('Reported Performance Table'!D1104,'Master List'!$B$45:$D$143,3,FALSE)="","No",VLOOKUP('Reported Performance Table'!D1104,'Master List'!$B$45:$D$143,3,FALSE))</f>
        <v>#N/A</v>
      </c>
      <c r="J1104" s="169" t="str">
        <f>IF('Reported Performance Table'!D1104="","",
  IF('Reported Performance Table'!E1104="Yes",
   IF('Reported Performance Table'!F1104="Premium","Premium_LUNA_CCT","LUNA_CCT"),
   IF('Reported Performance Table'!B1104="Outdoor Luminaires",
    IF(OR('Reported Performance Table'!D1104="Fuel Pump Canopy Luminaires",'Reported Performance Table'!D1104="Sports Lighting"),
     IF('Reported Performance Table'!F1104="Premium","Premium_Sports_and_Fuel_Pump_CCT", "Sports_and_Fuel_Pump_CCT"),
     IF('Reported Performance Table'!F1104="Premium","Premium_Outdoor_CCT","Outdoor_CCT")),
    IF('Reported Performance Table'!F1104="Premium","Premium_CCT","Reported_CCT"))))</f>
        <v/>
      </c>
      <c r="K1104" t="str">
        <f>IF('Reported Performance Table'!D1104="","",IF(J1104="LUNA_CCT",VLOOKUP('Reported Performance Table'!D1104,'Master List'!$B$45:$E$143,4,FALSE),"Reported_BUG"))</f>
        <v/>
      </c>
      <c r="L1104" t="str">
        <f>IF('Reported Performance Table'!D1104="","",IF(AND('Reported Performance Table'!$E1104="Yes",OR('Reported Performance Table'!$D1104='Master List'!$B$45,'Reported Performance Table'!$D1104='Master List'!$B$46,'Reported Performance Table'!$D1104='Master List'!$B$47,'Reported Performance Table'!$D1104='Master List'!$B$49,'Reported Performance Table'!$D1104='Master List'!$B$51,'Reported Performance Table'!$D1104='Master List'!$B$115,'Reported Performance Table'!$D1104='Master List'!$B$118,'Reported Performance Table'!$D1104='Master List'!$B$142)),"LUNA_Dimming","Dimming_Capability_and_Range"))</f>
        <v/>
      </c>
    </row>
    <row r="1105" spans="1:12" x14ac:dyDescent="0.3">
      <c r="A1105" s="49">
        <v>1112</v>
      </c>
      <c r="B1105" s="50"/>
      <c r="D1105" s="21" t="e">
        <f>VLOOKUP('Reported Performance Table'!C1105,'Master List'!$B$22:$C$41,2,FALSE)</f>
        <v>#N/A</v>
      </c>
      <c r="E1105" t="e">
        <f>VLOOKUP('Reported Performance Table'!D1105,'Master List'!$B$45:$C$143,2,FALSE)</f>
        <v>#N/A</v>
      </c>
      <c r="F1105" t="e">
        <f>VLOOKUP('Reported Performance Table'!C1105,'Master List'!$B$22:$D$42,3,FALSE)</f>
        <v>#N/A</v>
      </c>
      <c r="G1105" s="94" t="e">
        <f>VLOOKUP('Reported Performance Table'!B1105,'Master List'!$B$11:$D$19,3,FALSE)</f>
        <v>#N/A</v>
      </c>
      <c r="H1105" t="e">
        <f t="shared" si="17"/>
        <v>#N/A</v>
      </c>
      <c r="I1105" t="e">
        <f>IF(VLOOKUP('Reported Performance Table'!D1105,'Master List'!$B$45:$D$143,3,FALSE)="","No",VLOOKUP('Reported Performance Table'!D1105,'Master List'!$B$45:$D$143,3,FALSE))</f>
        <v>#N/A</v>
      </c>
      <c r="J1105" s="169" t="str">
        <f>IF('Reported Performance Table'!D1105="","",
  IF('Reported Performance Table'!E1105="Yes",
   IF('Reported Performance Table'!F1105="Premium","Premium_LUNA_CCT","LUNA_CCT"),
   IF('Reported Performance Table'!B1105="Outdoor Luminaires",
    IF(OR('Reported Performance Table'!D1105="Fuel Pump Canopy Luminaires",'Reported Performance Table'!D1105="Sports Lighting"),
     IF('Reported Performance Table'!F1105="Premium","Premium_Sports_and_Fuel_Pump_CCT", "Sports_and_Fuel_Pump_CCT"),
     IF('Reported Performance Table'!F1105="Premium","Premium_Outdoor_CCT","Outdoor_CCT")),
    IF('Reported Performance Table'!F1105="Premium","Premium_CCT","Reported_CCT"))))</f>
        <v/>
      </c>
      <c r="K1105" t="str">
        <f>IF('Reported Performance Table'!D1105="","",IF(J1105="LUNA_CCT",VLOOKUP('Reported Performance Table'!D1105,'Master List'!$B$45:$E$143,4,FALSE),"Reported_BUG"))</f>
        <v/>
      </c>
      <c r="L1105" t="str">
        <f>IF('Reported Performance Table'!D1105="","",IF(AND('Reported Performance Table'!$E1105="Yes",OR('Reported Performance Table'!$D1105='Master List'!$B$45,'Reported Performance Table'!$D1105='Master List'!$B$46,'Reported Performance Table'!$D1105='Master List'!$B$47,'Reported Performance Table'!$D1105='Master List'!$B$49,'Reported Performance Table'!$D1105='Master List'!$B$51,'Reported Performance Table'!$D1105='Master List'!$B$115,'Reported Performance Table'!$D1105='Master List'!$B$118,'Reported Performance Table'!$D1105='Master List'!$B$142)),"LUNA_Dimming","Dimming_Capability_and_Range"))</f>
        <v/>
      </c>
    </row>
    <row r="1106" spans="1:12" x14ac:dyDescent="0.3">
      <c r="A1106" s="49">
        <v>1113</v>
      </c>
      <c r="B1106" s="50"/>
      <c r="D1106" s="21" t="e">
        <f>VLOOKUP('Reported Performance Table'!C1106,'Master List'!$B$22:$C$41,2,FALSE)</f>
        <v>#N/A</v>
      </c>
      <c r="E1106" t="e">
        <f>VLOOKUP('Reported Performance Table'!D1106,'Master List'!$B$45:$C$143,2,FALSE)</f>
        <v>#N/A</v>
      </c>
      <c r="F1106" t="e">
        <f>VLOOKUP('Reported Performance Table'!C1106,'Master List'!$B$22:$D$42,3,FALSE)</f>
        <v>#N/A</v>
      </c>
      <c r="G1106" s="94" t="e">
        <f>VLOOKUP('Reported Performance Table'!B1106,'Master List'!$B$11:$D$19,3,FALSE)</f>
        <v>#N/A</v>
      </c>
      <c r="H1106" t="e">
        <f t="shared" si="17"/>
        <v>#N/A</v>
      </c>
      <c r="I1106" t="e">
        <f>IF(VLOOKUP('Reported Performance Table'!D1106,'Master List'!$B$45:$D$143,3,FALSE)="","No",VLOOKUP('Reported Performance Table'!D1106,'Master List'!$B$45:$D$143,3,FALSE))</f>
        <v>#N/A</v>
      </c>
      <c r="J1106" s="169" t="str">
        <f>IF('Reported Performance Table'!D1106="","",
  IF('Reported Performance Table'!E1106="Yes",
   IF('Reported Performance Table'!F1106="Premium","Premium_LUNA_CCT","LUNA_CCT"),
   IF('Reported Performance Table'!B1106="Outdoor Luminaires",
    IF(OR('Reported Performance Table'!D1106="Fuel Pump Canopy Luminaires",'Reported Performance Table'!D1106="Sports Lighting"),
     IF('Reported Performance Table'!F1106="Premium","Premium_Sports_and_Fuel_Pump_CCT", "Sports_and_Fuel_Pump_CCT"),
     IF('Reported Performance Table'!F1106="Premium","Premium_Outdoor_CCT","Outdoor_CCT")),
    IF('Reported Performance Table'!F1106="Premium","Premium_CCT","Reported_CCT"))))</f>
        <v/>
      </c>
      <c r="K1106" t="str">
        <f>IF('Reported Performance Table'!D1106="","",IF(J1106="LUNA_CCT",VLOOKUP('Reported Performance Table'!D1106,'Master List'!$B$45:$E$143,4,FALSE),"Reported_BUG"))</f>
        <v/>
      </c>
      <c r="L1106" t="str">
        <f>IF('Reported Performance Table'!D1106="","",IF(AND('Reported Performance Table'!$E1106="Yes",OR('Reported Performance Table'!$D1106='Master List'!$B$45,'Reported Performance Table'!$D1106='Master List'!$B$46,'Reported Performance Table'!$D1106='Master List'!$B$47,'Reported Performance Table'!$D1106='Master List'!$B$49,'Reported Performance Table'!$D1106='Master List'!$B$51,'Reported Performance Table'!$D1106='Master List'!$B$115,'Reported Performance Table'!$D1106='Master List'!$B$118,'Reported Performance Table'!$D1106='Master List'!$B$142)),"LUNA_Dimming","Dimming_Capability_and_Range"))</f>
        <v/>
      </c>
    </row>
    <row r="1107" spans="1:12" x14ac:dyDescent="0.3">
      <c r="A1107" s="49">
        <v>1114</v>
      </c>
      <c r="B1107" s="50"/>
      <c r="D1107" s="21" t="e">
        <f>VLOOKUP('Reported Performance Table'!C1107,'Master List'!$B$22:$C$41,2,FALSE)</f>
        <v>#N/A</v>
      </c>
      <c r="E1107" t="e">
        <f>VLOOKUP('Reported Performance Table'!D1107,'Master List'!$B$45:$C$143,2,FALSE)</f>
        <v>#N/A</v>
      </c>
      <c r="F1107" t="e">
        <f>VLOOKUP('Reported Performance Table'!C1107,'Master List'!$B$22:$D$42,3,FALSE)</f>
        <v>#N/A</v>
      </c>
      <c r="G1107" s="94" t="e">
        <f>VLOOKUP('Reported Performance Table'!B1107,'Master List'!$B$11:$D$19,3,FALSE)</f>
        <v>#N/A</v>
      </c>
      <c r="H1107" t="e">
        <f t="shared" si="17"/>
        <v>#N/A</v>
      </c>
      <c r="I1107" t="e">
        <f>IF(VLOOKUP('Reported Performance Table'!D1107,'Master List'!$B$45:$D$143,3,FALSE)="","No",VLOOKUP('Reported Performance Table'!D1107,'Master List'!$B$45:$D$143,3,FALSE))</f>
        <v>#N/A</v>
      </c>
      <c r="J1107" s="169" t="str">
        <f>IF('Reported Performance Table'!D1107="","",
  IF('Reported Performance Table'!E1107="Yes",
   IF('Reported Performance Table'!F1107="Premium","Premium_LUNA_CCT","LUNA_CCT"),
   IF('Reported Performance Table'!B1107="Outdoor Luminaires",
    IF(OR('Reported Performance Table'!D1107="Fuel Pump Canopy Luminaires",'Reported Performance Table'!D1107="Sports Lighting"),
     IF('Reported Performance Table'!F1107="Premium","Premium_Sports_and_Fuel_Pump_CCT", "Sports_and_Fuel_Pump_CCT"),
     IF('Reported Performance Table'!F1107="Premium","Premium_Outdoor_CCT","Outdoor_CCT")),
    IF('Reported Performance Table'!F1107="Premium","Premium_CCT","Reported_CCT"))))</f>
        <v/>
      </c>
      <c r="K1107" t="str">
        <f>IF('Reported Performance Table'!D1107="","",IF(J1107="LUNA_CCT",VLOOKUP('Reported Performance Table'!D1107,'Master List'!$B$45:$E$143,4,FALSE),"Reported_BUG"))</f>
        <v/>
      </c>
      <c r="L1107" t="str">
        <f>IF('Reported Performance Table'!D1107="","",IF(AND('Reported Performance Table'!$E1107="Yes",OR('Reported Performance Table'!$D1107='Master List'!$B$45,'Reported Performance Table'!$D1107='Master List'!$B$46,'Reported Performance Table'!$D1107='Master List'!$B$47,'Reported Performance Table'!$D1107='Master List'!$B$49,'Reported Performance Table'!$D1107='Master List'!$B$51,'Reported Performance Table'!$D1107='Master List'!$B$115,'Reported Performance Table'!$D1107='Master List'!$B$118,'Reported Performance Table'!$D1107='Master List'!$B$142)),"LUNA_Dimming","Dimming_Capability_and_Range"))</f>
        <v/>
      </c>
    </row>
    <row r="1108" spans="1:12" x14ac:dyDescent="0.3">
      <c r="A1108" s="49">
        <v>1115</v>
      </c>
      <c r="B1108" s="50"/>
      <c r="D1108" s="21" t="e">
        <f>VLOOKUP('Reported Performance Table'!C1108,'Master List'!$B$22:$C$41,2,FALSE)</f>
        <v>#N/A</v>
      </c>
      <c r="E1108" t="e">
        <f>VLOOKUP('Reported Performance Table'!D1108,'Master List'!$B$45:$C$143,2,FALSE)</f>
        <v>#N/A</v>
      </c>
      <c r="F1108" t="e">
        <f>VLOOKUP('Reported Performance Table'!C1108,'Master List'!$B$22:$D$42,3,FALSE)</f>
        <v>#N/A</v>
      </c>
      <c r="G1108" s="94" t="e">
        <f>VLOOKUP('Reported Performance Table'!B1108,'Master List'!$B$11:$D$19,3,FALSE)</f>
        <v>#N/A</v>
      </c>
      <c r="H1108" t="e">
        <f t="shared" si="17"/>
        <v>#N/A</v>
      </c>
      <c r="I1108" t="e">
        <f>IF(VLOOKUP('Reported Performance Table'!D1108,'Master List'!$B$45:$D$143,3,FALSE)="","No",VLOOKUP('Reported Performance Table'!D1108,'Master List'!$B$45:$D$143,3,FALSE))</f>
        <v>#N/A</v>
      </c>
      <c r="J1108" s="169" t="str">
        <f>IF('Reported Performance Table'!D1108="","",
  IF('Reported Performance Table'!E1108="Yes",
   IF('Reported Performance Table'!F1108="Premium","Premium_LUNA_CCT","LUNA_CCT"),
   IF('Reported Performance Table'!B1108="Outdoor Luminaires",
    IF(OR('Reported Performance Table'!D1108="Fuel Pump Canopy Luminaires",'Reported Performance Table'!D1108="Sports Lighting"),
     IF('Reported Performance Table'!F1108="Premium","Premium_Sports_and_Fuel_Pump_CCT", "Sports_and_Fuel_Pump_CCT"),
     IF('Reported Performance Table'!F1108="Premium","Premium_Outdoor_CCT","Outdoor_CCT")),
    IF('Reported Performance Table'!F1108="Premium","Premium_CCT","Reported_CCT"))))</f>
        <v/>
      </c>
      <c r="K1108" t="str">
        <f>IF('Reported Performance Table'!D1108="","",IF(J1108="LUNA_CCT",VLOOKUP('Reported Performance Table'!D1108,'Master List'!$B$45:$E$143,4,FALSE),"Reported_BUG"))</f>
        <v/>
      </c>
      <c r="L1108" t="str">
        <f>IF('Reported Performance Table'!D1108="","",IF(AND('Reported Performance Table'!$E1108="Yes",OR('Reported Performance Table'!$D1108='Master List'!$B$45,'Reported Performance Table'!$D1108='Master List'!$B$46,'Reported Performance Table'!$D1108='Master List'!$B$47,'Reported Performance Table'!$D1108='Master List'!$B$49,'Reported Performance Table'!$D1108='Master List'!$B$51,'Reported Performance Table'!$D1108='Master List'!$B$115,'Reported Performance Table'!$D1108='Master List'!$B$118,'Reported Performance Table'!$D1108='Master List'!$B$142)),"LUNA_Dimming","Dimming_Capability_and_Range"))</f>
        <v/>
      </c>
    </row>
    <row r="1109" spans="1:12" x14ac:dyDescent="0.3">
      <c r="A1109" s="49">
        <v>1116</v>
      </c>
      <c r="B1109" s="50"/>
      <c r="D1109" s="21" t="e">
        <f>VLOOKUP('Reported Performance Table'!C1109,'Master List'!$B$22:$C$41,2,FALSE)</f>
        <v>#N/A</v>
      </c>
      <c r="E1109" t="e">
        <f>VLOOKUP('Reported Performance Table'!D1109,'Master List'!$B$45:$C$143,2,FALSE)</f>
        <v>#N/A</v>
      </c>
      <c r="F1109" t="e">
        <f>VLOOKUP('Reported Performance Table'!C1109,'Master List'!$B$22:$D$42,3,FALSE)</f>
        <v>#N/A</v>
      </c>
      <c r="G1109" s="94" t="e">
        <f>VLOOKUP('Reported Performance Table'!B1109,'Master List'!$B$11:$D$19,3,FALSE)</f>
        <v>#N/A</v>
      </c>
      <c r="H1109" t="e">
        <f t="shared" si="17"/>
        <v>#N/A</v>
      </c>
      <c r="I1109" t="e">
        <f>IF(VLOOKUP('Reported Performance Table'!D1109,'Master List'!$B$45:$D$143,3,FALSE)="","No",VLOOKUP('Reported Performance Table'!D1109,'Master List'!$B$45:$D$143,3,FALSE))</f>
        <v>#N/A</v>
      </c>
      <c r="J1109" s="169" t="str">
        <f>IF('Reported Performance Table'!D1109="","",
  IF('Reported Performance Table'!E1109="Yes",
   IF('Reported Performance Table'!F1109="Premium","Premium_LUNA_CCT","LUNA_CCT"),
   IF('Reported Performance Table'!B1109="Outdoor Luminaires",
    IF(OR('Reported Performance Table'!D1109="Fuel Pump Canopy Luminaires",'Reported Performance Table'!D1109="Sports Lighting"),
     IF('Reported Performance Table'!F1109="Premium","Premium_Sports_and_Fuel_Pump_CCT", "Sports_and_Fuel_Pump_CCT"),
     IF('Reported Performance Table'!F1109="Premium","Premium_Outdoor_CCT","Outdoor_CCT")),
    IF('Reported Performance Table'!F1109="Premium","Premium_CCT","Reported_CCT"))))</f>
        <v/>
      </c>
      <c r="K1109" t="str">
        <f>IF('Reported Performance Table'!D1109="","",IF(J1109="LUNA_CCT",VLOOKUP('Reported Performance Table'!D1109,'Master List'!$B$45:$E$143,4,FALSE),"Reported_BUG"))</f>
        <v/>
      </c>
      <c r="L1109" t="str">
        <f>IF('Reported Performance Table'!D1109="","",IF(AND('Reported Performance Table'!$E1109="Yes",OR('Reported Performance Table'!$D1109='Master List'!$B$45,'Reported Performance Table'!$D1109='Master List'!$B$46,'Reported Performance Table'!$D1109='Master List'!$B$47,'Reported Performance Table'!$D1109='Master List'!$B$49,'Reported Performance Table'!$D1109='Master List'!$B$51,'Reported Performance Table'!$D1109='Master List'!$B$115,'Reported Performance Table'!$D1109='Master List'!$B$118,'Reported Performance Table'!$D1109='Master List'!$B$142)),"LUNA_Dimming","Dimming_Capability_and_Range"))</f>
        <v/>
      </c>
    </row>
    <row r="1110" spans="1:12" x14ac:dyDescent="0.3">
      <c r="A1110" s="49">
        <v>1117</v>
      </c>
      <c r="B1110" s="50"/>
      <c r="D1110" s="21" t="e">
        <f>VLOOKUP('Reported Performance Table'!C1110,'Master List'!$B$22:$C$41,2,FALSE)</f>
        <v>#N/A</v>
      </c>
      <c r="E1110" t="e">
        <f>VLOOKUP('Reported Performance Table'!D1110,'Master List'!$B$45:$C$143,2,FALSE)</f>
        <v>#N/A</v>
      </c>
      <c r="F1110" t="e">
        <f>VLOOKUP('Reported Performance Table'!C1110,'Master List'!$B$22:$D$42,3,FALSE)</f>
        <v>#N/A</v>
      </c>
      <c r="G1110" s="94" t="e">
        <f>VLOOKUP('Reported Performance Table'!B1110,'Master List'!$B$11:$D$19,3,FALSE)</f>
        <v>#N/A</v>
      </c>
      <c r="H1110" t="e">
        <f t="shared" si="17"/>
        <v>#N/A</v>
      </c>
      <c r="I1110" t="e">
        <f>IF(VLOOKUP('Reported Performance Table'!D1110,'Master List'!$B$45:$D$143,3,FALSE)="","No",VLOOKUP('Reported Performance Table'!D1110,'Master List'!$B$45:$D$143,3,FALSE))</f>
        <v>#N/A</v>
      </c>
      <c r="J1110" s="169" t="str">
        <f>IF('Reported Performance Table'!D1110="","",
  IF('Reported Performance Table'!E1110="Yes",
   IF('Reported Performance Table'!F1110="Premium","Premium_LUNA_CCT","LUNA_CCT"),
   IF('Reported Performance Table'!B1110="Outdoor Luminaires",
    IF(OR('Reported Performance Table'!D1110="Fuel Pump Canopy Luminaires",'Reported Performance Table'!D1110="Sports Lighting"),
     IF('Reported Performance Table'!F1110="Premium","Premium_Sports_and_Fuel_Pump_CCT", "Sports_and_Fuel_Pump_CCT"),
     IF('Reported Performance Table'!F1110="Premium","Premium_Outdoor_CCT","Outdoor_CCT")),
    IF('Reported Performance Table'!F1110="Premium","Premium_CCT","Reported_CCT"))))</f>
        <v/>
      </c>
      <c r="K1110" t="str">
        <f>IF('Reported Performance Table'!D1110="","",IF(J1110="LUNA_CCT",VLOOKUP('Reported Performance Table'!D1110,'Master List'!$B$45:$E$143,4,FALSE),"Reported_BUG"))</f>
        <v/>
      </c>
      <c r="L1110" t="str">
        <f>IF('Reported Performance Table'!D1110="","",IF(AND('Reported Performance Table'!$E1110="Yes",OR('Reported Performance Table'!$D1110='Master List'!$B$45,'Reported Performance Table'!$D1110='Master List'!$B$46,'Reported Performance Table'!$D1110='Master List'!$B$47,'Reported Performance Table'!$D1110='Master List'!$B$49,'Reported Performance Table'!$D1110='Master List'!$B$51,'Reported Performance Table'!$D1110='Master List'!$B$115,'Reported Performance Table'!$D1110='Master List'!$B$118,'Reported Performance Table'!$D1110='Master List'!$B$142)),"LUNA_Dimming","Dimming_Capability_and_Range"))</f>
        <v/>
      </c>
    </row>
    <row r="1111" spans="1:12" x14ac:dyDescent="0.3">
      <c r="A1111" s="49">
        <v>1118</v>
      </c>
      <c r="B1111" s="50"/>
      <c r="D1111" s="21" t="e">
        <f>VLOOKUP('Reported Performance Table'!C1111,'Master List'!$B$22:$C$41,2,FALSE)</f>
        <v>#N/A</v>
      </c>
      <c r="E1111" t="e">
        <f>VLOOKUP('Reported Performance Table'!D1111,'Master List'!$B$45:$C$143,2,FALSE)</f>
        <v>#N/A</v>
      </c>
      <c r="F1111" t="e">
        <f>VLOOKUP('Reported Performance Table'!C1111,'Master List'!$B$22:$D$42,3,FALSE)</f>
        <v>#N/A</v>
      </c>
      <c r="G1111" s="94" t="e">
        <f>VLOOKUP('Reported Performance Table'!B1111,'Master List'!$B$11:$D$19,3,FALSE)</f>
        <v>#N/A</v>
      </c>
      <c r="H1111" t="e">
        <f t="shared" si="17"/>
        <v>#N/A</v>
      </c>
      <c r="I1111" t="e">
        <f>IF(VLOOKUP('Reported Performance Table'!D1111,'Master List'!$B$45:$D$143,3,FALSE)="","No",VLOOKUP('Reported Performance Table'!D1111,'Master List'!$B$45:$D$143,3,FALSE))</f>
        <v>#N/A</v>
      </c>
      <c r="J1111" s="169" t="str">
        <f>IF('Reported Performance Table'!D1111="","",
  IF('Reported Performance Table'!E1111="Yes",
   IF('Reported Performance Table'!F1111="Premium","Premium_LUNA_CCT","LUNA_CCT"),
   IF('Reported Performance Table'!B1111="Outdoor Luminaires",
    IF(OR('Reported Performance Table'!D1111="Fuel Pump Canopy Luminaires",'Reported Performance Table'!D1111="Sports Lighting"),
     IF('Reported Performance Table'!F1111="Premium","Premium_Sports_and_Fuel_Pump_CCT", "Sports_and_Fuel_Pump_CCT"),
     IF('Reported Performance Table'!F1111="Premium","Premium_Outdoor_CCT","Outdoor_CCT")),
    IF('Reported Performance Table'!F1111="Premium","Premium_CCT","Reported_CCT"))))</f>
        <v/>
      </c>
      <c r="K1111" t="str">
        <f>IF('Reported Performance Table'!D1111="","",IF(J1111="LUNA_CCT",VLOOKUP('Reported Performance Table'!D1111,'Master List'!$B$45:$E$143,4,FALSE),"Reported_BUG"))</f>
        <v/>
      </c>
      <c r="L1111" t="str">
        <f>IF('Reported Performance Table'!D1111="","",IF(AND('Reported Performance Table'!$E1111="Yes",OR('Reported Performance Table'!$D1111='Master List'!$B$45,'Reported Performance Table'!$D1111='Master List'!$B$46,'Reported Performance Table'!$D1111='Master List'!$B$47,'Reported Performance Table'!$D1111='Master List'!$B$49,'Reported Performance Table'!$D1111='Master List'!$B$51,'Reported Performance Table'!$D1111='Master List'!$B$115,'Reported Performance Table'!$D1111='Master List'!$B$118,'Reported Performance Table'!$D1111='Master List'!$B$142)),"LUNA_Dimming","Dimming_Capability_and_Range"))</f>
        <v/>
      </c>
    </row>
    <row r="1112" spans="1:12" x14ac:dyDescent="0.3">
      <c r="A1112" s="49">
        <v>1119</v>
      </c>
      <c r="B1112" s="50"/>
      <c r="D1112" s="21" t="e">
        <f>VLOOKUP('Reported Performance Table'!C1112,'Master List'!$B$22:$C$41,2,FALSE)</f>
        <v>#N/A</v>
      </c>
      <c r="E1112" t="e">
        <f>VLOOKUP('Reported Performance Table'!D1112,'Master List'!$B$45:$C$143,2,FALSE)</f>
        <v>#N/A</v>
      </c>
      <c r="F1112" t="e">
        <f>VLOOKUP('Reported Performance Table'!C1112,'Master List'!$B$22:$D$42,3,FALSE)</f>
        <v>#N/A</v>
      </c>
      <c r="G1112" s="94" t="e">
        <f>VLOOKUP('Reported Performance Table'!B1112,'Master List'!$B$11:$D$19,3,FALSE)</f>
        <v>#N/A</v>
      </c>
      <c r="H1112" t="e">
        <f t="shared" si="17"/>
        <v>#N/A</v>
      </c>
      <c r="I1112" t="e">
        <f>IF(VLOOKUP('Reported Performance Table'!D1112,'Master List'!$B$45:$D$143,3,FALSE)="","No",VLOOKUP('Reported Performance Table'!D1112,'Master List'!$B$45:$D$143,3,FALSE))</f>
        <v>#N/A</v>
      </c>
      <c r="J1112" s="169" t="str">
        <f>IF('Reported Performance Table'!D1112="","",
  IF('Reported Performance Table'!E1112="Yes",
   IF('Reported Performance Table'!F1112="Premium","Premium_LUNA_CCT","LUNA_CCT"),
   IF('Reported Performance Table'!B1112="Outdoor Luminaires",
    IF(OR('Reported Performance Table'!D1112="Fuel Pump Canopy Luminaires",'Reported Performance Table'!D1112="Sports Lighting"),
     IF('Reported Performance Table'!F1112="Premium","Premium_Sports_and_Fuel_Pump_CCT", "Sports_and_Fuel_Pump_CCT"),
     IF('Reported Performance Table'!F1112="Premium","Premium_Outdoor_CCT","Outdoor_CCT")),
    IF('Reported Performance Table'!F1112="Premium","Premium_CCT","Reported_CCT"))))</f>
        <v/>
      </c>
      <c r="K1112" t="str">
        <f>IF('Reported Performance Table'!D1112="","",IF(J1112="LUNA_CCT",VLOOKUP('Reported Performance Table'!D1112,'Master List'!$B$45:$E$143,4,FALSE),"Reported_BUG"))</f>
        <v/>
      </c>
      <c r="L1112" t="str">
        <f>IF('Reported Performance Table'!D1112="","",IF(AND('Reported Performance Table'!$E1112="Yes",OR('Reported Performance Table'!$D1112='Master List'!$B$45,'Reported Performance Table'!$D1112='Master List'!$B$46,'Reported Performance Table'!$D1112='Master List'!$B$47,'Reported Performance Table'!$D1112='Master List'!$B$49,'Reported Performance Table'!$D1112='Master List'!$B$51,'Reported Performance Table'!$D1112='Master List'!$B$115,'Reported Performance Table'!$D1112='Master List'!$B$118,'Reported Performance Table'!$D1112='Master List'!$B$142)),"LUNA_Dimming","Dimming_Capability_and_Range"))</f>
        <v/>
      </c>
    </row>
    <row r="1113" spans="1:12" x14ac:dyDescent="0.3">
      <c r="A1113" s="49">
        <v>1120</v>
      </c>
      <c r="B1113" s="50"/>
      <c r="D1113" s="21" t="e">
        <f>VLOOKUP('Reported Performance Table'!C1113,'Master List'!$B$22:$C$41,2,FALSE)</f>
        <v>#N/A</v>
      </c>
      <c r="E1113" t="e">
        <f>VLOOKUP('Reported Performance Table'!D1113,'Master List'!$B$45:$C$143,2,FALSE)</f>
        <v>#N/A</v>
      </c>
      <c r="F1113" t="e">
        <f>VLOOKUP('Reported Performance Table'!C1113,'Master List'!$B$22:$D$42,3,FALSE)</f>
        <v>#N/A</v>
      </c>
      <c r="G1113" s="94" t="e">
        <f>VLOOKUP('Reported Performance Table'!B1113,'Master List'!$B$11:$D$19,3,FALSE)</f>
        <v>#N/A</v>
      </c>
      <c r="H1113" t="e">
        <f t="shared" si="17"/>
        <v>#N/A</v>
      </c>
      <c r="I1113" t="e">
        <f>IF(VLOOKUP('Reported Performance Table'!D1113,'Master List'!$B$45:$D$143,3,FALSE)="","No",VLOOKUP('Reported Performance Table'!D1113,'Master List'!$B$45:$D$143,3,FALSE))</f>
        <v>#N/A</v>
      </c>
      <c r="J1113" s="169" t="str">
        <f>IF('Reported Performance Table'!D1113="","",
  IF('Reported Performance Table'!E1113="Yes",
   IF('Reported Performance Table'!F1113="Premium","Premium_LUNA_CCT","LUNA_CCT"),
   IF('Reported Performance Table'!B1113="Outdoor Luminaires",
    IF(OR('Reported Performance Table'!D1113="Fuel Pump Canopy Luminaires",'Reported Performance Table'!D1113="Sports Lighting"),
     IF('Reported Performance Table'!F1113="Premium","Premium_Sports_and_Fuel_Pump_CCT", "Sports_and_Fuel_Pump_CCT"),
     IF('Reported Performance Table'!F1113="Premium","Premium_Outdoor_CCT","Outdoor_CCT")),
    IF('Reported Performance Table'!F1113="Premium","Premium_CCT","Reported_CCT"))))</f>
        <v/>
      </c>
      <c r="K1113" t="str">
        <f>IF('Reported Performance Table'!D1113="","",IF(J1113="LUNA_CCT",VLOOKUP('Reported Performance Table'!D1113,'Master List'!$B$45:$E$143,4,FALSE),"Reported_BUG"))</f>
        <v/>
      </c>
      <c r="L1113" t="str">
        <f>IF('Reported Performance Table'!D1113="","",IF(AND('Reported Performance Table'!$E1113="Yes",OR('Reported Performance Table'!$D1113='Master List'!$B$45,'Reported Performance Table'!$D1113='Master List'!$B$46,'Reported Performance Table'!$D1113='Master List'!$B$47,'Reported Performance Table'!$D1113='Master List'!$B$49,'Reported Performance Table'!$D1113='Master List'!$B$51,'Reported Performance Table'!$D1113='Master List'!$B$115,'Reported Performance Table'!$D1113='Master List'!$B$118,'Reported Performance Table'!$D1113='Master List'!$B$142)),"LUNA_Dimming","Dimming_Capability_and_Range"))</f>
        <v/>
      </c>
    </row>
    <row r="1114" spans="1:12" x14ac:dyDescent="0.3">
      <c r="A1114" s="49">
        <v>1121</v>
      </c>
      <c r="B1114" s="50"/>
      <c r="D1114" s="21" t="e">
        <f>VLOOKUP('Reported Performance Table'!C1114,'Master List'!$B$22:$C$41,2,FALSE)</f>
        <v>#N/A</v>
      </c>
      <c r="E1114" t="e">
        <f>VLOOKUP('Reported Performance Table'!D1114,'Master List'!$B$45:$C$143,2,FALSE)</f>
        <v>#N/A</v>
      </c>
      <c r="F1114" t="e">
        <f>VLOOKUP('Reported Performance Table'!C1114,'Master List'!$B$22:$D$42,3,FALSE)</f>
        <v>#N/A</v>
      </c>
      <c r="G1114" s="94" t="e">
        <f>VLOOKUP('Reported Performance Table'!B1114,'Master List'!$B$11:$D$19,3,FALSE)</f>
        <v>#N/A</v>
      </c>
      <c r="H1114" t="e">
        <f t="shared" si="17"/>
        <v>#N/A</v>
      </c>
      <c r="I1114" t="e">
        <f>IF(VLOOKUP('Reported Performance Table'!D1114,'Master List'!$B$45:$D$143,3,FALSE)="","No",VLOOKUP('Reported Performance Table'!D1114,'Master List'!$B$45:$D$143,3,FALSE))</f>
        <v>#N/A</v>
      </c>
      <c r="J1114" s="169" t="str">
        <f>IF('Reported Performance Table'!D1114="","",
  IF('Reported Performance Table'!E1114="Yes",
   IF('Reported Performance Table'!F1114="Premium","Premium_LUNA_CCT","LUNA_CCT"),
   IF('Reported Performance Table'!B1114="Outdoor Luminaires",
    IF(OR('Reported Performance Table'!D1114="Fuel Pump Canopy Luminaires",'Reported Performance Table'!D1114="Sports Lighting"),
     IF('Reported Performance Table'!F1114="Premium","Premium_Sports_and_Fuel_Pump_CCT", "Sports_and_Fuel_Pump_CCT"),
     IF('Reported Performance Table'!F1114="Premium","Premium_Outdoor_CCT","Outdoor_CCT")),
    IF('Reported Performance Table'!F1114="Premium","Premium_CCT","Reported_CCT"))))</f>
        <v/>
      </c>
      <c r="K1114" t="str">
        <f>IF('Reported Performance Table'!D1114="","",IF(J1114="LUNA_CCT",VLOOKUP('Reported Performance Table'!D1114,'Master List'!$B$45:$E$143,4,FALSE),"Reported_BUG"))</f>
        <v/>
      </c>
      <c r="L1114" t="str">
        <f>IF('Reported Performance Table'!D1114="","",IF(AND('Reported Performance Table'!$E1114="Yes",OR('Reported Performance Table'!$D1114='Master List'!$B$45,'Reported Performance Table'!$D1114='Master List'!$B$46,'Reported Performance Table'!$D1114='Master List'!$B$47,'Reported Performance Table'!$D1114='Master List'!$B$49,'Reported Performance Table'!$D1114='Master List'!$B$51,'Reported Performance Table'!$D1114='Master List'!$B$115,'Reported Performance Table'!$D1114='Master List'!$B$118,'Reported Performance Table'!$D1114='Master List'!$B$142)),"LUNA_Dimming","Dimming_Capability_and_Range"))</f>
        <v/>
      </c>
    </row>
    <row r="1115" spans="1:12" x14ac:dyDescent="0.3">
      <c r="A1115" s="49">
        <v>1122</v>
      </c>
      <c r="B1115" s="50"/>
      <c r="D1115" s="21" t="e">
        <f>VLOOKUP('Reported Performance Table'!C1115,'Master List'!$B$22:$C$41,2,FALSE)</f>
        <v>#N/A</v>
      </c>
      <c r="E1115" t="e">
        <f>VLOOKUP('Reported Performance Table'!D1115,'Master List'!$B$45:$C$143,2,FALSE)</f>
        <v>#N/A</v>
      </c>
      <c r="F1115" t="e">
        <f>VLOOKUP('Reported Performance Table'!C1115,'Master List'!$B$22:$D$42,3,FALSE)</f>
        <v>#N/A</v>
      </c>
      <c r="G1115" s="94" t="e">
        <f>VLOOKUP('Reported Performance Table'!B1115,'Master List'!$B$11:$D$19,3,FALSE)</f>
        <v>#N/A</v>
      </c>
      <c r="H1115" t="e">
        <f t="shared" si="17"/>
        <v>#N/A</v>
      </c>
      <c r="I1115" t="e">
        <f>IF(VLOOKUP('Reported Performance Table'!D1115,'Master List'!$B$45:$D$143,3,FALSE)="","No",VLOOKUP('Reported Performance Table'!D1115,'Master List'!$B$45:$D$143,3,FALSE))</f>
        <v>#N/A</v>
      </c>
      <c r="J1115" s="169" t="str">
        <f>IF('Reported Performance Table'!D1115="","",
  IF('Reported Performance Table'!E1115="Yes",
   IF('Reported Performance Table'!F1115="Premium","Premium_LUNA_CCT","LUNA_CCT"),
   IF('Reported Performance Table'!B1115="Outdoor Luminaires",
    IF(OR('Reported Performance Table'!D1115="Fuel Pump Canopy Luminaires",'Reported Performance Table'!D1115="Sports Lighting"),
     IF('Reported Performance Table'!F1115="Premium","Premium_Sports_and_Fuel_Pump_CCT", "Sports_and_Fuel_Pump_CCT"),
     IF('Reported Performance Table'!F1115="Premium","Premium_Outdoor_CCT","Outdoor_CCT")),
    IF('Reported Performance Table'!F1115="Premium","Premium_CCT","Reported_CCT"))))</f>
        <v/>
      </c>
      <c r="K1115" t="str">
        <f>IF('Reported Performance Table'!D1115="","",IF(J1115="LUNA_CCT",VLOOKUP('Reported Performance Table'!D1115,'Master List'!$B$45:$E$143,4,FALSE),"Reported_BUG"))</f>
        <v/>
      </c>
      <c r="L1115" t="str">
        <f>IF('Reported Performance Table'!D1115="","",IF(AND('Reported Performance Table'!$E1115="Yes",OR('Reported Performance Table'!$D1115='Master List'!$B$45,'Reported Performance Table'!$D1115='Master List'!$B$46,'Reported Performance Table'!$D1115='Master List'!$B$47,'Reported Performance Table'!$D1115='Master List'!$B$49,'Reported Performance Table'!$D1115='Master List'!$B$51,'Reported Performance Table'!$D1115='Master List'!$B$115,'Reported Performance Table'!$D1115='Master List'!$B$118,'Reported Performance Table'!$D1115='Master List'!$B$142)),"LUNA_Dimming","Dimming_Capability_and_Range"))</f>
        <v/>
      </c>
    </row>
    <row r="1116" spans="1:12" x14ac:dyDescent="0.3">
      <c r="A1116" s="49">
        <v>1123</v>
      </c>
      <c r="B1116" s="50"/>
      <c r="D1116" s="21" t="e">
        <f>VLOOKUP('Reported Performance Table'!C1116,'Master List'!$B$22:$C$41,2,FALSE)</f>
        <v>#N/A</v>
      </c>
      <c r="E1116" t="e">
        <f>VLOOKUP('Reported Performance Table'!D1116,'Master List'!$B$45:$C$143,2,FALSE)</f>
        <v>#N/A</v>
      </c>
      <c r="F1116" t="e">
        <f>VLOOKUP('Reported Performance Table'!C1116,'Master List'!$B$22:$D$42,3,FALSE)</f>
        <v>#N/A</v>
      </c>
      <c r="G1116" s="94" t="e">
        <f>VLOOKUP('Reported Performance Table'!B1116,'Master List'!$B$11:$D$19,3,FALSE)</f>
        <v>#N/A</v>
      </c>
      <c r="H1116" t="e">
        <f t="shared" si="17"/>
        <v>#N/A</v>
      </c>
      <c r="I1116" t="e">
        <f>IF(VLOOKUP('Reported Performance Table'!D1116,'Master List'!$B$45:$D$143,3,FALSE)="","No",VLOOKUP('Reported Performance Table'!D1116,'Master List'!$B$45:$D$143,3,FALSE))</f>
        <v>#N/A</v>
      </c>
      <c r="J1116" s="169" t="str">
        <f>IF('Reported Performance Table'!D1116="","",
  IF('Reported Performance Table'!E1116="Yes",
   IF('Reported Performance Table'!F1116="Premium","Premium_LUNA_CCT","LUNA_CCT"),
   IF('Reported Performance Table'!B1116="Outdoor Luminaires",
    IF(OR('Reported Performance Table'!D1116="Fuel Pump Canopy Luminaires",'Reported Performance Table'!D1116="Sports Lighting"),
     IF('Reported Performance Table'!F1116="Premium","Premium_Sports_and_Fuel_Pump_CCT", "Sports_and_Fuel_Pump_CCT"),
     IF('Reported Performance Table'!F1116="Premium","Premium_Outdoor_CCT","Outdoor_CCT")),
    IF('Reported Performance Table'!F1116="Premium","Premium_CCT","Reported_CCT"))))</f>
        <v/>
      </c>
      <c r="K1116" t="str">
        <f>IF('Reported Performance Table'!D1116="","",IF(J1116="LUNA_CCT",VLOOKUP('Reported Performance Table'!D1116,'Master List'!$B$45:$E$143,4,FALSE),"Reported_BUG"))</f>
        <v/>
      </c>
      <c r="L1116" t="str">
        <f>IF('Reported Performance Table'!D1116="","",IF(AND('Reported Performance Table'!$E1116="Yes",OR('Reported Performance Table'!$D1116='Master List'!$B$45,'Reported Performance Table'!$D1116='Master List'!$B$46,'Reported Performance Table'!$D1116='Master List'!$B$47,'Reported Performance Table'!$D1116='Master List'!$B$49,'Reported Performance Table'!$D1116='Master List'!$B$51,'Reported Performance Table'!$D1116='Master List'!$B$115,'Reported Performance Table'!$D1116='Master List'!$B$118,'Reported Performance Table'!$D1116='Master List'!$B$142)),"LUNA_Dimming","Dimming_Capability_and_Range"))</f>
        <v/>
      </c>
    </row>
    <row r="1117" spans="1:12" x14ac:dyDescent="0.3">
      <c r="A1117" s="49">
        <v>1124</v>
      </c>
      <c r="B1117" s="50"/>
      <c r="D1117" s="21" t="e">
        <f>VLOOKUP('Reported Performance Table'!C1117,'Master List'!$B$22:$C$41,2,FALSE)</f>
        <v>#N/A</v>
      </c>
      <c r="E1117" t="e">
        <f>VLOOKUP('Reported Performance Table'!D1117,'Master List'!$B$45:$C$143,2,FALSE)</f>
        <v>#N/A</v>
      </c>
      <c r="F1117" t="e">
        <f>VLOOKUP('Reported Performance Table'!C1117,'Master List'!$B$22:$D$42,3,FALSE)</f>
        <v>#N/A</v>
      </c>
      <c r="G1117" s="94" t="e">
        <f>VLOOKUP('Reported Performance Table'!B1117,'Master List'!$B$11:$D$19,3,FALSE)</f>
        <v>#N/A</v>
      </c>
      <c r="H1117" t="e">
        <f t="shared" si="17"/>
        <v>#N/A</v>
      </c>
      <c r="I1117" t="e">
        <f>IF(VLOOKUP('Reported Performance Table'!D1117,'Master List'!$B$45:$D$143,3,FALSE)="","No",VLOOKUP('Reported Performance Table'!D1117,'Master List'!$B$45:$D$143,3,FALSE))</f>
        <v>#N/A</v>
      </c>
      <c r="J1117" s="169" t="str">
        <f>IF('Reported Performance Table'!D1117="","",
  IF('Reported Performance Table'!E1117="Yes",
   IF('Reported Performance Table'!F1117="Premium","Premium_LUNA_CCT","LUNA_CCT"),
   IF('Reported Performance Table'!B1117="Outdoor Luminaires",
    IF(OR('Reported Performance Table'!D1117="Fuel Pump Canopy Luminaires",'Reported Performance Table'!D1117="Sports Lighting"),
     IF('Reported Performance Table'!F1117="Premium","Premium_Sports_and_Fuel_Pump_CCT", "Sports_and_Fuel_Pump_CCT"),
     IF('Reported Performance Table'!F1117="Premium","Premium_Outdoor_CCT","Outdoor_CCT")),
    IF('Reported Performance Table'!F1117="Premium","Premium_CCT","Reported_CCT"))))</f>
        <v/>
      </c>
      <c r="K1117" t="str">
        <f>IF('Reported Performance Table'!D1117="","",IF(J1117="LUNA_CCT",VLOOKUP('Reported Performance Table'!D1117,'Master List'!$B$45:$E$143,4,FALSE),"Reported_BUG"))</f>
        <v/>
      </c>
      <c r="L1117" t="str">
        <f>IF('Reported Performance Table'!D1117="","",IF(AND('Reported Performance Table'!$E1117="Yes",OR('Reported Performance Table'!$D1117='Master List'!$B$45,'Reported Performance Table'!$D1117='Master List'!$B$46,'Reported Performance Table'!$D1117='Master List'!$B$47,'Reported Performance Table'!$D1117='Master List'!$B$49,'Reported Performance Table'!$D1117='Master List'!$B$51,'Reported Performance Table'!$D1117='Master List'!$B$115,'Reported Performance Table'!$D1117='Master List'!$B$118,'Reported Performance Table'!$D1117='Master List'!$B$142)),"LUNA_Dimming","Dimming_Capability_and_Range"))</f>
        <v/>
      </c>
    </row>
    <row r="1118" spans="1:12" x14ac:dyDescent="0.3">
      <c r="A1118" s="49">
        <v>1125</v>
      </c>
      <c r="B1118" s="50"/>
      <c r="D1118" s="21" t="e">
        <f>VLOOKUP('Reported Performance Table'!C1118,'Master List'!$B$22:$C$41,2,FALSE)</f>
        <v>#N/A</v>
      </c>
      <c r="E1118" t="e">
        <f>VLOOKUP('Reported Performance Table'!D1118,'Master List'!$B$45:$C$143,2,FALSE)</f>
        <v>#N/A</v>
      </c>
      <c r="F1118" t="e">
        <f>VLOOKUP('Reported Performance Table'!C1118,'Master List'!$B$22:$D$42,3,FALSE)</f>
        <v>#N/A</v>
      </c>
      <c r="G1118" s="94" t="e">
        <f>VLOOKUP('Reported Performance Table'!B1118,'Master List'!$B$11:$D$19,3,FALSE)</f>
        <v>#N/A</v>
      </c>
      <c r="H1118" t="e">
        <f t="shared" si="17"/>
        <v>#N/A</v>
      </c>
      <c r="I1118" t="e">
        <f>IF(VLOOKUP('Reported Performance Table'!D1118,'Master List'!$B$45:$D$143,3,FALSE)="","No",VLOOKUP('Reported Performance Table'!D1118,'Master List'!$B$45:$D$143,3,FALSE))</f>
        <v>#N/A</v>
      </c>
      <c r="J1118" s="169" t="str">
        <f>IF('Reported Performance Table'!D1118="","",
  IF('Reported Performance Table'!E1118="Yes",
   IF('Reported Performance Table'!F1118="Premium","Premium_LUNA_CCT","LUNA_CCT"),
   IF('Reported Performance Table'!B1118="Outdoor Luminaires",
    IF(OR('Reported Performance Table'!D1118="Fuel Pump Canopy Luminaires",'Reported Performance Table'!D1118="Sports Lighting"),
     IF('Reported Performance Table'!F1118="Premium","Premium_Sports_and_Fuel_Pump_CCT", "Sports_and_Fuel_Pump_CCT"),
     IF('Reported Performance Table'!F1118="Premium","Premium_Outdoor_CCT","Outdoor_CCT")),
    IF('Reported Performance Table'!F1118="Premium","Premium_CCT","Reported_CCT"))))</f>
        <v/>
      </c>
      <c r="K1118" t="str">
        <f>IF('Reported Performance Table'!D1118="","",IF(J1118="LUNA_CCT",VLOOKUP('Reported Performance Table'!D1118,'Master List'!$B$45:$E$143,4,FALSE),"Reported_BUG"))</f>
        <v/>
      </c>
      <c r="L1118" t="str">
        <f>IF('Reported Performance Table'!D1118="","",IF(AND('Reported Performance Table'!$E1118="Yes",OR('Reported Performance Table'!$D1118='Master List'!$B$45,'Reported Performance Table'!$D1118='Master List'!$B$46,'Reported Performance Table'!$D1118='Master List'!$B$47,'Reported Performance Table'!$D1118='Master List'!$B$49,'Reported Performance Table'!$D1118='Master List'!$B$51,'Reported Performance Table'!$D1118='Master List'!$B$115,'Reported Performance Table'!$D1118='Master List'!$B$118,'Reported Performance Table'!$D1118='Master List'!$B$142)),"LUNA_Dimming","Dimming_Capability_and_Range"))</f>
        <v/>
      </c>
    </row>
    <row r="1119" spans="1:12" x14ac:dyDescent="0.3">
      <c r="A1119" s="49">
        <v>1126</v>
      </c>
      <c r="B1119" s="50"/>
      <c r="D1119" s="21" t="e">
        <f>VLOOKUP('Reported Performance Table'!C1119,'Master List'!$B$22:$C$41,2,FALSE)</f>
        <v>#N/A</v>
      </c>
      <c r="E1119" t="e">
        <f>VLOOKUP('Reported Performance Table'!D1119,'Master List'!$B$45:$C$143,2,FALSE)</f>
        <v>#N/A</v>
      </c>
      <c r="F1119" t="e">
        <f>VLOOKUP('Reported Performance Table'!C1119,'Master List'!$B$22:$D$42,3,FALSE)</f>
        <v>#N/A</v>
      </c>
      <c r="G1119" s="94" t="e">
        <f>VLOOKUP('Reported Performance Table'!B1119,'Master List'!$B$11:$D$19,3,FALSE)</f>
        <v>#N/A</v>
      </c>
      <c r="H1119" t="e">
        <f t="shared" si="17"/>
        <v>#N/A</v>
      </c>
      <c r="I1119" t="e">
        <f>IF(VLOOKUP('Reported Performance Table'!D1119,'Master List'!$B$45:$D$143,3,FALSE)="","No",VLOOKUP('Reported Performance Table'!D1119,'Master List'!$B$45:$D$143,3,FALSE))</f>
        <v>#N/A</v>
      </c>
      <c r="J1119" s="169" t="str">
        <f>IF('Reported Performance Table'!D1119="","",
  IF('Reported Performance Table'!E1119="Yes",
   IF('Reported Performance Table'!F1119="Premium","Premium_LUNA_CCT","LUNA_CCT"),
   IF('Reported Performance Table'!B1119="Outdoor Luminaires",
    IF(OR('Reported Performance Table'!D1119="Fuel Pump Canopy Luminaires",'Reported Performance Table'!D1119="Sports Lighting"),
     IF('Reported Performance Table'!F1119="Premium","Premium_Sports_and_Fuel_Pump_CCT", "Sports_and_Fuel_Pump_CCT"),
     IF('Reported Performance Table'!F1119="Premium","Premium_Outdoor_CCT","Outdoor_CCT")),
    IF('Reported Performance Table'!F1119="Premium","Premium_CCT","Reported_CCT"))))</f>
        <v/>
      </c>
      <c r="K1119" t="str">
        <f>IF('Reported Performance Table'!D1119="","",IF(J1119="LUNA_CCT",VLOOKUP('Reported Performance Table'!D1119,'Master List'!$B$45:$E$143,4,FALSE),"Reported_BUG"))</f>
        <v/>
      </c>
      <c r="L1119" t="str">
        <f>IF('Reported Performance Table'!D1119="","",IF(AND('Reported Performance Table'!$E1119="Yes",OR('Reported Performance Table'!$D1119='Master List'!$B$45,'Reported Performance Table'!$D1119='Master List'!$B$46,'Reported Performance Table'!$D1119='Master List'!$B$47,'Reported Performance Table'!$D1119='Master List'!$B$49,'Reported Performance Table'!$D1119='Master List'!$B$51,'Reported Performance Table'!$D1119='Master List'!$B$115,'Reported Performance Table'!$D1119='Master List'!$B$118,'Reported Performance Table'!$D1119='Master List'!$B$142)),"LUNA_Dimming","Dimming_Capability_and_Range"))</f>
        <v/>
      </c>
    </row>
    <row r="1120" spans="1:12" x14ac:dyDescent="0.3">
      <c r="A1120" s="49">
        <v>1127</v>
      </c>
      <c r="B1120" s="50"/>
      <c r="D1120" s="21" t="e">
        <f>VLOOKUP('Reported Performance Table'!C1120,'Master List'!$B$22:$C$41,2,FALSE)</f>
        <v>#N/A</v>
      </c>
      <c r="E1120" t="e">
        <f>VLOOKUP('Reported Performance Table'!D1120,'Master List'!$B$45:$C$143,2,FALSE)</f>
        <v>#N/A</v>
      </c>
      <c r="F1120" t="e">
        <f>VLOOKUP('Reported Performance Table'!C1120,'Master List'!$B$22:$D$42,3,FALSE)</f>
        <v>#N/A</v>
      </c>
      <c r="G1120" s="94" t="e">
        <f>VLOOKUP('Reported Performance Table'!B1120,'Master List'!$B$11:$D$19,3,FALSE)</f>
        <v>#N/A</v>
      </c>
      <c r="H1120" t="e">
        <f t="shared" si="17"/>
        <v>#N/A</v>
      </c>
      <c r="I1120" t="e">
        <f>IF(VLOOKUP('Reported Performance Table'!D1120,'Master List'!$B$45:$D$143,3,FALSE)="","No",VLOOKUP('Reported Performance Table'!D1120,'Master List'!$B$45:$D$143,3,FALSE))</f>
        <v>#N/A</v>
      </c>
      <c r="J1120" s="169" t="str">
        <f>IF('Reported Performance Table'!D1120="","",
  IF('Reported Performance Table'!E1120="Yes",
   IF('Reported Performance Table'!F1120="Premium","Premium_LUNA_CCT","LUNA_CCT"),
   IF('Reported Performance Table'!B1120="Outdoor Luminaires",
    IF(OR('Reported Performance Table'!D1120="Fuel Pump Canopy Luminaires",'Reported Performance Table'!D1120="Sports Lighting"),
     IF('Reported Performance Table'!F1120="Premium","Premium_Sports_and_Fuel_Pump_CCT", "Sports_and_Fuel_Pump_CCT"),
     IF('Reported Performance Table'!F1120="Premium","Premium_Outdoor_CCT","Outdoor_CCT")),
    IF('Reported Performance Table'!F1120="Premium","Premium_CCT","Reported_CCT"))))</f>
        <v/>
      </c>
      <c r="K1120" t="str">
        <f>IF('Reported Performance Table'!D1120="","",IF(J1120="LUNA_CCT",VLOOKUP('Reported Performance Table'!D1120,'Master List'!$B$45:$E$143,4,FALSE),"Reported_BUG"))</f>
        <v/>
      </c>
      <c r="L1120" t="str">
        <f>IF('Reported Performance Table'!D1120="","",IF(AND('Reported Performance Table'!$E1120="Yes",OR('Reported Performance Table'!$D1120='Master List'!$B$45,'Reported Performance Table'!$D1120='Master List'!$B$46,'Reported Performance Table'!$D1120='Master List'!$B$47,'Reported Performance Table'!$D1120='Master List'!$B$49,'Reported Performance Table'!$D1120='Master List'!$B$51,'Reported Performance Table'!$D1120='Master List'!$B$115,'Reported Performance Table'!$D1120='Master List'!$B$118,'Reported Performance Table'!$D1120='Master List'!$B$142)),"LUNA_Dimming","Dimming_Capability_and_Range"))</f>
        <v/>
      </c>
    </row>
    <row r="1121" spans="1:12" x14ac:dyDescent="0.3">
      <c r="A1121" s="49">
        <v>1128</v>
      </c>
      <c r="B1121" s="50"/>
      <c r="D1121" s="21" t="e">
        <f>VLOOKUP('Reported Performance Table'!C1121,'Master List'!$B$22:$C$41,2,FALSE)</f>
        <v>#N/A</v>
      </c>
      <c r="E1121" t="e">
        <f>VLOOKUP('Reported Performance Table'!D1121,'Master List'!$B$45:$C$143,2,FALSE)</f>
        <v>#N/A</v>
      </c>
      <c r="F1121" t="e">
        <f>VLOOKUP('Reported Performance Table'!C1121,'Master List'!$B$22:$D$42,3,FALSE)</f>
        <v>#N/A</v>
      </c>
      <c r="G1121" s="94" t="e">
        <f>VLOOKUP('Reported Performance Table'!B1121,'Master List'!$B$11:$D$19,3,FALSE)</f>
        <v>#N/A</v>
      </c>
      <c r="H1121" t="e">
        <f t="shared" si="17"/>
        <v>#N/A</v>
      </c>
      <c r="I1121" t="e">
        <f>IF(VLOOKUP('Reported Performance Table'!D1121,'Master List'!$B$45:$D$143,3,FALSE)="","No",VLOOKUP('Reported Performance Table'!D1121,'Master List'!$B$45:$D$143,3,FALSE))</f>
        <v>#N/A</v>
      </c>
      <c r="J1121" s="169" t="str">
        <f>IF('Reported Performance Table'!D1121="","",
  IF('Reported Performance Table'!E1121="Yes",
   IF('Reported Performance Table'!F1121="Premium","Premium_LUNA_CCT","LUNA_CCT"),
   IF('Reported Performance Table'!B1121="Outdoor Luminaires",
    IF(OR('Reported Performance Table'!D1121="Fuel Pump Canopy Luminaires",'Reported Performance Table'!D1121="Sports Lighting"),
     IF('Reported Performance Table'!F1121="Premium","Premium_Sports_and_Fuel_Pump_CCT", "Sports_and_Fuel_Pump_CCT"),
     IF('Reported Performance Table'!F1121="Premium","Premium_Outdoor_CCT","Outdoor_CCT")),
    IF('Reported Performance Table'!F1121="Premium","Premium_CCT","Reported_CCT"))))</f>
        <v/>
      </c>
      <c r="K1121" t="str">
        <f>IF('Reported Performance Table'!D1121="","",IF(J1121="LUNA_CCT",VLOOKUP('Reported Performance Table'!D1121,'Master List'!$B$45:$E$143,4,FALSE),"Reported_BUG"))</f>
        <v/>
      </c>
      <c r="L1121" t="str">
        <f>IF('Reported Performance Table'!D1121="","",IF(AND('Reported Performance Table'!$E1121="Yes",OR('Reported Performance Table'!$D1121='Master List'!$B$45,'Reported Performance Table'!$D1121='Master List'!$B$46,'Reported Performance Table'!$D1121='Master List'!$B$47,'Reported Performance Table'!$D1121='Master List'!$B$49,'Reported Performance Table'!$D1121='Master List'!$B$51,'Reported Performance Table'!$D1121='Master List'!$B$115,'Reported Performance Table'!$D1121='Master List'!$B$118,'Reported Performance Table'!$D1121='Master List'!$B$142)),"LUNA_Dimming","Dimming_Capability_and_Range"))</f>
        <v/>
      </c>
    </row>
    <row r="1122" spans="1:12" x14ac:dyDescent="0.3">
      <c r="A1122" s="49">
        <v>1129</v>
      </c>
      <c r="B1122" s="50"/>
      <c r="D1122" s="21" t="e">
        <f>VLOOKUP('Reported Performance Table'!C1122,'Master List'!$B$22:$C$41,2,FALSE)</f>
        <v>#N/A</v>
      </c>
      <c r="E1122" t="e">
        <f>VLOOKUP('Reported Performance Table'!D1122,'Master List'!$B$45:$C$143,2,FALSE)</f>
        <v>#N/A</v>
      </c>
      <c r="F1122" t="e">
        <f>VLOOKUP('Reported Performance Table'!C1122,'Master List'!$B$22:$D$42,3,FALSE)</f>
        <v>#N/A</v>
      </c>
      <c r="G1122" s="94" t="e">
        <f>VLOOKUP('Reported Performance Table'!B1122,'Master List'!$B$11:$D$19,3,FALSE)</f>
        <v>#N/A</v>
      </c>
      <c r="H1122" t="e">
        <f t="shared" si="17"/>
        <v>#N/A</v>
      </c>
      <c r="I1122" t="e">
        <f>IF(VLOOKUP('Reported Performance Table'!D1122,'Master List'!$B$45:$D$143,3,FALSE)="","No",VLOOKUP('Reported Performance Table'!D1122,'Master List'!$B$45:$D$143,3,FALSE))</f>
        <v>#N/A</v>
      </c>
      <c r="J1122" s="169" t="str">
        <f>IF('Reported Performance Table'!D1122="","",
  IF('Reported Performance Table'!E1122="Yes",
   IF('Reported Performance Table'!F1122="Premium","Premium_LUNA_CCT","LUNA_CCT"),
   IF('Reported Performance Table'!B1122="Outdoor Luminaires",
    IF(OR('Reported Performance Table'!D1122="Fuel Pump Canopy Luminaires",'Reported Performance Table'!D1122="Sports Lighting"),
     IF('Reported Performance Table'!F1122="Premium","Premium_Sports_and_Fuel_Pump_CCT", "Sports_and_Fuel_Pump_CCT"),
     IF('Reported Performance Table'!F1122="Premium","Premium_Outdoor_CCT","Outdoor_CCT")),
    IF('Reported Performance Table'!F1122="Premium","Premium_CCT","Reported_CCT"))))</f>
        <v/>
      </c>
      <c r="K1122" t="str">
        <f>IF('Reported Performance Table'!D1122="","",IF(J1122="LUNA_CCT",VLOOKUP('Reported Performance Table'!D1122,'Master List'!$B$45:$E$143,4,FALSE),"Reported_BUG"))</f>
        <v/>
      </c>
      <c r="L1122" t="str">
        <f>IF('Reported Performance Table'!D1122="","",IF(AND('Reported Performance Table'!$E1122="Yes",OR('Reported Performance Table'!$D1122='Master List'!$B$45,'Reported Performance Table'!$D1122='Master List'!$B$46,'Reported Performance Table'!$D1122='Master List'!$B$47,'Reported Performance Table'!$D1122='Master List'!$B$49,'Reported Performance Table'!$D1122='Master List'!$B$51,'Reported Performance Table'!$D1122='Master List'!$B$115,'Reported Performance Table'!$D1122='Master List'!$B$118,'Reported Performance Table'!$D1122='Master List'!$B$142)),"LUNA_Dimming","Dimming_Capability_and_Range"))</f>
        <v/>
      </c>
    </row>
    <row r="1123" spans="1:12" x14ac:dyDescent="0.3">
      <c r="A1123" s="49">
        <v>1130</v>
      </c>
      <c r="B1123" s="50"/>
      <c r="D1123" s="21" t="e">
        <f>VLOOKUP('Reported Performance Table'!C1123,'Master List'!$B$22:$C$41,2,FALSE)</f>
        <v>#N/A</v>
      </c>
      <c r="E1123" t="e">
        <f>VLOOKUP('Reported Performance Table'!D1123,'Master List'!$B$45:$C$143,2,FALSE)</f>
        <v>#N/A</v>
      </c>
      <c r="F1123" t="e">
        <f>VLOOKUP('Reported Performance Table'!C1123,'Master List'!$B$22:$D$42,3,FALSE)</f>
        <v>#N/A</v>
      </c>
      <c r="G1123" s="94" t="e">
        <f>VLOOKUP('Reported Performance Table'!B1123,'Master List'!$B$11:$D$19,3,FALSE)</f>
        <v>#N/A</v>
      </c>
      <c r="H1123" t="e">
        <f t="shared" si="17"/>
        <v>#N/A</v>
      </c>
      <c r="I1123" t="e">
        <f>IF(VLOOKUP('Reported Performance Table'!D1123,'Master List'!$B$45:$D$143,3,FALSE)="","No",VLOOKUP('Reported Performance Table'!D1123,'Master List'!$B$45:$D$143,3,FALSE))</f>
        <v>#N/A</v>
      </c>
      <c r="J1123" s="169" t="str">
        <f>IF('Reported Performance Table'!D1123="","",
  IF('Reported Performance Table'!E1123="Yes",
   IF('Reported Performance Table'!F1123="Premium","Premium_LUNA_CCT","LUNA_CCT"),
   IF('Reported Performance Table'!B1123="Outdoor Luminaires",
    IF(OR('Reported Performance Table'!D1123="Fuel Pump Canopy Luminaires",'Reported Performance Table'!D1123="Sports Lighting"),
     IF('Reported Performance Table'!F1123="Premium","Premium_Sports_and_Fuel_Pump_CCT", "Sports_and_Fuel_Pump_CCT"),
     IF('Reported Performance Table'!F1123="Premium","Premium_Outdoor_CCT","Outdoor_CCT")),
    IF('Reported Performance Table'!F1123="Premium","Premium_CCT","Reported_CCT"))))</f>
        <v/>
      </c>
      <c r="K1123" t="str">
        <f>IF('Reported Performance Table'!D1123="","",IF(J1123="LUNA_CCT",VLOOKUP('Reported Performance Table'!D1123,'Master List'!$B$45:$E$143,4,FALSE),"Reported_BUG"))</f>
        <v/>
      </c>
      <c r="L1123" t="str">
        <f>IF('Reported Performance Table'!D1123="","",IF(AND('Reported Performance Table'!$E1123="Yes",OR('Reported Performance Table'!$D1123='Master List'!$B$45,'Reported Performance Table'!$D1123='Master List'!$B$46,'Reported Performance Table'!$D1123='Master List'!$B$47,'Reported Performance Table'!$D1123='Master List'!$B$49,'Reported Performance Table'!$D1123='Master List'!$B$51,'Reported Performance Table'!$D1123='Master List'!$B$115,'Reported Performance Table'!$D1123='Master List'!$B$118,'Reported Performance Table'!$D1123='Master List'!$B$142)),"LUNA_Dimming","Dimming_Capability_and_Range"))</f>
        <v/>
      </c>
    </row>
    <row r="1124" spans="1:12" x14ac:dyDescent="0.3">
      <c r="A1124" s="49">
        <v>1131</v>
      </c>
      <c r="B1124" s="50"/>
      <c r="D1124" s="21" t="e">
        <f>VLOOKUP('Reported Performance Table'!C1124,'Master List'!$B$22:$C$41,2,FALSE)</f>
        <v>#N/A</v>
      </c>
      <c r="E1124" t="e">
        <f>VLOOKUP('Reported Performance Table'!D1124,'Master List'!$B$45:$C$143,2,FALSE)</f>
        <v>#N/A</v>
      </c>
      <c r="F1124" t="e">
        <f>VLOOKUP('Reported Performance Table'!C1124,'Master List'!$B$22:$D$42,3,FALSE)</f>
        <v>#N/A</v>
      </c>
      <c r="G1124" s="94" t="e">
        <f>VLOOKUP('Reported Performance Table'!B1124,'Master List'!$B$11:$D$19,3,FALSE)</f>
        <v>#N/A</v>
      </c>
      <c r="H1124" t="e">
        <f t="shared" si="17"/>
        <v>#N/A</v>
      </c>
      <c r="I1124" t="e">
        <f>IF(VLOOKUP('Reported Performance Table'!D1124,'Master List'!$B$45:$D$143,3,FALSE)="","No",VLOOKUP('Reported Performance Table'!D1124,'Master List'!$B$45:$D$143,3,FALSE))</f>
        <v>#N/A</v>
      </c>
      <c r="J1124" s="169" t="str">
        <f>IF('Reported Performance Table'!D1124="","",
  IF('Reported Performance Table'!E1124="Yes",
   IF('Reported Performance Table'!F1124="Premium","Premium_LUNA_CCT","LUNA_CCT"),
   IF('Reported Performance Table'!B1124="Outdoor Luminaires",
    IF(OR('Reported Performance Table'!D1124="Fuel Pump Canopy Luminaires",'Reported Performance Table'!D1124="Sports Lighting"),
     IF('Reported Performance Table'!F1124="Premium","Premium_Sports_and_Fuel_Pump_CCT", "Sports_and_Fuel_Pump_CCT"),
     IF('Reported Performance Table'!F1124="Premium","Premium_Outdoor_CCT","Outdoor_CCT")),
    IF('Reported Performance Table'!F1124="Premium","Premium_CCT","Reported_CCT"))))</f>
        <v/>
      </c>
      <c r="K1124" t="str">
        <f>IF('Reported Performance Table'!D1124="","",IF(J1124="LUNA_CCT",VLOOKUP('Reported Performance Table'!D1124,'Master List'!$B$45:$E$143,4,FALSE),"Reported_BUG"))</f>
        <v/>
      </c>
      <c r="L1124" t="str">
        <f>IF('Reported Performance Table'!D1124="","",IF(AND('Reported Performance Table'!$E1124="Yes",OR('Reported Performance Table'!$D1124='Master List'!$B$45,'Reported Performance Table'!$D1124='Master List'!$B$46,'Reported Performance Table'!$D1124='Master List'!$B$47,'Reported Performance Table'!$D1124='Master List'!$B$49,'Reported Performance Table'!$D1124='Master List'!$B$51,'Reported Performance Table'!$D1124='Master List'!$B$115,'Reported Performance Table'!$D1124='Master List'!$B$118,'Reported Performance Table'!$D1124='Master List'!$B$142)),"LUNA_Dimming","Dimming_Capability_and_Range"))</f>
        <v/>
      </c>
    </row>
    <row r="1125" spans="1:12" x14ac:dyDescent="0.3">
      <c r="A1125" s="49">
        <v>1132</v>
      </c>
      <c r="B1125" s="50"/>
      <c r="D1125" s="21" t="e">
        <f>VLOOKUP('Reported Performance Table'!C1125,'Master List'!$B$22:$C$41,2,FALSE)</f>
        <v>#N/A</v>
      </c>
      <c r="E1125" t="e">
        <f>VLOOKUP('Reported Performance Table'!D1125,'Master List'!$B$45:$C$143,2,FALSE)</f>
        <v>#N/A</v>
      </c>
      <c r="F1125" t="e">
        <f>VLOOKUP('Reported Performance Table'!C1125,'Master List'!$B$22:$D$42,3,FALSE)</f>
        <v>#N/A</v>
      </c>
      <c r="G1125" s="94" t="e">
        <f>VLOOKUP('Reported Performance Table'!B1125,'Master List'!$B$11:$D$19,3,FALSE)</f>
        <v>#N/A</v>
      </c>
      <c r="H1125" t="e">
        <f t="shared" si="17"/>
        <v>#N/A</v>
      </c>
      <c r="I1125" t="e">
        <f>IF(VLOOKUP('Reported Performance Table'!D1125,'Master List'!$B$45:$D$143,3,FALSE)="","No",VLOOKUP('Reported Performance Table'!D1125,'Master List'!$B$45:$D$143,3,FALSE))</f>
        <v>#N/A</v>
      </c>
      <c r="J1125" s="169" t="str">
        <f>IF('Reported Performance Table'!D1125="","",
  IF('Reported Performance Table'!E1125="Yes",
   IF('Reported Performance Table'!F1125="Premium","Premium_LUNA_CCT","LUNA_CCT"),
   IF('Reported Performance Table'!B1125="Outdoor Luminaires",
    IF(OR('Reported Performance Table'!D1125="Fuel Pump Canopy Luminaires",'Reported Performance Table'!D1125="Sports Lighting"),
     IF('Reported Performance Table'!F1125="Premium","Premium_Sports_and_Fuel_Pump_CCT", "Sports_and_Fuel_Pump_CCT"),
     IF('Reported Performance Table'!F1125="Premium","Premium_Outdoor_CCT","Outdoor_CCT")),
    IF('Reported Performance Table'!F1125="Premium","Premium_CCT","Reported_CCT"))))</f>
        <v/>
      </c>
      <c r="K1125" t="str">
        <f>IF('Reported Performance Table'!D1125="","",IF(J1125="LUNA_CCT",VLOOKUP('Reported Performance Table'!D1125,'Master List'!$B$45:$E$143,4,FALSE),"Reported_BUG"))</f>
        <v/>
      </c>
      <c r="L1125" t="str">
        <f>IF('Reported Performance Table'!D1125="","",IF(AND('Reported Performance Table'!$E1125="Yes",OR('Reported Performance Table'!$D1125='Master List'!$B$45,'Reported Performance Table'!$D1125='Master List'!$B$46,'Reported Performance Table'!$D1125='Master List'!$B$47,'Reported Performance Table'!$D1125='Master List'!$B$49,'Reported Performance Table'!$D1125='Master List'!$B$51,'Reported Performance Table'!$D1125='Master List'!$B$115,'Reported Performance Table'!$D1125='Master List'!$B$118,'Reported Performance Table'!$D1125='Master List'!$B$142)),"LUNA_Dimming","Dimming_Capability_and_Range"))</f>
        <v/>
      </c>
    </row>
    <row r="1126" spans="1:12" x14ac:dyDescent="0.3">
      <c r="A1126" s="49">
        <v>1133</v>
      </c>
      <c r="B1126" s="50"/>
      <c r="D1126" s="21" t="e">
        <f>VLOOKUP('Reported Performance Table'!C1126,'Master List'!$B$22:$C$41,2,FALSE)</f>
        <v>#N/A</v>
      </c>
      <c r="E1126" t="e">
        <f>VLOOKUP('Reported Performance Table'!D1126,'Master List'!$B$45:$C$143,2,FALSE)</f>
        <v>#N/A</v>
      </c>
      <c r="F1126" t="e">
        <f>VLOOKUP('Reported Performance Table'!C1126,'Master List'!$B$22:$D$42,3,FALSE)</f>
        <v>#N/A</v>
      </c>
      <c r="G1126" s="94" t="e">
        <f>VLOOKUP('Reported Performance Table'!B1126,'Master List'!$B$11:$D$19,3,FALSE)</f>
        <v>#N/A</v>
      </c>
      <c r="H1126" t="e">
        <f t="shared" si="17"/>
        <v>#N/A</v>
      </c>
      <c r="I1126" t="e">
        <f>IF(VLOOKUP('Reported Performance Table'!D1126,'Master List'!$B$45:$D$143,3,FALSE)="","No",VLOOKUP('Reported Performance Table'!D1126,'Master List'!$B$45:$D$143,3,FALSE))</f>
        <v>#N/A</v>
      </c>
      <c r="J1126" s="169" t="str">
        <f>IF('Reported Performance Table'!D1126="","",
  IF('Reported Performance Table'!E1126="Yes",
   IF('Reported Performance Table'!F1126="Premium","Premium_LUNA_CCT","LUNA_CCT"),
   IF('Reported Performance Table'!B1126="Outdoor Luminaires",
    IF(OR('Reported Performance Table'!D1126="Fuel Pump Canopy Luminaires",'Reported Performance Table'!D1126="Sports Lighting"),
     IF('Reported Performance Table'!F1126="Premium","Premium_Sports_and_Fuel_Pump_CCT", "Sports_and_Fuel_Pump_CCT"),
     IF('Reported Performance Table'!F1126="Premium","Premium_Outdoor_CCT","Outdoor_CCT")),
    IF('Reported Performance Table'!F1126="Premium","Premium_CCT","Reported_CCT"))))</f>
        <v/>
      </c>
      <c r="K1126" t="str">
        <f>IF('Reported Performance Table'!D1126="","",IF(J1126="LUNA_CCT",VLOOKUP('Reported Performance Table'!D1126,'Master List'!$B$45:$E$143,4,FALSE),"Reported_BUG"))</f>
        <v/>
      </c>
      <c r="L1126" t="str">
        <f>IF('Reported Performance Table'!D1126="","",IF(AND('Reported Performance Table'!$E1126="Yes",OR('Reported Performance Table'!$D1126='Master List'!$B$45,'Reported Performance Table'!$D1126='Master List'!$B$46,'Reported Performance Table'!$D1126='Master List'!$B$47,'Reported Performance Table'!$D1126='Master List'!$B$49,'Reported Performance Table'!$D1126='Master List'!$B$51,'Reported Performance Table'!$D1126='Master List'!$B$115,'Reported Performance Table'!$D1126='Master List'!$B$118,'Reported Performance Table'!$D1126='Master List'!$B$142)),"LUNA_Dimming","Dimming_Capability_and_Range"))</f>
        <v/>
      </c>
    </row>
    <row r="1127" spans="1:12" x14ac:dyDescent="0.3">
      <c r="A1127" s="49">
        <v>1134</v>
      </c>
      <c r="B1127" s="50"/>
      <c r="D1127" s="21" t="e">
        <f>VLOOKUP('Reported Performance Table'!C1127,'Master List'!$B$22:$C$41,2,FALSE)</f>
        <v>#N/A</v>
      </c>
      <c r="E1127" t="e">
        <f>VLOOKUP('Reported Performance Table'!D1127,'Master List'!$B$45:$C$143,2,FALSE)</f>
        <v>#N/A</v>
      </c>
      <c r="F1127" t="e">
        <f>VLOOKUP('Reported Performance Table'!C1127,'Master List'!$B$22:$D$42,3,FALSE)</f>
        <v>#N/A</v>
      </c>
      <c r="G1127" s="94" t="e">
        <f>VLOOKUP('Reported Performance Table'!B1127,'Master List'!$B$11:$D$19,3,FALSE)</f>
        <v>#N/A</v>
      </c>
      <c r="H1127" t="e">
        <f t="shared" si="17"/>
        <v>#N/A</v>
      </c>
      <c r="I1127" t="e">
        <f>IF(VLOOKUP('Reported Performance Table'!D1127,'Master List'!$B$45:$D$143,3,FALSE)="","No",VLOOKUP('Reported Performance Table'!D1127,'Master List'!$B$45:$D$143,3,FALSE))</f>
        <v>#N/A</v>
      </c>
      <c r="J1127" s="169" t="str">
        <f>IF('Reported Performance Table'!D1127="","",
  IF('Reported Performance Table'!E1127="Yes",
   IF('Reported Performance Table'!F1127="Premium","Premium_LUNA_CCT","LUNA_CCT"),
   IF('Reported Performance Table'!B1127="Outdoor Luminaires",
    IF(OR('Reported Performance Table'!D1127="Fuel Pump Canopy Luminaires",'Reported Performance Table'!D1127="Sports Lighting"),
     IF('Reported Performance Table'!F1127="Premium","Premium_Sports_and_Fuel_Pump_CCT", "Sports_and_Fuel_Pump_CCT"),
     IF('Reported Performance Table'!F1127="Premium","Premium_Outdoor_CCT","Outdoor_CCT")),
    IF('Reported Performance Table'!F1127="Premium","Premium_CCT","Reported_CCT"))))</f>
        <v/>
      </c>
      <c r="K1127" t="str">
        <f>IF('Reported Performance Table'!D1127="","",IF(J1127="LUNA_CCT",VLOOKUP('Reported Performance Table'!D1127,'Master List'!$B$45:$E$143,4,FALSE),"Reported_BUG"))</f>
        <v/>
      </c>
      <c r="L1127" t="str">
        <f>IF('Reported Performance Table'!D1127="","",IF(AND('Reported Performance Table'!$E1127="Yes",OR('Reported Performance Table'!$D1127='Master List'!$B$45,'Reported Performance Table'!$D1127='Master List'!$B$46,'Reported Performance Table'!$D1127='Master List'!$B$47,'Reported Performance Table'!$D1127='Master List'!$B$49,'Reported Performance Table'!$D1127='Master List'!$B$51,'Reported Performance Table'!$D1127='Master List'!$B$115,'Reported Performance Table'!$D1127='Master List'!$B$118,'Reported Performance Table'!$D1127='Master List'!$B$142)),"LUNA_Dimming","Dimming_Capability_and_Range"))</f>
        <v/>
      </c>
    </row>
    <row r="1128" spans="1:12" x14ac:dyDescent="0.3">
      <c r="A1128" s="49">
        <v>1135</v>
      </c>
      <c r="B1128" s="50"/>
      <c r="D1128" s="21" t="e">
        <f>VLOOKUP('Reported Performance Table'!C1128,'Master List'!$B$22:$C$41,2,FALSE)</f>
        <v>#N/A</v>
      </c>
      <c r="E1128" t="e">
        <f>VLOOKUP('Reported Performance Table'!D1128,'Master List'!$B$45:$C$143,2,FALSE)</f>
        <v>#N/A</v>
      </c>
      <c r="F1128" t="e">
        <f>VLOOKUP('Reported Performance Table'!C1128,'Master List'!$B$22:$D$42,3,FALSE)</f>
        <v>#N/A</v>
      </c>
      <c r="G1128" s="94" t="e">
        <f>VLOOKUP('Reported Performance Table'!B1128,'Master List'!$B$11:$D$19,3,FALSE)</f>
        <v>#N/A</v>
      </c>
      <c r="H1128" t="e">
        <f t="shared" si="17"/>
        <v>#N/A</v>
      </c>
      <c r="I1128" t="e">
        <f>IF(VLOOKUP('Reported Performance Table'!D1128,'Master List'!$B$45:$D$143,3,FALSE)="","No",VLOOKUP('Reported Performance Table'!D1128,'Master List'!$B$45:$D$143,3,FALSE))</f>
        <v>#N/A</v>
      </c>
      <c r="J1128" s="169" t="str">
        <f>IF('Reported Performance Table'!D1128="","",
  IF('Reported Performance Table'!E1128="Yes",
   IF('Reported Performance Table'!F1128="Premium","Premium_LUNA_CCT","LUNA_CCT"),
   IF('Reported Performance Table'!B1128="Outdoor Luminaires",
    IF(OR('Reported Performance Table'!D1128="Fuel Pump Canopy Luminaires",'Reported Performance Table'!D1128="Sports Lighting"),
     IF('Reported Performance Table'!F1128="Premium","Premium_Sports_and_Fuel_Pump_CCT", "Sports_and_Fuel_Pump_CCT"),
     IF('Reported Performance Table'!F1128="Premium","Premium_Outdoor_CCT","Outdoor_CCT")),
    IF('Reported Performance Table'!F1128="Premium","Premium_CCT","Reported_CCT"))))</f>
        <v/>
      </c>
      <c r="K1128" t="str">
        <f>IF('Reported Performance Table'!D1128="","",IF(J1128="LUNA_CCT",VLOOKUP('Reported Performance Table'!D1128,'Master List'!$B$45:$E$143,4,FALSE),"Reported_BUG"))</f>
        <v/>
      </c>
      <c r="L1128" t="str">
        <f>IF('Reported Performance Table'!D1128="","",IF(AND('Reported Performance Table'!$E1128="Yes",OR('Reported Performance Table'!$D1128='Master List'!$B$45,'Reported Performance Table'!$D1128='Master List'!$B$46,'Reported Performance Table'!$D1128='Master List'!$B$47,'Reported Performance Table'!$D1128='Master List'!$B$49,'Reported Performance Table'!$D1128='Master List'!$B$51,'Reported Performance Table'!$D1128='Master List'!$B$115,'Reported Performance Table'!$D1128='Master List'!$B$118,'Reported Performance Table'!$D1128='Master List'!$B$142)),"LUNA_Dimming","Dimming_Capability_and_Range"))</f>
        <v/>
      </c>
    </row>
    <row r="1129" spans="1:12" x14ac:dyDescent="0.3">
      <c r="A1129" s="49">
        <v>1136</v>
      </c>
      <c r="B1129" s="50"/>
      <c r="D1129" s="21" t="e">
        <f>VLOOKUP('Reported Performance Table'!C1129,'Master List'!$B$22:$C$41,2,FALSE)</f>
        <v>#N/A</v>
      </c>
      <c r="E1129" t="e">
        <f>VLOOKUP('Reported Performance Table'!D1129,'Master List'!$B$45:$C$143,2,FALSE)</f>
        <v>#N/A</v>
      </c>
      <c r="F1129" t="e">
        <f>VLOOKUP('Reported Performance Table'!C1129,'Master List'!$B$22:$D$42,3,FALSE)</f>
        <v>#N/A</v>
      </c>
      <c r="G1129" s="94" t="e">
        <f>VLOOKUP('Reported Performance Table'!B1129,'Master List'!$B$11:$D$19,3,FALSE)</f>
        <v>#N/A</v>
      </c>
      <c r="H1129" t="e">
        <f t="shared" si="17"/>
        <v>#N/A</v>
      </c>
      <c r="I1129" t="e">
        <f>IF(VLOOKUP('Reported Performance Table'!D1129,'Master List'!$B$45:$D$143,3,FALSE)="","No",VLOOKUP('Reported Performance Table'!D1129,'Master List'!$B$45:$D$143,3,FALSE))</f>
        <v>#N/A</v>
      </c>
      <c r="J1129" s="169" t="str">
        <f>IF('Reported Performance Table'!D1129="","",
  IF('Reported Performance Table'!E1129="Yes",
   IF('Reported Performance Table'!F1129="Premium","Premium_LUNA_CCT","LUNA_CCT"),
   IF('Reported Performance Table'!B1129="Outdoor Luminaires",
    IF(OR('Reported Performance Table'!D1129="Fuel Pump Canopy Luminaires",'Reported Performance Table'!D1129="Sports Lighting"),
     IF('Reported Performance Table'!F1129="Premium","Premium_Sports_and_Fuel_Pump_CCT", "Sports_and_Fuel_Pump_CCT"),
     IF('Reported Performance Table'!F1129="Premium","Premium_Outdoor_CCT","Outdoor_CCT")),
    IF('Reported Performance Table'!F1129="Premium","Premium_CCT","Reported_CCT"))))</f>
        <v/>
      </c>
      <c r="K1129" t="str">
        <f>IF('Reported Performance Table'!D1129="","",IF(J1129="LUNA_CCT",VLOOKUP('Reported Performance Table'!D1129,'Master List'!$B$45:$E$143,4,FALSE),"Reported_BUG"))</f>
        <v/>
      </c>
      <c r="L1129" t="str">
        <f>IF('Reported Performance Table'!D1129="","",IF(AND('Reported Performance Table'!$E1129="Yes",OR('Reported Performance Table'!$D1129='Master List'!$B$45,'Reported Performance Table'!$D1129='Master List'!$B$46,'Reported Performance Table'!$D1129='Master List'!$B$47,'Reported Performance Table'!$D1129='Master List'!$B$49,'Reported Performance Table'!$D1129='Master List'!$B$51,'Reported Performance Table'!$D1129='Master List'!$B$115,'Reported Performance Table'!$D1129='Master List'!$B$118,'Reported Performance Table'!$D1129='Master List'!$B$142)),"LUNA_Dimming","Dimming_Capability_and_Range"))</f>
        <v/>
      </c>
    </row>
    <row r="1130" spans="1:12" x14ac:dyDescent="0.3">
      <c r="A1130" s="49">
        <v>1137</v>
      </c>
      <c r="B1130" s="50"/>
      <c r="D1130" s="21" t="e">
        <f>VLOOKUP('Reported Performance Table'!C1130,'Master List'!$B$22:$C$41,2,FALSE)</f>
        <v>#N/A</v>
      </c>
      <c r="E1130" t="e">
        <f>VLOOKUP('Reported Performance Table'!D1130,'Master List'!$B$45:$C$143,2,FALSE)</f>
        <v>#N/A</v>
      </c>
      <c r="F1130" t="e">
        <f>VLOOKUP('Reported Performance Table'!C1130,'Master List'!$B$22:$D$42,3,FALSE)</f>
        <v>#N/A</v>
      </c>
      <c r="G1130" s="94" t="e">
        <f>VLOOKUP('Reported Performance Table'!B1130,'Master List'!$B$11:$D$19,3,FALSE)</f>
        <v>#N/A</v>
      </c>
      <c r="H1130" t="e">
        <f t="shared" si="17"/>
        <v>#N/A</v>
      </c>
      <c r="I1130" t="e">
        <f>IF(VLOOKUP('Reported Performance Table'!D1130,'Master List'!$B$45:$D$143,3,FALSE)="","No",VLOOKUP('Reported Performance Table'!D1130,'Master List'!$B$45:$D$143,3,FALSE))</f>
        <v>#N/A</v>
      </c>
      <c r="J1130" s="169" t="str">
        <f>IF('Reported Performance Table'!D1130="","",
  IF('Reported Performance Table'!E1130="Yes",
   IF('Reported Performance Table'!F1130="Premium","Premium_LUNA_CCT","LUNA_CCT"),
   IF('Reported Performance Table'!B1130="Outdoor Luminaires",
    IF(OR('Reported Performance Table'!D1130="Fuel Pump Canopy Luminaires",'Reported Performance Table'!D1130="Sports Lighting"),
     IF('Reported Performance Table'!F1130="Premium","Premium_Sports_and_Fuel_Pump_CCT", "Sports_and_Fuel_Pump_CCT"),
     IF('Reported Performance Table'!F1130="Premium","Premium_Outdoor_CCT","Outdoor_CCT")),
    IF('Reported Performance Table'!F1130="Premium","Premium_CCT","Reported_CCT"))))</f>
        <v/>
      </c>
      <c r="K1130" t="str">
        <f>IF('Reported Performance Table'!D1130="","",IF(J1130="LUNA_CCT",VLOOKUP('Reported Performance Table'!D1130,'Master List'!$B$45:$E$143,4,FALSE),"Reported_BUG"))</f>
        <v/>
      </c>
      <c r="L1130" t="str">
        <f>IF('Reported Performance Table'!D1130="","",IF(AND('Reported Performance Table'!$E1130="Yes",OR('Reported Performance Table'!$D1130='Master List'!$B$45,'Reported Performance Table'!$D1130='Master List'!$B$46,'Reported Performance Table'!$D1130='Master List'!$B$47,'Reported Performance Table'!$D1130='Master List'!$B$49,'Reported Performance Table'!$D1130='Master List'!$B$51,'Reported Performance Table'!$D1130='Master List'!$B$115,'Reported Performance Table'!$D1130='Master List'!$B$118,'Reported Performance Table'!$D1130='Master List'!$B$142)),"LUNA_Dimming","Dimming_Capability_and_Range"))</f>
        <v/>
      </c>
    </row>
    <row r="1131" spans="1:12" x14ac:dyDescent="0.3">
      <c r="A1131" s="49">
        <v>1138</v>
      </c>
      <c r="B1131" s="50"/>
      <c r="D1131" s="21" t="e">
        <f>VLOOKUP('Reported Performance Table'!C1131,'Master List'!$B$22:$C$41,2,FALSE)</f>
        <v>#N/A</v>
      </c>
      <c r="E1131" t="e">
        <f>VLOOKUP('Reported Performance Table'!D1131,'Master List'!$B$45:$C$143,2,FALSE)</f>
        <v>#N/A</v>
      </c>
      <c r="F1131" t="e">
        <f>VLOOKUP('Reported Performance Table'!C1131,'Master List'!$B$22:$D$42,3,FALSE)</f>
        <v>#N/A</v>
      </c>
      <c r="G1131" s="94" t="e">
        <f>VLOOKUP('Reported Performance Table'!B1131,'Master List'!$B$11:$D$19,3,FALSE)</f>
        <v>#N/A</v>
      </c>
      <c r="H1131" t="e">
        <f t="shared" si="17"/>
        <v>#N/A</v>
      </c>
      <c r="I1131" t="e">
        <f>IF(VLOOKUP('Reported Performance Table'!D1131,'Master List'!$B$45:$D$143,3,FALSE)="","No",VLOOKUP('Reported Performance Table'!D1131,'Master List'!$B$45:$D$143,3,FALSE))</f>
        <v>#N/A</v>
      </c>
      <c r="J1131" s="169" t="str">
        <f>IF('Reported Performance Table'!D1131="","",
  IF('Reported Performance Table'!E1131="Yes",
   IF('Reported Performance Table'!F1131="Premium","Premium_LUNA_CCT","LUNA_CCT"),
   IF('Reported Performance Table'!B1131="Outdoor Luminaires",
    IF(OR('Reported Performance Table'!D1131="Fuel Pump Canopy Luminaires",'Reported Performance Table'!D1131="Sports Lighting"),
     IF('Reported Performance Table'!F1131="Premium","Premium_Sports_and_Fuel_Pump_CCT", "Sports_and_Fuel_Pump_CCT"),
     IF('Reported Performance Table'!F1131="Premium","Premium_Outdoor_CCT","Outdoor_CCT")),
    IF('Reported Performance Table'!F1131="Premium","Premium_CCT","Reported_CCT"))))</f>
        <v/>
      </c>
      <c r="K1131" t="str">
        <f>IF('Reported Performance Table'!D1131="","",IF(J1131="LUNA_CCT",VLOOKUP('Reported Performance Table'!D1131,'Master List'!$B$45:$E$143,4,FALSE),"Reported_BUG"))</f>
        <v/>
      </c>
      <c r="L1131" t="str">
        <f>IF('Reported Performance Table'!D1131="","",IF(AND('Reported Performance Table'!$E1131="Yes",OR('Reported Performance Table'!$D1131='Master List'!$B$45,'Reported Performance Table'!$D1131='Master List'!$B$46,'Reported Performance Table'!$D1131='Master List'!$B$47,'Reported Performance Table'!$D1131='Master List'!$B$49,'Reported Performance Table'!$D1131='Master List'!$B$51,'Reported Performance Table'!$D1131='Master List'!$B$115,'Reported Performance Table'!$D1131='Master List'!$B$118,'Reported Performance Table'!$D1131='Master List'!$B$142)),"LUNA_Dimming","Dimming_Capability_and_Range"))</f>
        <v/>
      </c>
    </row>
    <row r="1132" spans="1:12" x14ac:dyDescent="0.3">
      <c r="A1132" s="49">
        <v>1139</v>
      </c>
      <c r="B1132" s="50"/>
      <c r="D1132" s="21" t="e">
        <f>VLOOKUP('Reported Performance Table'!C1132,'Master List'!$B$22:$C$41,2,FALSE)</f>
        <v>#N/A</v>
      </c>
      <c r="E1132" t="e">
        <f>VLOOKUP('Reported Performance Table'!D1132,'Master List'!$B$45:$C$143,2,FALSE)</f>
        <v>#N/A</v>
      </c>
      <c r="F1132" t="e">
        <f>VLOOKUP('Reported Performance Table'!C1132,'Master List'!$B$22:$D$42,3,FALSE)</f>
        <v>#N/A</v>
      </c>
      <c r="G1132" s="94" t="e">
        <f>VLOOKUP('Reported Performance Table'!B1132,'Master List'!$B$11:$D$19,3,FALSE)</f>
        <v>#N/A</v>
      </c>
      <c r="H1132" t="e">
        <f t="shared" si="17"/>
        <v>#N/A</v>
      </c>
      <c r="I1132" t="e">
        <f>IF(VLOOKUP('Reported Performance Table'!D1132,'Master List'!$B$45:$D$143,3,FALSE)="","No",VLOOKUP('Reported Performance Table'!D1132,'Master List'!$B$45:$D$143,3,FALSE))</f>
        <v>#N/A</v>
      </c>
      <c r="J1132" s="169" t="str">
        <f>IF('Reported Performance Table'!D1132="","",
  IF('Reported Performance Table'!E1132="Yes",
   IF('Reported Performance Table'!F1132="Premium","Premium_LUNA_CCT","LUNA_CCT"),
   IF('Reported Performance Table'!B1132="Outdoor Luminaires",
    IF(OR('Reported Performance Table'!D1132="Fuel Pump Canopy Luminaires",'Reported Performance Table'!D1132="Sports Lighting"),
     IF('Reported Performance Table'!F1132="Premium","Premium_Sports_and_Fuel_Pump_CCT", "Sports_and_Fuel_Pump_CCT"),
     IF('Reported Performance Table'!F1132="Premium","Premium_Outdoor_CCT","Outdoor_CCT")),
    IF('Reported Performance Table'!F1132="Premium","Premium_CCT","Reported_CCT"))))</f>
        <v/>
      </c>
      <c r="K1132" t="str">
        <f>IF('Reported Performance Table'!D1132="","",IF(J1132="LUNA_CCT",VLOOKUP('Reported Performance Table'!D1132,'Master List'!$B$45:$E$143,4,FALSE),"Reported_BUG"))</f>
        <v/>
      </c>
      <c r="L1132" t="str">
        <f>IF('Reported Performance Table'!D1132="","",IF(AND('Reported Performance Table'!$E1132="Yes",OR('Reported Performance Table'!$D1132='Master List'!$B$45,'Reported Performance Table'!$D1132='Master List'!$B$46,'Reported Performance Table'!$D1132='Master List'!$B$47,'Reported Performance Table'!$D1132='Master List'!$B$49,'Reported Performance Table'!$D1132='Master List'!$B$51,'Reported Performance Table'!$D1132='Master List'!$B$115,'Reported Performance Table'!$D1132='Master List'!$B$118,'Reported Performance Table'!$D1132='Master List'!$B$142)),"LUNA_Dimming","Dimming_Capability_and_Range"))</f>
        <v/>
      </c>
    </row>
    <row r="1133" spans="1:12" x14ac:dyDescent="0.3">
      <c r="A1133" s="49">
        <v>1140</v>
      </c>
      <c r="B1133" s="50"/>
      <c r="D1133" s="21" t="e">
        <f>VLOOKUP('Reported Performance Table'!C1133,'Master List'!$B$22:$C$41,2,FALSE)</f>
        <v>#N/A</v>
      </c>
      <c r="E1133" t="e">
        <f>VLOOKUP('Reported Performance Table'!D1133,'Master List'!$B$45:$C$143,2,FALSE)</f>
        <v>#N/A</v>
      </c>
      <c r="F1133" t="e">
        <f>VLOOKUP('Reported Performance Table'!C1133,'Master List'!$B$22:$D$42,3,FALSE)</f>
        <v>#N/A</v>
      </c>
      <c r="G1133" s="94" t="e">
        <f>VLOOKUP('Reported Performance Table'!B1133,'Master List'!$B$11:$D$19,3,FALSE)</f>
        <v>#N/A</v>
      </c>
      <c r="H1133" t="e">
        <f t="shared" si="17"/>
        <v>#N/A</v>
      </c>
      <c r="I1133" t="e">
        <f>IF(VLOOKUP('Reported Performance Table'!D1133,'Master List'!$B$45:$D$143,3,FALSE)="","No",VLOOKUP('Reported Performance Table'!D1133,'Master List'!$B$45:$D$143,3,FALSE))</f>
        <v>#N/A</v>
      </c>
      <c r="J1133" s="169" t="str">
        <f>IF('Reported Performance Table'!D1133="","",
  IF('Reported Performance Table'!E1133="Yes",
   IF('Reported Performance Table'!F1133="Premium","Premium_LUNA_CCT","LUNA_CCT"),
   IF('Reported Performance Table'!B1133="Outdoor Luminaires",
    IF(OR('Reported Performance Table'!D1133="Fuel Pump Canopy Luminaires",'Reported Performance Table'!D1133="Sports Lighting"),
     IF('Reported Performance Table'!F1133="Premium","Premium_Sports_and_Fuel_Pump_CCT", "Sports_and_Fuel_Pump_CCT"),
     IF('Reported Performance Table'!F1133="Premium","Premium_Outdoor_CCT","Outdoor_CCT")),
    IF('Reported Performance Table'!F1133="Premium","Premium_CCT","Reported_CCT"))))</f>
        <v/>
      </c>
      <c r="K1133" t="str">
        <f>IF('Reported Performance Table'!D1133="","",IF(J1133="LUNA_CCT",VLOOKUP('Reported Performance Table'!D1133,'Master List'!$B$45:$E$143,4,FALSE),"Reported_BUG"))</f>
        <v/>
      </c>
      <c r="L1133" t="str">
        <f>IF('Reported Performance Table'!D1133="","",IF(AND('Reported Performance Table'!$E1133="Yes",OR('Reported Performance Table'!$D1133='Master List'!$B$45,'Reported Performance Table'!$D1133='Master List'!$B$46,'Reported Performance Table'!$D1133='Master List'!$B$47,'Reported Performance Table'!$D1133='Master List'!$B$49,'Reported Performance Table'!$D1133='Master List'!$B$51,'Reported Performance Table'!$D1133='Master List'!$B$115,'Reported Performance Table'!$D1133='Master List'!$B$118,'Reported Performance Table'!$D1133='Master List'!$B$142)),"LUNA_Dimming","Dimming_Capability_and_Range"))</f>
        <v/>
      </c>
    </row>
    <row r="1134" spans="1:12" x14ac:dyDescent="0.3">
      <c r="A1134" s="49">
        <v>1141</v>
      </c>
      <c r="B1134" s="50"/>
      <c r="D1134" s="21" t="e">
        <f>VLOOKUP('Reported Performance Table'!C1134,'Master List'!$B$22:$C$41,2,FALSE)</f>
        <v>#N/A</v>
      </c>
      <c r="E1134" t="e">
        <f>VLOOKUP('Reported Performance Table'!D1134,'Master List'!$B$45:$C$143,2,FALSE)</f>
        <v>#N/A</v>
      </c>
      <c r="F1134" t="e">
        <f>VLOOKUP('Reported Performance Table'!C1134,'Master List'!$B$22:$D$42,3,FALSE)</f>
        <v>#N/A</v>
      </c>
      <c r="G1134" s="94" t="e">
        <f>VLOOKUP('Reported Performance Table'!B1134,'Master List'!$B$11:$D$19,3,FALSE)</f>
        <v>#N/A</v>
      </c>
      <c r="H1134" t="e">
        <f t="shared" si="17"/>
        <v>#N/A</v>
      </c>
      <c r="I1134" t="e">
        <f>IF(VLOOKUP('Reported Performance Table'!D1134,'Master List'!$B$45:$D$143,3,FALSE)="","No",VLOOKUP('Reported Performance Table'!D1134,'Master List'!$B$45:$D$143,3,FALSE))</f>
        <v>#N/A</v>
      </c>
      <c r="J1134" s="169" t="str">
        <f>IF('Reported Performance Table'!D1134="","",
  IF('Reported Performance Table'!E1134="Yes",
   IF('Reported Performance Table'!F1134="Premium","Premium_LUNA_CCT","LUNA_CCT"),
   IF('Reported Performance Table'!B1134="Outdoor Luminaires",
    IF(OR('Reported Performance Table'!D1134="Fuel Pump Canopy Luminaires",'Reported Performance Table'!D1134="Sports Lighting"),
     IF('Reported Performance Table'!F1134="Premium","Premium_Sports_and_Fuel_Pump_CCT", "Sports_and_Fuel_Pump_CCT"),
     IF('Reported Performance Table'!F1134="Premium","Premium_Outdoor_CCT","Outdoor_CCT")),
    IF('Reported Performance Table'!F1134="Premium","Premium_CCT","Reported_CCT"))))</f>
        <v/>
      </c>
      <c r="K1134" t="str">
        <f>IF('Reported Performance Table'!D1134="","",IF(J1134="LUNA_CCT",VLOOKUP('Reported Performance Table'!D1134,'Master List'!$B$45:$E$143,4,FALSE),"Reported_BUG"))</f>
        <v/>
      </c>
      <c r="L1134" t="str">
        <f>IF('Reported Performance Table'!D1134="","",IF(AND('Reported Performance Table'!$E1134="Yes",OR('Reported Performance Table'!$D1134='Master List'!$B$45,'Reported Performance Table'!$D1134='Master List'!$B$46,'Reported Performance Table'!$D1134='Master List'!$B$47,'Reported Performance Table'!$D1134='Master List'!$B$49,'Reported Performance Table'!$D1134='Master List'!$B$51,'Reported Performance Table'!$D1134='Master List'!$B$115,'Reported Performance Table'!$D1134='Master List'!$B$118,'Reported Performance Table'!$D1134='Master List'!$B$142)),"LUNA_Dimming","Dimming_Capability_and_Range"))</f>
        <v/>
      </c>
    </row>
    <row r="1135" spans="1:12" x14ac:dyDescent="0.3">
      <c r="A1135" s="49">
        <v>1142</v>
      </c>
      <c r="B1135" s="50"/>
      <c r="D1135" s="21" t="e">
        <f>VLOOKUP('Reported Performance Table'!C1135,'Master List'!$B$22:$C$41,2,FALSE)</f>
        <v>#N/A</v>
      </c>
      <c r="E1135" t="e">
        <f>VLOOKUP('Reported Performance Table'!D1135,'Master List'!$B$45:$C$143,2,FALSE)</f>
        <v>#N/A</v>
      </c>
      <c r="F1135" t="e">
        <f>VLOOKUP('Reported Performance Table'!C1135,'Master List'!$B$22:$D$42,3,FALSE)</f>
        <v>#N/A</v>
      </c>
      <c r="G1135" s="94" t="e">
        <f>VLOOKUP('Reported Performance Table'!B1135,'Master List'!$B$11:$D$19,3,FALSE)</f>
        <v>#N/A</v>
      </c>
      <c r="H1135" t="e">
        <f t="shared" si="17"/>
        <v>#N/A</v>
      </c>
      <c r="I1135" t="e">
        <f>IF(VLOOKUP('Reported Performance Table'!D1135,'Master List'!$B$45:$D$143,3,FALSE)="","No",VLOOKUP('Reported Performance Table'!D1135,'Master List'!$B$45:$D$143,3,FALSE))</f>
        <v>#N/A</v>
      </c>
      <c r="J1135" s="169" t="str">
        <f>IF('Reported Performance Table'!D1135="","",
  IF('Reported Performance Table'!E1135="Yes",
   IF('Reported Performance Table'!F1135="Premium","Premium_LUNA_CCT","LUNA_CCT"),
   IF('Reported Performance Table'!B1135="Outdoor Luminaires",
    IF(OR('Reported Performance Table'!D1135="Fuel Pump Canopy Luminaires",'Reported Performance Table'!D1135="Sports Lighting"),
     IF('Reported Performance Table'!F1135="Premium","Premium_Sports_and_Fuel_Pump_CCT", "Sports_and_Fuel_Pump_CCT"),
     IF('Reported Performance Table'!F1135="Premium","Premium_Outdoor_CCT","Outdoor_CCT")),
    IF('Reported Performance Table'!F1135="Premium","Premium_CCT","Reported_CCT"))))</f>
        <v/>
      </c>
      <c r="K1135" t="str">
        <f>IF('Reported Performance Table'!D1135="","",IF(J1135="LUNA_CCT",VLOOKUP('Reported Performance Table'!D1135,'Master List'!$B$45:$E$143,4,FALSE),"Reported_BUG"))</f>
        <v/>
      </c>
      <c r="L1135" t="str">
        <f>IF('Reported Performance Table'!D1135="","",IF(AND('Reported Performance Table'!$E1135="Yes",OR('Reported Performance Table'!$D1135='Master List'!$B$45,'Reported Performance Table'!$D1135='Master List'!$B$46,'Reported Performance Table'!$D1135='Master List'!$B$47,'Reported Performance Table'!$D1135='Master List'!$B$49,'Reported Performance Table'!$D1135='Master List'!$B$51,'Reported Performance Table'!$D1135='Master List'!$B$115,'Reported Performance Table'!$D1135='Master List'!$B$118,'Reported Performance Table'!$D1135='Master List'!$B$142)),"LUNA_Dimming","Dimming_Capability_and_Range"))</f>
        <v/>
      </c>
    </row>
    <row r="1136" spans="1:12" x14ac:dyDescent="0.3">
      <c r="A1136" s="49">
        <v>1143</v>
      </c>
      <c r="B1136" s="50"/>
      <c r="D1136" s="21" t="e">
        <f>VLOOKUP('Reported Performance Table'!C1136,'Master List'!$B$22:$C$41,2,FALSE)</f>
        <v>#N/A</v>
      </c>
      <c r="E1136" t="e">
        <f>VLOOKUP('Reported Performance Table'!D1136,'Master List'!$B$45:$C$143,2,FALSE)</f>
        <v>#N/A</v>
      </c>
      <c r="F1136" t="e">
        <f>VLOOKUP('Reported Performance Table'!C1136,'Master List'!$B$22:$D$42,3,FALSE)</f>
        <v>#N/A</v>
      </c>
      <c r="G1136" s="94" t="e">
        <f>VLOOKUP('Reported Performance Table'!B1136,'Master List'!$B$11:$D$19,3,FALSE)</f>
        <v>#N/A</v>
      </c>
      <c r="H1136" t="e">
        <f t="shared" si="17"/>
        <v>#N/A</v>
      </c>
      <c r="I1136" t="e">
        <f>IF(VLOOKUP('Reported Performance Table'!D1136,'Master List'!$B$45:$D$143,3,FALSE)="","No",VLOOKUP('Reported Performance Table'!D1136,'Master List'!$B$45:$D$143,3,FALSE))</f>
        <v>#N/A</v>
      </c>
      <c r="J1136" s="169" t="str">
        <f>IF('Reported Performance Table'!D1136="","",
  IF('Reported Performance Table'!E1136="Yes",
   IF('Reported Performance Table'!F1136="Premium","Premium_LUNA_CCT","LUNA_CCT"),
   IF('Reported Performance Table'!B1136="Outdoor Luminaires",
    IF(OR('Reported Performance Table'!D1136="Fuel Pump Canopy Luminaires",'Reported Performance Table'!D1136="Sports Lighting"),
     IF('Reported Performance Table'!F1136="Premium","Premium_Sports_and_Fuel_Pump_CCT", "Sports_and_Fuel_Pump_CCT"),
     IF('Reported Performance Table'!F1136="Premium","Premium_Outdoor_CCT","Outdoor_CCT")),
    IF('Reported Performance Table'!F1136="Premium","Premium_CCT","Reported_CCT"))))</f>
        <v/>
      </c>
      <c r="K1136" t="str">
        <f>IF('Reported Performance Table'!D1136="","",IF(J1136="LUNA_CCT",VLOOKUP('Reported Performance Table'!D1136,'Master List'!$B$45:$E$143,4,FALSE),"Reported_BUG"))</f>
        <v/>
      </c>
      <c r="L1136" t="str">
        <f>IF('Reported Performance Table'!D1136="","",IF(AND('Reported Performance Table'!$E1136="Yes",OR('Reported Performance Table'!$D1136='Master List'!$B$45,'Reported Performance Table'!$D1136='Master List'!$B$46,'Reported Performance Table'!$D1136='Master List'!$B$47,'Reported Performance Table'!$D1136='Master List'!$B$49,'Reported Performance Table'!$D1136='Master List'!$B$51,'Reported Performance Table'!$D1136='Master List'!$B$115,'Reported Performance Table'!$D1136='Master List'!$B$118,'Reported Performance Table'!$D1136='Master List'!$B$142)),"LUNA_Dimming","Dimming_Capability_and_Range"))</f>
        <v/>
      </c>
    </row>
    <row r="1137" spans="1:12" x14ac:dyDescent="0.3">
      <c r="A1137" s="49">
        <v>1144</v>
      </c>
      <c r="B1137" s="50"/>
      <c r="D1137" s="21" t="e">
        <f>VLOOKUP('Reported Performance Table'!C1137,'Master List'!$B$22:$C$41,2,FALSE)</f>
        <v>#N/A</v>
      </c>
      <c r="E1137" t="e">
        <f>VLOOKUP('Reported Performance Table'!D1137,'Master List'!$B$45:$C$143,2,FALSE)</f>
        <v>#N/A</v>
      </c>
      <c r="F1137" t="e">
        <f>VLOOKUP('Reported Performance Table'!C1137,'Master List'!$B$22:$D$42,3,FALSE)</f>
        <v>#N/A</v>
      </c>
      <c r="G1137" s="94" t="e">
        <f>VLOOKUP('Reported Performance Table'!B1137,'Master List'!$B$11:$D$19,3,FALSE)</f>
        <v>#N/A</v>
      </c>
      <c r="H1137" t="e">
        <f t="shared" si="17"/>
        <v>#N/A</v>
      </c>
      <c r="I1137" t="e">
        <f>IF(VLOOKUP('Reported Performance Table'!D1137,'Master List'!$B$45:$D$143,3,FALSE)="","No",VLOOKUP('Reported Performance Table'!D1137,'Master List'!$B$45:$D$143,3,FALSE))</f>
        <v>#N/A</v>
      </c>
      <c r="J1137" s="169" t="str">
        <f>IF('Reported Performance Table'!D1137="","",
  IF('Reported Performance Table'!E1137="Yes",
   IF('Reported Performance Table'!F1137="Premium","Premium_LUNA_CCT","LUNA_CCT"),
   IF('Reported Performance Table'!B1137="Outdoor Luminaires",
    IF(OR('Reported Performance Table'!D1137="Fuel Pump Canopy Luminaires",'Reported Performance Table'!D1137="Sports Lighting"),
     IF('Reported Performance Table'!F1137="Premium","Premium_Sports_and_Fuel_Pump_CCT", "Sports_and_Fuel_Pump_CCT"),
     IF('Reported Performance Table'!F1137="Premium","Premium_Outdoor_CCT","Outdoor_CCT")),
    IF('Reported Performance Table'!F1137="Premium","Premium_CCT","Reported_CCT"))))</f>
        <v/>
      </c>
      <c r="K1137" t="str">
        <f>IF('Reported Performance Table'!D1137="","",IF(J1137="LUNA_CCT",VLOOKUP('Reported Performance Table'!D1137,'Master List'!$B$45:$E$143,4,FALSE),"Reported_BUG"))</f>
        <v/>
      </c>
      <c r="L1137" t="str">
        <f>IF('Reported Performance Table'!D1137="","",IF(AND('Reported Performance Table'!$E1137="Yes",OR('Reported Performance Table'!$D1137='Master List'!$B$45,'Reported Performance Table'!$D1137='Master List'!$B$46,'Reported Performance Table'!$D1137='Master List'!$B$47,'Reported Performance Table'!$D1137='Master List'!$B$49,'Reported Performance Table'!$D1137='Master List'!$B$51,'Reported Performance Table'!$D1137='Master List'!$B$115,'Reported Performance Table'!$D1137='Master List'!$B$118,'Reported Performance Table'!$D1137='Master List'!$B$142)),"LUNA_Dimming","Dimming_Capability_and_Range"))</f>
        <v/>
      </c>
    </row>
    <row r="1138" spans="1:12" x14ac:dyDescent="0.3">
      <c r="A1138" s="49">
        <v>1145</v>
      </c>
      <c r="B1138" s="50"/>
      <c r="D1138" s="21" t="e">
        <f>VLOOKUP('Reported Performance Table'!C1138,'Master List'!$B$22:$C$41,2,FALSE)</f>
        <v>#N/A</v>
      </c>
      <c r="E1138" t="e">
        <f>VLOOKUP('Reported Performance Table'!D1138,'Master List'!$B$45:$C$143,2,FALSE)</f>
        <v>#N/A</v>
      </c>
      <c r="F1138" t="e">
        <f>VLOOKUP('Reported Performance Table'!C1138,'Master List'!$B$22:$D$42,3,FALSE)</f>
        <v>#N/A</v>
      </c>
      <c r="G1138" s="94" t="e">
        <f>VLOOKUP('Reported Performance Table'!B1138,'Master List'!$B$11:$D$19,3,FALSE)</f>
        <v>#N/A</v>
      </c>
      <c r="H1138" t="e">
        <f t="shared" si="17"/>
        <v>#N/A</v>
      </c>
      <c r="I1138" t="e">
        <f>IF(VLOOKUP('Reported Performance Table'!D1138,'Master List'!$B$45:$D$143,3,FALSE)="","No",VLOOKUP('Reported Performance Table'!D1138,'Master List'!$B$45:$D$143,3,FALSE))</f>
        <v>#N/A</v>
      </c>
      <c r="J1138" s="169" t="str">
        <f>IF('Reported Performance Table'!D1138="","",
  IF('Reported Performance Table'!E1138="Yes",
   IF('Reported Performance Table'!F1138="Premium","Premium_LUNA_CCT","LUNA_CCT"),
   IF('Reported Performance Table'!B1138="Outdoor Luminaires",
    IF(OR('Reported Performance Table'!D1138="Fuel Pump Canopy Luminaires",'Reported Performance Table'!D1138="Sports Lighting"),
     IF('Reported Performance Table'!F1138="Premium","Premium_Sports_and_Fuel_Pump_CCT", "Sports_and_Fuel_Pump_CCT"),
     IF('Reported Performance Table'!F1138="Premium","Premium_Outdoor_CCT","Outdoor_CCT")),
    IF('Reported Performance Table'!F1138="Premium","Premium_CCT","Reported_CCT"))))</f>
        <v/>
      </c>
      <c r="K1138" t="str">
        <f>IF('Reported Performance Table'!D1138="","",IF(J1138="LUNA_CCT",VLOOKUP('Reported Performance Table'!D1138,'Master List'!$B$45:$E$143,4,FALSE),"Reported_BUG"))</f>
        <v/>
      </c>
      <c r="L1138" t="str">
        <f>IF('Reported Performance Table'!D1138="","",IF(AND('Reported Performance Table'!$E1138="Yes",OR('Reported Performance Table'!$D1138='Master List'!$B$45,'Reported Performance Table'!$D1138='Master List'!$B$46,'Reported Performance Table'!$D1138='Master List'!$B$47,'Reported Performance Table'!$D1138='Master List'!$B$49,'Reported Performance Table'!$D1138='Master List'!$B$51,'Reported Performance Table'!$D1138='Master List'!$B$115,'Reported Performance Table'!$D1138='Master List'!$B$118,'Reported Performance Table'!$D1138='Master List'!$B$142)),"LUNA_Dimming","Dimming_Capability_and_Range"))</f>
        <v/>
      </c>
    </row>
    <row r="1139" spans="1:12" x14ac:dyDescent="0.3">
      <c r="A1139" s="49">
        <v>1146</v>
      </c>
      <c r="B1139" s="50"/>
      <c r="D1139" s="21" t="e">
        <f>VLOOKUP('Reported Performance Table'!C1139,'Master List'!$B$22:$C$41,2,FALSE)</f>
        <v>#N/A</v>
      </c>
      <c r="E1139" t="e">
        <f>VLOOKUP('Reported Performance Table'!D1139,'Master List'!$B$45:$C$143,2,FALSE)</f>
        <v>#N/A</v>
      </c>
      <c r="F1139" t="e">
        <f>VLOOKUP('Reported Performance Table'!C1139,'Master List'!$B$22:$D$42,3,FALSE)</f>
        <v>#N/A</v>
      </c>
      <c r="G1139" s="94" t="e">
        <f>VLOOKUP('Reported Performance Table'!B1139,'Master List'!$B$11:$D$19,3,FALSE)</f>
        <v>#N/A</v>
      </c>
      <c r="H1139" t="e">
        <f t="shared" si="17"/>
        <v>#N/A</v>
      </c>
      <c r="I1139" t="e">
        <f>IF(VLOOKUP('Reported Performance Table'!D1139,'Master List'!$B$45:$D$143,3,FALSE)="","No",VLOOKUP('Reported Performance Table'!D1139,'Master List'!$B$45:$D$143,3,FALSE))</f>
        <v>#N/A</v>
      </c>
      <c r="J1139" s="169" t="str">
        <f>IF('Reported Performance Table'!D1139="","",
  IF('Reported Performance Table'!E1139="Yes",
   IF('Reported Performance Table'!F1139="Premium","Premium_LUNA_CCT","LUNA_CCT"),
   IF('Reported Performance Table'!B1139="Outdoor Luminaires",
    IF(OR('Reported Performance Table'!D1139="Fuel Pump Canopy Luminaires",'Reported Performance Table'!D1139="Sports Lighting"),
     IF('Reported Performance Table'!F1139="Premium","Premium_Sports_and_Fuel_Pump_CCT", "Sports_and_Fuel_Pump_CCT"),
     IF('Reported Performance Table'!F1139="Premium","Premium_Outdoor_CCT","Outdoor_CCT")),
    IF('Reported Performance Table'!F1139="Premium","Premium_CCT","Reported_CCT"))))</f>
        <v/>
      </c>
      <c r="K1139" t="str">
        <f>IF('Reported Performance Table'!D1139="","",IF(J1139="LUNA_CCT",VLOOKUP('Reported Performance Table'!D1139,'Master List'!$B$45:$E$143,4,FALSE),"Reported_BUG"))</f>
        <v/>
      </c>
      <c r="L1139" t="str">
        <f>IF('Reported Performance Table'!D1139="","",IF(AND('Reported Performance Table'!$E1139="Yes",OR('Reported Performance Table'!$D1139='Master List'!$B$45,'Reported Performance Table'!$D1139='Master List'!$B$46,'Reported Performance Table'!$D1139='Master List'!$B$47,'Reported Performance Table'!$D1139='Master List'!$B$49,'Reported Performance Table'!$D1139='Master List'!$B$51,'Reported Performance Table'!$D1139='Master List'!$B$115,'Reported Performance Table'!$D1139='Master List'!$B$118,'Reported Performance Table'!$D1139='Master List'!$B$142)),"LUNA_Dimming","Dimming_Capability_and_Range"))</f>
        <v/>
      </c>
    </row>
    <row r="1140" spans="1:12" x14ac:dyDescent="0.3">
      <c r="A1140" s="49">
        <v>1147</v>
      </c>
      <c r="B1140" s="50"/>
      <c r="D1140" s="21" t="e">
        <f>VLOOKUP('Reported Performance Table'!C1140,'Master List'!$B$22:$C$41,2,FALSE)</f>
        <v>#N/A</v>
      </c>
      <c r="E1140" t="e">
        <f>VLOOKUP('Reported Performance Table'!D1140,'Master List'!$B$45:$C$143,2,FALSE)</f>
        <v>#N/A</v>
      </c>
      <c r="F1140" t="e">
        <f>VLOOKUP('Reported Performance Table'!C1140,'Master List'!$B$22:$D$42,3,FALSE)</f>
        <v>#N/A</v>
      </c>
      <c r="G1140" s="94" t="e">
        <f>VLOOKUP('Reported Performance Table'!B1140,'Master List'!$B$11:$D$19,3,FALSE)</f>
        <v>#N/A</v>
      </c>
      <c r="H1140" t="e">
        <f t="shared" si="17"/>
        <v>#N/A</v>
      </c>
      <c r="I1140" t="e">
        <f>IF(VLOOKUP('Reported Performance Table'!D1140,'Master List'!$B$45:$D$143,3,FALSE)="","No",VLOOKUP('Reported Performance Table'!D1140,'Master List'!$B$45:$D$143,3,FALSE))</f>
        <v>#N/A</v>
      </c>
      <c r="J1140" s="169" t="str">
        <f>IF('Reported Performance Table'!D1140="","",
  IF('Reported Performance Table'!E1140="Yes",
   IF('Reported Performance Table'!F1140="Premium","Premium_LUNA_CCT","LUNA_CCT"),
   IF('Reported Performance Table'!B1140="Outdoor Luminaires",
    IF(OR('Reported Performance Table'!D1140="Fuel Pump Canopy Luminaires",'Reported Performance Table'!D1140="Sports Lighting"),
     IF('Reported Performance Table'!F1140="Premium","Premium_Sports_and_Fuel_Pump_CCT", "Sports_and_Fuel_Pump_CCT"),
     IF('Reported Performance Table'!F1140="Premium","Premium_Outdoor_CCT","Outdoor_CCT")),
    IF('Reported Performance Table'!F1140="Premium","Premium_CCT","Reported_CCT"))))</f>
        <v/>
      </c>
      <c r="K1140" t="str">
        <f>IF('Reported Performance Table'!D1140="","",IF(J1140="LUNA_CCT",VLOOKUP('Reported Performance Table'!D1140,'Master List'!$B$45:$E$143,4,FALSE),"Reported_BUG"))</f>
        <v/>
      </c>
      <c r="L1140" t="str">
        <f>IF('Reported Performance Table'!D1140="","",IF(AND('Reported Performance Table'!$E1140="Yes",OR('Reported Performance Table'!$D1140='Master List'!$B$45,'Reported Performance Table'!$D1140='Master List'!$B$46,'Reported Performance Table'!$D1140='Master List'!$B$47,'Reported Performance Table'!$D1140='Master List'!$B$49,'Reported Performance Table'!$D1140='Master List'!$B$51,'Reported Performance Table'!$D1140='Master List'!$B$115,'Reported Performance Table'!$D1140='Master List'!$B$118,'Reported Performance Table'!$D1140='Master List'!$B$142)),"LUNA_Dimming","Dimming_Capability_and_Range"))</f>
        <v/>
      </c>
    </row>
    <row r="1141" spans="1:12" x14ac:dyDescent="0.3">
      <c r="A1141" s="49">
        <v>1148</v>
      </c>
      <c r="B1141" s="50"/>
      <c r="D1141" s="21" t="e">
        <f>VLOOKUP('Reported Performance Table'!C1141,'Master List'!$B$22:$C$41,2,FALSE)</f>
        <v>#N/A</v>
      </c>
      <c r="E1141" t="e">
        <f>VLOOKUP('Reported Performance Table'!D1141,'Master List'!$B$45:$C$143,2,FALSE)</f>
        <v>#N/A</v>
      </c>
      <c r="F1141" t="e">
        <f>VLOOKUP('Reported Performance Table'!C1141,'Master List'!$B$22:$D$42,3,FALSE)</f>
        <v>#N/A</v>
      </c>
      <c r="G1141" s="94" t="e">
        <f>VLOOKUP('Reported Performance Table'!B1141,'Master List'!$B$11:$D$19,3,FALSE)</f>
        <v>#N/A</v>
      </c>
      <c r="H1141" t="e">
        <f t="shared" si="17"/>
        <v>#N/A</v>
      </c>
      <c r="I1141" t="e">
        <f>IF(VLOOKUP('Reported Performance Table'!D1141,'Master List'!$B$45:$D$143,3,FALSE)="","No",VLOOKUP('Reported Performance Table'!D1141,'Master List'!$B$45:$D$143,3,FALSE))</f>
        <v>#N/A</v>
      </c>
      <c r="J1141" s="169" t="str">
        <f>IF('Reported Performance Table'!D1141="","",
  IF('Reported Performance Table'!E1141="Yes",
   IF('Reported Performance Table'!F1141="Premium","Premium_LUNA_CCT","LUNA_CCT"),
   IF('Reported Performance Table'!B1141="Outdoor Luminaires",
    IF(OR('Reported Performance Table'!D1141="Fuel Pump Canopy Luminaires",'Reported Performance Table'!D1141="Sports Lighting"),
     IF('Reported Performance Table'!F1141="Premium","Premium_Sports_and_Fuel_Pump_CCT", "Sports_and_Fuel_Pump_CCT"),
     IF('Reported Performance Table'!F1141="Premium","Premium_Outdoor_CCT","Outdoor_CCT")),
    IF('Reported Performance Table'!F1141="Premium","Premium_CCT","Reported_CCT"))))</f>
        <v/>
      </c>
      <c r="K1141" t="str">
        <f>IF('Reported Performance Table'!D1141="","",IF(J1141="LUNA_CCT",VLOOKUP('Reported Performance Table'!D1141,'Master List'!$B$45:$E$143,4,FALSE),"Reported_BUG"))</f>
        <v/>
      </c>
      <c r="L1141" t="str">
        <f>IF('Reported Performance Table'!D1141="","",IF(AND('Reported Performance Table'!$E1141="Yes",OR('Reported Performance Table'!$D1141='Master List'!$B$45,'Reported Performance Table'!$D1141='Master List'!$B$46,'Reported Performance Table'!$D1141='Master List'!$B$47,'Reported Performance Table'!$D1141='Master List'!$B$49,'Reported Performance Table'!$D1141='Master List'!$B$51,'Reported Performance Table'!$D1141='Master List'!$B$115,'Reported Performance Table'!$D1141='Master List'!$B$118,'Reported Performance Table'!$D1141='Master List'!$B$142)),"LUNA_Dimming","Dimming_Capability_and_Range"))</f>
        <v/>
      </c>
    </row>
    <row r="1142" spans="1:12" x14ac:dyDescent="0.3">
      <c r="A1142" s="49">
        <v>1149</v>
      </c>
      <c r="B1142" s="50"/>
      <c r="D1142" s="21" t="e">
        <f>VLOOKUP('Reported Performance Table'!C1142,'Master List'!$B$22:$C$41,2,FALSE)</f>
        <v>#N/A</v>
      </c>
      <c r="E1142" t="e">
        <f>VLOOKUP('Reported Performance Table'!D1142,'Master List'!$B$45:$C$143,2,FALSE)</f>
        <v>#N/A</v>
      </c>
      <c r="F1142" t="e">
        <f>VLOOKUP('Reported Performance Table'!C1142,'Master List'!$B$22:$D$42,3,FALSE)</f>
        <v>#N/A</v>
      </c>
      <c r="G1142" s="94" t="e">
        <f>VLOOKUP('Reported Performance Table'!B1142,'Master List'!$B$11:$D$19,3,FALSE)</f>
        <v>#N/A</v>
      </c>
      <c r="H1142" t="e">
        <f t="shared" si="17"/>
        <v>#N/A</v>
      </c>
      <c r="I1142" t="e">
        <f>IF(VLOOKUP('Reported Performance Table'!D1142,'Master List'!$B$45:$D$143,3,FALSE)="","No",VLOOKUP('Reported Performance Table'!D1142,'Master List'!$B$45:$D$143,3,FALSE))</f>
        <v>#N/A</v>
      </c>
      <c r="J1142" s="169" t="str">
        <f>IF('Reported Performance Table'!D1142="","",
  IF('Reported Performance Table'!E1142="Yes",
   IF('Reported Performance Table'!F1142="Premium","Premium_LUNA_CCT","LUNA_CCT"),
   IF('Reported Performance Table'!B1142="Outdoor Luminaires",
    IF(OR('Reported Performance Table'!D1142="Fuel Pump Canopy Luminaires",'Reported Performance Table'!D1142="Sports Lighting"),
     IF('Reported Performance Table'!F1142="Premium","Premium_Sports_and_Fuel_Pump_CCT", "Sports_and_Fuel_Pump_CCT"),
     IF('Reported Performance Table'!F1142="Premium","Premium_Outdoor_CCT","Outdoor_CCT")),
    IF('Reported Performance Table'!F1142="Premium","Premium_CCT","Reported_CCT"))))</f>
        <v/>
      </c>
      <c r="K1142" t="str">
        <f>IF('Reported Performance Table'!D1142="","",IF(J1142="LUNA_CCT",VLOOKUP('Reported Performance Table'!D1142,'Master List'!$B$45:$E$143,4,FALSE),"Reported_BUG"))</f>
        <v/>
      </c>
      <c r="L1142" t="str">
        <f>IF('Reported Performance Table'!D1142="","",IF(AND('Reported Performance Table'!$E1142="Yes",OR('Reported Performance Table'!$D1142='Master List'!$B$45,'Reported Performance Table'!$D1142='Master List'!$B$46,'Reported Performance Table'!$D1142='Master List'!$B$47,'Reported Performance Table'!$D1142='Master List'!$B$49,'Reported Performance Table'!$D1142='Master List'!$B$51,'Reported Performance Table'!$D1142='Master List'!$B$115,'Reported Performance Table'!$D1142='Master List'!$B$118,'Reported Performance Table'!$D1142='Master List'!$B$142)),"LUNA_Dimming","Dimming_Capability_and_Range"))</f>
        <v/>
      </c>
    </row>
    <row r="1143" spans="1:12" x14ac:dyDescent="0.3">
      <c r="A1143" s="49">
        <v>1150</v>
      </c>
      <c r="B1143" s="50"/>
      <c r="D1143" s="21" t="e">
        <f>VLOOKUP('Reported Performance Table'!C1143,'Master List'!$B$22:$C$41,2,FALSE)</f>
        <v>#N/A</v>
      </c>
      <c r="E1143" t="e">
        <f>VLOOKUP('Reported Performance Table'!D1143,'Master List'!$B$45:$C$143,2,FALSE)</f>
        <v>#N/A</v>
      </c>
      <c r="F1143" t="e">
        <f>VLOOKUP('Reported Performance Table'!C1143,'Master List'!$B$22:$D$42,3,FALSE)</f>
        <v>#N/A</v>
      </c>
      <c r="G1143" s="94" t="e">
        <f>VLOOKUP('Reported Performance Table'!B1143,'Master List'!$B$11:$D$19,3,FALSE)</f>
        <v>#N/A</v>
      </c>
      <c r="H1143" t="e">
        <f t="shared" si="17"/>
        <v>#N/A</v>
      </c>
      <c r="I1143" t="e">
        <f>IF(VLOOKUP('Reported Performance Table'!D1143,'Master List'!$B$45:$D$143,3,FALSE)="","No",VLOOKUP('Reported Performance Table'!D1143,'Master List'!$B$45:$D$143,3,FALSE))</f>
        <v>#N/A</v>
      </c>
      <c r="J1143" s="169" t="str">
        <f>IF('Reported Performance Table'!D1143="","",
  IF('Reported Performance Table'!E1143="Yes",
   IF('Reported Performance Table'!F1143="Premium","Premium_LUNA_CCT","LUNA_CCT"),
   IF('Reported Performance Table'!B1143="Outdoor Luminaires",
    IF(OR('Reported Performance Table'!D1143="Fuel Pump Canopy Luminaires",'Reported Performance Table'!D1143="Sports Lighting"),
     IF('Reported Performance Table'!F1143="Premium","Premium_Sports_and_Fuel_Pump_CCT", "Sports_and_Fuel_Pump_CCT"),
     IF('Reported Performance Table'!F1143="Premium","Premium_Outdoor_CCT","Outdoor_CCT")),
    IF('Reported Performance Table'!F1143="Premium","Premium_CCT","Reported_CCT"))))</f>
        <v/>
      </c>
      <c r="K1143" t="str">
        <f>IF('Reported Performance Table'!D1143="","",IF(J1143="LUNA_CCT",VLOOKUP('Reported Performance Table'!D1143,'Master List'!$B$45:$E$143,4,FALSE),"Reported_BUG"))</f>
        <v/>
      </c>
      <c r="L1143" t="str">
        <f>IF('Reported Performance Table'!D1143="","",IF(AND('Reported Performance Table'!$E1143="Yes",OR('Reported Performance Table'!$D1143='Master List'!$B$45,'Reported Performance Table'!$D1143='Master List'!$B$46,'Reported Performance Table'!$D1143='Master List'!$B$47,'Reported Performance Table'!$D1143='Master List'!$B$49,'Reported Performance Table'!$D1143='Master List'!$B$51,'Reported Performance Table'!$D1143='Master List'!$B$115,'Reported Performance Table'!$D1143='Master List'!$B$118,'Reported Performance Table'!$D1143='Master List'!$B$142)),"LUNA_Dimming","Dimming_Capability_and_Range"))</f>
        <v/>
      </c>
    </row>
    <row r="1144" spans="1:12" x14ac:dyDescent="0.3">
      <c r="A1144" s="49">
        <v>1151</v>
      </c>
      <c r="B1144" s="50"/>
      <c r="D1144" s="21" t="e">
        <f>VLOOKUP('Reported Performance Table'!C1144,'Master List'!$B$22:$C$41,2,FALSE)</f>
        <v>#N/A</v>
      </c>
      <c r="E1144" t="e">
        <f>VLOOKUP('Reported Performance Table'!D1144,'Master List'!$B$45:$C$143,2,FALSE)</f>
        <v>#N/A</v>
      </c>
      <c r="F1144" t="e">
        <f>VLOOKUP('Reported Performance Table'!C1144,'Master List'!$B$22:$D$42,3,FALSE)</f>
        <v>#N/A</v>
      </c>
      <c r="G1144" s="94" t="e">
        <f>VLOOKUP('Reported Performance Table'!B1144,'Master List'!$B$11:$D$19,3,FALSE)</f>
        <v>#N/A</v>
      </c>
      <c r="H1144" t="e">
        <f t="shared" si="17"/>
        <v>#N/A</v>
      </c>
      <c r="I1144" t="e">
        <f>IF(VLOOKUP('Reported Performance Table'!D1144,'Master List'!$B$45:$D$143,3,FALSE)="","No",VLOOKUP('Reported Performance Table'!D1144,'Master List'!$B$45:$D$143,3,FALSE))</f>
        <v>#N/A</v>
      </c>
      <c r="J1144" s="169" t="str">
        <f>IF('Reported Performance Table'!D1144="","",
  IF('Reported Performance Table'!E1144="Yes",
   IF('Reported Performance Table'!F1144="Premium","Premium_LUNA_CCT","LUNA_CCT"),
   IF('Reported Performance Table'!B1144="Outdoor Luminaires",
    IF(OR('Reported Performance Table'!D1144="Fuel Pump Canopy Luminaires",'Reported Performance Table'!D1144="Sports Lighting"),
     IF('Reported Performance Table'!F1144="Premium","Premium_Sports_and_Fuel_Pump_CCT", "Sports_and_Fuel_Pump_CCT"),
     IF('Reported Performance Table'!F1144="Premium","Premium_Outdoor_CCT","Outdoor_CCT")),
    IF('Reported Performance Table'!F1144="Premium","Premium_CCT","Reported_CCT"))))</f>
        <v/>
      </c>
      <c r="K1144" t="str">
        <f>IF('Reported Performance Table'!D1144="","",IF(J1144="LUNA_CCT",VLOOKUP('Reported Performance Table'!D1144,'Master List'!$B$45:$E$143,4,FALSE),"Reported_BUG"))</f>
        <v/>
      </c>
      <c r="L1144" t="str">
        <f>IF('Reported Performance Table'!D1144="","",IF(AND('Reported Performance Table'!$E1144="Yes",OR('Reported Performance Table'!$D1144='Master List'!$B$45,'Reported Performance Table'!$D1144='Master List'!$B$46,'Reported Performance Table'!$D1144='Master List'!$B$47,'Reported Performance Table'!$D1144='Master List'!$B$49,'Reported Performance Table'!$D1144='Master List'!$B$51,'Reported Performance Table'!$D1144='Master List'!$B$115,'Reported Performance Table'!$D1144='Master List'!$B$118,'Reported Performance Table'!$D1144='Master List'!$B$142)),"LUNA_Dimming","Dimming_Capability_and_Range"))</f>
        <v/>
      </c>
    </row>
    <row r="1145" spans="1:12" x14ac:dyDescent="0.3">
      <c r="A1145" s="49">
        <v>1152</v>
      </c>
      <c r="B1145" s="50"/>
      <c r="D1145" s="21" t="e">
        <f>VLOOKUP('Reported Performance Table'!C1145,'Master List'!$B$22:$C$41,2,FALSE)</f>
        <v>#N/A</v>
      </c>
      <c r="E1145" t="e">
        <f>VLOOKUP('Reported Performance Table'!D1145,'Master List'!$B$45:$C$143,2,FALSE)</f>
        <v>#N/A</v>
      </c>
      <c r="F1145" t="e">
        <f>VLOOKUP('Reported Performance Table'!C1145,'Master List'!$B$22:$D$42,3,FALSE)</f>
        <v>#N/A</v>
      </c>
      <c r="G1145" s="94" t="e">
        <f>VLOOKUP('Reported Performance Table'!B1145,'Master List'!$B$11:$D$19,3,FALSE)</f>
        <v>#N/A</v>
      </c>
      <c r="H1145" t="e">
        <f t="shared" si="17"/>
        <v>#N/A</v>
      </c>
      <c r="I1145" t="e">
        <f>IF(VLOOKUP('Reported Performance Table'!D1145,'Master List'!$B$45:$D$143,3,FALSE)="","No",VLOOKUP('Reported Performance Table'!D1145,'Master List'!$B$45:$D$143,3,FALSE))</f>
        <v>#N/A</v>
      </c>
      <c r="J1145" s="169" t="str">
        <f>IF('Reported Performance Table'!D1145="","",
  IF('Reported Performance Table'!E1145="Yes",
   IF('Reported Performance Table'!F1145="Premium","Premium_LUNA_CCT","LUNA_CCT"),
   IF('Reported Performance Table'!B1145="Outdoor Luminaires",
    IF(OR('Reported Performance Table'!D1145="Fuel Pump Canopy Luminaires",'Reported Performance Table'!D1145="Sports Lighting"),
     IF('Reported Performance Table'!F1145="Premium","Premium_Sports_and_Fuel_Pump_CCT", "Sports_and_Fuel_Pump_CCT"),
     IF('Reported Performance Table'!F1145="Premium","Premium_Outdoor_CCT","Outdoor_CCT")),
    IF('Reported Performance Table'!F1145="Premium","Premium_CCT","Reported_CCT"))))</f>
        <v/>
      </c>
      <c r="K1145" t="str">
        <f>IF('Reported Performance Table'!D1145="","",IF(J1145="LUNA_CCT",VLOOKUP('Reported Performance Table'!D1145,'Master List'!$B$45:$E$143,4,FALSE),"Reported_BUG"))</f>
        <v/>
      </c>
      <c r="L1145" t="str">
        <f>IF('Reported Performance Table'!D1145="","",IF(AND('Reported Performance Table'!$E1145="Yes",OR('Reported Performance Table'!$D1145='Master List'!$B$45,'Reported Performance Table'!$D1145='Master List'!$B$46,'Reported Performance Table'!$D1145='Master List'!$B$47,'Reported Performance Table'!$D1145='Master List'!$B$49,'Reported Performance Table'!$D1145='Master List'!$B$51,'Reported Performance Table'!$D1145='Master List'!$B$115,'Reported Performance Table'!$D1145='Master List'!$B$118,'Reported Performance Table'!$D1145='Master List'!$B$142)),"LUNA_Dimming","Dimming_Capability_and_Range"))</f>
        <v/>
      </c>
    </row>
    <row r="1146" spans="1:12" x14ac:dyDescent="0.3">
      <c r="A1146" s="49">
        <v>1153</v>
      </c>
      <c r="B1146" s="50"/>
      <c r="D1146" s="21" t="e">
        <f>VLOOKUP('Reported Performance Table'!C1146,'Master List'!$B$22:$C$41,2,FALSE)</f>
        <v>#N/A</v>
      </c>
      <c r="E1146" t="e">
        <f>VLOOKUP('Reported Performance Table'!D1146,'Master List'!$B$45:$C$143,2,FALSE)</f>
        <v>#N/A</v>
      </c>
      <c r="F1146" t="e">
        <f>VLOOKUP('Reported Performance Table'!C1146,'Master List'!$B$22:$D$42,3,FALSE)</f>
        <v>#N/A</v>
      </c>
      <c r="G1146" s="94" t="e">
        <f>VLOOKUP('Reported Performance Table'!B1146,'Master List'!$B$11:$D$19,3,FALSE)</f>
        <v>#N/A</v>
      </c>
      <c r="H1146" t="e">
        <f t="shared" si="17"/>
        <v>#N/A</v>
      </c>
      <c r="I1146" t="e">
        <f>IF(VLOOKUP('Reported Performance Table'!D1146,'Master List'!$B$45:$D$143,3,FALSE)="","No",VLOOKUP('Reported Performance Table'!D1146,'Master List'!$B$45:$D$143,3,FALSE))</f>
        <v>#N/A</v>
      </c>
      <c r="J1146" s="169" t="str">
        <f>IF('Reported Performance Table'!D1146="","",
  IF('Reported Performance Table'!E1146="Yes",
   IF('Reported Performance Table'!F1146="Premium","Premium_LUNA_CCT","LUNA_CCT"),
   IF('Reported Performance Table'!B1146="Outdoor Luminaires",
    IF(OR('Reported Performance Table'!D1146="Fuel Pump Canopy Luminaires",'Reported Performance Table'!D1146="Sports Lighting"),
     IF('Reported Performance Table'!F1146="Premium","Premium_Sports_and_Fuel_Pump_CCT", "Sports_and_Fuel_Pump_CCT"),
     IF('Reported Performance Table'!F1146="Premium","Premium_Outdoor_CCT","Outdoor_CCT")),
    IF('Reported Performance Table'!F1146="Premium","Premium_CCT","Reported_CCT"))))</f>
        <v/>
      </c>
      <c r="K1146" t="str">
        <f>IF('Reported Performance Table'!D1146="","",IF(J1146="LUNA_CCT",VLOOKUP('Reported Performance Table'!D1146,'Master List'!$B$45:$E$143,4,FALSE),"Reported_BUG"))</f>
        <v/>
      </c>
      <c r="L1146" t="str">
        <f>IF('Reported Performance Table'!D1146="","",IF(AND('Reported Performance Table'!$E1146="Yes",OR('Reported Performance Table'!$D1146='Master List'!$B$45,'Reported Performance Table'!$D1146='Master List'!$B$46,'Reported Performance Table'!$D1146='Master List'!$B$47,'Reported Performance Table'!$D1146='Master List'!$B$49,'Reported Performance Table'!$D1146='Master List'!$B$51,'Reported Performance Table'!$D1146='Master List'!$B$115,'Reported Performance Table'!$D1146='Master List'!$B$118,'Reported Performance Table'!$D1146='Master List'!$B$142)),"LUNA_Dimming","Dimming_Capability_and_Range"))</f>
        <v/>
      </c>
    </row>
    <row r="1147" spans="1:12" x14ac:dyDescent="0.3">
      <c r="A1147" s="49">
        <v>1154</v>
      </c>
      <c r="B1147" s="50"/>
      <c r="D1147" s="21" t="e">
        <f>VLOOKUP('Reported Performance Table'!C1147,'Master List'!$B$22:$C$41,2,FALSE)</f>
        <v>#N/A</v>
      </c>
      <c r="E1147" t="e">
        <f>VLOOKUP('Reported Performance Table'!D1147,'Master List'!$B$45:$C$143,2,FALSE)</f>
        <v>#N/A</v>
      </c>
      <c r="F1147" t="e">
        <f>VLOOKUP('Reported Performance Table'!C1147,'Master List'!$B$22:$D$42,3,FALSE)</f>
        <v>#N/A</v>
      </c>
      <c r="G1147" s="94" t="e">
        <f>VLOOKUP('Reported Performance Table'!B1147,'Master List'!$B$11:$D$19,3,FALSE)</f>
        <v>#N/A</v>
      </c>
      <c r="H1147" t="e">
        <f t="shared" si="17"/>
        <v>#N/A</v>
      </c>
      <c r="I1147" t="e">
        <f>IF(VLOOKUP('Reported Performance Table'!D1147,'Master List'!$B$45:$D$143,3,FALSE)="","No",VLOOKUP('Reported Performance Table'!D1147,'Master List'!$B$45:$D$143,3,FALSE))</f>
        <v>#N/A</v>
      </c>
      <c r="J1147" s="169" t="str">
        <f>IF('Reported Performance Table'!D1147="","",
  IF('Reported Performance Table'!E1147="Yes",
   IF('Reported Performance Table'!F1147="Premium","Premium_LUNA_CCT","LUNA_CCT"),
   IF('Reported Performance Table'!B1147="Outdoor Luminaires",
    IF(OR('Reported Performance Table'!D1147="Fuel Pump Canopy Luminaires",'Reported Performance Table'!D1147="Sports Lighting"),
     IF('Reported Performance Table'!F1147="Premium","Premium_Sports_and_Fuel_Pump_CCT", "Sports_and_Fuel_Pump_CCT"),
     IF('Reported Performance Table'!F1147="Premium","Premium_Outdoor_CCT","Outdoor_CCT")),
    IF('Reported Performance Table'!F1147="Premium","Premium_CCT","Reported_CCT"))))</f>
        <v/>
      </c>
      <c r="K1147" t="str">
        <f>IF('Reported Performance Table'!D1147="","",IF(J1147="LUNA_CCT",VLOOKUP('Reported Performance Table'!D1147,'Master List'!$B$45:$E$143,4,FALSE),"Reported_BUG"))</f>
        <v/>
      </c>
      <c r="L1147" t="str">
        <f>IF('Reported Performance Table'!D1147="","",IF(AND('Reported Performance Table'!$E1147="Yes",OR('Reported Performance Table'!$D1147='Master List'!$B$45,'Reported Performance Table'!$D1147='Master List'!$B$46,'Reported Performance Table'!$D1147='Master List'!$B$47,'Reported Performance Table'!$D1147='Master List'!$B$49,'Reported Performance Table'!$D1147='Master List'!$B$51,'Reported Performance Table'!$D1147='Master List'!$B$115,'Reported Performance Table'!$D1147='Master List'!$B$118,'Reported Performance Table'!$D1147='Master List'!$B$142)),"LUNA_Dimming","Dimming_Capability_and_Range"))</f>
        <v/>
      </c>
    </row>
    <row r="1148" spans="1:12" x14ac:dyDescent="0.3">
      <c r="A1148" s="49">
        <v>1155</v>
      </c>
      <c r="B1148" s="50"/>
      <c r="D1148" s="21" t="e">
        <f>VLOOKUP('Reported Performance Table'!C1148,'Master List'!$B$22:$C$41,2,FALSE)</f>
        <v>#N/A</v>
      </c>
      <c r="E1148" t="e">
        <f>VLOOKUP('Reported Performance Table'!D1148,'Master List'!$B$45:$C$143,2,FALSE)</f>
        <v>#N/A</v>
      </c>
      <c r="F1148" t="e">
        <f>VLOOKUP('Reported Performance Table'!C1148,'Master List'!$B$22:$D$42,3,FALSE)</f>
        <v>#N/A</v>
      </c>
      <c r="G1148" s="94" t="e">
        <f>VLOOKUP('Reported Performance Table'!B1148,'Master List'!$B$11:$D$19,3,FALSE)</f>
        <v>#N/A</v>
      </c>
      <c r="H1148" t="e">
        <f t="shared" si="17"/>
        <v>#N/A</v>
      </c>
      <c r="I1148" t="e">
        <f>IF(VLOOKUP('Reported Performance Table'!D1148,'Master List'!$B$45:$D$143,3,FALSE)="","No",VLOOKUP('Reported Performance Table'!D1148,'Master List'!$B$45:$D$143,3,FALSE))</f>
        <v>#N/A</v>
      </c>
      <c r="J1148" s="169" t="str">
        <f>IF('Reported Performance Table'!D1148="","",
  IF('Reported Performance Table'!E1148="Yes",
   IF('Reported Performance Table'!F1148="Premium","Premium_LUNA_CCT","LUNA_CCT"),
   IF('Reported Performance Table'!B1148="Outdoor Luminaires",
    IF(OR('Reported Performance Table'!D1148="Fuel Pump Canopy Luminaires",'Reported Performance Table'!D1148="Sports Lighting"),
     IF('Reported Performance Table'!F1148="Premium","Premium_Sports_and_Fuel_Pump_CCT", "Sports_and_Fuel_Pump_CCT"),
     IF('Reported Performance Table'!F1148="Premium","Premium_Outdoor_CCT","Outdoor_CCT")),
    IF('Reported Performance Table'!F1148="Premium","Premium_CCT","Reported_CCT"))))</f>
        <v/>
      </c>
      <c r="K1148" t="str">
        <f>IF('Reported Performance Table'!D1148="","",IF(J1148="LUNA_CCT",VLOOKUP('Reported Performance Table'!D1148,'Master List'!$B$45:$E$143,4,FALSE),"Reported_BUG"))</f>
        <v/>
      </c>
      <c r="L1148" t="str">
        <f>IF('Reported Performance Table'!D1148="","",IF(AND('Reported Performance Table'!$E1148="Yes",OR('Reported Performance Table'!$D1148='Master List'!$B$45,'Reported Performance Table'!$D1148='Master List'!$B$46,'Reported Performance Table'!$D1148='Master List'!$B$47,'Reported Performance Table'!$D1148='Master List'!$B$49,'Reported Performance Table'!$D1148='Master List'!$B$51,'Reported Performance Table'!$D1148='Master List'!$B$115,'Reported Performance Table'!$D1148='Master List'!$B$118,'Reported Performance Table'!$D1148='Master List'!$B$142)),"LUNA_Dimming","Dimming_Capability_and_Range"))</f>
        <v/>
      </c>
    </row>
    <row r="1149" spans="1:12" x14ac:dyDescent="0.3">
      <c r="A1149" s="49">
        <v>1156</v>
      </c>
      <c r="B1149" s="50"/>
      <c r="D1149" s="21" t="e">
        <f>VLOOKUP('Reported Performance Table'!C1149,'Master List'!$B$22:$C$41,2,FALSE)</f>
        <v>#N/A</v>
      </c>
      <c r="E1149" t="e">
        <f>VLOOKUP('Reported Performance Table'!D1149,'Master List'!$B$45:$C$143,2,FALSE)</f>
        <v>#N/A</v>
      </c>
      <c r="F1149" t="e">
        <f>VLOOKUP('Reported Performance Table'!C1149,'Master List'!$B$22:$D$42,3,FALSE)</f>
        <v>#N/A</v>
      </c>
      <c r="G1149" s="94" t="e">
        <f>VLOOKUP('Reported Performance Table'!B1149,'Master List'!$B$11:$D$19,3,FALSE)</f>
        <v>#N/A</v>
      </c>
      <c r="H1149" t="e">
        <f t="shared" si="17"/>
        <v>#N/A</v>
      </c>
      <c r="I1149" t="e">
        <f>IF(VLOOKUP('Reported Performance Table'!D1149,'Master List'!$B$45:$D$143,3,FALSE)="","No",VLOOKUP('Reported Performance Table'!D1149,'Master List'!$B$45:$D$143,3,FALSE))</f>
        <v>#N/A</v>
      </c>
      <c r="J1149" s="169" t="str">
        <f>IF('Reported Performance Table'!D1149="","",
  IF('Reported Performance Table'!E1149="Yes",
   IF('Reported Performance Table'!F1149="Premium","Premium_LUNA_CCT","LUNA_CCT"),
   IF('Reported Performance Table'!B1149="Outdoor Luminaires",
    IF(OR('Reported Performance Table'!D1149="Fuel Pump Canopy Luminaires",'Reported Performance Table'!D1149="Sports Lighting"),
     IF('Reported Performance Table'!F1149="Premium","Premium_Sports_and_Fuel_Pump_CCT", "Sports_and_Fuel_Pump_CCT"),
     IF('Reported Performance Table'!F1149="Premium","Premium_Outdoor_CCT","Outdoor_CCT")),
    IF('Reported Performance Table'!F1149="Premium","Premium_CCT","Reported_CCT"))))</f>
        <v/>
      </c>
      <c r="K1149" t="str">
        <f>IF('Reported Performance Table'!D1149="","",IF(J1149="LUNA_CCT",VLOOKUP('Reported Performance Table'!D1149,'Master List'!$B$45:$E$143,4,FALSE),"Reported_BUG"))</f>
        <v/>
      </c>
      <c r="L1149" t="str">
        <f>IF('Reported Performance Table'!D1149="","",IF(AND('Reported Performance Table'!$E1149="Yes",OR('Reported Performance Table'!$D1149='Master List'!$B$45,'Reported Performance Table'!$D1149='Master List'!$B$46,'Reported Performance Table'!$D1149='Master List'!$B$47,'Reported Performance Table'!$D1149='Master List'!$B$49,'Reported Performance Table'!$D1149='Master List'!$B$51,'Reported Performance Table'!$D1149='Master List'!$B$115,'Reported Performance Table'!$D1149='Master List'!$B$118,'Reported Performance Table'!$D1149='Master List'!$B$142)),"LUNA_Dimming","Dimming_Capability_and_Range"))</f>
        <v/>
      </c>
    </row>
    <row r="1150" spans="1:12" x14ac:dyDescent="0.3">
      <c r="A1150" s="49">
        <v>1157</v>
      </c>
      <c r="B1150" s="50"/>
      <c r="D1150" s="21" t="e">
        <f>VLOOKUP('Reported Performance Table'!C1150,'Master List'!$B$22:$C$41,2,FALSE)</f>
        <v>#N/A</v>
      </c>
      <c r="E1150" t="e">
        <f>VLOOKUP('Reported Performance Table'!D1150,'Master List'!$B$45:$C$143,2,FALSE)</f>
        <v>#N/A</v>
      </c>
      <c r="F1150" t="e">
        <f>VLOOKUP('Reported Performance Table'!C1150,'Master List'!$B$22:$D$42,3,FALSE)</f>
        <v>#N/A</v>
      </c>
      <c r="G1150" s="94" t="e">
        <f>VLOOKUP('Reported Performance Table'!B1150,'Master List'!$B$11:$D$19,3,FALSE)</f>
        <v>#N/A</v>
      </c>
      <c r="H1150" t="e">
        <f t="shared" si="17"/>
        <v>#N/A</v>
      </c>
      <c r="I1150" t="e">
        <f>IF(VLOOKUP('Reported Performance Table'!D1150,'Master List'!$B$45:$D$143,3,FALSE)="","No",VLOOKUP('Reported Performance Table'!D1150,'Master List'!$B$45:$D$143,3,FALSE))</f>
        <v>#N/A</v>
      </c>
      <c r="J1150" s="169" t="str">
        <f>IF('Reported Performance Table'!D1150="","",
  IF('Reported Performance Table'!E1150="Yes",
   IF('Reported Performance Table'!F1150="Premium","Premium_LUNA_CCT","LUNA_CCT"),
   IF('Reported Performance Table'!B1150="Outdoor Luminaires",
    IF(OR('Reported Performance Table'!D1150="Fuel Pump Canopy Luminaires",'Reported Performance Table'!D1150="Sports Lighting"),
     IF('Reported Performance Table'!F1150="Premium","Premium_Sports_and_Fuel_Pump_CCT", "Sports_and_Fuel_Pump_CCT"),
     IF('Reported Performance Table'!F1150="Premium","Premium_Outdoor_CCT","Outdoor_CCT")),
    IF('Reported Performance Table'!F1150="Premium","Premium_CCT","Reported_CCT"))))</f>
        <v/>
      </c>
      <c r="K1150" t="str">
        <f>IF('Reported Performance Table'!D1150="","",IF(J1150="LUNA_CCT",VLOOKUP('Reported Performance Table'!D1150,'Master List'!$B$45:$E$143,4,FALSE),"Reported_BUG"))</f>
        <v/>
      </c>
      <c r="L1150" t="str">
        <f>IF('Reported Performance Table'!D1150="","",IF(AND('Reported Performance Table'!$E1150="Yes",OR('Reported Performance Table'!$D1150='Master List'!$B$45,'Reported Performance Table'!$D1150='Master List'!$B$46,'Reported Performance Table'!$D1150='Master List'!$B$47,'Reported Performance Table'!$D1150='Master List'!$B$49,'Reported Performance Table'!$D1150='Master List'!$B$51,'Reported Performance Table'!$D1150='Master List'!$B$115,'Reported Performance Table'!$D1150='Master List'!$B$118,'Reported Performance Table'!$D1150='Master List'!$B$142)),"LUNA_Dimming","Dimming_Capability_and_Range"))</f>
        <v/>
      </c>
    </row>
    <row r="1151" spans="1:12" x14ac:dyDescent="0.3">
      <c r="A1151" s="49">
        <v>1158</v>
      </c>
      <c r="B1151" s="50"/>
      <c r="D1151" s="21" t="e">
        <f>VLOOKUP('Reported Performance Table'!C1151,'Master List'!$B$22:$C$41,2,FALSE)</f>
        <v>#N/A</v>
      </c>
      <c r="E1151" t="e">
        <f>VLOOKUP('Reported Performance Table'!D1151,'Master List'!$B$45:$C$143,2,FALSE)</f>
        <v>#N/A</v>
      </c>
      <c r="F1151" t="e">
        <f>VLOOKUP('Reported Performance Table'!C1151,'Master List'!$B$22:$D$42,3,FALSE)</f>
        <v>#N/A</v>
      </c>
      <c r="G1151" s="94" t="e">
        <f>VLOOKUP('Reported Performance Table'!B1151,'Master List'!$B$11:$D$19,3,FALSE)</f>
        <v>#N/A</v>
      </c>
      <c r="H1151" t="e">
        <f t="shared" si="17"/>
        <v>#N/A</v>
      </c>
      <c r="I1151" t="e">
        <f>IF(VLOOKUP('Reported Performance Table'!D1151,'Master List'!$B$45:$D$143,3,FALSE)="","No",VLOOKUP('Reported Performance Table'!D1151,'Master List'!$B$45:$D$143,3,FALSE))</f>
        <v>#N/A</v>
      </c>
      <c r="J1151" s="169" t="str">
        <f>IF('Reported Performance Table'!D1151="","",
  IF('Reported Performance Table'!E1151="Yes",
   IF('Reported Performance Table'!F1151="Premium","Premium_LUNA_CCT","LUNA_CCT"),
   IF('Reported Performance Table'!B1151="Outdoor Luminaires",
    IF(OR('Reported Performance Table'!D1151="Fuel Pump Canopy Luminaires",'Reported Performance Table'!D1151="Sports Lighting"),
     IF('Reported Performance Table'!F1151="Premium","Premium_Sports_and_Fuel_Pump_CCT", "Sports_and_Fuel_Pump_CCT"),
     IF('Reported Performance Table'!F1151="Premium","Premium_Outdoor_CCT","Outdoor_CCT")),
    IF('Reported Performance Table'!F1151="Premium","Premium_CCT","Reported_CCT"))))</f>
        <v/>
      </c>
      <c r="K1151" t="str">
        <f>IF('Reported Performance Table'!D1151="","",IF(J1151="LUNA_CCT",VLOOKUP('Reported Performance Table'!D1151,'Master List'!$B$45:$E$143,4,FALSE),"Reported_BUG"))</f>
        <v/>
      </c>
      <c r="L1151" t="str">
        <f>IF('Reported Performance Table'!D1151="","",IF(AND('Reported Performance Table'!$E1151="Yes",OR('Reported Performance Table'!$D1151='Master List'!$B$45,'Reported Performance Table'!$D1151='Master List'!$B$46,'Reported Performance Table'!$D1151='Master List'!$B$47,'Reported Performance Table'!$D1151='Master List'!$B$49,'Reported Performance Table'!$D1151='Master List'!$B$51,'Reported Performance Table'!$D1151='Master List'!$B$115,'Reported Performance Table'!$D1151='Master List'!$B$118,'Reported Performance Table'!$D1151='Master List'!$B$142)),"LUNA_Dimming","Dimming_Capability_and_Range"))</f>
        <v/>
      </c>
    </row>
    <row r="1152" spans="1:12" x14ac:dyDescent="0.3">
      <c r="A1152" s="49">
        <v>1159</v>
      </c>
      <c r="B1152" s="50"/>
      <c r="D1152" s="21" t="e">
        <f>VLOOKUP('Reported Performance Table'!C1152,'Master List'!$B$22:$C$41,2,FALSE)</f>
        <v>#N/A</v>
      </c>
      <c r="E1152" t="e">
        <f>VLOOKUP('Reported Performance Table'!D1152,'Master List'!$B$45:$C$143,2,FALSE)</f>
        <v>#N/A</v>
      </c>
      <c r="F1152" t="e">
        <f>VLOOKUP('Reported Performance Table'!C1152,'Master List'!$B$22:$D$42,3,FALSE)</f>
        <v>#N/A</v>
      </c>
      <c r="G1152" s="94" t="e">
        <f>VLOOKUP('Reported Performance Table'!B1152,'Master List'!$B$11:$D$19,3,FALSE)</f>
        <v>#N/A</v>
      </c>
      <c r="H1152" t="e">
        <f t="shared" si="17"/>
        <v>#N/A</v>
      </c>
      <c r="I1152" t="e">
        <f>IF(VLOOKUP('Reported Performance Table'!D1152,'Master List'!$B$45:$D$143,3,FALSE)="","No",VLOOKUP('Reported Performance Table'!D1152,'Master List'!$B$45:$D$143,3,FALSE))</f>
        <v>#N/A</v>
      </c>
      <c r="J1152" s="169" t="str">
        <f>IF('Reported Performance Table'!D1152="","",
  IF('Reported Performance Table'!E1152="Yes",
   IF('Reported Performance Table'!F1152="Premium","Premium_LUNA_CCT","LUNA_CCT"),
   IF('Reported Performance Table'!B1152="Outdoor Luminaires",
    IF(OR('Reported Performance Table'!D1152="Fuel Pump Canopy Luminaires",'Reported Performance Table'!D1152="Sports Lighting"),
     IF('Reported Performance Table'!F1152="Premium","Premium_Sports_and_Fuel_Pump_CCT", "Sports_and_Fuel_Pump_CCT"),
     IF('Reported Performance Table'!F1152="Premium","Premium_Outdoor_CCT","Outdoor_CCT")),
    IF('Reported Performance Table'!F1152="Premium","Premium_CCT","Reported_CCT"))))</f>
        <v/>
      </c>
      <c r="K1152" t="str">
        <f>IF('Reported Performance Table'!D1152="","",IF(J1152="LUNA_CCT",VLOOKUP('Reported Performance Table'!D1152,'Master List'!$B$45:$E$143,4,FALSE),"Reported_BUG"))</f>
        <v/>
      </c>
      <c r="L1152" t="str">
        <f>IF('Reported Performance Table'!D1152="","",IF(AND('Reported Performance Table'!$E1152="Yes",OR('Reported Performance Table'!$D1152='Master List'!$B$45,'Reported Performance Table'!$D1152='Master List'!$B$46,'Reported Performance Table'!$D1152='Master List'!$B$47,'Reported Performance Table'!$D1152='Master List'!$B$49,'Reported Performance Table'!$D1152='Master List'!$B$51,'Reported Performance Table'!$D1152='Master List'!$B$115,'Reported Performance Table'!$D1152='Master List'!$B$118,'Reported Performance Table'!$D1152='Master List'!$B$142)),"LUNA_Dimming","Dimming_Capability_and_Range"))</f>
        <v/>
      </c>
    </row>
    <row r="1153" spans="1:12" x14ac:dyDescent="0.3">
      <c r="A1153" s="49">
        <v>1160</v>
      </c>
      <c r="B1153" s="50"/>
      <c r="D1153" s="21" t="e">
        <f>VLOOKUP('Reported Performance Table'!C1153,'Master List'!$B$22:$C$41,2,FALSE)</f>
        <v>#N/A</v>
      </c>
      <c r="E1153" t="e">
        <f>VLOOKUP('Reported Performance Table'!D1153,'Master List'!$B$45:$C$143,2,FALSE)</f>
        <v>#N/A</v>
      </c>
      <c r="F1153" t="e">
        <f>VLOOKUP('Reported Performance Table'!C1153,'Master List'!$B$22:$D$42,3,FALSE)</f>
        <v>#N/A</v>
      </c>
      <c r="G1153" s="94" t="e">
        <f>VLOOKUP('Reported Performance Table'!B1153,'Master List'!$B$11:$D$19,3,FALSE)</f>
        <v>#N/A</v>
      </c>
      <c r="H1153" t="e">
        <f t="shared" si="17"/>
        <v>#N/A</v>
      </c>
      <c r="I1153" t="e">
        <f>IF(VLOOKUP('Reported Performance Table'!D1153,'Master List'!$B$45:$D$143,3,FALSE)="","No",VLOOKUP('Reported Performance Table'!D1153,'Master List'!$B$45:$D$143,3,FALSE))</f>
        <v>#N/A</v>
      </c>
      <c r="J1153" s="169" t="str">
        <f>IF('Reported Performance Table'!D1153="","",
  IF('Reported Performance Table'!E1153="Yes",
   IF('Reported Performance Table'!F1153="Premium","Premium_LUNA_CCT","LUNA_CCT"),
   IF('Reported Performance Table'!B1153="Outdoor Luminaires",
    IF(OR('Reported Performance Table'!D1153="Fuel Pump Canopy Luminaires",'Reported Performance Table'!D1153="Sports Lighting"),
     IF('Reported Performance Table'!F1153="Premium","Premium_Sports_and_Fuel_Pump_CCT", "Sports_and_Fuel_Pump_CCT"),
     IF('Reported Performance Table'!F1153="Premium","Premium_Outdoor_CCT","Outdoor_CCT")),
    IF('Reported Performance Table'!F1153="Premium","Premium_CCT","Reported_CCT"))))</f>
        <v/>
      </c>
      <c r="K1153" t="str">
        <f>IF('Reported Performance Table'!D1153="","",IF(J1153="LUNA_CCT",VLOOKUP('Reported Performance Table'!D1153,'Master List'!$B$45:$E$143,4,FALSE),"Reported_BUG"))</f>
        <v/>
      </c>
      <c r="L1153" t="str">
        <f>IF('Reported Performance Table'!D1153="","",IF(AND('Reported Performance Table'!$E1153="Yes",OR('Reported Performance Table'!$D1153='Master List'!$B$45,'Reported Performance Table'!$D1153='Master List'!$B$46,'Reported Performance Table'!$D1153='Master List'!$B$47,'Reported Performance Table'!$D1153='Master List'!$B$49,'Reported Performance Table'!$D1153='Master List'!$B$51,'Reported Performance Table'!$D1153='Master List'!$B$115,'Reported Performance Table'!$D1153='Master List'!$B$118,'Reported Performance Table'!$D1153='Master List'!$B$142)),"LUNA_Dimming","Dimming_Capability_and_Range"))</f>
        <v/>
      </c>
    </row>
    <row r="1154" spans="1:12" x14ac:dyDescent="0.3">
      <c r="A1154" s="49">
        <v>1161</v>
      </c>
      <c r="B1154" s="50"/>
      <c r="D1154" s="21" t="e">
        <f>VLOOKUP('Reported Performance Table'!C1154,'Master List'!$B$22:$C$41,2,FALSE)</f>
        <v>#N/A</v>
      </c>
      <c r="E1154" t="e">
        <f>VLOOKUP('Reported Performance Table'!D1154,'Master List'!$B$45:$C$143,2,FALSE)</f>
        <v>#N/A</v>
      </c>
      <c r="F1154" t="e">
        <f>VLOOKUP('Reported Performance Table'!C1154,'Master List'!$B$22:$D$42,3,FALSE)</f>
        <v>#N/A</v>
      </c>
      <c r="G1154" s="94" t="e">
        <f>VLOOKUP('Reported Performance Table'!B1154,'Master List'!$B$11:$D$19,3,FALSE)</f>
        <v>#N/A</v>
      </c>
      <c r="H1154" t="e">
        <f t="shared" si="17"/>
        <v>#N/A</v>
      </c>
      <c r="I1154" t="e">
        <f>IF(VLOOKUP('Reported Performance Table'!D1154,'Master List'!$B$45:$D$143,3,FALSE)="","No",VLOOKUP('Reported Performance Table'!D1154,'Master List'!$B$45:$D$143,3,FALSE))</f>
        <v>#N/A</v>
      </c>
      <c r="J1154" s="169" t="str">
        <f>IF('Reported Performance Table'!D1154="","",
  IF('Reported Performance Table'!E1154="Yes",
   IF('Reported Performance Table'!F1154="Premium","Premium_LUNA_CCT","LUNA_CCT"),
   IF('Reported Performance Table'!B1154="Outdoor Luminaires",
    IF(OR('Reported Performance Table'!D1154="Fuel Pump Canopy Luminaires",'Reported Performance Table'!D1154="Sports Lighting"),
     IF('Reported Performance Table'!F1154="Premium","Premium_Sports_and_Fuel_Pump_CCT", "Sports_and_Fuel_Pump_CCT"),
     IF('Reported Performance Table'!F1154="Premium","Premium_Outdoor_CCT","Outdoor_CCT")),
    IF('Reported Performance Table'!F1154="Premium","Premium_CCT","Reported_CCT"))))</f>
        <v/>
      </c>
      <c r="K1154" t="str">
        <f>IF('Reported Performance Table'!D1154="","",IF(J1154="LUNA_CCT",VLOOKUP('Reported Performance Table'!D1154,'Master List'!$B$45:$E$143,4,FALSE),"Reported_BUG"))</f>
        <v/>
      </c>
      <c r="L1154" t="str">
        <f>IF('Reported Performance Table'!D1154="","",IF(AND('Reported Performance Table'!$E1154="Yes",OR('Reported Performance Table'!$D1154='Master List'!$B$45,'Reported Performance Table'!$D1154='Master List'!$B$46,'Reported Performance Table'!$D1154='Master List'!$B$47,'Reported Performance Table'!$D1154='Master List'!$B$49,'Reported Performance Table'!$D1154='Master List'!$B$51,'Reported Performance Table'!$D1154='Master List'!$B$115,'Reported Performance Table'!$D1154='Master List'!$B$118,'Reported Performance Table'!$D1154='Master List'!$B$142)),"LUNA_Dimming","Dimming_Capability_and_Range"))</f>
        <v/>
      </c>
    </row>
    <row r="1155" spans="1:12" x14ac:dyDescent="0.3">
      <c r="A1155" s="49">
        <v>1162</v>
      </c>
      <c r="B1155" s="50"/>
      <c r="D1155" s="21" t="e">
        <f>VLOOKUP('Reported Performance Table'!C1155,'Master List'!$B$22:$C$41,2,FALSE)</f>
        <v>#N/A</v>
      </c>
      <c r="E1155" t="e">
        <f>VLOOKUP('Reported Performance Table'!D1155,'Master List'!$B$45:$C$143,2,FALSE)</f>
        <v>#N/A</v>
      </c>
      <c r="F1155" t="e">
        <f>VLOOKUP('Reported Performance Table'!C1155,'Master List'!$B$22:$D$42,3,FALSE)</f>
        <v>#N/A</v>
      </c>
      <c r="G1155" s="94" t="e">
        <f>VLOOKUP('Reported Performance Table'!B1155,'Master List'!$B$11:$D$19,3,FALSE)</f>
        <v>#N/A</v>
      </c>
      <c r="H1155" t="e">
        <f t="shared" si="17"/>
        <v>#N/A</v>
      </c>
      <c r="I1155" t="e">
        <f>IF(VLOOKUP('Reported Performance Table'!D1155,'Master List'!$B$45:$D$143,3,FALSE)="","No",VLOOKUP('Reported Performance Table'!D1155,'Master List'!$B$45:$D$143,3,FALSE))</f>
        <v>#N/A</v>
      </c>
      <c r="J1155" s="169" t="str">
        <f>IF('Reported Performance Table'!D1155="","",
  IF('Reported Performance Table'!E1155="Yes",
   IF('Reported Performance Table'!F1155="Premium","Premium_LUNA_CCT","LUNA_CCT"),
   IF('Reported Performance Table'!B1155="Outdoor Luminaires",
    IF(OR('Reported Performance Table'!D1155="Fuel Pump Canopy Luminaires",'Reported Performance Table'!D1155="Sports Lighting"),
     IF('Reported Performance Table'!F1155="Premium","Premium_Sports_and_Fuel_Pump_CCT", "Sports_and_Fuel_Pump_CCT"),
     IF('Reported Performance Table'!F1155="Premium","Premium_Outdoor_CCT","Outdoor_CCT")),
    IF('Reported Performance Table'!F1155="Premium","Premium_CCT","Reported_CCT"))))</f>
        <v/>
      </c>
      <c r="K1155" t="str">
        <f>IF('Reported Performance Table'!D1155="","",IF(J1155="LUNA_CCT",VLOOKUP('Reported Performance Table'!D1155,'Master List'!$B$45:$E$143,4,FALSE),"Reported_BUG"))</f>
        <v/>
      </c>
      <c r="L1155" t="str">
        <f>IF('Reported Performance Table'!D1155="","",IF(AND('Reported Performance Table'!$E1155="Yes",OR('Reported Performance Table'!$D1155='Master List'!$B$45,'Reported Performance Table'!$D1155='Master List'!$B$46,'Reported Performance Table'!$D1155='Master List'!$B$47,'Reported Performance Table'!$D1155='Master List'!$B$49,'Reported Performance Table'!$D1155='Master List'!$B$51,'Reported Performance Table'!$D1155='Master List'!$B$115,'Reported Performance Table'!$D1155='Master List'!$B$118,'Reported Performance Table'!$D1155='Master List'!$B$142)),"LUNA_Dimming","Dimming_Capability_and_Range"))</f>
        <v/>
      </c>
    </row>
    <row r="1156" spans="1:12" x14ac:dyDescent="0.3">
      <c r="A1156" s="49">
        <v>1163</v>
      </c>
      <c r="B1156" s="50"/>
      <c r="D1156" s="21" t="e">
        <f>VLOOKUP('Reported Performance Table'!C1156,'Master List'!$B$22:$C$41,2,FALSE)</f>
        <v>#N/A</v>
      </c>
      <c r="E1156" t="e">
        <f>VLOOKUP('Reported Performance Table'!D1156,'Master List'!$B$45:$C$143,2,FALSE)</f>
        <v>#N/A</v>
      </c>
      <c r="F1156" t="e">
        <f>VLOOKUP('Reported Performance Table'!C1156,'Master List'!$B$22:$D$42,3,FALSE)</f>
        <v>#N/A</v>
      </c>
      <c r="G1156" s="94" t="e">
        <f>VLOOKUP('Reported Performance Table'!B1156,'Master List'!$B$11:$D$19,3,FALSE)</f>
        <v>#N/A</v>
      </c>
      <c r="H1156" t="e">
        <f t="shared" si="17"/>
        <v>#N/A</v>
      </c>
      <c r="I1156" t="e">
        <f>IF(VLOOKUP('Reported Performance Table'!D1156,'Master List'!$B$45:$D$143,3,FALSE)="","No",VLOOKUP('Reported Performance Table'!D1156,'Master List'!$B$45:$D$143,3,FALSE))</f>
        <v>#N/A</v>
      </c>
      <c r="J1156" s="169" t="str">
        <f>IF('Reported Performance Table'!D1156="","",
  IF('Reported Performance Table'!E1156="Yes",
   IF('Reported Performance Table'!F1156="Premium","Premium_LUNA_CCT","LUNA_CCT"),
   IF('Reported Performance Table'!B1156="Outdoor Luminaires",
    IF(OR('Reported Performance Table'!D1156="Fuel Pump Canopy Luminaires",'Reported Performance Table'!D1156="Sports Lighting"),
     IF('Reported Performance Table'!F1156="Premium","Premium_Sports_and_Fuel_Pump_CCT", "Sports_and_Fuel_Pump_CCT"),
     IF('Reported Performance Table'!F1156="Premium","Premium_Outdoor_CCT","Outdoor_CCT")),
    IF('Reported Performance Table'!F1156="Premium","Premium_CCT","Reported_CCT"))))</f>
        <v/>
      </c>
      <c r="K1156" t="str">
        <f>IF('Reported Performance Table'!D1156="","",IF(J1156="LUNA_CCT",VLOOKUP('Reported Performance Table'!D1156,'Master List'!$B$45:$E$143,4,FALSE),"Reported_BUG"))</f>
        <v/>
      </c>
      <c r="L1156" t="str">
        <f>IF('Reported Performance Table'!D1156="","",IF(AND('Reported Performance Table'!$E1156="Yes",OR('Reported Performance Table'!$D1156='Master List'!$B$45,'Reported Performance Table'!$D1156='Master List'!$B$46,'Reported Performance Table'!$D1156='Master List'!$B$47,'Reported Performance Table'!$D1156='Master List'!$B$49,'Reported Performance Table'!$D1156='Master List'!$B$51,'Reported Performance Table'!$D1156='Master List'!$B$115,'Reported Performance Table'!$D1156='Master List'!$B$118,'Reported Performance Table'!$D1156='Master List'!$B$142)),"LUNA_Dimming","Dimming_Capability_and_Range"))</f>
        <v/>
      </c>
    </row>
    <row r="1157" spans="1:12" x14ac:dyDescent="0.3">
      <c r="A1157" s="49">
        <v>1164</v>
      </c>
      <c r="B1157" s="50"/>
      <c r="D1157" s="21" t="e">
        <f>VLOOKUP('Reported Performance Table'!C1157,'Master List'!$B$22:$C$41,2,FALSE)</f>
        <v>#N/A</v>
      </c>
      <c r="E1157" t="e">
        <f>VLOOKUP('Reported Performance Table'!D1157,'Master List'!$B$45:$C$143,2,FALSE)</f>
        <v>#N/A</v>
      </c>
      <c r="F1157" t="e">
        <f>VLOOKUP('Reported Performance Table'!C1157,'Master List'!$B$22:$D$42,3,FALSE)</f>
        <v>#N/A</v>
      </c>
      <c r="G1157" s="94" t="e">
        <f>VLOOKUP('Reported Performance Table'!B1157,'Master List'!$B$11:$D$19,3,FALSE)</f>
        <v>#N/A</v>
      </c>
      <c r="H1157" t="e">
        <f t="shared" si="17"/>
        <v>#N/A</v>
      </c>
      <c r="I1157" t="e">
        <f>IF(VLOOKUP('Reported Performance Table'!D1157,'Master List'!$B$45:$D$143,3,FALSE)="","No",VLOOKUP('Reported Performance Table'!D1157,'Master List'!$B$45:$D$143,3,FALSE))</f>
        <v>#N/A</v>
      </c>
      <c r="J1157" s="169" t="str">
        <f>IF('Reported Performance Table'!D1157="","",
  IF('Reported Performance Table'!E1157="Yes",
   IF('Reported Performance Table'!F1157="Premium","Premium_LUNA_CCT","LUNA_CCT"),
   IF('Reported Performance Table'!B1157="Outdoor Luminaires",
    IF(OR('Reported Performance Table'!D1157="Fuel Pump Canopy Luminaires",'Reported Performance Table'!D1157="Sports Lighting"),
     IF('Reported Performance Table'!F1157="Premium","Premium_Sports_and_Fuel_Pump_CCT", "Sports_and_Fuel_Pump_CCT"),
     IF('Reported Performance Table'!F1157="Premium","Premium_Outdoor_CCT","Outdoor_CCT")),
    IF('Reported Performance Table'!F1157="Premium","Premium_CCT","Reported_CCT"))))</f>
        <v/>
      </c>
      <c r="K1157" t="str">
        <f>IF('Reported Performance Table'!D1157="","",IF(J1157="LUNA_CCT",VLOOKUP('Reported Performance Table'!D1157,'Master List'!$B$45:$E$143,4,FALSE),"Reported_BUG"))</f>
        <v/>
      </c>
      <c r="L1157" t="str">
        <f>IF('Reported Performance Table'!D1157="","",IF(AND('Reported Performance Table'!$E1157="Yes",OR('Reported Performance Table'!$D1157='Master List'!$B$45,'Reported Performance Table'!$D1157='Master List'!$B$46,'Reported Performance Table'!$D1157='Master List'!$B$47,'Reported Performance Table'!$D1157='Master List'!$B$49,'Reported Performance Table'!$D1157='Master List'!$B$51,'Reported Performance Table'!$D1157='Master List'!$B$115,'Reported Performance Table'!$D1157='Master List'!$B$118,'Reported Performance Table'!$D1157='Master List'!$B$142)),"LUNA_Dimming","Dimming_Capability_and_Range"))</f>
        <v/>
      </c>
    </row>
    <row r="1158" spans="1:12" x14ac:dyDescent="0.3">
      <c r="A1158" s="49">
        <v>1165</v>
      </c>
      <c r="B1158" s="50"/>
      <c r="D1158" s="21" t="e">
        <f>VLOOKUP('Reported Performance Table'!C1158,'Master List'!$B$22:$C$41,2,FALSE)</f>
        <v>#N/A</v>
      </c>
      <c r="E1158" t="e">
        <f>VLOOKUP('Reported Performance Table'!D1158,'Master List'!$B$45:$C$143,2,FALSE)</f>
        <v>#N/A</v>
      </c>
      <c r="F1158" t="e">
        <f>VLOOKUP('Reported Performance Table'!C1158,'Master List'!$B$22:$D$42,3,FALSE)</f>
        <v>#N/A</v>
      </c>
      <c r="G1158" s="94" t="e">
        <f>VLOOKUP('Reported Performance Table'!B1158,'Master List'!$B$11:$D$19,3,FALSE)</f>
        <v>#N/A</v>
      </c>
      <c r="H1158" t="e">
        <f t="shared" si="17"/>
        <v>#N/A</v>
      </c>
      <c r="I1158" t="e">
        <f>IF(VLOOKUP('Reported Performance Table'!D1158,'Master List'!$B$45:$D$143,3,FALSE)="","No",VLOOKUP('Reported Performance Table'!D1158,'Master List'!$B$45:$D$143,3,FALSE))</f>
        <v>#N/A</v>
      </c>
      <c r="J1158" s="169" t="str">
        <f>IF('Reported Performance Table'!D1158="","",
  IF('Reported Performance Table'!E1158="Yes",
   IF('Reported Performance Table'!F1158="Premium","Premium_LUNA_CCT","LUNA_CCT"),
   IF('Reported Performance Table'!B1158="Outdoor Luminaires",
    IF(OR('Reported Performance Table'!D1158="Fuel Pump Canopy Luminaires",'Reported Performance Table'!D1158="Sports Lighting"),
     IF('Reported Performance Table'!F1158="Premium","Premium_Sports_and_Fuel_Pump_CCT", "Sports_and_Fuel_Pump_CCT"),
     IF('Reported Performance Table'!F1158="Premium","Premium_Outdoor_CCT","Outdoor_CCT")),
    IF('Reported Performance Table'!F1158="Premium","Premium_CCT","Reported_CCT"))))</f>
        <v/>
      </c>
      <c r="K1158" t="str">
        <f>IF('Reported Performance Table'!D1158="","",IF(J1158="LUNA_CCT",VLOOKUP('Reported Performance Table'!D1158,'Master List'!$B$45:$E$143,4,FALSE),"Reported_BUG"))</f>
        <v/>
      </c>
      <c r="L1158" t="str">
        <f>IF('Reported Performance Table'!D1158="","",IF(AND('Reported Performance Table'!$E1158="Yes",OR('Reported Performance Table'!$D1158='Master List'!$B$45,'Reported Performance Table'!$D1158='Master List'!$B$46,'Reported Performance Table'!$D1158='Master List'!$B$47,'Reported Performance Table'!$D1158='Master List'!$B$49,'Reported Performance Table'!$D1158='Master List'!$B$51,'Reported Performance Table'!$D1158='Master List'!$B$115,'Reported Performance Table'!$D1158='Master List'!$B$118,'Reported Performance Table'!$D1158='Master List'!$B$142)),"LUNA_Dimming","Dimming_Capability_and_Range"))</f>
        <v/>
      </c>
    </row>
    <row r="1159" spans="1:12" x14ac:dyDescent="0.3">
      <c r="A1159" s="49">
        <v>1166</v>
      </c>
      <c r="B1159" s="50"/>
      <c r="D1159" s="21" t="e">
        <f>VLOOKUP('Reported Performance Table'!C1159,'Master List'!$B$22:$C$41,2,FALSE)</f>
        <v>#N/A</v>
      </c>
      <c r="E1159" t="e">
        <f>VLOOKUP('Reported Performance Table'!D1159,'Master List'!$B$45:$C$143,2,FALSE)</f>
        <v>#N/A</v>
      </c>
      <c r="F1159" t="e">
        <f>VLOOKUP('Reported Performance Table'!C1159,'Master List'!$B$22:$D$42,3,FALSE)</f>
        <v>#N/A</v>
      </c>
      <c r="G1159" s="94" t="e">
        <f>VLOOKUP('Reported Performance Table'!B1159,'Master List'!$B$11:$D$19,3,FALSE)</f>
        <v>#N/A</v>
      </c>
      <c r="H1159" t="e">
        <f t="shared" si="17"/>
        <v>#N/A</v>
      </c>
      <c r="I1159" t="e">
        <f>IF(VLOOKUP('Reported Performance Table'!D1159,'Master List'!$B$45:$D$143,3,FALSE)="","No",VLOOKUP('Reported Performance Table'!D1159,'Master List'!$B$45:$D$143,3,FALSE))</f>
        <v>#N/A</v>
      </c>
      <c r="J1159" s="169" t="str">
        <f>IF('Reported Performance Table'!D1159="","",
  IF('Reported Performance Table'!E1159="Yes",
   IF('Reported Performance Table'!F1159="Premium","Premium_LUNA_CCT","LUNA_CCT"),
   IF('Reported Performance Table'!B1159="Outdoor Luminaires",
    IF(OR('Reported Performance Table'!D1159="Fuel Pump Canopy Luminaires",'Reported Performance Table'!D1159="Sports Lighting"),
     IF('Reported Performance Table'!F1159="Premium","Premium_Sports_and_Fuel_Pump_CCT", "Sports_and_Fuel_Pump_CCT"),
     IF('Reported Performance Table'!F1159="Premium","Premium_Outdoor_CCT","Outdoor_CCT")),
    IF('Reported Performance Table'!F1159="Premium","Premium_CCT","Reported_CCT"))))</f>
        <v/>
      </c>
      <c r="K1159" t="str">
        <f>IF('Reported Performance Table'!D1159="","",IF(J1159="LUNA_CCT",VLOOKUP('Reported Performance Table'!D1159,'Master List'!$B$45:$E$143,4,FALSE),"Reported_BUG"))</f>
        <v/>
      </c>
      <c r="L1159" t="str">
        <f>IF('Reported Performance Table'!D1159="","",IF(AND('Reported Performance Table'!$E1159="Yes",OR('Reported Performance Table'!$D1159='Master List'!$B$45,'Reported Performance Table'!$D1159='Master List'!$B$46,'Reported Performance Table'!$D1159='Master List'!$B$47,'Reported Performance Table'!$D1159='Master List'!$B$49,'Reported Performance Table'!$D1159='Master List'!$B$51,'Reported Performance Table'!$D1159='Master List'!$B$115,'Reported Performance Table'!$D1159='Master List'!$B$118,'Reported Performance Table'!$D1159='Master List'!$B$142)),"LUNA_Dimming","Dimming_Capability_and_Range"))</f>
        <v/>
      </c>
    </row>
    <row r="1160" spans="1:12" x14ac:dyDescent="0.3">
      <c r="A1160" s="49">
        <v>1167</v>
      </c>
      <c r="B1160" s="50"/>
      <c r="D1160" s="21" t="e">
        <f>VLOOKUP('Reported Performance Table'!C1160,'Master List'!$B$22:$C$41,2,FALSE)</f>
        <v>#N/A</v>
      </c>
      <c r="E1160" t="e">
        <f>VLOOKUP('Reported Performance Table'!D1160,'Master List'!$B$45:$C$143,2,FALSE)</f>
        <v>#N/A</v>
      </c>
      <c r="F1160" t="e">
        <f>VLOOKUP('Reported Performance Table'!C1160,'Master List'!$B$22:$D$42,3,FALSE)</f>
        <v>#N/A</v>
      </c>
      <c r="G1160" s="94" t="e">
        <f>VLOOKUP('Reported Performance Table'!B1160,'Master List'!$B$11:$D$19,3,FALSE)</f>
        <v>#N/A</v>
      </c>
      <c r="H1160" t="e">
        <f t="shared" si="17"/>
        <v>#N/A</v>
      </c>
      <c r="I1160" t="e">
        <f>IF(VLOOKUP('Reported Performance Table'!D1160,'Master List'!$B$45:$D$143,3,FALSE)="","No",VLOOKUP('Reported Performance Table'!D1160,'Master List'!$B$45:$D$143,3,FALSE))</f>
        <v>#N/A</v>
      </c>
      <c r="J1160" s="169" t="str">
        <f>IF('Reported Performance Table'!D1160="","",
  IF('Reported Performance Table'!E1160="Yes",
   IF('Reported Performance Table'!F1160="Premium","Premium_LUNA_CCT","LUNA_CCT"),
   IF('Reported Performance Table'!B1160="Outdoor Luminaires",
    IF(OR('Reported Performance Table'!D1160="Fuel Pump Canopy Luminaires",'Reported Performance Table'!D1160="Sports Lighting"),
     IF('Reported Performance Table'!F1160="Premium","Premium_Sports_and_Fuel_Pump_CCT", "Sports_and_Fuel_Pump_CCT"),
     IF('Reported Performance Table'!F1160="Premium","Premium_Outdoor_CCT","Outdoor_CCT")),
    IF('Reported Performance Table'!F1160="Premium","Premium_CCT","Reported_CCT"))))</f>
        <v/>
      </c>
      <c r="K1160" t="str">
        <f>IF('Reported Performance Table'!D1160="","",IF(J1160="LUNA_CCT",VLOOKUP('Reported Performance Table'!D1160,'Master List'!$B$45:$E$143,4,FALSE),"Reported_BUG"))</f>
        <v/>
      </c>
      <c r="L1160" t="str">
        <f>IF('Reported Performance Table'!D1160="","",IF(AND('Reported Performance Table'!$E1160="Yes",OR('Reported Performance Table'!$D1160='Master List'!$B$45,'Reported Performance Table'!$D1160='Master List'!$B$46,'Reported Performance Table'!$D1160='Master List'!$B$47,'Reported Performance Table'!$D1160='Master List'!$B$49,'Reported Performance Table'!$D1160='Master List'!$B$51,'Reported Performance Table'!$D1160='Master List'!$B$115,'Reported Performance Table'!$D1160='Master List'!$B$118,'Reported Performance Table'!$D1160='Master List'!$B$142)),"LUNA_Dimming","Dimming_Capability_and_Range"))</f>
        <v/>
      </c>
    </row>
    <row r="1161" spans="1:12" x14ac:dyDescent="0.3">
      <c r="A1161" s="49">
        <v>1168</v>
      </c>
      <c r="B1161" s="50"/>
      <c r="D1161" s="21" t="e">
        <f>VLOOKUP('Reported Performance Table'!C1161,'Master List'!$B$22:$C$41,2,FALSE)</f>
        <v>#N/A</v>
      </c>
      <c r="E1161" t="e">
        <f>VLOOKUP('Reported Performance Table'!D1161,'Master List'!$B$45:$C$143,2,FALSE)</f>
        <v>#N/A</v>
      </c>
      <c r="F1161" t="e">
        <f>VLOOKUP('Reported Performance Table'!C1161,'Master List'!$B$22:$D$42,3,FALSE)</f>
        <v>#N/A</v>
      </c>
      <c r="G1161" s="94" t="e">
        <f>VLOOKUP('Reported Performance Table'!B1161,'Master List'!$B$11:$D$19,3,FALSE)</f>
        <v>#N/A</v>
      </c>
      <c r="H1161" t="e">
        <f t="shared" si="17"/>
        <v>#N/A</v>
      </c>
      <c r="I1161" t="e">
        <f>IF(VLOOKUP('Reported Performance Table'!D1161,'Master List'!$B$45:$D$143,3,FALSE)="","No",VLOOKUP('Reported Performance Table'!D1161,'Master List'!$B$45:$D$143,3,FALSE))</f>
        <v>#N/A</v>
      </c>
      <c r="J1161" s="169" t="str">
        <f>IF('Reported Performance Table'!D1161="","",
  IF('Reported Performance Table'!E1161="Yes",
   IF('Reported Performance Table'!F1161="Premium","Premium_LUNA_CCT","LUNA_CCT"),
   IF('Reported Performance Table'!B1161="Outdoor Luminaires",
    IF(OR('Reported Performance Table'!D1161="Fuel Pump Canopy Luminaires",'Reported Performance Table'!D1161="Sports Lighting"),
     IF('Reported Performance Table'!F1161="Premium","Premium_Sports_and_Fuel_Pump_CCT", "Sports_and_Fuel_Pump_CCT"),
     IF('Reported Performance Table'!F1161="Premium","Premium_Outdoor_CCT","Outdoor_CCT")),
    IF('Reported Performance Table'!F1161="Premium","Premium_CCT","Reported_CCT"))))</f>
        <v/>
      </c>
      <c r="K1161" t="str">
        <f>IF('Reported Performance Table'!D1161="","",IF(J1161="LUNA_CCT",VLOOKUP('Reported Performance Table'!D1161,'Master List'!$B$45:$E$143,4,FALSE),"Reported_BUG"))</f>
        <v/>
      </c>
      <c r="L1161" t="str">
        <f>IF('Reported Performance Table'!D1161="","",IF(AND('Reported Performance Table'!$E1161="Yes",OR('Reported Performance Table'!$D1161='Master List'!$B$45,'Reported Performance Table'!$D1161='Master List'!$B$46,'Reported Performance Table'!$D1161='Master List'!$B$47,'Reported Performance Table'!$D1161='Master List'!$B$49,'Reported Performance Table'!$D1161='Master List'!$B$51,'Reported Performance Table'!$D1161='Master List'!$B$115,'Reported Performance Table'!$D1161='Master List'!$B$118,'Reported Performance Table'!$D1161='Master List'!$B$142)),"LUNA_Dimming","Dimming_Capability_and_Range"))</f>
        <v/>
      </c>
    </row>
    <row r="1162" spans="1:12" x14ac:dyDescent="0.3">
      <c r="A1162" s="49">
        <v>1169</v>
      </c>
      <c r="B1162" s="50"/>
      <c r="D1162" s="21" t="e">
        <f>VLOOKUP('Reported Performance Table'!C1162,'Master List'!$B$22:$C$41,2,FALSE)</f>
        <v>#N/A</v>
      </c>
      <c r="E1162" t="e">
        <f>VLOOKUP('Reported Performance Table'!D1162,'Master List'!$B$45:$C$143,2,FALSE)</f>
        <v>#N/A</v>
      </c>
      <c r="F1162" t="e">
        <f>VLOOKUP('Reported Performance Table'!C1162,'Master List'!$B$22:$D$42,3,FALSE)</f>
        <v>#N/A</v>
      </c>
      <c r="G1162" s="94" t="e">
        <f>VLOOKUP('Reported Performance Table'!B1162,'Master List'!$B$11:$D$19,3,FALSE)</f>
        <v>#N/A</v>
      </c>
      <c r="H1162" t="e">
        <f t="shared" si="17"/>
        <v>#N/A</v>
      </c>
      <c r="I1162" t="e">
        <f>IF(VLOOKUP('Reported Performance Table'!D1162,'Master List'!$B$45:$D$143,3,FALSE)="","No",VLOOKUP('Reported Performance Table'!D1162,'Master List'!$B$45:$D$143,3,FALSE))</f>
        <v>#N/A</v>
      </c>
      <c r="J1162" s="169" t="str">
        <f>IF('Reported Performance Table'!D1162="","",
  IF('Reported Performance Table'!E1162="Yes",
   IF('Reported Performance Table'!F1162="Premium","Premium_LUNA_CCT","LUNA_CCT"),
   IF('Reported Performance Table'!B1162="Outdoor Luminaires",
    IF(OR('Reported Performance Table'!D1162="Fuel Pump Canopy Luminaires",'Reported Performance Table'!D1162="Sports Lighting"),
     IF('Reported Performance Table'!F1162="Premium","Premium_Sports_and_Fuel_Pump_CCT", "Sports_and_Fuel_Pump_CCT"),
     IF('Reported Performance Table'!F1162="Premium","Premium_Outdoor_CCT","Outdoor_CCT")),
    IF('Reported Performance Table'!F1162="Premium","Premium_CCT","Reported_CCT"))))</f>
        <v/>
      </c>
      <c r="K1162" t="str">
        <f>IF('Reported Performance Table'!D1162="","",IF(J1162="LUNA_CCT",VLOOKUP('Reported Performance Table'!D1162,'Master List'!$B$45:$E$143,4,FALSE),"Reported_BUG"))</f>
        <v/>
      </c>
      <c r="L1162" t="str">
        <f>IF('Reported Performance Table'!D1162="","",IF(AND('Reported Performance Table'!$E1162="Yes",OR('Reported Performance Table'!$D1162='Master List'!$B$45,'Reported Performance Table'!$D1162='Master List'!$B$46,'Reported Performance Table'!$D1162='Master List'!$B$47,'Reported Performance Table'!$D1162='Master List'!$B$49,'Reported Performance Table'!$D1162='Master List'!$B$51,'Reported Performance Table'!$D1162='Master List'!$B$115,'Reported Performance Table'!$D1162='Master List'!$B$118,'Reported Performance Table'!$D1162='Master List'!$B$142)),"LUNA_Dimming","Dimming_Capability_and_Range"))</f>
        <v/>
      </c>
    </row>
    <row r="1163" spans="1:12" x14ac:dyDescent="0.3">
      <c r="A1163" s="49">
        <v>1170</v>
      </c>
      <c r="B1163" s="50"/>
      <c r="D1163" s="21" t="e">
        <f>VLOOKUP('Reported Performance Table'!C1163,'Master List'!$B$22:$C$41,2,FALSE)</f>
        <v>#N/A</v>
      </c>
      <c r="E1163" t="e">
        <f>VLOOKUP('Reported Performance Table'!D1163,'Master List'!$B$45:$C$143,2,FALSE)</f>
        <v>#N/A</v>
      </c>
      <c r="F1163" t="e">
        <f>VLOOKUP('Reported Performance Table'!C1163,'Master List'!$B$22:$D$42,3,FALSE)</f>
        <v>#N/A</v>
      </c>
      <c r="G1163" s="94" t="e">
        <f>VLOOKUP('Reported Performance Table'!B1163,'Master List'!$B$11:$D$19,3,FALSE)</f>
        <v>#N/A</v>
      </c>
      <c r="H1163" t="e">
        <f t="shared" ref="H1163:H1226" si="18">CONCATENATE(F1163,G1163)</f>
        <v>#N/A</v>
      </c>
      <c r="I1163" t="e">
        <f>IF(VLOOKUP('Reported Performance Table'!D1163,'Master List'!$B$45:$D$143,3,FALSE)="","No",VLOOKUP('Reported Performance Table'!D1163,'Master List'!$B$45:$D$143,3,FALSE))</f>
        <v>#N/A</v>
      </c>
      <c r="J1163" s="169" t="str">
        <f>IF('Reported Performance Table'!D1163="","",
  IF('Reported Performance Table'!E1163="Yes",
   IF('Reported Performance Table'!F1163="Premium","Premium_LUNA_CCT","LUNA_CCT"),
   IF('Reported Performance Table'!B1163="Outdoor Luminaires",
    IF(OR('Reported Performance Table'!D1163="Fuel Pump Canopy Luminaires",'Reported Performance Table'!D1163="Sports Lighting"),
     IF('Reported Performance Table'!F1163="Premium","Premium_Sports_and_Fuel_Pump_CCT", "Sports_and_Fuel_Pump_CCT"),
     IF('Reported Performance Table'!F1163="Premium","Premium_Outdoor_CCT","Outdoor_CCT")),
    IF('Reported Performance Table'!F1163="Premium","Premium_CCT","Reported_CCT"))))</f>
        <v/>
      </c>
      <c r="K1163" t="str">
        <f>IF('Reported Performance Table'!D1163="","",IF(J1163="LUNA_CCT",VLOOKUP('Reported Performance Table'!D1163,'Master List'!$B$45:$E$143,4,FALSE),"Reported_BUG"))</f>
        <v/>
      </c>
      <c r="L1163" t="str">
        <f>IF('Reported Performance Table'!D1163="","",IF(AND('Reported Performance Table'!$E1163="Yes",OR('Reported Performance Table'!$D1163='Master List'!$B$45,'Reported Performance Table'!$D1163='Master List'!$B$46,'Reported Performance Table'!$D1163='Master List'!$B$47,'Reported Performance Table'!$D1163='Master List'!$B$49,'Reported Performance Table'!$D1163='Master List'!$B$51,'Reported Performance Table'!$D1163='Master List'!$B$115,'Reported Performance Table'!$D1163='Master List'!$B$118,'Reported Performance Table'!$D1163='Master List'!$B$142)),"LUNA_Dimming","Dimming_Capability_and_Range"))</f>
        <v/>
      </c>
    </row>
    <row r="1164" spans="1:12" x14ac:dyDescent="0.3">
      <c r="A1164" s="49">
        <v>1171</v>
      </c>
      <c r="B1164" s="50"/>
      <c r="D1164" s="21" t="e">
        <f>VLOOKUP('Reported Performance Table'!C1164,'Master List'!$B$22:$C$41,2,FALSE)</f>
        <v>#N/A</v>
      </c>
      <c r="E1164" t="e">
        <f>VLOOKUP('Reported Performance Table'!D1164,'Master List'!$B$45:$C$143,2,FALSE)</f>
        <v>#N/A</v>
      </c>
      <c r="F1164" t="e">
        <f>VLOOKUP('Reported Performance Table'!C1164,'Master List'!$B$22:$D$42,3,FALSE)</f>
        <v>#N/A</v>
      </c>
      <c r="G1164" s="94" t="e">
        <f>VLOOKUP('Reported Performance Table'!B1164,'Master List'!$B$11:$D$19,3,FALSE)</f>
        <v>#N/A</v>
      </c>
      <c r="H1164" t="e">
        <f t="shared" si="18"/>
        <v>#N/A</v>
      </c>
      <c r="I1164" t="e">
        <f>IF(VLOOKUP('Reported Performance Table'!D1164,'Master List'!$B$45:$D$143,3,FALSE)="","No",VLOOKUP('Reported Performance Table'!D1164,'Master List'!$B$45:$D$143,3,FALSE))</f>
        <v>#N/A</v>
      </c>
      <c r="J1164" s="169" t="str">
        <f>IF('Reported Performance Table'!D1164="","",
  IF('Reported Performance Table'!E1164="Yes",
   IF('Reported Performance Table'!F1164="Premium","Premium_LUNA_CCT","LUNA_CCT"),
   IF('Reported Performance Table'!B1164="Outdoor Luminaires",
    IF(OR('Reported Performance Table'!D1164="Fuel Pump Canopy Luminaires",'Reported Performance Table'!D1164="Sports Lighting"),
     IF('Reported Performance Table'!F1164="Premium","Premium_Sports_and_Fuel_Pump_CCT", "Sports_and_Fuel_Pump_CCT"),
     IF('Reported Performance Table'!F1164="Premium","Premium_Outdoor_CCT","Outdoor_CCT")),
    IF('Reported Performance Table'!F1164="Premium","Premium_CCT","Reported_CCT"))))</f>
        <v/>
      </c>
      <c r="K1164" t="str">
        <f>IF('Reported Performance Table'!D1164="","",IF(J1164="LUNA_CCT",VLOOKUP('Reported Performance Table'!D1164,'Master List'!$B$45:$E$143,4,FALSE),"Reported_BUG"))</f>
        <v/>
      </c>
      <c r="L1164" t="str">
        <f>IF('Reported Performance Table'!D1164="","",IF(AND('Reported Performance Table'!$E1164="Yes",OR('Reported Performance Table'!$D1164='Master List'!$B$45,'Reported Performance Table'!$D1164='Master List'!$B$46,'Reported Performance Table'!$D1164='Master List'!$B$47,'Reported Performance Table'!$D1164='Master List'!$B$49,'Reported Performance Table'!$D1164='Master List'!$B$51,'Reported Performance Table'!$D1164='Master List'!$B$115,'Reported Performance Table'!$D1164='Master List'!$B$118,'Reported Performance Table'!$D1164='Master List'!$B$142)),"LUNA_Dimming","Dimming_Capability_and_Range"))</f>
        <v/>
      </c>
    </row>
    <row r="1165" spans="1:12" x14ac:dyDescent="0.3">
      <c r="A1165" s="49">
        <v>1172</v>
      </c>
      <c r="B1165" s="50"/>
      <c r="D1165" s="21" t="e">
        <f>VLOOKUP('Reported Performance Table'!C1165,'Master List'!$B$22:$C$41,2,FALSE)</f>
        <v>#N/A</v>
      </c>
      <c r="E1165" t="e">
        <f>VLOOKUP('Reported Performance Table'!D1165,'Master List'!$B$45:$C$143,2,FALSE)</f>
        <v>#N/A</v>
      </c>
      <c r="F1165" t="e">
        <f>VLOOKUP('Reported Performance Table'!C1165,'Master List'!$B$22:$D$42,3,FALSE)</f>
        <v>#N/A</v>
      </c>
      <c r="G1165" s="94" t="e">
        <f>VLOOKUP('Reported Performance Table'!B1165,'Master List'!$B$11:$D$19,3,FALSE)</f>
        <v>#N/A</v>
      </c>
      <c r="H1165" t="e">
        <f t="shared" si="18"/>
        <v>#N/A</v>
      </c>
      <c r="I1165" t="e">
        <f>IF(VLOOKUP('Reported Performance Table'!D1165,'Master List'!$B$45:$D$143,3,FALSE)="","No",VLOOKUP('Reported Performance Table'!D1165,'Master List'!$B$45:$D$143,3,FALSE))</f>
        <v>#N/A</v>
      </c>
      <c r="J1165" s="169" t="str">
        <f>IF('Reported Performance Table'!D1165="","",
  IF('Reported Performance Table'!E1165="Yes",
   IF('Reported Performance Table'!F1165="Premium","Premium_LUNA_CCT","LUNA_CCT"),
   IF('Reported Performance Table'!B1165="Outdoor Luminaires",
    IF(OR('Reported Performance Table'!D1165="Fuel Pump Canopy Luminaires",'Reported Performance Table'!D1165="Sports Lighting"),
     IF('Reported Performance Table'!F1165="Premium","Premium_Sports_and_Fuel_Pump_CCT", "Sports_and_Fuel_Pump_CCT"),
     IF('Reported Performance Table'!F1165="Premium","Premium_Outdoor_CCT","Outdoor_CCT")),
    IF('Reported Performance Table'!F1165="Premium","Premium_CCT","Reported_CCT"))))</f>
        <v/>
      </c>
      <c r="K1165" t="str">
        <f>IF('Reported Performance Table'!D1165="","",IF(J1165="LUNA_CCT",VLOOKUP('Reported Performance Table'!D1165,'Master List'!$B$45:$E$143,4,FALSE),"Reported_BUG"))</f>
        <v/>
      </c>
      <c r="L1165" t="str">
        <f>IF('Reported Performance Table'!D1165="","",IF(AND('Reported Performance Table'!$E1165="Yes",OR('Reported Performance Table'!$D1165='Master List'!$B$45,'Reported Performance Table'!$D1165='Master List'!$B$46,'Reported Performance Table'!$D1165='Master List'!$B$47,'Reported Performance Table'!$D1165='Master List'!$B$49,'Reported Performance Table'!$D1165='Master List'!$B$51,'Reported Performance Table'!$D1165='Master List'!$B$115,'Reported Performance Table'!$D1165='Master List'!$B$118,'Reported Performance Table'!$D1165='Master List'!$B$142)),"LUNA_Dimming","Dimming_Capability_and_Range"))</f>
        <v/>
      </c>
    </row>
    <row r="1166" spans="1:12" x14ac:dyDescent="0.3">
      <c r="A1166" s="49">
        <v>1173</v>
      </c>
      <c r="B1166" s="50"/>
      <c r="D1166" s="21" t="e">
        <f>VLOOKUP('Reported Performance Table'!C1166,'Master List'!$B$22:$C$41,2,FALSE)</f>
        <v>#N/A</v>
      </c>
      <c r="E1166" t="e">
        <f>VLOOKUP('Reported Performance Table'!D1166,'Master List'!$B$45:$C$143,2,FALSE)</f>
        <v>#N/A</v>
      </c>
      <c r="F1166" t="e">
        <f>VLOOKUP('Reported Performance Table'!C1166,'Master List'!$B$22:$D$42,3,FALSE)</f>
        <v>#N/A</v>
      </c>
      <c r="G1166" s="94" t="e">
        <f>VLOOKUP('Reported Performance Table'!B1166,'Master List'!$B$11:$D$19,3,FALSE)</f>
        <v>#N/A</v>
      </c>
      <c r="H1166" t="e">
        <f t="shared" si="18"/>
        <v>#N/A</v>
      </c>
      <c r="I1166" t="e">
        <f>IF(VLOOKUP('Reported Performance Table'!D1166,'Master List'!$B$45:$D$143,3,FALSE)="","No",VLOOKUP('Reported Performance Table'!D1166,'Master List'!$B$45:$D$143,3,FALSE))</f>
        <v>#N/A</v>
      </c>
      <c r="J1166" s="169" t="str">
        <f>IF('Reported Performance Table'!D1166="","",
  IF('Reported Performance Table'!E1166="Yes",
   IF('Reported Performance Table'!F1166="Premium","Premium_LUNA_CCT","LUNA_CCT"),
   IF('Reported Performance Table'!B1166="Outdoor Luminaires",
    IF(OR('Reported Performance Table'!D1166="Fuel Pump Canopy Luminaires",'Reported Performance Table'!D1166="Sports Lighting"),
     IF('Reported Performance Table'!F1166="Premium","Premium_Sports_and_Fuel_Pump_CCT", "Sports_and_Fuel_Pump_CCT"),
     IF('Reported Performance Table'!F1166="Premium","Premium_Outdoor_CCT","Outdoor_CCT")),
    IF('Reported Performance Table'!F1166="Premium","Premium_CCT","Reported_CCT"))))</f>
        <v/>
      </c>
      <c r="K1166" t="str">
        <f>IF('Reported Performance Table'!D1166="","",IF(J1166="LUNA_CCT",VLOOKUP('Reported Performance Table'!D1166,'Master List'!$B$45:$E$143,4,FALSE),"Reported_BUG"))</f>
        <v/>
      </c>
      <c r="L1166" t="str">
        <f>IF('Reported Performance Table'!D1166="","",IF(AND('Reported Performance Table'!$E1166="Yes",OR('Reported Performance Table'!$D1166='Master List'!$B$45,'Reported Performance Table'!$D1166='Master List'!$B$46,'Reported Performance Table'!$D1166='Master List'!$B$47,'Reported Performance Table'!$D1166='Master List'!$B$49,'Reported Performance Table'!$D1166='Master List'!$B$51,'Reported Performance Table'!$D1166='Master List'!$B$115,'Reported Performance Table'!$D1166='Master List'!$B$118,'Reported Performance Table'!$D1166='Master List'!$B$142)),"LUNA_Dimming","Dimming_Capability_and_Range"))</f>
        <v/>
      </c>
    </row>
    <row r="1167" spans="1:12" x14ac:dyDescent="0.3">
      <c r="A1167" s="49">
        <v>1174</v>
      </c>
      <c r="B1167" s="50"/>
      <c r="D1167" s="21" t="e">
        <f>VLOOKUP('Reported Performance Table'!C1167,'Master List'!$B$22:$C$41,2,FALSE)</f>
        <v>#N/A</v>
      </c>
      <c r="E1167" t="e">
        <f>VLOOKUP('Reported Performance Table'!D1167,'Master List'!$B$45:$C$143,2,FALSE)</f>
        <v>#N/A</v>
      </c>
      <c r="F1167" t="e">
        <f>VLOOKUP('Reported Performance Table'!C1167,'Master List'!$B$22:$D$42,3,FALSE)</f>
        <v>#N/A</v>
      </c>
      <c r="G1167" s="94" t="e">
        <f>VLOOKUP('Reported Performance Table'!B1167,'Master List'!$B$11:$D$19,3,FALSE)</f>
        <v>#N/A</v>
      </c>
      <c r="H1167" t="e">
        <f t="shared" si="18"/>
        <v>#N/A</v>
      </c>
      <c r="I1167" t="e">
        <f>IF(VLOOKUP('Reported Performance Table'!D1167,'Master List'!$B$45:$D$143,3,FALSE)="","No",VLOOKUP('Reported Performance Table'!D1167,'Master List'!$B$45:$D$143,3,FALSE))</f>
        <v>#N/A</v>
      </c>
      <c r="J1167" s="169" t="str">
        <f>IF('Reported Performance Table'!D1167="","",
  IF('Reported Performance Table'!E1167="Yes",
   IF('Reported Performance Table'!F1167="Premium","Premium_LUNA_CCT","LUNA_CCT"),
   IF('Reported Performance Table'!B1167="Outdoor Luminaires",
    IF(OR('Reported Performance Table'!D1167="Fuel Pump Canopy Luminaires",'Reported Performance Table'!D1167="Sports Lighting"),
     IF('Reported Performance Table'!F1167="Premium","Premium_Sports_and_Fuel_Pump_CCT", "Sports_and_Fuel_Pump_CCT"),
     IF('Reported Performance Table'!F1167="Premium","Premium_Outdoor_CCT","Outdoor_CCT")),
    IF('Reported Performance Table'!F1167="Premium","Premium_CCT","Reported_CCT"))))</f>
        <v/>
      </c>
      <c r="K1167" t="str">
        <f>IF('Reported Performance Table'!D1167="","",IF(J1167="LUNA_CCT",VLOOKUP('Reported Performance Table'!D1167,'Master List'!$B$45:$E$143,4,FALSE),"Reported_BUG"))</f>
        <v/>
      </c>
      <c r="L1167" t="str">
        <f>IF('Reported Performance Table'!D1167="","",IF(AND('Reported Performance Table'!$E1167="Yes",OR('Reported Performance Table'!$D1167='Master List'!$B$45,'Reported Performance Table'!$D1167='Master List'!$B$46,'Reported Performance Table'!$D1167='Master List'!$B$47,'Reported Performance Table'!$D1167='Master List'!$B$49,'Reported Performance Table'!$D1167='Master List'!$B$51,'Reported Performance Table'!$D1167='Master List'!$B$115,'Reported Performance Table'!$D1167='Master List'!$B$118,'Reported Performance Table'!$D1167='Master List'!$B$142)),"LUNA_Dimming","Dimming_Capability_and_Range"))</f>
        <v/>
      </c>
    </row>
    <row r="1168" spans="1:12" x14ac:dyDescent="0.3">
      <c r="A1168" s="49">
        <v>1175</v>
      </c>
      <c r="B1168" s="50"/>
      <c r="D1168" s="21" t="e">
        <f>VLOOKUP('Reported Performance Table'!C1168,'Master List'!$B$22:$C$41,2,FALSE)</f>
        <v>#N/A</v>
      </c>
      <c r="E1168" t="e">
        <f>VLOOKUP('Reported Performance Table'!D1168,'Master List'!$B$45:$C$143,2,FALSE)</f>
        <v>#N/A</v>
      </c>
      <c r="F1168" t="e">
        <f>VLOOKUP('Reported Performance Table'!C1168,'Master List'!$B$22:$D$42,3,FALSE)</f>
        <v>#N/A</v>
      </c>
      <c r="G1168" s="94" t="e">
        <f>VLOOKUP('Reported Performance Table'!B1168,'Master List'!$B$11:$D$19,3,FALSE)</f>
        <v>#N/A</v>
      </c>
      <c r="H1168" t="e">
        <f t="shared" si="18"/>
        <v>#N/A</v>
      </c>
      <c r="I1168" t="e">
        <f>IF(VLOOKUP('Reported Performance Table'!D1168,'Master List'!$B$45:$D$143,3,FALSE)="","No",VLOOKUP('Reported Performance Table'!D1168,'Master List'!$B$45:$D$143,3,FALSE))</f>
        <v>#N/A</v>
      </c>
      <c r="J1168" s="169" t="str">
        <f>IF('Reported Performance Table'!D1168="","",
  IF('Reported Performance Table'!E1168="Yes",
   IF('Reported Performance Table'!F1168="Premium","Premium_LUNA_CCT","LUNA_CCT"),
   IF('Reported Performance Table'!B1168="Outdoor Luminaires",
    IF(OR('Reported Performance Table'!D1168="Fuel Pump Canopy Luminaires",'Reported Performance Table'!D1168="Sports Lighting"),
     IF('Reported Performance Table'!F1168="Premium","Premium_Sports_and_Fuel_Pump_CCT", "Sports_and_Fuel_Pump_CCT"),
     IF('Reported Performance Table'!F1168="Premium","Premium_Outdoor_CCT","Outdoor_CCT")),
    IF('Reported Performance Table'!F1168="Premium","Premium_CCT","Reported_CCT"))))</f>
        <v/>
      </c>
      <c r="K1168" t="str">
        <f>IF('Reported Performance Table'!D1168="","",IF(J1168="LUNA_CCT",VLOOKUP('Reported Performance Table'!D1168,'Master List'!$B$45:$E$143,4,FALSE),"Reported_BUG"))</f>
        <v/>
      </c>
      <c r="L1168" t="str">
        <f>IF('Reported Performance Table'!D1168="","",IF(AND('Reported Performance Table'!$E1168="Yes",OR('Reported Performance Table'!$D1168='Master List'!$B$45,'Reported Performance Table'!$D1168='Master List'!$B$46,'Reported Performance Table'!$D1168='Master List'!$B$47,'Reported Performance Table'!$D1168='Master List'!$B$49,'Reported Performance Table'!$D1168='Master List'!$B$51,'Reported Performance Table'!$D1168='Master List'!$B$115,'Reported Performance Table'!$D1168='Master List'!$B$118,'Reported Performance Table'!$D1168='Master List'!$B$142)),"LUNA_Dimming","Dimming_Capability_and_Range"))</f>
        <v/>
      </c>
    </row>
    <row r="1169" spans="1:12" x14ac:dyDescent="0.3">
      <c r="A1169" s="49">
        <v>1176</v>
      </c>
      <c r="B1169" s="50"/>
      <c r="D1169" s="21" t="e">
        <f>VLOOKUP('Reported Performance Table'!C1169,'Master List'!$B$22:$C$41,2,FALSE)</f>
        <v>#N/A</v>
      </c>
      <c r="E1169" t="e">
        <f>VLOOKUP('Reported Performance Table'!D1169,'Master List'!$B$45:$C$143,2,FALSE)</f>
        <v>#N/A</v>
      </c>
      <c r="F1169" t="e">
        <f>VLOOKUP('Reported Performance Table'!C1169,'Master List'!$B$22:$D$42,3,FALSE)</f>
        <v>#N/A</v>
      </c>
      <c r="G1169" s="94" t="e">
        <f>VLOOKUP('Reported Performance Table'!B1169,'Master List'!$B$11:$D$19,3,FALSE)</f>
        <v>#N/A</v>
      </c>
      <c r="H1169" t="e">
        <f t="shared" si="18"/>
        <v>#N/A</v>
      </c>
      <c r="I1169" t="e">
        <f>IF(VLOOKUP('Reported Performance Table'!D1169,'Master List'!$B$45:$D$143,3,FALSE)="","No",VLOOKUP('Reported Performance Table'!D1169,'Master List'!$B$45:$D$143,3,FALSE))</f>
        <v>#N/A</v>
      </c>
      <c r="J1169" s="169" t="str">
        <f>IF('Reported Performance Table'!D1169="","",
  IF('Reported Performance Table'!E1169="Yes",
   IF('Reported Performance Table'!F1169="Premium","Premium_LUNA_CCT","LUNA_CCT"),
   IF('Reported Performance Table'!B1169="Outdoor Luminaires",
    IF(OR('Reported Performance Table'!D1169="Fuel Pump Canopy Luminaires",'Reported Performance Table'!D1169="Sports Lighting"),
     IF('Reported Performance Table'!F1169="Premium","Premium_Sports_and_Fuel_Pump_CCT", "Sports_and_Fuel_Pump_CCT"),
     IF('Reported Performance Table'!F1169="Premium","Premium_Outdoor_CCT","Outdoor_CCT")),
    IF('Reported Performance Table'!F1169="Premium","Premium_CCT","Reported_CCT"))))</f>
        <v/>
      </c>
      <c r="K1169" t="str">
        <f>IF('Reported Performance Table'!D1169="","",IF(J1169="LUNA_CCT",VLOOKUP('Reported Performance Table'!D1169,'Master List'!$B$45:$E$143,4,FALSE),"Reported_BUG"))</f>
        <v/>
      </c>
      <c r="L1169" t="str">
        <f>IF('Reported Performance Table'!D1169="","",IF(AND('Reported Performance Table'!$E1169="Yes",OR('Reported Performance Table'!$D1169='Master List'!$B$45,'Reported Performance Table'!$D1169='Master List'!$B$46,'Reported Performance Table'!$D1169='Master List'!$B$47,'Reported Performance Table'!$D1169='Master List'!$B$49,'Reported Performance Table'!$D1169='Master List'!$B$51,'Reported Performance Table'!$D1169='Master List'!$B$115,'Reported Performance Table'!$D1169='Master List'!$B$118,'Reported Performance Table'!$D1169='Master List'!$B$142)),"LUNA_Dimming","Dimming_Capability_and_Range"))</f>
        <v/>
      </c>
    </row>
    <row r="1170" spans="1:12" x14ac:dyDescent="0.3">
      <c r="A1170" s="49">
        <v>1177</v>
      </c>
      <c r="B1170" s="50"/>
      <c r="D1170" s="21" t="e">
        <f>VLOOKUP('Reported Performance Table'!C1170,'Master List'!$B$22:$C$41,2,FALSE)</f>
        <v>#N/A</v>
      </c>
      <c r="E1170" t="e">
        <f>VLOOKUP('Reported Performance Table'!D1170,'Master List'!$B$45:$C$143,2,FALSE)</f>
        <v>#N/A</v>
      </c>
      <c r="F1170" t="e">
        <f>VLOOKUP('Reported Performance Table'!C1170,'Master List'!$B$22:$D$42,3,FALSE)</f>
        <v>#N/A</v>
      </c>
      <c r="G1170" s="94" t="e">
        <f>VLOOKUP('Reported Performance Table'!B1170,'Master List'!$B$11:$D$19,3,FALSE)</f>
        <v>#N/A</v>
      </c>
      <c r="H1170" t="e">
        <f t="shared" si="18"/>
        <v>#N/A</v>
      </c>
      <c r="I1170" t="e">
        <f>IF(VLOOKUP('Reported Performance Table'!D1170,'Master List'!$B$45:$D$143,3,FALSE)="","No",VLOOKUP('Reported Performance Table'!D1170,'Master List'!$B$45:$D$143,3,FALSE))</f>
        <v>#N/A</v>
      </c>
      <c r="J1170" s="169" t="str">
        <f>IF('Reported Performance Table'!D1170="","",
  IF('Reported Performance Table'!E1170="Yes",
   IF('Reported Performance Table'!F1170="Premium","Premium_LUNA_CCT","LUNA_CCT"),
   IF('Reported Performance Table'!B1170="Outdoor Luminaires",
    IF(OR('Reported Performance Table'!D1170="Fuel Pump Canopy Luminaires",'Reported Performance Table'!D1170="Sports Lighting"),
     IF('Reported Performance Table'!F1170="Premium","Premium_Sports_and_Fuel_Pump_CCT", "Sports_and_Fuel_Pump_CCT"),
     IF('Reported Performance Table'!F1170="Premium","Premium_Outdoor_CCT","Outdoor_CCT")),
    IF('Reported Performance Table'!F1170="Premium","Premium_CCT","Reported_CCT"))))</f>
        <v/>
      </c>
      <c r="K1170" t="str">
        <f>IF('Reported Performance Table'!D1170="","",IF(J1170="LUNA_CCT",VLOOKUP('Reported Performance Table'!D1170,'Master List'!$B$45:$E$143,4,FALSE),"Reported_BUG"))</f>
        <v/>
      </c>
      <c r="L1170" t="str">
        <f>IF('Reported Performance Table'!D1170="","",IF(AND('Reported Performance Table'!$E1170="Yes",OR('Reported Performance Table'!$D1170='Master List'!$B$45,'Reported Performance Table'!$D1170='Master List'!$B$46,'Reported Performance Table'!$D1170='Master List'!$B$47,'Reported Performance Table'!$D1170='Master List'!$B$49,'Reported Performance Table'!$D1170='Master List'!$B$51,'Reported Performance Table'!$D1170='Master List'!$B$115,'Reported Performance Table'!$D1170='Master List'!$B$118,'Reported Performance Table'!$D1170='Master List'!$B$142)),"LUNA_Dimming","Dimming_Capability_and_Range"))</f>
        <v/>
      </c>
    </row>
    <row r="1171" spans="1:12" x14ac:dyDescent="0.3">
      <c r="A1171" s="49">
        <v>1178</v>
      </c>
      <c r="B1171" s="50"/>
      <c r="D1171" s="21" t="e">
        <f>VLOOKUP('Reported Performance Table'!C1171,'Master List'!$B$22:$C$41,2,FALSE)</f>
        <v>#N/A</v>
      </c>
      <c r="E1171" t="e">
        <f>VLOOKUP('Reported Performance Table'!D1171,'Master List'!$B$45:$C$143,2,FALSE)</f>
        <v>#N/A</v>
      </c>
      <c r="F1171" t="e">
        <f>VLOOKUP('Reported Performance Table'!C1171,'Master List'!$B$22:$D$42,3,FALSE)</f>
        <v>#N/A</v>
      </c>
      <c r="G1171" s="94" t="e">
        <f>VLOOKUP('Reported Performance Table'!B1171,'Master List'!$B$11:$D$19,3,FALSE)</f>
        <v>#N/A</v>
      </c>
      <c r="H1171" t="e">
        <f t="shared" si="18"/>
        <v>#N/A</v>
      </c>
      <c r="I1171" t="e">
        <f>IF(VLOOKUP('Reported Performance Table'!D1171,'Master List'!$B$45:$D$143,3,FALSE)="","No",VLOOKUP('Reported Performance Table'!D1171,'Master List'!$B$45:$D$143,3,FALSE))</f>
        <v>#N/A</v>
      </c>
      <c r="J1171" s="169" t="str">
        <f>IF('Reported Performance Table'!D1171="","",
  IF('Reported Performance Table'!E1171="Yes",
   IF('Reported Performance Table'!F1171="Premium","Premium_LUNA_CCT","LUNA_CCT"),
   IF('Reported Performance Table'!B1171="Outdoor Luminaires",
    IF(OR('Reported Performance Table'!D1171="Fuel Pump Canopy Luminaires",'Reported Performance Table'!D1171="Sports Lighting"),
     IF('Reported Performance Table'!F1171="Premium","Premium_Sports_and_Fuel_Pump_CCT", "Sports_and_Fuel_Pump_CCT"),
     IF('Reported Performance Table'!F1171="Premium","Premium_Outdoor_CCT","Outdoor_CCT")),
    IF('Reported Performance Table'!F1171="Premium","Premium_CCT","Reported_CCT"))))</f>
        <v/>
      </c>
      <c r="K1171" t="str">
        <f>IF('Reported Performance Table'!D1171="","",IF(J1171="LUNA_CCT",VLOOKUP('Reported Performance Table'!D1171,'Master List'!$B$45:$E$143,4,FALSE),"Reported_BUG"))</f>
        <v/>
      </c>
      <c r="L1171" t="str">
        <f>IF('Reported Performance Table'!D1171="","",IF(AND('Reported Performance Table'!$E1171="Yes",OR('Reported Performance Table'!$D1171='Master List'!$B$45,'Reported Performance Table'!$D1171='Master List'!$B$46,'Reported Performance Table'!$D1171='Master List'!$B$47,'Reported Performance Table'!$D1171='Master List'!$B$49,'Reported Performance Table'!$D1171='Master List'!$B$51,'Reported Performance Table'!$D1171='Master List'!$B$115,'Reported Performance Table'!$D1171='Master List'!$B$118,'Reported Performance Table'!$D1171='Master List'!$B$142)),"LUNA_Dimming","Dimming_Capability_and_Range"))</f>
        <v/>
      </c>
    </row>
    <row r="1172" spans="1:12" x14ac:dyDescent="0.3">
      <c r="A1172" s="49">
        <v>1179</v>
      </c>
      <c r="B1172" s="50"/>
      <c r="D1172" s="21" t="e">
        <f>VLOOKUP('Reported Performance Table'!C1172,'Master List'!$B$22:$C$41,2,FALSE)</f>
        <v>#N/A</v>
      </c>
      <c r="E1172" t="e">
        <f>VLOOKUP('Reported Performance Table'!D1172,'Master List'!$B$45:$C$143,2,FALSE)</f>
        <v>#N/A</v>
      </c>
      <c r="F1172" t="e">
        <f>VLOOKUP('Reported Performance Table'!C1172,'Master List'!$B$22:$D$42,3,FALSE)</f>
        <v>#N/A</v>
      </c>
      <c r="G1172" s="94" t="e">
        <f>VLOOKUP('Reported Performance Table'!B1172,'Master List'!$B$11:$D$19,3,FALSE)</f>
        <v>#N/A</v>
      </c>
      <c r="H1172" t="e">
        <f t="shared" si="18"/>
        <v>#N/A</v>
      </c>
      <c r="I1172" t="e">
        <f>IF(VLOOKUP('Reported Performance Table'!D1172,'Master List'!$B$45:$D$143,3,FALSE)="","No",VLOOKUP('Reported Performance Table'!D1172,'Master List'!$B$45:$D$143,3,FALSE))</f>
        <v>#N/A</v>
      </c>
      <c r="J1172" s="169" t="str">
        <f>IF('Reported Performance Table'!D1172="","",
  IF('Reported Performance Table'!E1172="Yes",
   IF('Reported Performance Table'!F1172="Premium","Premium_LUNA_CCT","LUNA_CCT"),
   IF('Reported Performance Table'!B1172="Outdoor Luminaires",
    IF(OR('Reported Performance Table'!D1172="Fuel Pump Canopy Luminaires",'Reported Performance Table'!D1172="Sports Lighting"),
     IF('Reported Performance Table'!F1172="Premium","Premium_Sports_and_Fuel_Pump_CCT", "Sports_and_Fuel_Pump_CCT"),
     IF('Reported Performance Table'!F1172="Premium","Premium_Outdoor_CCT","Outdoor_CCT")),
    IF('Reported Performance Table'!F1172="Premium","Premium_CCT","Reported_CCT"))))</f>
        <v/>
      </c>
      <c r="K1172" t="str">
        <f>IF('Reported Performance Table'!D1172="","",IF(J1172="LUNA_CCT",VLOOKUP('Reported Performance Table'!D1172,'Master List'!$B$45:$E$143,4,FALSE),"Reported_BUG"))</f>
        <v/>
      </c>
      <c r="L1172" t="str">
        <f>IF('Reported Performance Table'!D1172="","",IF(AND('Reported Performance Table'!$E1172="Yes",OR('Reported Performance Table'!$D1172='Master List'!$B$45,'Reported Performance Table'!$D1172='Master List'!$B$46,'Reported Performance Table'!$D1172='Master List'!$B$47,'Reported Performance Table'!$D1172='Master List'!$B$49,'Reported Performance Table'!$D1172='Master List'!$B$51,'Reported Performance Table'!$D1172='Master List'!$B$115,'Reported Performance Table'!$D1172='Master List'!$B$118,'Reported Performance Table'!$D1172='Master List'!$B$142)),"LUNA_Dimming","Dimming_Capability_and_Range"))</f>
        <v/>
      </c>
    </row>
    <row r="1173" spans="1:12" x14ac:dyDescent="0.3">
      <c r="A1173" s="49">
        <v>1180</v>
      </c>
      <c r="B1173" s="50"/>
      <c r="D1173" s="21" t="e">
        <f>VLOOKUP('Reported Performance Table'!C1173,'Master List'!$B$22:$C$41,2,FALSE)</f>
        <v>#N/A</v>
      </c>
      <c r="E1173" t="e">
        <f>VLOOKUP('Reported Performance Table'!D1173,'Master List'!$B$45:$C$143,2,FALSE)</f>
        <v>#N/A</v>
      </c>
      <c r="F1173" t="e">
        <f>VLOOKUP('Reported Performance Table'!C1173,'Master List'!$B$22:$D$42,3,FALSE)</f>
        <v>#N/A</v>
      </c>
      <c r="G1173" s="94" t="e">
        <f>VLOOKUP('Reported Performance Table'!B1173,'Master List'!$B$11:$D$19,3,FALSE)</f>
        <v>#N/A</v>
      </c>
      <c r="H1173" t="e">
        <f t="shared" si="18"/>
        <v>#N/A</v>
      </c>
      <c r="I1173" t="e">
        <f>IF(VLOOKUP('Reported Performance Table'!D1173,'Master List'!$B$45:$D$143,3,FALSE)="","No",VLOOKUP('Reported Performance Table'!D1173,'Master List'!$B$45:$D$143,3,FALSE))</f>
        <v>#N/A</v>
      </c>
      <c r="J1173" s="169" t="str">
        <f>IF('Reported Performance Table'!D1173="","",
  IF('Reported Performance Table'!E1173="Yes",
   IF('Reported Performance Table'!F1173="Premium","Premium_LUNA_CCT","LUNA_CCT"),
   IF('Reported Performance Table'!B1173="Outdoor Luminaires",
    IF(OR('Reported Performance Table'!D1173="Fuel Pump Canopy Luminaires",'Reported Performance Table'!D1173="Sports Lighting"),
     IF('Reported Performance Table'!F1173="Premium","Premium_Sports_and_Fuel_Pump_CCT", "Sports_and_Fuel_Pump_CCT"),
     IF('Reported Performance Table'!F1173="Premium","Premium_Outdoor_CCT","Outdoor_CCT")),
    IF('Reported Performance Table'!F1173="Premium","Premium_CCT","Reported_CCT"))))</f>
        <v/>
      </c>
      <c r="K1173" t="str">
        <f>IF('Reported Performance Table'!D1173="","",IF(J1173="LUNA_CCT",VLOOKUP('Reported Performance Table'!D1173,'Master List'!$B$45:$E$143,4,FALSE),"Reported_BUG"))</f>
        <v/>
      </c>
      <c r="L1173" t="str">
        <f>IF('Reported Performance Table'!D1173="","",IF(AND('Reported Performance Table'!$E1173="Yes",OR('Reported Performance Table'!$D1173='Master List'!$B$45,'Reported Performance Table'!$D1173='Master List'!$B$46,'Reported Performance Table'!$D1173='Master List'!$B$47,'Reported Performance Table'!$D1173='Master List'!$B$49,'Reported Performance Table'!$D1173='Master List'!$B$51,'Reported Performance Table'!$D1173='Master List'!$B$115,'Reported Performance Table'!$D1173='Master List'!$B$118,'Reported Performance Table'!$D1173='Master List'!$B$142)),"LUNA_Dimming","Dimming_Capability_and_Range"))</f>
        <v/>
      </c>
    </row>
    <row r="1174" spans="1:12" x14ac:dyDescent="0.3">
      <c r="A1174" s="49">
        <v>1181</v>
      </c>
      <c r="B1174" s="50"/>
      <c r="D1174" s="21" t="e">
        <f>VLOOKUP('Reported Performance Table'!C1174,'Master List'!$B$22:$C$41,2,FALSE)</f>
        <v>#N/A</v>
      </c>
      <c r="E1174" t="e">
        <f>VLOOKUP('Reported Performance Table'!D1174,'Master List'!$B$45:$C$143,2,FALSE)</f>
        <v>#N/A</v>
      </c>
      <c r="F1174" t="e">
        <f>VLOOKUP('Reported Performance Table'!C1174,'Master List'!$B$22:$D$42,3,FALSE)</f>
        <v>#N/A</v>
      </c>
      <c r="G1174" s="94" t="e">
        <f>VLOOKUP('Reported Performance Table'!B1174,'Master List'!$B$11:$D$19,3,FALSE)</f>
        <v>#N/A</v>
      </c>
      <c r="H1174" t="e">
        <f t="shared" si="18"/>
        <v>#N/A</v>
      </c>
      <c r="I1174" t="e">
        <f>IF(VLOOKUP('Reported Performance Table'!D1174,'Master List'!$B$45:$D$143,3,FALSE)="","No",VLOOKUP('Reported Performance Table'!D1174,'Master List'!$B$45:$D$143,3,FALSE))</f>
        <v>#N/A</v>
      </c>
      <c r="J1174" s="169" t="str">
        <f>IF('Reported Performance Table'!D1174="","",
  IF('Reported Performance Table'!E1174="Yes",
   IF('Reported Performance Table'!F1174="Premium","Premium_LUNA_CCT","LUNA_CCT"),
   IF('Reported Performance Table'!B1174="Outdoor Luminaires",
    IF(OR('Reported Performance Table'!D1174="Fuel Pump Canopy Luminaires",'Reported Performance Table'!D1174="Sports Lighting"),
     IF('Reported Performance Table'!F1174="Premium","Premium_Sports_and_Fuel_Pump_CCT", "Sports_and_Fuel_Pump_CCT"),
     IF('Reported Performance Table'!F1174="Premium","Premium_Outdoor_CCT","Outdoor_CCT")),
    IF('Reported Performance Table'!F1174="Premium","Premium_CCT","Reported_CCT"))))</f>
        <v/>
      </c>
      <c r="K1174" t="str">
        <f>IF('Reported Performance Table'!D1174="","",IF(J1174="LUNA_CCT",VLOOKUP('Reported Performance Table'!D1174,'Master List'!$B$45:$E$143,4,FALSE),"Reported_BUG"))</f>
        <v/>
      </c>
      <c r="L1174" t="str">
        <f>IF('Reported Performance Table'!D1174="","",IF(AND('Reported Performance Table'!$E1174="Yes",OR('Reported Performance Table'!$D1174='Master List'!$B$45,'Reported Performance Table'!$D1174='Master List'!$B$46,'Reported Performance Table'!$D1174='Master List'!$B$47,'Reported Performance Table'!$D1174='Master List'!$B$49,'Reported Performance Table'!$D1174='Master List'!$B$51,'Reported Performance Table'!$D1174='Master List'!$B$115,'Reported Performance Table'!$D1174='Master List'!$B$118,'Reported Performance Table'!$D1174='Master List'!$B$142)),"LUNA_Dimming","Dimming_Capability_and_Range"))</f>
        <v/>
      </c>
    </row>
    <row r="1175" spans="1:12" x14ac:dyDescent="0.3">
      <c r="A1175" s="49">
        <v>1182</v>
      </c>
      <c r="B1175" s="50"/>
      <c r="D1175" s="21" t="e">
        <f>VLOOKUP('Reported Performance Table'!C1175,'Master List'!$B$22:$C$41,2,FALSE)</f>
        <v>#N/A</v>
      </c>
      <c r="E1175" t="e">
        <f>VLOOKUP('Reported Performance Table'!D1175,'Master List'!$B$45:$C$143,2,FALSE)</f>
        <v>#N/A</v>
      </c>
      <c r="F1175" t="e">
        <f>VLOOKUP('Reported Performance Table'!C1175,'Master List'!$B$22:$D$42,3,FALSE)</f>
        <v>#N/A</v>
      </c>
      <c r="G1175" s="94" t="e">
        <f>VLOOKUP('Reported Performance Table'!B1175,'Master List'!$B$11:$D$19,3,FALSE)</f>
        <v>#N/A</v>
      </c>
      <c r="H1175" t="e">
        <f t="shared" si="18"/>
        <v>#N/A</v>
      </c>
      <c r="I1175" t="e">
        <f>IF(VLOOKUP('Reported Performance Table'!D1175,'Master List'!$B$45:$D$143,3,FALSE)="","No",VLOOKUP('Reported Performance Table'!D1175,'Master List'!$B$45:$D$143,3,FALSE))</f>
        <v>#N/A</v>
      </c>
      <c r="J1175" s="169" t="str">
        <f>IF('Reported Performance Table'!D1175="","",
  IF('Reported Performance Table'!E1175="Yes",
   IF('Reported Performance Table'!F1175="Premium","Premium_LUNA_CCT","LUNA_CCT"),
   IF('Reported Performance Table'!B1175="Outdoor Luminaires",
    IF(OR('Reported Performance Table'!D1175="Fuel Pump Canopy Luminaires",'Reported Performance Table'!D1175="Sports Lighting"),
     IF('Reported Performance Table'!F1175="Premium","Premium_Sports_and_Fuel_Pump_CCT", "Sports_and_Fuel_Pump_CCT"),
     IF('Reported Performance Table'!F1175="Premium","Premium_Outdoor_CCT","Outdoor_CCT")),
    IF('Reported Performance Table'!F1175="Premium","Premium_CCT","Reported_CCT"))))</f>
        <v/>
      </c>
      <c r="K1175" t="str">
        <f>IF('Reported Performance Table'!D1175="","",IF(J1175="LUNA_CCT",VLOOKUP('Reported Performance Table'!D1175,'Master List'!$B$45:$E$143,4,FALSE),"Reported_BUG"))</f>
        <v/>
      </c>
      <c r="L1175" t="str">
        <f>IF('Reported Performance Table'!D1175="","",IF(AND('Reported Performance Table'!$E1175="Yes",OR('Reported Performance Table'!$D1175='Master List'!$B$45,'Reported Performance Table'!$D1175='Master List'!$B$46,'Reported Performance Table'!$D1175='Master List'!$B$47,'Reported Performance Table'!$D1175='Master List'!$B$49,'Reported Performance Table'!$D1175='Master List'!$B$51,'Reported Performance Table'!$D1175='Master List'!$B$115,'Reported Performance Table'!$D1175='Master List'!$B$118,'Reported Performance Table'!$D1175='Master List'!$B$142)),"LUNA_Dimming","Dimming_Capability_and_Range"))</f>
        <v/>
      </c>
    </row>
    <row r="1176" spans="1:12" x14ac:dyDescent="0.3">
      <c r="A1176" s="49">
        <v>1183</v>
      </c>
      <c r="B1176" s="50"/>
      <c r="D1176" s="21" t="e">
        <f>VLOOKUP('Reported Performance Table'!C1176,'Master List'!$B$22:$C$41,2,FALSE)</f>
        <v>#N/A</v>
      </c>
      <c r="E1176" t="e">
        <f>VLOOKUP('Reported Performance Table'!D1176,'Master List'!$B$45:$C$143,2,FALSE)</f>
        <v>#N/A</v>
      </c>
      <c r="F1176" t="e">
        <f>VLOOKUP('Reported Performance Table'!C1176,'Master List'!$B$22:$D$42,3,FALSE)</f>
        <v>#N/A</v>
      </c>
      <c r="G1176" s="94" t="e">
        <f>VLOOKUP('Reported Performance Table'!B1176,'Master List'!$B$11:$D$19,3,FALSE)</f>
        <v>#N/A</v>
      </c>
      <c r="H1176" t="e">
        <f t="shared" si="18"/>
        <v>#N/A</v>
      </c>
      <c r="I1176" t="e">
        <f>IF(VLOOKUP('Reported Performance Table'!D1176,'Master List'!$B$45:$D$143,3,FALSE)="","No",VLOOKUP('Reported Performance Table'!D1176,'Master List'!$B$45:$D$143,3,FALSE))</f>
        <v>#N/A</v>
      </c>
      <c r="J1176" s="169" t="str">
        <f>IF('Reported Performance Table'!D1176="","",
  IF('Reported Performance Table'!E1176="Yes",
   IF('Reported Performance Table'!F1176="Premium","Premium_LUNA_CCT","LUNA_CCT"),
   IF('Reported Performance Table'!B1176="Outdoor Luminaires",
    IF(OR('Reported Performance Table'!D1176="Fuel Pump Canopy Luminaires",'Reported Performance Table'!D1176="Sports Lighting"),
     IF('Reported Performance Table'!F1176="Premium","Premium_Sports_and_Fuel_Pump_CCT", "Sports_and_Fuel_Pump_CCT"),
     IF('Reported Performance Table'!F1176="Premium","Premium_Outdoor_CCT","Outdoor_CCT")),
    IF('Reported Performance Table'!F1176="Premium","Premium_CCT","Reported_CCT"))))</f>
        <v/>
      </c>
      <c r="K1176" t="str">
        <f>IF('Reported Performance Table'!D1176="","",IF(J1176="LUNA_CCT",VLOOKUP('Reported Performance Table'!D1176,'Master List'!$B$45:$E$143,4,FALSE),"Reported_BUG"))</f>
        <v/>
      </c>
      <c r="L1176" t="str">
        <f>IF('Reported Performance Table'!D1176="","",IF(AND('Reported Performance Table'!$E1176="Yes",OR('Reported Performance Table'!$D1176='Master List'!$B$45,'Reported Performance Table'!$D1176='Master List'!$B$46,'Reported Performance Table'!$D1176='Master List'!$B$47,'Reported Performance Table'!$D1176='Master List'!$B$49,'Reported Performance Table'!$D1176='Master List'!$B$51,'Reported Performance Table'!$D1176='Master List'!$B$115,'Reported Performance Table'!$D1176='Master List'!$B$118,'Reported Performance Table'!$D1176='Master List'!$B$142)),"LUNA_Dimming","Dimming_Capability_and_Range"))</f>
        <v/>
      </c>
    </row>
    <row r="1177" spans="1:12" x14ac:dyDescent="0.3">
      <c r="A1177" s="49">
        <v>1184</v>
      </c>
      <c r="B1177" s="50"/>
      <c r="D1177" s="21" t="e">
        <f>VLOOKUP('Reported Performance Table'!C1177,'Master List'!$B$22:$C$41,2,FALSE)</f>
        <v>#N/A</v>
      </c>
      <c r="E1177" t="e">
        <f>VLOOKUP('Reported Performance Table'!D1177,'Master List'!$B$45:$C$143,2,FALSE)</f>
        <v>#N/A</v>
      </c>
      <c r="F1177" t="e">
        <f>VLOOKUP('Reported Performance Table'!C1177,'Master List'!$B$22:$D$42,3,FALSE)</f>
        <v>#N/A</v>
      </c>
      <c r="G1177" s="94" t="e">
        <f>VLOOKUP('Reported Performance Table'!B1177,'Master List'!$B$11:$D$19,3,FALSE)</f>
        <v>#N/A</v>
      </c>
      <c r="H1177" t="e">
        <f t="shared" si="18"/>
        <v>#N/A</v>
      </c>
      <c r="I1177" t="e">
        <f>IF(VLOOKUP('Reported Performance Table'!D1177,'Master List'!$B$45:$D$143,3,FALSE)="","No",VLOOKUP('Reported Performance Table'!D1177,'Master List'!$B$45:$D$143,3,FALSE))</f>
        <v>#N/A</v>
      </c>
      <c r="J1177" s="169" t="str">
        <f>IF('Reported Performance Table'!D1177="","",
  IF('Reported Performance Table'!E1177="Yes",
   IF('Reported Performance Table'!F1177="Premium","Premium_LUNA_CCT","LUNA_CCT"),
   IF('Reported Performance Table'!B1177="Outdoor Luminaires",
    IF(OR('Reported Performance Table'!D1177="Fuel Pump Canopy Luminaires",'Reported Performance Table'!D1177="Sports Lighting"),
     IF('Reported Performance Table'!F1177="Premium","Premium_Sports_and_Fuel_Pump_CCT", "Sports_and_Fuel_Pump_CCT"),
     IF('Reported Performance Table'!F1177="Premium","Premium_Outdoor_CCT","Outdoor_CCT")),
    IF('Reported Performance Table'!F1177="Premium","Premium_CCT","Reported_CCT"))))</f>
        <v/>
      </c>
      <c r="K1177" t="str">
        <f>IF('Reported Performance Table'!D1177="","",IF(J1177="LUNA_CCT",VLOOKUP('Reported Performance Table'!D1177,'Master List'!$B$45:$E$143,4,FALSE),"Reported_BUG"))</f>
        <v/>
      </c>
      <c r="L1177" t="str">
        <f>IF('Reported Performance Table'!D1177="","",IF(AND('Reported Performance Table'!$E1177="Yes",OR('Reported Performance Table'!$D1177='Master List'!$B$45,'Reported Performance Table'!$D1177='Master List'!$B$46,'Reported Performance Table'!$D1177='Master List'!$B$47,'Reported Performance Table'!$D1177='Master List'!$B$49,'Reported Performance Table'!$D1177='Master List'!$B$51,'Reported Performance Table'!$D1177='Master List'!$B$115,'Reported Performance Table'!$D1177='Master List'!$B$118,'Reported Performance Table'!$D1177='Master List'!$B$142)),"LUNA_Dimming","Dimming_Capability_and_Range"))</f>
        <v/>
      </c>
    </row>
    <row r="1178" spans="1:12" x14ac:dyDescent="0.3">
      <c r="A1178" s="49">
        <v>1185</v>
      </c>
      <c r="B1178" s="50"/>
      <c r="D1178" s="21" t="e">
        <f>VLOOKUP('Reported Performance Table'!C1178,'Master List'!$B$22:$C$41,2,FALSE)</f>
        <v>#N/A</v>
      </c>
      <c r="E1178" t="e">
        <f>VLOOKUP('Reported Performance Table'!D1178,'Master List'!$B$45:$C$143,2,FALSE)</f>
        <v>#N/A</v>
      </c>
      <c r="F1178" t="e">
        <f>VLOOKUP('Reported Performance Table'!C1178,'Master List'!$B$22:$D$42,3,FALSE)</f>
        <v>#N/A</v>
      </c>
      <c r="G1178" s="94" t="e">
        <f>VLOOKUP('Reported Performance Table'!B1178,'Master List'!$B$11:$D$19,3,FALSE)</f>
        <v>#N/A</v>
      </c>
      <c r="H1178" t="e">
        <f t="shared" si="18"/>
        <v>#N/A</v>
      </c>
      <c r="I1178" t="e">
        <f>IF(VLOOKUP('Reported Performance Table'!D1178,'Master List'!$B$45:$D$143,3,FALSE)="","No",VLOOKUP('Reported Performance Table'!D1178,'Master List'!$B$45:$D$143,3,FALSE))</f>
        <v>#N/A</v>
      </c>
      <c r="J1178" s="169" t="str">
        <f>IF('Reported Performance Table'!D1178="","",
  IF('Reported Performance Table'!E1178="Yes",
   IF('Reported Performance Table'!F1178="Premium","Premium_LUNA_CCT","LUNA_CCT"),
   IF('Reported Performance Table'!B1178="Outdoor Luminaires",
    IF(OR('Reported Performance Table'!D1178="Fuel Pump Canopy Luminaires",'Reported Performance Table'!D1178="Sports Lighting"),
     IF('Reported Performance Table'!F1178="Premium","Premium_Sports_and_Fuel_Pump_CCT", "Sports_and_Fuel_Pump_CCT"),
     IF('Reported Performance Table'!F1178="Premium","Premium_Outdoor_CCT","Outdoor_CCT")),
    IF('Reported Performance Table'!F1178="Premium","Premium_CCT","Reported_CCT"))))</f>
        <v/>
      </c>
      <c r="K1178" t="str">
        <f>IF('Reported Performance Table'!D1178="","",IF(J1178="LUNA_CCT",VLOOKUP('Reported Performance Table'!D1178,'Master List'!$B$45:$E$143,4,FALSE),"Reported_BUG"))</f>
        <v/>
      </c>
      <c r="L1178" t="str">
        <f>IF('Reported Performance Table'!D1178="","",IF(AND('Reported Performance Table'!$E1178="Yes",OR('Reported Performance Table'!$D1178='Master List'!$B$45,'Reported Performance Table'!$D1178='Master List'!$B$46,'Reported Performance Table'!$D1178='Master List'!$B$47,'Reported Performance Table'!$D1178='Master List'!$B$49,'Reported Performance Table'!$D1178='Master List'!$B$51,'Reported Performance Table'!$D1178='Master List'!$B$115,'Reported Performance Table'!$D1178='Master List'!$B$118,'Reported Performance Table'!$D1178='Master List'!$B$142)),"LUNA_Dimming","Dimming_Capability_and_Range"))</f>
        <v/>
      </c>
    </row>
    <row r="1179" spans="1:12" x14ac:dyDescent="0.3">
      <c r="A1179" s="49">
        <v>1186</v>
      </c>
      <c r="B1179" s="50"/>
      <c r="D1179" s="21" t="e">
        <f>VLOOKUP('Reported Performance Table'!C1179,'Master List'!$B$22:$C$41,2,FALSE)</f>
        <v>#N/A</v>
      </c>
      <c r="E1179" t="e">
        <f>VLOOKUP('Reported Performance Table'!D1179,'Master List'!$B$45:$C$143,2,FALSE)</f>
        <v>#N/A</v>
      </c>
      <c r="F1179" t="e">
        <f>VLOOKUP('Reported Performance Table'!C1179,'Master List'!$B$22:$D$42,3,FALSE)</f>
        <v>#N/A</v>
      </c>
      <c r="G1179" s="94" t="e">
        <f>VLOOKUP('Reported Performance Table'!B1179,'Master List'!$B$11:$D$19,3,FALSE)</f>
        <v>#N/A</v>
      </c>
      <c r="H1179" t="e">
        <f t="shared" si="18"/>
        <v>#N/A</v>
      </c>
      <c r="I1179" t="e">
        <f>IF(VLOOKUP('Reported Performance Table'!D1179,'Master List'!$B$45:$D$143,3,FALSE)="","No",VLOOKUP('Reported Performance Table'!D1179,'Master List'!$B$45:$D$143,3,FALSE))</f>
        <v>#N/A</v>
      </c>
      <c r="J1179" s="169" t="str">
        <f>IF('Reported Performance Table'!D1179="","",
  IF('Reported Performance Table'!E1179="Yes",
   IF('Reported Performance Table'!F1179="Premium","Premium_LUNA_CCT","LUNA_CCT"),
   IF('Reported Performance Table'!B1179="Outdoor Luminaires",
    IF(OR('Reported Performance Table'!D1179="Fuel Pump Canopy Luminaires",'Reported Performance Table'!D1179="Sports Lighting"),
     IF('Reported Performance Table'!F1179="Premium","Premium_Sports_and_Fuel_Pump_CCT", "Sports_and_Fuel_Pump_CCT"),
     IF('Reported Performance Table'!F1179="Premium","Premium_Outdoor_CCT","Outdoor_CCT")),
    IF('Reported Performance Table'!F1179="Premium","Premium_CCT","Reported_CCT"))))</f>
        <v/>
      </c>
      <c r="K1179" t="str">
        <f>IF('Reported Performance Table'!D1179="","",IF(J1179="LUNA_CCT",VLOOKUP('Reported Performance Table'!D1179,'Master List'!$B$45:$E$143,4,FALSE),"Reported_BUG"))</f>
        <v/>
      </c>
      <c r="L1179" t="str">
        <f>IF('Reported Performance Table'!D1179="","",IF(AND('Reported Performance Table'!$E1179="Yes",OR('Reported Performance Table'!$D1179='Master List'!$B$45,'Reported Performance Table'!$D1179='Master List'!$B$46,'Reported Performance Table'!$D1179='Master List'!$B$47,'Reported Performance Table'!$D1179='Master List'!$B$49,'Reported Performance Table'!$D1179='Master List'!$B$51,'Reported Performance Table'!$D1179='Master List'!$B$115,'Reported Performance Table'!$D1179='Master List'!$B$118,'Reported Performance Table'!$D1179='Master List'!$B$142)),"LUNA_Dimming","Dimming_Capability_and_Range"))</f>
        <v/>
      </c>
    </row>
    <row r="1180" spans="1:12" x14ac:dyDescent="0.3">
      <c r="A1180" s="49">
        <v>1187</v>
      </c>
      <c r="B1180" s="50"/>
      <c r="D1180" s="21" t="e">
        <f>VLOOKUP('Reported Performance Table'!C1180,'Master List'!$B$22:$C$41,2,FALSE)</f>
        <v>#N/A</v>
      </c>
      <c r="E1180" t="e">
        <f>VLOOKUP('Reported Performance Table'!D1180,'Master List'!$B$45:$C$143,2,FALSE)</f>
        <v>#N/A</v>
      </c>
      <c r="F1180" t="e">
        <f>VLOOKUP('Reported Performance Table'!C1180,'Master List'!$B$22:$D$42,3,FALSE)</f>
        <v>#N/A</v>
      </c>
      <c r="G1180" s="94" t="e">
        <f>VLOOKUP('Reported Performance Table'!B1180,'Master List'!$B$11:$D$19,3,FALSE)</f>
        <v>#N/A</v>
      </c>
      <c r="H1180" t="e">
        <f t="shared" si="18"/>
        <v>#N/A</v>
      </c>
      <c r="I1180" t="e">
        <f>IF(VLOOKUP('Reported Performance Table'!D1180,'Master List'!$B$45:$D$143,3,FALSE)="","No",VLOOKUP('Reported Performance Table'!D1180,'Master List'!$B$45:$D$143,3,FALSE))</f>
        <v>#N/A</v>
      </c>
      <c r="J1180" s="169" t="str">
        <f>IF('Reported Performance Table'!D1180="","",
  IF('Reported Performance Table'!E1180="Yes",
   IF('Reported Performance Table'!F1180="Premium","Premium_LUNA_CCT","LUNA_CCT"),
   IF('Reported Performance Table'!B1180="Outdoor Luminaires",
    IF(OR('Reported Performance Table'!D1180="Fuel Pump Canopy Luminaires",'Reported Performance Table'!D1180="Sports Lighting"),
     IF('Reported Performance Table'!F1180="Premium","Premium_Sports_and_Fuel_Pump_CCT", "Sports_and_Fuel_Pump_CCT"),
     IF('Reported Performance Table'!F1180="Premium","Premium_Outdoor_CCT","Outdoor_CCT")),
    IF('Reported Performance Table'!F1180="Premium","Premium_CCT","Reported_CCT"))))</f>
        <v/>
      </c>
      <c r="K1180" t="str">
        <f>IF('Reported Performance Table'!D1180="","",IF(J1180="LUNA_CCT",VLOOKUP('Reported Performance Table'!D1180,'Master List'!$B$45:$E$143,4,FALSE),"Reported_BUG"))</f>
        <v/>
      </c>
      <c r="L1180" t="str">
        <f>IF('Reported Performance Table'!D1180="","",IF(AND('Reported Performance Table'!$E1180="Yes",OR('Reported Performance Table'!$D1180='Master List'!$B$45,'Reported Performance Table'!$D1180='Master List'!$B$46,'Reported Performance Table'!$D1180='Master List'!$B$47,'Reported Performance Table'!$D1180='Master List'!$B$49,'Reported Performance Table'!$D1180='Master List'!$B$51,'Reported Performance Table'!$D1180='Master List'!$B$115,'Reported Performance Table'!$D1180='Master List'!$B$118,'Reported Performance Table'!$D1180='Master List'!$B$142)),"LUNA_Dimming","Dimming_Capability_and_Range"))</f>
        <v/>
      </c>
    </row>
    <row r="1181" spans="1:12" x14ac:dyDescent="0.3">
      <c r="A1181" s="49">
        <v>1188</v>
      </c>
      <c r="B1181" s="50"/>
      <c r="D1181" s="21" t="e">
        <f>VLOOKUP('Reported Performance Table'!C1181,'Master List'!$B$22:$C$41,2,FALSE)</f>
        <v>#N/A</v>
      </c>
      <c r="E1181" t="e">
        <f>VLOOKUP('Reported Performance Table'!D1181,'Master List'!$B$45:$C$143,2,FALSE)</f>
        <v>#N/A</v>
      </c>
      <c r="F1181" t="e">
        <f>VLOOKUP('Reported Performance Table'!C1181,'Master List'!$B$22:$D$42,3,FALSE)</f>
        <v>#N/A</v>
      </c>
      <c r="G1181" s="94" t="e">
        <f>VLOOKUP('Reported Performance Table'!B1181,'Master List'!$B$11:$D$19,3,FALSE)</f>
        <v>#N/A</v>
      </c>
      <c r="H1181" t="e">
        <f t="shared" si="18"/>
        <v>#N/A</v>
      </c>
      <c r="I1181" t="e">
        <f>IF(VLOOKUP('Reported Performance Table'!D1181,'Master List'!$B$45:$D$143,3,FALSE)="","No",VLOOKUP('Reported Performance Table'!D1181,'Master List'!$B$45:$D$143,3,FALSE))</f>
        <v>#N/A</v>
      </c>
      <c r="J1181" s="169" t="str">
        <f>IF('Reported Performance Table'!D1181="","",
  IF('Reported Performance Table'!E1181="Yes",
   IF('Reported Performance Table'!F1181="Premium","Premium_LUNA_CCT","LUNA_CCT"),
   IF('Reported Performance Table'!B1181="Outdoor Luminaires",
    IF(OR('Reported Performance Table'!D1181="Fuel Pump Canopy Luminaires",'Reported Performance Table'!D1181="Sports Lighting"),
     IF('Reported Performance Table'!F1181="Premium","Premium_Sports_and_Fuel_Pump_CCT", "Sports_and_Fuel_Pump_CCT"),
     IF('Reported Performance Table'!F1181="Premium","Premium_Outdoor_CCT","Outdoor_CCT")),
    IF('Reported Performance Table'!F1181="Premium","Premium_CCT","Reported_CCT"))))</f>
        <v/>
      </c>
      <c r="K1181" t="str">
        <f>IF('Reported Performance Table'!D1181="","",IF(J1181="LUNA_CCT",VLOOKUP('Reported Performance Table'!D1181,'Master List'!$B$45:$E$143,4,FALSE),"Reported_BUG"))</f>
        <v/>
      </c>
      <c r="L1181" t="str">
        <f>IF('Reported Performance Table'!D1181="","",IF(AND('Reported Performance Table'!$E1181="Yes",OR('Reported Performance Table'!$D1181='Master List'!$B$45,'Reported Performance Table'!$D1181='Master List'!$B$46,'Reported Performance Table'!$D1181='Master List'!$B$47,'Reported Performance Table'!$D1181='Master List'!$B$49,'Reported Performance Table'!$D1181='Master List'!$B$51,'Reported Performance Table'!$D1181='Master List'!$B$115,'Reported Performance Table'!$D1181='Master List'!$B$118,'Reported Performance Table'!$D1181='Master List'!$B$142)),"LUNA_Dimming","Dimming_Capability_and_Range"))</f>
        <v/>
      </c>
    </row>
    <row r="1182" spans="1:12" x14ac:dyDescent="0.3">
      <c r="A1182" s="49">
        <v>1189</v>
      </c>
      <c r="B1182" s="50"/>
      <c r="D1182" s="21" t="e">
        <f>VLOOKUP('Reported Performance Table'!C1182,'Master List'!$B$22:$C$41,2,FALSE)</f>
        <v>#N/A</v>
      </c>
      <c r="E1182" t="e">
        <f>VLOOKUP('Reported Performance Table'!D1182,'Master List'!$B$45:$C$143,2,FALSE)</f>
        <v>#N/A</v>
      </c>
      <c r="F1182" t="e">
        <f>VLOOKUP('Reported Performance Table'!C1182,'Master List'!$B$22:$D$42,3,FALSE)</f>
        <v>#N/A</v>
      </c>
      <c r="G1182" s="94" t="e">
        <f>VLOOKUP('Reported Performance Table'!B1182,'Master List'!$B$11:$D$19,3,FALSE)</f>
        <v>#N/A</v>
      </c>
      <c r="H1182" t="e">
        <f t="shared" si="18"/>
        <v>#N/A</v>
      </c>
      <c r="I1182" t="e">
        <f>IF(VLOOKUP('Reported Performance Table'!D1182,'Master List'!$B$45:$D$143,3,FALSE)="","No",VLOOKUP('Reported Performance Table'!D1182,'Master List'!$B$45:$D$143,3,FALSE))</f>
        <v>#N/A</v>
      </c>
      <c r="J1182" s="169" t="str">
        <f>IF('Reported Performance Table'!D1182="","",
  IF('Reported Performance Table'!E1182="Yes",
   IF('Reported Performance Table'!F1182="Premium","Premium_LUNA_CCT","LUNA_CCT"),
   IF('Reported Performance Table'!B1182="Outdoor Luminaires",
    IF(OR('Reported Performance Table'!D1182="Fuel Pump Canopy Luminaires",'Reported Performance Table'!D1182="Sports Lighting"),
     IF('Reported Performance Table'!F1182="Premium","Premium_Sports_and_Fuel_Pump_CCT", "Sports_and_Fuel_Pump_CCT"),
     IF('Reported Performance Table'!F1182="Premium","Premium_Outdoor_CCT","Outdoor_CCT")),
    IF('Reported Performance Table'!F1182="Premium","Premium_CCT","Reported_CCT"))))</f>
        <v/>
      </c>
      <c r="K1182" t="str">
        <f>IF('Reported Performance Table'!D1182="","",IF(J1182="LUNA_CCT",VLOOKUP('Reported Performance Table'!D1182,'Master List'!$B$45:$E$143,4,FALSE),"Reported_BUG"))</f>
        <v/>
      </c>
      <c r="L1182" t="str">
        <f>IF('Reported Performance Table'!D1182="","",IF(AND('Reported Performance Table'!$E1182="Yes",OR('Reported Performance Table'!$D1182='Master List'!$B$45,'Reported Performance Table'!$D1182='Master List'!$B$46,'Reported Performance Table'!$D1182='Master List'!$B$47,'Reported Performance Table'!$D1182='Master List'!$B$49,'Reported Performance Table'!$D1182='Master List'!$B$51,'Reported Performance Table'!$D1182='Master List'!$B$115,'Reported Performance Table'!$D1182='Master List'!$B$118,'Reported Performance Table'!$D1182='Master List'!$B$142)),"LUNA_Dimming","Dimming_Capability_and_Range"))</f>
        <v/>
      </c>
    </row>
    <row r="1183" spans="1:12" x14ac:dyDescent="0.3">
      <c r="A1183" s="49">
        <v>1190</v>
      </c>
      <c r="B1183" s="50"/>
      <c r="D1183" s="21" t="e">
        <f>VLOOKUP('Reported Performance Table'!C1183,'Master List'!$B$22:$C$41,2,FALSE)</f>
        <v>#N/A</v>
      </c>
      <c r="E1183" t="e">
        <f>VLOOKUP('Reported Performance Table'!D1183,'Master List'!$B$45:$C$143,2,FALSE)</f>
        <v>#N/A</v>
      </c>
      <c r="F1183" t="e">
        <f>VLOOKUP('Reported Performance Table'!C1183,'Master List'!$B$22:$D$42,3,FALSE)</f>
        <v>#N/A</v>
      </c>
      <c r="G1183" s="94" t="e">
        <f>VLOOKUP('Reported Performance Table'!B1183,'Master List'!$B$11:$D$19,3,FALSE)</f>
        <v>#N/A</v>
      </c>
      <c r="H1183" t="e">
        <f t="shared" si="18"/>
        <v>#N/A</v>
      </c>
      <c r="I1183" t="e">
        <f>IF(VLOOKUP('Reported Performance Table'!D1183,'Master List'!$B$45:$D$143,3,FALSE)="","No",VLOOKUP('Reported Performance Table'!D1183,'Master List'!$B$45:$D$143,3,FALSE))</f>
        <v>#N/A</v>
      </c>
      <c r="J1183" s="169" t="str">
        <f>IF('Reported Performance Table'!D1183="","",
  IF('Reported Performance Table'!E1183="Yes",
   IF('Reported Performance Table'!F1183="Premium","Premium_LUNA_CCT","LUNA_CCT"),
   IF('Reported Performance Table'!B1183="Outdoor Luminaires",
    IF(OR('Reported Performance Table'!D1183="Fuel Pump Canopy Luminaires",'Reported Performance Table'!D1183="Sports Lighting"),
     IF('Reported Performance Table'!F1183="Premium","Premium_Sports_and_Fuel_Pump_CCT", "Sports_and_Fuel_Pump_CCT"),
     IF('Reported Performance Table'!F1183="Premium","Premium_Outdoor_CCT","Outdoor_CCT")),
    IF('Reported Performance Table'!F1183="Premium","Premium_CCT","Reported_CCT"))))</f>
        <v/>
      </c>
      <c r="K1183" t="str">
        <f>IF('Reported Performance Table'!D1183="","",IF(J1183="LUNA_CCT",VLOOKUP('Reported Performance Table'!D1183,'Master List'!$B$45:$E$143,4,FALSE),"Reported_BUG"))</f>
        <v/>
      </c>
      <c r="L1183" t="str">
        <f>IF('Reported Performance Table'!D1183="","",IF(AND('Reported Performance Table'!$E1183="Yes",OR('Reported Performance Table'!$D1183='Master List'!$B$45,'Reported Performance Table'!$D1183='Master List'!$B$46,'Reported Performance Table'!$D1183='Master List'!$B$47,'Reported Performance Table'!$D1183='Master List'!$B$49,'Reported Performance Table'!$D1183='Master List'!$B$51,'Reported Performance Table'!$D1183='Master List'!$B$115,'Reported Performance Table'!$D1183='Master List'!$B$118,'Reported Performance Table'!$D1183='Master List'!$B$142)),"LUNA_Dimming","Dimming_Capability_and_Range"))</f>
        <v/>
      </c>
    </row>
    <row r="1184" spans="1:12" x14ac:dyDescent="0.3">
      <c r="A1184" s="49">
        <v>1191</v>
      </c>
      <c r="B1184" s="50"/>
      <c r="D1184" s="21" t="e">
        <f>VLOOKUP('Reported Performance Table'!C1184,'Master List'!$B$22:$C$41,2,FALSE)</f>
        <v>#N/A</v>
      </c>
      <c r="E1184" t="e">
        <f>VLOOKUP('Reported Performance Table'!D1184,'Master List'!$B$45:$C$143,2,FALSE)</f>
        <v>#N/A</v>
      </c>
      <c r="F1184" t="e">
        <f>VLOOKUP('Reported Performance Table'!C1184,'Master List'!$B$22:$D$42,3,FALSE)</f>
        <v>#N/A</v>
      </c>
      <c r="G1184" s="94" t="e">
        <f>VLOOKUP('Reported Performance Table'!B1184,'Master List'!$B$11:$D$19,3,FALSE)</f>
        <v>#N/A</v>
      </c>
      <c r="H1184" t="e">
        <f t="shared" si="18"/>
        <v>#N/A</v>
      </c>
      <c r="I1184" t="e">
        <f>IF(VLOOKUP('Reported Performance Table'!D1184,'Master List'!$B$45:$D$143,3,FALSE)="","No",VLOOKUP('Reported Performance Table'!D1184,'Master List'!$B$45:$D$143,3,FALSE))</f>
        <v>#N/A</v>
      </c>
      <c r="J1184" s="169" t="str">
        <f>IF('Reported Performance Table'!D1184="","",
  IF('Reported Performance Table'!E1184="Yes",
   IF('Reported Performance Table'!F1184="Premium","Premium_LUNA_CCT","LUNA_CCT"),
   IF('Reported Performance Table'!B1184="Outdoor Luminaires",
    IF(OR('Reported Performance Table'!D1184="Fuel Pump Canopy Luminaires",'Reported Performance Table'!D1184="Sports Lighting"),
     IF('Reported Performance Table'!F1184="Premium","Premium_Sports_and_Fuel_Pump_CCT", "Sports_and_Fuel_Pump_CCT"),
     IF('Reported Performance Table'!F1184="Premium","Premium_Outdoor_CCT","Outdoor_CCT")),
    IF('Reported Performance Table'!F1184="Premium","Premium_CCT","Reported_CCT"))))</f>
        <v/>
      </c>
      <c r="K1184" t="str">
        <f>IF('Reported Performance Table'!D1184="","",IF(J1184="LUNA_CCT",VLOOKUP('Reported Performance Table'!D1184,'Master List'!$B$45:$E$143,4,FALSE),"Reported_BUG"))</f>
        <v/>
      </c>
      <c r="L1184" t="str">
        <f>IF('Reported Performance Table'!D1184="","",IF(AND('Reported Performance Table'!$E1184="Yes",OR('Reported Performance Table'!$D1184='Master List'!$B$45,'Reported Performance Table'!$D1184='Master List'!$B$46,'Reported Performance Table'!$D1184='Master List'!$B$47,'Reported Performance Table'!$D1184='Master List'!$B$49,'Reported Performance Table'!$D1184='Master List'!$B$51,'Reported Performance Table'!$D1184='Master List'!$B$115,'Reported Performance Table'!$D1184='Master List'!$B$118,'Reported Performance Table'!$D1184='Master List'!$B$142)),"LUNA_Dimming","Dimming_Capability_and_Range"))</f>
        <v/>
      </c>
    </row>
    <row r="1185" spans="1:12" x14ac:dyDescent="0.3">
      <c r="A1185" s="49">
        <v>1192</v>
      </c>
      <c r="B1185" s="50"/>
      <c r="D1185" s="21" t="e">
        <f>VLOOKUP('Reported Performance Table'!C1185,'Master List'!$B$22:$C$41,2,FALSE)</f>
        <v>#N/A</v>
      </c>
      <c r="E1185" t="e">
        <f>VLOOKUP('Reported Performance Table'!D1185,'Master List'!$B$45:$C$143,2,FALSE)</f>
        <v>#N/A</v>
      </c>
      <c r="F1185" t="e">
        <f>VLOOKUP('Reported Performance Table'!C1185,'Master List'!$B$22:$D$42,3,FALSE)</f>
        <v>#N/A</v>
      </c>
      <c r="G1185" s="94" t="e">
        <f>VLOOKUP('Reported Performance Table'!B1185,'Master List'!$B$11:$D$19,3,FALSE)</f>
        <v>#N/A</v>
      </c>
      <c r="H1185" t="e">
        <f t="shared" si="18"/>
        <v>#N/A</v>
      </c>
      <c r="I1185" t="e">
        <f>IF(VLOOKUP('Reported Performance Table'!D1185,'Master List'!$B$45:$D$143,3,FALSE)="","No",VLOOKUP('Reported Performance Table'!D1185,'Master List'!$B$45:$D$143,3,FALSE))</f>
        <v>#N/A</v>
      </c>
      <c r="J1185" s="169" t="str">
        <f>IF('Reported Performance Table'!D1185="","",
  IF('Reported Performance Table'!E1185="Yes",
   IF('Reported Performance Table'!F1185="Premium","Premium_LUNA_CCT","LUNA_CCT"),
   IF('Reported Performance Table'!B1185="Outdoor Luminaires",
    IF(OR('Reported Performance Table'!D1185="Fuel Pump Canopy Luminaires",'Reported Performance Table'!D1185="Sports Lighting"),
     IF('Reported Performance Table'!F1185="Premium","Premium_Sports_and_Fuel_Pump_CCT", "Sports_and_Fuel_Pump_CCT"),
     IF('Reported Performance Table'!F1185="Premium","Premium_Outdoor_CCT","Outdoor_CCT")),
    IF('Reported Performance Table'!F1185="Premium","Premium_CCT","Reported_CCT"))))</f>
        <v/>
      </c>
      <c r="K1185" t="str">
        <f>IF('Reported Performance Table'!D1185="","",IF(J1185="LUNA_CCT",VLOOKUP('Reported Performance Table'!D1185,'Master List'!$B$45:$E$143,4,FALSE),"Reported_BUG"))</f>
        <v/>
      </c>
      <c r="L1185" t="str">
        <f>IF('Reported Performance Table'!D1185="","",IF(AND('Reported Performance Table'!$E1185="Yes",OR('Reported Performance Table'!$D1185='Master List'!$B$45,'Reported Performance Table'!$D1185='Master List'!$B$46,'Reported Performance Table'!$D1185='Master List'!$B$47,'Reported Performance Table'!$D1185='Master List'!$B$49,'Reported Performance Table'!$D1185='Master List'!$B$51,'Reported Performance Table'!$D1185='Master List'!$B$115,'Reported Performance Table'!$D1185='Master List'!$B$118,'Reported Performance Table'!$D1185='Master List'!$B$142)),"LUNA_Dimming","Dimming_Capability_and_Range"))</f>
        <v/>
      </c>
    </row>
    <row r="1186" spans="1:12" x14ac:dyDescent="0.3">
      <c r="A1186" s="49">
        <v>1193</v>
      </c>
      <c r="B1186" s="50"/>
      <c r="D1186" s="21" t="e">
        <f>VLOOKUP('Reported Performance Table'!C1186,'Master List'!$B$22:$C$41,2,FALSE)</f>
        <v>#N/A</v>
      </c>
      <c r="E1186" t="e">
        <f>VLOOKUP('Reported Performance Table'!D1186,'Master List'!$B$45:$C$143,2,FALSE)</f>
        <v>#N/A</v>
      </c>
      <c r="F1186" t="e">
        <f>VLOOKUP('Reported Performance Table'!C1186,'Master List'!$B$22:$D$42,3,FALSE)</f>
        <v>#N/A</v>
      </c>
      <c r="G1186" s="94" t="e">
        <f>VLOOKUP('Reported Performance Table'!B1186,'Master List'!$B$11:$D$19,3,FALSE)</f>
        <v>#N/A</v>
      </c>
      <c r="H1186" t="e">
        <f t="shared" si="18"/>
        <v>#N/A</v>
      </c>
      <c r="I1186" t="e">
        <f>IF(VLOOKUP('Reported Performance Table'!D1186,'Master List'!$B$45:$D$143,3,FALSE)="","No",VLOOKUP('Reported Performance Table'!D1186,'Master List'!$B$45:$D$143,3,FALSE))</f>
        <v>#N/A</v>
      </c>
      <c r="J1186" s="169" t="str">
        <f>IF('Reported Performance Table'!D1186="","",
  IF('Reported Performance Table'!E1186="Yes",
   IF('Reported Performance Table'!F1186="Premium","Premium_LUNA_CCT","LUNA_CCT"),
   IF('Reported Performance Table'!B1186="Outdoor Luminaires",
    IF(OR('Reported Performance Table'!D1186="Fuel Pump Canopy Luminaires",'Reported Performance Table'!D1186="Sports Lighting"),
     IF('Reported Performance Table'!F1186="Premium","Premium_Sports_and_Fuel_Pump_CCT", "Sports_and_Fuel_Pump_CCT"),
     IF('Reported Performance Table'!F1186="Premium","Premium_Outdoor_CCT","Outdoor_CCT")),
    IF('Reported Performance Table'!F1186="Premium","Premium_CCT","Reported_CCT"))))</f>
        <v/>
      </c>
      <c r="K1186" t="str">
        <f>IF('Reported Performance Table'!D1186="","",IF(J1186="LUNA_CCT",VLOOKUP('Reported Performance Table'!D1186,'Master List'!$B$45:$E$143,4,FALSE),"Reported_BUG"))</f>
        <v/>
      </c>
      <c r="L1186" t="str">
        <f>IF('Reported Performance Table'!D1186="","",IF(AND('Reported Performance Table'!$E1186="Yes",OR('Reported Performance Table'!$D1186='Master List'!$B$45,'Reported Performance Table'!$D1186='Master List'!$B$46,'Reported Performance Table'!$D1186='Master List'!$B$47,'Reported Performance Table'!$D1186='Master List'!$B$49,'Reported Performance Table'!$D1186='Master List'!$B$51,'Reported Performance Table'!$D1186='Master List'!$B$115,'Reported Performance Table'!$D1186='Master List'!$B$118,'Reported Performance Table'!$D1186='Master List'!$B$142)),"LUNA_Dimming","Dimming_Capability_and_Range"))</f>
        <v/>
      </c>
    </row>
    <row r="1187" spans="1:12" x14ac:dyDescent="0.3">
      <c r="A1187" s="49">
        <v>1194</v>
      </c>
      <c r="B1187" s="50"/>
      <c r="D1187" s="21" t="e">
        <f>VLOOKUP('Reported Performance Table'!C1187,'Master List'!$B$22:$C$41,2,FALSE)</f>
        <v>#N/A</v>
      </c>
      <c r="E1187" t="e">
        <f>VLOOKUP('Reported Performance Table'!D1187,'Master List'!$B$45:$C$143,2,FALSE)</f>
        <v>#N/A</v>
      </c>
      <c r="F1187" t="e">
        <f>VLOOKUP('Reported Performance Table'!C1187,'Master List'!$B$22:$D$42,3,FALSE)</f>
        <v>#N/A</v>
      </c>
      <c r="G1187" s="94" t="e">
        <f>VLOOKUP('Reported Performance Table'!B1187,'Master List'!$B$11:$D$19,3,FALSE)</f>
        <v>#N/A</v>
      </c>
      <c r="H1187" t="e">
        <f t="shared" si="18"/>
        <v>#N/A</v>
      </c>
      <c r="I1187" t="e">
        <f>IF(VLOOKUP('Reported Performance Table'!D1187,'Master List'!$B$45:$D$143,3,FALSE)="","No",VLOOKUP('Reported Performance Table'!D1187,'Master List'!$B$45:$D$143,3,FALSE))</f>
        <v>#N/A</v>
      </c>
      <c r="J1187" s="169" t="str">
        <f>IF('Reported Performance Table'!D1187="","",
  IF('Reported Performance Table'!E1187="Yes",
   IF('Reported Performance Table'!F1187="Premium","Premium_LUNA_CCT","LUNA_CCT"),
   IF('Reported Performance Table'!B1187="Outdoor Luminaires",
    IF(OR('Reported Performance Table'!D1187="Fuel Pump Canopy Luminaires",'Reported Performance Table'!D1187="Sports Lighting"),
     IF('Reported Performance Table'!F1187="Premium","Premium_Sports_and_Fuel_Pump_CCT", "Sports_and_Fuel_Pump_CCT"),
     IF('Reported Performance Table'!F1187="Premium","Premium_Outdoor_CCT","Outdoor_CCT")),
    IF('Reported Performance Table'!F1187="Premium","Premium_CCT","Reported_CCT"))))</f>
        <v/>
      </c>
      <c r="K1187" t="str">
        <f>IF('Reported Performance Table'!D1187="","",IF(J1187="LUNA_CCT",VLOOKUP('Reported Performance Table'!D1187,'Master List'!$B$45:$E$143,4,FALSE),"Reported_BUG"))</f>
        <v/>
      </c>
      <c r="L1187" t="str">
        <f>IF('Reported Performance Table'!D1187="","",IF(AND('Reported Performance Table'!$E1187="Yes",OR('Reported Performance Table'!$D1187='Master List'!$B$45,'Reported Performance Table'!$D1187='Master List'!$B$46,'Reported Performance Table'!$D1187='Master List'!$B$47,'Reported Performance Table'!$D1187='Master List'!$B$49,'Reported Performance Table'!$D1187='Master List'!$B$51,'Reported Performance Table'!$D1187='Master List'!$B$115,'Reported Performance Table'!$D1187='Master List'!$B$118,'Reported Performance Table'!$D1187='Master List'!$B$142)),"LUNA_Dimming","Dimming_Capability_and_Range"))</f>
        <v/>
      </c>
    </row>
    <row r="1188" spans="1:12" x14ac:dyDescent="0.3">
      <c r="A1188" s="49">
        <v>1195</v>
      </c>
      <c r="B1188" s="50"/>
      <c r="D1188" s="21" t="e">
        <f>VLOOKUP('Reported Performance Table'!C1188,'Master List'!$B$22:$C$41,2,FALSE)</f>
        <v>#N/A</v>
      </c>
      <c r="E1188" t="e">
        <f>VLOOKUP('Reported Performance Table'!D1188,'Master List'!$B$45:$C$143,2,FALSE)</f>
        <v>#N/A</v>
      </c>
      <c r="F1188" t="e">
        <f>VLOOKUP('Reported Performance Table'!C1188,'Master List'!$B$22:$D$42,3,FALSE)</f>
        <v>#N/A</v>
      </c>
      <c r="G1188" s="94" t="e">
        <f>VLOOKUP('Reported Performance Table'!B1188,'Master List'!$B$11:$D$19,3,FALSE)</f>
        <v>#N/A</v>
      </c>
      <c r="H1188" t="e">
        <f t="shared" si="18"/>
        <v>#N/A</v>
      </c>
      <c r="I1188" t="e">
        <f>IF(VLOOKUP('Reported Performance Table'!D1188,'Master List'!$B$45:$D$143,3,FALSE)="","No",VLOOKUP('Reported Performance Table'!D1188,'Master List'!$B$45:$D$143,3,FALSE))</f>
        <v>#N/A</v>
      </c>
      <c r="J1188" s="169" t="str">
        <f>IF('Reported Performance Table'!D1188="","",
  IF('Reported Performance Table'!E1188="Yes",
   IF('Reported Performance Table'!F1188="Premium","Premium_LUNA_CCT","LUNA_CCT"),
   IF('Reported Performance Table'!B1188="Outdoor Luminaires",
    IF(OR('Reported Performance Table'!D1188="Fuel Pump Canopy Luminaires",'Reported Performance Table'!D1188="Sports Lighting"),
     IF('Reported Performance Table'!F1188="Premium","Premium_Sports_and_Fuel_Pump_CCT", "Sports_and_Fuel_Pump_CCT"),
     IF('Reported Performance Table'!F1188="Premium","Premium_Outdoor_CCT","Outdoor_CCT")),
    IF('Reported Performance Table'!F1188="Premium","Premium_CCT","Reported_CCT"))))</f>
        <v/>
      </c>
      <c r="K1188" t="str">
        <f>IF('Reported Performance Table'!D1188="","",IF(J1188="LUNA_CCT",VLOOKUP('Reported Performance Table'!D1188,'Master List'!$B$45:$E$143,4,FALSE),"Reported_BUG"))</f>
        <v/>
      </c>
      <c r="L1188" t="str">
        <f>IF('Reported Performance Table'!D1188="","",IF(AND('Reported Performance Table'!$E1188="Yes",OR('Reported Performance Table'!$D1188='Master List'!$B$45,'Reported Performance Table'!$D1188='Master List'!$B$46,'Reported Performance Table'!$D1188='Master List'!$B$47,'Reported Performance Table'!$D1188='Master List'!$B$49,'Reported Performance Table'!$D1188='Master List'!$B$51,'Reported Performance Table'!$D1188='Master List'!$B$115,'Reported Performance Table'!$D1188='Master List'!$B$118,'Reported Performance Table'!$D1188='Master List'!$B$142)),"LUNA_Dimming","Dimming_Capability_and_Range"))</f>
        <v/>
      </c>
    </row>
    <row r="1189" spans="1:12" x14ac:dyDescent="0.3">
      <c r="A1189" s="49">
        <v>1196</v>
      </c>
      <c r="B1189" s="50"/>
      <c r="D1189" s="21" t="e">
        <f>VLOOKUP('Reported Performance Table'!C1189,'Master List'!$B$22:$C$41,2,FALSE)</f>
        <v>#N/A</v>
      </c>
      <c r="E1189" t="e">
        <f>VLOOKUP('Reported Performance Table'!D1189,'Master List'!$B$45:$C$143,2,FALSE)</f>
        <v>#N/A</v>
      </c>
      <c r="F1189" t="e">
        <f>VLOOKUP('Reported Performance Table'!C1189,'Master List'!$B$22:$D$42,3,FALSE)</f>
        <v>#N/A</v>
      </c>
      <c r="G1189" s="94" t="e">
        <f>VLOOKUP('Reported Performance Table'!B1189,'Master List'!$B$11:$D$19,3,FALSE)</f>
        <v>#N/A</v>
      </c>
      <c r="H1189" t="e">
        <f t="shared" si="18"/>
        <v>#N/A</v>
      </c>
      <c r="I1189" t="e">
        <f>IF(VLOOKUP('Reported Performance Table'!D1189,'Master List'!$B$45:$D$143,3,FALSE)="","No",VLOOKUP('Reported Performance Table'!D1189,'Master List'!$B$45:$D$143,3,FALSE))</f>
        <v>#N/A</v>
      </c>
      <c r="J1189" s="169" t="str">
        <f>IF('Reported Performance Table'!D1189="","",
  IF('Reported Performance Table'!E1189="Yes",
   IF('Reported Performance Table'!F1189="Premium","Premium_LUNA_CCT","LUNA_CCT"),
   IF('Reported Performance Table'!B1189="Outdoor Luminaires",
    IF(OR('Reported Performance Table'!D1189="Fuel Pump Canopy Luminaires",'Reported Performance Table'!D1189="Sports Lighting"),
     IF('Reported Performance Table'!F1189="Premium","Premium_Sports_and_Fuel_Pump_CCT", "Sports_and_Fuel_Pump_CCT"),
     IF('Reported Performance Table'!F1189="Premium","Premium_Outdoor_CCT","Outdoor_CCT")),
    IF('Reported Performance Table'!F1189="Premium","Premium_CCT","Reported_CCT"))))</f>
        <v/>
      </c>
      <c r="K1189" t="str">
        <f>IF('Reported Performance Table'!D1189="","",IF(J1189="LUNA_CCT",VLOOKUP('Reported Performance Table'!D1189,'Master List'!$B$45:$E$143,4,FALSE),"Reported_BUG"))</f>
        <v/>
      </c>
      <c r="L1189" t="str">
        <f>IF('Reported Performance Table'!D1189="","",IF(AND('Reported Performance Table'!$E1189="Yes",OR('Reported Performance Table'!$D1189='Master List'!$B$45,'Reported Performance Table'!$D1189='Master List'!$B$46,'Reported Performance Table'!$D1189='Master List'!$B$47,'Reported Performance Table'!$D1189='Master List'!$B$49,'Reported Performance Table'!$D1189='Master List'!$B$51,'Reported Performance Table'!$D1189='Master List'!$B$115,'Reported Performance Table'!$D1189='Master List'!$B$118,'Reported Performance Table'!$D1189='Master List'!$B$142)),"LUNA_Dimming","Dimming_Capability_and_Range"))</f>
        <v/>
      </c>
    </row>
    <row r="1190" spans="1:12" x14ac:dyDescent="0.3">
      <c r="A1190" s="49">
        <v>1197</v>
      </c>
      <c r="B1190" s="50"/>
      <c r="D1190" s="21" t="e">
        <f>VLOOKUP('Reported Performance Table'!C1190,'Master List'!$B$22:$C$41,2,FALSE)</f>
        <v>#N/A</v>
      </c>
      <c r="E1190" t="e">
        <f>VLOOKUP('Reported Performance Table'!D1190,'Master List'!$B$45:$C$143,2,FALSE)</f>
        <v>#N/A</v>
      </c>
      <c r="F1190" t="e">
        <f>VLOOKUP('Reported Performance Table'!C1190,'Master List'!$B$22:$D$42,3,FALSE)</f>
        <v>#N/A</v>
      </c>
      <c r="G1190" s="94" t="e">
        <f>VLOOKUP('Reported Performance Table'!B1190,'Master List'!$B$11:$D$19,3,FALSE)</f>
        <v>#N/A</v>
      </c>
      <c r="H1190" t="e">
        <f t="shared" si="18"/>
        <v>#N/A</v>
      </c>
      <c r="I1190" t="e">
        <f>IF(VLOOKUP('Reported Performance Table'!D1190,'Master List'!$B$45:$D$143,3,FALSE)="","No",VLOOKUP('Reported Performance Table'!D1190,'Master List'!$B$45:$D$143,3,FALSE))</f>
        <v>#N/A</v>
      </c>
      <c r="J1190" s="169" t="str">
        <f>IF('Reported Performance Table'!D1190="","",
  IF('Reported Performance Table'!E1190="Yes",
   IF('Reported Performance Table'!F1190="Premium","Premium_LUNA_CCT","LUNA_CCT"),
   IF('Reported Performance Table'!B1190="Outdoor Luminaires",
    IF(OR('Reported Performance Table'!D1190="Fuel Pump Canopy Luminaires",'Reported Performance Table'!D1190="Sports Lighting"),
     IF('Reported Performance Table'!F1190="Premium","Premium_Sports_and_Fuel_Pump_CCT", "Sports_and_Fuel_Pump_CCT"),
     IF('Reported Performance Table'!F1190="Premium","Premium_Outdoor_CCT","Outdoor_CCT")),
    IF('Reported Performance Table'!F1190="Premium","Premium_CCT","Reported_CCT"))))</f>
        <v/>
      </c>
      <c r="K1190" t="str">
        <f>IF('Reported Performance Table'!D1190="","",IF(J1190="LUNA_CCT",VLOOKUP('Reported Performance Table'!D1190,'Master List'!$B$45:$E$143,4,FALSE),"Reported_BUG"))</f>
        <v/>
      </c>
      <c r="L1190" t="str">
        <f>IF('Reported Performance Table'!D1190="","",IF(AND('Reported Performance Table'!$E1190="Yes",OR('Reported Performance Table'!$D1190='Master List'!$B$45,'Reported Performance Table'!$D1190='Master List'!$B$46,'Reported Performance Table'!$D1190='Master List'!$B$47,'Reported Performance Table'!$D1190='Master List'!$B$49,'Reported Performance Table'!$D1190='Master List'!$B$51,'Reported Performance Table'!$D1190='Master List'!$B$115,'Reported Performance Table'!$D1190='Master List'!$B$118,'Reported Performance Table'!$D1190='Master List'!$B$142)),"LUNA_Dimming","Dimming_Capability_and_Range"))</f>
        <v/>
      </c>
    </row>
    <row r="1191" spans="1:12" x14ac:dyDescent="0.3">
      <c r="A1191" s="49">
        <v>1198</v>
      </c>
      <c r="B1191" s="50"/>
      <c r="D1191" s="21" t="e">
        <f>VLOOKUP('Reported Performance Table'!C1191,'Master List'!$B$22:$C$41,2,FALSE)</f>
        <v>#N/A</v>
      </c>
      <c r="E1191" t="e">
        <f>VLOOKUP('Reported Performance Table'!D1191,'Master List'!$B$45:$C$143,2,FALSE)</f>
        <v>#N/A</v>
      </c>
      <c r="F1191" t="e">
        <f>VLOOKUP('Reported Performance Table'!C1191,'Master List'!$B$22:$D$42,3,FALSE)</f>
        <v>#N/A</v>
      </c>
      <c r="G1191" s="94" t="e">
        <f>VLOOKUP('Reported Performance Table'!B1191,'Master List'!$B$11:$D$19,3,FALSE)</f>
        <v>#N/A</v>
      </c>
      <c r="H1191" t="e">
        <f t="shared" si="18"/>
        <v>#N/A</v>
      </c>
      <c r="I1191" t="e">
        <f>IF(VLOOKUP('Reported Performance Table'!D1191,'Master List'!$B$45:$D$143,3,FALSE)="","No",VLOOKUP('Reported Performance Table'!D1191,'Master List'!$B$45:$D$143,3,FALSE))</f>
        <v>#N/A</v>
      </c>
      <c r="J1191" s="169" t="str">
        <f>IF('Reported Performance Table'!D1191="","",
  IF('Reported Performance Table'!E1191="Yes",
   IF('Reported Performance Table'!F1191="Premium","Premium_LUNA_CCT","LUNA_CCT"),
   IF('Reported Performance Table'!B1191="Outdoor Luminaires",
    IF(OR('Reported Performance Table'!D1191="Fuel Pump Canopy Luminaires",'Reported Performance Table'!D1191="Sports Lighting"),
     IF('Reported Performance Table'!F1191="Premium","Premium_Sports_and_Fuel_Pump_CCT", "Sports_and_Fuel_Pump_CCT"),
     IF('Reported Performance Table'!F1191="Premium","Premium_Outdoor_CCT","Outdoor_CCT")),
    IF('Reported Performance Table'!F1191="Premium","Premium_CCT","Reported_CCT"))))</f>
        <v/>
      </c>
      <c r="K1191" t="str">
        <f>IF('Reported Performance Table'!D1191="","",IF(J1191="LUNA_CCT",VLOOKUP('Reported Performance Table'!D1191,'Master List'!$B$45:$E$143,4,FALSE),"Reported_BUG"))</f>
        <v/>
      </c>
      <c r="L1191" t="str">
        <f>IF('Reported Performance Table'!D1191="","",IF(AND('Reported Performance Table'!$E1191="Yes",OR('Reported Performance Table'!$D1191='Master List'!$B$45,'Reported Performance Table'!$D1191='Master List'!$B$46,'Reported Performance Table'!$D1191='Master List'!$B$47,'Reported Performance Table'!$D1191='Master List'!$B$49,'Reported Performance Table'!$D1191='Master List'!$B$51,'Reported Performance Table'!$D1191='Master List'!$B$115,'Reported Performance Table'!$D1191='Master List'!$B$118,'Reported Performance Table'!$D1191='Master List'!$B$142)),"LUNA_Dimming","Dimming_Capability_and_Range"))</f>
        <v/>
      </c>
    </row>
    <row r="1192" spans="1:12" x14ac:dyDescent="0.3">
      <c r="A1192" s="49">
        <v>1199</v>
      </c>
      <c r="B1192" s="50"/>
      <c r="D1192" s="21" t="e">
        <f>VLOOKUP('Reported Performance Table'!C1192,'Master List'!$B$22:$C$41,2,FALSE)</f>
        <v>#N/A</v>
      </c>
      <c r="E1192" t="e">
        <f>VLOOKUP('Reported Performance Table'!D1192,'Master List'!$B$45:$C$143,2,FALSE)</f>
        <v>#N/A</v>
      </c>
      <c r="F1192" t="e">
        <f>VLOOKUP('Reported Performance Table'!C1192,'Master List'!$B$22:$D$42,3,FALSE)</f>
        <v>#N/A</v>
      </c>
      <c r="G1192" s="94" t="e">
        <f>VLOOKUP('Reported Performance Table'!B1192,'Master List'!$B$11:$D$19,3,FALSE)</f>
        <v>#N/A</v>
      </c>
      <c r="H1192" t="e">
        <f t="shared" si="18"/>
        <v>#N/A</v>
      </c>
      <c r="I1192" t="e">
        <f>IF(VLOOKUP('Reported Performance Table'!D1192,'Master List'!$B$45:$D$143,3,FALSE)="","No",VLOOKUP('Reported Performance Table'!D1192,'Master List'!$B$45:$D$143,3,FALSE))</f>
        <v>#N/A</v>
      </c>
      <c r="J1192" s="169" t="str">
        <f>IF('Reported Performance Table'!D1192="","",
  IF('Reported Performance Table'!E1192="Yes",
   IF('Reported Performance Table'!F1192="Premium","Premium_LUNA_CCT","LUNA_CCT"),
   IF('Reported Performance Table'!B1192="Outdoor Luminaires",
    IF(OR('Reported Performance Table'!D1192="Fuel Pump Canopy Luminaires",'Reported Performance Table'!D1192="Sports Lighting"),
     IF('Reported Performance Table'!F1192="Premium","Premium_Sports_and_Fuel_Pump_CCT", "Sports_and_Fuel_Pump_CCT"),
     IF('Reported Performance Table'!F1192="Premium","Premium_Outdoor_CCT","Outdoor_CCT")),
    IF('Reported Performance Table'!F1192="Premium","Premium_CCT","Reported_CCT"))))</f>
        <v/>
      </c>
      <c r="K1192" t="str">
        <f>IF('Reported Performance Table'!D1192="","",IF(J1192="LUNA_CCT",VLOOKUP('Reported Performance Table'!D1192,'Master List'!$B$45:$E$143,4,FALSE),"Reported_BUG"))</f>
        <v/>
      </c>
      <c r="L1192" t="str">
        <f>IF('Reported Performance Table'!D1192="","",IF(AND('Reported Performance Table'!$E1192="Yes",OR('Reported Performance Table'!$D1192='Master List'!$B$45,'Reported Performance Table'!$D1192='Master List'!$B$46,'Reported Performance Table'!$D1192='Master List'!$B$47,'Reported Performance Table'!$D1192='Master List'!$B$49,'Reported Performance Table'!$D1192='Master List'!$B$51,'Reported Performance Table'!$D1192='Master List'!$B$115,'Reported Performance Table'!$D1192='Master List'!$B$118,'Reported Performance Table'!$D1192='Master List'!$B$142)),"LUNA_Dimming","Dimming_Capability_and_Range"))</f>
        <v/>
      </c>
    </row>
    <row r="1193" spans="1:12" x14ac:dyDescent="0.3">
      <c r="A1193" s="49">
        <v>1200</v>
      </c>
      <c r="B1193" s="50"/>
      <c r="D1193" s="21" t="e">
        <f>VLOOKUP('Reported Performance Table'!C1193,'Master List'!$B$22:$C$41,2,FALSE)</f>
        <v>#N/A</v>
      </c>
      <c r="E1193" t="e">
        <f>VLOOKUP('Reported Performance Table'!D1193,'Master List'!$B$45:$C$143,2,FALSE)</f>
        <v>#N/A</v>
      </c>
      <c r="F1193" t="e">
        <f>VLOOKUP('Reported Performance Table'!C1193,'Master List'!$B$22:$D$42,3,FALSE)</f>
        <v>#N/A</v>
      </c>
      <c r="G1193" s="94" t="e">
        <f>VLOOKUP('Reported Performance Table'!B1193,'Master List'!$B$11:$D$19,3,FALSE)</f>
        <v>#N/A</v>
      </c>
      <c r="H1193" t="e">
        <f t="shared" si="18"/>
        <v>#N/A</v>
      </c>
      <c r="I1193" t="e">
        <f>IF(VLOOKUP('Reported Performance Table'!D1193,'Master List'!$B$45:$D$143,3,FALSE)="","No",VLOOKUP('Reported Performance Table'!D1193,'Master List'!$B$45:$D$143,3,FALSE))</f>
        <v>#N/A</v>
      </c>
      <c r="J1193" s="169" t="str">
        <f>IF('Reported Performance Table'!D1193="","",
  IF('Reported Performance Table'!E1193="Yes",
   IF('Reported Performance Table'!F1193="Premium","Premium_LUNA_CCT","LUNA_CCT"),
   IF('Reported Performance Table'!B1193="Outdoor Luminaires",
    IF(OR('Reported Performance Table'!D1193="Fuel Pump Canopy Luminaires",'Reported Performance Table'!D1193="Sports Lighting"),
     IF('Reported Performance Table'!F1193="Premium","Premium_Sports_and_Fuel_Pump_CCT", "Sports_and_Fuel_Pump_CCT"),
     IF('Reported Performance Table'!F1193="Premium","Premium_Outdoor_CCT","Outdoor_CCT")),
    IF('Reported Performance Table'!F1193="Premium","Premium_CCT","Reported_CCT"))))</f>
        <v/>
      </c>
      <c r="K1193" t="str">
        <f>IF('Reported Performance Table'!D1193="","",IF(J1193="LUNA_CCT",VLOOKUP('Reported Performance Table'!D1193,'Master List'!$B$45:$E$143,4,FALSE),"Reported_BUG"))</f>
        <v/>
      </c>
      <c r="L1193" t="str">
        <f>IF('Reported Performance Table'!D1193="","",IF(AND('Reported Performance Table'!$E1193="Yes",OR('Reported Performance Table'!$D1193='Master List'!$B$45,'Reported Performance Table'!$D1193='Master List'!$B$46,'Reported Performance Table'!$D1193='Master List'!$B$47,'Reported Performance Table'!$D1193='Master List'!$B$49,'Reported Performance Table'!$D1193='Master List'!$B$51,'Reported Performance Table'!$D1193='Master List'!$B$115,'Reported Performance Table'!$D1193='Master List'!$B$118,'Reported Performance Table'!$D1193='Master List'!$B$142)),"LUNA_Dimming","Dimming_Capability_and_Range"))</f>
        <v/>
      </c>
    </row>
    <row r="1194" spans="1:12" x14ac:dyDescent="0.3">
      <c r="A1194" s="49">
        <v>1201</v>
      </c>
      <c r="B1194" s="50"/>
      <c r="D1194" s="21" t="e">
        <f>VLOOKUP('Reported Performance Table'!C1194,'Master List'!$B$22:$C$41,2,FALSE)</f>
        <v>#N/A</v>
      </c>
      <c r="E1194" t="e">
        <f>VLOOKUP('Reported Performance Table'!D1194,'Master List'!$B$45:$C$143,2,FALSE)</f>
        <v>#N/A</v>
      </c>
      <c r="F1194" t="e">
        <f>VLOOKUP('Reported Performance Table'!C1194,'Master List'!$B$22:$D$42,3,FALSE)</f>
        <v>#N/A</v>
      </c>
      <c r="G1194" s="94" t="e">
        <f>VLOOKUP('Reported Performance Table'!B1194,'Master List'!$B$11:$D$19,3,FALSE)</f>
        <v>#N/A</v>
      </c>
      <c r="H1194" t="e">
        <f t="shared" si="18"/>
        <v>#N/A</v>
      </c>
      <c r="I1194" t="e">
        <f>IF(VLOOKUP('Reported Performance Table'!D1194,'Master List'!$B$45:$D$143,3,FALSE)="","No",VLOOKUP('Reported Performance Table'!D1194,'Master List'!$B$45:$D$143,3,FALSE))</f>
        <v>#N/A</v>
      </c>
      <c r="J1194" s="169" t="str">
        <f>IF('Reported Performance Table'!D1194="","",
  IF('Reported Performance Table'!E1194="Yes",
   IF('Reported Performance Table'!F1194="Premium","Premium_LUNA_CCT","LUNA_CCT"),
   IF('Reported Performance Table'!B1194="Outdoor Luminaires",
    IF(OR('Reported Performance Table'!D1194="Fuel Pump Canopy Luminaires",'Reported Performance Table'!D1194="Sports Lighting"),
     IF('Reported Performance Table'!F1194="Premium","Premium_Sports_and_Fuel_Pump_CCT", "Sports_and_Fuel_Pump_CCT"),
     IF('Reported Performance Table'!F1194="Premium","Premium_Outdoor_CCT","Outdoor_CCT")),
    IF('Reported Performance Table'!F1194="Premium","Premium_CCT","Reported_CCT"))))</f>
        <v/>
      </c>
      <c r="K1194" t="str">
        <f>IF('Reported Performance Table'!D1194="","",IF(J1194="LUNA_CCT",VLOOKUP('Reported Performance Table'!D1194,'Master List'!$B$45:$E$143,4,FALSE),"Reported_BUG"))</f>
        <v/>
      </c>
      <c r="L1194" t="str">
        <f>IF('Reported Performance Table'!D1194="","",IF(AND('Reported Performance Table'!$E1194="Yes",OR('Reported Performance Table'!$D1194='Master List'!$B$45,'Reported Performance Table'!$D1194='Master List'!$B$46,'Reported Performance Table'!$D1194='Master List'!$B$47,'Reported Performance Table'!$D1194='Master List'!$B$49,'Reported Performance Table'!$D1194='Master List'!$B$51,'Reported Performance Table'!$D1194='Master List'!$B$115,'Reported Performance Table'!$D1194='Master List'!$B$118,'Reported Performance Table'!$D1194='Master List'!$B$142)),"LUNA_Dimming","Dimming_Capability_and_Range"))</f>
        <v/>
      </c>
    </row>
    <row r="1195" spans="1:12" x14ac:dyDescent="0.3">
      <c r="A1195" s="49">
        <v>1202</v>
      </c>
      <c r="B1195" s="50"/>
      <c r="D1195" s="21" t="e">
        <f>VLOOKUP('Reported Performance Table'!C1195,'Master List'!$B$22:$C$41,2,FALSE)</f>
        <v>#N/A</v>
      </c>
      <c r="E1195" t="e">
        <f>VLOOKUP('Reported Performance Table'!D1195,'Master List'!$B$45:$C$143,2,FALSE)</f>
        <v>#N/A</v>
      </c>
      <c r="F1195" t="e">
        <f>VLOOKUP('Reported Performance Table'!C1195,'Master List'!$B$22:$D$42,3,FALSE)</f>
        <v>#N/A</v>
      </c>
      <c r="G1195" s="94" t="e">
        <f>VLOOKUP('Reported Performance Table'!B1195,'Master List'!$B$11:$D$19,3,FALSE)</f>
        <v>#N/A</v>
      </c>
      <c r="H1195" t="e">
        <f t="shared" si="18"/>
        <v>#N/A</v>
      </c>
      <c r="I1195" t="e">
        <f>IF(VLOOKUP('Reported Performance Table'!D1195,'Master List'!$B$45:$D$143,3,FALSE)="","No",VLOOKUP('Reported Performance Table'!D1195,'Master List'!$B$45:$D$143,3,FALSE))</f>
        <v>#N/A</v>
      </c>
      <c r="J1195" s="169" t="str">
        <f>IF('Reported Performance Table'!D1195="","",
  IF('Reported Performance Table'!E1195="Yes",
   IF('Reported Performance Table'!F1195="Premium","Premium_LUNA_CCT","LUNA_CCT"),
   IF('Reported Performance Table'!B1195="Outdoor Luminaires",
    IF(OR('Reported Performance Table'!D1195="Fuel Pump Canopy Luminaires",'Reported Performance Table'!D1195="Sports Lighting"),
     IF('Reported Performance Table'!F1195="Premium","Premium_Sports_and_Fuel_Pump_CCT", "Sports_and_Fuel_Pump_CCT"),
     IF('Reported Performance Table'!F1195="Premium","Premium_Outdoor_CCT","Outdoor_CCT")),
    IF('Reported Performance Table'!F1195="Premium","Premium_CCT","Reported_CCT"))))</f>
        <v/>
      </c>
      <c r="K1195" t="str">
        <f>IF('Reported Performance Table'!D1195="","",IF(J1195="LUNA_CCT",VLOOKUP('Reported Performance Table'!D1195,'Master List'!$B$45:$E$143,4,FALSE),"Reported_BUG"))</f>
        <v/>
      </c>
      <c r="L1195" t="str">
        <f>IF('Reported Performance Table'!D1195="","",IF(AND('Reported Performance Table'!$E1195="Yes",OR('Reported Performance Table'!$D1195='Master List'!$B$45,'Reported Performance Table'!$D1195='Master List'!$B$46,'Reported Performance Table'!$D1195='Master List'!$B$47,'Reported Performance Table'!$D1195='Master List'!$B$49,'Reported Performance Table'!$D1195='Master List'!$B$51,'Reported Performance Table'!$D1195='Master List'!$B$115,'Reported Performance Table'!$D1195='Master List'!$B$118,'Reported Performance Table'!$D1195='Master List'!$B$142)),"LUNA_Dimming","Dimming_Capability_and_Range"))</f>
        <v/>
      </c>
    </row>
    <row r="1196" spans="1:12" x14ac:dyDescent="0.3">
      <c r="A1196" s="49">
        <v>1203</v>
      </c>
      <c r="B1196" s="50"/>
      <c r="D1196" s="21" t="e">
        <f>VLOOKUP('Reported Performance Table'!C1196,'Master List'!$B$22:$C$41,2,FALSE)</f>
        <v>#N/A</v>
      </c>
      <c r="E1196" t="e">
        <f>VLOOKUP('Reported Performance Table'!D1196,'Master List'!$B$45:$C$143,2,FALSE)</f>
        <v>#N/A</v>
      </c>
      <c r="F1196" t="e">
        <f>VLOOKUP('Reported Performance Table'!C1196,'Master List'!$B$22:$D$42,3,FALSE)</f>
        <v>#N/A</v>
      </c>
      <c r="G1196" s="94" t="e">
        <f>VLOOKUP('Reported Performance Table'!B1196,'Master List'!$B$11:$D$19,3,FALSE)</f>
        <v>#N/A</v>
      </c>
      <c r="H1196" t="e">
        <f t="shared" si="18"/>
        <v>#N/A</v>
      </c>
      <c r="I1196" t="e">
        <f>IF(VLOOKUP('Reported Performance Table'!D1196,'Master List'!$B$45:$D$143,3,FALSE)="","No",VLOOKUP('Reported Performance Table'!D1196,'Master List'!$B$45:$D$143,3,FALSE))</f>
        <v>#N/A</v>
      </c>
      <c r="J1196" s="169" t="str">
        <f>IF('Reported Performance Table'!D1196="","",
  IF('Reported Performance Table'!E1196="Yes",
   IF('Reported Performance Table'!F1196="Premium","Premium_LUNA_CCT","LUNA_CCT"),
   IF('Reported Performance Table'!B1196="Outdoor Luminaires",
    IF(OR('Reported Performance Table'!D1196="Fuel Pump Canopy Luminaires",'Reported Performance Table'!D1196="Sports Lighting"),
     IF('Reported Performance Table'!F1196="Premium","Premium_Sports_and_Fuel_Pump_CCT", "Sports_and_Fuel_Pump_CCT"),
     IF('Reported Performance Table'!F1196="Premium","Premium_Outdoor_CCT","Outdoor_CCT")),
    IF('Reported Performance Table'!F1196="Premium","Premium_CCT","Reported_CCT"))))</f>
        <v/>
      </c>
      <c r="K1196" t="str">
        <f>IF('Reported Performance Table'!D1196="","",IF(J1196="LUNA_CCT",VLOOKUP('Reported Performance Table'!D1196,'Master List'!$B$45:$E$143,4,FALSE),"Reported_BUG"))</f>
        <v/>
      </c>
      <c r="L1196" t="str">
        <f>IF('Reported Performance Table'!D1196="","",IF(AND('Reported Performance Table'!$E1196="Yes",OR('Reported Performance Table'!$D1196='Master List'!$B$45,'Reported Performance Table'!$D1196='Master List'!$B$46,'Reported Performance Table'!$D1196='Master List'!$B$47,'Reported Performance Table'!$D1196='Master List'!$B$49,'Reported Performance Table'!$D1196='Master List'!$B$51,'Reported Performance Table'!$D1196='Master List'!$B$115,'Reported Performance Table'!$D1196='Master List'!$B$118,'Reported Performance Table'!$D1196='Master List'!$B$142)),"LUNA_Dimming","Dimming_Capability_and_Range"))</f>
        <v/>
      </c>
    </row>
    <row r="1197" spans="1:12" x14ac:dyDescent="0.3">
      <c r="A1197" s="49">
        <v>1204</v>
      </c>
      <c r="B1197" s="50"/>
      <c r="D1197" s="21" t="e">
        <f>VLOOKUP('Reported Performance Table'!C1197,'Master List'!$B$22:$C$41,2,FALSE)</f>
        <v>#N/A</v>
      </c>
      <c r="E1197" t="e">
        <f>VLOOKUP('Reported Performance Table'!D1197,'Master List'!$B$45:$C$143,2,FALSE)</f>
        <v>#N/A</v>
      </c>
      <c r="F1197" t="e">
        <f>VLOOKUP('Reported Performance Table'!C1197,'Master List'!$B$22:$D$42,3,FALSE)</f>
        <v>#N/A</v>
      </c>
      <c r="G1197" s="94" t="e">
        <f>VLOOKUP('Reported Performance Table'!B1197,'Master List'!$B$11:$D$19,3,FALSE)</f>
        <v>#N/A</v>
      </c>
      <c r="H1197" t="e">
        <f t="shared" si="18"/>
        <v>#N/A</v>
      </c>
      <c r="I1197" t="e">
        <f>IF(VLOOKUP('Reported Performance Table'!D1197,'Master List'!$B$45:$D$143,3,FALSE)="","No",VLOOKUP('Reported Performance Table'!D1197,'Master List'!$B$45:$D$143,3,FALSE))</f>
        <v>#N/A</v>
      </c>
      <c r="J1197" s="169" t="str">
        <f>IF('Reported Performance Table'!D1197="","",
  IF('Reported Performance Table'!E1197="Yes",
   IF('Reported Performance Table'!F1197="Premium","Premium_LUNA_CCT","LUNA_CCT"),
   IF('Reported Performance Table'!B1197="Outdoor Luminaires",
    IF(OR('Reported Performance Table'!D1197="Fuel Pump Canopy Luminaires",'Reported Performance Table'!D1197="Sports Lighting"),
     IF('Reported Performance Table'!F1197="Premium","Premium_Sports_and_Fuel_Pump_CCT", "Sports_and_Fuel_Pump_CCT"),
     IF('Reported Performance Table'!F1197="Premium","Premium_Outdoor_CCT","Outdoor_CCT")),
    IF('Reported Performance Table'!F1197="Premium","Premium_CCT","Reported_CCT"))))</f>
        <v/>
      </c>
      <c r="K1197" t="str">
        <f>IF('Reported Performance Table'!D1197="","",IF(J1197="LUNA_CCT",VLOOKUP('Reported Performance Table'!D1197,'Master List'!$B$45:$E$143,4,FALSE),"Reported_BUG"))</f>
        <v/>
      </c>
      <c r="L1197" t="str">
        <f>IF('Reported Performance Table'!D1197="","",IF(AND('Reported Performance Table'!$E1197="Yes",OR('Reported Performance Table'!$D1197='Master List'!$B$45,'Reported Performance Table'!$D1197='Master List'!$B$46,'Reported Performance Table'!$D1197='Master List'!$B$47,'Reported Performance Table'!$D1197='Master List'!$B$49,'Reported Performance Table'!$D1197='Master List'!$B$51,'Reported Performance Table'!$D1197='Master List'!$B$115,'Reported Performance Table'!$D1197='Master List'!$B$118,'Reported Performance Table'!$D1197='Master List'!$B$142)),"LUNA_Dimming","Dimming_Capability_and_Range"))</f>
        <v/>
      </c>
    </row>
    <row r="1198" spans="1:12" x14ac:dyDescent="0.3">
      <c r="A1198" s="49">
        <v>1205</v>
      </c>
      <c r="B1198" s="50"/>
      <c r="D1198" s="21" t="e">
        <f>VLOOKUP('Reported Performance Table'!C1198,'Master List'!$B$22:$C$41,2,FALSE)</f>
        <v>#N/A</v>
      </c>
      <c r="E1198" t="e">
        <f>VLOOKUP('Reported Performance Table'!D1198,'Master List'!$B$45:$C$143,2,FALSE)</f>
        <v>#N/A</v>
      </c>
      <c r="F1198" t="e">
        <f>VLOOKUP('Reported Performance Table'!C1198,'Master List'!$B$22:$D$42,3,FALSE)</f>
        <v>#N/A</v>
      </c>
      <c r="G1198" s="94" t="e">
        <f>VLOOKUP('Reported Performance Table'!B1198,'Master List'!$B$11:$D$19,3,FALSE)</f>
        <v>#N/A</v>
      </c>
      <c r="H1198" t="e">
        <f t="shared" si="18"/>
        <v>#N/A</v>
      </c>
      <c r="I1198" t="e">
        <f>IF(VLOOKUP('Reported Performance Table'!D1198,'Master List'!$B$45:$D$143,3,FALSE)="","No",VLOOKUP('Reported Performance Table'!D1198,'Master List'!$B$45:$D$143,3,FALSE))</f>
        <v>#N/A</v>
      </c>
      <c r="J1198" s="169" t="str">
        <f>IF('Reported Performance Table'!D1198="","",
  IF('Reported Performance Table'!E1198="Yes",
   IF('Reported Performance Table'!F1198="Premium","Premium_LUNA_CCT","LUNA_CCT"),
   IF('Reported Performance Table'!B1198="Outdoor Luminaires",
    IF(OR('Reported Performance Table'!D1198="Fuel Pump Canopy Luminaires",'Reported Performance Table'!D1198="Sports Lighting"),
     IF('Reported Performance Table'!F1198="Premium","Premium_Sports_and_Fuel_Pump_CCT", "Sports_and_Fuel_Pump_CCT"),
     IF('Reported Performance Table'!F1198="Premium","Premium_Outdoor_CCT","Outdoor_CCT")),
    IF('Reported Performance Table'!F1198="Premium","Premium_CCT","Reported_CCT"))))</f>
        <v/>
      </c>
      <c r="K1198" t="str">
        <f>IF('Reported Performance Table'!D1198="","",IF(J1198="LUNA_CCT",VLOOKUP('Reported Performance Table'!D1198,'Master List'!$B$45:$E$143,4,FALSE),"Reported_BUG"))</f>
        <v/>
      </c>
      <c r="L1198" t="str">
        <f>IF('Reported Performance Table'!D1198="","",IF(AND('Reported Performance Table'!$E1198="Yes",OR('Reported Performance Table'!$D1198='Master List'!$B$45,'Reported Performance Table'!$D1198='Master List'!$B$46,'Reported Performance Table'!$D1198='Master List'!$B$47,'Reported Performance Table'!$D1198='Master List'!$B$49,'Reported Performance Table'!$D1198='Master List'!$B$51,'Reported Performance Table'!$D1198='Master List'!$B$115,'Reported Performance Table'!$D1198='Master List'!$B$118,'Reported Performance Table'!$D1198='Master List'!$B$142)),"LUNA_Dimming","Dimming_Capability_and_Range"))</f>
        <v/>
      </c>
    </row>
    <row r="1199" spans="1:12" x14ac:dyDescent="0.3">
      <c r="A1199" s="49">
        <v>1206</v>
      </c>
      <c r="B1199" s="50"/>
      <c r="D1199" s="21" t="e">
        <f>VLOOKUP('Reported Performance Table'!C1199,'Master List'!$B$22:$C$41,2,FALSE)</f>
        <v>#N/A</v>
      </c>
      <c r="E1199" t="e">
        <f>VLOOKUP('Reported Performance Table'!D1199,'Master List'!$B$45:$C$143,2,FALSE)</f>
        <v>#N/A</v>
      </c>
      <c r="F1199" t="e">
        <f>VLOOKUP('Reported Performance Table'!C1199,'Master List'!$B$22:$D$42,3,FALSE)</f>
        <v>#N/A</v>
      </c>
      <c r="G1199" s="94" t="e">
        <f>VLOOKUP('Reported Performance Table'!B1199,'Master List'!$B$11:$D$19,3,FALSE)</f>
        <v>#N/A</v>
      </c>
      <c r="H1199" t="e">
        <f t="shared" si="18"/>
        <v>#N/A</v>
      </c>
      <c r="I1199" t="e">
        <f>IF(VLOOKUP('Reported Performance Table'!D1199,'Master List'!$B$45:$D$143,3,FALSE)="","No",VLOOKUP('Reported Performance Table'!D1199,'Master List'!$B$45:$D$143,3,FALSE))</f>
        <v>#N/A</v>
      </c>
      <c r="J1199" s="169" t="str">
        <f>IF('Reported Performance Table'!D1199="","",
  IF('Reported Performance Table'!E1199="Yes",
   IF('Reported Performance Table'!F1199="Premium","Premium_LUNA_CCT","LUNA_CCT"),
   IF('Reported Performance Table'!B1199="Outdoor Luminaires",
    IF(OR('Reported Performance Table'!D1199="Fuel Pump Canopy Luminaires",'Reported Performance Table'!D1199="Sports Lighting"),
     IF('Reported Performance Table'!F1199="Premium","Premium_Sports_and_Fuel_Pump_CCT", "Sports_and_Fuel_Pump_CCT"),
     IF('Reported Performance Table'!F1199="Premium","Premium_Outdoor_CCT","Outdoor_CCT")),
    IF('Reported Performance Table'!F1199="Premium","Premium_CCT","Reported_CCT"))))</f>
        <v/>
      </c>
      <c r="K1199" t="str">
        <f>IF('Reported Performance Table'!D1199="","",IF(J1199="LUNA_CCT",VLOOKUP('Reported Performance Table'!D1199,'Master List'!$B$45:$E$143,4,FALSE),"Reported_BUG"))</f>
        <v/>
      </c>
      <c r="L1199" t="str">
        <f>IF('Reported Performance Table'!D1199="","",IF(AND('Reported Performance Table'!$E1199="Yes",OR('Reported Performance Table'!$D1199='Master List'!$B$45,'Reported Performance Table'!$D1199='Master List'!$B$46,'Reported Performance Table'!$D1199='Master List'!$B$47,'Reported Performance Table'!$D1199='Master List'!$B$49,'Reported Performance Table'!$D1199='Master List'!$B$51,'Reported Performance Table'!$D1199='Master List'!$B$115,'Reported Performance Table'!$D1199='Master List'!$B$118,'Reported Performance Table'!$D1199='Master List'!$B$142)),"LUNA_Dimming","Dimming_Capability_and_Range"))</f>
        <v/>
      </c>
    </row>
    <row r="1200" spans="1:12" x14ac:dyDescent="0.3">
      <c r="A1200" s="49">
        <v>1207</v>
      </c>
      <c r="B1200" s="50"/>
      <c r="D1200" s="21" t="e">
        <f>VLOOKUP('Reported Performance Table'!C1200,'Master List'!$B$22:$C$41,2,FALSE)</f>
        <v>#N/A</v>
      </c>
      <c r="E1200" t="e">
        <f>VLOOKUP('Reported Performance Table'!D1200,'Master List'!$B$45:$C$143,2,FALSE)</f>
        <v>#N/A</v>
      </c>
      <c r="F1200" t="e">
        <f>VLOOKUP('Reported Performance Table'!C1200,'Master List'!$B$22:$D$42,3,FALSE)</f>
        <v>#N/A</v>
      </c>
      <c r="G1200" s="94" t="e">
        <f>VLOOKUP('Reported Performance Table'!B1200,'Master List'!$B$11:$D$19,3,FALSE)</f>
        <v>#N/A</v>
      </c>
      <c r="H1200" t="e">
        <f t="shared" si="18"/>
        <v>#N/A</v>
      </c>
      <c r="I1200" t="e">
        <f>IF(VLOOKUP('Reported Performance Table'!D1200,'Master List'!$B$45:$D$143,3,FALSE)="","No",VLOOKUP('Reported Performance Table'!D1200,'Master List'!$B$45:$D$143,3,FALSE))</f>
        <v>#N/A</v>
      </c>
      <c r="J1200" s="169" t="str">
        <f>IF('Reported Performance Table'!D1200="","",
  IF('Reported Performance Table'!E1200="Yes",
   IF('Reported Performance Table'!F1200="Premium","Premium_LUNA_CCT","LUNA_CCT"),
   IF('Reported Performance Table'!B1200="Outdoor Luminaires",
    IF(OR('Reported Performance Table'!D1200="Fuel Pump Canopy Luminaires",'Reported Performance Table'!D1200="Sports Lighting"),
     IF('Reported Performance Table'!F1200="Premium","Premium_Sports_and_Fuel_Pump_CCT", "Sports_and_Fuel_Pump_CCT"),
     IF('Reported Performance Table'!F1200="Premium","Premium_Outdoor_CCT","Outdoor_CCT")),
    IF('Reported Performance Table'!F1200="Premium","Premium_CCT","Reported_CCT"))))</f>
        <v/>
      </c>
      <c r="K1200" t="str">
        <f>IF('Reported Performance Table'!D1200="","",IF(J1200="LUNA_CCT",VLOOKUP('Reported Performance Table'!D1200,'Master List'!$B$45:$E$143,4,FALSE),"Reported_BUG"))</f>
        <v/>
      </c>
      <c r="L1200" t="str">
        <f>IF('Reported Performance Table'!D1200="","",IF(AND('Reported Performance Table'!$E1200="Yes",OR('Reported Performance Table'!$D1200='Master List'!$B$45,'Reported Performance Table'!$D1200='Master List'!$B$46,'Reported Performance Table'!$D1200='Master List'!$B$47,'Reported Performance Table'!$D1200='Master List'!$B$49,'Reported Performance Table'!$D1200='Master List'!$B$51,'Reported Performance Table'!$D1200='Master List'!$B$115,'Reported Performance Table'!$D1200='Master List'!$B$118,'Reported Performance Table'!$D1200='Master List'!$B$142)),"LUNA_Dimming","Dimming_Capability_and_Range"))</f>
        <v/>
      </c>
    </row>
    <row r="1201" spans="1:12" x14ac:dyDescent="0.3">
      <c r="A1201" s="49">
        <v>1208</v>
      </c>
      <c r="B1201" s="50"/>
      <c r="D1201" s="21" t="e">
        <f>VLOOKUP('Reported Performance Table'!C1201,'Master List'!$B$22:$C$41,2,FALSE)</f>
        <v>#N/A</v>
      </c>
      <c r="E1201" t="e">
        <f>VLOOKUP('Reported Performance Table'!D1201,'Master List'!$B$45:$C$143,2,FALSE)</f>
        <v>#N/A</v>
      </c>
      <c r="F1201" t="e">
        <f>VLOOKUP('Reported Performance Table'!C1201,'Master List'!$B$22:$D$42,3,FALSE)</f>
        <v>#N/A</v>
      </c>
      <c r="G1201" s="94" t="e">
        <f>VLOOKUP('Reported Performance Table'!B1201,'Master List'!$B$11:$D$19,3,FALSE)</f>
        <v>#N/A</v>
      </c>
      <c r="H1201" t="e">
        <f t="shared" si="18"/>
        <v>#N/A</v>
      </c>
      <c r="I1201" t="e">
        <f>IF(VLOOKUP('Reported Performance Table'!D1201,'Master List'!$B$45:$D$143,3,FALSE)="","No",VLOOKUP('Reported Performance Table'!D1201,'Master List'!$B$45:$D$143,3,FALSE))</f>
        <v>#N/A</v>
      </c>
      <c r="J1201" s="169" t="str">
        <f>IF('Reported Performance Table'!D1201="","",
  IF('Reported Performance Table'!E1201="Yes",
   IF('Reported Performance Table'!F1201="Premium","Premium_LUNA_CCT","LUNA_CCT"),
   IF('Reported Performance Table'!B1201="Outdoor Luminaires",
    IF(OR('Reported Performance Table'!D1201="Fuel Pump Canopy Luminaires",'Reported Performance Table'!D1201="Sports Lighting"),
     IF('Reported Performance Table'!F1201="Premium","Premium_Sports_and_Fuel_Pump_CCT", "Sports_and_Fuel_Pump_CCT"),
     IF('Reported Performance Table'!F1201="Premium","Premium_Outdoor_CCT","Outdoor_CCT")),
    IF('Reported Performance Table'!F1201="Premium","Premium_CCT","Reported_CCT"))))</f>
        <v/>
      </c>
      <c r="K1201" t="str">
        <f>IF('Reported Performance Table'!D1201="","",IF(J1201="LUNA_CCT",VLOOKUP('Reported Performance Table'!D1201,'Master List'!$B$45:$E$143,4,FALSE),"Reported_BUG"))</f>
        <v/>
      </c>
      <c r="L1201" t="str">
        <f>IF('Reported Performance Table'!D1201="","",IF(AND('Reported Performance Table'!$E1201="Yes",OR('Reported Performance Table'!$D1201='Master List'!$B$45,'Reported Performance Table'!$D1201='Master List'!$B$46,'Reported Performance Table'!$D1201='Master List'!$B$47,'Reported Performance Table'!$D1201='Master List'!$B$49,'Reported Performance Table'!$D1201='Master List'!$B$51,'Reported Performance Table'!$D1201='Master List'!$B$115,'Reported Performance Table'!$D1201='Master List'!$B$118,'Reported Performance Table'!$D1201='Master List'!$B$142)),"LUNA_Dimming","Dimming_Capability_and_Range"))</f>
        <v/>
      </c>
    </row>
    <row r="1202" spans="1:12" x14ac:dyDescent="0.3">
      <c r="A1202" s="49">
        <v>1209</v>
      </c>
      <c r="B1202" s="50"/>
      <c r="D1202" s="21" t="e">
        <f>VLOOKUP('Reported Performance Table'!C1202,'Master List'!$B$22:$C$41,2,FALSE)</f>
        <v>#N/A</v>
      </c>
      <c r="E1202" t="e">
        <f>VLOOKUP('Reported Performance Table'!D1202,'Master List'!$B$45:$C$143,2,FALSE)</f>
        <v>#N/A</v>
      </c>
      <c r="F1202" t="e">
        <f>VLOOKUP('Reported Performance Table'!C1202,'Master List'!$B$22:$D$42,3,FALSE)</f>
        <v>#N/A</v>
      </c>
      <c r="G1202" s="94" t="e">
        <f>VLOOKUP('Reported Performance Table'!B1202,'Master List'!$B$11:$D$19,3,FALSE)</f>
        <v>#N/A</v>
      </c>
      <c r="H1202" t="e">
        <f t="shared" si="18"/>
        <v>#N/A</v>
      </c>
      <c r="I1202" t="e">
        <f>IF(VLOOKUP('Reported Performance Table'!D1202,'Master List'!$B$45:$D$143,3,FALSE)="","No",VLOOKUP('Reported Performance Table'!D1202,'Master List'!$B$45:$D$143,3,FALSE))</f>
        <v>#N/A</v>
      </c>
      <c r="J1202" s="169" t="str">
        <f>IF('Reported Performance Table'!D1202="","",
  IF('Reported Performance Table'!E1202="Yes",
   IF('Reported Performance Table'!F1202="Premium","Premium_LUNA_CCT","LUNA_CCT"),
   IF('Reported Performance Table'!B1202="Outdoor Luminaires",
    IF(OR('Reported Performance Table'!D1202="Fuel Pump Canopy Luminaires",'Reported Performance Table'!D1202="Sports Lighting"),
     IF('Reported Performance Table'!F1202="Premium","Premium_Sports_and_Fuel_Pump_CCT", "Sports_and_Fuel_Pump_CCT"),
     IF('Reported Performance Table'!F1202="Premium","Premium_Outdoor_CCT","Outdoor_CCT")),
    IF('Reported Performance Table'!F1202="Premium","Premium_CCT","Reported_CCT"))))</f>
        <v/>
      </c>
      <c r="K1202" t="str">
        <f>IF('Reported Performance Table'!D1202="","",IF(J1202="LUNA_CCT",VLOOKUP('Reported Performance Table'!D1202,'Master List'!$B$45:$E$143,4,FALSE),"Reported_BUG"))</f>
        <v/>
      </c>
      <c r="L1202" t="str">
        <f>IF('Reported Performance Table'!D1202="","",IF(AND('Reported Performance Table'!$E1202="Yes",OR('Reported Performance Table'!$D1202='Master List'!$B$45,'Reported Performance Table'!$D1202='Master List'!$B$46,'Reported Performance Table'!$D1202='Master List'!$B$47,'Reported Performance Table'!$D1202='Master List'!$B$49,'Reported Performance Table'!$D1202='Master List'!$B$51,'Reported Performance Table'!$D1202='Master List'!$B$115,'Reported Performance Table'!$D1202='Master List'!$B$118,'Reported Performance Table'!$D1202='Master List'!$B$142)),"LUNA_Dimming","Dimming_Capability_and_Range"))</f>
        <v/>
      </c>
    </row>
    <row r="1203" spans="1:12" x14ac:dyDescent="0.3">
      <c r="A1203" s="49">
        <v>1210</v>
      </c>
      <c r="B1203" s="50"/>
      <c r="D1203" s="21" t="e">
        <f>VLOOKUP('Reported Performance Table'!C1203,'Master List'!$B$22:$C$41,2,FALSE)</f>
        <v>#N/A</v>
      </c>
      <c r="E1203" t="e">
        <f>VLOOKUP('Reported Performance Table'!D1203,'Master List'!$B$45:$C$143,2,FALSE)</f>
        <v>#N/A</v>
      </c>
      <c r="F1203" t="e">
        <f>VLOOKUP('Reported Performance Table'!C1203,'Master List'!$B$22:$D$42,3,FALSE)</f>
        <v>#N/A</v>
      </c>
      <c r="G1203" s="94" t="e">
        <f>VLOOKUP('Reported Performance Table'!B1203,'Master List'!$B$11:$D$19,3,FALSE)</f>
        <v>#N/A</v>
      </c>
      <c r="H1203" t="e">
        <f t="shared" si="18"/>
        <v>#N/A</v>
      </c>
      <c r="I1203" t="e">
        <f>IF(VLOOKUP('Reported Performance Table'!D1203,'Master List'!$B$45:$D$143,3,FALSE)="","No",VLOOKUP('Reported Performance Table'!D1203,'Master List'!$B$45:$D$143,3,FALSE))</f>
        <v>#N/A</v>
      </c>
      <c r="J1203" s="169" t="str">
        <f>IF('Reported Performance Table'!D1203="","",
  IF('Reported Performance Table'!E1203="Yes",
   IF('Reported Performance Table'!F1203="Premium","Premium_LUNA_CCT","LUNA_CCT"),
   IF('Reported Performance Table'!B1203="Outdoor Luminaires",
    IF(OR('Reported Performance Table'!D1203="Fuel Pump Canopy Luminaires",'Reported Performance Table'!D1203="Sports Lighting"),
     IF('Reported Performance Table'!F1203="Premium","Premium_Sports_and_Fuel_Pump_CCT", "Sports_and_Fuel_Pump_CCT"),
     IF('Reported Performance Table'!F1203="Premium","Premium_Outdoor_CCT","Outdoor_CCT")),
    IF('Reported Performance Table'!F1203="Premium","Premium_CCT","Reported_CCT"))))</f>
        <v/>
      </c>
      <c r="K1203" t="str">
        <f>IF('Reported Performance Table'!D1203="","",IF(J1203="LUNA_CCT",VLOOKUP('Reported Performance Table'!D1203,'Master List'!$B$45:$E$143,4,FALSE),"Reported_BUG"))</f>
        <v/>
      </c>
      <c r="L1203" t="str">
        <f>IF('Reported Performance Table'!D1203="","",IF(AND('Reported Performance Table'!$E1203="Yes",OR('Reported Performance Table'!$D1203='Master List'!$B$45,'Reported Performance Table'!$D1203='Master List'!$B$46,'Reported Performance Table'!$D1203='Master List'!$B$47,'Reported Performance Table'!$D1203='Master List'!$B$49,'Reported Performance Table'!$D1203='Master List'!$B$51,'Reported Performance Table'!$D1203='Master List'!$B$115,'Reported Performance Table'!$D1203='Master List'!$B$118,'Reported Performance Table'!$D1203='Master List'!$B$142)),"LUNA_Dimming","Dimming_Capability_and_Range"))</f>
        <v/>
      </c>
    </row>
    <row r="1204" spans="1:12" x14ac:dyDescent="0.3">
      <c r="A1204" s="49">
        <v>1211</v>
      </c>
      <c r="B1204" s="50"/>
      <c r="D1204" s="21" t="e">
        <f>VLOOKUP('Reported Performance Table'!C1204,'Master List'!$B$22:$C$41,2,FALSE)</f>
        <v>#N/A</v>
      </c>
      <c r="E1204" t="e">
        <f>VLOOKUP('Reported Performance Table'!D1204,'Master List'!$B$45:$C$143,2,FALSE)</f>
        <v>#N/A</v>
      </c>
      <c r="F1204" t="e">
        <f>VLOOKUP('Reported Performance Table'!C1204,'Master List'!$B$22:$D$42,3,FALSE)</f>
        <v>#N/A</v>
      </c>
      <c r="G1204" s="94" t="e">
        <f>VLOOKUP('Reported Performance Table'!B1204,'Master List'!$B$11:$D$19,3,FALSE)</f>
        <v>#N/A</v>
      </c>
      <c r="H1204" t="e">
        <f t="shared" si="18"/>
        <v>#N/A</v>
      </c>
      <c r="I1204" t="e">
        <f>IF(VLOOKUP('Reported Performance Table'!D1204,'Master List'!$B$45:$D$143,3,FALSE)="","No",VLOOKUP('Reported Performance Table'!D1204,'Master List'!$B$45:$D$143,3,FALSE))</f>
        <v>#N/A</v>
      </c>
      <c r="J1204" s="169" t="str">
        <f>IF('Reported Performance Table'!D1204="","",
  IF('Reported Performance Table'!E1204="Yes",
   IF('Reported Performance Table'!F1204="Premium","Premium_LUNA_CCT","LUNA_CCT"),
   IF('Reported Performance Table'!B1204="Outdoor Luminaires",
    IF(OR('Reported Performance Table'!D1204="Fuel Pump Canopy Luminaires",'Reported Performance Table'!D1204="Sports Lighting"),
     IF('Reported Performance Table'!F1204="Premium","Premium_Sports_and_Fuel_Pump_CCT", "Sports_and_Fuel_Pump_CCT"),
     IF('Reported Performance Table'!F1204="Premium","Premium_Outdoor_CCT","Outdoor_CCT")),
    IF('Reported Performance Table'!F1204="Premium","Premium_CCT","Reported_CCT"))))</f>
        <v/>
      </c>
      <c r="K1204" t="str">
        <f>IF('Reported Performance Table'!D1204="","",IF(J1204="LUNA_CCT",VLOOKUP('Reported Performance Table'!D1204,'Master List'!$B$45:$E$143,4,FALSE),"Reported_BUG"))</f>
        <v/>
      </c>
      <c r="L1204" t="str">
        <f>IF('Reported Performance Table'!D1204="","",IF(AND('Reported Performance Table'!$E1204="Yes",OR('Reported Performance Table'!$D1204='Master List'!$B$45,'Reported Performance Table'!$D1204='Master List'!$B$46,'Reported Performance Table'!$D1204='Master List'!$B$47,'Reported Performance Table'!$D1204='Master List'!$B$49,'Reported Performance Table'!$D1204='Master List'!$B$51,'Reported Performance Table'!$D1204='Master List'!$B$115,'Reported Performance Table'!$D1204='Master List'!$B$118,'Reported Performance Table'!$D1204='Master List'!$B$142)),"LUNA_Dimming","Dimming_Capability_and_Range"))</f>
        <v/>
      </c>
    </row>
    <row r="1205" spans="1:12" x14ac:dyDescent="0.3">
      <c r="A1205" s="49">
        <v>1212</v>
      </c>
      <c r="B1205" s="50"/>
      <c r="D1205" s="21" t="e">
        <f>VLOOKUP('Reported Performance Table'!C1205,'Master List'!$B$22:$C$41,2,FALSE)</f>
        <v>#N/A</v>
      </c>
      <c r="E1205" t="e">
        <f>VLOOKUP('Reported Performance Table'!D1205,'Master List'!$B$45:$C$143,2,FALSE)</f>
        <v>#N/A</v>
      </c>
      <c r="F1205" t="e">
        <f>VLOOKUP('Reported Performance Table'!C1205,'Master List'!$B$22:$D$42,3,FALSE)</f>
        <v>#N/A</v>
      </c>
      <c r="G1205" s="94" t="e">
        <f>VLOOKUP('Reported Performance Table'!B1205,'Master List'!$B$11:$D$19,3,FALSE)</f>
        <v>#N/A</v>
      </c>
      <c r="H1205" t="e">
        <f t="shared" si="18"/>
        <v>#N/A</v>
      </c>
      <c r="I1205" t="e">
        <f>IF(VLOOKUP('Reported Performance Table'!D1205,'Master List'!$B$45:$D$143,3,FALSE)="","No",VLOOKUP('Reported Performance Table'!D1205,'Master List'!$B$45:$D$143,3,FALSE))</f>
        <v>#N/A</v>
      </c>
      <c r="J1205" s="169" t="str">
        <f>IF('Reported Performance Table'!D1205="","",
  IF('Reported Performance Table'!E1205="Yes",
   IF('Reported Performance Table'!F1205="Premium","Premium_LUNA_CCT","LUNA_CCT"),
   IF('Reported Performance Table'!B1205="Outdoor Luminaires",
    IF(OR('Reported Performance Table'!D1205="Fuel Pump Canopy Luminaires",'Reported Performance Table'!D1205="Sports Lighting"),
     IF('Reported Performance Table'!F1205="Premium","Premium_Sports_and_Fuel_Pump_CCT", "Sports_and_Fuel_Pump_CCT"),
     IF('Reported Performance Table'!F1205="Premium","Premium_Outdoor_CCT","Outdoor_CCT")),
    IF('Reported Performance Table'!F1205="Premium","Premium_CCT","Reported_CCT"))))</f>
        <v/>
      </c>
      <c r="K1205" t="str">
        <f>IF('Reported Performance Table'!D1205="","",IF(J1205="LUNA_CCT",VLOOKUP('Reported Performance Table'!D1205,'Master List'!$B$45:$E$143,4,FALSE),"Reported_BUG"))</f>
        <v/>
      </c>
      <c r="L1205" t="str">
        <f>IF('Reported Performance Table'!D1205="","",IF(AND('Reported Performance Table'!$E1205="Yes",OR('Reported Performance Table'!$D1205='Master List'!$B$45,'Reported Performance Table'!$D1205='Master List'!$B$46,'Reported Performance Table'!$D1205='Master List'!$B$47,'Reported Performance Table'!$D1205='Master List'!$B$49,'Reported Performance Table'!$D1205='Master List'!$B$51,'Reported Performance Table'!$D1205='Master List'!$B$115,'Reported Performance Table'!$D1205='Master List'!$B$118,'Reported Performance Table'!$D1205='Master List'!$B$142)),"LUNA_Dimming","Dimming_Capability_and_Range"))</f>
        <v/>
      </c>
    </row>
    <row r="1206" spans="1:12" x14ac:dyDescent="0.3">
      <c r="A1206" s="49">
        <v>1213</v>
      </c>
      <c r="B1206" s="50"/>
      <c r="D1206" s="21" t="e">
        <f>VLOOKUP('Reported Performance Table'!C1206,'Master List'!$B$22:$C$41,2,FALSE)</f>
        <v>#N/A</v>
      </c>
      <c r="E1206" t="e">
        <f>VLOOKUP('Reported Performance Table'!D1206,'Master List'!$B$45:$C$143,2,FALSE)</f>
        <v>#N/A</v>
      </c>
      <c r="F1206" t="e">
        <f>VLOOKUP('Reported Performance Table'!C1206,'Master List'!$B$22:$D$42,3,FALSE)</f>
        <v>#N/A</v>
      </c>
      <c r="G1206" s="94" t="e">
        <f>VLOOKUP('Reported Performance Table'!B1206,'Master List'!$B$11:$D$19,3,FALSE)</f>
        <v>#N/A</v>
      </c>
      <c r="H1206" t="e">
        <f t="shared" si="18"/>
        <v>#N/A</v>
      </c>
      <c r="I1206" t="e">
        <f>IF(VLOOKUP('Reported Performance Table'!D1206,'Master List'!$B$45:$D$143,3,FALSE)="","No",VLOOKUP('Reported Performance Table'!D1206,'Master List'!$B$45:$D$143,3,FALSE))</f>
        <v>#N/A</v>
      </c>
      <c r="J1206" s="169" t="str">
        <f>IF('Reported Performance Table'!D1206="","",
  IF('Reported Performance Table'!E1206="Yes",
   IF('Reported Performance Table'!F1206="Premium","Premium_LUNA_CCT","LUNA_CCT"),
   IF('Reported Performance Table'!B1206="Outdoor Luminaires",
    IF(OR('Reported Performance Table'!D1206="Fuel Pump Canopy Luminaires",'Reported Performance Table'!D1206="Sports Lighting"),
     IF('Reported Performance Table'!F1206="Premium","Premium_Sports_and_Fuel_Pump_CCT", "Sports_and_Fuel_Pump_CCT"),
     IF('Reported Performance Table'!F1206="Premium","Premium_Outdoor_CCT","Outdoor_CCT")),
    IF('Reported Performance Table'!F1206="Premium","Premium_CCT","Reported_CCT"))))</f>
        <v/>
      </c>
      <c r="K1206" t="str">
        <f>IF('Reported Performance Table'!D1206="","",IF(J1206="LUNA_CCT",VLOOKUP('Reported Performance Table'!D1206,'Master List'!$B$45:$E$143,4,FALSE),"Reported_BUG"))</f>
        <v/>
      </c>
      <c r="L1206" t="str">
        <f>IF('Reported Performance Table'!D1206="","",IF(AND('Reported Performance Table'!$E1206="Yes",OR('Reported Performance Table'!$D1206='Master List'!$B$45,'Reported Performance Table'!$D1206='Master List'!$B$46,'Reported Performance Table'!$D1206='Master List'!$B$47,'Reported Performance Table'!$D1206='Master List'!$B$49,'Reported Performance Table'!$D1206='Master List'!$B$51,'Reported Performance Table'!$D1206='Master List'!$B$115,'Reported Performance Table'!$D1206='Master List'!$B$118,'Reported Performance Table'!$D1206='Master List'!$B$142)),"LUNA_Dimming","Dimming_Capability_and_Range"))</f>
        <v/>
      </c>
    </row>
    <row r="1207" spans="1:12" x14ac:dyDescent="0.3">
      <c r="A1207" s="49">
        <v>1214</v>
      </c>
      <c r="B1207" s="50"/>
      <c r="D1207" s="21" t="e">
        <f>VLOOKUP('Reported Performance Table'!C1207,'Master List'!$B$22:$C$41,2,FALSE)</f>
        <v>#N/A</v>
      </c>
      <c r="E1207" t="e">
        <f>VLOOKUP('Reported Performance Table'!D1207,'Master List'!$B$45:$C$143,2,FALSE)</f>
        <v>#N/A</v>
      </c>
      <c r="F1207" t="e">
        <f>VLOOKUP('Reported Performance Table'!C1207,'Master List'!$B$22:$D$42,3,FALSE)</f>
        <v>#N/A</v>
      </c>
      <c r="G1207" s="94" t="e">
        <f>VLOOKUP('Reported Performance Table'!B1207,'Master List'!$B$11:$D$19,3,FALSE)</f>
        <v>#N/A</v>
      </c>
      <c r="H1207" t="e">
        <f t="shared" si="18"/>
        <v>#N/A</v>
      </c>
      <c r="I1207" t="e">
        <f>IF(VLOOKUP('Reported Performance Table'!D1207,'Master List'!$B$45:$D$143,3,FALSE)="","No",VLOOKUP('Reported Performance Table'!D1207,'Master List'!$B$45:$D$143,3,FALSE))</f>
        <v>#N/A</v>
      </c>
      <c r="J1207" s="169" t="str">
        <f>IF('Reported Performance Table'!D1207="","",
  IF('Reported Performance Table'!E1207="Yes",
   IF('Reported Performance Table'!F1207="Premium","Premium_LUNA_CCT","LUNA_CCT"),
   IF('Reported Performance Table'!B1207="Outdoor Luminaires",
    IF(OR('Reported Performance Table'!D1207="Fuel Pump Canopy Luminaires",'Reported Performance Table'!D1207="Sports Lighting"),
     IF('Reported Performance Table'!F1207="Premium","Premium_Sports_and_Fuel_Pump_CCT", "Sports_and_Fuel_Pump_CCT"),
     IF('Reported Performance Table'!F1207="Premium","Premium_Outdoor_CCT","Outdoor_CCT")),
    IF('Reported Performance Table'!F1207="Premium","Premium_CCT","Reported_CCT"))))</f>
        <v/>
      </c>
      <c r="K1207" t="str">
        <f>IF('Reported Performance Table'!D1207="","",IF(J1207="LUNA_CCT",VLOOKUP('Reported Performance Table'!D1207,'Master List'!$B$45:$E$143,4,FALSE),"Reported_BUG"))</f>
        <v/>
      </c>
      <c r="L1207" t="str">
        <f>IF('Reported Performance Table'!D1207="","",IF(AND('Reported Performance Table'!$E1207="Yes",OR('Reported Performance Table'!$D1207='Master List'!$B$45,'Reported Performance Table'!$D1207='Master List'!$B$46,'Reported Performance Table'!$D1207='Master List'!$B$47,'Reported Performance Table'!$D1207='Master List'!$B$49,'Reported Performance Table'!$D1207='Master List'!$B$51,'Reported Performance Table'!$D1207='Master List'!$B$115,'Reported Performance Table'!$D1207='Master List'!$B$118,'Reported Performance Table'!$D1207='Master List'!$B$142)),"LUNA_Dimming","Dimming_Capability_and_Range"))</f>
        <v/>
      </c>
    </row>
    <row r="1208" spans="1:12" x14ac:dyDescent="0.3">
      <c r="A1208" s="49">
        <v>1215</v>
      </c>
      <c r="B1208" s="50"/>
      <c r="D1208" s="21" t="e">
        <f>VLOOKUP('Reported Performance Table'!C1208,'Master List'!$B$22:$C$41,2,FALSE)</f>
        <v>#N/A</v>
      </c>
      <c r="E1208" t="e">
        <f>VLOOKUP('Reported Performance Table'!D1208,'Master List'!$B$45:$C$143,2,FALSE)</f>
        <v>#N/A</v>
      </c>
      <c r="F1208" t="e">
        <f>VLOOKUP('Reported Performance Table'!C1208,'Master List'!$B$22:$D$42,3,FALSE)</f>
        <v>#N/A</v>
      </c>
      <c r="G1208" s="94" t="e">
        <f>VLOOKUP('Reported Performance Table'!B1208,'Master List'!$B$11:$D$19,3,FALSE)</f>
        <v>#N/A</v>
      </c>
      <c r="H1208" t="e">
        <f t="shared" si="18"/>
        <v>#N/A</v>
      </c>
      <c r="I1208" t="e">
        <f>IF(VLOOKUP('Reported Performance Table'!D1208,'Master List'!$B$45:$D$143,3,FALSE)="","No",VLOOKUP('Reported Performance Table'!D1208,'Master List'!$B$45:$D$143,3,FALSE))</f>
        <v>#N/A</v>
      </c>
      <c r="J1208" s="169" t="str">
        <f>IF('Reported Performance Table'!D1208="","",
  IF('Reported Performance Table'!E1208="Yes",
   IF('Reported Performance Table'!F1208="Premium","Premium_LUNA_CCT","LUNA_CCT"),
   IF('Reported Performance Table'!B1208="Outdoor Luminaires",
    IF(OR('Reported Performance Table'!D1208="Fuel Pump Canopy Luminaires",'Reported Performance Table'!D1208="Sports Lighting"),
     IF('Reported Performance Table'!F1208="Premium","Premium_Sports_and_Fuel_Pump_CCT", "Sports_and_Fuel_Pump_CCT"),
     IF('Reported Performance Table'!F1208="Premium","Premium_Outdoor_CCT","Outdoor_CCT")),
    IF('Reported Performance Table'!F1208="Premium","Premium_CCT","Reported_CCT"))))</f>
        <v/>
      </c>
      <c r="K1208" t="str">
        <f>IF('Reported Performance Table'!D1208="","",IF(J1208="LUNA_CCT",VLOOKUP('Reported Performance Table'!D1208,'Master List'!$B$45:$E$143,4,FALSE),"Reported_BUG"))</f>
        <v/>
      </c>
      <c r="L1208" t="str">
        <f>IF('Reported Performance Table'!D1208="","",IF(AND('Reported Performance Table'!$E1208="Yes",OR('Reported Performance Table'!$D1208='Master List'!$B$45,'Reported Performance Table'!$D1208='Master List'!$B$46,'Reported Performance Table'!$D1208='Master List'!$B$47,'Reported Performance Table'!$D1208='Master List'!$B$49,'Reported Performance Table'!$D1208='Master List'!$B$51,'Reported Performance Table'!$D1208='Master List'!$B$115,'Reported Performance Table'!$D1208='Master List'!$B$118,'Reported Performance Table'!$D1208='Master List'!$B$142)),"LUNA_Dimming","Dimming_Capability_and_Range"))</f>
        <v/>
      </c>
    </row>
    <row r="1209" spans="1:12" x14ac:dyDescent="0.3">
      <c r="A1209" s="49">
        <v>1216</v>
      </c>
      <c r="B1209" s="50"/>
      <c r="D1209" s="21" t="e">
        <f>VLOOKUP('Reported Performance Table'!C1209,'Master List'!$B$22:$C$41,2,FALSE)</f>
        <v>#N/A</v>
      </c>
      <c r="E1209" t="e">
        <f>VLOOKUP('Reported Performance Table'!D1209,'Master List'!$B$45:$C$143,2,FALSE)</f>
        <v>#N/A</v>
      </c>
      <c r="F1209" t="e">
        <f>VLOOKUP('Reported Performance Table'!C1209,'Master List'!$B$22:$D$42,3,FALSE)</f>
        <v>#N/A</v>
      </c>
      <c r="G1209" s="94" t="e">
        <f>VLOOKUP('Reported Performance Table'!B1209,'Master List'!$B$11:$D$19,3,FALSE)</f>
        <v>#N/A</v>
      </c>
      <c r="H1209" t="e">
        <f t="shared" si="18"/>
        <v>#N/A</v>
      </c>
      <c r="I1209" t="e">
        <f>IF(VLOOKUP('Reported Performance Table'!D1209,'Master List'!$B$45:$D$143,3,FALSE)="","No",VLOOKUP('Reported Performance Table'!D1209,'Master List'!$B$45:$D$143,3,FALSE))</f>
        <v>#N/A</v>
      </c>
      <c r="J1209" s="169" t="str">
        <f>IF('Reported Performance Table'!D1209="","",
  IF('Reported Performance Table'!E1209="Yes",
   IF('Reported Performance Table'!F1209="Premium","Premium_LUNA_CCT","LUNA_CCT"),
   IF('Reported Performance Table'!B1209="Outdoor Luminaires",
    IF(OR('Reported Performance Table'!D1209="Fuel Pump Canopy Luminaires",'Reported Performance Table'!D1209="Sports Lighting"),
     IF('Reported Performance Table'!F1209="Premium","Premium_Sports_and_Fuel_Pump_CCT", "Sports_and_Fuel_Pump_CCT"),
     IF('Reported Performance Table'!F1209="Premium","Premium_Outdoor_CCT","Outdoor_CCT")),
    IF('Reported Performance Table'!F1209="Premium","Premium_CCT","Reported_CCT"))))</f>
        <v/>
      </c>
      <c r="K1209" t="str">
        <f>IF('Reported Performance Table'!D1209="","",IF(J1209="LUNA_CCT",VLOOKUP('Reported Performance Table'!D1209,'Master List'!$B$45:$E$143,4,FALSE),"Reported_BUG"))</f>
        <v/>
      </c>
      <c r="L1209" t="str">
        <f>IF('Reported Performance Table'!D1209="","",IF(AND('Reported Performance Table'!$E1209="Yes",OR('Reported Performance Table'!$D1209='Master List'!$B$45,'Reported Performance Table'!$D1209='Master List'!$B$46,'Reported Performance Table'!$D1209='Master List'!$B$47,'Reported Performance Table'!$D1209='Master List'!$B$49,'Reported Performance Table'!$D1209='Master List'!$B$51,'Reported Performance Table'!$D1209='Master List'!$B$115,'Reported Performance Table'!$D1209='Master List'!$B$118,'Reported Performance Table'!$D1209='Master List'!$B$142)),"LUNA_Dimming","Dimming_Capability_and_Range"))</f>
        <v/>
      </c>
    </row>
    <row r="1210" spans="1:12" x14ac:dyDescent="0.3">
      <c r="A1210" s="49">
        <v>1217</v>
      </c>
      <c r="B1210" s="50"/>
      <c r="D1210" s="21" t="e">
        <f>VLOOKUP('Reported Performance Table'!C1210,'Master List'!$B$22:$C$41,2,FALSE)</f>
        <v>#N/A</v>
      </c>
      <c r="E1210" t="e">
        <f>VLOOKUP('Reported Performance Table'!D1210,'Master List'!$B$45:$C$143,2,FALSE)</f>
        <v>#N/A</v>
      </c>
      <c r="F1210" t="e">
        <f>VLOOKUP('Reported Performance Table'!C1210,'Master List'!$B$22:$D$42,3,FALSE)</f>
        <v>#N/A</v>
      </c>
      <c r="G1210" s="94" t="e">
        <f>VLOOKUP('Reported Performance Table'!B1210,'Master List'!$B$11:$D$19,3,FALSE)</f>
        <v>#N/A</v>
      </c>
      <c r="H1210" t="e">
        <f t="shared" si="18"/>
        <v>#N/A</v>
      </c>
      <c r="I1210" t="e">
        <f>IF(VLOOKUP('Reported Performance Table'!D1210,'Master List'!$B$45:$D$143,3,FALSE)="","No",VLOOKUP('Reported Performance Table'!D1210,'Master List'!$B$45:$D$143,3,FALSE))</f>
        <v>#N/A</v>
      </c>
      <c r="J1210" s="169" t="str">
        <f>IF('Reported Performance Table'!D1210="","",
  IF('Reported Performance Table'!E1210="Yes",
   IF('Reported Performance Table'!F1210="Premium","Premium_LUNA_CCT","LUNA_CCT"),
   IF('Reported Performance Table'!B1210="Outdoor Luminaires",
    IF(OR('Reported Performance Table'!D1210="Fuel Pump Canopy Luminaires",'Reported Performance Table'!D1210="Sports Lighting"),
     IF('Reported Performance Table'!F1210="Premium","Premium_Sports_and_Fuel_Pump_CCT", "Sports_and_Fuel_Pump_CCT"),
     IF('Reported Performance Table'!F1210="Premium","Premium_Outdoor_CCT","Outdoor_CCT")),
    IF('Reported Performance Table'!F1210="Premium","Premium_CCT","Reported_CCT"))))</f>
        <v/>
      </c>
      <c r="K1210" t="str">
        <f>IF('Reported Performance Table'!D1210="","",IF(J1210="LUNA_CCT",VLOOKUP('Reported Performance Table'!D1210,'Master List'!$B$45:$E$143,4,FALSE),"Reported_BUG"))</f>
        <v/>
      </c>
      <c r="L1210" t="str">
        <f>IF('Reported Performance Table'!D1210="","",IF(AND('Reported Performance Table'!$E1210="Yes",OR('Reported Performance Table'!$D1210='Master List'!$B$45,'Reported Performance Table'!$D1210='Master List'!$B$46,'Reported Performance Table'!$D1210='Master List'!$B$47,'Reported Performance Table'!$D1210='Master List'!$B$49,'Reported Performance Table'!$D1210='Master List'!$B$51,'Reported Performance Table'!$D1210='Master List'!$B$115,'Reported Performance Table'!$D1210='Master List'!$B$118,'Reported Performance Table'!$D1210='Master List'!$B$142)),"LUNA_Dimming","Dimming_Capability_and_Range"))</f>
        <v/>
      </c>
    </row>
    <row r="1211" spans="1:12" x14ac:dyDescent="0.3">
      <c r="A1211" s="49">
        <v>1218</v>
      </c>
      <c r="B1211" s="50"/>
      <c r="D1211" s="21" t="e">
        <f>VLOOKUP('Reported Performance Table'!C1211,'Master List'!$B$22:$C$41,2,FALSE)</f>
        <v>#N/A</v>
      </c>
      <c r="E1211" t="e">
        <f>VLOOKUP('Reported Performance Table'!D1211,'Master List'!$B$45:$C$143,2,FALSE)</f>
        <v>#N/A</v>
      </c>
      <c r="F1211" t="e">
        <f>VLOOKUP('Reported Performance Table'!C1211,'Master List'!$B$22:$D$42,3,FALSE)</f>
        <v>#N/A</v>
      </c>
      <c r="G1211" s="94" t="e">
        <f>VLOOKUP('Reported Performance Table'!B1211,'Master List'!$B$11:$D$19,3,FALSE)</f>
        <v>#N/A</v>
      </c>
      <c r="H1211" t="e">
        <f t="shared" si="18"/>
        <v>#N/A</v>
      </c>
      <c r="I1211" t="e">
        <f>IF(VLOOKUP('Reported Performance Table'!D1211,'Master List'!$B$45:$D$143,3,FALSE)="","No",VLOOKUP('Reported Performance Table'!D1211,'Master List'!$B$45:$D$143,3,FALSE))</f>
        <v>#N/A</v>
      </c>
      <c r="J1211" s="169" t="str">
        <f>IF('Reported Performance Table'!D1211="","",
  IF('Reported Performance Table'!E1211="Yes",
   IF('Reported Performance Table'!F1211="Premium","Premium_LUNA_CCT","LUNA_CCT"),
   IF('Reported Performance Table'!B1211="Outdoor Luminaires",
    IF(OR('Reported Performance Table'!D1211="Fuel Pump Canopy Luminaires",'Reported Performance Table'!D1211="Sports Lighting"),
     IF('Reported Performance Table'!F1211="Premium","Premium_Sports_and_Fuel_Pump_CCT", "Sports_and_Fuel_Pump_CCT"),
     IF('Reported Performance Table'!F1211="Premium","Premium_Outdoor_CCT","Outdoor_CCT")),
    IF('Reported Performance Table'!F1211="Premium","Premium_CCT","Reported_CCT"))))</f>
        <v/>
      </c>
      <c r="K1211" t="str">
        <f>IF('Reported Performance Table'!D1211="","",IF(J1211="LUNA_CCT",VLOOKUP('Reported Performance Table'!D1211,'Master List'!$B$45:$E$143,4,FALSE),"Reported_BUG"))</f>
        <v/>
      </c>
      <c r="L1211" t="str">
        <f>IF('Reported Performance Table'!D1211="","",IF(AND('Reported Performance Table'!$E1211="Yes",OR('Reported Performance Table'!$D1211='Master List'!$B$45,'Reported Performance Table'!$D1211='Master List'!$B$46,'Reported Performance Table'!$D1211='Master List'!$B$47,'Reported Performance Table'!$D1211='Master List'!$B$49,'Reported Performance Table'!$D1211='Master List'!$B$51,'Reported Performance Table'!$D1211='Master List'!$B$115,'Reported Performance Table'!$D1211='Master List'!$B$118,'Reported Performance Table'!$D1211='Master List'!$B$142)),"LUNA_Dimming","Dimming_Capability_and_Range"))</f>
        <v/>
      </c>
    </row>
    <row r="1212" spans="1:12" x14ac:dyDescent="0.3">
      <c r="A1212" s="49">
        <v>1219</v>
      </c>
      <c r="B1212" s="50"/>
      <c r="D1212" s="21" t="e">
        <f>VLOOKUP('Reported Performance Table'!C1212,'Master List'!$B$22:$C$41,2,FALSE)</f>
        <v>#N/A</v>
      </c>
      <c r="E1212" t="e">
        <f>VLOOKUP('Reported Performance Table'!D1212,'Master List'!$B$45:$C$143,2,FALSE)</f>
        <v>#N/A</v>
      </c>
      <c r="F1212" t="e">
        <f>VLOOKUP('Reported Performance Table'!C1212,'Master List'!$B$22:$D$42,3,FALSE)</f>
        <v>#N/A</v>
      </c>
      <c r="G1212" s="94" t="e">
        <f>VLOOKUP('Reported Performance Table'!B1212,'Master List'!$B$11:$D$19,3,FALSE)</f>
        <v>#N/A</v>
      </c>
      <c r="H1212" t="e">
        <f t="shared" si="18"/>
        <v>#N/A</v>
      </c>
      <c r="I1212" t="e">
        <f>IF(VLOOKUP('Reported Performance Table'!D1212,'Master List'!$B$45:$D$143,3,FALSE)="","No",VLOOKUP('Reported Performance Table'!D1212,'Master List'!$B$45:$D$143,3,FALSE))</f>
        <v>#N/A</v>
      </c>
      <c r="J1212" s="169" t="str">
        <f>IF('Reported Performance Table'!D1212="","",
  IF('Reported Performance Table'!E1212="Yes",
   IF('Reported Performance Table'!F1212="Premium","Premium_LUNA_CCT","LUNA_CCT"),
   IF('Reported Performance Table'!B1212="Outdoor Luminaires",
    IF(OR('Reported Performance Table'!D1212="Fuel Pump Canopy Luminaires",'Reported Performance Table'!D1212="Sports Lighting"),
     IF('Reported Performance Table'!F1212="Premium","Premium_Sports_and_Fuel_Pump_CCT", "Sports_and_Fuel_Pump_CCT"),
     IF('Reported Performance Table'!F1212="Premium","Premium_Outdoor_CCT","Outdoor_CCT")),
    IF('Reported Performance Table'!F1212="Premium","Premium_CCT","Reported_CCT"))))</f>
        <v/>
      </c>
      <c r="K1212" t="str">
        <f>IF('Reported Performance Table'!D1212="","",IF(J1212="LUNA_CCT",VLOOKUP('Reported Performance Table'!D1212,'Master List'!$B$45:$E$143,4,FALSE),"Reported_BUG"))</f>
        <v/>
      </c>
      <c r="L1212" t="str">
        <f>IF('Reported Performance Table'!D1212="","",IF(AND('Reported Performance Table'!$E1212="Yes",OR('Reported Performance Table'!$D1212='Master List'!$B$45,'Reported Performance Table'!$D1212='Master List'!$B$46,'Reported Performance Table'!$D1212='Master List'!$B$47,'Reported Performance Table'!$D1212='Master List'!$B$49,'Reported Performance Table'!$D1212='Master List'!$B$51,'Reported Performance Table'!$D1212='Master List'!$B$115,'Reported Performance Table'!$D1212='Master List'!$B$118,'Reported Performance Table'!$D1212='Master List'!$B$142)),"LUNA_Dimming","Dimming_Capability_and_Range"))</f>
        <v/>
      </c>
    </row>
    <row r="1213" spans="1:12" x14ac:dyDescent="0.3">
      <c r="A1213" s="49">
        <v>1220</v>
      </c>
      <c r="B1213" s="50"/>
      <c r="D1213" s="21" t="e">
        <f>VLOOKUP('Reported Performance Table'!C1213,'Master List'!$B$22:$C$41,2,FALSE)</f>
        <v>#N/A</v>
      </c>
      <c r="E1213" t="e">
        <f>VLOOKUP('Reported Performance Table'!D1213,'Master List'!$B$45:$C$143,2,FALSE)</f>
        <v>#N/A</v>
      </c>
      <c r="F1213" t="e">
        <f>VLOOKUP('Reported Performance Table'!C1213,'Master List'!$B$22:$D$42,3,FALSE)</f>
        <v>#N/A</v>
      </c>
      <c r="G1213" s="94" t="e">
        <f>VLOOKUP('Reported Performance Table'!B1213,'Master List'!$B$11:$D$19,3,FALSE)</f>
        <v>#N/A</v>
      </c>
      <c r="H1213" t="e">
        <f t="shared" si="18"/>
        <v>#N/A</v>
      </c>
      <c r="I1213" t="e">
        <f>IF(VLOOKUP('Reported Performance Table'!D1213,'Master List'!$B$45:$D$143,3,FALSE)="","No",VLOOKUP('Reported Performance Table'!D1213,'Master List'!$B$45:$D$143,3,FALSE))</f>
        <v>#N/A</v>
      </c>
      <c r="J1213" s="169" t="str">
        <f>IF('Reported Performance Table'!D1213="","",
  IF('Reported Performance Table'!E1213="Yes",
   IF('Reported Performance Table'!F1213="Premium","Premium_LUNA_CCT","LUNA_CCT"),
   IF('Reported Performance Table'!B1213="Outdoor Luminaires",
    IF(OR('Reported Performance Table'!D1213="Fuel Pump Canopy Luminaires",'Reported Performance Table'!D1213="Sports Lighting"),
     IF('Reported Performance Table'!F1213="Premium","Premium_Sports_and_Fuel_Pump_CCT", "Sports_and_Fuel_Pump_CCT"),
     IF('Reported Performance Table'!F1213="Premium","Premium_Outdoor_CCT","Outdoor_CCT")),
    IF('Reported Performance Table'!F1213="Premium","Premium_CCT","Reported_CCT"))))</f>
        <v/>
      </c>
      <c r="K1213" t="str">
        <f>IF('Reported Performance Table'!D1213="","",IF(J1213="LUNA_CCT",VLOOKUP('Reported Performance Table'!D1213,'Master List'!$B$45:$E$143,4,FALSE),"Reported_BUG"))</f>
        <v/>
      </c>
      <c r="L1213" t="str">
        <f>IF('Reported Performance Table'!D1213="","",IF(AND('Reported Performance Table'!$E1213="Yes",OR('Reported Performance Table'!$D1213='Master List'!$B$45,'Reported Performance Table'!$D1213='Master List'!$B$46,'Reported Performance Table'!$D1213='Master List'!$B$47,'Reported Performance Table'!$D1213='Master List'!$B$49,'Reported Performance Table'!$D1213='Master List'!$B$51,'Reported Performance Table'!$D1213='Master List'!$B$115,'Reported Performance Table'!$D1213='Master List'!$B$118,'Reported Performance Table'!$D1213='Master List'!$B$142)),"LUNA_Dimming","Dimming_Capability_and_Range"))</f>
        <v/>
      </c>
    </row>
    <row r="1214" spans="1:12" x14ac:dyDescent="0.3">
      <c r="A1214" s="49">
        <v>1221</v>
      </c>
      <c r="B1214" s="50"/>
      <c r="D1214" s="21" t="e">
        <f>VLOOKUP('Reported Performance Table'!C1214,'Master List'!$B$22:$C$41,2,FALSE)</f>
        <v>#N/A</v>
      </c>
      <c r="E1214" t="e">
        <f>VLOOKUP('Reported Performance Table'!D1214,'Master List'!$B$45:$C$143,2,FALSE)</f>
        <v>#N/A</v>
      </c>
      <c r="F1214" t="e">
        <f>VLOOKUP('Reported Performance Table'!C1214,'Master List'!$B$22:$D$42,3,FALSE)</f>
        <v>#N/A</v>
      </c>
      <c r="G1214" s="94" t="e">
        <f>VLOOKUP('Reported Performance Table'!B1214,'Master List'!$B$11:$D$19,3,FALSE)</f>
        <v>#N/A</v>
      </c>
      <c r="H1214" t="e">
        <f t="shared" si="18"/>
        <v>#N/A</v>
      </c>
      <c r="I1214" t="e">
        <f>IF(VLOOKUP('Reported Performance Table'!D1214,'Master List'!$B$45:$D$143,3,FALSE)="","No",VLOOKUP('Reported Performance Table'!D1214,'Master List'!$B$45:$D$143,3,FALSE))</f>
        <v>#N/A</v>
      </c>
      <c r="J1214" s="169" t="str">
        <f>IF('Reported Performance Table'!D1214="","",
  IF('Reported Performance Table'!E1214="Yes",
   IF('Reported Performance Table'!F1214="Premium","Premium_LUNA_CCT","LUNA_CCT"),
   IF('Reported Performance Table'!B1214="Outdoor Luminaires",
    IF(OR('Reported Performance Table'!D1214="Fuel Pump Canopy Luminaires",'Reported Performance Table'!D1214="Sports Lighting"),
     IF('Reported Performance Table'!F1214="Premium","Premium_Sports_and_Fuel_Pump_CCT", "Sports_and_Fuel_Pump_CCT"),
     IF('Reported Performance Table'!F1214="Premium","Premium_Outdoor_CCT","Outdoor_CCT")),
    IF('Reported Performance Table'!F1214="Premium","Premium_CCT","Reported_CCT"))))</f>
        <v/>
      </c>
      <c r="K1214" t="str">
        <f>IF('Reported Performance Table'!D1214="","",IF(J1214="LUNA_CCT",VLOOKUP('Reported Performance Table'!D1214,'Master List'!$B$45:$E$143,4,FALSE),"Reported_BUG"))</f>
        <v/>
      </c>
      <c r="L1214" t="str">
        <f>IF('Reported Performance Table'!D1214="","",IF(AND('Reported Performance Table'!$E1214="Yes",OR('Reported Performance Table'!$D1214='Master List'!$B$45,'Reported Performance Table'!$D1214='Master List'!$B$46,'Reported Performance Table'!$D1214='Master List'!$B$47,'Reported Performance Table'!$D1214='Master List'!$B$49,'Reported Performance Table'!$D1214='Master List'!$B$51,'Reported Performance Table'!$D1214='Master List'!$B$115,'Reported Performance Table'!$D1214='Master List'!$B$118,'Reported Performance Table'!$D1214='Master List'!$B$142)),"LUNA_Dimming","Dimming_Capability_and_Range"))</f>
        <v/>
      </c>
    </row>
    <row r="1215" spans="1:12" x14ac:dyDescent="0.3">
      <c r="A1215" s="49">
        <v>1222</v>
      </c>
      <c r="B1215" s="50"/>
      <c r="D1215" s="21" t="e">
        <f>VLOOKUP('Reported Performance Table'!C1215,'Master List'!$B$22:$C$41,2,FALSE)</f>
        <v>#N/A</v>
      </c>
      <c r="E1215" t="e">
        <f>VLOOKUP('Reported Performance Table'!D1215,'Master List'!$B$45:$C$143,2,FALSE)</f>
        <v>#N/A</v>
      </c>
      <c r="F1215" t="e">
        <f>VLOOKUP('Reported Performance Table'!C1215,'Master List'!$B$22:$D$42,3,FALSE)</f>
        <v>#N/A</v>
      </c>
      <c r="G1215" s="94" t="e">
        <f>VLOOKUP('Reported Performance Table'!B1215,'Master List'!$B$11:$D$19,3,FALSE)</f>
        <v>#N/A</v>
      </c>
      <c r="H1215" t="e">
        <f t="shared" si="18"/>
        <v>#N/A</v>
      </c>
      <c r="I1215" t="e">
        <f>IF(VLOOKUP('Reported Performance Table'!D1215,'Master List'!$B$45:$D$143,3,FALSE)="","No",VLOOKUP('Reported Performance Table'!D1215,'Master List'!$B$45:$D$143,3,FALSE))</f>
        <v>#N/A</v>
      </c>
      <c r="J1215" s="169" t="str">
        <f>IF('Reported Performance Table'!D1215="","",
  IF('Reported Performance Table'!E1215="Yes",
   IF('Reported Performance Table'!F1215="Premium","Premium_LUNA_CCT","LUNA_CCT"),
   IF('Reported Performance Table'!B1215="Outdoor Luminaires",
    IF(OR('Reported Performance Table'!D1215="Fuel Pump Canopy Luminaires",'Reported Performance Table'!D1215="Sports Lighting"),
     IF('Reported Performance Table'!F1215="Premium","Premium_Sports_and_Fuel_Pump_CCT", "Sports_and_Fuel_Pump_CCT"),
     IF('Reported Performance Table'!F1215="Premium","Premium_Outdoor_CCT","Outdoor_CCT")),
    IF('Reported Performance Table'!F1215="Premium","Premium_CCT","Reported_CCT"))))</f>
        <v/>
      </c>
      <c r="K1215" t="str">
        <f>IF('Reported Performance Table'!D1215="","",IF(J1215="LUNA_CCT",VLOOKUP('Reported Performance Table'!D1215,'Master List'!$B$45:$E$143,4,FALSE),"Reported_BUG"))</f>
        <v/>
      </c>
      <c r="L1215" t="str">
        <f>IF('Reported Performance Table'!D1215="","",IF(AND('Reported Performance Table'!$E1215="Yes",OR('Reported Performance Table'!$D1215='Master List'!$B$45,'Reported Performance Table'!$D1215='Master List'!$B$46,'Reported Performance Table'!$D1215='Master List'!$B$47,'Reported Performance Table'!$D1215='Master List'!$B$49,'Reported Performance Table'!$D1215='Master List'!$B$51,'Reported Performance Table'!$D1215='Master List'!$B$115,'Reported Performance Table'!$D1215='Master List'!$B$118,'Reported Performance Table'!$D1215='Master List'!$B$142)),"LUNA_Dimming","Dimming_Capability_and_Range"))</f>
        <v/>
      </c>
    </row>
    <row r="1216" spans="1:12" x14ac:dyDescent="0.3">
      <c r="A1216" s="49">
        <v>1223</v>
      </c>
      <c r="B1216" s="50"/>
      <c r="D1216" s="21" t="e">
        <f>VLOOKUP('Reported Performance Table'!C1216,'Master List'!$B$22:$C$41,2,FALSE)</f>
        <v>#N/A</v>
      </c>
      <c r="E1216" t="e">
        <f>VLOOKUP('Reported Performance Table'!D1216,'Master List'!$B$45:$C$143,2,FALSE)</f>
        <v>#N/A</v>
      </c>
      <c r="F1216" t="e">
        <f>VLOOKUP('Reported Performance Table'!C1216,'Master List'!$B$22:$D$42,3,FALSE)</f>
        <v>#N/A</v>
      </c>
      <c r="G1216" s="94" t="e">
        <f>VLOOKUP('Reported Performance Table'!B1216,'Master List'!$B$11:$D$19,3,FALSE)</f>
        <v>#N/A</v>
      </c>
      <c r="H1216" t="e">
        <f t="shared" si="18"/>
        <v>#N/A</v>
      </c>
      <c r="I1216" t="e">
        <f>IF(VLOOKUP('Reported Performance Table'!D1216,'Master List'!$B$45:$D$143,3,FALSE)="","No",VLOOKUP('Reported Performance Table'!D1216,'Master List'!$B$45:$D$143,3,FALSE))</f>
        <v>#N/A</v>
      </c>
      <c r="J1216" s="169" t="str">
        <f>IF('Reported Performance Table'!D1216="","",
  IF('Reported Performance Table'!E1216="Yes",
   IF('Reported Performance Table'!F1216="Premium","Premium_LUNA_CCT","LUNA_CCT"),
   IF('Reported Performance Table'!B1216="Outdoor Luminaires",
    IF(OR('Reported Performance Table'!D1216="Fuel Pump Canopy Luminaires",'Reported Performance Table'!D1216="Sports Lighting"),
     IF('Reported Performance Table'!F1216="Premium","Premium_Sports_and_Fuel_Pump_CCT", "Sports_and_Fuel_Pump_CCT"),
     IF('Reported Performance Table'!F1216="Premium","Premium_Outdoor_CCT","Outdoor_CCT")),
    IF('Reported Performance Table'!F1216="Premium","Premium_CCT","Reported_CCT"))))</f>
        <v/>
      </c>
      <c r="K1216" t="str">
        <f>IF('Reported Performance Table'!D1216="","",IF(J1216="LUNA_CCT",VLOOKUP('Reported Performance Table'!D1216,'Master List'!$B$45:$E$143,4,FALSE),"Reported_BUG"))</f>
        <v/>
      </c>
      <c r="L1216" t="str">
        <f>IF('Reported Performance Table'!D1216="","",IF(AND('Reported Performance Table'!$E1216="Yes",OR('Reported Performance Table'!$D1216='Master List'!$B$45,'Reported Performance Table'!$D1216='Master List'!$B$46,'Reported Performance Table'!$D1216='Master List'!$B$47,'Reported Performance Table'!$D1216='Master List'!$B$49,'Reported Performance Table'!$D1216='Master List'!$B$51,'Reported Performance Table'!$D1216='Master List'!$B$115,'Reported Performance Table'!$D1216='Master List'!$B$118,'Reported Performance Table'!$D1216='Master List'!$B$142)),"LUNA_Dimming","Dimming_Capability_and_Range"))</f>
        <v/>
      </c>
    </row>
    <row r="1217" spans="1:12" x14ac:dyDescent="0.3">
      <c r="A1217" s="49">
        <v>1224</v>
      </c>
      <c r="B1217" s="50"/>
      <c r="D1217" s="21" t="e">
        <f>VLOOKUP('Reported Performance Table'!C1217,'Master List'!$B$22:$C$41,2,FALSE)</f>
        <v>#N/A</v>
      </c>
      <c r="E1217" t="e">
        <f>VLOOKUP('Reported Performance Table'!D1217,'Master List'!$B$45:$C$143,2,FALSE)</f>
        <v>#N/A</v>
      </c>
      <c r="F1217" t="e">
        <f>VLOOKUP('Reported Performance Table'!C1217,'Master List'!$B$22:$D$42,3,FALSE)</f>
        <v>#N/A</v>
      </c>
      <c r="G1217" s="94" t="e">
        <f>VLOOKUP('Reported Performance Table'!B1217,'Master List'!$B$11:$D$19,3,FALSE)</f>
        <v>#N/A</v>
      </c>
      <c r="H1217" t="e">
        <f t="shared" si="18"/>
        <v>#N/A</v>
      </c>
      <c r="I1217" t="e">
        <f>IF(VLOOKUP('Reported Performance Table'!D1217,'Master List'!$B$45:$D$143,3,FALSE)="","No",VLOOKUP('Reported Performance Table'!D1217,'Master List'!$B$45:$D$143,3,FALSE))</f>
        <v>#N/A</v>
      </c>
      <c r="J1217" s="169" t="str">
        <f>IF('Reported Performance Table'!D1217="","",
  IF('Reported Performance Table'!E1217="Yes",
   IF('Reported Performance Table'!F1217="Premium","Premium_LUNA_CCT","LUNA_CCT"),
   IF('Reported Performance Table'!B1217="Outdoor Luminaires",
    IF(OR('Reported Performance Table'!D1217="Fuel Pump Canopy Luminaires",'Reported Performance Table'!D1217="Sports Lighting"),
     IF('Reported Performance Table'!F1217="Premium","Premium_Sports_and_Fuel_Pump_CCT", "Sports_and_Fuel_Pump_CCT"),
     IF('Reported Performance Table'!F1217="Premium","Premium_Outdoor_CCT","Outdoor_CCT")),
    IF('Reported Performance Table'!F1217="Premium","Premium_CCT","Reported_CCT"))))</f>
        <v/>
      </c>
      <c r="K1217" t="str">
        <f>IF('Reported Performance Table'!D1217="","",IF(J1217="LUNA_CCT",VLOOKUP('Reported Performance Table'!D1217,'Master List'!$B$45:$E$143,4,FALSE),"Reported_BUG"))</f>
        <v/>
      </c>
      <c r="L1217" t="str">
        <f>IF('Reported Performance Table'!D1217="","",IF(AND('Reported Performance Table'!$E1217="Yes",OR('Reported Performance Table'!$D1217='Master List'!$B$45,'Reported Performance Table'!$D1217='Master List'!$B$46,'Reported Performance Table'!$D1217='Master List'!$B$47,'Reported Performance Table'!$D1217='Master List'!$B$49,'Reported Performance Table'!$D1217='Master List'!$B$51,'Reported Performance Table'!$D1217='Master List'!$B$115,'Reported Performance Table'!$D1217='Master List'!$B$118,'Reported Performance Table'!$D1217='Master List'!$B$142)),"LUNA_Dimming","Dimming_Capability_and_Range"))</f>
        <v/>
      </c>
    </row>
    <row r="1218" spans="1:12" x14ac:dyDescent="0.3">
      <c r="A1218" s="49">
        <v>1225</v>
      </c>
      <c r="B1218" s="50"/>
      <c r="D1218" s="21" t="e">
        <f>VLOOKUP('Reported Performance Table'!C1218,'Master List'!$B$22:$C$41,2,FALSE)</f>
        <v>#N/A</v>
      </c>
      <c r="E1218" t="e">
        <f>VLOOKUP('Reported Performance Table'!D1218,'Master List'!$B$45:$C$143,2,FALSE)</f>
        <v>#N/A</v>
      </c>
      <c r="F1218" t="e">
        <f>VLOOKUP('Reported Performance Table'!C1218,'Master List'!$B$22:$D$42,3,FALSE)</f>
        <v>#N/A</v>
      </c>
      <c r="G1218" s="94" t="e">
        <f>VLOOKUP('Reported Performance Table'!B1218,'Master List'!$B$11:$D$19,3,FALSE)</f>
        <v>#N/A</v>
      </c>
      <c r="H1218" t="e">
        <f t="shared" si="18"/>
        <v>#N/A</v>
      </c>
      <c r="I1218" t="e">
        <f>IF(VLOOKUP('Reported Performance Table'!D1218,'Master List'!$B$45:$D$143,3,FALSE)="","No",VLOOKUP('Reported Performance Table'!D1218,'Master List'!$B$45:$D$143,3,FALSE))</f>
        <v>#N/A</v>
      </c>
      <c r="J1218" s="169" t="str">
        <f>IF('Reported Performance Table'!D1218="","",
  IF('Reported Performance Table'!E1218="Yes",
   IF('Reported Performance Table'!F1218="Premium","Premium_LUNA_CCT","LUNA_CCT"),
   IF('Reported Performance Table'!B1218="Outdoor Luminaires",
    IF(OR('Reported Performance Table'!D1218="Fuel Pump Canopy Luminaires",'Reported Performance Table'!D1218="Sports Lighting"),
     IF('Reported Performance Table'!F1218="Premium","Premium_Sports_and_Fuel_Pump_CCT", "Sports_and_Fuel_Pump_CCT"),
     IF('Reported Performance Table'!F1218="Premium","Premium_Outdoor_CCT","Outdoor_CCT")),
    IF('Reported Performance Table'!F1218="Premium","Premium_CCT","Reported_CCT"))))</f>
        <v/>
      </c>
      <c r="K1218" t="str">
        <f>IF('Reported Performance Table'!D1218="","",IF(J1218="LUNA_CCT",VLOOKUP('Reported Performance Table'!D1218,'Master List'!$B$45:$E$143,4,FALSE),"Reported_BUG"))</f>
        <v/>
      </c>
      <c r="L1218" t="str">
        <f>IF('Reported Performance Table'!D1218="","",IF(AND('Reported Performance Table'!$E1218="Yes",OR('Reported Performance Table'!$D1218='Master List'!$B$45,'Reported Performance Table'!$D1218='Master List'!$B$46,'Reported Performance Table'!$D1218='Master List'!$B$47,'Reported Performance Table'!$D1218='Master List'!$B$49,'Reported Performance Table'!$D1218='Master List'!$B$51,'Reported Performance Table'!$D1218='Master List'!$B$115,'Reported Performance Table'!$D1218='Master List'!$B$118,'Reported Performance Table'!$D1218='Master List'!$B$142)),"LUNA_Dimming","Dimming_Capability_and_Range"))</f>
        <v/>
      </c>
    </row>
    <row r="1219" spans="1:12" x14ac:dyDescent="0.3">
      <c r="A1219" s="49">
        <v>1226</v>
      </c>
      <c r="B1219" s="50"/>
      <c r="D1219" s="21" t="e">
        <f>VLOOKUP('Reported Performance Table'!C1219,'Master List'!$B$22:$C$41,2,FALSE)</f>
        <v>#N/A</v>
      </c>
      <c r="E1219" t="e">
        <f>VLOOKUP('Reported Performance Table'!D1219,'Master List'!$B$45:$C$143,2,FALSE)</f>
        <v>#N/A</v>
      </c>
      <c r="F1219" t="e">
        <f>VLOOKUP('Reported Performance Table'!C1219,'Master List'!$B$22:$D$42,3,FALSE)</f>
        <v>#N/A</v>
      </c>
      <c r="G1219" s="94" t="e">
        <f>VLOOKUP('Reported Performance Table'!B1219,'Master List'!$B$11:$D$19,3,FALSE)</f>
        <v>#N/A</v>
      </c>
      <c r="H1219" t="e">
        <f t="shared" si="18"/>
        <v>#N/A</v>
      </c>
      <c r="I1219" t="e">
        <f>IF(VLOOKUP('Reported Performance Table'!D1219,'Master List'!$B$45:$D$143,3,FALSE)="","No",VLOOKUP('Reported Performance Table'!D1219,'Master List'!$B$45:$D$143,3,FALSE))</f>
        <v>#N/A</v>
      </c>
      <c r="J1219" s="169" t="str">
        <f>IF('Reported Performance Table'!D1219="","",
  IF('Reported Performance Table'!E1219="Yes",
   IF('Reported Performance Table'!F1219="Premium","Premium_LUNA_CCT","LUNA_CCT"),
   IF('Reported Performance Table'!B1219="Outdoor Luminaires",
    IF(OR('Reported Performance Table'!D1219="Fuel Pump Canopy Luminaires",'Reported Performance Table'!D1219="Sports Lighting"),
     IF('Reported Performance Table'!F1219="Premium","Premium_Sports_and_Fuel_Pump_CCT", "Sports_and_Fuel_Pump_CCT"),
     IF('Reported Performance Table'!F1219="Premium","Premium_Outdoor_CCT","Outdoor_CCT")),
    IF('Reported Performance Table'!F1219="Premium","Premium_CCT","Reported_CCT"))))</f>
        <v/>
      </c>
      <c r="K1219" t="str">
        <f>IF('Reported Performance Table'!D1219="","",IF(J1219="LUNA_CCT",VLOOKUP('Reported Performance Table'!D1219,'Master List'!$B$45:$E$143,4,FALSE),"Reported_BUG"))</f>
        <v/>
      </c>
      <c r="L1219" t="str">
        <f>IF('Reported Performance Table'!D1219="","",IF(AND('Reported Performance Table'!$E1219="Yes",OR('Reported Performance Table'!$D1219='Master List'!$B$45,'Reported Performance Table'!$D1219='Master List'!$B$46,'Reported Performance Table'!$D1219='Master List'!$B$47,'Reported Performance Table'!$D1219='Master List'!$B$49,'Reported Performance Table'!$D1219='Master List'!$B$51,'Reported Performance Table'!$D1219='Master List'!$B$115,'Reported Performance Table'!$D1219='Master List'!$B$118,'Reported Performance Table'!$D1219='Master List'!$B$142)),"LUNA_Dimming","Dimming_Capability_and_Range"))</f>
        <v/>
      </c>
    </row>
    <row r="1220" spans="1:12" x14ac:dyDescent="0.3">
      <c r="A1220" s="49">
        <v>1227</v>
      </c>
      <c r="B1220" s="50"/>
      <c r="D1220" s="21" t="e">
        <f>VLOOKUP('Reported Performance Table'!C1220,'Master List'!$B$22:$C$41,2,FALSE)</f>
        <v>#N/A</v>
      </c>
      <c r="E1220" t="e">
        <f>VLOOKUP('Reported Performance Table'!D1220,'Master List'!$B$45:$C$143,2,FALSE)</f>
        <v>#N/A</v>
      </c>
      <c r="F1220" t="e">
        <f>VLOOKUP('Reported Performance Table'!C1220,'Master List'!$B$22:$D$42,3,FALSE)</f>
        <v>#N/A</v>
      </c>
      <c r="G1220" s="94" t="e">
        <f>VLOOKUP('Reported Performance Table'!B1220,'Master List'!$B$11:$D$19,3,FALSE)</f>
        <v>#N/A</v>
      </c>
      <c r="H1220" t="e">
        <f t="shared" si="18"/>
        <v>#N/A</v>
      </c>
      <c r="I1220" t="e">
        <f>IF(VLOOKUP('Reported Performance Table'!D1220,'Master List'!$B$45:$D$143,3,FALSE)="","No",VLOOKUP('Reported Performance Table'!D1220,'Master List'!$B$45:$D$143,3,FALSE))</f>
        <v>#N/A</v>
      </c>
      <c r="J1220" s="169" t="str">
        <f>IF('Reported Performance Table'!D1220="","",
  IF('Reported Performance Table'!E1220="Yes",
   IF('Reported Performance Table'!F1220="Premium","Premium_LUNA_CCT","LUNA_CCT"),
   IF('Reported Performance Table'!B1220="Outdoor Luminaires",
    IF(OR('Reported Performance Table'!D1220="Fuel Pump Canopy Luminaires",'Reported Performance Table'!D1220="Sports Lighting"),
     IF('Reported Performance Table'!F1220="Premium","Premium_Sports_and_Fuel_Pump_CCT", "Sports_and_Fuel_Pump_CCT"),
     IF('Reported Performance Table'!F1220="Premium","Premium_Outdoor_CCT","Outdoor_CCT")),
    IF('Reported Performance Table'!F1220="Premium","Premium_CCT","Reported_CCT"))))</f>
        <v/>
      </c>
      <c r="K1220" t="str">
        <f>IF('Reported Performance Table'!D1220="","",IF(J1220="LUNA_CCT",VLOOKUP('Reported Performance Table'!D1220,'Master List'!$B$45:$E$143,4,FALSE),"Reported_BUG"))</f>
        <v/>
      </c>
      <c r="L1220" t="str">
        <f>IF('Reported Performance Table'!D1220="","",IF(AND('Reported Performance Table'!$E1220="Yes",OR('Reported Performance Table'!$D1220='Master List'!$B$45,'Reported Performance Table'!$D1220='Master List'!$B$46,'Reported Performance Table'!$D1220='Master List'!$B$47,'Reported Performance Table'!$D1220='Master List'!$B$49,'Reported Performance Table'!$D1220='Master List'!$B$51,'Reported Performance Table'!$D1220='Master List'!$B$115,'Reported Performance Table'!$D1220='Master List'!$B$118,'Reported Performance Table'!$D1220='Master List'!$B$142)),"LUNA_Dimming","Dimming_Capability_and_Range"))</f>
        <v/>
      </c>
    </row>
    <row r="1221" spans="1:12" x14ac:dyDescent="0.3">
      <c r="A1221" s="49">
        <v>1228</v>
      </c>
      <c r="B1221" s="50"/>
      <c r="D1221" s="21" t="e">
        <f>VLOOKUP('Reported Performance Table'!C1221,'Master List'!$B$22:$C$41,2,FALSE)</f>
        <v>#N/A</v>
      </c>
      <c r="E1221" t="e">
        <f>VLOOKUP('Reported Performance Table'!D1221,'Master List'!$B$45:$C$143,2,FALSE)</f>
        <v>#N/A</v>
      </c>
      <c r="F1221" t="e">
        <f>VLOOKUP('Reported Performance Table'!C1221,'Master List'!$B$22:$D$42,3,FALSE)</f>
        <v>#N/A</v>
      </c>
      <c r="G1221" s="94" t="e">
        <f>VLOOKUP('Reported Performance Table'!B1221,'Master List'!$B$11:$D$19,3,FALSE)</f>
        <v>#N/A</v>
      </c>
      <c r="H1221" t="e">
        <f t="shared" si="18"/>
        <v>#N/A</v>
      </c>
      <c r="I1221" t="e">
        <f>IF(VLOOKUP('Reported Performance Table'!D1221,'Master List'!$B$45:$D$143,3,FALSE)="","No",VLOOKUP('Reported Performance Table'!D1221,'Master List'!$B$45:$D$143,3,FALSE))</f>
        <v>#N/A</v>
      </c>
      <c r="J1221" s="169" t="str">
        <f>IF('Reported Performance Table'!D1221="","",
  IF('Reported Performance Table'!E1221="Yes",
   IF('Reported Performance Table'!F1221="Premium","Premium_LUNA_CCT","LUNA_CCT"),
   IF('Reported Performance Table'!B1221="Outdoor Luminaires",
    IF(OR('Reported Performance Table'!D1221="Fuel Pump Canopy Luminaires",'Reported Performance Table'!D1221="Sports Lighting"),
     IF('Reported Performance Table'!F1221="Premium","Premium_Sports_and_Fuel_Pump_CCT", "Sports_and_Fuel_Pump_CCT"),
     IF('Reported Performance Table'!F1221="Premium","Premium_Outdoor_CCT","Outdoor_CCT")),
    IF('Reported Performance Table'!F1221="Premium","Premium_CCT","Reported_CCT"))))</f>
        <v/>
      </c>
      <c r="K1221" t="str">
        <f>IF('Reported Performance Table'!D1221="","",IF(J1221="LUNA_CCT",VLOOKUP('Reported Performance Table'!D1221,'Master List'!$B$45:$E$143,4,FALSE),"Reported_BUG"))</f>
        <v/>
      </c>
      <c r="L1221" t="str">
        <f>IF('Reported Performance Table'!D1221="","",IF(AND('Reported Performance Table'!$E1221="Yes",OR('Reported Performance Table'!$D1221='Master List'!$B$45,'Reported Performance Table'!$D1221='Master List'!$B$46,'Reported Performance Table'!$D1221='Master List'!$B$47,'Reported Performance Table'!$D1221='Master List'!$B$49,'Reported Performance Table'!$D1221='Master List'!$B$51,'Reported Performance Table'!$D1221='Master List'!$B$115,'Reported Performance Table'!$D1221='Master List'!$B$118,'Reported Performance Table'!$D1221='Master List'!$B$142)),"LUNA_Dimming","Dimming_Capability_and_Range"))</f>
        <v/>
      </c>
    </row>
    <row r="1222" spans="1:12" x14ac:dyDescent="0.3">
      <c r="A1222" s="49">
        <v>1229</v>
      </c>
      <c r="B1222" s="50"/>
      <c r="D1222" s="21" t="e">
        <f>VLOOKUP('Reported Performance Table'!C1222,'Master List'!$B$22:$C$41,2,FALSE)</f>
        <v>#N/A</v>
      </c>
      <c r="E1222" t="e">
        <f>VLOOKUP('Reported Performance Table'!D1222,'Master List'!$B$45:$C$143,2,FALSE)</f>
        <v>#N/A</v>
      </c>
      <c r="F1222" t="e">
        <f>VLOOKUP('Reported Performance Table'!C1222,'Master List'!$B$22:$D$42,3,FALSE)</f>
        <v>#N/A</v>
      </c>
      <c r="G1222" s="94" t="e">
        <f>VLOOKUP('Reported Performance Table'!B1222,'Master List'!$B$11:$D$19,3,FALSE)</f>
        <v>#N/A</v>
      </c>
      <c r="H1222" t="e">
        <f t="shared" si="18"/>
        <v>#N/A</v>
      </c>
      <c r="I1222" t="e">
        <f>IF(VLOOKUP('Reported Performance Table'!D1222,'Master List'!$B$45:$D$143,3,FALSE)="","No",VLOOKUP('Reported Performance Table'!D1222,'Master List'!$B$45:$D$143,3,FALSE))</f>
        <v>#N/A</v>
      </c>
      <c r="J1222" s="169" t="str">
        <f>IF('Reported Performance Table'!D1222="","",
  IF('Reported Performance Table'!E1222="Yes",
   IF('Reported Performance Table'!F1222="Premium","Premium_LUNA_CCT","LUNA_CCT"),
   IF('Reported Performance Table'!B1222="Outdoor Luminaires",
    IF(OR('Reported Performance Table'!D1222="Fuel Pump Canopy Luminaires",'Reported Performance Table'!D1222="Sports Lighting"),
     IF('Reported Performance Table'!F1222="Premium","Premium_Sports_and_Fuel_Pump_CCT", "Sports_and_Fuel_Pump_CCT"),
     IF('Reported Performance Table'!F1222="Premium","Premium_Outdoor_CCT","Outdoor_CCT")),
    IF('Reported Performance Table'!F1222="Premium","Premium_CCT","Reported_CCT"))))</f>
        <v/>
      </c>
      <c r="K1222" t="str">
        <f>IF('Reported Performance Table'!D1222="","",IF(J1222="LUNA_CCT",VLOOKUP('Reported Performance Table'!D1222,'Master List'!$B$45:$E$143,4,FALSE),"Reported_BUG"))</f>
        <v/>
      </c>
      <c r="L1222" t="str">
        <f>IF('Reported Performance Table'!D1222="","",IF(AND('Reported Performance Table'!$E1222="Yes",OR('Reported Performance Table'!$D1222='Master List'!$B$45,'Reported Performance Table'!$D1222='Master List'!$B$46,'Reported Performance Table'!$D1222='Master List'!$B$47,'Reported Performance Table'!$D1222='Master List'!$B$49,'Reported Performance Table'!$D1222='Master List'!$B$51,'Reported Performance Table'!$D1222='Master List'!$B$115,'Reported Performance Table'!$D1222='Master List'!$B$118,'Reported Performance Table'!$D1222='Master List'!$B$142)),"LUNA_Dimming","Dimming_Capability_and_Range"))</f>
        <v/>
      </c>
    </row>
    <row r="1223" spans="1:12" x14ac:dyDescent="0.3">
      <c r="A1223" s="49">
        <v>1230</v>
      </c>
      <c r="B1223" s="50"/>
      <c r="D1223" s="21" t="e">
        <f>VLOOKUP('Reported Performance Table'!C1223,'Master List'!$B$22:$C$41,2,FALSE)</f>
        <v>#N/A</v>
      </c>
      <c r="E1223" t="e">
        <f>VLOOKUP('Reported Performance Table'!D1223,'Master List'!$B$45:$C$143,2,FALSE)</f>
        <v>#N/A</v>
      </c>
      <c r="F1223" t="e">
        <f>VLOOKUP('Reported Performance Table'!C1223,'Master List'!$B$22:$D$42,3,FALSE)</f>
        <v>#N/A</v>
      </c>
      <c r="G1223" s="94" t="e">
        <f>VLOOKUP('Reported Performance Table'!B1223,'Master List'!$B$11:$D$19,3,FALSE)</f>
        <v>#N/A</v>
      </c>
      <c r="H1223" t="e">
        <f t="shared" si="18"/>
        <v>#N/A</v>
      </c>
      <c r="I1223" t="e">
        <f>IF(VLOOKUP('Reported Performance Table'!D1223,'Master List'!$B$45:$D$143,3,FALSE)="","No",VLOOKUP('Reported Performance Table'!D1223,'Master List'!$B$45:$D$143,3,FALSE))</f>
        <v>#N/A</v>
      </c>
      <c r="J1223" s="169" t="str">
        <f>IF('Reported Performance Table'!D1223="","",
  IF('Reported Performance Table'!E1223="Yes",
   IF('Reported Performance Table'!F1223="Premium","Premium_LUNA_CCT","LUNA_CCT"),
   IF('Reported Performance Table'!B1223="Outdoor Luminaires",
    IF(OR('Reported Performance Table'!D1223="Fuel Pump Canopy Luminaires",'Reported Performance Table'!D1223="Sports Lighting"),
     IF('Reported Performance Table'!F1223="Premium","Premium_Sports_and_Fuel_Pump_CCT", "Sports_and_Fuel_Pump_CCT"),
     IF('Reported Performance Table'!F1223="Premium","Premium_Outdoor_CCT","Outdoor_CCT")),
    IF('Reported Performance Table'!F1223="Premium","Premium_CCT","Reported_CCT"))))</f>
        <v/>
      </c>
      <c r="K1223" t="str">
        <f>IF('Reported Performance Table'!D1223="","",IF(J1223="LUNA_CCT",VLOOKUP('Reported Performance Table'!D1223,'Master List'!$B$45:$E$143,4,FALSE),"Reported_BUG"))</f>
        <v/>
      </c>
      <c r="L1223" t="str">
        <f>IF('Reported Performance Table'!D1223="","",IF(AND('Reported Performance Table'!$E1223="Yes",OR('Reported Performance Table'!$D1223='Master List'!$B$45,'Reported Performance Table'!$D1223='Master List'!$B$46,'Reported Performance Table'!$D1223='Master List'!$B$47,'Reported Performance Table'!$D1223='Master List'!$B$49,'Reported Performance Table'!$D1223='Master List'!$B$51,'Reported Performance Table'!$D1223='Master List'!$B$115,'Reported Performance Table'!$D1223='Master List'!$B$118,'Reported Performance Table'!$D1223='Master List'!$B$142)),"LUNA_Dimming","Dimming_Capability_and_Range"))</f>
        <v/>
      </c>
    </row>
    <row r="1224" spans="1:12" x14ac:dyDescent="0.3">
      <c r="A1224" s="49">
        <v>1231</v>
      </c>
      <c r="B1224" s="50"/>
      <c r="D1224" s="21" t="e">
        <f>VLOOKUP('Reported Performance Table'!C1224,'Master List'!$B$22:$C$41,2,FALSE)</f>
        <v>#N/A</v>
      </c>
      <c r="E1224" t="e">
        <f>VLOOKUP('Reported Performance Table'!D1224,'Master List'!$B$45:$C$143,2,FALSE)</f>
        <v>#N/A</v>
      </c>
      <c r="F1224" t="e">
        <f>VLOOKUP('Reported Performance Table'!C1224,'Master List'!$B$22:$D$42,3,FALSE)</f>
        <v>#N/A</v>
      </c>
      <c r="G1224" s="94" t="e">
        <f>VLOOKUP('Reported Performance Table'!B1224,'Master List'!$B$11:$D$19,3,FALSE)</f>
        <v>#N/A</v>
      </c>
      <c r="H1224" t="e">
        <f t="shared" si="18"/>
        <v>#N/A</v>
      </c>
      <c r="I1224" t="e">
        <f>IF(VLOOKUP('Reported Performance Table'!D1224,'Master List'!$B$45:$D$143,3,FALSE)="","No",VLOOKUP('Reported Performance Table'!D1224,'Master List'!$B$45:$D$143,3,FALSE))</f>
        <v>#N/A</v>
      </c>
      <c r="J1224" s="169" t="str">
        <f>IF('Reported Performance Table'!D1224="","",
  IF('Reported Performance Table'!E1224="Yes",
   IF('Reported Performance Table'!F1224="Premium","Premium_LUNA_CCT","LUNA_CCT"),
   IF('Reported Performance Table'!B1224="Outdoor Luminaires",
    IF(OR('Reported Performance Table'!D1224="Fuel Pump Canopy Luminaires",'Reported Performance Table'!D1224="Sports Lighting"),
     IF('Reported Performance Table'!F1224="Premium","Premium_Sports_and_Fuel_Pump_CCT", "Sports_and_Fuel_Pump_CCT"),
     IF('Reported Performance Table'!F1224="Premium","Premium_Outdoor_CCT","Outdoor_CCT")),
    IF('Reported Performance Table'!F1224="Premium","Premium_CCT","Reported_CCT"))))</f>
        <v/>
      </c>
      <c r="K1224" t="str">
        <f>IF('Reported Performance Table'!D1224="","",IF(J1224="LUNA_CCT",VLOOKUP('Reported Performance Table'!D1224,'Master List'!$B$45:$E$143,4,FALSE),"Reported_BUG"))</f>
        <v/>
      </c>
      <c r="L1224" t="str">
        <f>IF('Reported Performance Table'!D1224="","",IF(AND('Reported Performance Table'!$E1224="Yes",OR('Reported Performance Table'!$D1224='Master List'!$B$45,'Reported Performance Table'!$D1224='Master List'!$B$46,'Reported Performance Table'!$D1224='Master List'!$B$47,'Reported Performance Table'!$D1224='Master List'!$B$49,'Reported Performance Table'!$D1224='Master List'!$B$51,'Reported Performance Table'!$D1224='Master List'!$B$115,'Reported Performance Table'!$D1224='Master List'!$B$118,'Reported Performance Table'!$D1224='Master List'!$B$142)),"LUNA_Dimming","Dimming_Capability_and_Range"))</f>
        <v/>
      </c>
    </row>
    <row r="1225" spans="1:12" x14ac:dyDescent="0.3">
      <c r="A1225" s="49">
        <v>1232</v>
      </c>
      <c r="B1225" s="50"/>
      <c r="D1225" s="21" t="e">
        <f>VLOOKUP('Reported Performance Table'!C1225,'Master List'!$B$22:$C$41,2,FALSE)</f>
        <v>#N/A</v>
      </c>
      <c r="E1225" t="e">
        <f>VLOOKUP('Reported Performance Table'!D1225,'Master List'!$B$45:$C$143,2,FALSE)</f>
        <v>#N/A</v>
      </c>
      <c r="F1225" t="e">
        <f>VLOOKUP('Reported Performance Table'!C1225,'Master List'!$B$22:$D$42,3,FALSE)</f>
        <v>#N/A</v>
      </c>
      <c r="G1225" s="94" t="e">
        <f>VLOOKUP('Reported Performance Table'!B1225,'Master List'!$B$11:$D$19,3,FALSE)</f>
        <v>#N/A</v>
      </c>
      <c r="H1225" t="e">
        <f t="shared" si="18"/>
        <v>#N/A</v>
      </c>
      <c r="I1225" t="e">
        <f>IF(VLOOKUP('Reported Performance Table'!D1225,'Master List'!$B$45:$D$143,3,FALSE)="","No",VLOOKUP('Reported Performance Table'!D1225,'Master List'!$B$45:$D$143,3,FALSE))</f>
        <v>#N/A</v>
      </c>
      <c r="J1225" s="169" t="str">
        <f>IF('Reported Performance Table'!D1225="","",
  IF('Reported Performance Table'!E1225="Yes",
   IF('Reported Performance Table'!F1225="Premium","Premium_LUNA_CCT","LUNA_CCT"),
   IF('Reported Performance Table'!B1225="Outdoor Luminaires",
    IF(OR('Reported Performance Table'!D1225="Fuel Pump Canopy Luminaires",'Reported Performance Table'!D1225="Sports Lighting"),
     IF('Reported Performance Table'!F1225="Premium","Premium_Sports_and_Fuel_Pump_CCT", "Sports_and_Fuel_Pump_CCT"),
     IF('Reported Performance Table'!F1225="Premium","Premium_Outdoor_CCT","Outdoor_CCT")),
    IF('Reported Performance Table'!F1225="Premium","Premium_CCT","Reported_CCT"))))</f>
        <v/>
      </c>
      <c r="K1225" t="str">
        <f>IF('Reported Performance Table'!D1225="","",IF(J1225="LUNA_CCT",VLOOKUP('Reported Performance Table'!D1225,'Master List'!$B$45:$E$143,4,FALSE),"Reported_BUG"))</f>
        <v/>
      </c>
      <c r="L1225" t="str">
        <f>IF('Reported Performance Table'!D1225="","",IF(AND('Reported Performance Table'!$E1225="Yes",OR('Reported Performance Table'!$D1225='Master List'!$B$45,'Reported Performance Table'!$D1225='Master List'!$B$46,'Reported Performance Table'!$D1225='Master List'!$B$47,'Reported Performance Table'!$D1225='Master List'!$B$49,'Reported Performance Table'!$D1225='Master List'!$B$51,'Reported Performance Table'!$D1225='Master List'!$B$115,'Reported Performance Table'!$D1225='Master List'!$B$118,'Reported Performance Table'!$D1225='Master List'!$B$142)),"LUNA_Dimming","Dimming_Capability_and_Range"))</f>
        <v/>
      </c>
    </row>
    <row r="1226" spans="1:12" x14ac:dyDescent="0.3">
      <c r="A1226" s="49">
        <v>1233</v>
      </c>
      <c r="B1226" s="50"/>
      <c r="D1226" s="21" t="e">
        <f>VLOOKUP('Reported Performance Table'!C1226,'Master List'!$B$22:$C$41,2,FALSE)</f>
        <v>#N/A</v>
      </c>
      <c r="E1226" t="e">
        <f>VLOOKUP('Reported Performance Table'!D1226,'Master List'!$B$45:$C$143,2,FALSE)</f>
        <v>#N/A</v>
      </c>
      <c r="F1226" t="e">
        <f>VLOOKUP('Reported Performance Table'!C1226,'Master List'!$B$22:$D$42,3,FALSE)</f>
        <v>#N/A</v>
      </c>
      <c r="G1226" s="94" t="e">
        <f>VLOOKUP('Reported Performance Table'!B1226,'Master List'!$B$11:$D$19,3,FALSE)</f>
        <v>#N/A</v>
      </c>
      <c r="H1226" t="e">
        <f t="shared" si="18"/>
        <v>#N/A</v>
      </c>
      <c r="I1226" t="e">
        <f>IF(VLOOKUP('Reported Performance Table'!D1226,'Master List'!$B$45:$D$143,3,FALSE)="","No",VLOOKUP('Reported Performance Table'!D1226,'Master List'!$B$45:$D$143,3,FALSE))</f>
        <v>#N/A</v>
      </c>
      <c r="J1226" s="169" t="str">
        <f>IF('Reported Performance Table'!D1226="","",
  IF('Reported Performance Table'!E1226="Yes",
   IF('Reported Performance Table'!F1226="Premium","Premium_LUNA_CCT","LUNA_CCT"),
   IF('Reported Performance Table'!B1226="Outdoor Luminaires",
    IF(OR('Reported Performance Table'!D1226="Fuel Pump Canopy Luminaires",'Reported Performance Table'!D1226="Sports Lighting"),
     IF('Reported Performance Table'!F1226="Premium","Premium_Sports_and_Fuel_Pump_CCT", "Sports_and_Fuel_Pump_CCT"),
     IF('Reported Performance Table'!F1226="Premium","Premium_Outdoor_CCT","Outdoor_CCT")),
    IF('Reported Performance Table'!F1226="Premium","Premium_CCT","Reported_CCT"))))</f>
        <v/>
      </c>
      <c r="K1226" t="str">
        <f>IF('Reported Performance Table'!D1226="","",IF(J1226="LUNA_CCT",VLOOKUP('Reported Performance Table'!D1226,'Master List'!$B$45:$E$143,4,FALSE),"Reported_BUG"))</f>
        <v/>
      </c>
      <c r="L1226" t="str">
        <f>IF('Reported Performance Table'!D1226="","",IF(AND('Reported Performance Table'!$E1226="Yes",OR('Reported Performance Table'!$D1226='Master List'!$B$45,'Reported Performance Table'!$D1226='Master List'!$B$46,'Reported Performance Table'!$D1226='Master List'!$B$47,'Reported Performance Table'!$D1226='Master List'!$B$49,'Reported Performance Table'!$D1226='Master List'!$B$51,'Reported Performance Table'!$D1226='Master List'!$B$115,'Reported Performance Table'!$D1226='Master List'!$B$118,'Reported Performance Table'!$D1226='Master List'!$B$142)),"LUNA_Dimming","Dimming_Capability_and_Range"))</f>
        <v/>
      </c>
    </row>
    <row r="1227" spans="1:12" x14ac:dyDescent="0.3">
      <c r="A1227" s="49">
        <v>1234</v>
      </c>
      <c r="B1227" s="50"/>
      <c r="D1227" s="21" t="e">
        <f>VLOOKUP('Reported Performance Table'!C1227,'Master List'!$B$22:$C$41,2,FALSE)</f>
        <v>#N/A</v>
      </c>
      <c r="E1227" t="e">
        <f>VLOOKUP('Reported Performance Table'!D1227,'Master List'!$B$45:$C$143,2,FALSE)</f>
        <v>#N/A</v>
      </c>
      <c r="F1227" t="e">
        <f>VLOOKUP('Reported Performance Table'!C1227,'Master List'!$B$22:$D$42,3,FALSE)</f>
        <v>#N/A</v>
      </c>
      <c r="G1227" s="94" t="e">
        <f>VLOOKUP('Reported Performance Table'!B1227,'Master List'!$B$11:$D$19,3,FALSE)</f>
        <v>#N/A</v>
      </c>
      <c r="H1227" t="e">
        <f t="shared" ref="H1227:H1290" si="19">CONCATENATE(F1227,G1227)</f>
        <v>#N/A</v>
      </c>
      <c r="I1227" t="e">
        <f>IF(VLOOKUP('Reported Performance Table'!D1227,'Master List'!$B$45:$D$143,3,FALSE)="","No",VLOOKUP('Reported Performance Table'!D1227,'Master List'!$B$45:$D$143,3,FALSE))</f>
        <v>#N/A</v>
      </c>
      <c r="J1227" s="169" t="str">
        <f>IF('Reported Performance Table'!D1227="","",
  IF('Reported Performance Table'!E1227="Yes",
   IF('Reported Performance Table'!F1227="Premium","Premium_LUNA_CCT","LUNA_CCT"),
   IF('Reported Performance Table'!B1227="Outdoor Luminaires",
    IF(OR('Reported Performance Table'!D1227="Fuel Pump Canopy Luminaires",'Reported Performance Table'!D1227="Sports Lighting"),
     IF('Reported Performance Table'!F1227="Premium","Premium_Sports_and_Fuel_Pump_CCT", "Sports_and_Fuel_Pump_CCT"),
     IF('Reported Performance Table'!F1227="Premium","Premium_Outdoor_CCT","Outdoor_CCT")),
    IF('Reported Performance Table'!F1227="Premium","Premium_CCT","Reported_CCT"))))</f>
        <v/>
      </c>
      <c r="K1227" t="str">
        <f>IF('Reported Performance Table'!D1227="","",IF(J1227="LUNA_CCT",VLOOKUP('Reported Performance Table'!D1227,'Master List'!$B$45:$E$143,4,FALSE),"Reported_BUG"))</f>
        <v/>
      </c>
      <c r="L1227" t="str">
        <f>IF('Reported Performance Table'!D1227="","",IF(AND('Reported Performance Table'!$E1227="Yes",OR('Reported Performance Table'!$D1227='Master List'!$B$45,'Reported Performance Table'!$D1227='Master List'!$B$46,'Reported Performance Table'!$D1227='Master List'!$B$47,'Reported Performance Table'!$D1227='Master List'!$B$49,'Reported Performance Table'!$D1227='Master List'!$B$51,'Reported Performance Table'!$D1227='Master List'!$B$115,'Reported Performance Table'!$D1227='Master List'!$B$118,'Reported Performance Table'!$D1227='Master List'!$B$142)),"LUNA_Dimming","Dimming_Capability_and_Range"))</f>
        <v/>
      </c>
    </row>
    <row r="1228" spans="1:12" x14ac:dyDescent="0.3">
      <c r="A1228" s="49">
        <v>1235</v>
      </c>
      <c r="B1228" s="50"/>
      <c r="D1228" s="21" t="e">
        <f>VLOOKUP('Reported Performance Table'!C1228,'Master List'!$B$22:$C$41,2,FALSE)</f>
        <v>#N/A</v>
      </c>
      <c r="E1228" t="e">
        <f>VLOOKUP('Reported Performance Table'!D1228,'Master List'!$B$45:$C$143,2,FALSE)</f>
        <v>#N/A</v>
      </c>
      <c r="F1228" t="e">
        <f>VLOOKUP('Reported Performance Table'!C1228,'Master List'!$B$22:$D$42,3,FALSE)</f>
        <v>#N/A</v>
      </c>
      <c r="G1228" s="94" t="e">
        <f>VLOOKUP('Reported Performance Table'!B1228,'Master List'!$B$11:$D$19,3,FALSE)</f>
        <v>#N/A</v>
      </c>
      <c r="H1228" t="e">
        <f t="shared" si="19"/>
        <v>#N/A</v>
      </c>
      <c r="I1228" t="e">
        <f>IF(VLOOKUP('Reported Performance Table'!D1228,'Master List'!$B$45:$D$143,3,FALSE)="","No",VLOOKUP('Reported Performance Table'!D1228,'Master List'!$B$45:$D$143,3,FALSE))</f>
        <v>#N/A</v>
      </c>
      <c r="J1228" s="169" t="str">
        <f>IF('Reported Performance Table'!D1228="","",
  IF('Reported Performance Table'!E1228="Yes",
   IF('Reported Performance Table'!F1228="Premium","Premium_LUNA_CCT","LUNA_CCT"),
   IF('Reported Performance Table'!B1228="Outdoor Luminaires",
    IF(OR('Reported Performance Table'!D1228="Fuel Pump Canopy Luminaires",'Reported Performance Table'!D1228="Sports Lighting"),
     IF('Reported Performance Table'!F1228="Premium","Premium_Sports_and_Fuel_Pump_CCT", "Sports_and_Fuel_Pump_CCT"),
     IF('Reported Performance Table'!F1228="Premium","Premium_Outdoor_CCT","Outdoor_CCT")),
    IF('Reported Performance Table'!F1228="Premium","Premium_CCT","Reported_CCT"))))</f>
        <v/>
      </c>
      <c r="K1228" t="str">
        <f>IF('Reported Performance Table'!D1228="","",IF(J1228="LUNA_CCT",VLOOKUP('Reported Performance Table'!D1228,'Master List'!$B$45:$E$143,4,FALSE),"Reported_BUG"))</f>
        <v/>
      </c>
      <c r="L1228" t="str">
        <f>IF('Reported Performance Table'!D1228="","",IF(AND('Reported Performance Table'!$E1228="Yes",OR('Reported Performance Table'!$D1228='Master List'!$B$45,'Reported Performance Table'!$D1228='Master List'!$B$46,'Reported Performance Table'!$D1228='Master List'!$B$47,'Reported Performance Table'!$D1228='Master List'!$B$49,'Reported Performance Table'!$D1228='Master List'!$B$51,'Reported Performance Table'!$D1228='Master List'!$B$115,'Reported Performance Table'!$D1228='Master List'!$B$118,'Reported Performance Table'!$D1228='Master List'!$B$142)),"LUNA_Dimming","Dimming_Capability_and_Range"))</f>
        <v/>
      </c>
    </row>
    <row r="1229" spans="1:12" x14ac:dyDescent="0.3">
      <c r="A1229" s="49">
        <v>1236</v>
      </c>
      <c r="B1229" s="50"/>
      <c r="D1229" s="21" t="e">
        <f>VLOOKUP('Reported Performance Table'!C1229,'Master List'!$B$22:$C$41,2,FALSE)</f>
        <v>#N/A</v>
      </c>
      <c r="E1229" t="e">
        <f>VLOOKUP('Reported Performance Table'!D1229,'Master List'!$B$45:$C$143,2,FALSE)</f>
        <v>#N/A</v>
      </c>
      <c r="F1229" t="e">
        <f>VLOOKUP('Reported Performance Table'!C1229,'Master List'!$B$22:$D$42,3,FALSE)</f>
        <v>#N/A</v>
      </c>
      <c r="G1229" s="94" t="e">
        <f>VLOOKUP('Reported Performance Table'!B1229,'Master List'!$B$11:$D$19,3,FALSE)</f>
        <v>#N/A</v>
      </c>
      <c r="H1229" t="e">
        <f t="shared" si="19"/>
        <v>#N/A</v>
      </c>
      <c r="I1229" t="e">
        <f>IF(VLOOKUP('Reported Performance Table'!D1229,'Master List'!$B$45:$D$143,3,FALSE)="","No",VLOOKUP('Reported Performance Table'!D1229,'Master List'!$B$45:$D$143,3,FALSE))</f>
        <v>#N/A</v>
      </c>
      <c r="J1229" s="169" t="str">
        <f>IF('Reported Performance Table'!D1229="","",
  IF('Reported Performance Table'!E1229="Yes",
   IF('Reported Performance Table'!F1229="Premium","Premium_LUNA_CCT","LUNA_CCT"),
   IF('Reported Performance Table'!B1229="Outdoor Luminaires",
    IF(OR('Reported Performance Table'!D1229="Fuel Pump Canopy Luminaires",'Reported Performance Table'!D1229="Sports Lighting"),
     IF('Reported Performance Table'!F1229="Premium","Premium_Sports_and_Fuel_Pump_CCT", "Sports_and_Fuel_Pump_CCT"),
     IF('Reported Performance Table'!F1229="Premium","Premium_Outdoor_CCT","Outdoor_CCT")),
    IF('Reported Performance Table'!F1229="Premium","Premium_CCT","Reported_CCT"))))</f>
        <v/>
      </c>
      <c r="K1229" t="str">
        <f>IF('Reported Performance Table'!D1229="","",IF(J1229="LUNA_CCT",VLOOKUP('Reported Performance Table'!D1229,'Master List'!$B$45:$E$143,4,FALSE),"Reported_BUG"))</f>
        <v/>
      </c>
      <c r="L1229" t="str">
        <f>IF('Reported Performance Table'!D1229="","",IF(AND('Reported Performance Table'!$E1229="Yes",OR('Reported Performance Table'!$D1229='Master List'!$B$45,'Reported Performance Table'!$D1229='Master List'!$B$46,'Reported Performance Table'!$D1229='Master List'!$B$47,'Reported Performance Table'!$D1229='Master List'!$B$49,'Reported Performance Table'!$D1229='Master List'!$B$51,'Reported Performance Table'!$D1229='Master List'!$B$115,'Reported Performance Table'!$D1229='Master List'!$B$118,'Reported Performance Table'!$D1229='Master List'!$B$142)),"LUNA_Dimming","Dimming_Capability_and_Range"))</f>
        <v/>
      </c>
    </row>
    <row r="1230" spans="1:12" x14ac:dyDescent="0.3">
      <c r="A1230" s="49">
        <v>1237</v>
      </c>
      <c r="B1230" s="50"/>
      <c r="D1230" s="21" t="e">
        <f>VLOOKUP('Reported Performance Table'!C1230,'Master List'!$B$22:$C$41,2,FALSE)</f>
        <v>#N/A</v>
      </c>
      <c r="E1230" t="e">
        <f>VLOOKUP('Reported Performance Table'!D1230,'Master List'!$B$45:$C$143,2,FALSE)</f>
        <v>#N/A</v>
      </c>
      <c r="F1230" t="e">
        <f>VLOOKUP('Reported Performance Table'!C1230,'Master List'!$B$22:$D$42,3,FALSE)</f>
        <v>#N/A</v>
      </c>
      <c r="G1230" s="94" t="e">
        <f>VLOOKUP('Reported Performance Table'!B1230,'Master List'!$B$11:$D$19,3,FALSE)</f>
        <v>#N/A</v>
      </c>
      <c r="H1230" t="e">
        <f t="shared" si="19"/>
        <v>#N/A</v>
      </c>
      <c r="I1230" t="e">
        <f>IF(VLOOKUP('Reported Performance Table'!D1230,'Master List'!$B$45:$D$143,3,FALSE)="","No",VLOOKUP('Reported Performance Table'!D1230,'Master List'!$B$45:$D$143,3,FALSE))</f>
        <v>#N/A</v>
      </c>
      <c r="J1230" s="169" t="str">
        <f>IF('Reported Performance Table'!D1230="","",
  IF('Reported Performance Table'!E1230="Yes",
   IF('Reported Performance Table'!F1230="Premium","Premium_LUNA_CCT","LUNA_CCT"),
   IF('Reported Performance Table'!B1230="Outdoor Luminaires",
    IF(OR('Reported Performance Table'!D1230="Fuel Pump Canopy Luminaires",'Reported Performance Table'!D1230="Sports Lighting"),
     IF('Reported Performance Table'!F1230="Premium","Premium_Sports_and_Fuel_Pump_CCT", "Sports_and_Fuel_Pump_CCT"),
     IF('Reported Performance Table'!F1230="Premium","Premium_Outdoor_CCT","Outdoor_CCT")),
    IF('Reported Performance Table'!F1230="Premium","Premium_CCT","Reported_CCT"))))</f>
        <v/>
      </c>
      <c r="K1230" t="str">
        <f>IF('Reported Performance Table'!D1230="","",IF(J1230="LUNA_CCT",VLOOKUP('Reported Performance Table'!D1230,'Master List'!$B$45:$E$143,4,FALSE),"Reported_BUG"))</f>
        <v/>
      </c>
      <c r="L1230" t="str">
        <f>IF('Reported Performance Table'!D1230="","",IF(AND('Reported Performance Table'!$E1230="Yes",OR('Reported Performance Table'!$D1230='Master List'!$B$45,'Reported Performance Table'!$D1230='Master List'!$B$46,'Reported Performance Table'!$D1230='Master List'!$B$47,'Reported Performance Table'!$D1230='Master List'!$B$49,'Reported Performance Table'!$D1230='Master List'!$B$51,'Reported Performance Table'!$D1230='Master List'!$B$115,'Reported Performance Table'!$D1230='Master List'!$B$118,'Reported Performance Table'!$D1230='Master List'!$B$142)),"LUNA_Dimming","Dimming_Capability_and_Range"))</f>
        <v/>
      </c>
    </row>
    <row r="1231" spans="1:12" x14ac:dyDescent="0.3">
      <c r="A1231" s="49">
        <v>1238</v>
      </c>
      <c r="B1231" s="50"/>
      <c r="D1231" s="21" t="e">
        <f>VLOOKUP('Reported Performance Table'!C1231,'Master List'!$B$22:$C$41,2,FALSE)</f>
        <v>#N/A</v>
      </c>
      <c r="E1231" t="e">
        <f>VLOOKUP('Reported Performance Table'!D1231,'Master List'!$B$45:$C$143,2,FALSE)</f>
        <v>#N/A</v>
      </c>
      <c r="F1231" t="e">
        <f>VLOOKUP('Reported Performance Table'!C1231,'Master List'!$B$22:$D$42,3,FALSE)</f>
        <v>#N/A</v>
      </c>
      <c r="G1231" s="94" t="e">
        <f>VLOOKUP('Reported Performance Table'!B1231,'Master List'!$B$11:$D$19,3,FALSE)</f>
        <v>#N/A</v>
      </c>
      <c r="H1231" t="e">
        <f t="shared" si="19"/>
        <v>#N/A</v>
      </c>
      <c r="I1231" t="e">
        <f>IF(VLOOKUP('Reported Performance Table'!D1231,'Master List'!$B$45:$D$143,3,FALSE)="","No",VLOOKUP('Reported Performance Table'!D1231,'Master List'!$B$45:$D$143,3,FALSE))</f>
        <v>#N/A</v>
      </c>
      <c r="J1231" s="169" t="str">
        <f>IF('Reported Performance Table'!D1231="","",
  IF('Reported Performance Table'!E1231="Yes",
   IF('Reported Performance Table'!F1231="Premium","Premium_LUNA_CCT","LUNA_CCT"),
   IF('Reported Performance Table'!B1231="Outdoor Luminaires",
    IF(OR('Reported Performance Table'!D1231="Fuel Pump Canopy Luminaires",'Reported Performance Table'!D1231="Sports Lighting"),
     IF('Reported Performance Table'!F1231="Premium","Premium_Sports_and_Fuel_Pump_CCT", "Sports_and_Fuel_Pump_CCT"),
     IF('Reported Performance Table'!F1231="Premium","Premium_Outdoor_CCT","Outdoor_CCT")),
    IF('Reported Performance Table'!F1231="Premium","Premium_CCT","Reported_CCT"))))</f>
        <v/>
      </c>
      <c r="K1231" t="str">
        <f>IF('Reported Performance Table'!D1231="","",IF(J1231="LUNA_CCT",VLOOKUP('Reported Performance Table'!D1231,'Master List'!$B$45:$E$143,4,FALSE),"Reported_BUG"))</f>
        <v/>
      </c>
      <c r="L1231" t="str">
        <f>IF('Reported Performance Table'!D1231="","",IF(AND('Reported Performance Table'!$E1231="Yes",OR('Reported Performance Table'!$D1231='Master List'!$B$45,'Reported Performance Table'!$D1231='Master List'!$B$46,'Reported Performance Table'!$D1231='Master List'!$B$47,'Reported Performance Table'!$D1231='Master List'!$B$49,'Reported Performance Table'!$D1231='Master List'!$B$51,'Reported Performance Table'!$D1231='Master List'!$B$115,'Reported Performance Table'!$D1231='Master List'!$B$118,'Reported Performance Table'!$D1231='Master List'!$B$142)),"LUNA_Dimming","Dimming_Capability_and_Range"))</f>
        <v/>
      </c>
    </row>
    <row r="1232" spans="1:12" x14ac:dyDescent="0.3">
      <c r="A1232" s="49">
        <v>1239</v>
      </c>
      <c r="B1232" s="50"/>
      <c r="D1232" s="21" t="e">
        <f>VLOOKUP('Reported Performance Table'!C1232,'Master List'!$B$22:$C$41,2,FALSE)</f>
        <v>#N/A</v>
      </c>
      <c r="E1232" t="e">
        <f>VLOOKUP('Reported Performance Table'!D1232,'Master List'!$B$45:$C$143,2,FALSE)</f>
        <v>#N/A</v>
      </c>
      <c r="F1232" t="e">
        <f>VLOOKUP('Reported Performance Table'!C1232,'Master List'!$B$22:$D$42,3,FALSE)</f>
        <v>#N/A</v>
      </c>
      <c r="G1232" s="94" t="e">
        <f>VLOOKUP('Reported Performance Table'!B1232,'Master List'!$B$11:$D$19,3,FALSE)</f>
        <v>#N/A</v>
      </c>
      <c r="H1232" t="e">
        <f t="shared" si="19"/>
        <v>#N/A</v>
      </c>
      <c r="I1232" t="e">
        <f>IF(VLOOKUP('Reported Performance Table'!D1232,'Master List'!$B$45:$D$143,3,FALSE)="","No",VLOOKUP('Reported Performance Table'!D1232,'Master List'!$B$45:$D$143,3,FALSE))</f>
        <v>#N/A</v>
      </c>
      <c r="J1232" s="169" t="str">
        <f>IF('Reported Performance Table'!D1232="","",
  IF('Reported Performance Table'!E1232="Yes",
   IF('Reported Performance Table'!F1232="Premium","Premium_LUNA_CCT","LUNA_CCT"),
   IF('Reported Performance Table'!B1232="Outdoor Luminaires",
    IF(OR('Reported Performance Table'!D1232="Fuel Pump Canopy Luminaires",'Reported Performance Table'!D1232="Sports Lighting"),
     IF('Reported Performance Table'!F1232="Premium","Premium_Sports_and_Fuel_Pump_CCT", "Sports_and_Fuel_Pump_CCT"),
     IF('Reported Performance Table'!F1232="Premium","Premium_Outdoor_CCT","Outdoor_CCT")),
    IF('Reported Performance Table'!F1232="Premium","Premium_CCT","Reported_CCT"))))</f>
        <v/>
      </c>
      <c r="K1232" t="str">
        <f>IF('Reported Performance Table'!D1232="","",IF(J1232="LUNA_CCT",VLOOKUP('Reported Performance Table'!D1232,'Master List'!$B$45:$E$143,4,FALSE),"Reported_BUG"))</f>
        <v/>
      </c>
      <c r="L1232" t="str">
        <f>IF('Reported Performance Table'!D1232="","",IF(AND('Reported Performance Table'!$E1232="Yes",OR('Reported Performance Table'!$D1232='Master List'!$B$45,'Reported Performance Table'!$D1232='Master List'!$B$46,'Reported Performance Table'!$D1232='Master List'!$B$47,'Reported Performance Table'!$D1232='Master List'!$B$49,'Reported Performance Table'!$D1232='Master List'!$B$51,'Reported Performance Table'!$D1232='Master List'!$B$115,'Reported Performance Table'!$D1232='Master List'!$B$118,'Reported Performance Table'!$D1232='Master List'!$B$142)),"LUNA_Dimming","Dimming_Capability_and_Range"))</f>
        <v/>
      </c>
    </row>
    <row r="1233" spans="1:12" x14ac:dyDescent="0.3">
      <c r="A1233" s="49">
        <v>1240</v>
      </c>
      <c r="B1233" s="50"/>
      <c r="D1233" s="21" t="e">
        <f>VLOOKUP('Reported Performance Table'!C1233,'Master List'!$B$22:$C$41,2,FALSE)</f>
        <v>#N/A</v>
      </c>
      <c r="E1233" t="e">
        <f>VLOOKUP('Reported Performance Table'!D1233,'Master List'!$B$45:$C$143,2,FALSE)</f>
        <v>#N/A</v>
      </c>
      <c r="F1233" t="e">
        <f>VLOOKUP('Reported Performance Table'!C1233,'Master List'!$B$22:$D$42,3,FALSE)</f>
        <v>#N/A</v>
      </c>
      <c r="G1233" s="94" t="e">
        <f>VLOOKUP('Reported Performance Table'!B1233,'Master List'!$B$11:$D$19,3,FALSE)</f>
        <v>#N/A</v>
      </c>
      <c r="H1233" t="e">
        <f t="shared" si="19"/>
        <v>#N/A</v>
      </c>
      <c r="I1233" t="e">
        <f>IF(VLOOKUP('Reported Performance Table'!D1233,'Master List'!$B$45:$D$143,3,FALSE)="","No",VLOOKUP('Reported Performance Table'!D1233,'Master List'!$B$45:$D$143,3,FALSE))</f>
        <v>#N/A</v>
      </c>
      <c r="J1233" s="169" t="str">
        <f>IF('Reported Performance Table'!D1233="","",
  IF('Reported Performance Table'!E1233="Yes",
   IF('Reported Performance Table'!F1233="Premium","Premium_LUNA_CCT","LUNA_CCT"),
   IF('Reported Performance Table'!B1233="Outdoor Luminaires",
    IF(OR('Reported Performance Table'!D1233="Fuel Pump Canopy Luminaires",'Reported Performance Table'!D1233="Sports Lighting"),
     IF('Reported Performance Table'!F1233="Premium","Premium_Sports_and_Fuel_Pump_CCT", "Sports_and_Fuel_Pump_CCT"),
     IF('Reported Performance Table'!F1233="Premium","Premium_Outdoor_CCT","Outdoor_CCT")),
    IF('Reported Performance Table'!F1233="Premium","Premium_CCT","Reported_CCT"))))</f>
        <v/>
      </c>
      <c r="K1233" t="str">
        <f>IF('Reported Performance Table'!D1233="","",IF(J1233="LUNA_CCT",VLOOKUP('Reported Performance Table'!D1233,'Master List'!$B$45:$E$143,4,FALSE),"Reported_BUG"))</f>
        <v/>
      </c>
      <c r="L1233" t="str">
        <f>IF('Reported Performance Table'!D1233="","",IF(AND('Reported Performance Table'!$E1233="Yes",OR('Reported Performance Table'!$D1233='Master List'!$B$45,'Reported Performance Table'!$D1233='Master List'!$B$46,'Reported Performance Table'!$D1233='Master List'!$B$47,'Reported Performance Table'!$D1233='Master List'!$B$49,'Reported Performance Table'!$D1233='Master List'!$B$51,'Reported Performance Table'!$D1233='Master List'!$B$115,'Reported Performance Table'!$D1233='Master List'!$B$118,'Reported Performance Table'!$D1233='Master List'!$B$142)),"LUNA_Dimming","Dimming_Capability_and_Range"))</f>
        <v/>
      </c>
    </row>
    <row r="1234" spans="1:12" x14ac:dyDescent="0.3">
      <c r="A1234" s="49">
        <v>1241</v>
      </c>
      <c r="B1234" s="50"/>
      <c r="D1234" s="21" t="e">
        <f>VLOOKUP('Reported Performance Table'!C1234,'Master List'!$B$22:$C$41,2,FALSE)</f>
        <v>#N/A</v>
      </c>
      <c r="E1234" t="e">
        <f>VLOOKUP('Reported Performance Table'!D1234,'Master List'!$B$45:$C$143,2,FALSE)</f>
        <v>#N/A</v>
      </c>
      <c r="F1234" t="e">
        <f>VLOOKUP('Reported Performance Table'!C1234,'Master List'!$B$22:$D$42,3,FALSE)</f>
        <v>#N/A</v>
      </c>
      <c r="G1234" s="94" t="e">
        <f>VLOOKUP('Reported Performance Table'!B1234,'Master List'!$B$11:$D$19,3,FALSE)</f>
        <v>#N/A</v>
      </c>
      <c r="H1234" t="e">
        <f t="shared" si="19"/>
        <v>#N/A</v>
      </c>
      <c r="I1234" t="e">
        <f>IF(VLOOKUP('Reported Performance Table'!D1234,'Master List'!$B$45:$D$143,3,FALSE)="","No",VLOOKUP('Reported Performance Table'!D1234,'Master List'!$B$45:$D$143,3,FALSE))</f>
        <v>#N/A</v>
      </c>
      <c r="J1234" s="169" t="str">
        <f>IF('Reported Performance Table'!D1234="","",
  IF('Reported Performance Table'!E1234="Yes",
   IF('Reported Performance Table'!F1234="Premium","Premium_LUNA_CCT","LUNA_CCT"),
   IF('Reported Performance Table'!B1234="Outdoor Luminaires",
    IF(OR('Reported Performance Table'!D1234="Fuel Pump Canopy Luminaires",'Reported Performance Table'!D1234="Sports Lighting"),
     IF('Reported Performance Table'!F1234="Premium","Premium_Sports_and_Fuel_Pump_CCT", "Sports_and_Fuel_Pump_CCT"),
     IF('Reported Performance Table'!F1234="Premium","Premium_Outdoor_CCT","Outdoor_CCT")),
    IF('Reported Performance Table'!F1234="Premium","Premium_CCT","Reported_CCT"))))</f>
        <v/>
      </c>
      <c r="K1234" t="str">
        <f>IF('Reported Performance Table'!D1234="","",IF(J1234="LUNA_CCT",VLOOKUP('Reported Performance Table'!D1234,'Master List'!$B$45:$E$143,4,FALSE),"Reported_BUG"))</f>
        <v/>
      </c>
      <c r="L1234" t="str">
        <f>IF('Reported Performance Table'!D1234="","",IF(AND('Reported Performance Table'!$E1234="Yes",OR('Reported Performance Table'!$D1234='Master List'!$B$45,'Reported Performance Table'!$D1234='Master List'!$B$46,'Reported Performance Table'!$D1234='Master List'!$B$47,'Reported Performance Table'!$D1234='Master List'!$B$49,'Reported Performance Table'!$D1234='Master List'!$B$51,'Reported Performance Table'!$D1234='Master List'!$B$115,'Reported Performance Table'!$D1234='Master List'!$B$118,'Reported Performance Table'!$D1234='Master List'!$B$142)),"LUNA_Dimming","Dimming_Capability_and_Range"))</f>
        <v/>
      </c>
    </row>
    <row r="1235" spans="1:12" x14ac:dyDescent="0.3">
      <c r="A1235" s="49">
        <v>1242</v>
      </c>
      <c r="B1235" s="50"/>
      <c r="D1235" s="21" t="e">
        <f>VLOOKUP('Reported Performance Table'!C1235,'Master List'!$B$22:$C$41,2,FALSE)</f>
        <v>#N/A</v>
      </c>
      <c r="E1235" t="e">
        <f>VLOOKUP('Reported Performance Table'!D1235,'Master List'!$B$45:$C$143,2,FALSE)</f>
        <v>#N/A</v>
      </c>
      <c r="F1235" t="e">
        <f>VLOOKUP('Reported Performance Table'!C1235,'Master List'!$B$22:$D$42,3,FALSE)</f>
        <v>#N/A</v>
      </c>
      <c r="G1235" s="94" t="e">
        <f>VLOOKUP('Reported Performance Table'!B1235,'Master List'!$B$11:$D$19,3,FALSE)</f>
        <v>#N/A</v>
      </c>
      <c r="H1235" t="e">
        <f t="shared" si="19"/>
        <v>#N/A</v>
      </c>
      <c r="I1235" t="e">
        <f>IF(VLOOKUP('Reported Performance Table'!D1235,'Master List'!$B$45:$D$143,3,FALSE)="","No",VLOOKUP('Reported Performance Table'!D1235,'Master List'!$B$45:$D$143,3,FALSE))</f>
        <v>#N/A</v>
      </c>
      <c r="J1235" s="169" t="str">
        <f>IF('Reported Performance Table'!D1235="","",
  IF('Reported Performance Table'!E1235="Yes",
   IF('Reported Performance Table'!F1235="Premium","Premium_LUNA_CCT","LUNA_CCT"),
   IF('Reported Performance Table'!B1235="Outdoor Luminaires",
    IF(OR('Reported Performance Table'!D1235="Fuel Pump Canopy Luminaires",'Reported Performance Table'!D1235="Sports Lighting"),
     IF('Reported Performance Table'!F1235="Premium","Premium_Sports_and_Fuel_Pump_CCT", "Sports_and_Fuel_Pump_CCT"),
     IF('Reported Performance Table'!F1235="Premium","Premium_Outdoor_CCT","Outdoor_CCT")),
    IF('Reported Performance Table'!F1235="Premium","Premium_CCT","Reported_CCT"))))</f>
        <v/>
      </c>
      <c r="K1235" t="str">
        <f>IF('Reported Performance Table'!D1235="","",IF(J1235="LUNA_CCT",VLOOKUP('Reported Performance Table'!D1235,'Master List'!$B$45:$E$143,4,FALSE),"Reported_BUG"))</f>
        <v/>
      </c>
      <c r="L1235" t="str">
        <f>IF('Reported Performance Table'!D1235="","",IF(AND('Reported Performance Table'!$E1235="Yes",OR('Reported Performance Table'!$D1235='Master List'!$B$45,'Reported Performance Table'!$D1235='Master List'!$B$46,'Reported Performance Table'!$D1235='Master List'!$B$47,'Reported Performance Table'!$D1235='Master List'!$B$49,'Reported Performance Table'!$D1235='Master List'!$B$51,'Reported Performance Table'!$D1235='Master List'!$B$115,'Reported Performance Table'!$D1235='Master List'!$B$118,'Reported Performance Table'!$D1235='Master List'!$B$142)),"LUNA_Dimming","Dimming_Capability_and_Range"))</f>
        <v/>
      </c>
    </row>
    <row r="1236" spans="1:12" x14ac:dyDescent="0.3">
      <c r="A1236" s="49">
        <v>1243</v>
      </c>
      <c r="B1236" s="50"/>
      <c r="D1236" s="21" t="e">
        <f>VLOOKUP('Reported Performance Table'!C1236,'Master List'!$B$22:$C$41,2,FALSE)</f>
        <v>#N/A</v>
      </c>
      <c r="E1236" t="e">
        <f>VLOOKUP('Reported Performance Table'!D1236,'Master List'!$B$45:$C$143,2,FALSE)</f>
        <v>#N/A</v>
      </c>
      <c r="F1236" t="e">
        <f>VLOOKUP('Reported Performance Table'!C1236,'Master List'!$B$22:$D$42,3,FALSE)</f>
        <v>#N/A</v>
      </c>
      <c r="G1236" s="94" t="e">
        <f>VLOOKUP('Reported Performance Table'!B1236,'Master List'!$B$11:$D$19,3,FALSE)</f>
        <v>#N/A</v>
      </c>
      <c r="H1236" t="e">
        <f t="shared" si="19"/>
        <v>#N/A</v>
      </c>
      <c r="I1236" t="e">
        <f>IF(VLOOKUP('Reported Performance Table'!D1236,'Master List'!$B$45:$D$143,3,FALSE)="","No",VLOOKUP('Reported Performance Table'!D1236,'Master List'!$B$45:$D$143,3,FALSE))</f>
        <v>#N/A</v>
      </c>
      <c r="J1236" s="169" t="str">
        <f>IF('Reported Performance Table'!D1236="","",
  IF('Reported Performance Table'!E1236="Yes",
   IF('Reported Performance Table'!F1236="Premium","Premium_LUNA_CCT","LUNA_CCT"),
   IF('Reported Performance Table'!B1236="Outdoor Luminaires",
    IF(OR('Reported Performance Table'!D1236="Fuel Pump Canopy Luminaires",'Reported Performance Table'!D1236="Sports Lighting"),
     IF('Reported Performance Table'!F1236="Premium","Premium_Sports_and_Fuel_Pump_CCT", "Sports_and_Fuel_Pump_CCT"),
     IF('Reported Performance Table'!F1236="Premium","Premium_Outdoor_CCT","Outdoor_CCT")),
    IF('Reported Performance Table'!F1236="Premium","Premium_CCT","Reported_CCT"))))</f>
        <v/>
      </c>
      <c r="K1236" t="str">
        <f>IF('Reported Performance Table'!D1236="","",IF(J1236="LUNA_CCT",VLOOKUP('Reported Performance Table'!D1236,'Master List'!$B$45:$E$143,4,FALSE),"Reported_BUG"))</f>
        <v/>
      </c>
      <c r="L1236" t="str">
        <f>IF('Reported Performance Table'!D1236="","",IF(AND('Reported Performance Table'!$E1236="Yes",OR('Reported Performance Table'!$D1236='Master List'!$B$45,'Reported Performance Table'!$D1236='Master List'!$B$46,'Reported Performance Table'!$D1236='Master List'!$B$47,'Reported Performance Table'!$D1236='Master List'!$B$49,'Reported Performance Table'!$D1236='Master List'!$B$51,'Reported Performance Table'!$D1236='Master List'!$B$115,'Reported Performance Table'!$D1236='Master List'!$B$118,'Reported Performance Table'!$D1236='Master List'!$B$142)),"LUNA_Dimming","Dimming_Capability_and_Range"))</f>
        <v/>
      </c>
    </row>
    <row r="1237" spans="1:12" x14ac:dyDescent="0.3">
      <c r="A1237" s="49">
        <v>1244</v>
      </c>
      <c r="B1237" s="50"/>
      <c r="D1237" s="21" t="e">
        <f>VLOOKUP('Reported Performance Table'!C1237,'Master List'!$B$22:$C$41,2,FALSE)</f>
        <v>#N/A</v>
      </c>
      <c r="E1237" t="e">
        <f>VLOOKUP('Reported Performance Table'!D1237,'Master List'!$B$45:$C$143,2,FALSE)</f>
        <v>#N/A</v>
      </c>
      <c r="F1237" t="e">
        <f>VLOOKUP('Reported Performance Table'!C1237,'Master List'!$B$22:$D$42,3,FALSE)</f>
        <v>#N/A</v>
      </c>
      <c r="G1237" s="94" t="e">
        <f>VLOOKUP('Reported Performance Table'!B1237,'Master List'!$B$11:$D$19,3,FALSE)</f>
        <v>#N/A</v>
      </c>
      <c r="H1237" t="e">
        <f t="shared" si="19"/>
        <v>#N/A</v>
      </c>
      <c r="I1237" t="e">
        <f>IF(VLOOKUP('Reported Performance Table'!D1237,'Master List'!$B$45:$D$143,3,FALSE)="","No",VLOOKUP('Reported Performance Table'!D1237,'Master List'!$B$45:$D$143,3,FALSE))</f>
        <v>#N/A</v>
      </c>
      <c r="J1237" s="169" t="str">
        <f>IF('Reported Performance Table'!D1237="","",
  IF('Reported Performance Table'!E1237="Yes",
   IF('Reported Performance Table'!F1237="Premium","Premium_LUNA_CCT","LUNA_CCT"),
   IF('Reported Performance Table'!B1237="Outdoor Luminaires",
    IF(OR('Reported Performance Table'!D1237="Fuel Pump Canopy Luminaires",'Reported Performance Table'!D1237="Sports Lighting"),
     IF('Reported Performance Table'!F1237="Premium","Premium_Sports_and_Fuel_Pump_CCT", "Sports_and_Fuel_Pump_CCT"),
     IF('Reported Performance Table'!F1237="Premium","Premium_Outdoor_CCT","Outdoor_CCT")),
    IF('Reported Performance Table'!F1237="Premium","Premium_CCT","Reported_CCT"))))</f>
        <v/>
      </c>
      <c r="K1237" t="str">
        <f>IF('Reported Performance Table'!D1237="","",IF(J1237="LUNA_CCT",VLOOKUP('Reported Performance Table'!D1237,'Master List'!$B$45:$E$143,4,FALSE),"Reported_BUG"))</f>
        <v/>
      </c>
      <c r="L1237" t="str">
        <f>IF('Reported Performance Table'!D1237="","",IF(AND('Reported Performance Table'!$E1237="Yes",OR('Reported Performance Table'!$D1237='Master List'!$B$45,'Reported Performance Table'!$D1237='Master List'!$B$46,'Reported Performance Table'!$D1237='Master List'!$B$47,'Reported Performance Table'!$D1237='Master List'!$B$49,'Reported Performance Table'!$D1237='Master List'!$B$51,'Reported Performance Table'!$D1237='Master List'!$B$115,'Reported Performance Table'!$D1237='Master List'!$B$118,'Reported Performance Table'!$D1237='Master List'!$B$142)),"LUNA_Dimming","Dimming_Capability_and_Range"))</f>
        <v/>
      </c>
    </row>
    <row r="1238" spans="1:12" x14ac:dyDescent="0.3">
      <c r="A1238" s="49">
        <v>1245</v>
      </c>
      <c r="B1238" s="50"/>
      <c r="D1238" s="21" t="e">
        <f>VLOOKUP('Reported Performance Table'!C1238,'Master List'!$B$22:$C$41,2,FALSE)</f>
        <v>#N/A</v>
      </c>
      <c r="E1238" t="e">
        <f>VLOOKUP('Reported Performance Table'!D1238,'Master List'!$B$45:$C$143,2,FALSE)</f>
        <v>#N/A</v>
      </c>
      <c r="F1238" t="e">
        <f>VLOOKUP('Reported Performance Table'!C1238,'Master List'!$B$22:$D$42,3,FALSE)</f>
        <v>#N/A</v>
      </c>
      <c r="G1238" s="94" t="e">
        <f>VLOOKUP('Reported Performance Table'!B1238,'Master List'!$B$11:$D$19,3,FALSE)</f>
        <v>#N/A</v>
      </c>
      <c r="H1238" t="e">
        <f t="shared" si="19"/>
        <v>#N/A</v>
      </c>
      <c r="I1238" t="e">
        <f>IF(VLOOKUP('Reported Performance Table'!D1238,'Master List'!$B$45:$D$143,3,FALSE)="","No",VLOOKUP('Reported Performance Table'!D1238,'Master List'!$B$45:$D$143,3,FALSE))</f>
        <v>#N/A</v>
      </c>
      <c r="J1238" s="169" t="str">
        <f>IF('Reported Performance Table'!D1238="","",
  IF('Reported Performance Table'!E1238="Yes",
   IF('Reported Performance Table'!F1238="Premium","Premium_LUNA_CCT","LUNA_CCT"),
   IF('Reported Performance Table'!B1238="Outdoor Luminaires",
    IF(OR('Reported Performance Table'!D1238="Fuel Pump Canopy Luminaires",'Reported Performance Table'!D1238="Sports Lighting"),
     IF('Reported Performance Table'!F1238="Premium","Premium_Sports_and_Fuel_Pump_CCT", "Sports_and_Fuel_Pump_CCT"),
     IF('Reported Performance Table'!F1238="Premium","Premium_Outdoor_CCT","Outdoor_CCT")),
    IF('Reported Performance Table'!F1238="Premium","Premium_CCT","Reported_CCT"))))</f>
        <v/>
      </c>
      <c r="K1238" t="str">
        <f>IF('Reported Performance Table'!D1238="","",IF(J1238="LUNA_CCT",VLOOKUP('Reported Performance Table'!D1238,'Master List'!$B$45:$E$143,4,FALSE),"Reported_BUG"))</f>
        <v/>
      </c>
      <c r="L1238" t="str">
        <f>IF('Reported Performance Table'!D1238="","",IF(AND('Reported Performance Table'!$E1238="Yes",OR('Reported Performance Table'!$D1238='Master List'!$B$45,'Reported Performance Table'!$D1238='Master List'!$B$46,'Reported Performance Table'!$D1238='Master List'!$B$47,'Reported Performance Table'!$D1238='Master List'!$B$49,'Reported Performance Table'!$D1238='Master List'!$B$51,'Reported Performance Table'!$D1238='Master List'!$B$115,'Reported Performance Table'!$D1238='Master List'!$B$118,'Reported Performance Table'!$D1238='Master List'!$B$142)),"LUNA_Dimming","Dimming_Capability_and_Range"))</f>
        <v/>
      </c>
    </row>
    <row r="1239" spans="1:12" x14ac:dyDescent="0.3">
      <c r="A1239" s="49">
        <v>1246</v>
      </c>
      <c r="B1239" s="50"/>
      <c r="D1239" s="21" t="e">
        <f>VLOOKUP('Reported Performance Table'!C1239,'Master List'!$B$22:$C$41,2,FALSE)</f>
        <v>#N/A</v>
      </c>
      <c r="E1239" t="e">
        <f>VLOOKUP('Reported Performance Table'!D1239,'Master List'!$B$45:$C$143,2,FALSE)</f>
        <v>#N/A</v>
      </c>
      <c r="F1239" t="e">
        <f>VLOOKUP('Reported Performance Table'!C1239,'Master List'!$B$22:$D$42,3,FALSE)</f>
        <v>#N/A</v>
      </c>
      <c r="G1239" s="94" t="e">
        <f>VLOOKUP('Reported Performance Table'!B1239,'Master List'!$B$11:$D$19,3,FALSE)</f>
        <v>#N/A</v>
      </c>
      <c r="H1239" t="e">
        <f t="shared" si="19"/>
        <v>#N/A</v>
      </c>
      <c r="I1239" t="e">
        <f>IF(VLOOKUP('Reported Performance Table'!D1239,'Master List'!$B$45:$D$143,3,FALSE)="","No",VLOOKUP('Reported Performance Table'!D1239,'Master List'!$B$45:$D$143,3,FALSE))</f>
        <v>#N/A</v>
      </c>
      <c r="J1239" s="169" t="str">
        <f>IF('Reported Performance Table'!D1239="","",
  IF('Reported Performance Table'!E1239="Yes",
   IF('Reported Performance Table'!F1239="Premium","Premium_LUNA_CCT","LUNA_CCT"),
   IF('Reported Performance Table'!B1239="Outdoor Luminaires",
    IF(OR('Reported Performance Table'!D1239="Fuel Pump Canopy Luminaires",'Reported Performance Table'!D1239="Sports Lighting"),
     IF('Reported Performance Table'!F1239="Premium","Premium_Sports_and_Fuel_Pump_CCT", "Sports_and_Fuel_Pump_CCT"),
     IF('Reported Performance Table'!F1239="Premium","Premium_Outdoor_CCT","Outdoor_CCT")),
    IF('Reported Performance Table'!F1239="Premium","Premium_CCT","Reported_CCT"))))</f>
        <v/>
      </c>
      <c r="K1239" t="str">
        <f>IF('Reported Performance Table'!D1239="","",IF(J1239="LUNA_CCT",VLOOKUP('Reported Performance Table'!D1239,'Master List'!$B$45:$E$143,4,FALSE),"Reported_BUG"))</f>
        <v/>
      </c>
      <c r="L1239" t="str">
        <f>IF('Reported Performance Table'!D1239="","",IF(AND('Reported Performance Table'!$E1239="Yes",OR('Reported Performance Table'!$D1239='Master List'!$B$45,'Reported Performance Table'!$D1239='Master List'!$B$46,'Reported Performance Table'!$D1239='Master List'!$B$47,'Reported Performance Table'!$D1239='Master List'!$B$49,'Reported Performance Table'!$D1239='Master List'!$B$51,'Reported Performance Table'!$D1239='Master List'!$B$115,'Reported Performance Table'!$D1239='Master List'!$B$118,'Reported Performance Table'!$D1239='Master List'!$B$142)),"LUNA_Dimming","Dimming_Capability_and_Range"))</f>
        <v/>
      </c>
    </row>
    <row r="1240" spans="1:12" x14ac:dyDescent="0.3">
      <c r="A1240" s="49">
        <v>1247</v>
      </c>
      <c r="B1240" s="50"/>
      <c r="D1240" s="21" t="e">
        <f>VLOOKUP('Reported Performance Table'!C1240,'Master List'!$B$22:$C$41,2,FALSE)</f>
        <v>#N/A</v>
      </c>
      <c r="E1240" t="e">
        <f>VLOOKUP('Reported Performance Table'!D1240,'Master List'!$B$45:$C$143,2,FALSE)</f>
        <v>#N/A</v>
      </c>
      <c r="F1240" t="e">
        <f>VLOOKUP('Reported Performance Table'!C1240,'Master List'!$B$22:$D$42,3,FALSE)</f>
        <v>#N/A</v>
      </c>
      <c r="G1240" s="94" t="e">
        <f>VLOOKUP('Reported Performance Table'!B1240,'Master List'!$B$11:$D$19,3,FALSE)</f>
        <v>#N/A</v>
      </c>
      <c r="H1240" t="e">
        <f t="shared" si="19"/>
        <v>#N/A</v>
      </c>
      <c r="I1240" t="e">
        <f>IF(VLOOKUP('Reported Performance Table'!D1240,'Master List'!$B$45:$D$143,3,FALSE)="","No",VLOOKUP('Reported Performance Table'!D1240,'Master List'!$B$45:$D$143,3,FALSE))</f>
        <v>#N/A</v>
      </c>
      <c r="J1240" s="169" t="str">
        <f>IF('Reported Performance Table'!D1240="","",
  IF('Reported Performance Table'!E1240="Yes",
   IF('Reported Performance Table'!F1240="Premium","Premium_LUNA_CCT","LUNA_CCT"),
   IF('Reported Performance Table'!B1240="Outdoor Luminaires",
    IF(OR('Reported Performance Table'!D1240="Fuel Pump Canopy Luminaires",'Reported Performance Table'!D1240="Sports Lighting"),
     IF('Reported Performance Table'!F1240="Premium","Premium_Sports_and_Fuel_Pump_CCT", "Sports_and_Fuel_Pump_CCT"),
     IF('Reported Performance Table'!F1240="Premium","Premium_Outdoor_CCT","Outdoor_CCT")),
    IF('Reported Performance Table'!F1240="Premium","Premium_CCT","Reported_CCT"))))</f>
        <v/>
      </c>
      <c r="K1240" t="str">
        <f>IF('Reported Performance Table'!D1240="","",IF(J1240="LUNA_CCT",VLOOKUP('Reported Performance Table'!D1240,'Master List'!$B$45:$E$143,4,FALSE),"Reported_BUG"))</f>
        <v/>
      </c>
      <c r="L1240" t="str">
        <f>IF('Reported Performance Table'!D1240="","",IF(AND('Reported Performance Table'!$E1240="Yes",OR('Reported Performance Table'!$D1240='Master List'!$B$45,'Reported Performance Table'!$D1240='Master List'!$B$46,'Reported Performance Table'!$D1240='Master List'!$B$47,'Reported Performance Table'!$D1240='Master List'!$B$49,'Reported Performance Table'!$D1240='Master List'!$B$51,'Reported Performance Table'!$D1240='Master List'!$B$115,'Reported Performance Table'!$D1240='Master List'!$B$118,'Reported Performance Table'!$D1240='Master List'!$B$142)),"LUNA_Dimming","Dimming_Capability_and_Range"))</f>
        <v/>
      </c>
    </row>
    <row r="1241" spans="1:12" x14ac:dyDescent="0.3">
      <c r="A1241" s="49">
        <v>1248</v>
      </c>
      <c r="B1241" s="50"/>
      <c r="D1241" s="21" t="e">
        <f>VLOOKUP('Reported Performance Table'!C1241,'Master List'!$B$22:$C$41,2,FALSE)</f>
        <v>#N/A</v>
      </c>
      <c r="E1241" t="e">
        <f>VLOOKUP('Reported Performance Table'!D1241,'Master List'!$B$45:$C$143,2,FALSE)</f>
        <v>#N/A</v>
      </c>
      <c r="F1241" t="e">
        <f>VLOOKUP('Reported Performance Table'!C1241,'Master List'!$B$22:$D$42,3,FALSE)</f>
        <v>#N/A</v>
      </c>
      <c r="G1241" s="94" t="e">
        <f>VLOOKUP('Reported Performance Table'!B1241,'Master List'!$B$11:$D$19,3,FALSE)</f>
        <v>#N/A</v>
      </c>
      <c r="H1241" t="e">
        <f t="shared" si="19"/>
        <v>#N/A</v>
      </c>
      <c r="I1241" t="e">
        <f>IF(VLOOKUP('Reported Performance Table'!D1241,'Master List'!$B$45:$D$143,3,FALSE)="","No",VLOOKUP('Reported Performance Table'!D1241,'Master List'!$B$45:$D$143,3,FALSE))</f>
        <v>#N/A</v>
      </c>
      <c r="J1241" s="169" t="str">
        <f>IF('Reported Performance Table'!D1241="","",
  IF('Reported Performance Table'!E1241="Yes",
   IF('Reported Performance Table'!F1241="Premium","Premium_LUNA_CCT","LUNA_CCT"),
   IF('Reported Performance Table'!B1241="Outdoor Luminaires",
    IF(OR('Reported Performance Table'!D1241="Fuel Pump Canopy Luminaires",'Reported Performance Table'!D1241="Sports Lighting"),
     IF('Reported Performance Table'!F1241="Premium","Premium_Sports_and_Fuel_Pump_CCT", "Sports_and_Fuel_Pump_CCT"),
     IF('Reported Performance Table'!F1241="Premium","Premium_Outdoor_CCT","Outdoor_CCT")),
    IF('Reported Performance Table'!F1241="Premium","Premium_CCT","Reported_CCT"))))</f>
        <v/>
      </c>
      <c r="K1241" t="str">
        <f>IF('Reported Performance Table'!D1241="","",IF(J1241="LUNA_CCT",VLOOKUP('Reported Performance Table'!D1241,'Master List'!$B$45:$E$143,4,FALSE),"Reported_BUG"))</f>
        <v/>
      </c>
      <c r="L1241" t="str">
        <f>IF('Reported Performance Table'!D1241="","",IF(AND('Reported Performance Table'!$E1241="Yes",OR('Reported Performance Table'!$D1241='Master List'!$B$45,'Reported Performance Table'!$D1241='Master List'!$B$46,'Reported Performance Table'!$D1241='Master List'!$B$47,'Reported Performance Table'!$D1241='Master List'!$B$49,'Reported Performance Table'!$D1241='Master List'!$B$51,'Reported Performance Table'!$D1241='Master List'!$B$115,'Reported Performance Table'!$D1241='Master List'!$B$118,'Reported Performance Table'!$D1241='Master List'!$B$142)),"LUNA_Dimming","Dimming_Capability_and_Range"))</f>
        <v/>
      </c>
    </row>
    <row r="1242" spans="1:12" x14ac:dyDescent="0.3">
      <c r="A1242" s="49">
        <v>1249</v>
      </c>
      <c r="B1242" s="50"/>
      <c r="D1242" s="21" t="e">
        <f>VLOOKUP('Reported Performance Table'!C1242,'Master List'!$B$22:$C$41,2,FALSE)</f>
        <v>#N/A</v>
      </c>
      <c r="E1242" t="e">
        <f>VLOOKUP('Reported Performance Table'!D1242,'Master List'!$B$45:$C$143,2,FALSE)</f>
        <v>#N/A</v>
      </c>
      <c r="F1242" t="e">
        <f>VLOOKUP('Reported Performance Table'!C1242,'Master List'!$B$22:$D$42,3,FALSE)</f>
        <v>#N/A</v>
      </c>
      <c r="G1242" s="94" t="e">
        <f>VLOOKUP('Reported Performance Table'!B1242,'Master List'!$B$11:$D$19,3,FALSE)</f>
        <v>#N/A</v>
      </c>
      <c r="H1242" t="e">
        <f t="shared" si="19"/>
        <v>#N/A</v>
      </c>
      <c r="I1242" t="e">
        <f>IF(VLOOKUP('Reported Performance Table'!D1242,'Master List'!$B$45:$D$143,3,FALSE)="","No",VLOOKUP('Reported Performance Table'!D1242,'Master List'!$B$45:$D$143,3,FALSE))</f>
        <v>#N/A</v>
      </c>
      <c r="J1242" s="169" t="str">
        <f>IF('Reported Performance Table'!D1242="","",
  IF('Reported Performance Table'!E1242="Yes",
   IF('Reported Performance Table'!F1242="Premium","Premium_LUNA_CCT","LUNA_CCT"),
   IF('Reported Performance Table'!B1242="Outdoor Luminaires",
    IF(OR('Reported Performance Table'!D1242="Fuel Pump Canopy Luminaires",'Reported Performance Table'!D1242="Sports Lighting"),
     IF('Reported Performance Table'!F1242="Premium","Premium_Sports_and_Fuel_Pump_CCT", "Sports_and_Fuel_Pump_CCT"),
     IF('Reported Performance Table'!F1242="Premium","Premium_Outdoor_CCT","Outdoor_CCT")),
    IF('Reported Performance Table'!F1242="Premium","Premium_CCT","Reported_CCT"))))</f>
        <v/>
      </c>
      <c r="K1242" t="str">
        <f>IF('Reported Performance Table'!D1242="","",IF(J1242="LUNA_CCT",VLOOKUP('Reported Performance Table'!D1242,'Master List'!$B$45:$E$143,4,FALSE),"Reported_BUG"))</f>
        <v/>
      </c>
      <c r="L1242" t="str">
        <f>IF('Reported Performance Table'!D1242="","",IF(AND('Reported Performance Table'!$E1242="Yes",OR('Reported Performance Table'!$D1242='Master List'!$B$45,'Reported Performance Table'!$D1242='Master List'!$B$46,'Reported Performance Table'!$D1242='Master List'!$B$47,'Reported Performance Table'!$D1242='Master List'!$B$49,'Reported Performance Table'!$D1242='Master List'!$B$51,'Reported Performance Table'!$D1242='Master List'!$B$115,'Reported Performance Table'!$D1242='Master List'!$B$118,'Reported Performance Table'!$D1242='Master List'!$B$142)),"LUNA_Dimming","Dimming_Capability_and_Range"))</f>
        <v/>
      </c>
    </row>
    <row r="1243" spans="1:12" x14ac:dyDescent="0.3">
      <c r="A1243" s="49">
        <v>1250</v>
      </c>
      <c r="B1243" s="50"/>
      <c r="D1243" s="21" t="e">
        <f>VLOOKUP('Reported Performance Table'!C1243,'Master List'!$B$22:$C$41,2,FALSE)</f>
        <v>#N/A</v>
      </c>
      <c r="E1243" t="e">
        <f>VLOOKUP('Reported Performance Table'!D1243,'Master List'!$B$45:$C$143,2,FALSE)</f>
        <v>#N/A</v>
      </c>
      <c r="F1243" t="e">
        <f>VLOOKUP('Reported Performance Table'!C1243,'Master List'!$B$22:$D$42,3,FALSE)</f>
        <v>#N/A</v>
      </c>
      <c r="G1243" s="94" t="e">
        <f>VLOOKUP('Reported Performance Table'!B1243,'Master List'!$B$11:$D$19,3,FALSE)</f>
        <v>#N/A</v>
      </c>
      <c r="H1243" t="e">
        <f t="shared" si="19"/>
        <v>#N/A</v>
      </c>
      <c r="I1243" t="e">
        <f>IF(VLOOKUP('Reported Performance Table'!D1243,'Master List'!$B$45:$D$143,3,FALSE)="","No",VLOOKUP('Reported Performance Table'!D1243,'Master List'!$B$45:$D$143,3,FALSE))</f>
        <v>#N/A</v>
      </c>
      <c r="J1243" s="169" t="str">
        <f>IF('Reported Performance Table'!D1243="","",
  IF('Reported Performance Table'!E1243="Yes",
   IF('Reported Performance Table'!F1243="Premium","Premium_LUNA_CCT","LUNA_CCT"),
   IF('Reported Performance Table'!B1243="Outdoor Luminaires",
    IF(OR('Reported Performance Table'!D1243="Fuel Pump Canopy Luminaires",'Reported Performance Table'!D1243="Sports Lighting"),
     IF('Reported Performance Table'!F1243="Premium","Premium_Sports_and_Fuel_Pump_CCT", "Sports_and_Fuel_Pump_CCT"),
     IF('Reported Performance Table'!F1243="Premium","Premium_Outdoor_CCT","Outdoor_CCT")),
    IF('Reported Performance Table'!F1243="Premium","Premium_CCT","Reported_CCT"))))</f>
        <v/>
      </c>
      <c r="K1243" t="str">
        <f>IF('Reported Performance Table'!D1243="","",IF(J1243="LUNA_CCT",VLOOKUP('Reported Performance Table'!D1243,'Master List'!$B$45:$E$143,4,FALSE),"Reported_BUG"))</f>
        <v/>
      </c>
      <c r="L1243" t="str">
        <f>IF('Reported Performance Table'!D1243="","",IF(AND('Reported Performance Table'!$E1243="Yes",OR('Reported Performance Table'!$D1243='Master List'!$B$45,'Reported Performance Table'!$D1243='Master List'!$B$46,'Reported Performance Table'!$D1243='Master List'!$B$47,'Reported Performance Table'!$D1243='Master List'!$B$49,'Reported Performance Table'!$D1243='Master List'!$B$51,'Reported Performance Table'!$D1243='Master List'!$B$115,'Reported Performance Table'!$D1243='Master List'!$B$118,'Reported Performance Table'!$D1243='Master List'!$B$142)),"LUNA_Dimming","Dimming_Capability_and_Range"))</f>
        <v/>
      </c>
    </row>
    <row r="1244" spans="1:12" x14ac:dyDescent="0.3">
      <c r="A1244" s="49">
        <v>1251</v>
      </c>
      <c r="B1244" s="50"/>
      <c r="D1244" s="21" t="e">
        <f>VLOOKUP('Reported Performance Table'!C1244,'Master List'!$B$22:$C$41,2,FALSE)</f>
        <v>#N/A</v>
      </c>
      <c r="E1244" t="e">
        <f>VLOOKUP('Reported Performance Table'!D1244,'Master List'!$B$45:$C$143,2,FALSE)</f>
        <v>#N/A</v>
      </c>
      <c r="F1244" t="e">
        <f>VLOOKUP('Reported Performance Table'!C1244,'Master List'!$B$22:$D$42,3,FALSE)</f>
        <v>#N/A</v>
      </c>
      <c r="G1244" s="94" t="e">
        <f>VLOOKUP('Reported Performance Table'!B1244,'Master List'!$B$11:$D$19,3,FALSE)</f>
        <v>#N/A</v>
      </c>
      <c r="H1244" t="e">
        <f t="shared" si="19"/>
        <v>#N/A</v>
      </c>
      <c r="I1244" t="e">
        <f>IF(VLOOKUP('Reported Performance Table'!D1244,'Master List'!$B$45:$D$143,3,FALSE)="","No",VLOOKUP('Reported Performance Table'!D1244,'Master List'!$B$45:$D$143,3,FALSE))</f>
        <v>#N/A</v>
      </c>
      <c r="J1244" s="169" t="str">
        <f>IF('Reported Performance Table'!D1244="","",
  IF('Reported Performance Table'!E1244="Yes",
   IF('Reported Performance Table'!F1244="Premium","Premium_LUNA_CCT","LUNA_CCT"),
   IF('Reported Performance Table'!B1244="Outdoor Luminaires",
    IF(OR('Reported Performance Table'!D1244="Fuel Pump Canopy Luminaires",'Reported Performance Table'!D1244="Sports Lighting"),
     IF('Reported Performance Table'!F1244="Premium","Premium_Sports_and_Fuel_Pump_CCT", "Sports_and_Fuel_Pump_CCT"),
     IF('Reported Performance Table'!F1244="Premium","Premium_Outdoor_CCT","Outdoor_CCT")),
    IF('Reported Performance Table'!F1244="Premium","Premium_CCT","Reported_CCT"))))</f>
        <v/>
      </c>
      <c r="K1244" t="str">
        <f>IF('Reported Performance Table'!D1244="","",IF(J1244="LUNA_CCT",VLOOKUP('Reported Performance Table'!D1244,'Master List'!$B$45:$E$143,4,FALSE),"Reported_BUG"))</f>
        <v/>
      </c>
      <c r="L1244" t="str">
        <f>IF('Reported Performance Table'!D1244="","",IF(AND('Reported Performance Table'!$E1244="Yes",OR('Reported Performance Table'!$D1244='Master List'!$B$45,'Reported Performance Table'!$D1244='Master List'!$B$46,'Reported Performance Table'!$D1244='Master List'!$B$47,'Reported Performance Table'!$D1244='Master List'!$B$49,'Reported Performance Table'!$D1244='Master List'!$B$51,'Reported Performance Table'!$D1244='Master List'!$B$115,'Reported Performance Table'!$D1244='Master List'!$B$118,'Reported Performance Table'!$D1244='Master List'!$B$142)),"LUNA_Dimming","Dimming_Capability_and_Range"))</f>
        <v/>
      </c>
    </row>
    <row r="1245" spans="1:12" x14ac:dyDescent="0.3">
      <c r="A1245" s="49">
        <v>1252</v>
      </c>
      <c r="B1245" s="50"/>
      <c r="D1245" s="21" t="e">
        <f>VLOOKUP('Reported Performance Table'!C1245,'Master List'!$B$22:$C$41,2,FALSE)</f>
        <v>#N/A</v>
      </c>
      <c r="E1245" t="e">
        <f>VLOOKUP('Reported Performance Table'!D1245,'Master List'!$B$45:$C$143,2,FALSE)</f>
        <v>#N/A</v>
      </c>
      <c r="F1245" t="e">
        <f>VLOOKUP('Reported Performance Table'!C1245,'Master List'!$B$22:$D$42,3,FALSE)</f>
        <v>#N/A</v>
      </c>
      <c r="G1245" s="94" t="e">
        <f>VLOOKUP('Reported Performance Table'!B1245,'Master List'!$B$11:$D$19,3,FALSE)</f>
        <v>#N/A</v>
      </c>
      <c r="H1245" t="e">
        <f t="shared" si="19"/>
        <v>#N/A</v>
      </c>
      <c r="I1245" t="e">
        <f>IF(VLOOKUP('Reported Performance Table'!D1245,'Master List'!$B$45:$D$143,3,FALSE)="","No",VLOOKUP('Reported Performance Table'!D1245,'Master List'!$B$45:$D$143,3,FALSE))</f>
        <v>#N/A</v>
      </c>
      <c r="J1245" s="169" t="str">
        <f>IF('Reported Performance Table'!D1245="","",
  IF('Reported Performance Table'!E1245="Yes",
   IF('Reported Performance Table'!F1245="Premium","Premium_LUNA_CCT","LUNA_CCT"),
   IF('Reported Performance Table'!B1245="Outdoor Luminaires",
    IF(OR('Reported Performance Table'!D1245="Fuel Pump Canopy Luminaires",'Reported Performance Table'!D1245="Sports Lighting"),
     IF('Reported Performance Table'!F1245="Premium","Premium_Sports_and_Fuel_Pump_CCT", "Sports_and_Fuel_Pump_CCT"),
     IF('Reported Performance Table'!F1245="Premium","Premium_Outdoor_CCT","Outdoor_CCT")),
    IF('Reported Performance Table'!F1245="Premium","Premium_CCT","Reported_CCT"))))</f>
        <v/>
      </c>
      <c r="K1245" t="str">
        <f>IF('Reported Performance Table'!D1245="","",IF(J1245="LUNA_CCT",VLOOKUP('Reported Performance Table'!D1245,'Master List'!$B$45:$E$143,4,FALSE),"Reported_BUG"))</f>
        <v/>
      </c>
      <c r="L1245" t="str">
        <f>IF('Reported Performance Table'!D1245="","",IF(AND('Reported Performance Table'!$E1245="Yes",OR('Reported Performance Table'!$D1245='Master List'!$B$45,'Reported Performance Table'!$D1245='Master List'!$B$46,'Reported Performance Table'!$D1245='Master List'!$B$47,'Reported Performance Table'!$D1245='Master List'!$B$49,'Reported Performance Table'!$D1245='Master List'!$B$51,'Reported Performance Table'!$D1245='Master List'!$B$115,'Reported Performance Table'!$D1245='Master List'!$B$118,'Reported Performance Table'!$D1245='Master List'!$B$142)),"LUNA_Dimming","Dimming_Capability_and_Range"))</f>
        <v/>
      </c>
    </row>
    <row r="1246" spans="1:12" x14ac:dyDescent="0.3">
      <c r="A1246" s="49">
        <v>1253</v>
      </c>
      <c r="B1246" s="50"/>
      <c r="D1246" s="21" t="e">
        <f>VLOOKUP('Reported Performance Table'!C1246,'Master List'!$B$22:$C$41,2,FALSE)</f>
        <v>#N/A</v>
      </c>
      <c r="E1246" t="e">
        <f>VLOOKUP('Reported Performance Table'!D1246,'Master List'!$B$45:$C$143,2,FALSE)</f>
        <v>#N/A</v>
      </c>
      <c r="F1246" t="e">
        <f>VLOOKUP('Reported Performance Table'!C1246,'Master List'!$B$22:$D$42,3,FALSE)</f>
        <v>#N/A</v>
      </c>
      <c r="G1246" s="94" t="e">
        <f>VLOOKUP('Reported Performance Table'!B1246,'Master List'!$B$11:$D$19,3,FALSE)</f>
        <v>#N/A</v>
      </c>
      <c r="H1246" t="e">
        <f t="shared" si="19"/>
        <v>#N/A</v>
      </c>
      <c r="I1246" t="e">
        <f>IF(VLOOKUP('Reported Performance Table'!D1246,'Master List'!$B$45:$D$143,3,FALSE)="","No",VLOOKUP('Reported Performance Table'!D1246,'Master List'!$B$45:$D$143,3,FALSE))</f>
        <v>#N/A</v>
      </c>
      <c r="J1246" s="169" t="str">
        <f>IF('Reported Performance Table'!D1246="","",
  IF('Reported Performance Table'!E1246="Yes",
   IF('Reported Performance Table'!F1246="Premium","Premium_LUNA_CCT","LUNA_CCT"),
   IF('Reported Performance Table'!B1246="Outdoor Luminaires",
    IF(OR('Reported Performance Table'!D1246="Fuel Pump Canopy Luminaires",'Reported Performance Table'!D1246="Sports Lighting"),
     IF('Reported Performance Table'!F1246="Premium","Premium_Sports_and_Fuel_Pump_CCT", "Sports_and_Fuel_Pump_CCT"),
     IF('Reported Performance Table'!F1246="Premium","Premium_Outdoor_CCT","Outdoor_CCT")),
    IF('Reported Performance Table'!F1246="Premium","Premium_CCT","Reported_CCT"))))</f>
        <v/>
      </c>
      <c r="K1246" t="str">
        <f>IF('Reported Performance Table'!D1246="","",IF(J1246="LUNA_CCT",VLOOKUP('Reported Performance Table'!D1246,'Master List'!$B$45:$E$143,4,FALSE),"Reported_BUG"))</f>
        <v/>
      </c>
      <c r="L1246" t="str">
        <f>IF('Reported Performance Table'!D1246="","",IF(AND('Reported Performance Table'!$E1246="Yes",OR('Reported Performance Table'!$D1246='Master List'!$B$45,'Reported Performance Table'!$D1246='Master List'!$B$46,'Reported Performance Table'!$D1246='Master List'!$B$47,'Reported Performance Table'!$D1246='Master List'!$B$49,'Reported Performance Table'!$D1246='Master List'!$B$51,'Reported Performance Table'!$D1246='Master List'!$B$115,'Reported Performance Table'!$D1246='Master List'!$B$118,'Reported Performance Table'!$D1246='Master List'!$B$142)),"LUNA_Dimming","Dimming_Capability_and_Range"))</f>
        <v/>
      </c>
    </row>
    <row r="1247" spans="1:12" x14ac:dyDescent="0.3">
      <c r="A1247" s="49">
        <v>1254</v>
      </c>
      <c r="B1247" s="50"/>
      <c r="D1247" s="21" t="e">
        <f>VLOOKUP('Reported Performance Table'!C1247,'Master List'!$B$22:$C$41,2,FALSE)</f>
        <v>#N/A</v>
      </c>
      <c r="E1247" t="e">
        <f>VLOOKUP('Reported Performance Table'!D1247,'Master List'!$B$45:$C$143,2,FALSE)</f>
        <v>#N/A</v>
      </c>
      <c r="F1247" t="e">
        <f>VLOOKUP('Reported Performance Table'!C1247,'Master List'!$B$22:$D$42,3,FALSE)</f>
        <v>#N/A</v>
      </c>
      <c r="G1247" s="94" t="e">
        <f>VLOOKUP('Reported Performance Table'!B1247,'Master List'!$B$11:$D$19,3,FALSE)</f>
        <v>#N/A</v>
      </c>
      <c r="H1247" t="e">
        <f t="shared" si="19"/>
        <v>#N/A</v>
      </c>
      <c r="I1247" t="e">
        <f>IF(VLOOKUP('Reported Performance Table'!D1247,'Master List'!$B$45:$D$143,3,FALSE)="","No",VLOOKUP('Reported Performance Table'!D1247,'Master List'!$B$45:$D$143,3,FALSE))</f>
        <v>#N/A</v>
      </c>
      <c r="J1247" s="169" t="str">
        <f>IF('Reported Performance Table'!D1247="","",
  IF('Reported Performance Table'!E1247="Yes",
   IF('Reported Performance Table'!F1247="Premium","Premium_LUNA_CCT","LUNA_CCT"),
   IF('Reported Performance Table'!B1247="Outdoor Luminaires",
    IF(OR('Reported Performance Table'!D1247="Fuel Pump Canopy Luminaires",'Reported Performance Table'!D1247="Sports Lighting"),
     IF('Reported Performance Table'!F1247="Premium","Premium_Sports_and_Fuel_Pump_CCT", "Sports_and_Fuel_Pump_CCT"),
     IF('Reported Performance Table'!F1247="Premium","Premium_Outdoor_CCT","Outdoor_CCT")),
    IF('Reported Performance Table'!F1247="Premium","Premium_CCT","Reported_CCT"))))</f>
        <v/>
      </c>
      <c r="K1247" t="str">
        <f>IF('Reported Performance Table'!D1247="","",IF(J1247="LUNA_CCT",VLOOKUP('Reported Performance Table'!D1247,'Master List'!$B$45:$E$143,4,FALSE),"Reported_BUG"))</f>
        <v/>
      </c>
      <c r="L1247" t="str">
        <f>IF('Reported Performance Table'!D1247="","",IF(AND('Reported Performance Table'!$E1247="Yes",OR('Reported Performance Table'!$D1247='Master List'!$B$45,'Reported Performance Table'!$D1247='Master List'!$B$46,'Reported Performance Table'!$D1247='Master List'!$B$47,'Reported Performance Table'!$D1247='Master List'!$B$49,'Reported Performance Table'!$D1247='Master List'!$B$51,'Reported Performance Table'!$D1247='Master List'!$B$115,'Reported Performance Table'!$D1247='Master List'!$B$118,'Reported Performance Table'!$D1247='Master List'!$B$142)),"LUNA_Dimming","Dimming_Capability_and_Range"))</f>
        <v/>
      </c>
    </row>
    <row r="1248" spans="1:12" x14ac:dyDescent="0.3">
      <c r="A1248" s="49">
        <v>1255</v>
      </c>
      <c r="B1248" s="50"/>
      <c r="D1248" s="21" t="e">
        <f>VLOOKUP('Reported Performance Table'!C1248,'Master List'!$B$22:$C$41,2,FALSE)</f>
        <v>#N/A</v>
      </c>
      <c r="E1248" t="e">
        <f>VLOOKUP('Reported Performance Table'!D1248,'Master List'!$B$45:$C$143,2,FALSE)</f>
        <v>#N/A</v>
      </c>
      <c r="F1248" t="e">
        <f>VLOOKUP('Reported Performance Table'!C1248,'Master List'!$B$22:$D$42,3,FALSE)</f>
        <v>#N/A</v>
      </c>
      <c r="G1248" s="94" t="e">
        <f>VLOOKUP('Reported Performance Table'!B1248,'Master List'!$B$11:$D$19,3,FALSE)</f>
        <v>#N/A</v>
      </c>
      <c r="H1248" t="e">
        <f t="shared" si="19"/>
        <v>#N/A</v>
      </c>
      <c r="I1248" t="e">
        <f>IF(VLOOKUP('Reported Performance Table'!D1248,'Master List'!$B$45:$D$143,3,FALSE)="","No",VLOOKUP('Reported Performance Table'!D1248,'Master List'!$B$45:$D$143,3,FALSE))</f>
        <v>#N/A</v>
      </c>
      <c r="J1248" s="169" t="str">
        <f>IF('Reported Performance Table'!D1248="","",
  IF('Reported Performance Table'!E1248="Yes",
   IF('Reported Performance Table'!F1248="Premium","Premium_LUNA_CCT","LUNA_CCT"),
   IF('Reported Performance Table'!B1248="Outdoor Luminaires",
    IF(OR('Reported Performance Table'!D1248="Fuel Pump Canopy Luminaires",'Reported Performance Table'!D1248="Sports Lighting"),
     IF('Reported Performance Table'!F1248="Premium","Premium_Sports_and_Fuel_Pump_CCT", "Sports_and_Fuel_Pump_CCT"),
     IF('Reported Performance Table'!F1248="Premium","Premium_Outdoor_CCT","Outdoor_CCT")),
    IF('Reported Performance Table'!F1248="Premium","Premium_CCT","Reported_CCT"))))</f>
        <v/>
      </c>
      <c r="K1248" t="str">
        <f>IF('Reported Performance Table'!D1248="","",IF(J1248="LUNA_CCT",VLOOKUP('Reported Performance Table'!D1248,'Master List'!$B$45:$E$143,4,FALSE),"Reported_BUG"))</f>
        <v/>
      </c>
      <c r="L1248" t="str">
        <f>IF('Reported Performance Table'!D1248="","",IF(AND('Reported Performance Table'!$E1248="Yes",OR('Reported Performance Table'!$D1248='Master List'!$B$45,'Reported Performance Table'!$D1248='Master List'!$B$46,'Reported Performance Table'!$D1248='Master List'!$B$47,'Reported Performance Table'!$D1248='Master List'!$B$49,'Reported Performance Table'!$D1248='Master List'!$B$51,'Reported Performance Table'!$D1248='Master List'!$B$115,'Reported Performance Table'!$D1248='Master List'!$B$118,'Reported Performance Table'!$D1248='Master List'!$B$142)),"LUNA_Dimming","Dimming_Capability_and_Range"))</f>
        <v/>
      </c>
    </row>
    <row r="1249" spans="1:12" x14ac:dyDescent="0.3">
      <c r="A1249" s="49">
        <v>1256</v>
      </c>
      <c r="B1249" s="50"/>
      <c r="D1249" s="21" t="e">
        <f>VLOOKUP('Reported Performance Table'!C1249,'Master List'!$B$22:$C$41,2,FALSE)</f>
        <v>#N/A</v>
      </c>
      <c r="E1249" t="e">
        <f>VLOOKUP('Reported Performance Table'!D1249,'Master List'!$B$45:$C$143,2,FALSE)</f>
        <v>#N/A</v>
      </c>
      <c r="F1249" t="e">
        <f>VLOOKUP('Reported Performance Table'!C1249,'Master List'!$B$22:$D$42,3,FALSE)</f>
        <v>#N/A</v>
      </c>
      <c r="G1249" s="94" t="e">
        <f>VLOOKUP('Reported Performance Table'!B1249,'Master List'!$B$11:$D$19,3,FALSE)</f>
        <v>#N/A</v>
      </c>
      <c r="H1249" t="e">
        <f t="shared" si="19"/>
        <v>#N/A</v>
      </c>
      <c r="I1249" t="e">
        <f>IF(VLOOKUP('Reported Performance Table'!D1249,'Master List'!$B$45:$D$143,3,FALSE)="","No",VLOOKUP('Reported Performance Table'!D1249,'Master List'!$B$45:$D$143,3,FALSE))</f>
        <v>#N/A</v>
      </c>
      <c r="J1249" s="169" t="str">
        <f>IF('Reported Performance Table'!D1249="","",
  IF('Reported Performance Table'!E1249="Yes",
   IF('Reported Performance Table'!F1249="Premium","Premium_LUNA_CCT","LUNA_CCT"),
   IF('Reported Performance Table'!B1249="Outdoor Luminaires",
    IF(OR('Reported Performance Table'!D1249="Fuel Pump Canopy Luminaires",'Reported Performance Table'!D1249="Sports Lighting"),
     IF('Reported Performance Table'!F1249="Premium","Premium_Sports_and_Fuel_Pump_CCT", "Sports_and_Fuel_Pump_CCT"),
     IF('Reported Performance Table'!F1249="Premium","Premium_Outdoor_CCT","Outdoor_CCT")),
    IF('Reported Performance Table'!F1249="Premium","Premium_CCT","Reported_CCT"))))</f>
        <v/>
      </c>
      <c r="K1249" t="str">
        <f>IF('Reported Performance Table'!D1249="","",IF(J1249="LUNA_CCT",VLOOKUP('Reported Performance Table'!D1249,'Master List'!$B$45:$E$143,4,FALSE),"Reported_BUG"))</f>
        <v/>
      </c>
      <c r="L1249" t="str">
        <f>IF('Reported Performance Table'!D1249="","",IF(AND('Reported Performance Table'!$E1249="Yes",OR('Reported Performance Table'!$D1249='Master List'!$B$45,'Reported Performance Table'!$D1249='Master List'!$B$46,'Reported Performance Table'!$D1249='Master List'!$B$47,'Reported Performance Table'!$D1249='Master List'!$B$49,'Reported Performance Table'!$D1249='Master List'!$B$51,'Reported Performance Table'!$D1249='Master List'!$B$115,'Reported Performance Table'!$D1249='Master List'!$B$118,'Reported Performance Table'!$D1249='Master List'!$B$142)),"LUNA_Dimming","Dimming_Capability_and_Range"))</f>
        <v/>
      </c>
    </row>
    <row r="1250" spans="1:12" x14ac:dyDescent="0.3">
      <c r="A1250" s="49">
        <v>1257</v>
      </c>
      <c r="B1250" s="50"/>
      <c r="D1250" s="21" t="e">
        <f>VLOOKUP('Reported Performance Table'!C1250,'Master List'!$B$22:$C$41,2,FALSE)</f>
        <v>#N/A</v>
      </c>
      <c r="E1250" t="e">
        <f>VLOOKUP('Reported Performance Table'!D1250,'Master List'!$B$45:$C$143,2,FALSE)</f>
        <v>#N/A</v>
      </c>
      <c r="F1250" t="e">
        <f>VLOOKUP('Reported Performance Table'!C1250,'Master List'!$B$22:$D$42,3,FALSE)</f>
        <v>#N/A</v>
      </c>
      <c r="G1250" s="94" t="e">
        <f>VLOOKUP('Reported Performance Table'!B1250,'Master List'!$B$11:$D$19,3,FALSE)</f>
        <v>#N/A</v>
      </c>
      <c r="H1250" t="e">
        <f t="shared" si="19"/>
        <v>#N/A</v>
      </c>
      <c r="I1250" t="e">
        <f>IF(VLOOKUP('Reported Performance Table'!D1250,'Master List'!$B$45:$D$143,3,FALSE)="","No",VLOOKUP('Reported Performance Table'!D1250,'Master List'!$B$45:$D$143,3,FALSE))</f>
        <v>#N/A</v>
      </c>
      <c r="J1250" s="169" t="str">
        <f>IF('Reported Performance Table'!D1250="","",
  IF('Reported Performance Table'!E1250="Yes",
   IF('Reported Performance Table'!F1250="Premium","Premium_LUNA_CCT","LUNA_CCT"),
   IF('Reported Performance Table'!B1250="Outdoor Luminaires",
    IF(OR('Reported Performance Table'!D1250="Fuel Pump Canopy Luminaires",'Reported Performance Table'!D1250="Sports Lighting"),
     IF('Reported Performance Table'!F1250="Premium","Premium_Sports_and_Fuel_Pump_CCT", "Sports_and_Fuel_Pump_CCT"),
     IF('Reported Performance Table'!F1250="Premium","Premium_Outdoor_CCT","Outdoor_CCT")),
    IF('Reported Performance Table'!F1250="Premium","Premium_CCT","Reported_CCT"))))</f>
        <v/>
      </c>
      <c r="K1250" t="str">
        <f>IF('Reported Performance Table'!D1250="","",IF(J1250="LUNA_CCT",VLOOKUP('Reported Performance Table'!D1250,'Master List'!$B$45:$E$143,4,FALSE),"Reported_BUG"))</f>
        <v/>
      </c>
      <c r="L1250" t="str">
        <f>IF('Reported Performance Table'!D1250="","",IF(AND('Reported Performance Table'!$E1250="Yes",OR('Reported Performance Table'!$D1250='Master List'!$B$45,'Reported Performance Table'!$D1250='Master List'!$B$46,'Reported Performance Table'!$D1250='Master List'!$B$47,'Reported Performance Table'!$D1250='Master List'!$B$49,'Reported Performance Table'!$D1250='Master List'!$B$51,'Reported Performance Table'!$D1250='Master List'!$B$115,'Reported Performance Table'!$D1250='Master List'!$B$118,'Reported Performance Table'!$D1250='Master List'!$B$142)),"LUNA_Dimming","Dimming_Capability_and_Range"))</f>
        <v/>
      </c>
    </row>
    <row r="1251" spans="1:12" x14ac:dyDescent="0.3">
      <c r="A1251" s="49">
        <v>1258</v>
      </c>
      <c r="B1251" s="50"/>
      <c r="D1251" s="21" t="e">
        <f>VLOOKUP('Reported Performance Table'!C1251,'Master List'!$B$22:$C$41,2,FALSE)</f>
        <v>#N/A</v>
      </c>
      <c r="E1251" t="e">
        <f>VLOOKUP('Reported Performance Table'!D1251,'Master List'!$B$45:$C$143,2,FALSE)</f>
        <v>#N/A</v>
      </c>
      <c r="F1251" t="e">
        <f>VLOOKUP('Reported Performance Table'!C1251,'Master List'!$B$22:$D$42,3,FALSE)</f>
        <v>#N/A</v>
      </c>
      <c r="G1251" s="94" t="e">
        <f>VLOOKUP('Reported Performance Table'!B1251,'Master List'!$B$11:$D$19,3,FALSE)</f>
        <v>#N/A</v>
      </c>
      <c r="H1251" t="e">
        <f t="shared" si="19"/>
        <v>#N/A</v>
      </c>
      <c r="I1251" t="e">
        <f>IF(VLOOKUP('Reported Performance Table'!D1251,'Master List'!$B$45:$D$143,3,FALSE)="","No",VLOOKUP('Reported Performance Table'!D1251,'Master List'!$B$45:$D$143,3,FALSE))</f>
        <v>#N/A</v>
      </c>
      <c r="J1251" s="169" t="str">
        <f>IF('Reported Performance Table'!D1251="","",
  IF('Reported Performance Table'!E1251="Yes",
   IF('Reported Performance Table'!F1251="Premium","Premium_LUNA_CCT","LUNA_CCT"),
   IF('Reported Performance Table'!B1251="Outdoor Luminaires",
    IF(OR('Reported Performance Table'!D1251="Fuel Pump Canopy Luminaires",'Reported Performance Table'!D1251="Sports Lighting"),
     IF('Reported Performance Table'!F1251="Premium","Premium_Sports_and_Fuel_Pump_CCT", "Sports_and_Fuel_Pump_CCT"),
     IF('Reported Performance Table'!F1251="Premium","Premium_Outdoor_CCT","Outdoor_CCT")),
    IF('Reported Performance Table'!F1251="Premium","Premium_CCT","Reported_CCT"))))</f>
        <v/>
      </c>
      <c r="K1251" t="str">
        <f>IF('Reported Performance Table'!D1251="","",IF(J1251="LUNA_CCT",VLOOKUP('Reported Performance Table'!D1251,'Master List'!$B$45:$E$143,4,FALSE),"Reported_BUG"))</f>
        <v/>
      </c>
      <c r="L1251" t="str">
        <f>IF('Reported Performance Table'!D1251="","",IF(AND('Reported Performance Table'!$E1251="Yes",OR('Reported Performance Table'!$D1251='Master List'!$B$45,'Reported Performance Table'!$D1251='Master List'!$B$46,'Reported Performance Table'!$D1251='Master List'!$B$47,'Reported Performance Table'!$D1251='Master List'!$B$49,'Reported Performance Table'!$D1251='Master List'!$B$51,'Reported Performance Table'!$D1251='Master List'!$B$115,'Reported Performance Table'!$D1251='Master List'!$B$118,'Reported Performance Table'!$D1251='Master List'!$B$142)),"LUNA_Dimming","Dimming_Capability_and_Range"))</f>
        <v/>
      </c>
    </row>
    <row r="1252" spans="1:12" x14ac:dyDescent="0.3">
      <c r="A1252" s="49">
        <v>1259</v>
      </c>
      <c r="B1252" s="50"/>
      <c r="D1252" s="21" t="e">
        <f>VLOOKUP('Reported Performance Table'!C1252,'Master List'!$B$22:$C$41,2,FALSE)</f>
        <v>#N/A</v>
      </c>
      <c r="E1252" t="e">
        <f>VLOOKUP('Reported Performance Table'!D1252,'Master List'!$B$45:$C$143,2,FALSE)</f>
        <v>#N/A</v>
      </c>
      <c r="F1252" t="e">
        <f>VLOOKUP('Reported Performance Table'!C1252,'Master List'!$B$22:$D$42,3,FALSE)</f>
        <v>#N/A</v>
      </c>
      <c r="G1252" s="94" t="e">
        <f>VLOOKUP('Reported Performance Table'!B1252,'Master List'!$B$11:$D$19,3,FALSE)</f>
        <v>#N/A</v>
      </c>
      <c r="H1252" t="e">
        <f t="shared" si="19"/>
        <v>#N/A</v>
      </c>
      <c r="I1252" t="e">
        <f>IF(VLOOKUP('Reported Performance Table'!D1252,'Master List'!$B$45:$D$143,3,FALSE)="","No",VLOOKUP('Reported Performance Table'!D1252,'Master List'!$B$45:$D$143,3,FALSE))</f>
        <v>#N/A</v>
      </c>
      <c r="J1252" s="169" t="str">
        <f>IF('Reported Performance Table'!D1252="","",
  IF('Reported Performance Table'!E1252="Yes",
   IF('Reported Performance Table'!F1252="Premium","Premium_LUNA_CCT","LUNA_CCT"),
   IF('Reported Performance Table'!B1252="Outdoor Luminaires",
    IF(OR('Reported Performance Table'!D1252="Fuel Pump Canopy Luminaires",'Reported Performance Table'!D1252="Sports Lighting"),
     IF('Reported Performance Table'!F1252="Premium","Premium_Sports_and_Fuel_Pump_CCT", "Sports_and_Fuel_Pump_CCT"),
     IF('Reported Performance Table'!F1252="Premium","Premium_Outdoor_CCT","Outdoor_CCT")),
    IF('Reported Performance Table'!F1252="Premium","Premium_CCT","Reported_CCT"))))</f>
        <v/>
      </c>
      <c r="K1252" t="str">
        <f>IF('Reported Performance Table'!D1252="","",IF(J1252="LUNA_CCT",VLOOKUP('Reported Performance Table'!D1252,'Master List'!$B$45:$E$143,4,FALSE),"Reported_BUG"))</f>
        <v/>
      </c>
      <c r="L1252" t="str">
        <f>IF('Reported Performance Table'!D1252="","",IF(AND('Reported Performance Table'!$E1252="Yes",OR('Reported Performance Table'!$D1252='Master List'!$B$45,'Reported Performance Table'!$D1252='Master List'!$B$46,'Reported Performance Table'!$D1252='Master List'!$B$47,'Reported Performance Table'!$D1252='Master List'!$B$49,'Reported Performance Table'!$D1252='Master List'!$B$51,'Reported Performance Table'!$D1252='Master List'!$B$115,'Reported Performance Table'!$D1252='Master List'!$B$118,'Reported Performance Table'!$D1252='Master List'!$B$142)),"LUNA_Dimming","Dimming_Capability_and_Range"))</f>
        <v/>
      </c>
    </row>
    <row r="1253" spans="1:12" x14ac:dyDescent="0.3">
      <c r="A1253" s="49">
        <v>1260</v>
      </c>
      <c r="B1253" s="50"/>
      <c r="D1253" s="21" t="e">
        <f>VLOOKUP('Reported Performance Table'!C1253,'Master List'!$B$22:$C$41,2,FALSE)</f>
        <v>#N/A</v>
      </c>
      <c r="E1253" t="e">
        <f>VLOOKUP('Reported Performance Table'!D1253,'Master List'!$B$45:$C$143,2,FALSE)</f>
        <v>#N/A</v>
      </c>
      <c r="F1253" t="e">
        <f>VLOOKUP('Reported Performance Table'!C1253,'Master List'!$B$22:$D$42,3,FALSE)</f>
        <v>#N/A</v>
      </c>
      <c r="G1253" s="94" t="e">
        <f>VLOOKUP('Reported Performance Table'!B1253,'Master List'!$B$11:$D$19,3,FALSE)</f>
        <v>#N/A</v>
      </c>
      <c r="H1253" t="e">
        <f t="shared" si="19"/>
        <v>#N/A</v>
      </c>
      <c r="I1253" t="e">
        <f>IF(VLOOKUP('Reported Performance Table'!D1253,'Master List'!$B$45:$D$143,3,FALSE)="","No",VLOOKUP('Reported Performance Table'!D1253,'Master List'!$B$45:$D$143,3,FALSE))</f>
        <v>#N/A</v>
      </c>
      <c r="J1253" s="169" t="str">
        <f>IF('Reported Performance Table'!D1253="","",
  IF('Reported Performance Table'!E1253="Yes",
   IF('Reported Performance Table'!F1253="Premium","Premium_LUNA_CCT","LUNA_CCT"),
   IF('Reported Performance Table'!B1253="Outdoor Luminaires",
    IF(OR('Reported Performance Table'!D1253="Fuel Pump Canopy Luminaires",'Reported Performance Table'!D1253="Sports Lighting"),
     IF('Reported Performance Table'!F1253="Premium","Premium_Sports_and_Fuel_Pump_CCT", "Sports_and_Fuel_Pump_CCT"),
     IF('Reported Performance Table'!F1253="Premium","Premium_Outdoor_CCT","Outdoor_CCT")),
    IF('Reported Performance Table'!F1253="Premium","Premium_CCT","Reported_CCT"))))</f>
        <v/>
      </c>
      <c r="K1253" t="str">
        <f>IF('Reported Performance Table'!D1253="","",IF(J1253="LUNA_CCT",VLOOKUP('Reported Performance Table'!D1253,'Master List'!$B$45:$E$143,4,FALSE),"Reported_BUG"))</f>
        <v/>
      </c>
      <c r="L1253" t="str">
        <f>IF('Reported Performance Table'!D1253="","",IF(AND('Reported Performance Table'!$E1253="Yes",OR('Reported Performance Table'!$D1253='Master List'!$B$45,'Reported Performance Table'!$D1253='Master List'!$B$46,'Reported Performance Table'!$D1253='Master List'!$B$47,'Reported Performance Table'!$D1253='Master List'!$B$49,'Reported Performance Table'!$D1253='Master List'!$B$51,'Reported Performance Table'!$D1253='Master List'!$B$115,'Reported Performance Table'!$D1253='Master List'!$B$118,'Reported Performance Table'!$D1253='Master List'!$B$142)),"LUNA_Dimming","Dimming_Capability_and_Range"))</f>
        <v/>
      </c>
    </row>
    <row r="1254" spans="1:12" x14ac:dyDescent="0.3">
      <c r="A1254" s="49">
        <v>1261</v>
      </c>
      <c r="B1254" s="50"/>
      <c r="D1254" s="21" t="e">
        <f>VLOOKUP('Reported Performance Table'!C1254,'Master List'!$B$22:$C$41,2,FALSE)</f>
        <v>#N/A</v>
      </c>
      <c r="E1254" t="e">
        <f>VLOOKUP('Reported Performance Table'!D1254,'Master List'!$B$45:$C$143,2,FALSE)</f>
        <v>#N/A</v>
      </c>
      <c r="F1254" t="e">
        <f>VLOOKUP('Reported Performance Table'!C1254,'Master List'!$B$22:$D$42,3,FALSE)</f>
        <v>#N/A</v>
      </c>
      <c r="G1254" s="94" t="e">
        <f>VLOOKUP('Reported Performance Table'!B1254,'Master List'!$B$11:$D$19,3,FALSE)</f>
        <v>#N/A</v>
      </c>
      <c r="H1254" t="e">
        <f t="shared" si="19"/>
        <v>#N/A</v>
      </c>
      <c r="I1254" t="e">
        <f>IF(VLOOKUP('Reported Performance Table'!D1254,'Master List'!$B$45:$D$143,3,FALSE)="","No",VLOOKUP('Reported Performance Table'!D1254,'Master List'!$B$45:$D$143,3,FALSE))</f>
        <v>#N/A</v>
      </c>
      <c r="J1254" s="169" t="str">
        <f>IF('Reported Performance Table'!D1254="","",
  IF('Reported Performance Table'!E1254="Yes",
   IF('Reported Performance Table'!F1254="Premium","Premium_LUNA_CCT","LUNA_CCT"),
   IF('Reported Performance Table'!B1254="Outdoor Luminaires",
    IF(OR('Reported Performance Table'!D1254="Fuel Pump Canopy Luminaires",'Reported Performance Table'!D1254="Sports Lighting"),
     IF('Reported Performance Table'!F1254="Premium","Premium_Sports_and_Fuel_Pump_CCT", "Sports_and_Fuel_Pump_CCT"),
     IF('Reported Performance Table'!F1254="Premium","Premium_Outdoor_CCT","Outdoor_CCT")),
    IF('Reported Performance Table'!F1254="Premium","Premium_CCT","Reported_CCT"))))</f>
        <v/>
      </c>
      <c r="K1254" t="str">
        <f>IF('Reported Performance Table'!D1254="","",IF(J1254="LUNA_CCT",VLOOKUP('Reported Performance Table'!D1254,'Master List'!$B$45:$E$143,4,FALSE),"Reported_BUG"))</f>
        <v/>
      </c>
      <c r="L1254" t="str">
        <f>IF('Reported Performance Table'!D1254="","",IF(AND('Reported Performance Table'!$E1254="Yes",OR('Reported Performance Table'!$D1254='Master List'!$B$45,'Reported Performance Table'!$D1254='Master List'!$B$46,'Reported Performance Table'!$D1254='Master List'!$B$47,'Reported Performance Table'!$D1254='Master List'!$B$49,'Reported Performance Table'!$D1254='Master List'!$B$51,'Reported Performance Table'!$D1254='Master List'!$B$115,'Reported Performance Table'!$D1254='Master List'!$B$118,'Reported Performance Table'!$D1254='Master List'!$B$142)),"LUNA_Dimming","Dimming_Capability_and_Range"))</f>
        <v/>
      </c>
    </row>
    <row r="1255" spans="1:12" x14ac:dyDescent="0.3">
      <c r="A1255" s="49">
        <v>1262</v>
      </c>
      <c r="B1255" s="50"/>
      <c r="D1255" s="21" t="e">
        <f>VLOOKUP('Reported Performance Table'!C1255,'Master List'!$B$22:$C$41,2,FALSE)</f>
        <v>#N/A</v>
      </c>
      <c r="E1255" t="e">
        <f>VLOOKUP('Reported Performance Table'!D1255,'Master List'!$B$45:$C$143,2,FALSE)</f>
        <v>#N/A</v>
      </c>
      <c r="F1255" t="e">
        <f>VLOOKUP('Reported Performance Table'!C1255,'Master List'!$B$22:$D$42,3,FALSE)</f>
        <v>#N/A</v>
      </c>
      <c r="G1255" s="94" t="e">
        <f>VLOOKUP('Reported Performance Table'!B1255,'Master List'!$B$11:$D$19,3,FALSE)</f>
        <v>#N/A</v>
      </c>
      <c r="H1255" t="e">
        <f t="shared" si="19"/>
        <v>#N/A</v>
      </c>
      <c r="I1255" t="e">
        <f>IF(VLOOKUP('Reported Performance Table'!D1255,'Master List'!$B$45:$D$143,3,FALSE)="","No",VLOOKUP('Reported Performance Table'!D1255,'Master List'!$B$45:$D$143,3,FALSE))</f>
        <v>#N/A</v>
      </c>
      <c r="J1255" s="169" t="str">
        <f>IF('Reported Performance Table'!D1255="","",
  IF('Reported Performance Table'!E1255="Yes",
   IF('Reported Performance Table'!F1255="Premium","Premium_LUNA_CCT","LUNA_CCT"),
   IF('Reported Performance Table'!B1255="Outdoor Luminaires",
    IF(OR('Reported Performance Table'!D1255="Fuel Pump Canopy Luminaires",'Reported Performance Table'!D1255="Sports Lighting"),
     IF('Reported Performance Table'!F1255="Premium","Premium_Sports_and_Fuel_Pump_CCT", "Sports_and_Fuel_Pump_CCT"),
     IF('Reported Performance Table'!F1255="Premium","Premium_Outdoor_CCT","Outdoor_CCT")),
    IF('Reported Performance Table'!F1255="Premium","Premium_CCT","Reported_CCT"))))</f>
        <v/>
      </c>
      <c r="K1255" t="str">
        <f>IF('Reported Performance Table'!D1255="","",IF(J1255="LUNA_CCT",VLOOKUP('Reported Performance Table'!D1255,'Master List'!$B$45:$E$143,4,FALSE),"Reported_BUG"))</f>
        <v/>
      </c>
      <c r="L1255" t="str">
        <f>IF('Reported Performance Table'!D1255="","",IF(AND('Reported Performance Table'!$E1255="Yes",OR('Reported Performance Table'!$D1255='Master List'!$B$45,'Reported Performance Table'!$D1255='Master List'!$B$46,'Reported Performance Table'!$D1255='Master List'!$B$47,'Reported Performance Table'!$D1255='Master List'!$B$49,'Reported Performance Table'!$D1255='Master List'!$B$51,'Reported Performance Table'!$D1255='Master List'!$B$115,'Reported Performance Table'!$D1255='Master List'!$B$118,'Reported Performance Table'!$D1255='Master List'!$B$142)),"LUNA_Dimming","Dimming_Capability_and_Range"))</f>
        <v/>
      </c>
    </row>
    <row r="1256" spans="1:12" x14ac:dyDescent="0.3">
      <c r="A1256" s="49">
        <v>1263</v>
      </c>
      <c r="B1256" s="50"/>
      <c r="D1256" s="21" t="e">
        <f>VLOOKUP('Reported Performance Table'!C1256,'Master List'!$B$22:$C$41,2,FALSE)</f>
        <v>#N/A</v>
      </c>
      <c r="E1256" t="e">
        <f>VLOOKUP('Reported Performance Table'!D1256,'Master List'!$B$45:$C$143,2,FALSE)</f>
        <v>#N/A</v>
      </c>
      <c r="F1256" t="e">
        <f>VLOOKUP('Reported Performance Table'!C1256,'Master List'!$B$22:$D$42,3,FALSE)</f>
        <v>#N/A</v>
      </c>
      <c r="G1256" s="94" t="e">
        <f>VLOOKUP('Reported Performance Table'!B1256,'Master List'!$B$11:$D$19,3,FALSE)</f>
        <v>#N/A</v>
      </c>
      <c r="H1256" t="e">
        <f t="shared" si="19"/>
        <v>#N/A</v>
      </c>
      <c r="I1256" t="e">
        <f>IF(VLOOKUP('Reported Performance Table'!D1256,'Master List'!$B$45:$D$143,3,FALSE)="","No",VLOOKUP('Reported Performance Table'!D1256,'Master List'!$B$45:$D$143,3,FALSE))</f>
        <v>#N/A</v>
      </c>
      <c r="J1256" s="169" t="str">
        <f>IF('Reported Performance Table'!D1256="","",
  IF('Reported Performance Table'!E1256="Yes",
   IF('Reported Performance Table'!F1256="Premium","Premium_LUNA_CCT","LUNA_CCT"),
   IF('Reported Performance Table'!B1256="Outdoor Luminaires",
    IF(OR('Reported Performance Table'!D1256="Fuel Pump Canopy Luminaires",'Reported Performance Table'!D1256="Sports Lighting"),
     IF('Reported Performance Table'!F1256="Premium","Premium_Sports_and_Fuel_Pump_CCT", "Sports_and_Fuel_Pump_CCT"),
     IF('Reported Performance Table'!F1256="Premium","Premium_Outdoor_CCT","Outdoor_CCT")),
    IF('Reported Performance Table'!F1256="Premium","Premium_CCT","Reported_CCT"))))</f>
        <v/>
      </c>
      <c r="K1256" t="str">
        <f>IF('Reported Performance Table'!D1256="","",IF(J1256="LUNA_CCT",VLOOKUP('Reported Performance Table'!D1256,'Master List'!$B$45:$E$143,4,FALSE),"Reported_BUG"))</f>
        <v/>
      </c>
      <c r="L1256" t="str">
        <f>IF('Reported Performance Table'!D1256="","",IF(AND('Reported Performance Table'!$E1256="Yes",OR('Reported Performance Table'!$D1256='Master List'!$B$45,'Reported Performance Table'!$D1256='Master List'!$B$46,'Reported Performance Table'!$D1256='Master List'!$B$47,'Reported Performance Table'!$D1256='Master List'!$B$49,'Reported Performance Table'!$D1256='Master List'!$B$51,'Reported Performance Table'!$D1256='Master List'!$B$115,'Reported Performance Table'!$D1256='Master List'!$B$118,'Reported Performance Table'!$D1256='Master List'!$B$142)),"LUNA_Dimming","Dimming_Capability_and_Range"))</f>
        <v/>
      </c>
    </row>
    <row r="1257" spans="1:12" x14ac:dyDescent="0.3">
      <c r="A1257" s="49">
        <v>1264</v>
      </c>
      <c r="B1257" s="50"/>
      <c r="D1257" s="21" t="e">
        <f>VLOOKUP('Reported Performance Table'!C1257,'Master List'!$B$22:$C$41,2,FALSE)</f>
        <v>#N/A</v>
      </c>
      <c r="E1257" t="e">
        <f>VLOOKUP('Reported Performance Table'!D1257,'Master List'!$B$45:$C$143,2,FALSE)</f>
        <v>#N/A</v>
      </c>
      <c r="F1257" t="e">
        <f>VLOOKUP('Reported Performance Table'!C1257,'Master List'!$B$22:$D$42,3,FALSE)</f>
        <v>#N/A</v>
      </c>
      <c r="G1257" s="94" t="e">
        <f>VLOOKUP('Reported Performance Table'!B1257,'Master List'!$B$11:$D$19,3,FALSE)</f>
        <v>#N/A</v>
      </c>
      <c r="H1257" t="e">
        <f t="shared" si="19"/>
        <v>#N/A</v>
      </c>
      <c r="I1257" t="e">
        <f>IF(VLOOKUP('Reported Performance Table'!D1257,'Master List'!$B$45:$D$143,3,FALSE)="","No",VLOOKUP('Reported Performance Table'!D1257,'Master List'!$B$45:$D$143,3,FALSE))</f>
        <v>#N/A</v>
      </c>
      <c r="J1257" s="169" t="str">
        <f>IF('Reported Performance Table'!D1257="","",
  IF('Reported Performance Table'!E1257="Yes",
   IF('Reported Performance Table'!F1257="Premium","Premium_LUNA_CCT","LUNA_CCT"),
   IF('Reported Performance Table'!B1257="Outdoor Luminaires",
    IF(OR('Reported Performance Table'!D1257="Fuel Pump Canopy Luminaires",'Reported Performance Table'!D1257="Sports Lighting"),
     IF('Reported Performance Table'!F1257="Premium","Premium_Sports_and_Fuel_Pump_CCT", "Sports_and_Fuel_Pump_CCT"),
     IF('Reported Performance Table'!F1257="Premium","Premium_Outdoor_CCT","Outdoor_CCT")),
    IF('Reported Performance Table'!F1257="Premium","Premium_CCT","Reported_CCT"))))</f>
        <v/>
      </c>
      <c r="K1257" t="str">
        <f>IF('Reported Performance Table'!D1257="","",IF(J1257="LUNA_CCT",VLOOKUP('Reported Performance Table'!D1257,'Master List'!$B$45:$E$143,4,FALSE),"Reported_BUG"))</f>
        <v/>
      </c>
      <c r="L1257" t="str">
        <f>IF('Reported Performance Table'!D1257="","",IF(AND('Reported Performance Table'!$E1257="Yes",OR('Reported Performance Table'!$D1257='Master List'!$B$45,'Reported Performance Table'!$D1257='Master List'!$B$46,'Reported Performance Table'!$D1257='Master List'!$B$47,'Reported Performance Table'!$D1257='Master List'!$B$49,'Reported Performance Table'!$D1257='Master List'!$B$51,'Reported Performance Table'!$D1257='Master List'!$B$115,'Reported Performance Table'!$D1257='Master List'!$B$118,'Reported Performance Table'!$D1257='Master List'!$B$142)),"LUNA_Dimming","Dimming_Capability_and_Range"))</f>
        <v/>
      </c>
    </row>
    <row r="1258" spans="1:12" x14ac:dyDescent="0.3">
      <c r="A1258" s="49">
        <v>1265</v>
      </c>
      <c r="B1258" s="50"/>
      <c r="D1258" s="21" t="e">
        <f>VLOOKUP('Reported Performance Table'!C1258,'Master List'!$B$22:$C$41,2,FALSE)</f>
        <v>#N/A</v>
      </c>
      <c r="E1258" t="e">
        <f>VLOOKUP('Reported Performance Table'!D1258,'Master List'!$B$45:$C$143,2,FALSE)</f>
        <v>#N/A</v>
      </c>
      <c r="F1258" t="e">
        <f>VLOOKUP('Reported Performance Table'!C1258,'Master List'!$B$22:$D$42,3,FALSE)</f>
        <v>#N/A</v>
      </c>
      <c r="G1258" s="94" t="e">
        <f>VLOOKUP('Reported Performance Table'!B1258,'Master List'!$B$11:$D$19,3,FALSE)</f>
        <v>#N/A</v>
      </c>
      <c r="H1258" t="e">
        <f t="shared" si="19"/>
        <v>#N/A</v>
      </c>
      <c r="I1258" t="e">
        <f>IF(VLOOKUP('Reported Performance Table'!D1258,'Master List'!$B$45:$D$143,3,FALSE)="","No",VLOOKUP('Reported Performance Table'!D1258,'Master List'!$B$45:$D$143,3,FALSE))</f>
        <v>#N/A</v>
      </c>
      <c r="J1258" s="169" t="str">
        <f>IF('Reported Performance Table'!D1258="","",
  IF('Reported Performance Table'!E1258="Yes",
   IF('Reported Performance Table'!F1258="Premium","Premium_LUNA_CCT","LUNA_CCT"),
   IF('Reported Performance Table'!B1258="Outdoor Luminaires",
    IF(OR('Reported Performance Table'!D1258="Fuel Pump Canopy Luminaires",'Reported Performance Table'!D1258="Sports Lighting"),
     IF('Reported Performance Table'!F1258="Premium","Premium_Sports_and_Fuel_Pump_CCT", "Sports_and_Fuel_Pump_CCT"),
     IF('Reported Performance Table'!F1258="Premium","Premium_Outdoor_CCT","Outdoor_CCT")),
    IF('Reported Performance Table'!F1258="Premium","Premium_CCT","Reported_CCT"))))</f>
        <v/>
      </c>
      <c r="K1258" t="str">
        <f>IF('Reported Performance Table'!D1258="","",IF(J1258="LUNA_CCT",VLOOKUP('Reported Performance Table'!D1258,'Master List'!$B$45:$E$143,4,FALSE),"Reported_BUG"))</f>
        <v/>
      </c>
      <c r="L1258" t="str">
        <f>IF('Reported Performance Table'!D1258="","",IF(AND('Reported Performance Table'!$E1258="Yes",OR('Reported Performance Table'!$D1258='Master List'!$B$45,'Reported Performance Table'!$D1258='Master List'!$B$46,'Reported Performance Table'!$D1258='Master List'!$B$47,'Reported Performance Table'!$D1258='Master List'!$B$49,'Reported Performance Table'!$D1258='Master List'!$B$51,'Reported Performance Table'!$D1258='Master List'!$B$115,'Reported Performance Table'!$D1258='Master List'!$B$118,'Reported Performance Table'!$D1258='Master List'!$B$142)),"LUNA_Dimming","Dimming_Capability_and_Range"))</f>
        <v/>
      </c>
    </row>
    <row r="1259" spans="1:12" x14ac:dyDescent="0.3">
      <c r="A1259" s="49">
        <v>1266</v>
      </c>
      <c r="B1259" s="50"/>
      <c r="D1259" s="21" t="e">
        <f>VLOOKUP('Reported Performance Table'!C1259,'Master List'!$B$22:$C$41,2,FALSE)</f>
        <v>#N/A</v>
      </c>
      <c r="E1259" t="e">
        <f>VLOOKUP('Reported Performance Table'!D1259,'Master List'!$B$45:$C$143,2,FALSE)</f>
        <v>#N/A</v>
      </c>
      <c r="F1259" t="e">
        <f>VLOOKUP('Reported Performance Table'!C1259,'Master List'!$B$22:$D$42,3,FALSE)</f>
        <v>#N/A</v>
      </c>
      <c r="G1259" s="94" t="e">
        <f>VLOOKUP('Reported Performance Table'!B1259,'Master List'!$B$11:$D$19,3,FALSE)</f>
        <v>#N/A</v>
      </c>
      <c r="H1259" t="e">
        <f t="shared" si="19"/>
        <v>#N/A</v>
      </c>
      <c r="I1259" t="e">
        <f>IF(VLOOKUP('Reported Performance Table'!D1259,'Master List'!$B$45:$D$143,3,FALSE)="","No",VLOOKUP('Reported Performance Table'!D1259,'Master List'!$B$45:$D$143,3,FALSE))</f>
        <v>#N/A</v>
      </c>
      <c r="J1259" s="169" t="str">
        <f>IF('Reported Performance Table'!D1259="","",
  IF('Reported Performance Table'!E1259="Yes",
   IF('Reported Performance Table'!F1259="Premium","Premium_LUNA_CCT","LUNA_CCT"),
   IF('Reported Performance Table'!B1259="Outdoor Luminaires",
    IF(OR('Reported Performance Table'!D1259="Fuel Pump Canopy Luminaires",'Reported Performance Table'!D1259="Sports Lighting"),
     IF('Reported Performance Table'!F1259="Premium","Premium_Sports_and_Fuel_Pump_CCT", "Sports_and_Fuel_Pump_CCT"),
     IF('Reported Performance Table'!F1259="Premium","Premium_Outdoor_CCT","Outdoor_CCT")),
    IF('Reported Performance Table'!F1259="Premium","Premium_CCT","Reported_CCT"))))</f>
        <v/>
      </c>
      <c r="K1259" t="str">
        <f>IF('Reported Performance Table'!D1259="","",IF(J1259="LUNA_CCT",VLOOKUP('Reported Performance Table'!D1259,'Master List'!$B$45:$E$143,4,FALSE),"Reported_BUG"))</f>
        <v/>
      </c>
      <c r="L1259" t="str">
        <f>IF('Reported Performance Table'!D1259="","",IF(AND('Reported Performance Table'!$E1259="Yes",OR('Reported Performance Table'!$D1259='Master List'!$B$45,'Reported Performance Table'!$D1259='Master List'!$B$46,'Reported Performance Table'!$D1259='Master List'!$B$47,'Reported Performance Table'!$D1259='Master List'!$B$49,'Reported Performance Table'!$D1259='Master List'!$B$51,'Reported Performance Table'!$D1259='Master List'!$B$115,'Reported Performance Table'!$D1259='Master List'!$B$118,'Reported Performance Table'!$D1259='Master List'!$B$142)),"LUNA_Dimming","Dimming_Capability_and_Range"))</f>
        <v/>
      </c>
    </row>
    <row r="1260" spans="1:12" x14ac:dyDescent="0.3">
      <c r="A1260" s="49">
        <v>1267</v>
      </c>
      <c r="B1260" s="50"/>
      <c r="D1260" s="21" t="e">
        <f>VLOOKUP('Reported Performance Table'!C1260,'Master List'!$B$22:$C$41,2,FALSE)</f>
        <v>#N/A</v>
      </c>
      <c r="E1260" t="e">
        <f>VLOOKUP('Reported Performance Table'!D1260,'Master List'!$B$45:$C$143,2,FALSE)</f>
        <v>#N/A</v>
      </c>
      <c r="F1260" t="e">
        <f>VLOOKUP('Reported Performance Table'!C1260,'Master List'!$B$22:$D$42,3,FALSE)</f>
        <v>#N/A</v>
      </c>
      <c r="G1260" s="94" t="e">
        <f>VLOOKUP('Reported Performance Table'!B1260,'Master List'!$B$11:$D$19,3,FALSE)</f>
        <v>#N/A</v>
      </c>
      <c r="H1260" t="e">
        <f t="shared" si="19"/>
        <v>#N/A</v>
      </c>
      <c r="I1260" t="e">
        <f>IF(VLOOKUP('Reported Performance Table'!D1260,'Master List'!$B$45:$D$143,3,FALSE)="","No",VLOOKUP('Reported Performance Table'!D1260,'Master List'!$B$45:$D$143,3,FALSE))</f>
        <v>#N/A</v>
      </c>
      <c r="J1260" s="169" t="str">
        <f>IF('Reported Performance Table'!D1260="","",
  IF('Reported Performance Table'!E1260="Yes",
   IF('Reported Performance Table'!F1260="Premium","Premium_LUNA_CCT","LUNA_CCT"),
   IF('Reported Performance Table'!B1260="Outdoor Luminaires",
    IF(OR('Reported Performance Table'!D1260="Fuel Pump Canopy Luminaires",'Reported Performance Table'!D1260="Sports Lighting"),
     IF('Reported Performance Table'!F1260="Premium","Premium_Sports_and_Fuel_Pump_CCT", "Sports_and_Fuel_Pump_CCT"),
     IF('Reported Performance Table'!F1260="Premium","Premium_Outdoor_CCT","Outdoor_CCT")),
    IF('Reported Performance Table'!F1260="Premium","Premium_CCT","Reported_CCT"))))</f>
        <v/>
      </c>
      <c r="K1260" t="str">
        <f>IF('Reported Performance Table'!D1260="","",IF(J1260="LUNA_CCT",VLOOKUP('Reported Performance Table'!D1260,'Master List'!$B$45:$E$143,4,FALSE),"Reported_BUG"))</f>
        <v/>
      </c>
      <c r="L1260" t="str">
        <f>IF('Reported Performance Table'!D1260="","",IF(AND('Reported Performance Table'!$E1260="Yes",OR('Reported Performance Table'!$D1260='Master List'!$B$45,'Reported Performance Table'!$D1260='Master List'!$B$46,'Reported Performance Table'!$D1260='Master List'!$B$47,'Reported Performance Table'!$D1260='Master List'!$B$49,'Reported Performance Table'!$D1260='Master List'!$B$51,'Reported Performance Table'!$D1260='Master List'!$B$115,'Reported Performance Table'!$D1260='Master List'!$B$118,'Reported Performance Table'!$D1260='Master List'!$B$142)),"LUNA_Dimming","Dimming_Capability_and_Range"))</f>
        <v/>
      </c>
    </row>
    <row r="1261" spans="1:12" x14ac:dyDescent="0.3">
      <c r="A1261" s="49">
        <v>1268</v>
      </c>
      <c r="B1261" s="50"/>
      <c r="D1261" s="21" t="e">
        <f>VLOOKUP('Reported Performance Table'!C1261,'Master List'!$B$22:$C$41,2,FALSE)</f>
        <v>#N/A</v>
      </c>
      <c r="E1261" t="e">
        <f>VLOOKUP('Reported Performance Table'!D1261,'Master List'!$B$45:$C$143,2,FALSE)</f>
        <v>#N/A</v>
      </c>
      <c r="F1261" t="e">
        <f>VLOOKUP('Reported Performance Table'!C1261,'Master List'!$B$22:$D$42,3,FALSE)</f>
        <v>#N/A</v>
      </c>
      <c r="G1261" s="94" t="e">
        <f>VLOOKUP('Reported Performance Table'!B1261,'Master List'!$B$11:$D$19,3,FALSE)</f>
        <v>#N/A</v>
      </c>
      <c r="H1261" t="e">
        <f t="shared" si="19"/>
        <v>#N/A</v>
      </c>
      <c r="I1261" t="e">
        <f>IF(VLOOKUP('Reported Performance Table'!D1261,'Master List'!$B$45:$D$143,3,FALSE)="","No",VLOOKUP('Reported Performance Table'!D1261,'Master List'!$B$45:$D$143,3,FALSE))</f>
        <v>#N/A</v>
      </c>
      <c r="J1261" s="169" t="str">
        <f>IF('Reported Performance Table'!D1261="","",
  IF('Reported Performance Table'!E1261="Yes",
   IF('Reported Performance Table'!F1261="Premium","Premium_LUNA_CCT","LUNA_CCT"),
   IF('Reported Performance Table'!B1261="Outdoor Luminaires",
    IF(OR('Reported Performance Table'!D1261="Fuel Pump Canopy Luminaires",'Reported Performance Table'!D1261="Sports Lighting"),
     IF('Reported Performance Table'!F1261="Premium","Premium_Sports_and_Fuel_Pump_CCT", "Sports_and_Fuel_Pump_CCT"),
     IF('Reported Performance Table'!F1261="Premium","Premium_Outdoor_CCT","Outdoor_CCT")),
    IF('Reported Performance Table'!F1261="Premium","Premium_CCT","Reported_CCT"))))</f>
        <v/>
      </c>
      <c r="K1261" t="str">
        <f>IF('Reported Performance Table'!D1261="","",IF(J1261="LUNA_CCT",VLOOKUP('Reported Performance Table'!D1261,'Master List'!$B$45:$E$143,4,FALSE),"Reported_BUG"))</f>
        <v/>
      </c>
      <c r="L1261" t="str">
        <f>IF('Reported Performance Table'!D1261="","",IF(AND('Reported Performance Table'!$E1261="Yes",OR('Reported Performance Table'!$D1261='Master List'!$B$45,'Reported Performance Table'!$D1261='Master List'!$B$46,'Reported Performance Table'!$D1261='Master List'!$B$47,'Reported Performance Table'!$D1261='Master List'!$B$49,'Reported Performance Table'!$D1261='Master List'!$B$51,'Reported Performance Table'!$D1261='Master List'!$B$115,'Reported Performance Table'!$D1261='Master List'!$B$118,'Reported Performance Table'!$D1261='Master List'!$B$142)),"LUNA_Dimming","Dimming_Capability_and_Range"))</f>
        <v/>
      </c>
    </row>
    <row r="1262" spans="1:12" x14ac:dyDescent="0.3">
      <c r="A1262" s="49">
        <v>1269</v>
      </c>
      <c r="B1262" s="50"/>
      <c r="D1262" s="21" t="e">
        <f>VLOOKUP('Reported Performance Table'!C1262,'Master List'!$B$22:$C$41,2,FALSE)</f>
        <v>#N/A</v>
      </c>
      <c r="E1262" t="e">
        <f>VLOOKUP('Reported Performance Table'!D1262,'Master List'!$B$45:$C$143,2,FALSE)</f>
        <v>#N/A</v>
      </c>
      <c r="F1262" t="e">
        <f>VLOOKUP('Reported Performance Table'!C1262,'Master List'!$B$22:$D$42,3,FALSE)</f>
        <v>#N/A</v>
      </c>
      <c r="G1262" s="94" t="e">
        <f>VLOOKUP('Reported Performance Table'!B1262,'Master List'!$B$11:$D$19,3,FALSE)</f>
        <v>#N/A</v>
      </c>
      <c r="H1262" t="e">
        <f t="shared" si="19"/>
        <v>#N/A</v>
      </c>
      <c r="I1262" t="e">
        <f>IF(VLOOKUP('Reported Performance Table'!D1262,'Master List'!$B$45:$D$143,3,FALSE)="","No",VLOOKUP('Reported Performance Table'!D1262,'Master List'!$B$45:$D$143,3,FALSE))</f>
        <v>#N/A</v>
      </c>
      <c r="J1262" s="169" t="str">
        <f>IF('Reported Performance Table'!D1262="","",
  IF('Reported Performance Table'!E1262="Yes",
   IF('Reported Performance Table'!F1262="Premium","Premium_LUNA_CCT","LUNA_CCT"),
   IF('Reported Performance Table'!B1262="Outdoor Luminaires",
    IF(OR('Reported Performance Table'!D1262="Fuel Pump Canopy Luminaires",'Reported Performance Table'!D1262="Sports Lighting"),
     IF('Reported Performance Table'!F1262="Premium","Premium_Sports_and_Fuel_Pump_CCT", "Sports_and_Fuel_Pump_CCT"),
     IF('Reported Performance Table'!F1262="Premium","Premium_Outdoor_CCT","Outdoor_CCT")),
    IF('Reported Performance Table'!F1262="Premium","Premium_CCT","Reported_CCT"))))</f>
        <v/>
      </c>
      <c r="K1262" t="str">
        <f>IF('Reported Performance Table'!D1262="","",IF(J1262="LUNA_CCT",VLOOKUP('Reported Performance Table'!D1262,'Master List'!$B$45:$E$143,4,FALSE),"Reported_BUG"))</f>
        <v/>
      </c>
      <c r="L1262" t="str">
        <f>IF('Reported Performance Table'!D1262="","",IF(AND('Reported Performance Table'!$E1262="Yes",OR('Reported Performance Table'!$D1262='Master List'!$B$45,'Reported Performance Table'!$D1262='Master List'!$B$46,'Reported Performance Table'!$D1262='Master List'!$B$47,'Reported Performance Table'!$D1262='Master List'!$B$49,'Reported Performance Table'!$D1262='Master List'!$B$51,'Reported Performance Table'!$D1262='Master List'!$B$115,'Reported Performance Table'!$D1262='Master List'!$B$118,'Reported Performance Table'!$D1262='Master List'!$B$142)),"LUNA_Dimming","Dimming_Capability_and_Range"))</f>
        <v/>
      </c>
    </row>
    <row r="1263" spans="1:12" x14ac:dyDescent="0.3">
      <c r="A1263" s="49">
        <v>1270</v>
      </c>
      <c r="B1263" s="50"/>
      <c r="D1263" s="21" t="e">
        <f>VLOOKUP('Reported Performance Table'!C1263,'Master List'!$B$22:$C$41,2,FALSE)</f>
        <v>#N/A</v>
      </c>
      <c r="E1263" t="e">
        <f>VLOOKUP('Reported Performance Table'!D1263,'Master List'!$B$45:$C$143,2,FALSE)</f>
        <v>#N/A</v>
      </c>
      <c r="F1263" t="e">
        <f>VLOOKUP('Reported Performance Table'!C1263,'Master List'!$B$22:$D$42,3,FALSE)</f>
        <v>#N/A</v>
      </c>
      <c r="G1263" s="94" t="e">
        <f>VLOOKUP('Reported Performance Table'!B1263,'Master List'!$B$11:$D$19,3,FALSE)</f>
        <v>#N/A</v>
      </c>
      <c r="H1263" t="e">
        <f t="shared" si="19"/>
        <v>#N/A</v>
      </c>
      <c r="I1263" t="e">
        <f>IF(VLOOKUP('Reported Performance Table'!D1263,'Master List'!$B$45:$D$143,3,FALSE)="","No",VLOOKUP('Reported Performance Table'!D1263,'Master List'!$B$45:$D$143,3,FALSE))</f>
        <v>#N/A</v>
      </c>
      <c r="J1263" s="169" t="str">
        <f>IF('Reported Performance Table'!D1263="","",
  IF('Reported Performance Table'!E1263="Yes",
   IF('Reported Performance Table'!F1263="Premium","Premium_LUNA_CCT","LUNA_CCT"),
   IF('Reported Performance Table'!B1263="Outdoor Luminaires",
    IF(OR('Reported Performance Table'!D1263="Fuel Pump Canopy Luminaires",'Reported Performance Table'!D1263="Sports Lighting"),
     IF('Reported Performance Table'!F1263="Premium","Premium_Sports_and_Fuel_Pump_CCT", "Sports_and_Fuel_Pump_CCT"),
     IF('Reported Performance Table'!F1263="Premium","Premium_Outdoor_CCT","Outdoor_CCT")),
    IF('Reported Performance Table'!F1263="Premium","Premium_CCT","Reported_CCT"))))</f>
        <v/>
      </c>
      <c r="K1263" t="str">
        <f>IF('Reported Performance Table'!D1263="","",IF(J1263="LUNA_CCT",VLOOKUP('Reported Performance Table'!D1263,'Master List'!$B$45:$E$143,4,FALSE),"Reported_BUG"))</f>
        <v/>
      </c>
      <c r="L1263" t="str">
        <f>IF('Reported Performance Table'!D1263="","",IF(AND('Reported Performance Table'!$E1263="Yes",OR('Reported Performance Table'!$D1263='Master List'!$B$45,'Reported Performance Table'!$D1263='Master List'!$B$46,'Reported Performance Table'!$D1263='Master List'!$B$47,'Reported Performance Table'!$D1263='Master List'!$B$49,'Reported Performance Table'!$D1263='Master List'!$B$51,'Reported Performance Table'!$D1263='Master List'!$B$115,'Reported Performance Table'!$D1263='Master List'!$B$118,'Reported Performance Table'!$D1263='Master List'!$B$142)),"LUNA_Dimming","Dimming_Capability_and_Range"))</f>
        <v/>
      </c>
    </row>
    <row r="1264" spans="1:12" x14ac:dyDescent="0.3">
      <c r="A1264" s="49">
        <v>1271</v>
      </c>
      <c r="B1264" s="50"/>
      <c r="D1264" s="21" t="e">
        <f>VLOOKUP('Reported Performance Table'!C1264,'Master List'!$B$22:$C$41,2,FALSE)</f>
        <v>#N/A</v>
      </c>
      <c r="E1264" t="e">
        <f>VLOOKUP('Reported Performance Table'!D1264,'Master List'!$B$45:$C$143,2,FALSE)</f>
        <v>#N/A</v>
      </c>
      <c r="F1264" t="e">
        <f>VLOOKUP('Reported Performance Table'!C1264,'Master List'!$B$22:$D$42,3,FALSE)</f>
        <v>#N/A</v>
      </c>
      <c r="G1264" s="94" t="e">
        <f>VLOOKUP('Reported Performance Table'!B1264,'Master List'!$B$11:$D$19,3,FALSE)</f>
        <v>#N/A</v>
      </c>
      <c r="H1264" t="e">
        <f t="shared" si="19"/>
        <v>#N/A</v>
      </c>
      <c r="I1264" t="e">
        <f>IF(VLOOKUP('Reported Performance Table'!D1264,'Master List'!$B$45:$D$143,3,FALSE)="","No",VLOOKUP('Reported Performance Table'!D1264,'Master List'!$B$45:$D$143,3,FALSE))</f>
        <v>#N/A</v>
      </c>
      <c r="J1264" s="169" t="str">
        <f>IF('Reported Performance Table'!D1264="","",
  IF('Reported Performance Table'!E1264="Yes",
   IF('Reported Performance Table'!F1264="Premium","Premium_LUNA_CCT","LUNA_CCT"),
   IF('Reported Performance Table'!B1264="Outdoor Luminaires",
    IF(OR('Reported Performance Table'!D1264="Fuel Pump Canopy Luminaires",'Reported Performance Table'!D1264="Sports Lighting"),
     IF('Reported Performance Table'!F1264="Premium","Premium_Sports_and_Fuel_Pump_CCT", "Sports_and_Fuel_Pump_CCT"),
     IF('Reported Performance Table'!F1264="Premium","Premium_Outdoor_CCT","Outdoor_CCT")),
    IF('Reported Performance Table'!F1264="Premium","Premium_CCT","Reported_CCT"))))</f>
        <v/>
      </c>
      <c r="K1264" t="str">
        <f>IF('Reported Performance Table'!D1264="","",IF(J1264="LUNA_CCT",VLOOKUP('Reported Performance Table'!D1264,'Master List'!$B$45:$E$143,4,FALSE),"Reported_BUG"))</f>
        <v/>
      </c>
      <c r="L1264" t="str">
        <f>IF('Reported Performance Table'!D1264="","",IF(AND('Reported Performance Table'!$E1264="Yes",OR('Reported Performance Table'!$D1264='Master List'!$B$45,'Reported Performance Table'!$D1264='Master List'!$B$46,'Reported Performance Table'!$D1264='Master List'!$B$47,'Reported Performance Table'!$D1264='Master List'!$B$49,'Reported Performance Table'!$D1264='Master List'!$B$51,'Reported Performance Table'!$D1264='Master List'!$B$115,'Reported Performance Table'!$D1264='Master List'!$B$118,'Reported Performance Table'!$D1264='Master List'!$B$142)),"LUNA_Dimming","Dimming_Capability_and_Range"))</f>
        <v/>
      </c>
    </row>
    <row r="1265" spans="1:12" x14ac:dyDescent="0.3">
      <c r="A1265" s="49">
        <v>1272</v>
      </c>
      <c r="B1265" s="50"/>
      <c r="D1265" s="21" t="e">
        <f>VLOOKUP('Reported Performance Table'!C1265,'Master List'!$B$22:$C$41,2,FALSE)</f>
        <v>#N/A</v>
      </c>
      <c r="E1265" t="e">
        <f>VLOOKUP('Reported Performance Table'!D1265,'Master List'!$B$45:$C$143,2,FALSE)</f>
        <v>#N/A</v>
      </c>
      <c r="F1265" t="e">
        <f>VLOOKUP('Reported Performance Table'!C1265,'Master List'!$B$22:$D$42,3,FALSE)</f>
        <v>#N/A</v>
      </c>
      <c r="G1265" s="94" t="e">
        <f>VLOOKUP('Reported Performance Table'!B1265,'Master List'!$B$11:$D$19,3,FALSE)</f>
        <v>#N/A</v>
      </c>
      <c r="H1265" t="e">
        <f t="shared" si="19"/>
        <v>#N/A</v>
      </c>
      <c r="I1265" t="e">
        <f>IF(VLOOKUP('Reported Performance Table'!D1265,'Master List'!$B$45:$D$143,3,FALSE)="","No",VLOOKUP('Reported Performance Table'!D1265,'Master List'!$B$45:$D$143,3,FALSE))</f>
        <v>#N/A</v>
      </c>
      <c r="J1265" s="169" t="str">
        <f>IF('Reported Performance Table'!D1265="","",
  IF('Reported Performance Table'!E1265="Yes",
   IF('Reported Performance Table'!F1265="Premium","Premium_LUNA_CCT","LUNA_CCT"),
   IF('Reported Performance Table'!B1265="Outdoor Luminaires",
    IF(OR('Reported Performance Table'!D1265="Fuel Pump Canopy Luminaires",'Reported Performance Table'!D1265="Sports Lighting"),
     IF('Reported Performance Table'!F1265="Premium","Premium_Sports_and_Fuel_Pump_CCT", "Sports_and_Fuel_Pump_CCT"),
     IF('Reported Performance Table'!F1265="Premium","Premium_Outdoor_CCT","Outdoor_CCT")),
    IF('Reported Performance Table'!F1265="Premium","Premium_CCT","Reported_CCT"))))</f>
        <v/>
      </c>
      <c r="K1265" t="str">
        <f>IF('Reported Performance Table'!D1265="","",IF(J1265="LUNA_CCT",VLOOKUP('Reported Performance Table'!D1265,'Master List'!$B$45:$E$143,4,FALSE),"Reported_BUG"))</f>
        <v/>
      </c>
      <c r="L1265" t="str">
        <f>IF('Reported Performance Table'!D1265="","",IF(AND('Reported Performance Table'!$E1265="Yes",OR('Reported Performance Table'!$D1265='Master List'!$B$45,'Reported Performance Table'!$D1265='Master List'!$B$46,'Reported Performance Table'!$D1265='Master List'!$B$47,'Reported Performance Table'!$D1265='Master List'!$B$49,'Reported Performance Table'!$D1265='Master List'!$B$51,'Reported Performance Table'!$D1265='Master List'!$B$115,'Reported Performance Table'!$D1265='Master List'!$B$118,'Reported Performance Table'!$D1265='Master List'!$B$142)),"LUNA_Dimming","Dimming_Capability_and_Range"))</f>
        <v/>
      </c>
    </row>
    <row r="1266" spans="1:12" x14ac:dyDescent="0.3">
      <c r="A1266" s="49">
        <v>1273</v>
      </c>
      <c r="B1266" s="50"/>
      <c r="D1266" s="21" t="e">
        <f>VLOOKUP('Reported Performance Table'!C1266,'Master List'!$B$22:$C$41,2,FALSE)</f>
        <v>#N/A</v>
      </c>
      <c r="E1266" t="e">
        <f>VLOOKUP('Reported Performance Table'!D1266,'Master List'!$B$45:$C$143,2,FALSE)</f>
        <v>#N/A</v>
      </c>
      <c r="F1266" t="e">
        <f>VLOOKUP('Reported Performance Table'!C1266,'Master List'!$B$22:$D$42,3,FALSE)</f>
        <v>#N/A</v>
      </c>
      <c r="G1266" s="94" t="e">
        <f>VLOOKUP('Reported Performance Table'!B1266,'Master List'!$B$11:$D$19,3,FALSE)</f>
        <v>#N/A</v>
      </c>
      <c r="H1266" t="e">
        <f t="shared" si="19"/>
        <v>#N/A</v>
      </c>
      <c r="I1266" t="e">
        <f>IF(VLOOKUP('Reported Performance Table'!D1266,'Master List'!$B$45:$D$143,3,FALSE)="","No",VLOOKUP('Reported Performance Table'!D1266,'Master List'!$B$45:$D$143,3,FALSE))</f>
        <v>#N/A</v>
      </c>
      <c r="J1266" s="169" t="str">
        <f>IF('Reported Performance Table'!D1266="","",
  IF('Reported Performance Table'!E1266="Yes",
   IF('Reported Performance Table'!F1266="Premium","Premium_LUNA_CCT","LUNA_CCT"),
   IF('Reported Performance Table'!B1266="Outdoor Luminaires",
    IF(OR('Reported Performance Table'!D1266="Fuel Pump Canopy Luminaires",'Reported Performance Table'!D1266="Sports Lighting"),
     IF('Reported Performance Table'!F1266="Premium","Premium_Sports_and_Fuel_Pump_CCT", "Sports_and_Fuel_Pump_CCT"),
     IF('Reported Performance Table'!F1266="Premium","Premium_Outdoor_CCT","Outdoor_CCT")),
    IF('Reported Performance Table'!F1266="Premium","Premium_CCT","Reported_CCT"))))</f>
        <v/>
      </c>
      <c r="K1266" t="str">
        <f>IF('Reported Performance Table'!D1266="","",IF(J1266="LUNA_CCT",VLOOKUP('Reported Performance Table'!D1266,'Master List'!$B$45:$E$143,4,FALSE),"Reported_BUG"))</f>
        <v/>
      </c>
      <c r="L1266" t="str">
        <f>IF('Reported Performance Table'!D1266="","",IF(AND('Reported Performance Table'!$E1266="Yes",OR('Reported Performance Table'!$D1266='Master List'!$B$45,'Reported Performance Table'!$D1266='Master List'!$B$46,'Reported Performance Table'!$D1266='Master List'!$B$47,'Reported Performance Table'!$D1266='Master List'!$B$49,'Reported Performance Table'!$D1266='Master List'!$B$51,'Reported Performance Table'!$D1266='Master List'!$B$115,'Reported Performance Table'!$D1266='Master List'!$B$118,'Reported Performance Table'!$D1266='Master List'!$B$142)),"LUNA_Dimming","Dimming_Capability_and_Range"))</f>
        <v/>
      </c>
    </row>
    <row r="1267" spans="1:12" x14ac:dyDescent="0.3">
      <c r="A1267" s="49">
        <v>1274</v>
      </c>
      <c r="B1267" s="50"/>
      <c r="D1267" s="21" t="e">
        <f>VLOOKUP('Reported Performance Table'!C1267,'Master List'!$B$22:$C$41,2,FALSE)</f>
        <v>#N/A</v>
      </c>
      <c r="E1267" t="e">
        <f>VLOOKUP('Reported Performance Table'!D1267,'Master List'!$B$45:$C$143,2,FALSE)</f>
        <v>#N/A</v>
      </c>
      <c r="F1267" t="e">
        <f>VLOOKUP('Reported Performance Table'!C1267,'Master List'!$B$22:$D$42,3,FALSE)</f>
        <v>#N/A</v>
      </c>
      <c r="G1267" s="94" t="e">
        <f>VLOOKUP('Reported Performance Table'!B1267,'Master List'!$B$11:$D$19,3,FALSE)</f>
        <v>#N/A</v>
      </c>
      <c r="H1267" t="e">
        <f t="shared" si="19"/>
        <v>#N/A</v>
      </c>
      <c r="I1267" t="e">
        <f>IF(VLOOKUP('Reported Performance Table'!D1267,'Master List'!$B$45:$D$143,3,FALSE)="","No",VLOOKUP('Reported Performance Table'!D1267,'Master List'!$B$45:$D$143,3,FALSE))</f>
        <v>#N/A</v>
      </c>
      <c r="J1267" s="169" t="str">
        <f>IF('Reported Performance Table'!D1267="","",
  IF('Reported Performance Table'!E1267="Yes",
   IF('Reported Performance Table'!F1267="Premium","Premium_LUNA_CCT","LUNA_CCT"),
   IF('Reported Performance Table'!B1267="Outdoor Luminaires",
    IF(OR('Reported Performance Table'!D1267="Fuel Pump Canopy Luminaires",'Reported Performance Table'!D1267="Sports Lighting"),
     IF('Reported Performance Table'!F1267="Premium","Premium_Sports_and_Fuel_Pump_CCT", "Sports_and_Fuel_Pump_CCT"),
     IF('Reported Performance Table'!F1267="Premium","Premium_Outdoor_CCT","Outdoor_CCT")),
    IF('Reported Performance Table'!F1267="Premium","Premium_CCT","Reported_CCT"))))</f>
        <v/>
      </c>
      <c r="K1267" t="str">
        <f>IF('Reported Performance Table'!D1267="","",IF(J1267="LUNA_CCT",VLOOKUP('Reported Performance Table'!D1267,'Master List'!$B$45:$E$143,4,FALSE),"Reported_BUG"))</f>
        <v/>
      </c>
      <c r="L1267" t="str">
        <f>IF('Reported Performance Table'!D1267="","",IF(AND('Reported Performance Table'!$E1267="Yes",OR('Reported Performance Table'!$D1267='Master List'!$B$45,'Reported Performance Table'!$D1267='Master List'!$B$46,'Reported Performance Table'!$D1267='Master List'!$B$47,'Reported Performance Table'!$D1267='Master List'!$B$49,'Reported Performance Table'!$D1267='Master List'!$B$51,'Reported Performance Table'!$D1267='Master List'!$B$115,'Reported Performance Table'!$D1267='Master List'!$B$118,'Reported Performance Table'!$D1267='Master List'!$B$142)),"LUNA_Dimming","Dimming_Capability_and_Range"))</f>
        <v/>
      </c>
    </row>
    <row r="1268" spans="1:12" x14ac:dyDescent="0.3">
      <c r="A1268" s="49">
        <v>1275</v>
      </c>
      <c r="B1268" s="50"/>
      <c r="D1268" s="21" t="e">
        <f>VLOOKUP('Reported Performance Table'!C1268,'Master List'!$B$22:$C$41,2,FALSE)</f>
        <v>#N/A</v>
      </c>
      <c r="E1268" t="e">
        <f>VLOOKUP('Reported Performance Table'!D1268,'Master List'!$B$45:$C$143,2,FALSE)</f>
        <v>#N/A</v>
      </c>
      <c r="F1268" t="e">
        <f>VLOOKUP('Reported Performance Table'!C1268,'Master List'!$B$22:$D$42,3,FALSE)</f>
        <v>#N/A</v>
      </c>
      <c r="G1268" s="94" t="e">
        <f>VLOOKUP('Reported Performance Table'!B1268,'Master List'!$B$11:$D$19,3,FALSE)</f>
        <v>#N/A</v>
      </c>
      <c r="H1268" t="e">
        <f t="shared" si="19"/>
        <v>#N/A</v>
      </c>
      <c r="I1268" t="e">
        <f>IF(VLOOKUP('Reported Performance Table'!D1268,'Master List'!$B$45:$D$143,3,FALSE)="","No",VLOOKUP('Reported Performance Table'!D1268,'Master List'!$B$45:$D$143,3,FALSE))</f>
        <v>#N/A</v>
      </c>
      <c r="J1268" s="169" t="str">
        <f>IF('Reported Performance Table'!D1268="","",
  IF('Reported Performance Table'!E1268="Yes",
   IF('Reported Performance Table'!F1268="Premium","Premium_LUNA_CCT","LUNA_CCT"),
   IF('Reported Performance Table'!B1268="Outdoor Luminaires",
    IF(OR('Reported Performance Table'!D1268="Fuel Pump Canopy Luminaires",'Reported Performance Table'!D1268="Sports Lighting"),
     IF('Reported Performance Table'!F1268="Premium","Premium_Sports_and_Fuel_Pump_CCT", "Sports_and_Fuel_Pump_CCT"),
     IF('Reported Performance Table'!F1268="Premium","Premium_Outdoor_CCT","Outdoor_CCT")),
    IF('Reported Performance Table'!F1268="Premium","Premium_CCT","Reported_CCT"))))</f>
        <v/>
      </c>
      <c r="K1268" t="str">
        <f>IF('Reported Performance Table'!D1268="","",IF(J1268="LUNA_CCT",VLOOKUP('Reported Performance Table'!D1268,'Master List'!$B$45:$E$143,4,FALSE),"Reported_BUG"))</f>
        <v/>
      </c>
      <c r="L1268" t="str">
        <f>IF('Reported Performance Table'!D1268="","",IF(AND('Reported Performance Table'!$E1268="Yes",OR('Reported Performance Table'!$D1268='Master List'!$B$45,'Reported Performance Table'!$D1268='Master List'!$B$46,'Reported Performance Table'!$D1268='Master List'!$B$47,'Reported Performance Table'!$D1268='Master List'!$B$49,'Reported Performance Table'!$D1268='Master List'!$B$51,'Reported Performance Table'!$D1268='Master List'!$B$115,'Reported Performance Table'!$D1268='Master List'!$B$118,'Reported Performance Table'!$D1268='Master List'!$B$142)),"LUNA_Dimming","Dimming_Capability_and_Range"))</f>
        <v/>
      </c>
    </row>
    <row r="1269" spans="1:12" x14ac:dyDescent="0.3">
      <c r="A1269" s="49">
        <v>1276</v>
      </c>
      <c r="B1269" s="50"/>
      <c r="D1269" s="21" t="e">
        <f>VLOOKUP('Reported Performance Table'!C1269,'Master List'!$B$22:$C$41,2,FALSE)</f>
        <v>#N/A</v>
      </c>
      <c r="E1269" t="e">
        <f>VLOOKUP('Reported Performance Table'!D1269,'Master List'!$B$45:$C$143,2,FALSE)</f>
        <v>#N/A</v>
      </c>
      <c r="F1269" t="e">
        <f>VLOOKUP('Reported Performance Table'!C1269,'Master List'!$B$22:$D$42,3,FALSE)</f>
        <v>#N/A</v>
      </c>
      <c r="G1269" s="94" t="e">
        <f>VLOOKUP('Reported Performance Table'!B1269,'Master List'!$B$11:$D$19,3,FALSE)</f>
        <v>#N/A</v>
      </c>
      <c r="H1269" t="e">
        <f t="shared" si="19"/>
        <v>#N/A</v>
      </c>
      <c r="I1269" t="e">
        <f>IF(VLOOKUP('Reported Performance Table'!D1269,'Master List'!$B$45:$D$143,3,FALSE)="","No",VLOOKUP('Reported Performance Table'!D1269,'Master List'!$B$45:$D$143,3,FALSE))</f>
        <v>#N/A</v>
      </c>
      <c r="J1269" s="169" t="str">
        <f>IF('Reported Performance Table'!D1269="","",
  IF('Reported Performance Table'!E1269="Yes",
   IF('Reported Performance Table'!F1269="Premium","Premium_LUNA_CCT","LUNA_CCT"),
   IF('Reported Performance Table'!B1269="Outdoor Luminaires",
    IF(OR('Reported Performance Table'!D1269="Fuel Pump Canopy Luminaires",'Reported Performance Table'!D1269="Sports Lighting"),
     IF('Reported Performance Table'!F1269="Premium","Premium_Sports_and_Fuel_Pump_CCT", "Sports_and_Fuel_Pump_CCT"),
     IF('Reported Performance Table'!F1269="Premium","Premium_Outdoor_CCT","Outdoor_CCT")),
    IF('Reported Performance Table'!F1269="Premium","Premium_CCT","Reported_CCT"))))</f>
        <v/>
      </c>
      <c r="K1269" t="str">
        <f>IF('Reported Performance Table'!D1269="","",IF(J1269="LUNA_CCT",VLOOKUP('Reported Performance Table'!D1269,'Master List'!$B$45:$E$143,4,FALSE),"Reported_BUG"))</f>
        <v/>
      </c>
      <c r="L1269" t="str">
        <f>IF('Reported Performance Table'!D1269="","",IF(AND('Reported Performance Table'!$E1269="Yes",OR('Reported Performance Table'!$D1269='Master List'!$B$45,'Reported Performance Table'!$D1269='Master List'!$B$46,'Reported Performance Table'!$D1269='Master List'!$B$47,'Reported Performance Table'!$D1269='Master List'!$B$49,'Reported Performance Table'!$D1269='Master List'!$B$51,'Reported Performance Table'!$D1269='Master List'!$B$115,'Reported Performance Table'!$D1269='Master List'!$B$118,'Reported Performance Table'!$D1269='Master List'!$B$142)),"LUNA_Dimming","Dimming_Capability_and_Range"))</f>
        <v/>
      </c>
    </row>
    <row r="1270" spans="1:12" x14ac:dyDescent="0.3">
      <c r="A1270" s="49">
        <v>1277</v>
      </c>
      <c r="B1270" s="50"/>
      <c r="D1270" s="21" t="e">
        <f>VLOOKUP('Reported Performance Table'!C1270,'Master List'!$B$22:$C$41,2,FALSE)</f>
        <v>#N/A</v>
      </c>
      <c r="E1270" t="e">
        <f>VLOOKUP('Reported Performance Table'!D1270,'Master List'!$B$45:$C$143,2,FALSE)</f>
        <v>#N/A</v>
      </c>
      <c r="F1270" t="e">
        <f>VLOOKUP('Reported Performance Table'!C1270,'Master List'!$B$22:$D$42,3,FALSE)</f>
        <v>#N/A</v>
      </c>
      <c r="G1270" s="94" t="e">
        <f>VLOOKUP('Reported Performance Table'!B1270,'Master List'!$B$11:$D$19,3,FALSE)</f>
        <v>#N/A</v>
      </c>
      <c r="H1270" t="e">
        <f t="shared" si="19"/>
        <v>#N/A</v>
      </c>
      <c r="I1270" t="e">
        <f>IF(VLOOKUP('Reported Performance Table'!D1270,'Master List'!$B$45:$D$143,3,FALSE)="","No",VLOOKUP('Reported Performance Table'!D1270,'Master List'!$B$45:$D$143,3,FALSE))</f>
        <v>#N/A</v>
      </c>
      <c r="J1270" s="169" t="str">
        <f>IF('Reported Performance Table'!D1270="","",
  IF('Reported Performance Table'!E1270="Yes",
   IF('Reported Performance Table'!F1270="Premium","Premium_LUNA_CCT","LUNA_CCT"),
   IF('Reported Performance Table'!B1270="Outdoor Luminaires",
    IF(OR('Reported Performance Table'!D1270="Fuel Pump Canopy Luminaires",'Reported Performance Table'!D1270="Sports Lighting"),
     IF('Reported Performance Table'!F1270="Premium","Premium_Sports_and_Fuel_Pump_CCT", "Sports_and_Fuel_Pump_CCT"),
     IF('Reported Performance Table'!F1270="Premium","Premium_Outdoor_CCT","Outdoor_CCT")),
    IF('Reported Performance Table'!F1270="Premium","Premium_CCT","Reported_CCT"))))</f>
        <v/>
      </c>
      <c r="K1270" t="str">
        <f>IF('Reported Performance Table'!D1270="","",IF(J1270="LUNA_CCT",VLOOKUP('Reported Performance Table'!D1270,'Master List'!$B$45:$E$143,4,FALSE),"Reported_BUG"))</f>
        <v/>
      </c>
      <c r="L1270" t="str">
        <f>IF('Reported Performance Table'!D1270="","",IF(AND('Reported Performance Table'!$E1270="Yes",OR('Reported Performance Table'!$D1270='Master List'!$B$45,'Reported Performance Table'!$D1270='Master List'!$B$46,'Reported Performance Table'!$D1270='Master List'!$B$47,'Reported Performance Table'!$D1270='Master List'!$B$49,'Reported Performance Table'!$D1270='Master List'!$B$51,'Reported Performance Table'!$D1270='Master List'!$B$115,'Reported Performance Table'!$D1270='Master List'!$B$118,'Reported Performance Table'!$D1270='Master List'!$B$142)),"LUNA_Dimming","Dimming_Capability_and_Range"))</f>
        <v/>
      </c>
    </row>
    <row r="1271" spans="1:12" x14ac:dyDescent="0.3">
      <c r="A1271" s="49">
        <v>1278</v>
      </c>
      <c r="B1271" s="50"/>
      <c r="D1271" s="21" t="e">
        <f>VLOOKUP('Reported Performance Table'!C1271,'Master List'!$B$22:$C$41,2,FALSE)</f>
        <v>#N/A</v>
      </c>
      <c r="E1271" t="e">
        <f>VLOOKUP('Reported Performance Table'!D1271,'Master List'!$B$45:$C$143,2,FALSE)</f>
        <v>#N/A</v>
      </c>
      <c r="F1271" t="e">
        <f>VLOOKUP('Reported Performance Table'!C1271,'Master List'!$B$22:$D$42,3,FALSE)</f>
        <v>#N/A</v>
      </c>
      <c r="G1271" s="94" t="e">
        <f>VLOOKUP('Reported Performance Table'!B1271,'Master List'!$B$11:$D$19,3,FALSE)</f>
        <v>#N/A</v>
      </c>
      <c r="H1271" t="e">
        <f t="shared" si="19"/>
        <v>#N/A</v>
      </c>
      <c r="I1271" t="e">
        <f>IF(VLOOKUP('Reported Performance Table'!D1271,'Master List'!$B$45:$D$143,3,FALSE)="","No",VLOOKUP('Reported Performance Table'!D1271,'Master List'!$B$45:$D$143,3,FALSE))</f>
        <v>#N/A</v>
      </c>
      <c r="J1271" s="169" t="str">
        <f>IF('Reported Performance Table'!D1271="","",
  IF('Reported Performance Table'!E1271="Yes",
   IF('Reported Performance Table'!F1271="Premium","Premium_LUNA_CCT","LUNA_CCT"),
   IF('Reported Performance Table'!B1271="Outdoor Luminaires",
    IF(OR('Reported Performance Table'!D1271="Fuel Pump Canopy Luminaires",'Reported Performance Table'!D1271="Sports Lighting"),
     IF('Reported Performance Table'!F1271="Premium","Premium_Sports_and_Fuel_Pump_CCT", "Sports_and_Fuel_Pump_CCT"),
     IF('Reported Performance Table'!F1271="Premium","Premium_Outdoor_CCT","Outdoor_CCT")),
    IF('Reported Performance Table'!F1271="Premium","Premium_CCT","Reported_CCT"))))</f>
        <v/>
      </c>
      <c r="K1271" t="str">
        <f>IF('Reported Performance Table'!D1271="","",IF(J1271="LUNA_CCT",VLOOKUP('Reported Performance Table'!D1271,'Master List'!$B$45:$E$143,4,FALSE),"Reported_BUG"))</f>
        <v/>
      </c>
      <c r="L1271" t="str">
        <f>IF('Reported Performance Table'!D1271="","",IF(AND('Reported Performance Table'!$E1271="Yes",OR('Reported Performance Table'!$D1271='Master List'!$B$45,'Reported Performance Table'!$D1271='Master List'!$B$46,'Reported Performance Table'!$D1271='Master List'!$B$47,'Reported Performance Table'!$D1271='Master List'!$B$49,'Reported Performance Table'!$D1271='Master List'!$B$51,'Reported Performance Table'!$D1271='Master List'!$B$115,'Reported Performance Table'!$D1271='Master List'!$B$118,'Reported Performance Table'!$D1271='Master List'!$B$142)),"LUNA_Dimming","Dimming_Capability_and_Range"))</f>
        <v/>
      </c>
    </row>
    <row r="1272" spans="1:12" x14ac:dyDescent="0.3">
      <c r="A1272" s="49">
        <v>1279</v>
      </c>
      <c r="B1272" s="50"/>
      <c r="D1272" s="21" t="e">
        <f>VLOOKUP('Reported Performance Table'!C1272,'Master List'!$B$22:$C$41,2,FALSE)</f>
        <v>#N/A</v>
      </c>
      <c r="E1272" t="e">
        <f>VLOOKUP('Reported Performance Table'!D1272,'Master List'!$B$45:$C$143,2,FALSE)</f>
        <v>#N/A</v>
      </c>
      <c r="F1272" t="e">
        <f>VLOOKUP('Reported Performance Table'!C1272,'Master List'!$B$22:$D$42,3,FALSE)</f>
        <v>#N/A</v>
      </c>
      <c r="G1272" s="94" t="e">
        <f>VLOOKUP('Reported Performance Table'!B1272,'Master List'!$B$11:$D$19,3,FALSE)</f>
        <v>#N/A</v>
      </c>
      <c r="H1272" t="e">
        <f t="shared" si="19"/>
        <v>#N/A</v>
      </c>
      <c r="I1272" t="e">
        <f>IF(VLOOKUP('Reported Performance Table'!D1272,'Master List'!$B$45:$D$143,3,FALSE)="","No",VLOOKUP('Reported Performance Table'!D1272,'Master List'!$B$45:$D$143,3,FALSE))</f>
        <v>#N/A</v>
      </c>
      <c r="J1272" s="169" t="str">
        <f>IF('Reported Performance Table'!D1272="","",
  IF('Reported Performance Table'!E1272="Yes",
   IF('Reported Performance Table'!F1272="Premium","Premium_LUNA_CCT","LUNA_CCT"),
   IF('Reported Performance Table'!B1272="Outdoor Luminaires",
    IF(OR('Reported Performance Table'!D1272="Fuel Pump Canopy Luminaires",'Reported Performance Table'!D1272="Sports Lighting"),
     IF('Reported Performance Table'!F1272="Premium","Premium_Sports_and_Fuel_Pump_CCT", "Sports_and_Fuel_Pump_CCT"),
     IF('Reported Performance Table'!F1272="Premium","Premium_Outdoor_CCT","Outdoor_CCT")),
    IF('Reported Performance Table'!F1272="Premium","Premium_CCT","Reported_CCT"))))</f>
        <v/>
      </c>
      <c r="K1272" t="str">
        <f>IF('Reported Performance Table'!D1272="","",IF(J1272="LUNA_CCT",VLOOKUP('Reported Performance Table'!D1272,'Master List'!$B$45:$E$143,4,FALSE),"Reported_BUG"))</f>
        <v/>
      </c>
      <c r="L1272" t="str">
        <f>IF('Reported Performance Table'!D1272="","",IF(AND('Reported Performance Table'!$E1272="Yes",OR('Reported Performance Table'!$D1272='Master List'!$B$45,'Reported Performance Table'!$D1272='Master List'!$B$46,'Reported Performance Table'!$D1272='Master List'!$B$47,'Reported Performance Table'!$D1272='Master List'!$B$49,'Reported Performance Table'!$D1272='Master List'!$B$51,'Reported Performance Table'!$D1272='Master List'!$B$115,'Reported Performance Table'!$D1272='Master List'!$B$118,'Reported Performance Table'!$D1272='Master List'!$B$142)),"LUNA_Dimming","Dimming_Capability_and_Range"))</f>
        <v/>
      </c>
    </row>
    <row r="1273" spans="1:12" x14ac:dyDescent="0.3">
      <c r="A1273" s="49">
        <v>1280</v>
      </c>
      <c r="B1273" s="50"/>
      <c r="D1273" s="21" t="e">
        <f>VLOOKUP('Reported Performance Table'!C1273,'Master List'!$B$22:$C$41,2,FALSE)</f>
        <v>#N/A</v>
      </c>
      <c r="E1273" t="e">
        <f>VLOOKUP('Reported Performance Table'!D1273,'Master List'!$B$45:$C$143,2,FALSE)</f>
        <v>#N/A</v>
      </c>
      <c r="F1273" t="e">
        <f>VLOOKUP('Reported Performance Table'!C1273,'Master List'!$B$22:$D$42,3,FALSE)</f>
        <v>#N/A</v>
      </c>
      <c r="G1273" s="94" t="e">
        <f>VLOOKUP('Reported Performance Table'!B1273,'Master List'!$B$11:$D$19,3,FALSE)</f>
        <v>#N/A</v>
      </c>
      <c r="H1273" t="e">
        <f t="shared" si="19"/>
        <v>#N/A</v>
      </c>
      <c r="I1273" t="e">
        <f>IF(VLOOKUP('Reported Performance Table'!D1273,'Master List'!$B$45:$D$143,3,FALSE)="","No",VLOOKUP('Reported Performance Table'!D1273,'Master List'!$B$45:$D$143,3,FALSE))</f>
        <v>#N/A</v>
      </c>
      <c r="J1273" s="169" t="str">
        <f>IF('Reported Performance Table'!D1273="","",
  IF('Reported Performance Table'!E1273="Yes",
   IF('Reported Performance Table'!F1273="Premium","Premium_LUNA_CCT","LUNA_CCT"),
   IF('Reported Performance Table'!B1273="Outdoor Luminaires",
    IF(OR('Reported Performance Table'!D1273="Fuel Pump Canopy Luminaires",'Reported Performance Table'!D1273="Sports Lighting"),
     IF('Reported Performance Table'!F1273="Premium","Premium_Sports_and_Fuel_Pump_CCT", "Sports_and_Fuel_Pump_CCT"),
     IF('Reported Performance Table'!F1273="Premium","Premium_Outdoor_CCT","Outdoor_CCT")),
    IF('Reported Performance Table'!F1273="Premium","Premium_CCT","Reported_CCT"))))</f>
        <v/>
      </c>
      <c r="K1273" t="str">
        <f>IF('Reported Performance Table'!D1273="","",IF(J1273="LUNA_CCT",VLOOKUP('Reported Performance Table'!D1273,'Master List'!$B$45:$E$143,4,FALSE),"Reported_BUG"))</f>
        <v/>
      </c>
      <c r="L1273" t="str">
        <f>IF('Reported Performance Table'!D1273="","",IF(AND('Reported Performance Table'!$E1273="Yes",OR('Reported Performance Table'!$D1273='Master List'!$B$45,'Reported Performance Table'!$D1273='Master List'!$B$46,'Reported Performance Table'!$D1273='Master List'!$B$47,'Reported Performance Table'!$D1273='Master List'!$B$49,'Reported Performance Table'!$D1273='Master List'!$B$51,'Reported Performance Table'!$D1273='Master List'!$B$115,'Reported Performance Table'!$D1273='Master List'!$B$118,'Reported Performance Table'!$D1273='Master List'!$B$142)),"LUNA_Dimming","Dimming_Capability_and_Range"))</f>
        <v/>
      </c>
    </row>
    <row r="1274" spans="1:12" x14ac:dyDescent="0.3">
      <c r="A1274" s="49">
        <v>1281</v>
      </c>
      <c r="B1274" s="50"/>
      <c r="D1274" s="21" t="e">
        <f>VLOOKUP('Reported Performance Table'!C1274,'Master List'!$B$22:$C$41,2,FALSE)</f>
        <v>#N/A</v>
      </c>
      <c r="E1274" t="e">
        <f>VLOOKUP('Reported Performance Table'!D1274,'Master List'!$B$45:$C$143,2,FALSE)</f>
        <v>#N/A</v>
      </c>
      <c r="F1274" t="e">
        <f>VLOOKUP('Reported Performance Table'!C1274,'Master List'!$B$22:$D$42,3,FALSE)</f>
        <v>#N/A</v>
      </c>
      <c r="G1274" s="94" t="e">
        <f>VLOOKUP('Reported Performance Table'!B1274,'Master List'!$B$11:$D$19,3,FALSE)</f>
        <v>#N/A</v>
      </c>
      <c r="H1274" t="e">
        <f t="shared" si="19"/>
        <v>#N/A</v>
      </c>
      <c r="I1274" t="e">
        <f>IF(VLOOKUP('Reported Performance Table'!D1274,'Master List'!$B$45:$D$143,3,FALSE)="","No",VLOOKUP('Reported Performance Table'!D1274,'Master List'!$B$45:$D$143,3,FALSE))</f>
        <v>#N/A</v>
      </c>
      <c r="J1274" s="169" t="str">
        <f>IF('Reported Performance Table'!D1274="","",
  IF('Reported Performance Table'!E1274="Yes",
   IF('Reported Performance Table'!F1274="Premium","Premium_LUNA_CCT","LUNA_CCT"),
   IF('Reported Performance Table'!B1274="Outdoor Luminaires",
    IF(OR('Reported Performance Table'!D1274="Fuel Pump Canopy Luminaires",'Reported Performance Table'!D1274="Sports Lighting"),
     IF('Reported Performance Table'!F1274="Premium","Premium_Sports_and_Fuel_Pump_CCT", "Sports_and_Fuel_Pump_CCT"),
     IF('Reported Performance Table'!F1274="Premium","Premium_Outdoor_CCT","Outdoor_CCT")),
    IF('Reported Performance Table'!F1274="Premium","Premium_CCT","Reported_CCT"))))</f>
        <v/>
      </c>
      <c r="K1274" t="str">
        <f>IF('Reported Performance Table'!D1274="","",IF(J1274="LUNA_CCT",VLOOKUP('Reported Performance Table'!D1274,'Master List'!$B$45:$E$143,4,FALSE),"Reported_BUG"))</f>
        <v/>
      </c>
      <c r="L1274" t="str">
        <f>IF('Reported Performance Table'!D1274="","",IF(AND('Reported Performance Table'!$E1274="Yes",OR('Reported Performance Table'!$D1274='Master List'!$B$45,'Reported Performance Table'!$D1274='Master List'!$B$46,'Reported Performance Table'!$D1274='Master List'!$B$47,'Reported Performance Table'!$D1274='Master List'!$B$49,'Reported Performance Table'!$D1274='Master List'!$B$51,'Reported Performance Table'!$D1274='Master List'!$B$115,'Reported Performance Table'!$D1274='Master List'!$B$118,'Reported Performance Table'!$D1274='Master List'!$B$142)),"LUNA_Dimming","Dimming_Capability_and_Range"))</f>
        <v/>
      </c>
    </row>
    <row r="1275" spans="1:12" x14ac:dyDescent="0.3">
      <c r="A1275" s="49">
        <v>1282</v>
      </c>
      <c r="B1275" s="50"/>
      <c r="D1275" s="21" t="e">
        <f>VLOOKUP('Reported Performance Table'!C1275,'Master List'!$B$22:$C$41,2,FALSE)</f>
        <v>#N/A</v>
      </c>
      <c r="E1275" t="e">
        <f>VLOOKUP('Reported Performance Table'!D1275,'Master List'!$B$45:$C$143,2,FALSE)</f>
        <v>#N/A</v>
      </c>
      <c r="F1275" t="e">
        <f>VLOOKUP('Reported Performance Table'!C1275,'Master List'!$B$22:$D$42,3,FALSE)</f>
        <v>#N/A</v>
      </c>
      <c r="G1275" s="94" t="e">
        <f>VLOOKUP('Reported Performance Table'!B1275,'Master List'!$B$11:$D$19,3,FALSE)</f>
        <v>#N/A</v>
      </c>
      <c r="H1275" t="e">
        <f t="shared" si="19"/>
        <v>#N/A</v>
      </c>
      <c r="I1275" t="e">
        <f>IF(VLOOKUP('Reported Performance Table'!D1275,'Master List'!$B$45:$D$143,3,FALSE)="","No",VLOOKUP('Reported Performance Table'!D1275,'Master List'!$B$45:$D$143,3,FALSE))</f>
        <v>#N/A</v>
      </c>
      <c r="J1275" s="169" t="str">
        <f>IF('Reported Performance Table'!D1275="","",
  IF('Reported Performance Table'!E1275="Yes",
   IF('Reported Performance Table'!F1275="Premium","Premium_LUNA_CCT","LUNA_CCT"),
   IF('Reported Performance Table'!B1275="Outdoor Luminaires",
    IF(OR('Reported Performance Table'!D1275="Fuel Pump Canopy Luminaires",'Reported Performance Table'!D1275="Sports Lighting"),
     IF('Reported Performance Table'!F1275="Premium","Premium_Sports_and_Fuel_Pump_CCT", "Sports_and_Fuel_Pump_CCT"),
     IF('Reported Performance Table'!F1275="Premium","Premium_Outdoor_CCT","Outdoor_CCT")),
    IF('Reported Performance Table'!F1275="Premium","Premium_CCT","Reported_CCT"))))</f>
        <v/>
      </c>
      <c r="K1275" t="str">
        <f>IF('Reported Performance Table'!D1275="","",IF(J1275="LUNA_CCT",VLOOKUP('Reported Performance Table'!D1275,'Master List'!$B$45:$E$143,4,FALSE),"Reported_BUG"))</f>
        <v/>
      </c>
      <c r="L1275" t="str">
        <f>IF('Reported Performance Table'!D1275="","",IF(AND('Reported Performance Table'!$E1275="Yes",OR('Reported Performance Table'!$D1275='Master List'!$B$45,'Reported Performance Table'!$D1275='Master List'!$B$46,'Reported Performance Table'!$D1275='Master List'!$B$47,'Reported Performance Table'!$D1275='Master List'!$B$49,'Reported Performance Table'!$D1275='Master List'!$B$51,'Reported Performance Table'!$D1275='Master List'!$B$115,'Reported Performance Table'!$D1275='Master List'!$B$118,'Reported Performance Table'!$D1275='Master List'!$B$142)),"LUNA_Dimming","Dimming_Capability_and_Range"))</f>
        <v/>
      </c>
    </row>
    <row r="1276" spans="1:12" x14ac:dyDescent="0.3">
      <c r="A1276" s="49">
        <v>1283</v>
      </c>
      <c r="B1276" s="50"/>
      <c r="D1276" s="21" t="e">
        <f>VLOOKUP('Reported Performance Table'!C1276,'Master List'!$B$22:$C$41,2,FALSE)</f>
        <v>#N/A</v>
      </c>
      <c r="E1276" t="e">
        <f>VLOOKUP('Reported Performance Table'!D1276,'Master List'!$B$45:$C$143,2,FALSE)</f>
        <v>#N/A</v>
      </c>
      <c r="F1276" t="e">
        <f>VLOOKUP('Reported Performance Table'!C1276,'Master List'!$B$22:$D$42,3,FALSE)</f>
        <v>#N/A</v>
      </c>
      <c r="G1276" s="94" t="e">
        <f>VLOOKUP('Reported Performance Table'!B1276,'Master List'!$B$11:$D$19,3,FALSE)</f>
        <v>#N/A</v>
      </c>
      <c r="H1276" t="e">
        <f t="shared" si="19"/>
        <v>#N/A</v>
      </c>
      <c r="I1276" t="e">
        <f>IF(VLOOKUP('Reported Performance Table'!D1276,'Master List'!$B$45:$D$143,3,FALSE)="","No",VLOOKUP('Reported Performance Table'!D1276,'Master List'!$B$45:$D$143,3,FALSE))</f>
        <v>#N/A</v>
      </c>
      <c r="J1276" s="169" t="str">
        <f>IF('Reported Performance Table'!D1276="","",
  IF('Reported Performance Table'!E1276="Yes",
   IF('Reported Performance Table'!F1276="Premium","Premium_LUNA_CCT","LUNA_CCT"),
   IF('Reported Performance Table'!B1276="Outdoor Luminaires",
    IF(OR('Reported Performance Table'!D1276="Fuel Pump Canopy Luminaires",'Reported Performance Table'!D1276="Sports Lighting"),
     IF('Reported Performance Table'!F1276="Premium","Premium_Sports_and_Fuel_Pump_CCT", "Sports_and_Fuel_Pump_CCT"),
     IF('Reported Performance Table'!F1276="Premium","Premium_Outdoor_CCT","Outdoor_CCT")),
    IF('Reported Performance Table'!F1276="Premium","Premium_CCT","Reported_CCT"))))</f>
        <v/>
      </c>
      <c r="K1276" t="str">
        <f>IF('Reported Performance Table'!D1276="","",IF(J1276="LUNA_CCT",VLOOKUP('Reported Performance Table'!D1276,'Master List'!$B$45:$E$143,4,FALSE),"Reported_BUG"))</f>
        <v/>
      </c>
      <c r="L1276" t="str">
        <f>IF('Reported Performance Table'!D1276="","",IF(AND('Reported Performance Table'!$E1276="Yes",OR('Reported Performance Table'!$D1276='Master List'!$B$45,'Reported Performance Table'!$D1276='Master List'!$B$46,'Reported Performance Table'!$D1276='Master List'!$B$47,'Reported Performance Table'!$D1276='Master List'!$B$49,'Reported Performance Table'!$D1276='Master List'!$B$51,'Reported Performance Table'!$D1276='Master List'!$B$115,'Reported Performance Table'!$D1276='Master List'!$B$118,'Reported Performance Table'!$D1276='Master List'!$B$142)),"LUNA_Dimming","Dimming_Capability_and_Range"))</f>
        <v/>
      </c>
    </row>
    <row r="1277" spans="1:12" x14ac:dyDescent="0.3">
      <c r="A1277" s="49">
        <v>1284</v>
      </c>
      <c r="B1277" s="50"/>
      <c r="D1277" s="21" t="e">
        <f>VLOOKUP('Reported Performance Table'!C1277,'Master List'!$B$22:$C$41,2,FALSE)</f>
        <v>#N/A</v>
      </c>
      <c r="E1277" t="e">
        <f>VLOOKUP('Reported Performance Table'!D1277,'Master List'!$B$45:$C$143,2,FALSE)</f>
        <v>#N/A</v>
      </c>
      <c r="F1277" t="e">
        <f>VLOOKUP('Reported Performance Table'!C1277,'Master List'!$B$22:$D$42,3,FALSE)</f>
        <v>#N/A</v>
      </c>
      <c r="G1277" s="94" t="e">
        <f>VLOOKUP('Reported Performance Table'!B1277,'Master List'!$B$11:$D$19,3,FALSE)</f>
        <v>#N/A</v>
      </c>
      <c r="H1277" t="e">
        <f t="shared" si="19"/>
        <v>#N/A</v>
      </c>
      <c r="I1277" t="e">
        <f>IF(VLOOKUP('Reported Performance Table'!D1277,'Master List'!$B$45:$D$143,3,FALSE)="","No",VLOOKUP('Reported Performance Table'!D1277,'Master List'!$B$45:$D$143,3,FALSE))</f>
        <v>#N/A</v>
      </c>
      <c r="J1277" s="169" t="str">
        <f>IF('Reported Performance Table'!D1277="","",
  IF('Reported Performance Table'!E1277="Yes",
   IF('Reported Performance Table'!F1277="Premium","Premium_LUNA_CCT","LUNA_CCT"),
   IF('Reported Performance Table'!B1277="Outdoor Luminaires",
    IF(OR('Reported Performance Table'!D1277="Fuel Pump Canopy Luminaires",'Reported Performance Table'!D1277="Sports Lighting"),
     IF('Reported Performance Table'!F1277="Premium","Premium_Sports_and_Fuel_Pump_CCT", "Sports_and_Fuel_Pump_CCT"),
     IF('Reported Performance Table'!F1277="Premium","Premium_Outdoor_CCT","Outdoor_CCT")),
    IF('Reported Performance Table'!F1277="Premium","Premium_CCT","Reported_CCT"))))</f>
        <v/>
      </c>
      <c r="K1277" t="str">
        <f>IF('Reported Performance Table'!D1277="","",IF(J1277="LUNA_CCT",VLOOKUP('Reported Performance Table'!D1277,'Master List'!$B$45:$E$143,4,FALSE),"Reported_BUG"))</f>
        <v/>
      </c>
      <c r="L1277" t="str">
        <f>IF('Reported Performance Table'!D1277="","",IF(AND('Reported Performance Table'!$E1277="Yes",OR('Reported Performance Table'!$D1277='Master List'!$B$45,'Reported Performance Table'!$D1277='Master List'!$B$46,'Reported Performance Table'!$D1277='Master List'!$B$47,'Reported Performance Table'!$D1277='Master List'!$B$49,'Reported Performance Table'!$D1277='Master List'!$B$51,'Reported Performance Table'!$D1277='Master List'!$B$115,'Reported Performance Table'!$D1277='Master List'!$B$118,'Reported Performance Table'!$D1277='Master List'!$B$142)),"LUNA_Dimming","Dimming_Capability_and_Range"))</f>
        <v/>
      </c>
    </row>
    <row r="1278" spans="1:12" x14ac:dyDescent="0.3">
      <c r="A1278" s="49">
        <v>1285</v>
      </c>
      <c r="B1278" s="50"/>
      <c r="D1278" s="21" t="e">
        <f>VLOOKUP('Reported Performance Table'!C1278,'Master List'!$B$22:$C$41,2,FALSE)</f>
        <v>#N/A</v>
      </c>
      <c r="E1278" t="e">
        <f>VLOOKUP('Reported Performance Table'!D1278,'Master List'!$B$45:$C$143,2,FALSE)</f>
        <v>#N/A</v>
      </c>
      <c r="F1278" t="e">
        <f>VLOOKUP('Reported Performance Table'!C1278,'Master List'!$B$22:$D$42,3,FALSE)</f>
        <v>#N/A</v>
      </c>
      <c r="G1278" s="94" t="e">
        <f>VLOOKUP('Reported Performance Table'!B1278,'Master List'!$B$11:$D$19,3,FALSE)</f>
        <v>#N/A</v>
      </c>
      <c r="H1278" t="e">
        <f t="shared" si="19"/>
        <v>#N/A</v>
      </c>
      <c r="I1278" t="e">
        <f>IF(VLOOKUP('Reported Performance Table'!D1278,'Master List'!$B$45:$D$143,3,FALSE)="","No",VLOOKUP('Reported Performance Table'!D1278,'Master List'!$B$45:$D$143,3,FALSE))</f>
        <v>#N/A</v>
      </c>
      <c r="J1278" s="169" t="str">
        <f>IF('Reported Performance Table'!D1278="","",
  IF('Reported Performance Table'!E1278="Yes",
   IF('Reported Performance Table'!F1278="Premium","Premium_LUNA_CCT","LUNA_CCT"),
   IF('Reported Performance Table'!B1278="Outdoor Luminaires",
    IF(OR('Reported Performance Table'!D1278="Fuel Pump Canopy Luminaires",'Reported Performance Table'!D1278="Sports Lighting"),
     IF('Reported Performance Table'!F1278="Premium","Premium_Sports_and_Fuel_Pump_CCT", "Sports_and_Fuel_Pump_CCT"),
     IF('Reported Performance Table'!F1278="Premium","Premium_Outdoor_CCT","Outdoor_CCT")),
    IF('Reported Performance Table'!F1278="Premium","Premium_CCT","Reported_CCT"))))</f>
        <v/>
      </c>
      <c r="K1278" t="str">
        <f>IF('Reported Performance Table'!D1278="","",IF(J1278="LUNA_CCT",VLOOKUP('Reported Performance Table'!D1278,'Master List'!$B$45:$E$143,4,FALSE),"Reported_BUG"))</f>
        <v/>
      </c>
      <c r="L1278" t="str">
        <f>IF('Reported Performance Table'!D1278="","",IF(AND('Reported Performance Table'!$E1278="Yes",OR('Reported Performance Table'!$D1278='Master List'!$B$45,'Reported Performance Table'!$D1278='Master List'!$B$46,'Reported Performance Table'!$D1278='Master List'!$B$47,'Reported Performance Table'!$D1278='Master List'!$B$49,'Reported Performance Table'!$D1278='Master List'!$B$51,'Reported Performance Table'!$D1278='Master List'!$B$115,'Reported Performance Table'!$D1278='Master List'!$B$118,'Reported Performance Table'!$D1278='Master List'!$B$142)),"LUNA_Dimming","Dimming_Capability_and_Range"))</f>
        <v/>
      </c>
    </row>
    <row r="1279" spans="1:12" x14ac:dyDescent="0.3">
      <c r="A1279" s="49">
        <v>1286</v>
      </c>
      <c r="B1279" s="50"/>
      <c r="D1279" s="21" t="e">
        <f>VLOOKUP('Reported Performance Table'!C1279,'Master List'!$B$22:$C$41,2,FALSE)</f>
        <v>#N/A</v>
      </c>
      <c r="E1279" t="e">
        <f>VLOOKUP('Reported Performance Table'!D1279,'Master List'!$B$45:$C$143,2,FALSE)</f>
        <v>#N/A</v>
      </c>
      <c r="F1279" t="e">
        <f>VLOOKUP('Reported Performance Table'!C1279,'Master List'!$B$22:$D$42,3,FALSE)</f>
        <v>#N/A</v>
      </c>
      <c r="G1279" s="94" t="e">
        <f>VLOOKUP('Reported Performance Table'!B1279,'Master List'!$B$11:$D$19,3,FALSE)</f>
        <v>#N/A</v>
      </c>
      <c r="H1279" t="e">
        <f t="shared" si="19"/>
        <v>#N/A</v>
      </c>
      <c r="I1279" t="e">
        <f>IF(VLOOKUP('Reported Performance Table'!D1279,'Master List'!$B$45:$D$143,3,FALSE)="","No",VLOOKUP('Reported Performance Table'!D1279,'Master List'!$B$45:$D$143,3,FALSE))</f>
        <v>#N/A</v>
      </c>
      <c r="J1279" s="169" t="str">
        <f>IF('Reported Performance Table'!D1279="","",
  IF('Reported Performance Table'!E1279="Yes",
   IF('Reported Performance Table'!F1279="Premium","Premium_LUNA_CCT","LUNA_CCT"),
   IF('Reported Performance Table'!B1279="Outdoor Luminaires",
    IF(OR('Reported Performance Table'!D1279="Fuel Pump Canopy Luminaires",'Reported Performance Table'!D1279="Sports Lighting"),
     IF('Reported Performance Table'!F1279="Premium","Premium_Sports_and_Fuel_Pump_CCT", "Sports_and_Fuel_Pump_CCT"),
     IF('Reported Performance Table'!F1279="Premium","Premium_Outdoor_CCT","Outdoor_CCT")),
    IF('Reported Performance Table'!F1279="Premium","Premium_CCT","Reported_CCT"))))</f>
        <v/>
      </c>
      <c r="K1279" t="str">
        <f>IF('Reported Performance Table'!D1279="","",IF(J1279="LUNA_CCT",VLOOKUP('Reported Performance Table'!D1279,'Master List'!$B$45:$E$143,4,FALSE),"Reported_BUG"))</f>
        <v/>
      </c>
      <c r="L1279" t="str">
        <f>IF('Reported Performance Table'!D1279="","",IF(AND('Reported Performance Table'!$E1279="Yes",OR('Reported Performance Table'!$D1279='Master List'!$B$45,'Reported Performance Table'!$D1279='Master List'!$B$46,'Reported Performance Table'!$D1279='Master List'!$B$47,'Reported Performance Table'!$D1279='Master List'!$B$49,'Reported Performance Table'!$D1279='Master List'!$B$51,'Reported Performance Table'!$D1279='Master List'!$B$115,'Reported Performance Table'!$D1279='Master List'!$B$118,'Reported Performance Table'!$D1279='Master List'!$B$142)),"LUNA_Dimming","Dimming_Capability_and_Range"))</f>
        <v/>
      </c>
    </row>
    <row r="1280" spans="1:12" x14ac:dyDescent="0.3">
      <c r="A1280" s="49">
        <v>1287</v>
      </c>
      <c r="B1280" s="50"/>
      <c r="D1280" s="21" t="e">
        <f>VLOOKUP('Reported Performance Table'!C1280,'Master List'!$B$22:$C$41,2,FALSE)</f>
        <v>#N/A</v>
      </c>
      <c r="E1280" t="e">
        <f>VLOOKUP('Reported Performance Table'!D1280,'Master List'!$B$45:$C$143,2,FALSE)</f>
        <v>#N/A</v>
      </c>
      <c r="F1280" t="e">
        <f>VLOOKUP('Reported Performance Table'!C1280,'Master List'!$B$22:$D$42,3,FALSE)</f>
        <v>#N/A</v>
      </c>
      <c r="G1280" s="94" t="e">
        <f>VLOOKUP('Reported Performance Table'!B1280,'Master List'!$B$11:$D$19,3,FALSE)</f>
        <v>#N/A</v>
      </c>
      <c r="H1280" t="e">
        <f t="shared" si="19"/>
        <v>#N/A</v>
      </c>
      <c r="I1280" t="e">
        <f>IF(VLOOKUP('Reported Performance Table'!D1280,'Master List'!$B$45:$D$143,3,FALSE)="","No",VLOOKUP('Reported Performance Table'!D1280,'Master List'!$B$45:$D$143,3,FALSE))</f>
        <v>#N/A</v>
      </c>
      <c r="J1280" s="169" t="str">
        <f>IF('Reported Performance Table'!D1280="","",
  IF('Reported Performance Table'!E1280="Yes",
   IF('Reported Performance Table'!F1280="Premium","Premium_LUNA_CCT","LUNA_CCT"),
   IF('Reported Performance Table'!B1280="Outdoor Luminaires",
    IF(OR('Reported Performance Table'!D1280="Fuel Pump Canopy Luminaires",'Reported Performance Table'!D1280="Sports Lighting"),
     IF('Reported Performance Table'!F1280="Premium","Premium_Sports_and_Fuel_Pump_CCT", "Sports_and_Fuel_Pump_CCT"),
     IF('Reported Performance Table'!F1280="Premium","Premium_Outdoor_CCT","Outdoor_CCT")),
    IF('Reported Performance Table'!F1280="Premium","Premium_CCT","Reported_CCT"))))</f>
        <v/>
      </c>
      <c r="K1280" t="str">
        <f>IF('Reported Performance Table'!D1280="","",IF(J1280="LUNA_CCT",VLOOKUP('Reported Performance Table'!D1280,'Master List'!$B$45:$E$143,4,FALSE),"Reported_BUG"))</f>
        <v/>
      </c>
      <c r="L1280" t="str">
        <f>IF('Reported Performance Table'!D1280="","",IF(AND('Reported Performance Table'!$E1280="Yes",OR('Reported Performance Table'!$D1280='Master List'!$B$45,'Reported Performance Table'!$D1280='Master List'!$B$46,'Reported Performance Table'!$D1280='Master List'!$B$47,'Reported Performance Table'!$D1280='Master List'!$B$49,'Reported Performance Table'!$D1280='Master List'!$B$51,'Reported Performance Table'!$D1280='Master List'!$B$115,'Reported Performance Table'!$D1280='Master List'!$B$118,'Reported Performance Table'!$D1280='Master List'!$B$142)),"LUNA_Dimming","Dimming_Capability_and_Range"))</f>
        <v/>
      </c>
    </row>
    <row r="1281" spans="1:12" x14ac:dyDescent="0.3">
      <c r="A1281" s="49">
        <v>1288</v>
      </c>
      <c r="B1281" s="50"/>
      <c r="D1281" s="21" t="e">
        <f>VLOOKUP('Reported Performance Table'!C1281,'Master List'!$B$22:$C$41,2,FALSE)</f>
        <v>#N/A</v>
      </c>
      <c r="E1281" t="e">
        <f>VLOOKUP('Reported Performance Table'!D1281,'Master List'!$B$45:$C$143,2,FALSE)</f>
        <v>#N/A</v>
      </c>
      <c r="F1281" t="e">
        <f>VLOOKUP('Reported Performance Table'!C1281,'Master List'!$B$22:$D$42,3,FALSE)</f>
        <v>#N/A</v>
      </c>
      <c r="G1281" s="94" t="e">
        <f>VLOOKUP('Reported Performance Table'!B1281,'Master List'!$B$11:$D$19,3,FALSE)</f>
        <v>#N/A</v>
      </c>
      <c r="H1281" t="e">
        <f t="shared" si="19"/>
        <v>#N/A</v>
      </c>
      <c r="I1281" t="e">
        <f>IF(VLOOKUP('Reported Performance Table'!D1281,'Master List'!$B$45:$D$143,3,FALSE)="","No",VLOOKUP('Reported Performance Table'!D1281,'Master List'!$B$45:$D$143,3,FALSE))</f>
        <v>#N/A</v>
      </c>
      <c r="J1281" s="169" t="str">
        <f>IF('Reported Performance Table'!D1281="","",
  IF('Reported Performance Table'!E1281="Yes",
   IF('Reported Performance Table'!F1281="Premium","Premium_LUNA_CCT","LUNA_CCT"),
   IF('Reported Performance Table'!B1281="Outdoor Luminaires",
    IF(OR('Reported Performance Table'!D1281="Fuel Pump Canopy Luminaires",'Reported Performance Table'!D1281="Sports Lighting"),
     IF('Reported Performance Table'!F1281="Premium","Premium_Sports_and_Fuel_Pump_CCT", "Sports_and_Fuel_Pump_CCT"),
     IF('Reported Performance Table'!F1281="Premium","Premium_Outdoor_CCT","Outdoor_CCT")),
    IF('Reported Performance Table'!F1281="Premium","Premium_CCT","Reported_CCT"))))</f>
        <v/>
      </c>
      <c r="K1281" t="str">
        <f>IF('Reported Performance Table'!D1281="","",IF(J1281="LUNA_CCT",VLOOKUP('Reported Performance Table'!D1281,'Master List'!$B$45:$E$143,4,FALSE),"Reported_BUG"))</f>
        <v/>
      </c>
      <c r="L1281" t="str">
        <f>IF('Reported Performance Table'!D1281="","",IF(AND('Reported Performance Table'!$E1281="Yes",OR('Reported Performance Table'!$D1281='Master List'!$B$45,'Reported Performance Table'!$D1281='Master List'!$B$46,'Reported Performance Table'!$D1281='Master List'!$B$47,'Reported Performance Table'!$D1281='Master List'!$B$49,'Reported Performance Table'!$D1281='Master List'!$B$51,'Reported Performance Table'!$D1281='Master List'!$B$115,'Reported Performance Table'!$D1281='Master List'!$B$118,'Reported Performance Table'!$D1281='Master List'!$B$142)),"LUNA_Dimming","Dimming_Capability_and_Range"))</f>
        <v/>
      </c>
    </row>
    <row r="1282" spans="1:12" x14ac:dyDescent="0.3">
      <c r="A1282" s="49">
        <v>1289</v>
      </c>
      <c r="B1282" s="50"/>
      <c r="D1282" s="21" t="e">
        <f>VLOOKUP('Reported Performance Table'!C1282,'Master List'!$B$22:$C$41,2,FALSE)</f>
        <v>#N/A</v>
      </c>
      <c r="E1282" t="e">
        <f>VLOOKUP('Reported Performance Table'!D1282,'Master List'!$B$45:$C$143,2,FALSE)</f>
        <v>#N/A</v>
      </c>
      <c r="F1282" t="e">
        <f>VLOOKUP('Reported Performance Table'!C1282,'Master List'!$B$22:$D$42,3,FALSE)</f>
        <v>#N/A</v>
      </c>
      <c r="G1282" s="94" t="e">
        <f>VLOOKUP('Reported Performance Table'!B1282,'Master List'!$B$11:$D$19,3,FALSE)</f>
        <v>#N/A</v>
      </c>
      <c r="H1282" t="e">
        <f t="shared" si="19"/>
        <v>#N/A</v>
      </c>
      <c r="I1282" t="e">
        <f>IF(VLOOKUP('Reported Performance Table'!D1282,'Master List'!$B$45:$D$143,3,FALSE)="","No",VLOOKUP('Reported Performance Table'!D1282,'Master List'!$B$45:$D$143,3,FALSE))</f>
        <v>#N/A</v>
      </c>
      <c r="J1282" s="169" t="str">
        <f>IF('Reported Performance Table'!D1282="","",
  IF('Reported Performance Table'!E1282="Yes",
   IF('Reported Performance Table'!F1282="Premium","Premium_LUNA_CCT","LUNA_CCT"),
   IF('Reported Performance Table'!B1282="Outdoor Luminaires",
    IF(OR('Reported Performance Table'!D1282="Fuel Pump Canopy Luminaires",'Reported Performance Table'!D1282="Sports Lighting"),
     IF('Reported Performance Table'!F1282="Premium","Premium_Sports_and_Fuel_Pump_CCT", "Sports_and_Fuel_Pump_CCT"),
     IF('Reported Performance Table'!F1282="Premium","Premium_Outdoor_CCT","Outdoor_CCT")),
    IF('Reported Performance Table'!F1282="Premium","Premium_CCT","Reported_CCT"))))</f>
        <v/>
      </c>
      <c r="K1282" t="str">
        <f>IF('Reported Performance Table'!D1282="","",IF(J1282="LUNA_CCT",VLOOKUP('Reported Performance Table'!D1282,'Master List'!$B$45:$E$143,4,FALSE),"Reported_BUG"))</f>
        <v/>
      </c>
      <c r="L1282" t="str">
        <f>IF('Reported Performance Table'!D1282="","",IF(AND('Reported Performance Table'!$E1282="Yes",OR('Reported Performance Table'!$D1282='Master List'!$B$45,'Reported Performance Table'!$D1282='Master List'!$B$46,'Reported Performance Table'!$D1282='Master List'!$B$47,'Reported Performance Table'!$D1282='Master List'!$B$49,'Reported Performance Table'!$D1282='Master List'!$B$51,'Reported Performance Table'!$D1282='Master List'!$B$115,'Reported Performance Table'!$D1282='Master List'!$B$118,'Reported Performance Table'!$D1282='Master List'!$B$142)),"LUNA_Dimming","Dimming_Capability_and_Range"))</f>
        <v/>
      </c>
    </row>
    <row r="1283" spans="1:12" x14ac:dyDescent="0.3">
      <c r="A1283" s="49">
        <v>1290</v>
      </c>
      <c r="B1283" s="50"/>
      <c r="D1283" s="21" t="e">
        <f>VLOOKUP('Reported Performance Table'!C1283,'Master List'!$B$22:$C$41,2,FALSE)</f>
        <v>#N/A</v>
      </c>
      <c r="E1283" t="e">
        <f>VLOOKUP('Reported Performance Table'!D1283,'Master List'!$B$45:$C$143,2,FALSE)</f>
        <v>#N/A</v>
      </c>
      <c r="F1283" t="e">
        <f>VLOOKUP('Reported Performance Table'!C1283,'Master List'!$B$22:$D$42,3,FALSE)</f>
        <v>#N/A</v>
      </c>
      <c r="G1283" s="94" t="e">
        <f>VLOOKUP('Reported Performance Table'!B1283,'Master List'!$B$11:$D$19,3,FALSE)</f>
        <v>#N/A</v>
      </c>
      <c r="H1283" t="e">
        <f t="shared" si="19"/>
        <v>#N/A</v>
      </c>
      <c r="I1283" t="e">
        <f>IF(VLOOKUP('Reported Performance Table'!D1283,'Master List'!$B$45:$D$143,3,FALSE)="","No",VLOOKUP('Reported Performance Table'!D1283,'Master List'!$B$45:$D$143,3,FALSE))</f>
        <v>#N/A</v>
      </c>
      <c r="J1283" s="169" t="str">
        <f>IF('Reported Performance Table'!D1283="","",
  IF('Reported Performance Table'!E1283="Yes",
   IF('Reported Performance Table'!F1283="Premium","Premium_LUNA_CCT","LUNA_CCT"),
   IF('Reported Performance Table'!B1283="Outdoor Luminaires",
    IF(OR('Reported Performance Table'!D1283="Fuel Pump Canopy Luminaires",'Reported Performance Table'!D1283="Sports Lighting"),
     IF('Reported Performance Table'!F1283="Premium","Premium_Sports_and_Fuel_Pump_CCT", "Sports_and_Fuel_Pump_CCT"),
     IF('Reported Performance Table'!F1283="Premium","Premium_Outdoor_CCT","Outdoor_CCT")),
    IF('Reported Performance Table'!F1283="Premium","Premium_CCT","Reported_CCT"))))</f>
        <v/>
      </c>
      <c r="K1283" t="str">
        <f>IF('Reported Performance Table'!D1283="","",IF(J1283="LUNA_CCT",VLOOKUP('Reported Performance Table'!D1283,'Master List'!$B$45:$E$143,4,FALSE),"Reported_BUG"))</f>
        <v/>
      </c>
      <c r="L1283" t="str">
        <f>IF('Reported Performance Table'!D1283="","",IF(AND('Reported Performance Table'!$E1283="Yes",OR('Reported Performance Table'!$D1283='Master List'!$B$45,'Reported Performance Table'!$D1283='Master List'!$B$46,'Reported Performance Table'!$D1283='Master List'!$B$47,'Reported Performance Table'!$D1283='Master List'!$B$49,'Reported Performance Table'!$D1283='Master List'!$B$51,'Reported Performance Table'!$D1283='Master List'!$B$115,'Reported Performance Table'!$D1283='Master List'!$B$118,'Reported Performance Table'!$D1283='Master List'!$B$142)),"LUNA_Dimming","Dimming_Capability_and_Range"))</f>
        <v/>
      </c>
    </row>
    <row r="1284" spans="1:12" x14ac:dyDescent="0.3">
      <c r="A1284" s="49">
        <v>1291</v>
      </c>
      <c r="B1284" s="50"/>
      <c r="D1284" s="21" t="e">
        <f>VLOOKUP('Reported Performance Table'!C1284,'Master List'!$B$22:$C$41,2,FALSE)</f>
        <v>#N/A</v>
      </c>
      <c r="E1284" t="e">
        <f>VLOOKUP('Reported Performance Table'!D1284,'Master List'!$B$45:$C$143,2,FALSE)</f>
        <v>#N/A</v>
      </c>
      <c r="F1284" t="e">
        <f>VLOOKUP('Reported Performance Table'!C1284,'Master List'!$B$22:$D$42,3,FALSE)</f>
        <v>#N/A</v>
      </c>
      <c r="G1284" s="94" t="e">
        <f>VLOOKUP('Reported Performance Table'!B1284,'Master List'!$B$11:$D$19,3,FALSE)</f>
        <v>#N/A</v>
      </c>
      <c r="H1284" t="e">
        <f t="shared" si="19"/>
        <v>#N/A</v>
      </c>
      <c r="I1284" t="e">
        <f>IF(VLOOKUP('Reported Performance Table'!D1284,'Master List'!$B$45:$D$143,3,FALSE)="","No",VLOOKUP('Reported Performance Table'!D1284,'Master List'!$B$45:$D$143,3,FALSE))</f>
        <v>#N/A</v>
      </c>
      <c r="J1284" s="169" t="str">
        <f>IF('Reported Performance Table'!D1284="","",
  IF('Reported Performance Table'!E1284="Yes",
   IF('Reported Performance Table'!F1284="Premium","Premium_LUNA_CCT","LUNA_CCT"),
   IF('Reported Performance Table'!B1284="Outdoor Luminaires",
    IF(OR('Reported Performance Table'!D1284="Fuel Pump Canopy Luminaires",'Reported Performance Table'!D1284="Sports Lighting"),
     IF('Reported Performance Table'!F1284="Premium","Premium_Sports_and_Fuel_Pump_CCT", "Sports_and_Fuel_Pump_CCT"),
     IF('Reported Performance Table'!F1284="Premium","Premium_Outdoor_CCT","Outdoor_CCT")),
    IF('Reported Performance Table'!F1284="Premium","Premium_CCT","Reported_CCT"))))</f>
        <v/>
      </c>
      <c r="K1284" t="str">
        <f>IF('Reported Performance Table'!D1284="","",IF(J1284="LUNA_CCT",VLOOKUP('Reported Performance Table'!D1284,'Master List'!$B$45:$E$143,4,FALSE),"Reported_BUG"))</f>
        <v/>
      </c>
      <c r="L1284" t="str">
        <f>IF('Reported Performance Table'!D1284="","",IF(AND('Reported Performance Table'!$E1284="Yes",OR('Reported Performance Table'!$D1284='Master List'!$B$45,'Reported Performance Table'!$D1284='Master List'!$B$46,'Reported Performance Table'!$D1284='Master List'!$B$47,'Reported Performance Table'!$D1284='Master List'!$B$49,'Reported Performance Table'!$D1284='Master List'!$B$51,'Reported Performance Table'!$D1284='Master List'!$B$115,'Reported Performance Table'!$D1284='Master List'!$B$118,'Reported Performance Table'!$D1284='Master List'!$B$142)),"LUNA_Dimming","Dimming_Capability_and_Range"))</f>
        <v/>
      </c>
    </row>
    <row r="1285" spans="1:12" x14ac:dyDescent="0.3">
      <c r="A1285" s="49">
        <v>1292</v>
      </c>
      <c r="B1285" s="50"/>
      <c r="D1285" s="21" t="e">
        <f>VLOOKUP('Reported Performance Table'!C1285,'Master List'!$B$22:$C$41,2,FALSE)</f>
        <v>#N/A</v>
      </c>
      <c r="E1285" t="e">
        <f>VLOOKUP('Reported Performance Table'!D1285,'Master List'!$B$45:$C$143,2,FALSE)</f>
        <v>#N/A</v>
      </c>
      <c r="F1285" t="e">
        <f>VLOOKUP('Reported Performance Table'!C1285,'Master List'!$B$22:$D$42,3,FALSE)</f>
        <v>#N/A</v>
      </c>
      <c r="G1285" s="94" t="e">
        <f>VLOOKUP('Reported Performance Table'!B1285,'Master List'!$B$11:$D$19,3,FALSE)</f>
        <v>#N/A</v>
      </c>
      <c r="H1285" t="e">
        <f t="shared" si="19"/>
        <v>#N/A</v>
      </c>
      <c r="I1285" t="e">
        <f>IF(VLOOKUP('Reported Performance Table'!D1285,'Master List'!$B$45:$D$143,3,FALSE)="","No",VLOOKUP('Reported Performance Table'!D1285,'Master List'!$B$45:$D$143,3,FALSE))</f>
        <v>#N/A</v>
      </c>
      <c r="J1285" s="169" t="str">
        <f>IF('Reported Performance Table'!D1285="","",
  IF('Reported Performance Table'!E1285="Yes",
   IF('Reported Performance Table'!F1285="Premium","Premium_LUNA_CCT","LUNA_CCT"),
   IF('Reported Performance Table'!B1285="Outdoor Luminaires",
    IF(OR('Reported Performance Table'!D1285="Fuel Pump Canopy Luminaires",'Reported Performance Table'!D1285="Sports Lighting"),
     IF('Reported Performance Table'!F1285="Premium","Premium_Sports_and_Fuel_Pump_CCT", "Sports_and_Fuel_Pump_CCT"),
     IF('Reported Performance Table'!F1285="Premium","Premium_Outdoor_CCT","Outdoor_CCT")),
    IF('Reported Performance Table'!F1285="Premium","Premium_CCT","Reported_CCT"))))</f>
        <v/>
      </c>
      <c r="K1285" t="str">
        <f>IF('Reported Performance Table'!D1285="","",IF(J1285="LUNA_CCT",VLOOKUP('Reported Performance Table'!D1285,'Master List'!$B$45:$E$143,4,FALSE),"Reported_BUG"))</f>
        <v/>
      </c>
      <c r="L1285" t="str">
        <f>IF('Reported Performance Table'!D1285="","",IF(AND('Reported Performance Table'!$E1285="Yes",OR('Reported Performance Table'!$D1285='Master List'!$B$45,'Reported Performance Table'!$D1285='Master List'!$B$46,'Reported Performance Table'!$D1285='Master List'!$B$47,'Reported Performance Table'!$D1285='Master List'!$B$49,'Reported Performance Table'!$D1285='Master List'!$B$51,'Reported Performance Table'!$D1285='Master List'!$B$115,'Reported Performance Table'!$D1285='Master List'!$B$118,'Reported Performance Table'!$D1285='Master List'!$B$142)),"LUNA_Dimming","Dimming_Capability_and_Range"))</f>
        <v/>
      </c>
    </row>
    <row r="1286" spans="1:12" x14ac:dyDescent="0.3">
      <c r="A1286" s="49">
        <v>1293</v>
      </c>
      <c r="B1286" s="50"/>
      <c r="D1286" s="21" t="e">
        <f>VLOOKUP('Reported Performance Table'!C1286,'Master List'!$B$22:$C$41,2,FALSE)</f>
        <v>#N/A</v>
      </c>
      <c r="E1286" t="e">
        <f>VLOOKUP('Reported Performance Table'!D1286,'Master List'!$B$45:$C$143,2,FALSE)</f>
        <v>#N/A</v>
      </c>
      <c r="F1286" t="e">
        <f>VLOOKUP('Reported Performance Table'!C1286,'Master List'!$B$22:$D$42,3,FALSE)</f>
        <v>#N/A</v>
      </c>
      <c r="G1286" s="94" t="e">
        <f>VLOOKUP('Reported Performance Table'!B1286,'Master List'!$B$11:$D$19,3,FALSE)</f>
        <v>#N/A</v>
      </c>
      <c r="H1286" t="e">
        <f t="shared" si="19"/>
        <v>#N/A</v>
      </c>
      <c r="I1286" t="e">
        <f>IF(VLOOKUP('Reported Performance Table'!D1286,'Master List'!$B$45:$D$143,3,FALSE)="","No",VLOOKUP('Reported Performance Table'!D1286,'Master List'!$B$45:$D$143,3,FALSE))</f>
        <v>#N/A</v>
      </c>
      <c r="J1286" s="169" t="str">
        <f>IF('Reported Performance Table'!D1286="","",
  IF('Reported Performance Table'!E1286="Yes",
   IF('Reported Performance Table'!F1286="Premium","Premium_LUNA_CCT","LUNA_CCT"),
   IF('Reported Performance Table'!B1286="Outdoor Luminaires",
    IF(OR('Reported Performance Table'!D1286="Fuel Pump Canopy Luminaires",'Reported Performance Table'!D1286="Sports Lighting"),
     IF('Reported Performance Table'!F1286="Premium","Premium_Sports_and_Fuel_Pump_CCT", "Sports_and_Fuel_Pump_CCT"),
     IF('Reported Performance Table'!F1286="Premium","Premium_Outdoor_CCT","Outdoor_CCT")),
    IF('Reported Performance Table'!F1286="Premium","Premium_CCT","Reported_CCT"))))</f>
        <v/>
      </c>
      <c r="K1286" t="str">
        <f>IF('Reported Performance Table'!D1286="","",IF(J1286="LUNA_CCT",VLOOKUP('Reported Performance Table'!D1286,'Master List'!$B$45:$E$143,4,FALSE),"Reported_BUG"))</f>
        <v/>
      </c>
      <c r="L1286" t="str">
        <f>IF('Reported Performance Table'!D1286="","",IF(AND('Reported Performance Table'!$E1286="Yes",OR('Reported Performance Table'!$D1286='Master List'!$B$45,'Reported Performance Table'!$D1286='Master List'!$B$46,'Reported Performance Table'!$D1286='Master List'!$B$47,'Reported Performance Table'!$D1286='Master List'!$B$49,'Reported Performance Table'!$D1286='Master List'!$B$51,'Reported Performance Table'!$D1286='Master List'!$B$115,'Reported Performance Table'!$D1286='Master List'!$B$118,'Reported Performance Table'!$D1286='Master List'!$B$142)),"LUNA_Dimming","Dimming_Capability_and_Range"))</f>
        <v/>
      </c>
    </row>
    <row r="1287" spans="1:12" x14ac:dyDescent="0.3">
      <c r="A1287" s="49">
        <v>1294</v>
      </c>
      <c r="B1287" s="50"/>
      <c r="D1287" s="21" t="e">
        <f>VLOOKUP('Reported Performance Table'!C1287,'Master List'!$B$22:$C$41,2,FALSE)</f>
        <v>#N/A</v>
      </c>
      <c r="E1287" t="e">
        <f>VLOOKUP('Reported Performance Table'!D1287,'Master List'!$B$45:$C$143,2,FALSE)</f>
        <v>#N/A</v>
      </c>
      <c r="F1287" t="e">
        <f>VLOOKUP('Reported Performance Table'!C1287,'Master List'!$B$22:$D$42,3,FALSE)</f>
        <v>#N/A</v>
      </c>
      <c r="G1287" s="94" t="e">
        <f>VLOOKUP('Reported Performance Table'!B1287,'Master List'!$B$11:$D$19,3,FALSE)</f>
        <v>#N/A</v>
      </c>
      <c r="H1287" t="e">
        <f t="shared" si="19"/>
        <v>#N/A</v>
      </c>
      <c r="I1287" t="e">
        <f>IF(VLOOKUP('Reported Performance Table'!D1287,'Master List'!$B$45:$D$143,3,FALSE)="","No",VLOOKUP('Reported Performance Table'!D1287,'Master List'!$B$45:$D$143,3,FALSE))</f>
        <v>#N/A</v>
      </c>
      <c r="J1287" s="169" t="str">
        <f>IF('Reported Performance Table'!D1287="","",
  IF('Reported Performance Table'!E1287="Yes",
   IF('Reported Performance Table'!F1287="Premium","Premium_LUNA_CCT","LUNA_CCT"),
   IF('Reported Performance Table'!B1287="Outdoor Luminaires",
    IF(OR('Reported Performance Table'!D1287="Fuel Pump Canopy Luminaires",'Reported Performance Table'!D1287="Sports Lighting"),
     IF('Reported Performance Table'!F1287="Premium","Premium_Sports_and_Fuel_Pump_CCT", "Sports_and_Fuel_Pump_CCT"),
     IF('Reported Performance Table'!F1287="Premium","Premium_Outdoor_CCT","Outdoor_CCT")),
    IF('Reported Performance Table'!F1287="Premium","Premium_CCT","Reported_CCT"))))</f>
        <v/>
      </c>
      <c r="K1287" t="str">
        <f>IF('Reported Performance Table'!D1287="","",IF(J1287="LUNA_CCT",VLOOKUP('Reported Performance Table'!D1287,'Master List'!$B$45:$E$143,4,FALSE),"Reported_BUG"))</f>
        <v/>
      </c>
      <c r="L1287" t="str">
        <f>IF('Reported Performance Table'!D1287="","",IF(AND('Reported Performance Table'!$E1287="Yes",OR('Reported Performance Table'!$D1287='Master List'!$B$45,'Reported Performance Table'!$D1287='Master List'!$B$46,'Reported Performance Table'!$D1287='Master List'!$B$47,'Reported Performance Table'!$D1287='Master List'!$B$49,'Reported Performance Table'!$D1287='Master List'!$B$51,'Reported Performance Table'!$D1287='Master List'!$B$115,'Reported Performance Table'!$D1287='Master List'!$B$118,'Reported Performance Table'!$D1287='Master List'!$B$142)),"LUNA_Dimming","Dimming_Capability_and_Range"))</f>
        <v/>
      </c>
    </row>
    <row r="1288" spans="1:12" x14ac:dyDescent="0.3">
      <c r="A1288" s="49">
        <v>1295</v>
      </c>
      <c r="B1288" s="50"/>
      <c r="D1288" s="21" t="e">
        <f>VLOOKUP('Reported Performance Table'!C1288,'Master List'!$B$22:$C$41,2,FALSE)</f>
        <v>#N/A</v>
      </c>
      <c r="E1288" t="e">
        <f>VLOOKUP('Reported Performance Table'!D1288,'Master List'!$B$45:$C$143,2,FALSE)</f>
        <v>#N/A</v>
      </c>
      <c r="F1288" t="e">
        <f>VLOOKUP('Reported Performance Table'!C1288,'Master List'!$B$22:$D$42,3,FALSE)</f>
        <v>#N/A</v>
      </c>
      <c r="G1288" s="94" t="e">
        <f>VLOOKUP('Reported Performance Table'!B1288,'Master List'!$B$11:$D$19,3,FALSE)</f>
        <v>#N/A</v>
      </c>
      <c r="H1288" t="e">
        <f t="shared" si="19"/>
        <v>#N/A</v>
      </c>
      <c r="I1288" t="e">
        <f>IF(VLOOKUP('Reported Performance Table'!D1288,'Master List'!$B$45:$D$143,3,FALSE)="","No",VLOOKUP('Reported Performance Table'!D1288,'Master List'!$B$45:$D$143,3,FALSE))</f>
        <v>#N/A</v>
      </c>
      <c r="J1288" s="169" t="str">
        <f>IF('Reported Performance Table'!D1288="","",
  IF('Reported Performance Table'!E1288="Yes",
   IF('Reported Performance Table'!F1288="Premium","Premium_LUNA_CCT","LUNA_CCT"),
   IF('Reported Performance Table'!B1288="Outdoor Luminaires",
    IF(OR('Reported Performance Table'!D1288="Fuel Pump Canopy Luminaires",'Reported Performance Table'!D1288="Sports Lighting"),
     IF('Reported Performance Table'!F1288="Premium","Premium_Sports_and_Fuel_Pump_CCT", "Sports_and_Fuel_Pump_CCT"),
     IF('Reported Performance Table'!F1288="Premium","Premium_Outdoor_CCT","Outdoor_CCT")),
    IF('Reported Performance Table'!F1288="Premium","Premium_CCT","Reported_CCT"))))</f>
        <v/>
      </c>
      <c r="K1288" t="str">
        <f>IF('Reported Performance Table'!D1288="","",IF(J1288="LUNA_CCT",VLOOKUP('Reported Performance Table'!D1288,'Master List'!$B$45:$E$143,4,FALSE),"Reported_BUG"))</f>
        <v/>
      </c>
      <c r="L1288" t="str">
        <f>IF('Reported Performance Table'!D1288="","",IF(AND('Reported Performance Table'!$E1288="Yes",OR('Reported Performance Table'!$D1288='Master List'!$B$45,'Reported Performance Table'!$D1288='Master List'!$B$46,'Reported Performance Table'!$D1288='Master List'!$B$47,'Reported Performance Table'!$D1288='Master List'!$B$49,'Reported Performance Table'!$D1288='Master List'!$B$51,'Reported Performance Table'!$D1288='Master List'!$B$115,'Reported Performance Table'!$D1288='Master List'!$B$118,'Reported Performance Table'!$D1288='Master List'!$B$142)),"LUNA_Dimming","Dimming_Capability_and_Range"))</f>
        <v/>
      </c>
    </row>
    <row r="1289" spans="1:12" x14ac:dyDescent="0.3">
      <c r="A1289" s="49">
        <v>1296</v>
      </c>
      <c r="B1289" s="50"/>
      <c r="D1289" s="21" t="e">
        <f>VLOOKUP('Reported Performance Table'!C1289,'Master List'!$B$22:$C$41,2,FALSE)</f>
        <v>#N/A</v>
      </c>
      <c r="E1289" t="e">
        <f>VLOOKUP('Reported Performance Table'!D1289,'Master List'!$B$45:$C$143,2,FALSE)</f>
        <v>#N/A</v>
      </c>
      <c r="F1289" t="e">
        <f>VLOOKUP('Reported Performance Table'!C1289,'Master List'!$B$22:$D$42,3,FALSE)</f>
        <v>#N/A</v>
      </c>
      <c r="G1289" s="94" t="e">
        <f>VLOOKUP('Reported Performance Table'!B1289,'Master List'!$B$11:$D$19,3,FALSE)</f>
        <v>#N/A</v>
      </c>
      <c r="H1289" t="e">
        <f t="shared" si="19"/>
        <v>#N/A</v>
      </c>
      <c r="I1289" t="e">
        <f>IF(VLOOKUP('Reported Performance Table'!D1289,'Master List'!$B$45:$D$143,3,FALSE)="","No",VLOOKUP('Reported Performance Table'!D1289,'Master List'!$B$45:$D$143,3,FALSE))</f>
        <v>#N/A</v>
      </c>
      <c r="J1289" s="169" t="str">
        <f>IF('Reported Performance Table'!D1289="","",
  IF('Reported Performance Table'!E1289="Yes",
   IF('Reported Performance Table'!F1289="Premium","Premium_LUNA_CCT","LUNA_CCT"),
   IF('Reported Performance Table'!B1289="Outdoor Luminaires",
    IF(OR('Reported Performance Table'!D1289="Fuel Pump Canopy Luminaires",'Reported Performance Table'!D1289="Sports Lighting"),
     IF('Reported Performance Table'!F1289="Premium","Premium_Sports_and_Fuel_Pump_CCT", "Sports_and_Fuel_Pump_CCT"),
     IF('Reported Performance Table'!F1289="Premium","Premium_Outdoor_CCT","Outdoor_CCT")),
    IF('Reported Performance Table'!F1289="Premium","Premium_CCT","Reported_CCT"))))</f>
        <v/>
      </c>
      <c r="K1289" t="str">
        <f>IF('Reported Performance Table'!D1289="","",IF(J1289="LUNA_CCT",VLOOKUP('Reported Performance Table'!D1289,'Master List'!$B$45:$E$143,4,FALSE),"Reported_BUG"))</f>
        <v/>
      </c>
      <c r="L1289" t="str">
        <f>IF('Reported Performance Table'!D1289="","",IF(AND('Reported Performance Table'!$E1289="Yes",OR('Reported Performance Table'!$D1289='Master List'!$B$45,'Reported Performance Table'!$D1289='Master List'!$B$46,'Reported Performance Table'!$D1289='Master List'!$B$47,'Reported Performance Table'!$D1289='Master List'!$B$49,'Reported Performance Table'!$D1289='Master List'!$B$51,'Reported Performance Table'!$D1289='Master List'!$B$115,'Reported Performance Table'!$D1289='Master List'!$B$118,'Reported Performance Table'!$D1289='Master List'!$B$142)),"LUNA_Dimming","Dimming_Capability_and_Range"))</f>
        <v/>
      </c>
    </row>
    <row r="1290" spans="1:12" x14ac:dyDescent="0.3">
      <c r="A1290" s="49">
        <v>1297</v>
      </c>
      <c r="B1290" s="50"/>
      <c r="D1290" s="21" t="e">
        <f>VLOOKUP('Reported Performance Table'!C1290,'Master List'!$B$22:$C$41,2,FALSE)</f>
        <v>#N/A</v>
      </c>
      <c r="E1290" t="e">
        <f>VLOOKUP('Reported Performance Table'!D1290,'Master List'!$B$45:$C$143,2,FALSE)</f>
        <v>#N/A</v>
      </c>
      <c r="F1290" t="e">
        <f>VLOOKUP('Reported Performance Table'!C1290,'Master List'!$B$22:$D$42,3,FALSE)</f>
        <v>#N/A</v>
      </c>
      <c r="G1290" s="94" t="e">
        <f>VLOOKUP('Reported Performance Table'!B1290,'Master List'!$B$11:$D$19,3,FALSE)</f>
        <v>#N/A</v>
      </c>
      <c r="H1290" t="e">
        <f t="shared" si="19"/>
        <v>#N/A</v>
      </c>
      <c r="I1290" t="e">
        <f>IF(VLOOKUP('Reported Performance Table'!D1290,'Master List'!$B$45:$D$143,3,FALSE)="","No",VLOOKUP('Reported Performance Table'!D1290,'Master List'!$B$45:$D$143,3,FALSE))</f>
        <v>#N/A</v>
      </c>
      <c r="J1290" s="169" t="str">
        <f>IF('Reported Performance Table'!D1290="","",
  IF('Reported Performance Table'!E1290="Yes",
   IF('Reported Performance Table'!F1290="Premium","Premium_LUNA_CCT","LUNA_CCT"),
   IF('Reported Performance Table'!B1290="Outdoor Luminaires",
    IF(OR('Reported Performance Table'!D1290="Fuel Pump Canopy Luminaires",'Reported Performance Table'!D1290="Sports Lighting"),
     IF('Reported Performance Table'!F1290="Premium","Premium_Sports_and_Fuel_Pump_CCT", "Sports_and_Fuel_Pump_CCT"),
     IF('Reported Performance Table'!F1290="Premium","Premium_Outdoor_CCT","Outdoor_CCT")),
    IF('Reported Performance Table'!F1290="Premium","Premium_CCT","Reported_CCT"))))</f>
        <v/>
      </c>
      <c r="K1290" t="str">
        <f>IF('Reported Performance Table'!D1290="","",IF(J1290="LUNA_CCT",VLOOKUP('Reported Performance Table'!D1290,'Master List'!$B$45:$E$143,4,FALSE),"Reported_BUG"))</f>
        <v/>
      </c>
      <c r="L1290" t="str">
        <f>IF('Reported Performance Table'!D1290="","",IF(AND('Reported Performance Table'!$E1290="Yes",OR('Reported Performance Table'!$D1290='Master List'!$B$45,'Reported Performance Table'!$D1290='Master List'!$B$46,'Reported Performance Table'!$D1290='Master List'!$B$47,'Reported Performance Table'!$D1290='Master List'!$B$49,'Reported Performance Table'!$D1290='Master List'!$B$51,'Reported Performance Table'!$D1290='Master List'!$B$115,'Reported Performance Table'!$D1290='Master List'!$B$118,'Reported Performance Table'!$D1290='Master List'!$B$142)),"LUNA_Dimming","Dimming_Capability_and_Range"))</f>
        <v/>
      </c>
    </row>
    <row r="1291" spans="1:12" x14ac:dyDescent="0.3">
      <c r="A1291" s="49">
        <v>1298</v>
      </c>
      <c r="B1291" s="50"/>
      <c r="D1291" s="21" t="e">
        <f>VLOOKUP('Reported Performance Table'!C1291,'Master List'!$B$22:$C$41,2,FALSE)</f>
        <v>#N/A</v>
      </c>
      <c r="E1291" t="e">
        <f>VLOOKUP('Reported Performance Table'!D1291,'Master List'!$B$45:$C$143,2,FALSE)</f>
        <v>#N/A</v>
      </c>
      <c r="F1291" t="e">
        <f>VLOOKUP('Reported Performance Table'!C1291,'Master List'!$B$22:$D$42,3,FALSE)</f>
        <v>#N/A</v>
      </c>
      <c r="G1291" s="94" t="e">
        <f>VLOOKUP('Reported Performance Table'!B1291,'Master List'!$B$11:$D$19,3,FALSE)</f>
        <v>#N/A</v>
      </c>
      <c r="H1291" t="e">
        <f t="shared" ref="H1291:H1354" si="20">CONCATENATE(F1291,G1291)</f>
        <v>#N/A</v>
      </c>
      <c r="I1291" t="e">
        <f>IF(VLOOKUP('Reported Performance Table'!D1291,'Master List'!$B$45:$D$143,3,FALSE)="","No",VLOOKUP('Reported Performance Table'!D1291,'Master List'!$B$45:$D$143,3,FALSE))</f>
        <v>#N/A</v>
      </c>
      <c r="J1291" s="169" t="str">
        <f>IF('Reported Performance Table'!D1291="","",
  IF('Reported Performance Table'!E1291="Yes",
   IF('Reported Performance Table'!F1291="Premium","Premium_LUNA_CCT","LUNA_CCT"),
   IF('Reported Performance Table'!B1291="Outdoor Luminaires",
    IF(OR('Reported Performance Table'!D1291="Fuel Pump Canopy Luminaires",'Reported Performance Table'!D1291="Sports Lighting"),
     IF('Reported Performance Table'!F1291="Premium","Premium_Sports_and_Fuel_Pump_CCT", "Sports_and_Fuel_Pump_CCT"),
     IF('Reported Performance Table'!F1291="Premium","Premium_Outdoor_CCT","Outdoor_CCT")),
    IF('Reported Performance Table'!F1291="Premium","Premium_CCT","Reported_CCT"))))</f>
        <v/>
      </c>
      <c r="K1291" t="str">
        <f>IF('Reported Performance Table'!D1291="","",IF(J1291="LUNA_CCT",VLOOKUP('Reported Performance Table'!D1291,'Master List'!$B$45:$E$143,4,FALSE),"Reported_BUG"))</f>
        <v/>
      </c>
      <c r="L1291" t="str">
        <f>IF('Reported Performance Table'!D1291="","",IF(AND('Reported Performance Table'!$E1291="Yes",OR('Reported Performance Table'!$D1291='Master List'!$B$45,'Reported Performance Table'!$D1291='Master List'!$B$46,'Reported Performance Table'!$D1291='Master List'!$B$47,'Reported Performance Table'!$D1291='Master List'!$B$49,'Reported Performance Table'!$D1291='Master List'!$B$51,'Reported Performance Table'!$D1291='Master List'!$B$115,'Reported Performance Table'!$D1291='Master List'!$B$118,'Reported Performance Table'!$D1291='Master List'!$B$142)),"LUNA_Dimming","Dimming_Capability_and_Range"))</f>
        <v/>
      </c>
    </row>
    <row r="1292" spans="1:12" x14ac:dyDescent="0.3">
      <c r="A1292" s="49">
        <v>1299</v>
      </c>
      <c r="B1292" s="50"/>
      <c r="D1292" s="21" t="e">
        <f>VLOOKUP('Reported Performance Table'!C1292,'Master List'!$B$22:$C$41,2,FALSE)</f>
        <v>#N/A</v>
      </c>
      <c r="E1292" t="e">
        <f>VLOOKUP('Reported Performance Table'!D1292,'Master List'!$B$45:$C$143,2,FALSE)</f>
        <v>#N/A</v>
      </c>
      <c r="F1292" t="e">
        <f>VLOOKUP('Reported Performance Table'!C1292,'Master List'!$B$22:$D$42,3,FALSE)</f>
        <v>#N/A</v>
      </c>
      <c r="G1292" s="94" t="e">
        <f>VLOOKUP('Reported Performance Table'!B1292,'Master List'!$B$11:$D$19,3,FALSE)</f>
        <v>#N/A</v>
      </c>
      <c r="H1292" t="e">
        <f t="shared" si="20"/>
        <v>#N/A</v>
      </c>
      <c r="I1292" t="e">
        <f>IF(VLOOKUP('Reported Performance Table'!D1292,'Master List'!$B$45:$D$143,3,FALSE)="","No",VLOOKUP('Reported Performance Table'!D1292,'Master List'!$B$45:$D$143,3,FALSE))</f>
        <v>#N/A</v>
      </c>
      <c r="J1292" s="169" t="str">
        <f>IF('Reported Performance Table'!D1292="","",
  IF('Reported Performance Table'!E1292="Yes",
   IF('Reported Performance Table'!F1292="Premium","Premium_LUNA_CCT","LUNA_CCT"),
   IF('Reported Performance Table'!B1292="Outdoor Luminaires",
    IF(OR('Reported Performance Table'!D1292="Fuel Pump Canopy Luminaires",'Reported Performance Table'!D1292="Sports Lighting"),
     IF('Reported Performance Table'!F1292="Premium","Premium_Sports_and_Fuel_Pump_CCT", "Sports_and_Fuel_Pump_CCT"),
     IF('Reported Performance Table'!F1292="Premium","Premium_Outdoor_CCT","Outdoor_CCT")),
    IF('Reported Performance Table'!F1292="Premium","Premium_CCT","Reported_CCT"))))</f>
        <v/>
      </c>
      <c r="K1292" t="str">
        <f>IF('Reported Performance Table'!D1292="","",IF(J1292="LUNA_CCT",VLOOKUP('Reported Performance Table'!D1292,'Master List'!$B$45:$E$143,4,FALSE),"Reported_BUG"))</f>
        <v/>
      </c>
      <c r="L1292" t="str">
        <f>IF('Reported Performance Table'!D1292="","",IF(AND('Reported Performance Table'!$E1292="Yes",OR('Reported Performance Table'!$D1292='Master List'!$B$45,'Reported Performance Table'!$D1292='Master List'!$B$46,'Reported Performance Table'!$D1292='Master List'!$B$47,'Reported Performance Table'!$D1292='Master List'!$B$49,'Reported Performance Table'!$D1292='Master List'!$B$51,'Reported Performance Table'!$D1292='Master List'!$B$115,'Reported Performance Table'!$D1292='Master List'!$B$118,'Reported Performance Table'!$D1292='Master List'!$B$142)),"LUNA_Dimming","Dimming_Capability_and_Range"))</f>
        <v/>
      </c>
    </row>
    <row r="1293" spans="1:12" x14ac:dyDescent="0.3">
      <c r="A1293" s="49">
        <v>1300</v>
      </c>
      <c r="B1293" s="50"/>
      <c r="D1293" s="21" t="e">
        <f>VLOOKUP('Reported Performance Table'!C1293,'Master List'!$B$22:$C$41,2,FALSE)</f>
        <v>#N/A</v>
      </c>
      <c r="E1293" t="e">
        <f>VLOOKUP('Reported Performance Table'!D1293,'Master List'!$B$45:$C$143,2,FALSE)</f>
        <v>#N/A</v>
      </c>
      <c r="F1293" t="e">
        <f>VLOOKUP('Reported Performance Table'!C1293,'Master List'!$B$22:$D$42,3,FALSE)</f>
        <v>#N/A</v>
      </c>
      <c r="G1293" s="94" t="e">
        <f>VLOOKUP('Reported Performance Table'!B1293,'Master List'!$B$11:$D$19,3,FALSE)</f>
        <v>#N/A</v>
      </c>
      <c r="H1293" t="e">
        <f t="shared" si="20"/>
        <v>#N/A</v>
      </c>
      <c r="I1293" t="e">
        <f>IF(VLOOKUP('Reported Performance Table'!D1293,'Master List'!$B$45:$D$143,3,FALSE)="","No",VLOOKUP('Reported Performance Table'!D1293,'Master List'!$B$45:$D$143,3,FALSE))</f>
        <v>#N/A</v>
      </c>
      <c r="J1293" s="169" t="str">
        <f>IF('Reported Performance Table'!D1293="","",
  IF('Reported Performance Table'!E1293="Yes",
   IF('Reported Performance Table'!F1293="Premium","Premium_LUNA_CCT","LUNA_CCT"),
   IF('Reported Performance Table'!B1293="Outdoor Luminaires",
    IF(OR('Reported Performance Table'!D1293="Fuel Pump Canopy Luminaires",'Reported Performance Table'!D1293="Sports Lighting"),
     IF('Reported Performance Table'!F1293="Premium","Premium_Sports_and_Fuel_Pump_CCT", "Sports_and_Fuel_Pump_CCT"),
     IF('Reported Performance Table'!F1293="Premium","Premium_Outdoor_CCT","Outdoor_CCT")),
    IF('Reported Performance Table'!F1293="Premium","Premium_CCT","Reported_CCT"))))</f>
        <v/>
      </c>
      <c r="K1293" t="str">
        <f>IF('Reported Performance Table'!D1293="","",IF(J1293="LUNA_CCT",VLOOKUP('Reported Performance Table'!D1293,'Master List'!$B$45:$E$143,4,FALSE),"Reported_BUG"))</f>
        <v/>
      </c>
      <c r="L1293" t="str">
        <f>IF('Reported Performance Table'!D1293="","",IF(AND('Reported Performance Table'!$E1293="Yes",OR('Reported Performance Table'!$D1293='Master List'!$B$45,'Reported Performance Table'!$D1293='Master List'!$B$46,'Reported Performance Table'!$D1293='Master List'!$B$47,'Reported Performance Table'!$D1293='Master List'!$B$49,'Reported Performance Table'!$D1293='Master List'!$B$51,'Reported Performance Table'!$D1293='Master List'!$B$115,'Reported Performance Table'!$D1293='Master List'!$B$118,'Reported Performance Table'!$D1293='Master List'!$B$142)),"LUNA_Dimming","Dimming_Capability_and_Range"))</f>
        <v/>
      </c>
    </row>
    <row r="1294" spans="1:12" x14ac:dyDescent="0.3">
      <c r="A1294" s="49">
        <v>1301</v>
      </c>
      <c r="B1294" s="50"/>
      <c r="D1294" s="21" t="e">
        <f>VLOOKUP('Reported Performance Table'!C1294,'Master List'!$B$22:$C$41,2,FALSE)</f>
        <v>#N/A</v>
      </c>
      <c r="E1294" t="e">
        <f>VLOOKUP('Reported Performance Table'!D1294,'Master List'!$B$45:$C$143,2,FALSE)</f>
        <v>#N/A</v>
      </c>
      <c r="F1294" t="e">
        <f>VLOOKUP('Reported Performance Table'!C1294,'Master List'!$B$22:$D$42,3,FALSE)</f>
        <v>#N/A</v>
      </c>
      <c r="G1294" s="94" t="e">
        <f>VLOOKUP('Reported Performance Table'!B1294,'Master List'!$B$11:$D$19,3,FALSE)</f>
        <v>#N/A</v>
      </c>
      <c r="H1294" t="e">
        <f t="shared" si="20"/>
        <v>#N/A</v>
      </c>
      <c r="I1294" t="e">
        <f>IF(VLOOKUP('Reported Performance Table'!D1294,'Master List'!$B$45:$D$143,3,FALSE)="","No",VLOOKUP('Reported Performance Table'!D1294,'Master List'!$B$45:$D$143,3,FALSE))</f>
        <v>#N/A</v>
      </c>
      <c r="J1294" s="169" t="str">
        <f>IF('Reported Performance Table'!D1294="","",
  IF('Reported Performance Table'!E1294="Yes",
   IF('Reported Performance Table'!F1294="Premium","Premium_LUNA_CCT","LUNA_CCT"),
   IF('Reported Performance Table'!B1294="Outdoor Luminaires",
    IF(OR('Reported Performance Table'!D1294="Fuel Pump Canopy Luminaires",'Reported Performance Table'!D1294="Sports Lighting"),
     IF('Reported Performance Table'!F1294="Premium","Premium_Sports_and_Fuel_Pump_CCT", "Sports_and_Fuel_Pump_CCT"),
     IF('Reported Performance Table'!F1294="Premium","Premium_Outdoor_CCT","Outdoor_CCT")),
    IF('Reported Performance Table'!F1294="Premium","Premium_CCT","Reported_CCT"))))</f>
        <v/>
      </c>
      <c r="K1294" t="str">
        <f>IF('Reported Performance Table'!D1294="","",IF(J1294="LUNA_CCT",VLOOKUP('Reported Performance Table'!D1294,'Master List'!$B$45:$E$143,4,FALSE),"Reported_BUG"))</f>
        <v/>
      </c>
      <c r="L1294" t="str">
        <f>IF('Reported Performance Table'!D1294="","",IF(AND('Reported Performance Table'!$E1294="Yes",OR('Reported Performance Table'!$D1294='Master List'!$B$45,'Reported Performance Table'!$D1294='Master List'!$B$46,'Reported Performance Table'!$D1294='Master List'!$B$47,'Reported Performance Table'!$D1294='Master List'!$B$49,'Reported Performance Table'!$D1294='Master List'!$B$51,'Reported Performance Table'!$D1294='Master List'!$B$115,'Reported Performance Table'!$D1294='Master List'!$B$118,'Reported Performance Table'!$D1294='Master List'!$B$142)),"LUNA_Dimming","Dimming_Capability_and_Range"))</f>
        <v/>
      </c>
    </row>
    <row r="1295" spans="1:12" x14ac:dyDescent="0.3">
      <c r="A1295" s="49">
        <v>1302</v>
      </c>
      <c r="B1295" s="50"/>
      <c r="D1295" s="21" t="e">
        <f>VLOOKUP('Reported Performance Table'!C1295,'Master List'!$B$22:$C$41,2,FALSE)</f>
        <v>#N/A</v>
      </c>
      <c r="E1295" t="e">
        <f>VLOOKUP('Reported Performance Table'!D1295,'Master List'!$B$45:$C$143,2,FALSE)</f>
        <v>#N/A</v>
      </c>
      <c r="F1295" t="e">
        <f>VLOOKUP('Reported Performance Table'!C1295,'Master List'!$B$22:$D$42,3,FALSE)</f>
        <v>#N/A</v>
      </c>
      <c r="G1295" s="94" t="e">
        <f>VLOOKUP('Reported Performance Table'!B1295,'Master List'!$B$11:$D$19,3,FALSE)</f>
        <v>#N/A</v>
      </c>
      <c r="H1295" t="e">
        <f t="shared" si="20"/>
        <v>#N/A</v>
      </c>
      <c r="I1295" t="e">
        <f>IF(VLOOKUP('Reported Performance Table'!D1295,'Master List'!$B$45:$D$143,3,FALSE)="","No",VLOOKUP('Reported Performance Table'!D1295,'Master List'!$B$45:$D$143,3,FALSE))</f>
        <v>#N/A</v>
      </c>
      <c r="J1295" s="169" t="str">
        <f>IF('Reported Performance Table'!D1295="","",
  IF('Reported Performance Table'!E1295="Yes",
   IF('Reported Performance Table'!F1295="Premium","Premium_LUNA_CCT","LUNA_CCT"),
   IF('Reported Performance Table'!B1295="Outdoor Luminaires",
    IF(OR('Reported Performance Table'!D1295="Fuel Pump Canopy Luminaires",'Reported Performance Table'!D1295="Sports Lighting"),
     IF('Reported Performance Table'!F1295="Premium","Premium_Sports_and_Fuel_Pump_CCT", "Sports_and_Fuel_Pump_CCT"),
     IF('Reported Performance Table'!F1295="Premium","Premium_Outdoor_CCT","Outdoor_CCT")),
    IF('Reported Performance Table'!F1295="Premium","Premium_CCT","Reported_CCT"))))</f>
        <v/>
      </c>
      <c r="K1295" t="str">
        <f>IF('Reported Performance Table'!D1295="","",IF(J1295="LUNA_CCT",VLOOKUP('Reported Performance Table'!D1295,'Master List'!$B$45:$E$143,4,FALSE),"Reported_BUG"))</f>
        <v/>
      </c>
      <c r="L1295" t="str">
        <f>IF('Reported Performance Table'!D1295="","",IF(AND('Reported Performance Table'!$E1295="Yes",OR('Reported Performance Table'!$D1295='Master List'!$B$45,'Reported Performance Table'!$D1295='Master List'!$B$46,'Reported Performance Table'!$D1295='Master List'!$B$47,'Reported Performance Table'!$D1295='Master List'!$B$49,'Reported Performance Table'!$D1295='Master List'!$B$51,'Reported Performance Table'!$D1295='Master List'!$B$115,'Reported Performance Table'!$D1295='Master List'!$B$118,'Reported Performance Table'!$D1295='Master List'!$B$142)),"LUNA_Dimming","Dimming_Capability_and_Range"))</f>
        <v/>
      </c>
    </row>
    <row r="1296" spans="1:12" x14ac:dyDescent="0.3">
      <c r="A1296" s="49">
        <v>1303</v>
      </c>
      <c r="B1296" s="50"/>
      <c r="D1296" s="21" t="e">
        <f>VLOOKUP('Reported Performance Table'!C1296,'Master List'!$B$22:$C$41,2,FALSE)</f>
        <v>#N/A</v>
      </c>
      <c r="E1296" t="e">
        <f>VLOOKUP('Reported Performance Table'!D1296,'Master List'!$B$45:$C$143,2,FALSE)</f>
        <v>#N/A</v>
      </c>
      <c r="F1296" t="e">
        <f>VLOOKUP('Reported Performance Table'!C1296,'Master List'!$B$22:$D$42,3,FALSE)</f>
        <v>#N/A</v>
      </c>
      <c r="G1296" s="94" t="e">
        <f>VLOOKUP('Reported Performance Table'!B1296,'Master List'!$B$11:$D$19,3,FALSE)</f>
        <v>#N/A</v>
      </c>
      <c r="H1296" t="e">
        <f t="shared" si="20"/>
        <v>#N/A</v>
      </c>
      <c r="I1296" t="e">
        <f>IF(VLOOKUP('Reported Performance Table'!D1296,'Master List'!$B$45:$D$143,3,FALSE)="","No",VLOOKUP('Reported Performance Table'!D1296,'Master List'!$B$45:$D$143,3,FALSE))</f>
        <v>#N/A</v>
      </c>
      <c r="J1296" s="169" t="str">
        <f>IF('Reported Performance Table'!D1296="","",
  IF('Reported Performance Table'!E1296="Yes",
   IF('Reported Performance Table'!F1296="Premium","Premium_LUNA_CCT","LUNA_CCT"),
   IF('Reported Performance Table'!B1296="Outdoor Luminaires",
    IF(OR('Reported Performance Table'!D1296="Fuel Pump Canopy Luminaires",'Reported Performance Table'!D1296="Sports Lighting"),
     IF('Reported Performance Table'!F1296="Premium","Premium_Sports_and_Fuel_Pump_CCT", "Sports_and_Fuel_Pump_CCT"),
     IF('Reported Performance Table'!F1296="Premium","Premium_Outdoor_CCT","Outdoor_CCT")),
    IF('Reported Performance Table'!F1296="Premium","Premium_CCT","Reported_CCT"))))</f>
        <v/>
      </c>
      <c r="K1296" t="str">
        <f>IF('Reported Performance Table'!D1296="","",IF(J1296="LUNA_CCT",VLOOKUP('Reported Performance Table'!D1296,'Master List'!$B$45:$E$143,4,FALSE),"Reported_BUG"))</f>
        <v/>
      </c>
      <c r="L1296" t="str">
        <f>IF('Reported Performance Table'!D1296="","",IF(AND('Reported Performance Table'!$E1296="Yes",OR('Reported Performance Table'!$D1296='Master List'!$B$45,'Reported Performance Table'!$D1296='Master List'!$B$46,'Reported Performance Table'!$D1296='Master List'!$B$47,'Reported Performance Table'!$D1296='Master List'!$B$49,'Reported Performance Table'!$D1296='Master List'!$B$51,'Reported Performance Table'!$D1296='Master List'!$B$115,'Reported Performance Table'!$D1296='Master List'!$B$118,'Reported Performance Table'!$D1296='Master List'!$B$142)),"LUNA_Dimming","Dimming_Capability_and_Range"))</f>
        <v/>
      </c>
    </row>
    <row r="1297" spans="1:12" x14ac:dyDescent="0.3">
      <c r="A1297" s="49">
        <v>1304</v>
      </c>
      <c r="B1297" s="50"/>
      <c r="D1297" s="21" t="e">
        <f>VLOOKUP('Reported Performance Table'!C1297,'Master List'!$B$22:$C$41,2,FALSE)</f>
        <v>#N/A</v>
      </c>
      <c r="E1297" t="e">
        <f>VLOOKUP('Reported Performance Table'!D1297,'Master List'!$B$45:$C$143,2,FALSE)</f>
        <v>#N/A</v>
      </c>
      <c r="F1297" t="e">
        <f>VLOOKUP('Reported Performance Table'!C1297,'Master List'!$B$22:$D$42,3,FALSE)</f>
        <v>#N/A</v>
      </c>
      <c r="G1297" s="94" t="e">
        <f>VLOOKUP('Reported Performance Table'!B1297,'Master List'!$B$11:$D$19,3,FALSE)</f>
        <v>#N/A</v>
      </c>
      <c r="H1297" t="e">
        <f t="shared" si="20"/>
        <v>#N/A</v>
      </c>
      <c r="I1297" t="e">
        <f>IF(VLOOKUP('Reported Performance Table'!D1297,'Master List'!$B$45:$D$143,3,FALSE)="","No",VLOOKUP('Reported Performance Table'!D1297,'Master List'!$B$45:$D$143,3,FALSE))</f>
        <v>#N/A</v>
      </c>
      <c r="J1297" s="169" t="str">
        <f>IF('Reported Performance Table'!D1297="","",
  IF('Reported Performance Table'!E1297="Yes",
   IF('Reported Performance Table'!F1297="Premium","Premium_LUNA_CCT","LUNA_CCT"),
   IF('Reported Performance Table'!B1297="Outdoor Luminaires",
    IF(OR('Reported Performance Table'!D1297="Fuel Pump Canopy Luminaires",'Reported Performance Table'!D1297="Sports Lighting"),
     IF('Reported Performance Table'!F1297="Premium","Premium_Sports_and_Fuel_Pump_CCT", "Sports_and_Fuel_Pump_CCT"),
     IF('Reported Performance Table'!F1297="Premium","Premium_Outdoor_CCT","Outdoor_CCT")),
    IF('Reported Performance Table'!F1297="Premium","Premium_CCT","Reported_CCT"))))</f>
        <v/>
      </c>
      <c r="K1297" t="str">
        <f>IF('Reported Performance Table'!D1297="","",IF(J1297="LUNA_CCT",VLOOKUP('Reported Performance Table'!D1297,'Master List'!$B$45:$E$143,4,FALSE),"Reported_BUG"))</f>
        <v/>
      </c>
      <c r="L1297" t="str">
        <f>IF('Reported Performance Table'!D1297="","",IF(AND('Reported Performance Table'!$E1297="Yes",OR('Reported Performance Table'!$D1297='Master List'!$B$45,'Reported Performance Table'!$D1297='Master List'!$B$46,'Reported Performance Table'!$D1297='Master List'!$B$47,'Reported Performance Table'!$D1297='Master List'!$B$49,'Reported Performance Table'!$D1297='Master List'!$B$51,'Reported Performance Table'!$D1297='Master List'!$B$115,'Reported Performance Table'!$D1297='Master List'!$B$118,'Reported Performance Table'!$D1297='Master List'!$B$142)),"LUNA_Dimming","Dimming_Capability_and_Range"))</f>
        <v/>
      </c>
    </row>
    <row r="1298" spans="1:12" x14ac:dyDescent="0.3">
      <c r="A1298" s="49">
        <v>1305</v>
      </c>
      <c r="B1298" s="50"/>
      <c r="D1298" s="21" t="e">
        <f>VLOOKUP('Reported Performance Table'!C1298,'Master List'!$B$22:$C$41,2,FALSE)</f>
        <v>#N/A</v>
      </c>
      <c r="E1298" t="e">
        <f>VLOOKUP('Reported Performance Table'!D1298,'Master List'!$B$45:$C$143,2,FALSE)</f>
        <v>#N/A</v>
      </c>
      <c r="F1298" t="e">
        <f>VLOOKUP('Reported Performance Table'!C1298,'Master List'!$B$22:$D$42,3,FALSE)</f>
        <v>#N/A</v>
      </c>
      <c r="G1298" s="94" t="e">
        <f>VLOOKUP('Reported Performance Table'!B1298,'Master List'!$B$11:$D$19,3,FALSE)</f>
        <v>#N/A</v>
      </c>
      <c r="H1298" t="e">
        <f t="shared" si="20"/>
        <v>#N/A</v>
      </c>
      <c r="I1298" t="e">
        <f>IF(VLOOKUP('Reported Performance Table'!D1298,'Master List'!$B$45:$D$143,3,FALSE)="","No",VLOOKUP('Reported Performance Table'!D1298,'Master List'!$B$45:$D$143,3,FALSE))</f>
        <v>#N/A</v>
      </c>
      <c r="J1298" s="169" t="str">
        <f>IF('Reported Performance Table'!D1298="","",
  IF('Reported Performance Table'!E1298="Yes",
   IF('Reported Performance Table'!F1298="Premium","Premium_LUNA_CCT","LUNA_CCT"),
   IF('Reported Performance Table'!B1298="Outdoor Luminaires",
    IF(OR('Reported Performance Table'!D1298="Fuel Pump Canopy Luminaires",'Reported Performance Table'!D1298="Sports Lighting"),
     IF('Reported Performance Table'!F1298="Premium","Premium_Sports_and_Fuel_Pump_CCT", "Sports_and_Fuel_Pump_CCT"),
     IF('Reported Performance Table'!F1298="Premium","Premium_Outdoor_CCT","Outdoor_CCT")),
    IF('Reported Performance Table'!F1298="Premium","Premium_CCT","Reported_CCT"))))</f>
        <v/>
      </c>
      <c r="K1298" t="str">
        <f>IF('Reported Performance Table'!D1298="","",IF(J1298="LUNA_CCT",VLOOKUP('Reported Performance Table'!D1298,'Master List'!$B$45:$E$143,4,FALSE),"Reported_BUG"))</f>
        <v/>
      </c>
      <c r="L1298" t="str">
        <f>IF('Reported Performance Table'!D1298="","",IF(AND('Reported Performance Table'!$E1298="Yes",OR('Reported Performance Table'!$D1298='Master List'!$B$45,'Reported Performance Table'!$D1298='Master List'!$B$46,'Reported Performance Table'!$D1298='Master List'!$B$47,'Reported Performance Table'!$D1298='Master List'!$B$49,'Reported Performance Table'!$D1298='Master List'!$B$51,'Reported Performance Table'!$D1298='Master List'!$B$115,'Reported Performance Table'!$D1298='Master List'!$B$118,'Reported Performance Table'!$D1298='Master List'!$B$142)),"LUNA_Dimming","Dimming_Capability_and_Range"))</f>
        <v/>
      </c>
    </row>
    <row r="1299" spans="1:12" x14ac:dyDescent="0.3">
      <c r="A1299" s="49">
        <v>1306</v>
      </c>
      <c r="B1299" s="50"/>
      <c r="D1299" s="21" t="e">
        <f>VLOOKUP('Reported Performance Table'!C1299,'Master List'!$B$22:$C$41,2,FALSE)</f>
        <v>#N/A</v>
      </c>
      <c r="E1299" t="e">
        <f>VLOOKUP('Reported Performance Table'!D1299,'Master List'!$B$45:$C$143,2,FALSE)</f>
        <v>#N/A</v>
      </c>
      <c r="F1299" t="e">
        <f>VLOOKUP('Reported Performance Table'!C1299,'Master List'!$B$22:$D$42,3,FALSE)</f>
        <v>#N/A</v>
      </c>
      <c r="G1299" s="94" t="e">
        <f>VLOOKUP('Reported Performance Table'!B1299,'Master List'!$B$11:$D$19,3,FALSE)</f>
        <v>#N/A</v>
      </c>
      <c r="H1299" t="e">
        <f t="shared" si="20"/>
        <v>#N/A</v>
      </c>
      <c r="I1299" t="e">
        <f>IF(VLOOKUP('Reported Performance Table'!D1299,'Master List'!$B$45:$D$143,3,FALSE)="","No",VLOOKUP('Reported Performance Table'!D1299,'Master List'!$B$45:$D$143,3,FALSE))</f>
        <v>#N/A</v>
      </c>
      <c r="J1299" s="169" t="str">
        <f>IF('Reported Performance Table'!D1299="","",
  IF('Reported Performance Table'!E1299="Yes",
   IF('Reported Performance Table'!F1299="Premium","Premium_LUNA_CCT","LUNA_CCT"),
   IF('Reported Performance Table'!B1299="Outdoor Luminaires",
    IF(OR('Reported Performance Table'!D1299="Fuel Pump Canopy Luminaires",'Reported Performance Table'!D1299="Sports Lighting"),
     IF('Reported Performance Table'!F1299="Premium","Premium_Sports_and_Fuel_Pump_CCT", "Sports_and_Fuel_Pump_CCT"),
     IF('Reported Performance Table'!F1299="Premium","Premium_Outdoor_CCT","Outdoor_CCT")),
    IF('Reported Performance Table'!F1299="Premium","Premium_CCT","Reported_CCT"))))</f>
        <v/>
      </c>
      <c r="K1299" t="str">
        <f>IF('Reported Performance Table'!D1299="","",IF(J1299="LUNA_CCT",VLOOKUP('Reported Performance Table'!D1299,'Master List'!$B$45:$E$143,4,FALSE),"Reported_BUG"))</f>
        <v/>
      </c>
      <c r="L1299" t="str">
        <f>IF('Reported Performance Table'!D1299="","",IF(AND('Reported Performance Table'!$E1299="Yes",OR('Reported Performance Table'!$D1299='Master List'!$B$45,'Reported Performance Table'!$D1299='Master List'!$B$46,'Reported Performance Table'!$D1299='Master List'!$B$47,'Reported Performance Table'!$D1299='Master List'!$B$49,'Reported Performance Table'!$D1299='Master List'!$B$51,'Reported Performance Table'!$D1299='Master List'!$B$115,'Reported Performance Table'!$D1299='Master List'!$B$118,'Reported Performance Table'!$D1299='Master List'!$B$142)),"LUNA_Dimming","Dimming_Capability_and_Range"))</f>
        <v/>
      </c>
    </row>
    <row r="1300" spans="1:12" x14ac:dyDescent="0.3">
      <c r="A1300" s="49">
        <v>1307</v>
      </c>
      <c r="B1300" s="50"/>
      <c r="D1300" s="21" t="e">
        <f>VLOOKUP('Reported Performance Table'!C1300,'Master List'!$B$22:$C$41,2,FALSE)</f>
        <v>#N/A</v>
      </c>
      <c r="E1300" t="e">
        <f>VLOOKUP('Reported Performance Table'!D1300,'Master List'!$B$45:$C$143,2,FALSE)</f>
        <v>#N/A</v>
      </c>
      <c r="F1300" t="e">
        <f>VLOOKUP('Reported Performance Table'!C1300,'Master List'!$B$22:$D$42,3,FALSE)</f>
        <v>#N/A</v>
      </c>
      <c r="G1300" s="94" t="e">
        <f>VLOOKUP('Reported Performance Table'!B1300,'Master List'!$B$11:$D$19,3,FALSE)</f>
        <v>#N/A</v>
      </c>
      <c r="H1300" t="e">
        <f t="shared" si="20"/>
        <v>#N/A</v>
      </c>
      <c r="I1300" t="e">
        <f>IF(VLOOKUP('Reported Performance Table'!D1300,'Master List'!$B$45:$D$143,3,FALSE)="","No",VLOOKUP('Reported Performance Table'!D1300,'Master List'!$B$45:$D$143,3,FALSE))</f>
        <v>#N/A</v>
      </c>
      <c r="J1300" s="169" t="str">
        <f>IF('Reported Performance Table'!D1300="","",
  IF('Reported Performance Table'!E1300="Yes",
   IF('Reported Performance Table'!F1300="Premium","Premium_LUNA_CCT","LUNA_CCT"),
   IF('Reported Performance Table'!B1300="Outdoor Luminaires",
    IF(OR('Reported Performance Table'!D1300="Fuel Pump Canopy Luminaires",'Reported Performance Table'!D1300="Sports Lighting"),
     IF('Reported Performance Table'!F1300="Premium","Premium_Sports_and_Fuel_Pump_CCT", "Sports_and_Fuel_Pump_CCT"),
     IF('Reported Performance Table'!F1300="Premium","Premium_Outdoor_CCT","Outdoor_CCT")),
    IF('Reported Performance Table'!F1300="Premium","Premium_CCT","Reported_CCT"))))</f>
        <v/>
      </c>
      <c r="K1300" t="str">
        <f>IF('Reported Performance Table'!D1300="","",IF(J1300="LUNA_CCT",VLOOKUP('Reported Performance Table'!D1300,'Master List'!$B$45:$E$143,4,FALSE),"Reported_BUG"))</f>
        <v/>
      </c>
      <c r="L1300" t="str">
        <f>IF('Reported Performance Table'!D1300="","",IF(AND('Reported Performance Table'!$E1300="Yes",OR('Reported Performance Table'!$D1300='Master List'!$B$45,'Reported Performance Table'!$D1300='Master List'!$B$46,'Reported Performance Table'!$D1300='Master List'!$B$47,'Reported Performance Table'!$D1300='Master List'!$B$49,'Reported Performance Table'!$D1300='Master List'!$B$51,'Reported Performance Table'!$D1300='Master List'!$B$115,'Reported Performance Table'!$D1300='Master List'!$B$118,'Reported Performance Table'!$D1300='Master List'!$B$142)),"LUNA_Dimming","Dimming_Capability_and_Range"))</f>
        <v/>
      </c>
    </row>
    <row r="1301" spans="1:12" x14ac:dyDescent="0.3">
      <c r="A1301" s="49">
        <v>1308</v>
      </c>
      <c r="B1301" s="50"/>
      <c r="D1301" s="21" t="e">
        <f>VLOOKUP('Reported Performance Table'!C1301,'Master List'!$B$22:$C$41,2,FALSE)</f>
        <v>#N/A</v>
      </c>
      <c r="E1301" t="e">
        <f>VLOOKUP('Reported Performance Table'!D1301,'Master List'!$B$45:$C$143,2,FALSE)</f>
        <v>#N/A</v>
      </c>
      <c r="F1301" t="e">
        <f>VLOOKUP('Reported Performance Table'!C1301,'Master List'!$B$22:$D$42,3,FALSE)</f>
        <v>#N/A</v>
      </c>
      <c r="G1301" s="94" t="e">
        <f>VLOOKUP('Reported Performance Table'!B1301,'Master List'!$B$11:$D$19,3,FALSE)</f>
        <v>#N/A</v>
      </c>
      <c r="H1301" t="e">
        <f t="shared" si="20"/>
        <v>#N/A</v>
      </c>
      <c r="I1301" t="e">
        <f>IF(VLOOKUP('Reported Performance Table'!D1301,'Master List'!$B$45:$D$143,3,FALSE)="","No",VLOOKUP('Reported Performance Table'!D1301,'Master List'!$B$45:$D$143,3,FALSE))</f>
        <v>#N/A</v>
      </c>
      <c r="J1301" s="169" t="str">
        <f>IF('Reported Performance Table'!D1301="","",
  IF('Reported Performance Table'!E1301="Yes",
   IF('Reported Performance Table'!F1301="Premium","Premium_LUNA_CCT","LUNA_CCT"),
   IF('Reported Performance Table'!B1301="Outdoor Luminaires",
    IF(OR('Reported Performance Table'!D1301="Fuel Pump Canopy Luminaires",'Reported Performance Table'!D1301="Sports Lighting"),
     IF('Reported Performance Table'!F1301="Premium","Premium_Sports_and_Fuel_Pump_CCT", "Sports_and_Fuel_Pump_CCT"),
     IF('Reported Performance Table'!F1301="Premium","Premium_Outdoor_CCT","Outdoor_CCT")),
    IF('Reported Performance Table'!F1301="Premium","Premium_CCT","Reported_CCT"))))</f>
        <v/>
      </c>
      <c r="K1301" t="str">
        <f>IF('Reported Performance Table'!D1301="","",IF(J1301="LUNA_CCT",VLOOKUP('Reported Performance Table'!D1301,'Master List'!$B$45:$E$143,4,FALSE),"Reported_BUG"))</f>
        <v/>
      </c>
      <c r="L1301" t="str">
        <f>IF('Reported Performance Table'!D1301="","",IF(AND('Reported Performance Table'!$E1301="Yes",OR('Reported Performance Table'!$D1301='Master List'!$B$45,'Reported Performance Table'!$D1301='Master List'!$B$46,'Reported Performance Table'!$D1301='Master List'!$B$47,'Reported Performance Table'!$D1301='Master List'!$B$49,'Reported Performance Table'!$D1301='Master List'!$B$51,'Reported Performance Table'!$D1301='Master List'!$B$115,'Reported Performance Table'!$D1301='Master List'!$B$118,'Reported Performance Table'!$D1301='Master List'!$B$142)),"LUNA_Dimming","Dimming_Capability_and_Range"))</f>
        <v/>
      </c>
    </row>
    <row r="1302" spans="1:12" x14ac:dyDescent="0.3">
      <c r="A1302" s="49">
        <v>1309</v>
      </c>
      <c r="B1302" s="50"/>
      <c r="D1302" s="21" t="e">
        <f>VLOOKUP('Reported Performance Table'!C1302,'Master List'!$B$22:$C$41,2,FALSE)</f>
        <v>#N/A</v>
      </c>
      <c r="E1302" t="e">
        <f>VLOOKUP('Reported Performance Table'!D1302,'Master List'!$B$45:$C$143,2,FALSE)</f>
        <v>#N/A</v>
      </c>
      <c r="F1302" t="e">
        <f>VLOOKUP('Reported Performance Table'!C1302,'Master List'!$B$22:$D$42,3,FALSE)</f>
        <v>#N/A</v>
      </c>
      <c r="G1302" s="94" t="e">
        <f>VLOOKUP('Reported Performance Table'!B1302,'Master List'!$B$11:$D$19,3,FALSE)</f>
        <v>#N/A</v>
      </c>
      <c r="H1302" t="e">
        <f t="shared" si="20"/>
        <v>#N/A</v>
      </c>
      <c r="I1302" t="e">
        <f>IF(VLOOKUP('Reported Performance Table'!D1302,'Master List'!$B$45:$D$143,3,FALSE)="","No",VLOOKUP('Reported Performance Table'!D1302,'Master List'!$B$45:$D$143,3,FALSE))</f>
        <v>#N/A</v>
      </c>
      <c r="J1302" s="169" t="str">
        <f>IF('Reported Performance Table'!D1302="","",
  IF('Reported Performance Table'!E1302="Yes",
   IF('Reported Performance Table'!F1302="Premium","Premium_LUNA_CCT","LUNA_CCT"),
   IF('Reported Performance Table'!B1302="Outdoor Luminaires",
    IF(OR('Reported Performance Table'!D1302="Fuel Pump Canopy Luminaires",'Reported Performance Table'!D1302="Sports Lighting"),
     IF('Reported Performance Table'!F1302="Premium","Premium_Sports_and_Fuel_Pump_CCT", "Sports_and_Fuel_Pump_CCT"),
     IF('Reported Performance Table'!F1302="Premium","Premium_Outdoor_CCT","Outdoor_CCT")),
    IF('Reported Performance Table'!F1302="Premium","Premium_CCT","Reported_CCT"))))</f>
        <v/>
      </c>
      <c r="K1302" t="str">
        <f>IF('Reported Performance Table'!D1302="","",IF(J1302="LUNA_CCT",VLOOKUP('Reported Performance Table'!D1302,'Master List'!$B$45:$E$143,4,FALSE),"Reported_BUG"))</f>
        <v/>
      </c>
      <c r="L1302" t="str">
        <f>IF('Reported Performance Table'!D1302="","",IF(AND('Reported Performance Table'!$E1302="Yes",OR('Reported Performance Table'!$D1302='Master List'!$B$45,'Reported Performance Table'!$D1302='Master List'!$B$46,'Reported Performance Table'!$D1302='Master List'!$B$47,'Reported Performance Table'!$D1302='Master List'!$B$49,'Reported Performance Table'!$D1302='Master List'!$B$51,'Reported Performance Table'!$D1302='Master List'!$B$115,'Reported Performance Table'!$D1302='Master List'!$B$118,'Reported Performance Table'!$D1302='Master List'!$B$142)),"LUNA_Dimming","Dimming_Capability_and_Range"))</f>
        <v/>
      </c>
    </row>
    <row r="1303" spans="1:12" x14ac:dyDescent="0.3">
      <c r="A1303" s="49">
        <v>1310</v>
      </c>
      <c r="B1303" s="50"/>
      <c r="D1303" s="21" t="e">
        <f>VLOOKUP('Reported Performance Table'!C1303,'Master List'!$B$22:$C$41,2,FALSE)</f>
        <v>#N/A</v>
      </c>
      <c r="E1303" t="e">
        <f>VLOOKUP('Reported Performance Table'!D1303,'Master List'!$B$45:$C$143,2,FALSE)</f>
        <v>#N/A</v>
      </c>
      <c r="F1303" t="e">
        <f>VLOOKUP('Reported Performance Table'!C1303,'Master List'!$B$22:$D$42,3,FALSE)</f>
        <v>#N/A</v>
      </c>
      <c r="G1303" s="94" t="e">
        <f>VLOOKUP('Reported Performance Table'!B1303,'Master List'!$B$11:$D$19,3,FALSE)</f>
        <v>#N/A</v>
      </c>
      <c r="H1303" t="e">
        <f t="shared" si="20"/>
        <v>#N/A</v>
      </c>
      <c r="I1303" t="e">
        <f>IF(VLOOKUP('Reported Performance Table'!D1303,'Master List'!$B$45:$D$143,3,FALSE)="","No",VLOOKUP('Reported Performance Table'!D1303,'Master List'!$B$45:$D$143,3,FALSE))</f>
        <v>#N/A</v>
      </c>
      <c r="J1303" s="169" t="str">
        <f>IF('Reported Performance Table'!D1303="","",
  IF('Reported Performance Table'!E1303="Yes",
   IF('Reported Performance Table'!F1303="Premium","Premium_LUNA_CCT","LUNA_CCT"),
   IF('Reported Performance Table'!B1303="Outdoor Luminaires",
    IF(OR('Reported Performance Table'!D1303="Fuel Pump Canopy Luminaires",'Reported Performance Table'!D1303="Sports Lighting"),
     IF('Reported Performance Table'!F1303="Premium","Premium_Sports_and_Fuel_Pump_CCT", "Sports_and_Fuel_Pump_CCT"),
     IF('Reported Performance Table'!F1303="Premium","Premium_Outdoor_CCT","Outdoor_CCT")),
    IF('Reported Performance Table'!F1303="Premium","Premium_CCT","Reported_CCT"))))</f>
        <v/>
      </c>
      <c r="K1303" t="str">
        <f>IF('Reported Performance Table'!D1303="","",IF(J1303="LUNA_CCT",VLOOKUP('Reported Performance Table'!D1303,'Master List'!$B$45:$E$143,4,FALSE),"Reported_BUG"))</f>
        <v/>
      </c>
      <c r="L1303" t="str">
        <f>IF('Reported Performance Table'!D1303="","",IF(AND('Reported Performance Table'!$E1303="Yes",OR('Reported Performance Table'!$D1303='Master List'!$B$45,'Reported Performance Table'!$D1303='Master List'!$B$46,'Reported Performance Table'!$D1303='Master List'!$B$47,'Reported Performance Table'!$D1303='Master List'!$B$49,'Reported Performance Table'!$D1303='Master List'!$B$51,'Reported Performance Table'!$D1303='Master List'!$B$115,'Reported Performance Table'!$D1303='Master List'!$B$118,'Reported Performance Table'!$D1303='Master List'!$B$142)),"LUNA_Dimming","Dimming_Capability_and_Range"))</f>
        <v/>
      </c>
    </row>
    <row r="1304" spans="1:12" x14ac:dyDescent="0.3">
      <c r="A1304" s="49">
        <v>1311</v>
      </c>
      <c r="B1304" s="50"/>
      <c r="D1304" s="21" t="e">
        <f>VLOOKUP('Reported Performance Table'!C1304,'Master List'!$B$22:$C$41,2,FALSE)</f>
        <v>#N/A</v>
      </c>
      <c r="E1304" t="e">
        <f>VLOOKUP('Reported Performance Table'!D1304,'Master List'!$B$45:$C$143,2,FALSE)</f>
        <v>#N/A</v>
      </c>
      <c r="F1304" t="e">
        <f>VLOOKUP('Reported Performance Table'!C1304,'Master List'!$B$22:$D$42,3,FALSE)</f>
        <v>#N/A</v>
      </c>
      <c r="G1304" s="94" t="e">
        <f>VLOOKUP('Reported Performance Table'!B1304,'Master List'!$B$11:$D$19,3,FALSE)</f>
        <v>#N/A</v>
      </c>
      <c r="H1304" t="e">
        <f t="shared" si="20"/>
        <v>#N/A</v>
      </c>
      <c r="I1304" t="e">
        <f>IF(VLOOKUP('Reported Performance Table'!D1304,'Master List'!$B$45:$D$143,3,FALSE)="","No",VLOOKUP('Reported Performance Table'!D1304,'Master List'!$B$45:$D$143,3,FALSE))</f>
        <v>#N/A</v>
      </c>
      <c r="J1304" s="169" t="str">
        <f>IF('Reported Performance Table'!D1304="","",
  IF('Reported Performance Table'!E1304="Yes",
   IF('Reported Performance Table'!F1304="Premium","Premium_LUNA_CCT","LUNA_CCT"),
   IF('Reported Performance Table'!B1304="Outdoor Luminaires",
    IF(OR('Reported Performance Table'!D1304="Fuel Pump Canopy Luminaires",'Reported Performance Table'!D1304="Sports Lighting"),
     IF('Reported Performance Table'!F1304="Premium","Premium_Sports_and_Fuel_Pump_CCT", "Sports_and_Fuel_Pump_CCT"),
     IF('Reported Performance Table'!F1304="Premium","Premium_Outdoor_CCT","Outdoor_CCT")),
    IF('Reported Performance Table'!F1304="Premium","Premium_CCT","Reported_CCT"))))</f>
        <v/>
      </c>
      <c r="K1304" t="str">
        <f>IF('Reported Performance Table'!D1304="","",IF(J1304="LUNA_CCT",VLOOKUP('Reported Performance Table'!D1304,'Master List'!$B$45:$E$143,4,FALSE),"Reported_BUG"))</f>
        <v/>
      </c>
      <c r="L1304" t="str">
        <f>IF('Reported Performance Table'!D1304="","",IF(AND('Reported Performance Table'!$E1304="Yes",OR('Reported Performance Table'!$D1304='Master List'!$B$45,'Reported Performance Table'!$D1304='Master List'!$B$46,'Reported Performance Table'!$D1304='Master List'!$B$47,'Reported Performance Table'!$D1304='Master List'!$B$49,'Reported Performance Table'!$D1304='Master List'!$B$51,'Reported Performance Table'!$D1304='Master List'!$B$115,'Reported Performance Table'!$D1304='Master List'!$B$118,'Reported Performance Table'!$D1304='Master List'!$B$142)),"LUNA_Dimming","Dimming_Capability_and_Range"))</f>
        <v/>
      </c>
    </row>
    <row r="1305" spans="1:12" x14ac:dyDescent="0.3">
      <c r="A1305" s="49">
        <v>1312</v>
      </c>
      <c r="B1305" s="50"/>
      <c r="D1305" s="21" t="e">
        <f>VLOOKUP('Reported Performance Table'!C1305,'Master List'!$B$22:$C$41,2,FALSE)</f>
        <v>#N/A</v>
      </c>
      <c r="E1305" t="e">
        <f>VLOOKUP('Reported Performance Table'!D1305,'Master List'!$B$45:$C$143,2,FALSE)</f>
        <v>#N/A</v>
      </c>
      <c r="F1305" t="e">
        <f>VLOOKUP('Reported Performance Table'!C1305,'Master List'!$B$22:$D$42,3,FALSE)</f>
        <v>#N/A</v>
      </c>
      <c r="G1305" s="94" t="e">
        <f>VLOOKUP('Reported Performance Table'!B1305,'Master List'!$B$11:$D$19,3,FALSE)</f>
        <v>#N/A</v>
      </c>
      <c r="H1305" t="e">
        <f t="shared" si="20"/>
        <v>#N/A</v>
      </c>
      <c r="I1305" t="e">
        <f>IF(VLOOKUP('Reported Performance Table'!D1305,'Master List'!$B$45:$D$143,3,FALSE)="","No",VLOOKUP('Reported Performance Table'!D1305,'Master List'!$B$45:$D$143,3,FALSE))</f>
        <v>#N/A</v>
      </c>
      <c r="J1305" s="169" t="str">
        <f>IF('Reported Performance Table'!D1305="","",
  IF('Reported Performance Table'!E1305="Yes",
   IF('Reported Performance Table'!F1305="Premium","Premium_LUNA_CCT","LUNA_CCT"),
   IF('Reported Performance Table'!B1305="Outdoor Luminaires",
    IF(OR('Reported Performance Table'!D1305="Fuel Pump Canopy Luminaires",'Reported Performance Table'!D1305="Sports Lighting"),
     IF('Reported Performance Table'!F1305="Premium","Premium_Sports_and_Fuel_Pump_CCT", "Sports_and_Fuel_Pump_CCT"),
     IF('Reported Performance Table'!F1305="Premium","Premium_Outdoor_CCT","Outdoor_CCT")),
    IF('Reported Performance Table'!F1305="Premium","Premium_CCT","Reported_CCT"))))</f>
        <v/>
      </c>
      <c r="K1305" t="str">
        <f>IF('Reported Performance Table'!D1305="","",IF(J1305="LUNA_CCT",VLOOKUP('Reported Performance Table'!D1305,'Master List'!$B$45:$E$143,4,FALSE),"Reported_BUG"))</f>
        <v/>
      </c>
      <c r="L1305" t="str">
        <f>IF('Reported Performance Table'!D1305="","",IF(AND('Reported Performance Table'!$E1305="Yes",OR('Reported Performance Table'!$D1305='Master List'!$B$45,'Reported Performance Table'!$D1305='Master List'!$B$46,'Reported Performance Table'!$D1305='Master List'!$B$47,'Reported Performance Table'!$D1305='Master List'!$B$49,'Reported Performance Table'!$D1305='Master List'!$B$51,'Reported Performance Table'!$D1305='Master List'!$B$115,'Reported Performance Table'!$D1305='Master List'!$B$118,'Reported Performance Table'!$D1305='Master List'!$B$142)),"LUNA_Dimming","Dimming_Capability_and_Range"))</f>
        <v/>
      </c>
    </row>
    <row r="1306" spans="1:12" x14ac:dyDescent="0.3">
      <c r="A1306" s="49">
        <v>1313</v>
      </c>
      <c r="B1306" s="50"/>
      <c r="D1306" s="21" t="e">
        <f>VLOOKUP('Reported Performance Table'!C1306,'Master List'!$B$22:$C$41,2,FALSE)</f>
        <v>#N/A</v>
      </c>
      <c r="E1306" t="e">
        <f>VLOOKUP('Reported Performance Table'!D1306,'Master List'!$B$45:$C$143,2,FALSE)</f>
        <v>#N/A</v>
      </c>
      <c r="F1306" t="e">
        <f>VLOOKUP('Reported Performance Table'!C1306,'Master List'!$B$22:$D$42,3,FALSE)</f>
        <v>#N/A</v>
      </c>
      <c r="G1306" s="94" t="e">
        <f>VLOOKUP('Reported Performance Table'!B1306,'Master List'!$B$11:$D$19,3,FALSE)</f>
        <v>#N/A</v>
      </c>
      <c r="H1306" t="e">
        <f t="shared" si="20"/>
        <v>#N/A</v>
      </c>
      <c r="I1306" t="e">
        <f>IF(VLOOKUP('Reported Performance Table'!D1306,'Master List'!$B$45:$D$143,3,FALSE)="","No",VLOOKUP('Reported Performance Table'!D1306,'Master List'!$B$45:$D$143,3,FALSE))</f>
        <v>#N/A</v>
      </c>
      <c r="J1306" s="169" t="str">
        <f>IF('Reported Performance Table'!D1306="","",
  IF('Reported Performance Table'!E1306="Yes",
   IF('Reported Performance Table'!F1306="Premium","Premium_LUNA_CCT","LUNA_CCT"),
   IF('Reported Performance Table'!B1306="Outdoor Luminaires",
    IF(OR('Reported Performance Table'!D1306="Fuel Pump Canopy Luminaires",'Reported Performance Table'!D1306="Sports Lighting"),
     IF('Reported Performance Table'!F1306="Premium","Premium_Sports_and_Fuel_Pump_CCT", "Sports_and_Fuel_Pump_CCT"),
     IF('Reported Performance Table'!F1306="Premium","Premium_Outdoor_CCT","Outdoor_CCT")),
    IF('Reported Performance Table'!F1306="Premium","Premium_CCT","Reported_CCT"))))</f>
        <v/>
      </c>
      <c r="K1306" t="str">
        <f>IF('Reported Performance Table'!D1306="","",IF(J1306="LUNA_CCT",VLOOKUP('Reported Performance Table'!D1306,'Master List'!$B$45:$E$143,4,FALSE),"Reported_BUG"))</f>
        <v/>
      </c>
      <c r="L1306" t="str">
        <f>IF('Reported Performance Table'!D1306="","",IF(AND('Reported Performance Table'!$E1306="Yes",OR('Reported Performance Table'!$D1306='Master List'!$B$45,'Reported Performance Table'!$D1306='Master List'!$B$46,'Reported Performance Table'!$D1306='Master List'!$B$47,'Reported Performance Table'!$D1306='Master List'!$B$49,'Reported Performance Table'!$D1306='Master List'!$B$51,'Reported Performance Table'!$D1306='Master List'!$B$115,'Reported Performance Table'!$D1306='Master List'!$B$118,'Reported Performance Table'!$D1306='Master List'!$B$142)),"LUNA_Dimming","Dimming_Capability_and_Range"))</f>
        <v/>
      </c>
    </row>
    <row r="1307" spans="1:12" x14ac:dyDescent="0.3">
      <c r="A1307" s="49">
        <v>1314</v>
      </c>
      <c r="B1307" s="50"/>
      <c r="D1307" s="21" t="e">
        <f>VLOOKUP('Reported Performance Table'!C1307,'Master List'!$B$22:$C$41,2,FALSE)</f>
        <v>#N/A</v>
      </c>
      <c r="E1307" t="e">
        <f>VLOOKUP('Reported Performance Table'!D1307,'Master List'!$B$45:$C$143,2,FALSE)</f>
        <v>#N/A</v>
      </c>
      <c r="F1307" t="e">
        <f>VLOOKUP('Reported Performance Table'!C1307,'Master List'!$B$22:$D$42,3,FALSE)</f>
        <v>#N/A</v>
      </c>
      <c r="G1307" s="94" t="e">
        <f>VLOOKUP('Reported Performance Table'!B1307,'Master List'!$B$11:$D$19,3,FALSE)</f>
        <v>#N/A</v>
      </c>
      <c r="H1307" t="e">
        <f t="shared" si="20"/>
        <v>#N/A</v>
      </c>
      <c r="I1307" t="e">
        <f>IF(VLOOKUP('Reported Performance Table'!D1307,'Master List'!$B$45:$D$143,3,FALSE)="","No",VLOOKUP('Reported Performance Table'!D1307,'Master List'!$B$45:$D$143,3,FALSE))</f>
        <v>#N/A</v>
      </c>
      <c r="J1307" s="169" t="str">
        <f>IF('Reported Performance Table'!D1307="","",
  IF('Reported Performance Table'!E1307="Yes",
   IF('Reported Performance Table'!F1307="Premium","Premium_LUNA_CCT","LUNA_CCT"),
   IF('Reported Performance Table'!B1307="Outdoor Luminaires",
    IF(OR('Reported Performance Table'!D1307="Fuel Pump Canopy Luminaires",'Reported Performance Table'!D1307="Sports Lighting"),
     IF('Reported Performance Table'!F1307="Premium","Premium_Sports_and_Fuel_Pump_CCT", "Sports_and_Fuel_Pump_CCT"),
     IF('Reported Performance Table'!F1307="Premium","Premium_Outdoor_CCT","Outdoor_CCT")),
    IF('Reported Performance Table'!F1307="Premium","Premium_CCT","Reported_CCT"))))</f>
        <v/>
      </c>
      <c r="K1307" t="str">
        <f>IF('Reported Performance Table'!D1307="","",IF(J1307="LUNA_CCT",VLOOKUP('Reported Performance Table'!D1307,'Master List'!$B$45:$E$143,4,FALSE),"Reported_BUG"))</f>
        <v/>
      </c>
      <c r="L1307" t="str">
        <f>IF('Reported Performance Table'!D1307="","",IF(AND('Reported Performance Table'!$E1307="Yes",OR('Reported Performance Table'!$D1307='Master List'!$B$45,'Reported Performance Table'!$D1307='Master List'!$B$46,'Reported Performance Table'!$D1307='Master List'!$B$47,'Reported Performance Table'!$D1307='Master List'!$B$49,'Reported Performance Table'!$D1307='Master List'!$B$51,'Reported Performance Table'!$D1307='Master List'!$B$115,'Reported Performance Table'!$D1307='Master List'!$B$118,'Reported Performance Table'!$D1307='Master List'!$B$142)),"LUNA_Dimming","Dimming_Capability_and_Range"))</f>
        <v/>
      </c>
    </row>
    <row r="1308" spans="1:12" x14ac:dyDescent="0.3">
      <c r="A1308" s="49">
        <v>1315</v>
      </c>
      <c r="B1308" s="50"/>
      <c r="D1308" s="21" t="e">
        <f>VLOOKUP('Reported Performance Table'!C1308,'Master List'!$B$22:$C$41,2,FALSE)</f>
        <v>#N/A</v>
      </c>
      <c r="E1308" t="e">
        <f>VLOOKUP('Reported Performance Table'!D1308,'Master List'!$B$45:$C$143,2,FALSE)</f>
        <v>#N/A</v>
      </c>
      <c r="F1308" t="e">
        <f>VLOOKUP('Reported Performance Table'!C1308,'Master List'!$B$22:$D$42,3,FALSE)</f>
        <v>#N/A</v>
      </c>
      <c r="G1308" s="94" t="e">
        <f>VLOOKUP('Reported Performance Table'!B1308,'Master List'!$B$11:$D$19,3,FALSE)</f>
        <v>#N/A</v>
      </c>
      <c r="H1308" t="e">
        <f t="shared" si="20"/>
        <v>#N/A</v>
      </c>
      <c r="I1308" t="e">
        <f>IF(VLOOKUP('Reported Performance Table'!D1308,'Master List'!$B$45:$D$143,3,FALSE)="","No",VLOOKUP('Reported Performance Table'!D1308,'Master List'!$B$45:$D$143,3,FALSE))</f>
        <v>#N/A</v>
      </c>
      <c r="J1308" s="169" t="str">
        <f>IF('Reported Performance Table'!D1308="","",
  IF('Reported Performance Table'!E1308="Yes",
   IF('Reported Performance Table'!F1308="Premium","Premium_LUNA_CCT","LUNA_CCT"),
   IF('Reported Performance Table'!B1308="Outdoor Luminaires",
    IF(OR('Reported Performance Table'!D1308="Fuel Pump Canopy Luminaires",'Reported Performance Table'!D1308="Sports Lighting"),
     IF('Reported Performance Table'!F1308="Premium","Premium_Sports_and_Fuel_Pump_CCT", "Sports_and_Fuel_Pump_CCT"),
     IF('Reported Performance Table'!F1308="Premium","Premium_Outdoor_CCT","Outdoor_CCT")),
    IF('Reported Performance Table'!F1308="Premium","Premium_CCT","Reported_CCT"))))</f>
        <v/>
      </c>
      <c r="K1308" t="str">
        <f>IF('Reported Performance Table'!D1308="","",IF(J1308="LUNA_CCT",VLOOKUP('Reported Performance Table'!D1308,'Master List'!$B$45:$E$143,4,FALSE),"Reported_BUG"))</f>
        <v/>
      </c>
      <c r="L1308" t="str">
        <f>IF('Reported Performance Table'!D1308="","",IF(AND('Reported Performance Table'!$E1308="Yes",OR('Reported Performance Table'!$D1308='Master List'!$B$45,'Reported Performance Table'!$D1308='Master List'!$B$46,'Reported Performance Table'!$D1308='Master List'!$B$47,'Reported Performance Table'!$D1308='Master List'!$B$49,'Reported Performance Table'!$D1308='Master List'!$B$51,'Reported Performance Table'!$D1308='Master List'!$B$115,'Reported Performance Table'!$D1308='Master List'!$B$118,'Reported Performance Table'!$D1308='Master List'!$B$142)),"LUNA_Dimming","Dimming_Capability_and_Range"))</f>
        <v/>
      </c>
    </row>
    <row r="1309" spans="1:12" x14ac:dyDescent="0.3">
      <c r="A1309" s="49">
        <v>1316</v>
      </c>
      <c r="B1309" s="50"/>
      <c r="D1309" s="21" t="e">
        <f>VLOOKUP('Reported Performance Table'!C1309,'Master List'!$B$22:$C$41,2,FALSE)</f>
        <v>#N/A</v>
      </c>
      <c r="E1309" t="e">
        <f>VLOOKUP('Reported Performance Table'!D1309,'Master List'!$B$45:$C$143,2,FALSE)</f>
        <v>#N/A</v>
      </c>
      <c r="F1309" t="e">
        <f>VLOOKUP('Reported Performance Table'!C1309,'Master List'!$B$22:$D$42,3,FALSE)</f>
        <v>#N/A</v>
      </c>
      <c r="G1309" s="94" t="e">
        <f>VLOOKUP('Reported Performance Table'!B1309,'Master List'!$B$11:$D$19,3,FALSE)</f>
        <v>#N/A</v>
      </c>
      <c r="H1309" t="e">
        <f t="shared" si="20"/>
        <v>#N/A</v>
      </c>
      <c r="I1309" t="e">
        <f>IF(VLOOKUP('Reported Performance Table'!D1309,'Master List'!$B$45:$D$143,3,FALSE)="","No",VLOOKUP('Reported Performance Table'!D1309,'Master List'!$B$45:$D$143,3,FALSE))</f>
        <v>#N/A</v>
      </c>
      <c r="J1309" s="169" t="str">
        <f>IF('Reported Performance Table'!D1309="","",
  IF('Reported Performance Table'!E1309="Yes",
   IF('Reported Performance Table'!F1309="Premium","Premium_LUNA_CCT","LUNA_CCT"),
   IF('Reported Performance Table'!B1309="Outdoor Luminaires",
    IF(OR('Reported Performance Table'!D1309="Fuel Pump Canopy Luminaires",'Reported Performance Table'!D1309="Sports Lighting"),
     IF('Reported Performance Table'!F1309="Premium","Premium_Sports_and_Fuel_Pump_CCT", "Sports_and_Fuel_Pump_CCT"),
     IF('Reported Performance Table'!F1309="Premium","Premium_Outdoor_CCT","Outdoor_CCT")),
    IF('Reported Performance Table'!F1309="Premium","Premium_CCT","Reported_CCT"))))</f>
        <v/>
      </c>
      <c r="K1309" t="str">
        <f>IF('Reported Performance Table'!D1309="","",IF(J1309="LUNA_CCT",VLOOKUP('Reported Performance Table'!D1309,'Master List'!$B$45:$E$143,4,FALSE),"Reported_BUG"))</f>
        <v/>
      </c>
      <c r="L1309" t="str">
        <f>IF('Reported Performance Table'!D1309="","",IF(AND('Reported Performance Table'!$E1309="Yes",OR('Reported Performance Table'!$D1309='Master List'!$B$45,'Reported Performance Table'!$D1309='Master List'!$B$46,'Reported Performance Table'!$D1309='Master List'!$B$47,'Reported Performance Table'!$D1309='Master List'!$B$49,'Reported Performance Table'!$D1309='Master List'!$B$51,'Reported Performance Table'!$D1309='Master List'!$B$115,'Reported Performance Table'!$D1309='Master List'!$B$118,'Reported Performance Table'!$D1309='Master List'!$B$142)),"LUNA_Dimming","Dimming_Capability_and_Range"))</f>
        <v/>
      </c>
    </row>
    <row r="1310" spans="1:12" x14ac:dyDescent="0.3">
      <c r="A1310" s="49">
        <v>1317</v>
      </c>
      <c r="B1310" s="50"/>
      <c r="D1310" s="21" t="e">
        <f>VLOOKUP('Reported Performance Table'!C1310,'Master List'!$B$22:$C$41,2,FALSE)</f>
        <v>#N/A</v>
      </c>
      <c r="E1310" t="e">
        <f>VLOOKUP('Reported Performance Table'!D1310,'Master List'!$B$45:$C$143,2,FALSE)</f>
        <v>#N/A</v>
      </c>
      <c r="F1310" t="e">
        <f>VLOOKUP('Reported Performance Table'!C1310,'Master List'!$B$22:$D$42,3,FALSE)</f>
        <v>#N/A</v>
      </c>
      <c r="G1310" s="94" t="e">
        <f>VLOOKUP('Reported Performance Table'!B1310,'Master List'!$B$11:$D$19,3,FALSE)</f>
        <v>#N/A</v>
      </c>
      <c r="H1310" t="e">
        <f t="shared" si="20"/>
        <v>#N/A</v>
      </c>
      <c r="I1310" t="e">
        <f>IF(VLOOKUP('Reported Performance Table'!D1310,'Master List'!$B$45:$D$143,3,FALSE)="","No",VLOOKUP('Reported Performance Table'!D1310,'Master List'!$B$45:$D$143,3,FALSE))</f>
        <v>#N/A</v>
      </c>
      <c r="J1310" s="169" t="str">
        <f>IF('Reported Performance Table'!D1310="","",
  IF('Reported Performance Table'!E1310="Yes",
   IF('Reported Performance Table'!F1310="Premium","Premium_LUNA_CCT","LUNA_CCT"),
   IF('Reported Performance Table'!B1310="Outdoor Luminaires",
    IF(OR('Reported Performance Table'!D1310="Fuel Pump Canopy Luminaires",'Reported Performance Table'!D1310="Sports Lighting"),
     IF('Reported Performance Table'!F1310="Premium","Premium_Sports_and_Fuel_Pump_CCT", "Sports_and_Fuel_Pump_CCT"),
     IF('Reported Performance Table'!F1310="Premium","Premium_Outdoor_CCT","Outdoor_CCT")),
    IF('Reported Performance Table'!F1310="Premium","Premium_CCT","Reported_CCT"))))</f>
        <v/>
      </c>
      <c r="K1310" t="str">
        <f>IF('Reported Performance Table'!D1310="","",IF(J1310="LUNA_CCT",VLOOKUP('Reported Performance Table'!D1310,'Master List'!$B$45:$E$143,4,FALSE),"Reported_BUG"))</f>
        <v/>
      </c>
      <c r="L1310" t="str">
        <f>IF('Reported Performance Table'!D1310="","",IF(AND('Reported Performance Table'!$E1310="Yes",OR('Reported Performance Table'!$D1310='Master List'!$B$45,'Reported Performance Table'!$D1310='Master List'!$B$46,'Reported Performance Table'!$D1310='Master List'!$B$47,'Reported Performance Table'!$D1310='Master List'!$B$49,'Reported Performance Table'!$D1310='Master List'!$B$51,'Reported Performance Table'!$D1310='Master List'!$B$115,'Reported Performance Table'!$D1310='Master List'!$B$118,'Reported Performance Table'!$D1310='Master List'!$B$142)),"LUNA_Dimming","Dimming_Capability_and_Range"))</f>
        <v/>
      </c>
    </row>
    <row r="1311" spans="1:12" x14ac:dyDescent="0.3">
      <c r="A1311" s="49">
        <v>1318</v>
      </c>
      <c r="B1311" s="50"/>
      <c r="D1311" s="21" t="e">
        <f>VLOOKUP('Reported Performance Table'!C1311,'Master List'!$B$22:$C$41,2,FALSE)</f>
        <v>#N/A</v>
      </c>
      <c r="E1311" t="e">
        <f>VLOOKUP('Reported Performance Table'!D1311,'Master List'!$B$45:$C$143,2,FALSE)</f>
        <v>#N/A</v>
      </c>
      <c r="F1311" t="e">
        <f>VLOOKUP('Reported Performance Table'!C1311,'Master List'!$B$22:$D$42,3,FALSE)</f>
        <v>#N/A</v>
      </c>
      <c r="G1311" s="94" t="e">
        <f>VLOOKUP('Reported Performance Table'!B1311,'Master List'!$B$11:$D$19,3,FALSE)</f>
        <v>#N/A</v>
      </c>
      <c r="H1311" t="e">
        <f t="shared" si="20"/>
        <v>#N/A</v>
      </c>
      <c r="I1311" t="e">
        <f>IF(VLOOKUP('Reported Performance Table'!D1311,'Master List'!$B$45:$D$143,3,FALSE)="","No",VLOOKUP('Reported Performance Table'!D1311,'Master List'!$B$45:$D$143,3,FALSE))</f>
        <v>#N/A</v>
      </c>
      <c r="J1311" s="169" t="str">
        <f>IF('Reported Performance Table'!D1311="","",
  IF('Reported Performance Table'!E1311="Yes",
   IF('Reported Performance Table'!F1311="Premium","Premium_LUNA_CCT","LUNA_CCT"),
   IF('Reported Performance Table'!B1311="Outdoor Luminaires",
    IF(OR('Reported Performance Table'!D1311="Fuel Pump Canopy Luminaires",'Reported Performance Table'!D1311="Sports Lighting"),
     IF('Reported Performance Table'!F1311="Premium","Premium_Sports_and_Fuel_Pump_CCT", "Sports_and_Fuel_Pump_CCT"),
     IF('Reported Performance Table'!F1311="Premium","Premium_Outdoor_CCT","Outdoor_CCT")),
    IF('Reported Performance Table'!F1311="Premium","Premium_CCT","Reported_CCT"))))</f>
        <v/>
      </c>
      <c r="K1311" t="str">
        <f>IF('Reported Performance Table'!D1311="","",IF(J1311="LUNA_CCT",VLOOKUP('Reported Performance Table'!D1311,'Master List'!$B$45:$E$143,4,FALSE),"Reported_BUG"))</f>
        <v/>
      </c>
      <c r="L1311" t="str">
        <f>IF('Reported Performance Table'!D1311="","",IF(AND('Reported Performance Table'!$E1311="Yes",OR('Reported Performance Table'!$D1311='Master List'!$B$45,'Reported Performance Table'!$D1311='Master List'!$B$46,'Reported Performance Table'!$D1311='Master List'!$B$47,'Reported Performance Table'!$D1311='Master List'!$B$49,'Reported Performance Table'!$D1311='Master List'!$B$51,'Reported Performance Table'!$D1311='Master List'!$B$115,'Reported Performance Table'!$D1311='Master List'!$B$118,'Reported Performance Table'!$D1311='Master List'!$B$142)),"LUNA_Dimming","Dimming_Capability_and_Range"))</f>
        <v/>
      </c>
    </row>
    <row r="1312" spans="1:12" x14ac:dyDescent="0.3">
      <c r="A1312" s="49">
        <v>1319</v>
      </c>
      <c r="B1312" s="50"/>
      <c r="D1312" s="21" t="e">
        <f>VLOOKUP('Reported Performance Table'!C1312,'Master List'!$B$22:$C$41,2,FALSE)</f>
        <v>#N/A</v>
      </c>
      <c r="E1312" t="e">
        <f>VLOOKUP('Reported Performance Table'!D1312,'Master List'!$B$45:$C$143,2,FALSE)</f>
        <v>#N/A</v>
      </c>
      <c r="F1312" t="e">
        <f>VLOOKUP('Reported Performance Table'!C1312,'Master List'!$B$22:$D$42,3,FALSE)</f>
        <v>#N/A</v>
      </c>
      <c r="G1312" s="94" t="e">
        <f>VLOOKUP('Reported Performance Table'!B1312,'Master List'!$B$11:$D$19,3,FALSE)</f>
        <v>#N/A</v>
      </c>
      <c r="H1312" t="e">
        <f t="shared" si="20"/>
        <v>#N/A</v>
      </c>
      <c r="I1312" t="e">
        <f>IF(VLOOKUP('Reported Performance Table'!D1312,'Master List'!$B$45:$D$143,3,FALSE)="","No",VLOOKUP('Reported Performance Table'!D1312,'Master List'!$B$45:$D$143,3,FALSE))</f>
        <v>#N/A</v>
      </c>
      <c r="J1312" s="169" t="str">
        <f>IF('Reported Performance Table'!D1312="","",
  IF('Reported Performance Table'!E1312="Yes",
   IF('Reported Performance Table'!F1312="Premium","Premium_LUNA_CCT","LUNA_CCT"),
   IF('Reported Performance Table'!B1312="Outdoor Luminaires",
    IF(OR('Reported Performance Table'!D1312="Fuel Pump Canopy Luminaires",'Reported Performance Table'!D1312="Sports Lighting"),
     IF('Reported Performance Table'!F1312="Premium","Premium_Sports_and_Fuel_Pump_CCT", "Sports_and_Fuel_Pump_CCT"),
     IF('Reported Performance Table'!F1312="Premium","Premium_Outdoor_CCT","Outdoor_CCT")),
    IF('Reported Performance Table'!F1312="Premium","Premium_CCT","Reported_CCT"))))</f>
        <v/>
      </c>
      <c r="K1312" t="str">
        <f>IF('Reported Performance Table'!D1312="","",IF(J1312="LUNA_CCT",VLOOKUP('Reported Performance Table'!D1312,'Master List'!$B$45:$E$143,4,FALSE),"Reported_BUG"))</f>
        <v/>
      </c>
      <c r="L1312" t="str">
        <f>IF('Reported Performance Table'!D1312="","",IF(AND('Reported Performance Table'!$E1312="Yes",OR('Reported Performance Table'!$D1312='Master List'!$B$45,'Reported Performance Table'!$D1312='Master List'!$B$46,'Reported Performance Table'!$D1312='Master List'!$B$47,'Reported Performance Table'!$D1312='Master List'!$B$49,'Reported Performance Table'!$D1312='Master List'!$B$51,'Reported Performance Table'!$D1312='Master List'!$B$115,'Reported Performance Table'!$D1312='Master List'!$B$118,'Reported Performance Table'!$D1312='Master List'!$B$142)),"LUNA_Dimming","Dimming_Capability_and_Range"))</f>
        <v/>
      </c>
    </row>
    <row r="1313" spans="1:12" x14ac:dyDescent="0.3">
      <c r="A1313" s="49">
        <v>1320</v>
      </c>
      <c r="B1313" s="50"/>
      <c r="D1313" s="21" t="e">
        <f>VLOOKUP('Reported Performance Table'!C1313,'Master List'!$B$22:$C$41,2,FALSE)</f>
        <v>#N/A</v>
      </c>
      <c r="E1313" t="e">
        <f>VLOOKUP('Reported Performance Table'!D1313,'Master List'!$B$45:$C$143,2,FALSE)</f>
        <v>#N/A</v>
      </c>
      <c r="F1313" t="e">
        <f>VLOOKUP('Reported Performance Table'!C1313,'Master List'!$B$22:$D$42,3,FALSE)</f>
        <v>#N/A</v>
      </c>
      <c r="G1313" s="94" t="e">
        <f>VLOOKUP('Reported Performance Table'!B1313,'Master List'!$B$11:$D$19,3,FALSE)</f>
        <v>#N/A</v>
      </c>
      <c r="H1313" t="e">
        <f t="shared" si="20"/>
        <v>#N/A</v>
      </c>
      <c r="I1313" t="e">
        <f>IF(VLOOKUP('Reported Performance Table'!D1313,'Master List'!$B$45:$D$143,3,FALSE)="","No",VLOOKUP('Reported Performance Table'!D1313,'Master List'!$B$45:$D$143,3,FALSE))</f>
        <v>#N/A</v>
      </c>
      <c r="J1313" s="169" t="str">
        <f>IF('Reported Performance Table'!D1313="","",
  IF('Reported Performance Table'!E1313="Yes",
   IF('Reported Performance Table'!F1313="Premium","Premium_LUNA_CCT","LUNA_CCT"),
   IF('Reported Performance Table'!B1313="Outdoor Luminaires",
    IF(OR('Reported Performance Table'!D1313="Fuel Pump Canopy Luminaires",'Reported Performance Table'!D1313="Sports Lighting"),
     IF('Reported Performance Table'!F1313="Premium","Premium_Sports_and_Fuel_Pump_CCT", "Sports_and_Fuel_Pump_CCT"),
     IF('Reported Performance Table'!F1313="Premium","Premium_Outdoor_CCT","Outdoor_CCT")),
    IF('Reported Performance Table'!F1313="Premium","Premium_CCT","Reported_CCT"))))</f>
        <v/>
      </c>
      <c r="K1313" t="str">
        <f>IF('Reported Performance Table'!D1313="","",IF(J1313="LUNA_CCT",VLOOKUP('Reported Performance Table'!D1313,'Master List'!$B$45:$E$143,4,FALSE),"Reported_BUG"))</f>
        <v/>
      </c>
      <c r="L1313" t="str">
        <f>IF('Reported Performance Table'!D1313="","",IF(AND('Reported Performance Table'!$E1313="Yes",OR('Reported Performance Table'!$D1313='Master List'!$B$45,'Reported Performance Table'!$D1313='Master List'!$B$46,'Reported Performance Table'!$D1313='Master List'!$B$47,'Reported Performance Table'!$D1313='Master List'!$B$49,'Reported Performance Table'!$D1313='Master List'!$B$51,'Reported Performance Table'!$D1313='Master List'!$B$115,'Reported Performance Table'!$D1313='Master List'!$B$118,'Reported Performance Table'!$D1313='Master List'!$B$142)),"LUNA_Dimming","Dimming_Capability_and_Range"))</f>
        <v/>
      </c>
    </row>
    <row r="1314" spans="1:12" x14ac:dyDescent="0.3">
      <c r="A1314" s="49">
        <v>1321</v>
      </c>
      <c r="B1314" s="50"/>
      <c r="D1314" s="21" t="e">
        <f>VLOOKUP('Reported Performance Table'!C1314,'Master List'!$B$22:$C$41,2,FALSE)</f>
        <v>#N/A</v>
      </c>
      <c r="E1314" t="e">
        <f>VLOOKUP('Reported Performance Table'!D1314,'Master List'!$B$45:$C$143,2,FALSE)</f>
        <v>#N/A</v>
      </c>
      <c r="F1314" t="e">
        <f>VLOOKUP('Reported Performance Table'!C1314,'Master List'!$B$22:$D$42,3,FALSE)</f>
        <v>#N/A</v>
      </c>
      <c r="G1314" s="94" t="e">
        <f>VLOOKUP('Reported Performance Table'!B1314,'Master List'!$B$11:$D$19,3,FALSE)</f>
        <v>#N/A</v>
      </c>
      <c r="H1314" t="e">
        <f t="shared" si="20"/>
        <v>#N/A</v>
      </c>
      <c r="I1314" t="e">
        <f>IF(VLOOKUP('Reported Performance Table'!D1314,'Master List'!$B$45:$D$143,3,FALSE)="","No",VLOOKUP('Reported Performance Table'!D1314,'Master List'!$B$45:$D$143,3,FALSE))</f>
        <v>#N/A</v>
      </c>
      <c r="J1314" s="169" t="str">
        <f>IF('Reported Performance Table'!D1314="","",
  IF('Reported Performance Table'!E1314="Yes",
   IF('Reported Performance Table'!F1314="Premium","Premium_LUNA_CCT","LUNA_CCT"),
   IF('Reported Performance Table'!B1314="Outdoor Luminaires",
    IF(OR('Reported Performance Table'!D1314="Fuel Pump Canopy Luminaires",'Reported Performance Table'!D1314="Sports Lighting"),
     IF('Reported Performance Table'!F1314="Premium","Premium_Sports_and_Fuel_Pump_CCT", "Sports_and_Fuel_Pump_CCT"),
     IF('Reported Performance Table'!F1314="Premium","Premium_Outdoor_CCT","Outdoor_CCT")),
    IF('Reported Performance Table'!F1314="Premium","Premium_CCT","Reported_CCT"))))</f>
        <v/>
      </c>
      <c r="K1314" t="str">
        <f>IF('Reported Performance Table'!D1314="","",IF(J1314="LUNA_CCT",VLOOKUP('Reported Performance Table'!D1314,'Master List'!$B$45:$E$143,4,FALSE),"Reported_BUG"))</f>
        <v/>
      </c>
      <c r="L1314" t="str">
        <f>IF('Reported Performance Table'!D1314="","",IF(AND('Reported Performance Table'!$E1314="Yes",OR('Reported Performance Table'!$D1314='Master List'!$B$45,'Reported Performance Table'!$D1314='Master List'!$B$46,'Reported Performance Table'!$D1314='Master List'!$B$47,'Reported Performance Table'!$D1314='Master List'!$B$49,'Reported Performance Table'!$D1314='Master List'!$B$51,'Reported Performance Table'!$D1314='Master List'!$B$115,'Reported Performance Table'!$D1314='Master List'!$B$118,'Reported Performance Table'!$D1314='Master List'!$B$142)),"LUNA_Dimming","Dimming_Capability_and_Range"))</f>
        <v/>
      </c>
    </row>
    <row r="1315" spans="1:12" x14ac:dyDescent="0.3">
      <c r="A1315" s="49">
        <v>1322</v>
      </c>
      <c r="B1315" s="50"/>
      <c r="D1315" s="21" t="e">
        <f>VLOOKUP('Reported Performance Table'!C1315,'Master List'!$B$22:$C$41,2,FALSE)</f>
        <v>#N/A</v>
      </c>
      <c r="E1315" t="e">
        <f>VLOOKUP('Reported Performance Table'!D1315,'Master List'!$B$45:$C$143,2,FALSE)</f>
        <v>#N/A</v>
      </c>
      <c r="F1315" t="e">
        <f>VLOOKUP('Reported Performance Table'!C1315,'Master List'!$B$22:$D$42,3,FALSE)</f>
        <v>#N/A</v>
      </c>
      <c r="G1315" s="94" t="e">
        <f>VLOOKUP('Reported Performance Table'!B1315,'Master List'!$B$11:$D$19,3,FALSE)</f>
        <v>#N/A</v>
      </c>
      <c r="H1315" t="e">
        <f t="shared" si="20"/>
        <v>#N/A</v>
      </c>
      <c r="I1315" t="e">
        <f>IF(VLOOKUP('Reported Performance Table'!D1315,'Master List'!$B$45:$D$143,3,FALSE)="","No",VLOOKUP('Reported Performance Table'!D1315,'Master List'!$B$45:$D$143,3,FALSE))</f>
        <v>#N/A</v>
      </c>
      <c r="J1315" s="169" t="str">
        <f>IF('Reported Performance Table'!D1315="","",
  IF('Reported Performance Table'!E1315="Yes",
   IF('Reported Performance Table'!F1315="Premium","Premium_LUNA_CCT","LUNA_CCT"),
   IF('Reported Performance Table'!B1315="Outdoor Luminaires",
    IF(OR('Reported Performance Table'!D1315="Fuel Pump Canopy Luminaires",'Reported Performance Table'!D1315="Sports Lighting"),
     IF('Reported Performance Table'!F1315="Premium","Premium_Sports_and_Fuel_Pump_CCT", "Sports_and_Fuel_Pump_CCT"),
     IF('Reported Performance Table'!F1315="Premium","Premium_Outdoor_CCT","Outdoor_CCT")),
    IF('Reported Performance Table'!F1315="Premium","Premium_CCT","Reported_CCT"))))</f>
        <v/>
      </c>
      <c r="K1315" t="str">
        <f>IF('Reported Performance Table'!D1315="","",IF(J1315="LUNA_CCT",VLOOKUP('Reported Performance Table'!D1315,'Master List'!$B$45:$E$143,4,FALSE),"Reported_BUG"))</f>
        <v/>
      </c>
      <c r="L1315" t="str">
        <f>IF('Reported Performance Table'!D1315="","",IF(AND('Reported Performance Table'!$E1315="Yes",OR('Reported Performance Table'!$D1315='Master List'!$B$45,'Reported Performance Table'!$D1315='Master List'!$B$46,'Reported Performance Table'!$D1315='Master List'!$B$47,'Reported Performance Table'!$D1315='Master List'!$B$49,'Reported Performance Table'!$D1315='Master List'!$B$51,'Reported Performance Table'!$D1315='Master List'!$B$115,'Reported Performance Table'!$D1315='Master List'!$B$118,'Reported Performance Table'!$D1315='Master List'!$B$142)),"LUNA_Dimming","Dimming_Capability_and_Range"))</f>
        <v/>
      </c>
    </row>
    <row r="1316" spans="1:12" x14ac:dyDescent="0.3">
      <c r="A1316" s="49">
        <v>1323</v>
      </c>
      <c r="B1316" s="50"/>
      <c r="D1316" s="21" t="e">
        <f>VLOOKUP('Reported Performance Table'!C1316,'Master List'!$B$22:$C$41,2,FALSE)</f>
        <v>#N/A</v>
      </c>
      <c r="E1316" t="e">
        <f>VLOOKUP('Reported Performance Table'!D1316,'Master List'!$B$45:$C$143,2,FALSE)</f>
        <v>#N/A</v>
      </c>
      <c r="F1316" t="e">
        <f>VLOOKUP('Reported Performance Table'!C1316,'Master List'!$B$22:$D$42,3,FALSE)</f>
        <v>#N/A</v>
      </c>
      <c r="G1316" s="94" t="e">
        <f>VLOOKUP('Reported Performance Table'!B1316,'Master List'!$B$11:$D$19,3,FALSE)</f>
        <v>#N/A</v>
      </c>
      <c r="H1316" t="e">
        <f t="shared" si="20"/>
        <v>#N/A</v>
      </c>
      <c r="I1316" t="e">
        <f>IF(VLOOKUP('Reported Performance Table'!D1316,'Master List'!$B$45:$D$143,3,FALSE)="","No",VLOOKUP('Reported Performance Table'!D1316,'Master List'!$B$45:$D$143,3,FALSE))</f>
        <v>#N/A</v>
      </c>
      <c r="J1316" s="169" t="str">
        <f>IF('Reported Performance Table'!D1316="","",
  IF('Reported Performance Table'!E1316="Yes",
   IF('Reported Performance Table'!F1316="Premium","Premium_LUNA_CCT","LUNA_CCT"),
   IF('Reported Performance Table'!B1316="Outdoor Luminaires",
    IF(OR('Reported Performance Table'!D1316="Fuel Pump Canopy Luminaires",'Reported Performance Table'!D1316="Sports Lighting"),
     IF('Reported Performance Table'!F1316="Premium","Premium_Sports_and_Fuel_Pump_CCT", "Sports_and_Fuel_Pump_CCT"),
     IF('Reported Performance Table'!F1316="Premium","Premium_Outdoor_CCT","Outdoor_CCT")),
    IF('Reported Performance Table'!F1316="Premium","Premium_CCT","Reported_CCT"))))</f>
        <v/>
      </c>
      <c r="K1316" t="str">
        <f>IF('Reported Performance Table'!D1316="","",IF(J1316="LUNA_CCT",VLOOKUP('Reported Performance Table'!D1316,'Master List'!$B$45:$E$143,4,FALSE),"Reported_BUG"))</f>
        <v/>
      </c>
      <c r="L1316" t="str">
        <f>IF('Reported Performance Table'!D1316="","",IF(AND('Reported Performance Table'!$E1316="Yes",OR('Reported Performance Table'!$D1316='Master List'!$B$45,'Reported Performance Table'!$D1316='Master List'!$B$46,'Reported Performance Table'!$D1316='Master List'!$B$47,'Reported Performance Table'!$D1316='Master List'!$B$49,'Reported Performance Table'!$D1316='Master List'!$B$51,'Reported Performance Table'!$D1316='Master List'!$B$115,'Reported Performance Table'!$D1316='Master List'!$B$118,'Reported Performance Table'!$D1316='Master List'!$B$142)),"LUNA_Dimming","Dimming_Capability_and_Range"))</f>
        <v/>
      </c>
    </row>
    <row r="1317" spans="1:12" x14ac:dyDescent="0.3">
      <c r="A1317" s="49">
        <v>1324</v>
      </c>
      <c r="B1317" s="50"/>
      <c r="D1317" s="21" t="e">
        <f>VLOOKUP('Reported Performance Table'!C1317,'Master List'!$B$22:$C$41,2,FALSE)</f>
        <v>#N/A</v>
      </c>
      <c r="E1317" t="e">
        <f>VLOOKUP('Reported Performance Table'!D1317,'Master List'!$B$45:$C$143,2,FALSE)</f>
        <v>#N/A</v>
      </c>
      <c r="F1317" t="e">
        <f>VLOOKUP('Reported Performance Table'!C1317,'Master List'!$B$22:$D$42,3,FALSE)</f>
        <v>#N/A</v>
      </c>
      <c r="G1317" s="94" t="e">
        <f>VLOOKUP('Reported Performance Table'!B1317,'Master List'!$B$11:$D$19,3,FALSE)</f>
        <v>#N/A</v>
      </c>
      <c r="H1317" t="e">
        <f t="shared" si="20"/>
        <v>#N/A</v>
      </c>
      <c r="I1317" t="e">
        <f>IF(VLOOKUP('Reported Performance Table'!D1317,'Master List'!$B$45:$D$143,3,FALSE)="","No",VLOOKUP('Reported Performance Table'!D1317,'Master List'!$B$45:$D$143,3,FALSE))</f>
        <v>#N/A</v>
      </c>
      <c r="J1317" s="169" t="str">
        <f>IF('Reported Performance Table'!D1317="","",
  IF('Reported Performance Table'!E1317="Yes",
   IF('Reported Performance Table'!F1317="Premium","Premium_LUNA_CCT","LUNA_CCT"),
   IF('Reported Performance Table'!B1317="Outdoor Luminaires",
    IF(OR('Reported Performance Table'!D1317="Fuel Pump Canopy Luminaires",'Reported Performance Table'!D1317="Sports Lighting"),
     IF('Reported Performance Table'!F1317="Premium","Premium_Sports_and_Fuel_Pump_CCT", "Sports_and_Fuel_Pump_CCT"),
     IF('Reported Performance Table'!F1317="Premium","Premium_Outdoor_CCT","Outdoor_CCT")),
    IF('Reported Performance Table'!F1317="Premium","Premium_CCT","Reported_CCT"))))</f>
        <v/>
      </c>
      <c r="K1317" t="str">
        <f>IF('Reported Performance Table'!D1317="","",IF(J1317="LUNA_CCT",VLOOKUP('Reported Performance Table'!D1317,'Master List'!$B$45:$E$143,4,FALSE),"Reported_BUG"))</f>
        <v/>
      </c>
      <c r="L1317" t="str">
        <f>IF('Reported Performance Table'!D1317="","",IF(AND('Reported Performance Table'!$E1317="Yes",OR('Reported Performance Table'!$D1317='Master List'!$B$45,'Reported Performance Table'!$D1317='Master List'!$B$46,'Reported Performance Table'!$D1317='Master List'!$B$47,'Reported Performance Table'!$D1317='Master List'!$B$49,'Reported Performance Table'!$D1317='Master List'!$B$51,'Reported Performance Table'!$D1317='Master List'!$B$115,'Reported Performance Table'!$D1317='Master List'!$B$118,'Reported Performance Table'!$D1317='Master List'!$B$142)),"LUNA_Dimming","Dimming_Capability_and_Range"))</f>
        <v/>
      </c>
    </row>
    <row r="1318" spans="1:12" x14ac:dyDescent="0.3">
      <c r="A1318" s="49">
        <v>1325</v>
      </c>
      <c r="B1318" s="50"/>
      <c r="D1318" s="21" t="e">
        <f>VLOOKUP('Reported Performance Table'!C1318,'Master List'!$B$22:$C$41,2,FALSE)</f>
        <v>#N/A</v>
      </c>
      <c r="E1318" t="e">
        <f>VLOOKUP('Reported Performance Table'!D1318,'Master List'!$B$45:$C$143,2,FALSE)</f>
        <v>#N/A</v>
      </c>
      <c r="F1318" t="e">
        <f>VLOOKUP('Reported Performance Table'!C1318,'Master List'!$B$22:$D$42,3,FALSE)</f>
        <v>#N/A</v>
      </c>
      <c r="G1318" s="94" t="e">
        <f>VLOOKUP('Reported Performance Table'!B1318,'Master List'!$B$11:$D$19,3,FALSE)</f>
        <v>#N/A</v>
      </c>
      <c r="H1318" t="e">
        <f t="shared" si="20"/>
        <v>#N/A</v>
      </c>
      <c r="I1318" t="e">
        <f>IF(VLOOKUP('Reported Performance Table'!D1318,'Master List'!$B$45:$D$143,3,FALSE)="","No",VLOOKUP('Reported Performance Table'!D1318,'Master List'!$B$45:$D$143,3,FALSE))</f>
        <v>#N/A</v>
      </c>
      <c r="J1318" s="169" t="str">
        <f>IF('Reported Performance Table'!D1318="","",
  IF('Reported Performance Table'!E1318="Yes",
   IF('Reported Performance Table'!F1318="Premium","Premium_LUNA_CCT","LUNA_CCT"),
   IF('Reported Performance Table'!B1318="Outdoor Luminaires",
    IF(OR('Reported Performance Table'!D1318="Fuel Pump Canopy Luminaires",'Reported Performance Table'!D1318="Sports Lighting"),
     IF('Reported Performance Table'!F1318="Premium","Premium_Sports_and_Fuel_Pump_CCT", "Sports_and_Fuel_Pump_CCT"),
     IF('Reported Performance Table'!F1318="Premium","Premium_Outdoor_CCT","Outdoor_CCT")),
    IF('Reported Performance Table'!F1318="Premium","Premium_CCT","Reported_CCT"))))</f>
        <v/>
      </c>
      <c r="K1318" t="str">
        <f>IF('Reported Performance Table'!D1318="","",IF(J1318="LUNA_CCT",VLOOKUP('Reported Performance Table'!D1318,'Master List'!$B$45:$E$143,4,FALSE),"Reported_BUG"))</f>
        <v/>
      </c>
      <c r="L1318" t="str">
        <f>IF('Reported Performance Table'!D1318="","",IF(AND('Reported Performance Table'!$E1318="Yes",OR('Reported Performance Table'!$D1318='Master List'!$B$45,'Reported Performance Table'!$D1318='Master List'!$B$46,'Reported Performance Table'!$D1318='Master List'!$B$47,'Reported Performance Table'!$D1318='Master List'!$B$49,'Reported Performance Table'!$D1318='Master List'!$B$51,'Reported Performance Table'!$D1318='Master List'!$B$115,'Reported Performance Table'!$D1318='Master List'!$B$118,'Reported Performance Table'!$D1318='Master List'!$B$142)),"LUNA_Dimming","Dimming_Capability_and_Range"))</f>
        <v/>
      </c>
    </row>
    <row r="1319" spans="1:12" x14ac:dyDescent="0.3">
      <c r="A1319" s="49">
        <v>1326</v>
      </c>
      <c r="B1319" s="50"/>
      <c r="D1319" s="21" t="e">
        <f>VLOOKUP('Reported Performance Table'!C1319,'Master List'!$B$22:$C$41,2,FALSE)</f>
        <v>#N/A</v>
      </c>
      <c r="E1319" t="e">
        <f>VLOOKUP('Reported Performance Table'!D1319,'Master List'!$B$45:$C$143,2,FALSE)</f>
        <v>#N/A</v>
      </c>
      <c r="F1319" t="e">
        <f>VLOOKUP('Reported Performance Table'!C1319,'Master List'!$B$22:$D$42,3,FALSE)</f>
        <v>#N/A</v>
      </c>
      <c r="G1319" s="94" t="e">
        <f>VLOOKUP('Reported Performance Table'!B1319,'Master List'!$B$11:$D$19,3,FALSE)</f>
        <v>#N/A</v>
      </c>
      <c r="H1319" t="e">
        <f t="shared" si="20"/>
        <v>#N/A</v>
      </c>
      <c r="I1319" t="e">
        <f>IF(VLOOKUP('Reported Performance Table'!D1319,'Master List'!$B$45:$D$143,3,FALSE)="","No",VLOOKUP('Reported Performance Table'!D1319,'Master List'!$B$45:$D$143,3,FALSE))</f>
        <v>#N/A</v>
      </c>
      <c r="J1319" s="169" t="str">
        <f>IF('Reported Performance Table'!D1319="","",
  IF('Reported Performance Table'!E1319="Yes",
   IF('Reported Performance Table'!F1319="Premium","Premium_LUNA_CCT","LUNA_CCT"),
   IF('Reported Performance Table'!B1319="Outdoor Luminaires",
    IF(OR('Reported Performance Table'!D1319="Fuel Pump Canopy Luminaires",'Reported Performance Table'!D1319="Sports Lighting"),
     IF('Reported Performance Table'!F1319="Premium","Premium_Sports_and_Fuel_Pump_CCT", "Sports_and_Fuel_Pump_CCT"),
     IF('Reported Performance Table'!F1319="Premium","Premium_Outdoor_CCT","Outdoor_CCT")),
    IF('Reported Performance Table'!F1319="Premium","Premium_CCT","Reported_CCT"))))</f>
        <v/>
      </c>
      <c r="K1319" t="str">
        <f>IF('Reported Performance Table'!D1319="","",IF(J1319="LUNA_CCT",VLOOKUP('Reported Performance Table'!D1319,'Master List'!$B$45:$E$143,4,FALSE),"Reported_BUG"))</f>
        <v/>
      </c>
      <c r="L1319" t="str">
        <f>IF('Reported Performance Table'!D1319="","",IF(AND('Reported Performance Table'!$E1319="Yes",OR('Reported Performance Table'!$D1319='Master List'!$B$45,'Reported Performance Table'!$D1319='Master List'!$B$46,'Reported Performance Table'!$D1319='Master List'!$B$47,'Reported Performance Table'!$D1319='Master List'!$B$49,'Reported Performance Table'!$D1319='Master List'!$B$51,'Reported Performance Table'!$D1319='Master List'!$B$115,'Reported Performance Table'!$D1319='Master List'!$B$118,'Reported Performance Table'!$D1319='Master List'!$B$142)),"LUNA_Dimming","Dimming_Capability_and_Range"))</f>
        <v/>
      </c>
    </row>
    <row r="1320" spans="1:12" x14ac:dyDescent="0.3">
      <c r="A1320" s="49">
        <v>1327</v>
      </c>
      <c r="B1320" s="50"/>
      <c r="D1320" s="21" t="e">
        <f>VLOOKUP('Reported Performance Table'!C1320,'Master List'!$B$22:$C$41,2,FALSE)</f>
        <v>#N/A</v>
      </c>
      <c r="E1320" t="e">
        <f>VLOOKUP('Reported Performance Table'!D1320,'Master List'!$B$45:$C$143,2,FALSE)</f>
        <v>#N/A</v>
      </c>
      <c r="F1320" t="e">
        <f>VLOOKUP('Reported Performance Table'!C1320,'Master List'!$B$22:$D$42,3,FALSE)</f>
        <v>#N/A</v>
      </c>
      <c r="G1320" s="94" t="e">
        <f>VLOOKUP('Reported Performance Table'!B1320,'Master List'!$B$11:$D$19,3,FALSE)</f>
        <v>#N/A</v>
      </c>
      <c r="H1320" t="e">
        <f t="shared" si="20"/>
        <v>#N/A</v>
      </c>
      <c r="I1320" t="e">
        <f>IF(VLOOKUP('Reported Performance Table'!D1320,'Master List'!$B$45:$D$143,3,FALSE)="","No",VLOOKUP('Reported Performance Table'!D1320,'Master List'!$B$45:$D$143,3,FALSE))</f>
        <v>#N/A</v>
      </c>
      <c r="J1320" s="169" t="str">
        <f>IF('Reported Performance Table'!D1320="","",
  IF('Reported Performance Table'!E1320="Yes",
   IF('Reported Performance Table'!F1320="Premium","Premium_LUNA_CCT","LUNA_CCT"),
   IF('Reported Performance Table'!B1320="Outdoor Luminaires",
    IF(OR('Reported Performance Table'!D1320="Fuel Pump Canopy Luminaires",'Reported Performance Table'!D1320="Sports Lighting"),
     IF('Reported Performance Table'!F1320="Premium","Premium_Sports_and_Fuel_Pump_CCT", "Sports_and_Fuel_Pump_CCT"),
     IF('Reported Performance Table'!F1320="Premium","Premium_Outdoor_CCT","Outdoor_CCT")),
    IF('Reported Performance Table'!F1320="Premium","Premium_CCT","Reported_CCT"))))</f>
        <v/>
      </c>
      <c r="K1320" t="str">
        <f>IF('Reported Performance Table'!D1320="","",IF(J1320="LUNA_CCT",VLOOKUP('Reported Performance Table'!D1320,'Master List'!$B$45:$E$143,4,FALSE),"Reported_BUG"))</f>
        <v/>
      </c>
      <c r="L1320" t="str">
        <f>IF('Reported Performance Table'!D1320="","",IF(AND('Reported Performance Table'!$E1320="Yes",OR('Reported Performance Table'!$D1320='Master List'!$B$45,'Reported Performance Table'!$D1320='Master List'!$B$46,'Reported Performance Table'!$D1320='Master List'!$B$47,'Reported Performance Table'!$D1320='Master List'!$B$49,'Reported Performance Table'!$D1320='Master List'!$B$51,'Reported Performance Table'!$D1320='Master List'!$B$115,'Reported Performance Table'!$D1320='Master List'!$B$118,'Reported Performance Table'!$D1320='Master List'!$B$142)),"LUNA_Dimming","Dimming_Capability_and_Range"))</f>
        <v/>
      </c>
    </row>
    <row r="1321" spans="1:12" x14ac:dyDescent="0.3">
      <c r="A1321" s="49">
        <v>1328</v>
      </c>
      <c r="B1321" s="50"/>
      <c r="D1321" s="21" t="e">
        <f>VLOOKUP('Reported Performance Table'!C1321,'Master List'!$B$22:$C$41,2,FALSE)</f>
        <v>#N/A</v>
      </c>
      <c r="E1321" t="e">
        <f>VLOOKUP('Reported Performance Table'!D1321,'Master List'!$B$45:$C$143,2,FALSE)</f>
        <v>#N/A</v>
      </c>
      <c r="F1321" t="e">
        <f>VLOOKUP('Reported Performance Table'!C1321,'Master List'!$B$22:$D$42,3,FALSE)</f>
        <v>#N/A</v>
      </c>
      <c r="G1321" s="94" t="e">
        <f>VLOOKUP('Reported Performance Table'!B1321,'Master List'!$B$11:$D$19,3,FALSE)</f>
        <v>#N/A</v>
      </c>
      <c r="H1321" t="e">
        <f t="shared" si="20"/>
        <v>#N/A</v>
      </c>
      <c r="I1321" t="e">
        <f>IF(VLOOKUP('Reported Performance Table'!D1321,'Master List'!$B$45:$D$143,3,FALSE)="","No",VLOOKUP('Reported Performance Table'!D1321,'Master List'!$B$45:$D$143,3,FALSE))</f>
        <v>#N/A</v>
      </c>
      <c r="J1321" s="169" t="str">
        <f>IF('Reported Performance Table'!D1321="","",
  IF('Reported Performance Table'!E1321="Yes",
   IF('Reported Performance Table'!F1321="Premium","Premium_LUNA_CCT","LUNA_CCT"),
   IF('Reported Performance Table'!B1321="Outdoor Luminaires",
    IF(OR('Reported Performance Table'!D1321="Fuel Pump Canopy Luminaires",'Reported Performance Table'!D1321="Sports Lighting"),
     IF('Reported Performance Table'!F1321="Premium","Premium_Sports_and_Fuel_Pump_CCT", "Sports_and_Fuel_Pump_CCT"),
     IF('Reported Performance Table'!F1321="Premium","Premium_Outdoor_CCT","Outdoor_CCT")),
    IF('Reported Performance Table'!F1321="Premium","Premium_CCT","Reported_CCT"))))</f>
        <v/>
      </c>
      <c r="K1321" t="str">
        <f>IF('Reported Performance Table'!D1321="","",IF(J1321="LUNA_CCT",VLOOKUP('Reported Performance Table'!D1321,'Master List'!$B$45:$E$143,4,FALSE),"Reported_BUG"))</f>
        <v/>
      </c>
      <c r="L1321" t="str">
        <f>IF('Reported Performance Table'!D1321="","",IF(AND('Reported Performance Table'!$E1321="Yes",OR('Reported Performance Table'!$D1321='Master List'!$B$45,'Reported Performance Table'!$D1321='Master List'!$B$46,'Reported Performance Table'!$D1321='Master List'!$B$47,'Reported Performance Table'!$D1321='Master List'!$B$49,'Reported Performance Table'!$D1321='Master List'!$B$51,'Reported Performance Table'!$D1321='Master List'!$B$115,'Reported Performance Table'!$D1321='Master List'!$B$118,'Reported Performance Table'!$D1321='Master List'!$B$142)),"LUNA_Dimming","Dimming_Capability_and_Range"))</f>
        <v/>
      </c>
    </row>
    <row r="1322" spans="1:12" x14ac:dyDescent="0.3">
      <c r="A1322" s="49">
        <v>1329</v>
      </c>
      <c r="B1322" s="50"/>
      <c r="D1322" s="21" t="e">
        <f>VLOOKUP('Reported Performance Table'!C1322,'Master List'!$B$22:$C$41,2,FALSE)</f>
        <v>#N/A</v>
      </c>
      <c r="E1322" t="e">
        <f>VLOOKUP('Reported Performance Table'!D1322,'Master List'!$B$45:$C$143,2,FALSE)</f>
        <v>#N/A</v>
      </c>
      <c r="F1322" t="e">
        <f>VLOOKUP('Reported Performance Table'!C1322,'Master List'!$B$22:$D$42,3,FALSE)</f>
        <v>#N/A</v>
      </c>
      <c r="G1322" s="94" t="e">
        <f>VLOOKUP('Reported Performance Table'!B1322,'Master List'!$B$11:$D$19,3,FALSE)</f>
        <v>#N/A</v>
      </c>
      <c r="H1322" t="e">
        <f t="shared" si="20"/>
        <v>#N/A</v>
      </c>
      <c r="I1322" t="e">
        <f>IF(VLOOKUP('Reported Performance Table'!D1322,'Master List'!$B$45:$D$143,3,FALSE)="","No",VLOOKUP('Reported Performance Table'!D1322,'Master List'!$B$45:$D$143,3,FALSE))</f>
        <v>#N/A</v>
      </c>
      <c r="J1322" s="169" t="str">
        <f>IF('Reported Performance Table'!D1322="","",
  IF('Reported Performance Table'!E1322="Yes",
   IF('Reported Performance Table'!F1322="Premium","Premium_LUNA_CCT","LUNA_CCT"),
   IF('Reported Performance Table'!B1322="Outdoor Luminaires",
    IF(OR('Reported Performance Table'!D1322="Fuel Pump Canopy Luminaires",'Reported Performance Table'!D1322="Sports Lighting"),
     IF('Reported Performance Table'!F1322="Premium","Premium_Sports_and_Fuel_Pump_CCT", "Sports_and_Fuel_Pump_CCT"),
     IF('Reported Performance Table'!F1322="Premium","Premium_Outdoor_CCT","Outdoor_CCT")),
    IF('Reported Performance Table'!F1322="Premium","Premium_CCT","Reported_CCT"))))</f>
        <v/>
      </c>
      <c r="K1322" t="str">
        <f>IF('Reported Performance Table'!D1322="","",IF(J1322="LUNA_CCT",VLOOKUP('Reported Performance Table'!D1322,'Master List'!$B$45:$E$143,4,FALSE),"Reported_BUG"))</f>
        <v/>
      </c>
      <c r="L1322" t="str">
        <f>IF('Reported Performance Table'!D1322="","",IF(AND('Reported Performance Table'!$E1322="Yes",OR('Reported Performance Table'!$D1322='Master List'!$B$45,'Reported Performance Table'!$D1322='Master List'!$B$46,'Reported Performance Table'!$D1322='Master List'!$B$47,'Reported Performance Table'!$D1322='Master List'!$B$49,'Reported Performance Table'!$D1322='Master List'!$B$51,'Reported Performance Table'!$D1322='Master List'!$B$115,'Reported Performance Table'!$D1322='Master List'!$B$118,'Reported Performance Table'!$D1322='Master List'!$B$142)),"LUNA_Dimming","Dimming_Capability_and_Range"))</f>
        <v/>
      </c>
    </row>
    <row r="1323" spans="1:12" x14ac:dyDescent="0.3">
      <c r="A1323" s="49">
        <v>1330</v>
      </c>
      <c r="B1323" s="50"/>
      <c r="D1323" s="21" t="e">
        <f>VLOOKUP('Reported Performance Table'!C1323,'Master List'!$B$22:$C$41,2,FALSE)</f>
        <v>#N/A</v>
      </c>
      <c r="E1323" t="e">
        <f>VLOOKUP('Reported Performance Table'!D1323,'Master List'!$B$45:$C$143,2,FALSE)</f>
        <v>#N/A</v>
      </c>
      <c r="F1323" t="e">
        <f>VLOOKUP('Reported Performance Table'!C1323,'Master List'!$B$22:$D$42,3,FALSE)</f>
        <v>#N/A</v>
      </c>
      <c r="G1323" s="94" t="e">
        <f>VLOOKUP('Reported Performance Table'!B1323,'Master List'!$B$11:$D$19,3,FALSE)</f>
        <v>#N/A</v>
      </c>
      <c r="H1323" t="e">
        <f t="shared" si="20"/>
        <v>#N/A</v>
      </c>
      <c r="I1323" t="e">
        <f>IF(VLOOKUP('Reported Performance Table'!D1323,'Master List'!$B$45:$D$143,3,FALSE)="","No",VLOOKUP('Reported Performance Table'!D1323,'Master List'!$B$45:$D$143,3,FALSE))</f>
        <v>#N/A</v>
      </c>
      <c r="J1323" s="169" t="str">
        <f>IF('Reported Performance Table'!D1323="","",
  IF('Reported Performance Table'!E1323="Yes",
   IF('Reported Performance Table'!F1323="Premium","Premium_LUNA_CCT","LUNA_CCT"),
   IF('Reported Performance Table'!B1323="Outdoor Luminaires",
    IF(OR('Reported Performance Table'!D1323="Fuel Pump Canopy Luminaires",'Reported Performance Table'!D1323="Sports Lighting"),
     IF('Reported Performance Table'!F1323="Premium","Premium_Sports_and_Fuel_Pump_CCT", "Sports_and_Fuel_Pump_CCT"),
     IF('Reported Performance Table'!F1323="Premium","Premium_Outdoor_CCT","Outdoor_CCT")),
    IF('Reported Performance Table'!F1323="Premium","Premium_CCT","Reported_CCT"))))</f>
        <v/>
      </c>
      <c r="K1323" t="str">
        <f>IF('Reported Performance Table'!D1323="","",IF(J1323="LUNA_CCT",VLOOKUP('Reported Performance Table'!D1323,'Master List'!$B$45:$E$143,4,FALSE),"Reported_BUG"))</f>
        <v/>
      </c>
      <c r="L1323" t="str">
        <f>IF('Reported Performance Table'!D1323="","",IF(AND('Reported Performance Table'!$E1323="Yes",OR('Reported Performance Table'!$D1323='Master List'!$B$45,'Reported Performance Table'!$D1323='Master List'!$B$46,'Reported Performance Table'!$D1323='Master List'!$B$47,'Reported Performance Table'!$D1323='Master List'!$B$49,'Reported Performance Table'!$D1323='Master List'!$B$51,'Reported Performance Table'!$D1323='Master List'!$B$115,'Reported Performance Table'!$D1323='Master List'!$B$118,'Reported Performance Table'!$D1323='Master List'!$B$142)),"LUNA_Dimming","Dimming_Capability_and_Range"))</f>
        <v/>
      </c>
    </row>
    <row r="1324" spans="1:12" x14ac:dyDescent="0.3">
      <c r="A1324" s="49">
        <v>1331</v>
      </c>
      <c r="B1324" s="50"/>
      <c r="D1324" s="21" t="e">
        <f>VLOOKUP('Reported Performance Table'!C1324,'Master List'!$B$22:$C$41,2,FALSE)</f>
        <v>#N/A</v>
      </c>
      <c r="E1324" t="e">
        <f>VLOOKUP('Reported Performance Table'!D1324,'Master List'!$B$45:$C$143,2,FALSE)</f>
        <v>#N/A</v>
      </c>
      <c r="F1324" t="e">
        <f>VLOOKUP('Reported Performance Table'!C1324,'Master List'!$B$22:$D$42,3,FALSE)</f>
        <v>#N/A</v>
      </c>
      <c r="G1324" s="94" t="e">
        <f>VLOOKUP('Reported Performance Table'!B1324,'Master List'!$B$11:$D$19,3,FALSE)</f>
        <v>#N/A</v>
      </c>
      <c r="H1324" t="e">
        <f t="shared" si="20"/>
        <v>#N/A</v>
      </c>
      <c r="I1324" t="e">
        <f>IF(VLOOKUP('Reported Performance Table'!D1324,'Master List'!$B$45:$D$143,3,FALSE)="","No",VLOOKUP('Reported Performance Table'!D1324,'Master List'!$B$45:$D$143,3,FALSE))</f>
        <v>#N/A</v>
      </c>
      <c r="J1324" s="169" t="str">
        <f>IF('Reported Performance Table'!D1324="","",
  IF('Reported Performance Table'!E1324="Yes",
   IF('Reported Performance Table'!F1324="Premium","Premium_LUNA_CCT","LUNA_CCT"),
   IF('Reported Performance Table'!B1324="Outdoor Luminaires",
    IF(OR('Reported Performance Table'!D1324="Fuel Pump Canopy Luminaires",'Reported Performance Table'!D1324="Sports Lighting"),
     IF('Reported Performance Table'!F1324="Premium","Premium_Sports_and_Fuel_Pump_CCT", "Sports_and_Fuel_Pump_CCT"),
     IF('Reported Performance Table'!F1324="Premium","Premium_Outdoor_CCT","Outdoor_CCT")),
    IF('Reported Performance Table'!F1324="Premium","Premium_CCT","Reported_CCT"))))</f>
        <v/>
      </c>
      <c r="K1324" t="str">
        <f>IF('Reported Performance Table'!D1324="","",IF(J1324="LUNA_CCT",VLOOKUP('Reported Performance Table'!D1324,'Master List'!$B$45:$E$143,4,FALSE),"Reported_BUG"))</f>
        <v/>
      </c>
      <c r="L1324" t="str">
        <f>IF('Reported Performance Table'!D1324="","",IF(AND('Reported Performance Table'!$E1324="Yes",OR('Reported Performance Table'!$D1324='Master List'!$B$45,'Reported Performance Table'!$D1324='Master List'!$B$46,'Reported Performance Table'!$D1324='Master List'!$B$47,'Reported Performance Table'!$D1324='Master List'!$B$49,'Reported Performance Table'!$D1324='Master List'!$B$51,'Reported Performance Table'!$D1324='Master List'!$B$115,'Reported Performance Table'!$D1324='Master List'!$B$118,'Reported Performance Table'!$D1324='Master List'!$B$142)),"LUNA_Dimming","Dimming_Capability_and_Range"))</f>
        <v/>
      </c>
    </row>
    <row r="1325" spans="1:12" x14ac:dyDescent="0.3">
      <c r="A1325" s="49">
        <v>1332</v>
      </c>
      <c r="B1325" s="50"/>
      <c r="D1325" s="21" t="e">
        <f>VLOOKUP('Reported Performance Table'!C1325,'Master List'!$B$22:$C$41,2,FALSE)</f>
        <v>#N/A</v>
      </c>
      <c r="E1325" t="e">
        <f>VLOOKUP('Reported Performance Table'!D1325,'Master List'!$B$45:$C$143,2,FALSE)</f>
        <v>#N/A</v>
      </c>
      <c r="F1325" t="e">
        <f>VLOOKUP('Reported Performance Table'!C1325,'Master List'!$B$22:$D$42,3,FALSE)</f>
        <v>#N/A</v>
      </c>
      <c r="G1325" s="94" t="e">
        <f>VLOOKUP('Reported Performance Table'!B1325,'Master List'!$B$11:$D$19,3,FALSE)</f>
        <v>#N/A</v>
      </c>
      <c r="H1325" t="e">
        <f t="shared" si="20"/>
        <v>#N/A</v>
      </c>
      <c r="I1325" t="e">
        <f>IF(VLOOKUP('Reported Performance Table'!D1325,'Master List'!$B$45:$D$143,3,FALSE)="","No",VLOOKUP('Reported Performance Table'!D1325,'Master List'!$B$45:$D$143,3,FALSE))</f>
        <v>#N/A</v>
      </c>
      <c r="J1325" s="169" t="str">
        <f>IF('Reported Performance Table'!D1325="","",
  IF('Reported Performance Table'!E1325="Yes",
   IF('Reported Performance Table'!F1325="Premium","Premium_LUNA_CCT","LUNA_CCT"),
   IF('Reported Performance Table'!B1325="Outdoor Luminaires",
    IF(OR('Reported Performance Table'!D1325="Fuel Pump Canopy Luminaires",'Reported Performance Table'!D1325="Sports Lighting"),
     IF('Reported Performance Table'!F1325="Premium","Premium_Sports_and_Fuel_Pump_CCT", "Sports_and_Fuel_Pump_CCT"),
     IF('Reported Performance Table'!F1325="Premium","Premium_Outdoor_CCT","Outdoor_CCT")),
    IF('Reported Performance Table'!F1325="Premium","Premium_CCT","Reported_CCT"))))</f>
        <v/>
      </c>
      <c r="K1325" t="str">
        <f>IF('Reported Performance Table'!D1325="","",IF(J1325="LUNA_CCT",VLOOKUP('Reported Performance Table'!D1325,'Master List'!$B$45:$E$143,4,FALSE),"Reported_BUG"))</f>
        <v/>
      </c>
      <c r="L1325" t="str">
        <f>IF('Reported Performance Table'!D1325="","",IF(AND('Reported Performance Table'!$E1325="Yes",OR('Reported Performance Table'!$D1325='Master List'!$B$45,'Reported Performance Table'!$D1325='Master List'!$B$46,'Reported Performance Table'!$D1325='Master List'!$B$47,'Reported Performance Table'!$D1325='Master List'!$B$49,'Reported Performance Table'!$D1325='Master List'!$B$51,'Reported Performance Table'!$D1325='Master List'!$B$115,'Reported Performance Table'!$D1325='Master List'!$B$118,'Reported Performance Table'!$D1325='Master List'!$B$142)),"LUNA_Dimming","Dimming_Capability_and_Range"))</f>
        <v/>
      </c>
    </row>
    <row r="1326" spans="1:12" x14ac:dyDescent="0.3">
      <c r="A1326" s="49">
        <v>1333</v>
      </c>
      <c r="B1326" s="50"/>
      <c r="D1326" s="21" t="e">
        <f>VLOOKUP('Reported Performance Table'!C1326,'Master List'!$B$22:$C$41,2,FALSE)</f>
        <v>#N/A</v>
      </c>
      <c r="E1326" t="e">
        <f>VLOOKUP('Reported Performance Table'!D1326,'Master List'!$B$45:$C$143,2,FALSE)</f>
        <v>#N/A</v>
      </c>
      <c r="F1326" t="e">
        <f>VLOOKUP('Reported Performance Table'!C1326,'Master List'!$B$22:$D$42,3,FALSE)</f>
        <v>#N/A</v>
      </c>
      <c r="G1326" s="94" t="e">
        <f>VLOOKUP('Reported Performance Table'!B1326,'Master List'!$B$11:$D$19,3,FALSE)</f>
        <v>#N/A</v>
      </c>
      <c r="H1326" t="e">
        <f t="shared" si="20"/>
        <v>#N/A</v>
      </c>
      <c r="I1326" t="e">
        <f>IF(VLOOKUP('Reported Performance Table'!D1326,'Master List'!$B$45:$D$143,3,FALSE)="","No",VLOOKUP('Reported Performance Table'!D1326,'Master List'!$B$45:$D$143,3,FALSE))</f>
        <v>#N/A</v>
      </c>
      <c r="J1326" s="169" t="str">
        <f>IF('Reported Performance Table'!D1326="","",
  IF('Reported Performance Table'!E1326="Yes",
   IF('Reported Performance Table'!F1326="Premium","Premium_LUNA_CCT","LUNA_CCT"),
   IF('Reported Performance Table'!B1326="Outdoor Luminaires",
    IF(OR('Reported Performance Table'!D1326="Fuel Pump Canopy Luminaires",'Reported Performance Table'!D1326="Sports Lighting"),
     IF('Reported Performance Table'!F1326="Premium","Premium_Sports_and_Fuel_Pump_CCT", "Sports_and_Fuel_Pump_CCT"),
     IF('Reported Performance Table'!F1326="Premium","Premium_Outdoor_CCT","Outdoor_CCT")),
    IF('Reported Performance Table'!F1326="Premium","Premium_CCT","Reported_CCT"))))</f>
        <v/>
      </c>
      <c r="K1326" t="str">
        <f>IF('Reported Performance Table'!D1326="","",IF(J1326="LUNA_CCT",VLOOKUP('Reported Performance Table'!D1326,'Master List'!$B$45:$E$143,4,FALSE),"Reported_BUG"))</f>
        <v/>
      </c>
      <c r="L1326" t="str">
        <f>IF('Reported Performance Table'!D1326="","",IF(AND('Reported Performance Table'!$E1326="Yes",OR('Reported Performance Table'!$D1326='Master List'!$B$45,'Reported Performance Table'!$D1326='Master List'!$B$46,'Reported Performance Table'!$D1326='Master List'!$B$47,'Reported Performance Table'!$D1326='Master List'!$B$49,'Reported Performance Table'!$D1326='Master List'!$B$51,'Reported Performance Table'!$D1326='Master List'!$B$115,'Reported Performance Table'!$D1326='Master List'!$B$118,'Reported Performance Table'!$D1326='Master List'!$B$142)),"LUNA_Dimming","Dimming_Capability_and_Range"))</f>
        <v/>
      </c>
    </row>
    <row r="1327" spans="1:12" x14ac:dyDescent="0.3">
      <c r="A1327" s="49">
        <v>1334</v>
      </c>
      <c r="B1327" s="50"/>
      <c r="D1327" s="21" t="e">
        <f>VLOOKUP('Reported Performance Table'!C1327,'Master List'!$B$22:$C$41,2,FALSE)</f>
        <v>#N/A</v>
      </c>
      <c r="E1327" t="e">
        <f>VLOOKUP('Reported Performance Table'!D1327,'Master List'!$B$45:$C$143,2,FALSE)</f>
        <v>#N/A</v>
      </c>
      <c r="F1327" t="e">
        <f>VLOOKUP('Reported Performance Table'!C1327,'Master List'!$B$22:$D$42,3,FALSE)</f>
        <v>#N/A</v>
      </c>
      <c r="G1327" s="94" t="e">
        <f>VLOOKUP('Reported Performance Table'!B1327,'Master List'!$B$11:$D$19,3,FALSE)</f>
        <v>#N/A</v>
      </c>
      <c r="H1327" t="e">
        <f t="shared" si="20"/>
        <v>#N/A</v>
      </c>
      <c r="I1327" t="e">
        <f>IF(VLOOKUP('Reported Performance Table'!D1327,'Master List'!$B$45:$D$143,3,FALSE)="","No",VLOOKUP('Reported Performance Table'!D1327,'Master List'!$B$45:$D$143,3,FALSE))</f>
        <v>#N/A</v>
      </c>
      <c r="J1327" s="169" t="str">
        <f>IF('Reported Performance Table'!D1327="","",
  IF('Reported Performance Table'!E1327="Yes",
   IF('Reported Performance Table'!F1327="Premium","Premium_LUNA_CCT","LUNA_CCT"),
   IF('Reported Performance Table'!B1327="Outdoor Luminaires",
    IF(OR('Reported Performance Table'!D1327="Fuel Pump Canopy Luminaires",'Reported Performance Table'!D1327="Sports Lighting"),
     IF('Reported Performance Table'!F1327="Premium","Premium_Sports_and_Fuel_Pump_CCT", "Sports_and_Fuel_Pump_CCT"),
     IF('Reported Performance Table'!F1327="Premium","Premium_Outdoor_CCT","Outdoor_CCT")),
    IF('Reported Performance Table'!F1327="Premium","Premium_CCT","Reported_CCT"))))</f>
        <v/>
      </c>
      <c r="K1327" t="str">
        <f>IF('Reported Performance Table'!D1327="","",IF(J1327="LUNA_CCT",VLOOKUP('Reported Performance Table'!D1327,'Master List'!$B$45:$E$143,4,FALSE),"Reported_BUG"))</f>
        <v/>
      </c>
      <c r="L1327" t="str">
        <f>IF('Reported Performance Table'!D1327="","",IF(AND('Reported Performance Table'!$E1327="Yes",OR('Reported Performance Table'!$D1327='Master List'!$B$45,'Reported Performance Table'!$D1327='Master List'!$B$46,'Reported Performance Table'!$D1327='Master List'!$B$47,'Reported Performance Table'!$D1327='Master List'!$B$49,'Reported Performance Table'!$D1327='Master List'!$B$51,'Reported Performance Table'!$D1327='Master List'!$B$115,'Reported Performance Table'!$D1327='Master List'!$B$118,'Reported Performance Table'!$D1327='Master List'!$B$142)),"LUNA_Dimming","Dimming_Capability_and_Range"))</f>
        <v/>
      </c>
    </row>
    <row r="1328" spans="1:12" x14ac:dyDescent="0.3">
      <c r="A1328" s="49">
        <v>1335</v>
      </c>
      <c r="B1328" s="50"/>
      <c r="D1328" s="21" t="e">
        <f>VLOOKUP('Reported Performance Table'!C1328,'Master List'!$B$22:$C$41,2,FALSE)</f>
        <v>#N/A</v>
      </c>
      <c r="E1328" t="e">
        <f>VLOOKUP('Reported Performance Table'!D1328,'Master List'!$B$45:$C$143,2,FALSE)</f>
        <v>#N/A</v>
      </c>
      <c r="F1328" t="e">
        <f>VLOOKUP('Reported Performance Table'!C1328,'Master List'!$B$22:$D$42,3,FALSE)</f>
        <v>#N/A</v>
      </c>
      <c r="G1328" s="94" t="e">
        <f>VLOOKUP('Reported Performance Table'!B1328,'Master List'!$B$11:$D$19,3,FALSE)</f>
        <v>#N/A</v>
      </c>
      <c r="H1328" t="e">
        <f t="shared" si="20"/>
        <v>#N/A</v>
      </c>
      <c r="I1328" t="e">
        <f>IF(VLOOKUP('Reported Performance Table'!D1328,'Master List'!$B$45:$D$143,3,FALSE)="","No",VLOOKUP('Reported Performance Table'!D1328,'Master List'!$B$45:$D$143,3,FALSE))</f>
        <v>#N/A</v>
      </c>
      <c r="J1328" s="169" t="str">
        <f>IF('Reported Performance Table'!D1328="","",
  IF('Reported Performance Table'!E1328="Yes",
   IF('Reported Performance Table'!F1328="Premium","Premium_LUNA_CCT","LUNA_CCT"),
   IF('Reported Performance Table'!B1328="Outdoor Luminaires",
    IF(OR('Reported Performance Table'!D1328="Fuel Pump Canopy Luminaires",'Reported Performance Table'!D1328="Sports Lighting"),
     IF('Reported Performance Table'!F1328="Premium","Premium_Sports_and_Fuel_Pump_CCT", "Sports_and_Fuel_Pump_CCT"),
     IF('Reported Performance Table'!F1328="Premium","Premium_Outdoor_CCT","Outdoor_CCT")),
    IF('Reported Performance Table'!F1328="Premium","Premium_CCT","Reported_CCT"))))</f>
        <v/>
      </c>
      <c r="K1328" t="str">
        <f>IF('Reported Performance Table'!D1328="","",IF(J1328="LUNA_CCT",VLOOKUP('Reported Performance Table'!D1328,'Master List'!$B$45:$E$143,4,FALSE),"Reported_BUG"))</f>
        <v/>
      </c>
      <c r="L1328" t="str">
        <f>IF('Reported Performance Table'!D1328="","",IF(AND('Reported Performance Table'!$E1328="Yes",OR('Reported Performance Table'!$D1328='Master List'!$B$45,'Reported Performance Table'!$D1328='Master List'!$B$46,'Reported Performance Table'!$D1328='Master List'!$B$47,'Reported Performance Table'!$D1328='Master List'!$B$49,'Reported Performance Table'!$D1328='Master List'!$B$51,'Reported Performance Table'!$D1328='Master List'!$B$115,'Reported Performance Table'!$D1328='Master List'!$B$118,'Reported Performance Table'!$D1328='Master List'!$B$142)),"LUNA_Dimming","Dimming_Capability_and_Range"))</f>
        <v/>
      </c>
    </row>
    <row r="1329" spans="1:12" x14ac:dyDescent="0.3">
      <c r="A1329" s="49">
        <v>1336</v>
      </c>
      <c r="B1329" s="50"/>
      <c r="D1329" s="21" t="e">
        <f>VLOOKUP('Reported Performance Table'!C1329,'Master List'!$B$22:$C$41,2,FALSE)</f>
        <v>#N/A</v>
      </c>
      <c r="E1329" t="e">
        <f>VLOOKUP('Reported Performance Table'!D1329,'Master List'!$B$45:$C$143,2,FALSE)</f>
        <v>#N/A</v>
      </c>
      <c r="F1329" t="e">
        <f>VLOOKUP('Reported Performance Table'!C1329,'Master List'!$B$22:$D$42,3,FALSE)</f>
        <v>#N/A</v>
      </c>
      <c r="G1329" s="94" t="e">
        <f>VLOOKUP('Reported Performance Table'!B1329,'Master List'!$B$11:$D$19,3,FALSE)</f>
        <v>#N/A</v>
      </c>
      <c r="H1329" t="e">
        <f t="shared" si="20"/>
        <v>#N/A</v>
      </c>
      <c r="I1329" t="e">
        <f>IF(VLOOKUP('Reported Performance Table'!D1329,'Master List'!$B$45:$D$143,3,FALSE)="","No",VLOOKUP('Reported Performance Table'!D1329,'Master List'!$B$45:$D$143,3,FALSE))</f>
        <v>#N/A</v>
      </c>
      <c r="J1329" s="169" t="str">
        <f>IF('Reported Performance Table'!D1329="","",
  IF('Reported Performance Table'!E1329="Yes",
   IF('Reported Performance Table'!F1329="Premium","Premium_LUNA_CCT","LUNA_CCT"),
   IF('Reported Performance Table'!B1329="Outdoor Luminaires",
    IF(OR('Reported Performance Table'!D1329="Fuel Pump Canopy Luminaires",'Reported Performance Table'!D1329="Sports Lighting"),
     IF('Reported Performance Table'!F1329="Premium","Premium_Sports_and_Fuel_Pump_CCT", "Sports_and_Fuel_Pump_CCT"),
     IF('Reported Performance Table'!F1329="Premium","Premium_Outdoor_CCT","Outdoor_CCT")),
    IF('Reported Performance Table'!F1329="Premium","Premium_CCT","Reported_CCT"))))</f>
        <v/>
      </c>
      <c r="K1329" t="str">
        <f>IF('Reported Performance Table'!D1329="","",IF(J1329="LUNA_CCT",VLOOKUP('Reported Performance Table'!D1329,'Master List'!$B$45:$E$143,4,FALSE),"Reported_BUG"))</f>
        <v/>
      </c>
      <c r="L1329" t="str">
        <f>IF('Reported Performance Table'!D1329="","",IF(AND('Reported Performance Table'!$E1329="Yes",OR('Reported Performance Table'!$D1329='Master List'!$B$45,'Reported Performance Table'!$D1329='Master List'!$B$46,'Reported Performance Table'!$D1329='Master List'!$B$47,'Reported Performance Table'!$D1329='Master List'!$B$49,'Reported Performance Table'!$D1329='Master List'!$B$51,'Reported Performance Table'!$D1329='Master List'!$B$115,'Reported Performance Table'!$D1329='Master List'!$B$118,'Reported Performance Table'!$D1329='Master List'!$B$142)),"LUNA_Dimming","Dimming_Capability_and_Range"))</f>
        <v/>
      </c>
    </row>
    <row r="1330" spans="1:12" x14ac:dyDescent="0.3">
      <c r="A1330" s="49">
        <v>1337</v>
      </c>
      <c r="B1330" s="50"/>
      <c r="D1330" s="21" t="e">
        <f>VLOOKUP('Reported Performance Table'!C1330,'Master List'!$B$22:$C$41,2,FALSE)</f>
        <v>#N/A</v>
      </c>
      <c r="E1330" t="e">
        <f>VLOOKUP('Reported Performance Table'!D1330,'Master List'!$B$45:$C$143,2,FALSE)</f>
        <v>#N/A</v>
      </c>
      <c r="F1330" t="e">
        <f>VLOOKUP('Reported Performance Table'!C1330,'Master List'!$B$22:$D$42,3,FALSE)</f>
        <v>#N/A</v>
      </c>
      <c r="G1330" s="94" t="e">
        <f>VLOOKUP('Reported Performance Table'!B1330,'Master List'!$B$11:$D$19,3,FALSE)</f>
        <v>#N/A</v>
      </c>
      <c r="H1330" t="e">
        <f t="shared" si="20"/>
        <v>#N/A</v>
      </c>
      <c r="I1330" t="e">
        <f>IF(VLOOKUP('Reported Performance Table'!D1330,'Master List'!$B$45:$D$143,3,FALSE)="","No",VLOOKUP('Reported Performance Table'!D1330,'Master List'!$B$45:$D$143,3,FALSE))</f>
        <v>#N/A</v>
      </c>
      <c r="J1330" s="169" t="str">
        <f>IF('Reported Performance Table'!D1330="","",
  IF('Reported Performance Table'!E1330="Yes",
   IF('Reported Performance Table'!F1330="Premium","Premium_LUNA_CCT","LUNA_CCT"),
   IF('Reported Performance Table'!B1330="Outdoor Luminaires",
    IF(OR('Reported Performance Table'!D1330="Fuel Pump Canopy Luminaires",'Reported Performance Table'!D1330="Sports Lighting"),
     IF('Reported Performance Table'!F1330="Premium","Premium_Sports_and_Fuel_Pump_CCT", "Sports_and_Fuel_Pump_CCT"),
     IF('Reported Performance Table'!F1330="Premium","Premium_Outdoor_CCT","Outdoor_CCT")),
    IF('Reported Performance Table'!F1330="Premium","Premium_CCT","Reported_CCT"))))</f>
        <v/>
      </c>
      <c r="K1330" t="str">
        <f>IF('Reported Performance Table'!D1330="","",IF(J1330="LUNA_CCT",VLOOKUP('Reported Performance Table'!D1330,'Master List'!$B$45:$E$143,4,FALSE),"Reported_BUG"))</f>
        <v/>
      </c>
      <c r="L1330" t="str">
        <f>IF('Reported Performance Table'!D1330="","",IF(AND('Reported Performance Table'!$E1330="Yes",OR('Reported Performance Table'!$D1330='Master List'!$B$45,'Reported Performance Table'!$D1330='Master List'!$B$46,'Reported Performance Table'!$D1330='Master List'!$B$47,'Reported Performance Table'!$D1330='Master List'!$B$49,'Reported Performance Table'!$D1330='Master List'!$B$51,'Reported Performance Table'!$D1330='Master List'!$B$115,'Reported Performance Table'!$D1330='Master List'!$B$118,'Reported Performance Table'!$D1330='Master List'!$B$142)),"LUNA_Dimming","Dimming_Capability_and_Range"))</f>
        <v/>
      </c>
    </row>
    <row r="1331" spans="1:12" x14ac:dyDescent="0.3">
      <c r="A1331" s="49">
        <v>1338</v>
      </c>
      <c r="B1331" s="50"/>
      <c r="D1331" s="21" t="e">
        <f>VLOOKUP('Reported Performance Table'!C1331,'Master List'!$B$22:$C$41,2,FALSE)</f>
        <v>#N/A</v>
      </c>
      <c r="E1331" t="e">
        <f>VLOOKUP('Reported Performance Table'!D1331,'Master List'!$B$45:$C$143,2,FALSE)</f>
        <v>#N/A</v>
      </c>
      <c r="F1331" t="e">
        <f>VLOOKUP('Reported Performance Table'!C1331,'Master List'!$B$22:$D$42,3,FALSE)</f>
        <v>#N/A</v>
      </c>
      <c r="G1331" s="94" t="e">
        <f>VLOOKUP('Reported Performance Table'!B1331,'Master List'!$B$11:$D$19,3,FALSE)</f>
        <v>#N/A</v>
      </c>
      <c r="H1331" t="e">
        <f t="shared" si="20"/>
        <v>#N/A</v>
      </c>
      <c r="I1331" t="e">
        <f>IF(VLOOKUP('Reported Performance Table'!D1331,'Master List'!$B$45:$D$143,3,FALSE)="","No",VLOOKUP('Reported Performance Table'!D1331,'Master List'!$B$45:$D$143,3,FALSE))</f>
        <v>#N/A</v>
      </c>
      <c r="J1331" s="169" t="str">
        <f>IF('Reported Performance Table'!D1331="","",
  IF('Reported Performance Table'!E1331="Yes",
   IF('Reported Performance Table'!F1331="Premium","Premium_LUNA_CCT","LUNA_CCT"),
   IF('Reported Performance Table'!B1331="Outdoor Luminaires",
    IF(OR('Reported Performance Table'!D1331="Fuel Pump Canopy Luminaires",'Reported Performance Table'!D1331="Sports Lighting"),
     IF('Reported Performance Table'!F1331="Premium","Premium_Sports_and_Fuel_Pump_CCT", "Sports_and_Fuel_Pump_CCT"),
     IF('Reported Performance Table'!F1331="Premium","Premium_Outdoor_CCT","Outdoor_CCT")),
    IF('Reported Performance Table'!F1331="Premium","Premium_CCT","Reported_CCT"))))</f>
        <v/>
      </c>
      <c r="K1331" t="str">
        <f>IF('Reported Performance Table'!D1331="","",IF(J1331="LUNA_CCT",VLOOKUP('Reported Performance Table'!D1331,'Master List'!$B$45:$E$143,4,FALSE),"Reported_BUG"))</f>
        <v/>
      </c>
      <c r="L1331" t="str">
        <f>IF('Reported Performance Table'!D1331="","",IF(AND('Reported Performance Table'!$E1331="Yes",OR('Reported Performance Table'!$D1331='Master List'!$B$45,'Reported Performance Table'!$D1331='Master List'!$B$46,'Reported Performance Table'!$D1331='Master List'!$B$47,'Reported Performance Table'!$D1331='Master List'!$B$49,'Reported Performance Table'!$D1331='Master List'!$B$51,'Reported Performance Table'!$D1331='Master List'!$B$115,'Reported Performance Table'!$D1331='Master List'!$B$118,'Reported Performance Table'!$D1331='Master List'!$B$142)),"LUNA_Dimming","Dimming_Capability_and_Range"))</f>
        <v/>
      </c>
    </row>
    <row r="1332" spans="1:12" x14ac:dyDescent="0.3">
      <c r="A1332" s="49">
        <v>1339</v>
      </c>
      <c r="B1332" s="50"/>
      <c r="D1332" s="21" t="e">
        <f>VLOOKUP('Reported Performance Table'!C1332,'Master List'!$B$22:$C$41,2,FALSE)</f>
        <v>#N/A</v>
      </c>
      <c r="E1332" t="e">
        <f>VLOOKUP('Reported Performance Table'!D1332,'Master List'!$B$45:$C$143,2,FALSE)</f>
        <v>#N/A</v>
      </c>
      <c r="F1332" t="e">
        <f>VLOOKUP('Reported Performance Table'!C1332,'Master List'!$B$22:$D$42,3,FALSE)</f>
        <v>#N/A</v>
      </c>
      <c r="G1332" s="94" t="e">
        <f>VLOOKUP('Reported Performance Table'!B1332,'Master List'!$B$11:$D$19,3,FALSE)</f>
        <v>#N/A</v>
      </c>
      <c r="H1332" t="e">
        <f t="shared" si="20"/>
        <v>#N/A</v>
      </c>
      <c r="I1332" t="e">
        <f>IF(VLOOKUP('Reported Performance Table'!D1332,'Master List'!$B$45:$D$143,3,FALSE)="","No",VLOOKUP('Reported Performance Table'!D1332,'Master List'!$B$45:$D$143,3,FALSE))</f>
        <v>#N/A</v>
      </c>
      <c r="J1332" s="169" t="str">
        <f>IF('Reported Performance Table'!D1332="","",
  IF('Reported Performance Table'!E1332="Yes",
   IF('Reported Performance Table'!F1332="Premium","Premium_LUNA_CCT","LUNA_CCT"),
   IF('Reported Performance Table'!B1332="Outdoor Luminaires",
    IF(OR('Reported Performance Table'!D1332="Fuel Pump Canopy Luminaires",'Reported Performance Table'!D1332="Sports Lighting"),
     IF('Reported Performance Table'!F1332="Premium","Premium_Sports_and_Fuel_Pump_CCT", "Sports_and_Fuel_Pump_CCT"),
     IF('Reported Performance Table'!F1332="Premium","Premium_Outdoor_CCT","Outdoor_CCT")),
    IF('Reported Performance Table'!F1332="Premium","Premium_CCT","Reported_CCT"))))</f>
        <v/>
      </c>
      <c r="K1332" t="str">
        <f>IF('Reported Performance Table'!D1332="","",IF(J1332="LUNA_CCT",VLOOKUP('Reported Performance Table'!D1332,'Master List'!$B$45:$E$143,4,FALSE),"Reported_BUG"))</f>
        <v/>
      </c>
      <c r="L1332" t="str">
        <f>IF('Reported Performance Table'!D1332="","",IF(AND('Reported Performance Table'!$E1332="Yes",OR('Reported Performance Table'!$D1332='Master List'!$B$45,'Reported Performance Table'!$D1332='Master List'!$B$46,'Reported Performance Table'!$D1332='Master List'!$B$47,'Reported Performance Table'!$D1332='Master List'!$B$49,'Reported Performance Table'!$D1332='Master List'!$B$51,'Reported Performance Table'!$D1332='Master List'!$B$115,'Reported Performance Table'!$D1332='Master List'!$B$118,'Reported Performance Table'!$D1332='Master List'!$B$142)),"LUNA_Dimming","Dimming_Capability_and_Range"))</f>
        <v/>
      </c>
    </row>
    <row r="1333" spans="1:12" x14ac:dyDescent="0.3">
      <c r="A1333" s="49">
        <v>1340</v>
      </c>
      <c r="B1333" s="50"/>
      <c r="D1333" s="21" t="e">
        <f>VLOOKUP('Reported Performance Table'!C1333,'Master List'!$B$22:$C$41,2,FALSE)</f>
        <v>#N/A</v>
      </c>
      <c r="E1333" t="e">
        <f>VLOOKUP('Reported Performance Table'!D1333,'Master List'!$B$45:$C$143,2,FALSE)</f>
        <v>#N/A</v>
      </c>
      <c r="F1333" t="e">
        <f>VLOOKUP('Reported Performance Table'!C1333,'Master List'!$B$22:$D$42,3,FALSE)</f>
        <v>#N/A</v>
      </c>
      <c r="G1333" s="94" t="e">
        <f>VLOOKUP('Reported Performance Table'!B1333,'Master List'!$B$11:$D$19,3,FALSE)</f>
        <v>#N/A</v>
      </c>
      <c r="H1333" t="e">
        <f t="shared" si="20"/>
        <v>#N/A</v>
      </c>
      <c r="I1333" t="e">
        <f>IF(VLOOKUP('Reported Performance Table'!D1333,'Master List'!$B$45:$D$143,3,FALSE)="","No",VLOOKUP('Reported Performance Table'!D1333,'Master List'!$B$45:$D$143,3,FALSE))</f>
        <v>#N/A</v>
      </c>
      <c r="J1333" s="169" t="str">
        <f>IF('Reported Performance Table'!D1333="","",
  IF('Reported Performance Table'!E1333="Yes",
   IF('Reported Performance Table'!F1333="Premium","Premium_LUNA_CCT","LUNA_CCT"),
   IF('Reported Performance Table'!B1333="Outdoor Luminaires",
    IF(OR('Reported Performance Table'!D1333="Fuel Pump Canopy Luminaires",'Reported Performance Table'!D1333="Sports Lighting"),
     IF('Reported Performance Table'!F1333="Premium","Premium_Sports_and_Fuel_Pump_CCT", "Sports_and_Fuel_Pump_CCT"),
     IF('Reported Performance Table'!F1333="Premium","Premium_Outdoor_CCT","Outdoor_CCT")),
    IF('Reported Performance Table'!F1333="Premium","Premium_CCT","Reported_CCT"))))</f>
        <v/>
      </c>
      <c r="K1333" t="str">
        <f>IF('Reported Performance Table'!D1333="","",IF(J1333="LUNA_CCT",VLOOKUP('Reported Performance Table'!D1333,'Master List'!$B$45:$E$143,4,FALSE),"Reported_BUG"))</f>
        <v/>
      </c>
      <c r="L1333" t="str">
        <f>IF('Reported Performance Table'!D1333="","",IF(AND('Reported Performance Table'!$E1333="Yes",OR('Reported Performance Table'!$D1333='Master List'!$B$45,'Reported Performance Table'!$D1333='Master List'!$B$46,'Reported Performance Table'!$D1333='Master List'!$B$47,'Reported Performance Table'!$D1333='Master List'!$B$49,'Reported Performance Table'!$D1333='Master List'!$B$51,'Reported Performance Table'!$D1333='Master List'!$B$115,'Reported Performance Table'!$D1333='Master List'!$B$118,'Reported Performance Table'!$D1333='Master List'!$B$142)),"LUNA_Dimming","Dimming_Capability_and_Range"))</f>
        <v/>
      </c>
    </row>
    <row r="1334" spans="1:12" x14ac:dyDescent="0.3">
      <c r="A1334" s="49">
        <v>1341</v>
      </c>
      <c r="B1334" s="50"/>
      <c r="D1334" s="21" t="e">
        <f>VLOOKUP('Reported Performance Table'!C1334,'Master List'!$B$22:$C$41,2,FALSE)</f>
        <v>#N/A</v>
      </c>
      <c r="E1334" t="e">
        <f>VLOOKUP('Reported Performance Table'!D1334,'Master List'!$B$45:$C$143,2,FALSE)</f>
        <v>#N/A</v>
      </c>
      <c r="F1334" t="e">
        <f>VLOOKUP('Reported Performance Table'!C1334,'Master List'!$B$22:$D$42,3,FALSE)</f>
        <v>#N/A</v>
      </c>
      <c r="G1334" s="94" t="e">
        <f>VLOOKUP('Reported Performance Table'!B1334,'Master List'!$B$11:$D$19,3,FALSE)</f>
        <v>#N/A</v>
      </c>
      <c r="H1334" t="e">
        <f t="shared" si="20"/>
        <v>#N/A</v>
      </c>
      <c r="I1334" t="e">
        <f>IF(VLOOKUP('Reported Performance Table'!D1334,'Master List'!$B$45:$D$143,3,FALSE)="","No",VLOOKUP('Reported Performance Table'!D1334,'Master List'!$B$45:$D$143,3,FALSE))</f>
        <v>#N/A</v>
      </c>
      <c r="J1334" s="169" t="str">
        <f>IF('Reported Performance Table'!D1334="","",
  IF('Reported Performance Table'!E1334="Yes",
   IF('Reported Performance Table'!F1334="Premium","Premium_LUNA_CCT","LUNA_CCT"),
   IF('Reported Performance Table'!B1334="Outdoor Luminaires",
    IF(OR('Reported Performance Table'!D1334="Fuel Pump Canopy Luminaires",'Reported Performance Table'!D1334="Sports Lighting"),
     IF('Reported Performance Table'!F1334="Premium","Premium_Sports_and_Fuel_Pump_CCT", "Sports_and_Fuel_Pump_CCT"),
     IF('Reported Performance Table'!F1334="Premium","Premium_Outdoor_CCT","Outdoor_CCT")),
    IF('Reported Performance Table'!F1334="Premium","Premium_CCT","Reported_CCT"))))</f>
        <v/>
      </c>
      <c r="K1334" t="str">
        <f>IF('Reported Performance Table'!D1334="","",IF(J1334="LUNA_CCT",VLOOKUP('Reported Performance Table'!D1334,'Master List'!$B$45:$E$143,4,FALSE),"Reported_BUG"))</f>
        <v/>
      </c>
      <c r="L1334" t="str">
        <f>IF('Reported Performance Table'!D1334="","",IF(AND('Reported Performance Table'!$E1334="Yes",OR('Reported Performance Table'!$D1334='Master List'!$B$45,'Reported Performance Table'!$D1334='Master List'!$B$46,'Reported Performance Table'!$D1334='Master List'!$B$47,'Reported Performance Table'!$D1334='Master List'!$B$49,'Reported Performance Table'!$D1334='Master List'!$B$51,'Reported Performance Table'!$D1334='Master List'!$B$115,'Reported Performance Table'!$D1334='Master List'!$B$118,'Reported Performance Table'!$D1334='Master List'!$B$142)),"LUNA_Dimming","Dimming_Capability_and_Range"))</f>
        <v/>
      </c>
    </row>
    <row r="1335" spans="1:12" x14ac:dyDescent="0.3">
      <c r="A1335" s="49">
        <v>1342</v>
      </c>
      <c r="B1335" s="50"/>
      <c r="D1335" s="21" t="e">
        <f>VLOOKUP('Reported Performance Table'!C1335,'Master List'!$B$22:$C$41,2,FALSE)</f>
        <v>#N/A</v>
      </c>
      <c r="E1335" t="e">
        <f>VLOOKUP('Reported Performance Table'!D1335,'Master List'!$B$45:$C$143,2,FALSE)</f>
        <v>#N/A</v>
      </c>
      <c r="F1335" t="e">
        <f>VLOOKUP('Reported Performance Table'!C1335,'Master List'!$B$22:$D$42,3,FALSE)</f>
        <v>#N/A</v>
      </c>
      <c r="G1335" s="94" t="e">
        <f>VLOOKUP('Reported Performance Table'!B1335,'Master List'!$B$11:$D$19,3,FALSE)</f>
        <v>#N/A</v>
      </c>
      <c r="H1335" t="e">
        <f t="shared" si="20"/>
        <v>#N/A</v>
      </c>
      <c r="I1335" t="e">
        <f>IF(VLOOKUP('Reported Performance Table'!D1335,'Master List'!$B$45:$D$143,3,FALSE)="","No",VLOOKUP('Reported Performance Table'!D1335,'Master List'!$B$45:$D$143,3,FALSE))</f>
        <v>#N/A</v>
      </c>
      <c r="J1335" s="169" t="str">
        <f>IF('Reported Performance Table'!D1335="","",
  IF('Reported Performance Table'!E1335="Yes",
   IF('Reported Performance Table'!F1335="Premium","Premium_LUNA_CCT","LUNA_CCT"),
   IF('Reported Performance Table'!B1335="Outdoor Luminaires",
    IF(OR('Reported Performance Table'!D1335="Fuel Pump Canopy Luminaires",'Reported Performance Table'!D1335="Sports Lighting"),
     IF('Reported Performance Table'!F1335="Premium","Premium_Sports_and_Fuel_Pump_CCT", "Sports_and_Fuel_Pump_CCT"),
     IF('Reported Performance Table'!F1335="Premium","Premium_Outdoor_CCT","Outdoor_CCT")),
    IF('Reported Performance Table'!F1335="Premium","Premium_CCT","Reported_CCT"))))</f>
        <v/>
      </c>
      <c r="K1335" t="str">
        <f>IF('Reported Performance Table'!D1335="","",IF(J1335="LUNA_CCT",VLOOKUP('Reported Performance Table'!D1335,'Master List'!$B$45:$E$143,4,FALSE),"Reported_BUG"))</f>
        <v/>
      </c>
      <c r="L1335" t="str">
        <f>IF('Reported Performance Table'!D1335="","",IF(AND('Reported Performance Table'!$E1335="Yes",OR('Reported Performance Table'!$D1335='Master List'!$B$45,'Reported Performance Table'!$D1335='Master List'!$B$46,'Reported Performance Table'!$D1335='Master List'!$B$47,'Reported Performance Table'!$D1335='Master List'!$B$49,'Reported Performance Table'!$D1335='Master List'!$B$51,'Reported Performance Table'!$D1335='Master List'!$B$115,'Reported Performance Table'!$D1335='Master List'!$B$118,'Reported Performance Table'!$D1335='Master List'!$B$142)),"LUNA_Dimming","Dimming_Capability_and_Range"))</f>
        <v/>
      </c>
    </row>
    <row r="1336" spans="1:12" x14ac:dyDescent="0.3">
      <c r="A1336" s="49">
        <v>1343</v>
      </c>
      <c r="B1336" s="50"/>
      <c r="D1336" s="21" t="e">
        <f>VLOOKUP('Reported Performance Table'!C1336,'Master List'!$B$22:$C$41,2,FALSE)</f>
        <v>#N/A</v>
      </c>
      <c r="E1336" t="e">
        <f>VLOOKUP('Reported Performance Table'!D1336,'Master List'!$B$45:$C$143,2,FALSE)</f>
        <v>#N/A</v>
      </c>
      <c r="F1336" t="e">
        <f>VLOOKUP('Reported Performance Table'!C1336,'Master List'!$B$22:$D$42,3,FALSE)</f>
        <v>#N/A</v>
      </c>
      <c r="G1336" s="94" t="e">
        <f>VLOOKUP('Reported Performance Table'!B1336,'Master List'!$B$11:$D$19,3,FALSE)</f>
        <v>#N/A</v>
      </c>
      <c r="H1336" t="e">
        <f t="shared" si="20"/>
        <v>#N/A</v>
      </c>
      <c r="I1336" t="e">
        <f>IF(VLOOKUP('Reported Performance Table'!D1336,'Master List'!$B$45:$D$143,3,FALSE)="","No",VLOOKUP('Reported Performance Table'!D1336,'Master List'!$B$45:$D$143,3,FALSE))</f>
        <v>#N/A</v>
      </c>
      <c r="J1336" s="169" t="str">
        <f>IF('Reported Performance Table'!D1336="","",
  IF('Reported Performance Table'!E1336="Yes",
   IF('Reported Performance Table'!F1336="Premium","Premium_LUNA_CCT","LUNA_CCT"),
   IF('Reported Performance Table'!B1336="Outdoor Luminaires",
    IF(OR('Reported Performance Table'!D1336="Fuel Pump Canopy Luminaires",'Reported Performance Table'!D1336="Sports Lighting"),
     IF('Reported Performance Table'!F1336="Premium","Premium_Sports_and_Fuel_Pump_CCT", "Sports_and_Fuel_Pump_CCT"),
     IF('Reported Performance Table'!F1336="Premium","Premium_Outdoor_CCT","Outdoor_CCT")),
    IF('Reported Performance Table'!F1336="Premium","Premium_CCT","Reported_CCT"))))</f>
        <v/>
      </c>
      <c r="K1336" t="str">
        <f>IF('Reported Performance Table'!D1336="","",IF(J1336="LUNA_CCT",VLOOKUP('Reported Performance Table'!D1336,'Master List'!$B$45:$E$143,4,FALSE),"Reported_BUG"))</f>
        <v/>
      </c>
      <c r="L1336" t="str">
        <f>IF('Reported Performance Table'!D1336="","",IF(AND('Reported Performance Table'!$E1336="Yes",OR('Reported Performance Table'!$D1336='Master List'!$B$45,'Reported Performance Table'!$D1336='Master List'!$B$46,'Reported Performance Table'!$D1336='Master List'!$B$47,'Reported Performance Table'!$D1336='Master List'!$B$49,'Reported Performance Table'!$D1336='Master List'!$B$51,'Reported Performance Table'!$D1336='Master List'!$B$115,'Reported Performance Table'!$D1336='Master List'!$B$118,'Reported Performance Table'!$D1336='Master List'!$B$142)),"LUNA_Dimming","Dimming_Capability_and_Range"))</f>
        <v/>
      </c>
    </row>
    <row r="1337" spans="1:12" x14ac:dyDescent="0.3">
      <c r="A1337" s="49">
        <v>1344</v>
      </c>
      <c r="B1337" s="50"/>
      <c r="D1337" s="21" t="e">
        <f>VLOOKUP('Reported Performance Table'!C1337,'Master List'!$B$22:$C$41,2,FALSE)</f>
        <v>#N/A</v>
      </c>
      <c r="E1337" t="e">
        <f>VLOOKUP('Reported Performance Table'!D1337,'Master List'!$B$45:$C$143,2,FALSE)</f>
        <v>#N/A</v>
      </c>
      <c r="F1337" t="e">
        <f>VLOOKUP('Reported Performance Table'!C1337,'Master List'!$B$22:$D$42,3,FALSE)</f>
        <v>#N/A</v>
      </c>
      <c r="G1337" s="94" t="e">
        <f>VLOOKUP('Reported Performance Table'!B1337,'Master List'!$B$11:$D$19,3,FALSE)</f>
        <v>#N/A</v>
      </c>
      <c r="H1337" t="e">
        <f t="shared" si="20"/>
        <v>#N/A</v>
      </c>
      <c r="I1337" t="e">
        <f>IF(VLOOKUP('Reported Performance Table'!D1337,'Master List'!$B$45:$D$143,3,FALSE)="","No",VLOOKUP('Reported Performance Table'!D1337,'Master List'!$B$45:$D$143,3,FALSE))</f>
        <v>#N/A</v>
      </c>
      <c r="J1337" s="169" t="str">
        <f>IF('Reported Performance Table'!D1337="","",
  IF('Reported Performance Table'!E1337="Yes",
   IF('Reported Performance Table'!F1337="Premium","Premium_LUNA_CCT","LUNA_CCT"),
   IF('Reported Performance Table'!B1337="Outdoor Luminaires",
    IF(OR('Reported Performance Table'!D1337="Fuel Pump Canopy Luminaires",'Reported Performance Table'!D1337="Sports Lighting"),
     IF('Reported Performance Table'!F1337="Premium","Premium_Sports_and_Fuel_Pump_CCT", "Sports_and_Fuel_Pump_CCT"),
     IF('Reported Performance Table'!F1337="Premium","Premium_Outdoor_CCT","Outdoor_CCT")),
    IF('Reported Performance Table'!F1337="Premium","Premium_CCT","Reported_CCT"))))</f>
        <v/>
      </c>
      <c r="K1337" t="str">
        <f>IF('Reported Performance Table'!D1337="","",IF(J1337="LUNA_CCT",VLOOKUP('Reported Performance Table'!D1337,'Master List'!$B$45:$E$143,4,FALSE),"Reported_BUG"))</f>
        <v/>
      </c>
      <c r="L1337" t="str">
        <f>IF('Reported Performance Table'!D1337="","",IF(AND('Reported Performance Table'!$E1337="Yes",OR('Reported Performance Table'!$D1337='Master List'!$B$45,'Reported Performance Table'!$D1337='Master List'!$B$46,'Reported Performance Table'!$D1337='Master List'!$B$47,'Reported Performance Table'!$D1337='Master List'!$B$49,'Reported Performance Table'!$D1337='Master List'!$B$51,'Reported Performance Table'!$D1337='Master List'!$B$115,'Reported Performance Table'!$D1337='Master List'!$B$118,'Reported Performance Table'!$D1337='Master List'!$B$142)),"LUNA_Dimming","Dimming_Capability_and_Range"))</f>
        <v/>
      </c>
    </row>
    <row r="1338" spans="1:12" x14ac:dyDescent="0.3">
      <c r="A1338" s="49">
        <v>1345</v>
      </c>
      <c r="B1338" s="50"/>
      <c r="D1338" s="21" t="e">
        <f>VLOOKUP('Reported Performance Table'!C1338,'Master List'!$B$22:$C$41,2,FALSE)</f>
        <v>#N/A</v>
      </c>
      <c r="E1338" t="e">
        <f>VLOOKUP('Reported Performance Table'!D1338,'Master List'!$B$45:$C$143,2,FALSE)</f>
        <v>#N/A</v>
      </c>
      <c r="F1338" t="e">
        <f>VLOOKUP('Reported Performance Table'!C1338,'Master List'!$B$22:$D$42,3,FALSE)</f>
        <v>#N/A</v>
      </c>
      <c r="G1338" s="94" t="e">
        <f>VLOOKUP('Reported Performance Table'!B1338,'Master List'!$B$11:$D$19,3,FALSE)</f>
        <v>#N/A</v>
      </c>
      <c r="H1338" t="e">
        <f t="shared" si="20"/>
        <v>#N/A</v>
      </c>
      <c r="I1338" t="e">
        <f>IF(VLOOKUP('Reported Performance Table'!D1338,'Master List'!$B$45:$D$143,3,FALSE)="","No",VLOOKUP('Reported Performance Table'!D1338,'Master List'!$B$45:$D$143,3,FALSE))</f>
        <v>#N/A</v>
      </c>
      <c r="J1338" s="169" t="str">
        <f>IF('Reported Performance Table'!D1338="","",
  IF('Reported Performance Table'!E1338="Yes",
   IF('Reported Performance Table'!F1338="Premium","Premium_LUNA_CCT","LUNA_CCT"),
   IF('Reported Performance Table'!B1338="Outdoor Luminaires",
    IF(OR('Reported Performance Table'!D1338="Fuel Pump Canopy Luminaires",'Reported Performance Table'!D1338="Sports Lighting"),
     IF('Reported Performance Table'!F1338="Premium","Premium_Sports_and_Fuel_Pump_CCT", "Sports_and_Fuel_Pump_CCT"),
     IF('Reported Performance Table'!F1338="Premium","Premium_Outdoor_CCT","Outdoor_CCT")),
    IF('Reported Performance Table'!F1338="Premium","Premium_CCT","Reported_CCT"))))</f>
        <v/>
      </c>
      <c r="K1338" t="str">
        <f>IF('Reported Performance Table'!D1338="","",IF(J1338="LUNA_CCT",VLOOKUP('Reported Performance Table'!D1338,'Master List'!$B$45:$E$143,4,FALSE),"Reported_BUG"))</f>
        <v/>
      </c>
      <c r="L1338" t="str">
        <f>IF('Reported Performance Table'!D1338="","",IF(AND('Reported Performance Table'!$E1338="Yes",OR('Reported Performance Table'!$D1338='Master List'!$B$45,'Reported Performance Table'!$D1338='Master List'!$B$46,'Reported Performance Table'!$D1338='Master List'!$B$47,'Reported Performance Table'!$D1338='Master List'!$B$49,'Reported Performance Table'!$D1338='Master List'!$B$51,'Reported Performance Table'!$D1338='Master List'!$B$115,'Reported Performance Table'!$D1338='Master List'!$B$118,'Reported Performance Table'!$D1338='Master List'!$B$142)),"LUNA_Dimming","Dimming_Capability_and_Range"))</f>
        <v/>
      </c>
    </row>
    <row r="1339" spans="1:12" x14ac:dyDescent="0.3">
      <c r="A1339" s="49">
        <v>1346</v>
      </c>
      <c r="B1339" s="50"/>
      <c r="D1339" s="21" t="e">
        <f>VLOOKUP('Reported Performance Table'!C1339,'Master List'!$B$22:$C$41,2,FALSE)</f>
        <v>#N/A</v>
      </c>
      <c r="E1339" t="e">
        <f>VLOOKUP('Reported Performance Table'!D1339,'Master List'!$B$45:$C$143,2,FALSE)</f>
        <v>#N/A</v>
      </c>
      <c r="F1339" t="e">
        <f>VLOOKUP('Reported Performance Table'!C1339,'Master List'!$B$22:$D$42,3,FALSE)</f>
        <v>#N/A</v>
      </c>
      <c r="G1339" s="94" t="e">
        <f>VLOOKUP('Reported Performance Table'!B1339,'Master List'!$B$11:$D$19,3,FALSE)</f>
        <v>#N/A</v>
      </c>
      <c r="H1339" t="e">
        <f t="shared" si="20"/>
        <v>#N/A</v>
      </c>
      <c r="I1339" t="e">
        <f>IF(VLOOKUP('Reported Performance Table'!D1339,'Master List'!$B$45:$D$143,3,FALSE)="","No",VLOOKUP('Reported Performance Table'!D1339,'Master List'!$B$45:$D$143,3,FALSE))</f>
        <v>#N/A</v>
      </c>
      <c r="J1339" s="169" t="str">
        <f>IF('Reported Performance Table'!D1339="","",
  IF('Reported Performance Table'!E1339="Yes",
   IF('Reported Performance Table'!F1339="Premium","Premium_LUNA_CCT","LUNA_CCT"),
   IF('Reported Performance Table'!B1339="Outdoor Luminaires",
    IF(OR('Reported Performance Table'!D1339="Fuel Pump Canopy Luminaires",'Reported Performance Table'!D1339="Sports Lighting"),
     IF('Reported Performance Table'!F1339="Premium","Premium_Sports_and_Fuel_Pump_CCT", "Sports_and_Fuel_Pump_CCT"),
     IF('Reported Performance Table'!F1339="Premium","Premium_Outdoor_CCT","Outdoor_CCT")),
    IF('Reported Performance Table'!F1339="Premium","Premium_CCT","Reported_CCT"))))</f>
        <v/>
      </c>
      <c r="K1339" t="str">
        <f>IF('Reported Performance Table'!D1339="","",IF(J1339="LUNA_CCT",VLOOKUP('Reported Performance Table'!D1339,'Master List'!$B$45:$E$143,4,FALSE),"Reported_BUG"))</f>
        <v/>
      </c>
      <c r="L1339" t="str">
        <f>IF('Reported Performance Table'!D1339="","",IF(AND('Reported Performance Table'!$E1339="Yes",OR('Reported Performance Table'!$D1339='Master List'!$B$45,'Reported Performance Table'!$D1339='Master List'!$B$46,'Reported Performance Table'!$D1339='Master List'!$B$47,'Reported Performance Table'!$D1339='Master List'!$B$49,'Reported Performance Table'!$D1339='Master List'!$B$51,'Reported Performance Table'!$D1339='Master List'!$B$115,'Reported Performance Table'!$D1339='Master List'!$B$118,'Reported Performance Table'!$D1339='Master List'!$B$142)),"LUNA_Dimming","Dimming_Capability_and_Range"))</f>
        <v/>
      </c>
    </row>
    <row r="1340" spans="1:12" x14ac:dyDescent="0.3">
      <c r="A1340" s="49">
        <v>1347</v>
      </c>
      <c r="B1340" s="50"/>
      <c r="D1340" s="21" t="e">
        <f>VLOOKUP('Reported Performance Table'!C1340,'Master List'!$B$22:$C$41,2,FALSE)</f>
        <v>#N/A</v>
      </c>
      <c r="E1340" t="e">
        <f>VLOOKUP('Reported Performance Table'!D1340,'Master List'!$B$45:$C$143,2,FALSE)</f>
        <v>#N/A</v>
      </c>
      <c r="F1340" t="e">
        <f>VLOOKUP('Reported Performance Table'!C1340,'Master List'!$B$22:$D$42,3,FALSE)</f>
        <v>#N/A</v>
      </c>
      <c r="G1340" s="94" t="e">
        <f>VLOOKUP('Reported Performance Table'!B1340,'Master List'!$B$11:$D$19,3,FALSE)</f>
        <v>#N/A</v>
      </c>
      <c r="H1340" t="e">
        <f t="shared" si="20"/>
        <v>#N/A</v>
      </c>
      <c r="I1340" t="e">
        <f>IF(VLOOKUP('Reported Performance Table'!D1340,'Master List'!$B$45:$D$143,3,FALSE)="","No",VLOOKUP('Reported Performance Table'!D1340,'Master List'!$B$45:$D$143,3,FALSE))</f>
        <v>#N/A</v>
      </c>
      <c r="J1340" s="169" t="str">
        <f>IF('Reported Performance Table'!D1340="","",
  IF('Reported Performance Table'!E1340="Yes",
   IF('Reported Performance Table'!F1340="Premium","Premium_LUNA_CCT","LUNA_CCT"),
   IF('Reported Performance Table'!B1340="Outdoor Luminaires",
    IF(OR('Reported Performance Table'!D1340="Fuel Pump Canopy Luminaires",'Reported Performance Table'!D1340="Sports Lighting"),
     IF('Reported Performance Table'!F1340="Premium","Premium_Sports_and_Fuel_Pump_CCT", "Sports_and_Fuel_Pump_CCT"),
     IF('Reported Performance Table'!F1340="Premium","Premium_Outdoor_CCT","Outdoor_CCT")),
    IF('Reported Performance Table'!F1340="Premium","Premium_CCT","Reported_CCT"))))</f>
        <v/>
      </c>
      <c r="K1340" t="str">
        <f>IF('Reported Performance Table'!D1340="","",IF(J1340="LUNA_CCT",VLOOKUP('Reported Performance Table'!D1340,'Master List'!$B$45:$E$143,4,FALSE),"Reported_BUG"))</f>
        <v/>
      </c>
      <c r="L1340" t="str">
        <f>IF('Reported Performance Table'!D1340="","",IF(AND('Reported Performance Table'!$E1340="Yes",OR('Reported Performance Table'!$D1340='Master List'!$B$45,'Reported Performance Table'!$D1340='Master List'!$B$46,'Reported Performance Table'!$D1340='Master List'!$B$47,'Reported Performance Table'!$D1340='Master List'!$B$49,'Reported Performance Table'!$D1340='Master List'!$B$51,'Reported Performance Table'!$D1340='Master List'!$B$115,'Reported Performance Table'!$D1340='Master List'!$B$118,'Reported Performance Table'!$D1340='Master List'!$B$142)),"LUNA_Dimming","Dimming_Capability_and_Range"))</f>
        <v/>
      </c>
    </row>
    <row r="1341" spans="1:12" x14ac:dyDescent="0.3">
      <c r="A1341" s="49">
        <v>1348</v>
      </c>
      <c r="B1341" s="50"/>
      <c r="D1341" s="21" t="e">
        <f>VLOOKUP('Reported Performance Table'!C1341,'Master List'!$B$22:$C$41,2,FALSE)</f>
        <v>#N/A</v>
      </c>
      <c r="E1341" t="e">
        <f>VLOOKUP('Reported Performance Table'!D1341,'Master List'!$B$45:$C$143,2,FALSE)</f>
        <v>#N/A</v>
      </c>
      <c r="F1341" t="e">
        <f>VLOOKUP('Reported Performance Table'!C1341,'Master List'!$B$22:$D$42,3,FALSE)</f>
        <v>#N/A</v>
      </c>
      <c r="G1341" s="94" t="e">
        <f>VLOOKUP('Reported Performance Table'!B1341,'Master List'!$B$11:$D$19,3,FALSE)</f>
        <v>#N/A</v>
      </c>
      <c r="H1341" t="e">
        <f t="shared" si="20"/>
        <v>#N/A</v>
      </c>
      <c r="I1341" t="e">
        <f>IF(VLOOKUP('Reported Performance Table'!D1341,'Master List'!$B$45:$D$143,3,FALSE)="","No",VLOOKUP('Reported Performance Table'!D1341,'Master List'!$B$45:$D$143,3,FALSE))</f>
        <v>#N/A</v>
      </c>
      <c r="J1341" s="169" t="str">
        <f>IF('Reported Performance Table'!D1341="","",
  IF('Reported Performance Table'!E1341="Yes",
   IF('Reported Performance Table'!F1341="Premium","Premium_LUNA_CCT","LUNA_CCT"),
   IF('Reported Performance Table'!B1341="Outdoor Luminaires",
    IF(OR('Reported Performance Table'!D1341="Fuel Pump Canopy Luminaires",'Reported Performance Table'!D1341="Sports Lighting"),
     IF('Reported Performance Table'!F1341="Premium","Premium_Sports_and_Fuel_Pump_CCT", "Sports_and_Fuel_Pump_CCT"),
     IF('Reported Performance Table'!F1341="Premium","Premium_Outdoor_CCT","Outdoor_CCT")),
    IF('Reported Performance Table'!F1341="Premium","Premium_CCT","Reported_CCT"))))</f>
        <v/>
      </c>
      <c r="K1341" t="str">
        <f>IF('Reported Performance Table'!D1341="","",IF(J1341="LUNA_CCT",VLOOKUP('Reported Performance Table'!D1341,'Master List'!$B$45:$E$143,4,FALSE),"Reported_BUG"))</f>
        <v/>
      </c>
      <c r="L1341" t="str">
        <f>IF('Reported Performance Table'!D1341="","",IF(AND('Reported Performance Table'!$E1341="Yes",OR('Reported Performance Table'!$D1341='Master List'!$B$45,'Reported Performance Table'!$D1341='Master List'!$B$46,'Reported Performance Table'!$D1341='Master List'!$B$47,'Reported Performance Table'!$D1341='Master List'!$B$49,'Reported Performance Table'!$D1341='Master List'!$B$51,'Reported Performance Table'!$D1341='Master List'!$B$115,'Reported Performance Table'!$D1341='Master List'!$B$118,'Reported Performance Table'!$D1341='Master List'!$B$142)),"LUNA_Dimming","Dimming_Capability_and_Range"))</f>
        <v/>
      </c>
    </row>
    <row r="1342" spans="1:12" x14ac:dyDescent="0.3">
      <c r="A1342" s="49">
        <v>1349</v>
      </c>
      <c r="B1342" s="50"/>
      <c r="D1342" s="21" t="e">
        <f>VLOOKUP('Reported Performance Table'!C1342,'Master List'!$B$22:$C$41,2,FALSE)</f>
        <v>#N/A</v>
      </c>
      <c r="E1342" t="e">
        <f>VLOOKUP('Reported Performance Table'!D1342,'Master List'!$B$45:$C$143,2,FALSE)</f>
        <v>#N/A</v>
      </c>
      <c r="F1342" t="e">
        <f>VLOOKUP('Reported Performance Table'!C1342,'Master List'!$B$22:$D$42,3,FALSE)</f>
        <v>#N/A</v>
      </c>
      <c r="G1342" s="94" t="e">
        <f>VLOOKUP('Reported Performance Table'!B1342,'Master List'!$B$11:$D$19,3,FALSE)</f>
        <v>#N/A</v>
      </c>
      <c r="H1342" t="e">
        <f t="shared" si="20"/>
        <v>#N/A</v>
      </c>
      <c r="I1342" t="e">
        <f>IF(VLOOKUP('Reported Performance Table'!D1342,'Master List'!$B$45:$D$143,3,FALSE)="","No",VLOOKUP('Reported Performance Table'!D1342,'Master List'!$B$45:$D$143,3,FALSE))</f>
        <v>#N/A</v>
      </c>
      <c r="J1342" s="169" t="str">
        <f>IF('Reported Performance Table'!D1342="","",
  IF('Reported Performance Table'!E1342="Yes",
   IF('Reported Performance Table'!F1342="Premium","Premium_LUNA_CCT","LUNA_CCT"),
   IF('Reported Performance Table'!B1342="Outdoor Luminaires",
    IF(OR('Reported Performance Table'!D1342="Fuel Pump Canopy Luminaires",'Reported Performance Table'!D1342="Sports Lighting"),
     IF('Reported Performance Table'!F1342="Premium","Premium_Sports_and_Fuel_Pump_CCT", "Sports_and_Fuel_Pump_CCT"),
     IF('Reported Performance Table'!F1342="Premium","Premium_Outdoor_CCT","Outdoor_CCT")),
    IF('Reported Performance Table'!F1342="Premium","Premium_CCT","Reported_CCT"))))</f>
        <v/>
      </c>
      <c r="K1342" t="str">
        <f>IF('Reported Performance Table'!D1342="","",IF(J1342="LUNA_CCT",VLOOKUP('Reported Performance Table'!D1342,'Master List'!$B$45:$E$143,4,FALSE),"Reported_BUG"))</f>
        <v/>
      </c>
      <c r="L1342" t="str">
        <f>IF('Reported Performance Table'!D1342="","",IF(AND('Reported Performance Table'!$E1342="Yes",OR('Reported Performance Table'!$D1342='Master List'!$B$45,'Reported Performance Table'!$D1342='Master List'!$B$46,'Reported Performance Table'!$D1342='Master List'!$B$47,'Reported Performance Table'!$D1342='Master List'!$B$49,'Reported Performance Table'!$D1342='Master List'!$B$51,'Reported Performance Table'!$D1342='Master List'!$B$115,'Reported Performance Table'!$D1342='Master List'!$B$118,'Reported Performance Table'!$D1342='Master List'!$B$142)),"LUNA_Dimming","Dimming_Capability_and_Range"))</f>
        <v/>
      </c>
    </row>
    <row r="1343" spans="1:12" x14ac:dyDescent="0.3">
      <c r="A1343" s="49">
        <v>1350</v>
      </c>
      <c r="B1343" s="50"/>
      <c r="D1343" s="21" t="e">
        <f>VLOOKUP('Reported Performance Table'!C1343,'Master List'!$B$22:$C$41,2,FALSE)</f>
        <v>#N/A</v>
      </c>
      <c r="E1343" t="e">
        <f>VLOOKUP('Reported Performance Table'!D1343,'Master List'!$B$45:$C$143,2,FALSE)</f>
        <v>#N/A</v>
      </c>
      <c r="F1343" t="e">
        <f>VLOOKUP('Reported Performance Table'!C1343,'Master List'!$B$22:$D$42,3,FALSE)</f>
        <v>#N/A</v>
      </c>
      <c r="G1343" s="94" t="e">
        <f>VLOOKUP('Reported Performance Table'!B1343,'Master List'!$B$11:$D$19,3,FALSE)</f>
        <v>#N/A</v>
      </c>
      <c r="H1343" t="e">
        <f t="shared" si="20"/>
        <v>#N/A</v>
      </c>
      <c r="I1343" t="e">
        <f>IF(VLOOKUP('Reported Performance Table'!D1343,'Master List'!$B$45:$D$143,3,FALSE)="","No",VLOOKUP('Reported Performance Table'!D1343,'Master List'!$B$45:$D$143,3,FALSE))</f>
        <v>#N/A</v>
      </c>
      <c r="J1343" s="169" t="str">
        <f>IF('Reported Performance Table'!D1343="","",
  IF('Reported Performance Table'!E1343="Yes",
   IF('Reported Performance Table'!F1343="Premium","Premium_LUNA_CCT","LUNA_CCT"),
   IF('Reported Performance Table'!B1343="Outdoor Luminaires",
    IF(OR('Reported Performance Table'!D1343="Fuel Pump Canopy Luminaires",'Reported Performance Table'!D1343="Sports Lighting"),
     IF('Reported Performance Table'!F1343="Premium","Premium_Sports_and_Fuel_Pump_CCT", "Sports_and_Fuel_Pump_CCT"),
     IF('Reported Performance Table'!F1343="Premium","Premium_Outdoor_CCT","Outdoor_CCT")),
    IF('Reported Performance Table'!F1343="Premium","Premium_CCT","Reported_CCT"))))</f>
        <v/>
      </c>
      <c r="K1343" t="str">
        <f>IF('Reported Performance Table'!D1343="","",IF(J1343="LUNA_CCT",VLOOKUP('Reported Performance Table'!D1343,'Master List'!$B$45:$E$143,4,FALSE),"Reported_BUG"))</f>
        <v/>
      </c>
      <c r="L1343" t="str">
        <f>IF('Reported Performance Table'!D1343="","",IF(AND('Reported Performance Table'!$E1343="Yes",OR('Reported Performance Table'!$D1343='Master List'!$B$45,'Reported Performance Table'!$D1343='Master List'!$B$46,'Reported Performance Table'!$D1343='Master List'!$B$47,'Reported Performance Table'!$D1343='Master List'!$B$49,'Reported Performance Table'!$D1343='Master List'!$B$51,'Reported Performance Table'!$D1343='Master List'!$B$115,'Reported Performance Table'!$D1343='Master List'!$B$118,'Reported Performance Table'!$D1343='Master List'!$B$142)),"LUNA_Dimming","Dimming_Capability_and_Range"))</f>
        <v/>
      </c>
    </row>
    <row r="1344" spans="1:12" x14ac:dyDescent="0.3">
      <c r="A1344" s="49">
        <v>1351</v>
      </c>
      <c r="B1344" s="50"/>
      <c r="D1344" s="21" t="e">
        <f>VLOOKUP('Reported Performance Table'!C1344,'Master List'!$B$22:$C$41,2,FALSE)</f>
        <v>#N/A</v>
      </c>
      <c r="E1344" t="e">
        <f>VLOOKUP('Reported Performance Table'!D1344,'Master List'!$B$45:$C$143,2,FALSE)</f>
        <v>#N/A</v>
      </c>
      <c r="F1344" t="e">
        <f>VLOOKUP('Reported Performance Table'!C1344,'Master List'!$B$22:$D$42,3,FALSE)</f>
        <v>#N/A</v>
      </c>
      <c r="G1344" s="94" t="e">
        <f>VLOOKUP('Reported Performance Table'!B1344,'Master List'!$B$11:$D$19,3,FALSE)</f>
        <v>#N/A</v>
      </c>
      <c r="H1344" t="e">
        <f t="shared" si="20"/>
        <v>#N/A</v>
      </c>
      <c r="I1344" t="e">
        <f>IF(VLOOKUP('Reported Performance Table'!D1344,'Master List'!$B$45:$D$143,3,FALSE)="","No",VLOOKUP('Reported Performance Table'!D1344,'Master List'!$B$45:$D$143,3,FALSE))</f>
        <v>#N/A</v>
      </c>
      <c r="J1344" s="169" t="str">
        <f>IF('Reported Performance Table'!D1344="","",
  IF('Reported Performance Table'!E1344="Yes",
   IF('Reported Performance Table'!F1344="Premium","Premium_LUNA_CCT","LUNA_CCT"),
   IF('Reported Performance Table'!B1344="Outdoor Luminaires",
    IF(OR('Reported Performance Table'!D1344="Fuel Pump Canopy Luminaires",'Reported Performance Table'!D1344="Sports Lighting"),
     IF('Reported Performance Table'!F1344="Premium","Premium_Sports_and_Fuel_Pump_CCT", "Sports_and_Fuel_Pump_CCT"),
     IF('Reported Performance Table'!F1344="Premium","Premium_Outdoor_CCT","Outdoor_CCT")),
    IF('Reported Performance Table'!F1344="Premium","Premium_CCT","Reported_CCT"))))</f>
        <v/>
      </c>
      <c r="K1344" t="str">
        <f>IF('Reported Performance Table'!D1344="","",IF(J1344="LUNA_CCT",VLOOKUP('Reported Performance Table'!D1344,'Master List'!$B$45:$E$143,4,FALSE),"Reported_BUG"))</f>
        <v/>
      </c>
      <c r="L1344" t="str">
        <f>IF('Reported Performance Table'!D1344="","",IF(AND('Reported Performance Table'!$E1344="Yes",OR('Reported Performance Table'!$D1344='Master List'!$B$45,'Reported Performance Table'!$D1344='Master List'!$B$46,'Reported Performance Table'!$D1344='Master List'!$B$47,'Reported Performance Table'!$D1344='Master List'!$B$49,'Reported Performance Table'!$D1344='Master List'!$B$51,'Reported Performance Table'!$D1344='Master List'!$B$115,'Reported Performance Table'!$D1344='Master List'!$B$118,'Reported Performance Table'!$D1344='Master List'!$B$142)),"LUNA_Dimming","Dimming_Capability_and_Range"))</f>
        <v/>
      </c>
    </row>
    <row r="1345" spans="1:12" x14ac:dyDescent="0.3">
      <c r="A1345" s="49">
        <v>1352</v>
      </c>
      <c r="B1345" s="50"/>
      <c r="D1345" s="21" t="e">
        <f>VLOOKUP('Reported Performance Table'!C1345,'Master List'!$B$22:$C$41,2,FALSE)</f>
        <v>#N/A</v>
      </c>
      <c r="E1345" t="e">
        <f>VLOOKUP('Reported Performance Table'!D1345,'Master List'!$B$45:$C$143,2,FALSE)</f>
        <v>#N/A</v>
      </c>
      <c r="F1345" t="e">
        <f>VLOOKUP('Reported Performance Table'!C1345,'Master List'!$B$22:$D$42,3,FALSE)</f>
        <v>#N/A</v>
      </c>
      <c r="G1345" s="94" t="e">
        <f>VLOOKUP('Reported Performance Table'!B1345,'Master List'!$B$11:$D$19,3,FALSE)</f>
        <v>#N/A</v>
      </c>
      <c r="H1345" t="e">
        <f t="shared" si="20"/>
        <v>#N/A</v>
      </c>
      <c r="I1345" t="e">
        <f>IF(VLOOKUP('Reported Performance Table'!D1345,'Master List'!$B$45:$D$143,3,FALSE)="","No",VLOOKUP('Reported Performance Table'!D1345,'Master List'!$B$45:$D$143,3,FALSE))</f>
        <v>#N/A</v>
      </c>
      <c r="J1345" s="169" t="str">
        <f>IF('Reported Performance Table'!D1345="","",
  IF('Reported Performance Table'!E1345="Yes",
   IF('Reported Performance Table'!F1345="Premium","Premium_LUNA_CCT","LUNA_CCT"),
   IF('Reported Performance Table'!B1345="Outdoor Luminaires",
    IF(OR('Reported Performance Table'!D1345="Fuel Pump Canopy Luminaires",'Reported Performance Table'!D1345="Sports Lighting"),
     IF('Reported Performance Table'!F1345="Premium","Premium_Sports_and_Fuel_Pump_CCT", "Sports_and_Fuel_Pump_CCT"),
     IF('Reported Performance Table'!F1345="Premium","Premium_Outdoor_CCT","Outdoor_CCT")),
    IF('Reported Performance Table'!F1345="Premium","Premium_CCT","Reported_CCT"))))</f>
        <v/>
      </c>
      <c r="K1345" t="str">
        <f>IF('Reported Performance Table'!D1345="","",IF(J1345="LUNA_CCT",VLOOKUP('Reported Performance Table'!D1345,'Master List'!$B$45:$E$143,4,FALSE),"Reported_BUG"))</f>
        <v/>
      </c>
      <c r="L1345" t="str">
        <f>IF('Reported Performance Table'!D1345="","",IF(AND('Reported Performance Table'!$E1345="Yes",OR('Reported Performance Table'!$D1345='Master List'!$B$45,'Reported Performance Table'!$D1345='Master List'!$B$46,'Reported Performance Table'!$D1345='Master List'!$B$47,'Reported Performance Table'!$D1345='Master List'!$B$49,'Reported Performance Table'!$D1345='Master List'!$B$51,'Reported Performance Table'!$D1345='Master List'!$B$115,'Reported Performance Table'!$D1345='Master List'!$B$118,'Reported Performance Table'!$D1345='Master List'!$B$142)),"LUNA_Dimming","Dimming_Capability_and_Range"))</f>
        <v/>
      </c>
    </row>
    <row r="1346" spans="1:12" x14ac:dyDescent="0.3">
      <c r="A1346" s="49">
        <v>1353</v>
      </c>
      <c r="B1346" s="50"/>
      <c r="D1346" s="21" t="e">
        <f>VLOOKUP('Reported Performance Table'!C1346,'Master List'!$B$22:$C$41,2,FALSE)</f>
        <v>#N/A</v>
      </c>
      <c r="E1346" t="e">
        <f>VLOOKUP('Reported Performance Table'!D1346,'Master List'!$B$45:$C$143,2,FALSE)</f>
        <v>#N/A</v>
      </c>
      <c r="F1346" t="e">
        <f>VLOOKUP('Reported Performance Table'!C1346,'Master List'!$B$22:$D$42,3,FALSE)</f>
        <v>#N/A</v>
      </c>
      <c r="G1346" s="94" t="e">
        <f>VLOOKUP('Reported Performance Table'!B1346,'Master List'!$B$11:$D$19,3,FALSE)</f>
        <v>#N/A</v>
      </c>
      <c r="H1346" t="e">
        <f t="shared" si="20"/>
        <v>#N/A</v>
      </c>
      <c r="I1346" t="e">
        <f>IF(VLOOKUP('Reported Performance Table'!D1346,'Master List'!$B$45:$D$143,3,FALSE)="","No",VLOOKUP('Reported Performance Table'!D1346,'Master List'!$B$45:$D$143,3,FALSE))</f>
        <v>#N/A</v>
      </c>
      <c r="J1346" s="169" t="str">
        <f>IF('Reported Performance Table'!D1346="","",
  IF('Reported Performance Table'!E1346="Yes",
   IF('Reported Performance Table'!F1346="Premium","Premium_LUNA_CCT","LUNA_CCT"),
   IF('Reported Performance Table'!B1346="Outdoor Luminaires",
    IF(OR('Reported Performance Table'!D1346="Fuel Pump Canopy Luminaires",'Reported Performance Table'!D1346="Sports Lighting"),
     IF('Reported Performance Table'!F1346="Premium","Premium_Sports_and_Fuel_Pump_CCT", "Sports_and_Fuel_Pump_CCT"),
     IF('Reported Performance Table'!F1346="Premium","Premium_Outdoor_CCT","Outdoor_CCT")),
    IF('Reported Performance Table'!F1346="Premium","Premium_CCT","Reported_CCT"))))</f>
        <v/>
      </c>
      <c r="K1346" t="str">
        <f>IF('Reported Performance Table'!D1346="","",IF(J1346="LUNA_CCT",VLOOKUP('Reported Performance Table'!D1346,'Master List'!$B$45:$E$143,4,FALSE),"Reported_BUG"))</f>
        <v/>
      </c>
      <c r="L1346" t="str">
        <f>IF('Reported Performance Table'!D1346="","",IF(AND('Reported Performance Table'!$E1346="Yes",OR('Reported Performance Table'!$D1346='Master List'!$B$45,'Reported Performance Table'!$D1346='Master List'!$B$46,'Reported Performance Table'!$D1346='Master List'!$B$47,'Reported Performance Table'!$D1346='Master List'!$B$49,'Reported Performance Table'!$D1346='Master List'!$B$51,'Reported Performance Table'!$D1346='Master List'!$B$115,'Reported Performance Table'!$D1346='Master List'!$B$118,'Reported Performance Table'!$D1346='Master List'!$B$142)),"LUNA_Dimming","Dimming_Capability_and_Range"))</f>
        <v/>
      </c>
    </row>
    <row r="1347" spans="1:12" x14ac:dyDescent="0.3">
      <c r="A1347" s="49">
        <v>1354</v>
      </c>
      <c r="B1347" s="50"/>
      <c r="D1347" s="21" t="e">
        <f>VLOOKUP('Reported Performance Table'!C1347,'Master List'!$B$22:$C$41,2,FALSE)</f>
        <v>#N/A</v>
      </c>
      <c r="E1347" t="e">
        <f>VLOOKUP('Reported Performance Table'!D1347,'Master List'!$B$45:$C$143,2,FALSE)</f>
        <v>#N/A</v>
      </c>
      <c r="F1347" t="e">
        <f>VLOOKUP('Reported Performance Table'!C1347,'Master List'!$B$22:$D$42,3,FALSE)</f>
        <v>#N/A</v>
      </c>
      <c r="G1347" s="94" t="e">
        <f>VLOOKUP('Reported Performance Table'!B1347,'Master List'!$B$11:$D$19,3,FALSE)</f>
        <v>#N/A</v>
      </c>
      <c r="H1347" t="e">
        <f t="shared" si="20"/>
        <v>#N/A</v>
      </c>
      <c r="I1347" t="e">
        <f>IF(VLOOKUP('Reported Performance Table'!D1347,'Master List'!$B$45:$D$143,3,FALSE)="","No",VLOOKUP('Reported Performance Table'!D1347,'Master List'!$B$45:$D$143,3,FALSE))</f>
        <v>#N/A</v>
      </c>
      <c r="J1347" s="169" t="str">
        <f>IF('Reported Performance Table'!D1347="","",
  IF('Reported Performance Table'!E1347="Yes",
   IF('Reported Performance Table'!F1347="Premium","Premium_LUNA_CCT","LUNA_CCT"),
   IF('Reported Performance Table'!B1347="Outdoor Luminaires",
    IF(OR('Reported Performance Table'!D1347="Fuel Pump Canopy Luminaires",'Reported Performance Table'!D1347="Sports Lighting"),
     IF('Reported Performance Table'!F1347="Premium","Premium_Sports_and_Fuel_Pump_CCT", "Sports_and_Fuel_Pump_CCT"),
     IF('Reported Performance Table'!F1347="Premium","Premium_Outdoor_CCT","Outdoor_CCT")),
    IF('Reported Performance Table'!F1347="Premium","Premium_CCT","Reported_CCT"))))</f>
        <v/>
      </c>
      <c r="K1347" t="str">
        <f>IF('Reported Performance Table'!D1347="","",IF(J1347="LUNA_CCT",VLOOKUP('Reported Performance Table'!D1347,'Master List'!$B$45:$E$143,4,FALSE),"Reported_BUG"))</f>
        <v/>
      </c>
      <c r="L1347" t="str">
        <f>IF('Reported Performance Table'!D1347="","",IF(AND('Reported Performance Table'!$E1347="Yes",OR('Reported Performance Table'!$D1347='Master List'!$B$45,'Reported Performance Table'!$D1347='Master List'!$B$46,'Reported Performance Table'!$D1347='Master List'!$B$47,'Reported Performance Table'!$D1347='Master List'!$B$49,'Reported Performance Table'!$D1347='Master List'!$B$51,'Reported Performance Table'!$D1347='Master List'!$B$115,'Reported Performance Table'!$D1347='Master List'!$B$118,'Reported Performance Table'!$D1347='Master List'!$B$142)),"LUNA_Dimming","Dimming_Capability_and_Range"))</f>
        <v/>
      </c>
    </row>
    <row r="1348" spans="1:12" x14ac:dyDescent="0.3">
      <c r="A1348" s="49">
        <v>1355</v>
      </c>
      <c r="B1348" s="50"/>
      <c r="D1348" s="21" t="e">
        <f>VLOOKUP('Reported Performance Table'!C1348,'Master List'!$B$22:$C$41,2,FALSE)</f>
        <v>#N/A</v>
      </c>
      <c r="E1348" t="e">
        <f>VLOOKUP('Reported Performance Table'!D1348,'Master List'!$B$45:$C$143,2,FALSE)</f>
        <v>#N/A</v>
      </c>
      <c r="F1348" t="e">
        <f>VLOOKUP('Reported Performance Table'!C1348,'Master List'!$B$22:$D$42,3,FALSE)</f>
        <v>#N/A</v>
      </c>
      <c r="G1348" s="94" t="e">
        <f>VLOOKUP('Reported Performance Table'!B1348,'Master List'!$B$11:$D$19,3,FALSE)</f>
        <v>#N/A</v>
      </c>
      <c r="H1348" t="e">
        <f t="shared" si="20"/>
        <v>#N/A</v>
      </c>
      <c r="I1348" t="e">
        <f>IF(VLOOKUP('Reported Performance Table'!D1348,'Master List'!$B$45:$D$143,3,FALSE)="","No",VLOOKUP('Reported Performance Table'!D1348,'Master List'!$B$45:$D$143,3,FALSE))</f>
        <v>#N/A</v>
      </c>
      <c r="J1348" s="169" t="str">
        <f>IF('Reported Performance Table'!D1348="","",
  IF('Reported Performance Table'!E1348="Yes",
   IF('Reported Performance Table'!F1348="Premium","Premium_LUNA_CCT","LUNA_CCT"),
   IF('Reported Performance Table'!B1348="Outdoor Luminaires",
    IF(OR('Reported Performance Table'!D1348="Fuel Pump Canopy Luminaires",'Reported Performance Table'!D1348="Sports Lighting"),
     IF('Reported Performance Table'!F1348="Premium","Premium_Sports_and_Fuel_Pump_CCT", "Sports_and_Fuel_Pump_CCT"),
     IF('Reported Performance Table'!F1348="Premium","Premium_Outdoor_CCT","Outdoor_CCT")),
    IF('Reported Performance Table'!F1348="Premium","Premium_CCT","Reported_CCT"))))</f>
        <v/>
      </c>
      <c r="K1348" t="str">
        <f>IF('Reported Performance Table'!D1348="","",IF(J1348="LUNA_CCT",VLOOKUP('Reported Performance Table'!D1348,'Master List'!$B$45:$E$143,4,FALSE),"Reported_BUG"))</f>
        <v/>
      </c>
      <c r="L1348" t="str">
        <f>IF('Reported Performance Table'!D1348="","",IF(AND('Reported Performance Table'!$E1348="Yes",OR('Reported Performance Table'!$D1348='Master List'!$B$45,'Reported Performance Table'!$D1348='Master List'!$B$46,'Reported Performance Table'!$D1348='Master List'!$B$47,'Reported Performance Table'!$D1348='Master List'!$B$49,'Reported Performance Table'!$D1348='Master List'!$B$51,'Reported Performance Table'!$D1348='Master List'!$B$115,'Reported Performance Table'!$D1348='Master List'!$B$118,'Reported Performance Table'!$D1348='Master List'!$B$142)),"LUNA_Dimming","Dimming_Capability_and_Range"))</f>
        <v/>
      </c>
    </row>
    <row r="1349" spans="1:12" x14ac:dyDescent="0.3">
      <c r="A1349" s="49">
        <v>1356</v>
      </c>
      <c r="B1349" s="50"/>
      <c r="D1349" s="21" t="e">
        <f>VLOOKUP('Reported Performance Table'!C1349,'Master List'!$B$22:$C$41,2,FALSE)</f>
        <v>#N/A</v>
      </c>
      <c r="E1349" t="e">
        <f>VLOOKUP('Reported Performance Table'!D1349,'Master List'!$B$45:$C$143,2,FALSE)</f>
        <v>#N/A</v>
      </c>
      <c r="F1349" t="e">
        <f>VLOOKUP('Reported Performance Table'!C1349,'Master List'!$B$22:$D$42,3,FALSE)</f>
        <v>#N/A</v>
      </c>
      <c r="G1349" s="94" t="e">
        <f>VLOOKUP('Reported Performance Table'!B1349,'Master List'!$B$11:$D$19,3,FALSE)</f>
        <v>#N/A</v>
      </c>
      <c r="H1349" t="e">
        <f t="shared" si="20"/>
        <v>#N/A</v>
      </c>
      <c r="I1349" t="e">
        <f>IF(VLOOKUP('Reported Performance Table'!D1349,'Master List'!$B$45:$D$143,3,FALSE)="","No",VLOOKUP('Reported Performance Table'!D1349,'Master List'!$B$45:$D$143,3,FALSE))</f>
        <v>#N/A</v>
      </c>
      <c r="J1349" s="169" t="str">
        <f>IF('Reported Performance Table'!D1349="","",
  IF('Reported Performance Table'!E1349="Yes",
   IF('Reported Performance Table'!F1349="Premium","Premium_LUNA_CCT","LUNA_CCT"),
   IF('Reported Performance Table'!B1349="Outdoor Luminaires",
    IF(OR('Reported Performance Table'!D1349="Fuel Pump Canopy Luminaires",'Reported Performance Table'!D1349="Sports Lighting"),
     IF('Reported Performance Table'!F1349="Premium","Premium_Sports_and_Fuel_Pump_CCT", "Sports_and_Fuel_Pump_CCT"),
     IF('Reported Performance Table'!F1349="Premium","Premium_Outdoor_CCT","Outdoor_CCT")),
    IF('Reported Performance Table'!F1349="Premium","Premium_CCT","Reported_CCT"))))</f>
        <v/>
      </c>
      <c r="K1349" t="str">
        <f>IF('Reported Performance Table'!D1349="","",IF(J1349="LUNA_CCT",VLOOKUP('Reported Performance Table'!D1349,'Master List'!$B$45:$E$143,4,FALSE),"Reported_BUG"))</f>
        <v/>
      </c>
      <c r="L1349" t="str">
        <f>IF('Reported Performance Table'!D1349="","",IF(AND('Reported Performance Table'!$E1349="Yes",OR('Reported Performance Table'!$D1349='Master List'!$B$45,'Reported Performance Table'!$D1349='Master List'!$B$46,'Reported Performance Table'!$D1349='Master List'!$B$47,'Reported Performance Table'!$D1349='Master List'!$B$49,'Reported Performance Table'!$D1349='Master List'!$B$51,'Reported Performance Table'!$D1349='Master List'!$B$115,'Reported Performance Table'!$D1349='Master List'!$B$118,'Reported Performance Table'!$D1349='Master List'!$B$142)),"LUNA_Dimming","Dimming_Capability_and_Range"))</f>
        <v/>
      </c>
    </row>
    <row r="1350" spans="1:12" x14ac:dyDescent="0.3">
      <c r="A1350" s="49">
        <v>1357</v>
      </c>
      <c r="B1350" s="50"/>
      <c r="D1350" s="21" t="e">
        <f>VLOOKUP('Reported Performance Table'!C1350,'Master List'!$B$22:$C$41,2,FALSE)</f>
        <v>#N/A</v>
      </c>
      <c r="E1350" t="e">
        <f>VLOOKUP('Reported Performance Table'!D1350,'Master List'!$B$45:$C$143,2,FALSE)</f>
        <v>#N/A</v>
      </c>
      <c r="F1350" t="e">
        <f>VLOOKUP('Reported Performance Table'!C1350,'Master List'!$B$22:$D$42,3,FALSE)</f>
        <v>#N/A</v>
      </c>
      <c r="G1350" s="94" t="e">
        <f>VLOOKUP('Reported Performance Table'!B1350,'Master List'!$B$11:$D$19,3,FALSE)</f>
        <v>#N/A</v>
      </c>
      <c r="H1350" t="e">
        <f t="shared" si="20"/>
        <v>#N/A</v>
      </c>
      <c r="I1350" t="e">
        <f>IF(VLOOKUP('Reported Performance Table'!D1350,'Master List'!$B$45:$D$143,3,FALSE)="","No",VLOOKUP('Reported Performance Table'!D1350,'Master List'!$B$45:$D$143,3,FALSE))</f>
        <v>#N/A</v>
      </c>
      <c r="J1350" s="169" t="str">
        <f>IF('Reported Performance Table'!D1350="","",
  IF('Reported Performance Table'!E1350="Yes",
   IF('Reported Performance Table'!F1350="Premium","Premium_LUNA_CCT","LUNA_CCT"),
   IF('Reported Performance Table'!B1350="Outdoor Luminaires",
    IF(OR('Reported Performance Table'!D1350="Fuel Pump Canopy Luminaires",'Reported Performance Table'!D1350="Sports Lighting"),
     IF('Reported Performance Table'!F1350="Premium","Premium_Sports_and_Fuel_Pump_CCT", "Sports_and_Fuel_Pump_CCT"),
     IF('Reported Performance Table'!F1350="Premium","Premium_Outdoor_CCT","Outdoor_CCT")),
    IF('Reported Performance Table'!F1350="Premium","Premium_CCT","Reported_CCT"))))</f>
        <v/>
      </c>
      <c r="K1350" t="str">
        <f>IF('Reported Performance Table'!D1350="","",IF(J1350="LUNA_CCT",VLOOKUP('Reported Performance Table'!D1350,'Master List'!$B$45:$E$143,4,FALSE),"Reported_BUG"))</f>
        <v/>
      </c>
      <c r="L1350" t="str">
        <f>IF('Reported Performance Table'!D1350="","",IF(AND('Reported Performance Table'!$E1350="Yes",OR('Reported Performance Table'!$D1350='Master List'!$B$45,'Reported Performance Table'!$D1350='Master List'!$B$46,'Reported Performance Table'!$D1350='Master List'!$B$47,'Reported Performance Table'!$D1350='Master List'!$B$49,'Reported Performance Table'!$D1350='Master List'!$B$51,'Reported Performance Table'!$D1350='Master List'!$B$115,'Reported Performance Table'!$D1350='Master List'!$B$118,'Reported Performance Table'!$D1350='Master List'!$B$142)),"LUNA_Dimming","Dimming_Capability_and_Range"))</f>
        <v/>
      </c>
    </row>
    <row r="1351" spans="1:12" x14ac:dyDescent="0.3">
      <c r="A1351" s="49">
        <v>1358</v>
      </c>
      <c r="B1351" s="50"/>
      <c r="D1351" s="21" t="e">
        <f>VLOOKUP('Reported Performance Table'!C1351,'Master List'!$B$22:$C$41,2,FALSE)</f>
        <v>#N/A</v>
      </c>
      <c r="E1351" t="e">
        <f>VLOOKUP('Reported Performance Table'!D1351,'Master List'!$B$45:$C$143,2,FALSE)</f>
        <v>#N/A</v>
      </c>
      <c r="F1351" t="e">
        <f>VLOOKUP('Reported Performance Table'!C1351,'Master List'!$B$22:$D$42,3,FALSE)</f>
        <v>#N/A</v>
      </c>
      <c r="G1351" s="94" t="e">
        <f>VLOOKUP('Reported Performance Table'!B1351,'Master List'!$B$11:$D$19,3,FALSE)</f>
        <v>#N/A</v>
      </c>
      <c r="H1351" t="e">
        <f t="shared" si="20"/>
        <v>#N/A</v>
      </c>
      <c r="I1351" t="e">
        <f>IF(VLOOKUP('Reported Performance Table'!D1351,'Master List'!$B$45:$D$143,3,FALSE)="","No",VLOOKUP('Reported Performance Table'!D1351,'Master List'!$B$45:$D$143,3,FALSE))</f>
        <v>#N/A</v>
      </c>
      <c r="J1351" s="169" t="str">
        <f>IF('Reported Performance Table'!D1351="","",
  IF('Reported Performance Table'!E1351="Yes",
   IF('Reported Performance Table'!F1351="Premium","Premium_LUNA_CCT","LUNA_CCT"),
   IF('Reported Performance Table'!B1351="Outdoor Luminaires",
    IF(OR('Reported Performance Table'!D1351="Fuel Pump Canopy Luminaires",'Reported Performance Table'!D1351="Sports Lighting"),
     IF('Reported Performance Table'!F1351="Premium","Premium_Sports_and_Fuel_Pump_CCT", "Sports_and_Fuel_Pump_CCT"),
     IF('Reported Performance Table'!F1351="Premium","Premium_Outdoor_CCT","Outdoor_CCT")),
    IF('Reported Performance Table'!F1351="Premium","Premium_CCT","Reported_CCT"))))</f>
        <v/>
      </c>
      <c r="K1351" t="str">
        <f>IF('Reported Performance Table'!D1351="","",IF(J1351="LUNA_CCT",VLOOKUP('Reported Performance Table'!D1351,'Master List'!$B$45:$E$143,4,FALSE),"Reported_BUG"))</f>
        <v/>
      </c>
      <c r="L1351" t="str">
        <f>IF('Reported Performance Table'!D1351="","",IF(AND('Reported Performance Table'!$E1351="Yes",OR('Reported Performance Table'!$D1351='Master List'!$B$45,'Reported Performance Table'!$D1351='Master List'!$B$46,'Reported Performance Table'!$D1351='Master List'!$B$47,'Reported Performance Table'!$D1351='Master List'!$B$49,'Reported Performance Table'!$D1351='Master List'!$B$51,'Reported Performance Table'!$D1351='Master List'!$B$115,'Reported Performance Table'!$D1351='Master List'!$B$118,'Reported Performance Table'!$D1351='Master List'!$B$142)),"LUNA_Dimming","Dimming_Capability_and_Range"))</f>
        <v/>
      </c>
    </row>
    <row r="1352" spans="1:12" x14ac:dyDescent="0.3">
      <c r="A1352" s="49">
        <v>1359</v>
      </c>
      <c r="B1352" s="50"/>
      <c r="D1352" s="21" t="e">
        <f>VLOOKUP('Reported Performance Table'!C1352,'Master List'!$B$22:$C$41,2,FALSE)</f>
        <v>#N/A</v>
      </c>
      <c r="E1352" t="e">
        <f>VLOOKUP('Reported Performance Table'!D1352,'Master List'!$B$45:$C$143,2,FALSE)</f>
        <v>#N/A</v>
      </c>
      <c r="F1352" t="e">
        <f>VLOOKUP('Reported Performance Table'!C1352,'Master List'!$B$22:$D$42,3,FALSE)</f>
        <v>#N/A</v>
      </c>
      <c r="G1352" s="94" t="e">
        <f>VLOOKUP('Reported Performance Table'!B1352,'Master List'!$B$11:$D$19,3,FALSE)</f>
        <v>#N/A</v>
      </c>
      <c r="H1352" t="e">
        <f t="shared" si="20"/>
        <v>#N/A</v>
      </c>
      <c r="I1352" t="e">
        <f>IF(VLOOKUP('Reported Performance Table'!D1352,'Master List'!$B$45:$D$143,3,FALSE)="","No",VLOOKUP('Reported Performance Table'!D1352,'Master List'!$B$45:$D$143,3,FALSE))</f>
        <v>#N/A</v>
      </c>
      <c r="J1352" s="169" t="str">
        <f>IF('Reported Performance Table'!D1352="","",
  IF('Reported Performance Table'!E1352="Yes",
   IF('Reported Performance Table'!F1352="Premium","Premium_LUNA_CCT","LUNA_CCT"),
   IF('Reported Performance Table'!B1352="Outdoor Luminaires",
    IF(OR('Reported Performance Table'!D1352="Fuel Pump Canopy Luminaires",'Reported Performance Table'!D1352="Sports Lighting"),
     IF('Reported Performance Table'!F1352="Premium","Premium_Sports_and_Fuel_Pump_CCT", "Sports_and_Fuel_Pump_CCT"),
     IF('Reported Performance Table'!F1352="Premium","Premium_Outdoor_CCT","Outdoor_CCT")),
    IF('Reported Performance Table'!F1352="Premium","Premium_CCT","Reported_CCT"))))</f>
        <v/>
      </c>
      <c r="K1352" t="str">
        <f>IF('Reported Performance Table'!D1352="","",IF(J1352="LUNA_CCT",VLOOKUP('Reported Performance Table'!D1352,'Master List'!$B$45:$E$143,4,FALSE),"Reported_BUG"))</f>
        <v/>
      </c>
      <c r="L1352" t="str">
        <f>IF('Reported Performance Table'!D1352="","",IF(AND('Reported Performance Table'!$E1352="Yes",OR('Reported Performance Table'!$D1352='Master List'!$B$45,'Reported Performance Table'!$D1352='Master List'!$B$46,'Reported Performance Table'!$D1352='Master List'!$B$47,'Reported Performance Table'!$D1352='Master List'!$B$49,'Reported Performance Table'!$D1352='Master List'!$B$51,'Reported Performance Table'!$D1352='Master List'!$B$115,'Reported Performance Table'!$D1352='Master List'!$B$118,'Reported Performance Table'!$D1352='Master List'!$B$142)),"LUNA_Dimming","Dimming_Capability_and_Range"))</f>
        <v/>
      </c>
    </row>
    <row r="1353" spans="1:12" x14ac:dyDescent="0.3">
      <c r="A1353" s="49">
        <v>1360</v>
      </c>
      <c r="B1353" s="50"/>
      <c r="D1353" s="21" t="e">
        <f>VLOOKUP('Reported Performance Table'!C1353,'Master List'!$B$22:$C$41,2,FALSE)</f>
        <v>#N/A</v>
      </c>
      <c r="E1353" t="e">
        <f>VLOOKUP('Reported Performance Table'!D1353,'Master List'!$B$45:$C$143,2,FALSE)</f>
        <v>#N/A</v>
      </c>
      <c r="F1353" t="e">
        <f>VLOOKUP('Reported Performance Table'!C1353,'Master List'!$B$22:$D$42,3,FALSE)</f>
        <v>#N/A</v>
      </c>
      <c r="G1353" s="94" t="e">
        <f>VLOOKUP('Reported Performance Table'!B1353,'Master List'!$B$11:$D$19,3,FALSE)</f>
        <v>#N/A</v>
      </c>
      <c r="H1353" t="e">
        <f t="shared" si="20"/>
        <v>#N/A</v>
      </c>
      <c r="I1353" t="e">
        <f>IF(VLOOKUP('Reported Performance Table'!D1353,'Master List'!$B$45:$D$143,3,FALSE)="","No",VLOOKUP('Reported Performance Table'!D1353,'Master List'!$B$45:$D$143,3,FALSE))</f>
        <v>#N/A</v>
      </c>
      <c r="J1353" s="169" t="str">
        <f>IF('Reported Performance Table'!D1353="","",
  IF('Reported Performance Table'!E1353="Yes",
   IF('Reported Performance Table'!F1353="Premium","Premium_LUNA_CCT","LUNA_CCT"),
   IF('Reported Performance Table'!B1353="Outdoor Luminaires",
    IF(OR('Reported Performance Table'!D1353="Fuel Pump Canopy Luminaires",'Reported Performance Table'!D1353="Sports Lighting"),
     IF('Reported Performance Table'!F1353="Premium","Premium_Sports_and_Fuel_Pump_CCT", "Sports_and_Fuel_Pump_CCT"),
     IF('Reported Performance Table'!F1353="Premium","Premium_Outdoor_CCT","Outdoor_CCT")),
    IF('Reported Performance Table'!F1353="Premium","Premium_CCT","Reported_CCT"))))</f>
        <v/>
      </c>
      <c r="K1353" t="str">
        <f>IF('Reported Performance Table'!D1353="","",IF(J1353="LUNA_CCT",VLOOKUP('Reported Performance Table'!D1353,'Master List'!$B$45:$E$143,4,FALSE),"Reported_BUG"))</f>
        <v/>
      </c>
      <c r="L1353" t="str">
        <f>IF('Reported Performance Table'!D1353="","",IF(AND('Reported Performance Table'!$E1353="Yes",OR('Reported Performance Table'!$D1353='Master List'!$B$45,'Reported Performance Table'!$D1353='Master List'!$B$46,'Reported Performance Table'!$D1353='Master List'!$B$47,'Reported Performance Table'!$D1353='Master List'!$B$49,'Reported Performance Table'!$D1353='Master List'!$B$51,'Reported Performance Table'!$D1353='Master List'!$B$115,'Reported Performance Table'!$D1353='Master List'!$B$118,'Reported Performance Table'!$D1353='Master List'!$B$142)),"LUNA_Dimming","Dimming_Capability_and_Range"))</f>
        <v/>
      </c>
    </row>
    <row r="1354" spans="1:12" x14ac:dyDescent="0.3">
      <c r="A1354" s="49">
        <v>1361</v>
      </c>
      <c r="B1354" s="50"/>
      <c r="D1354" s="21" t="e">
        <f>VLOOKUP('Reported Performance Table'!C1354,'Master List'!$B$22:$C$41,2,FALSE)</f>
        <v>#N/A</v>
      </c>
      <c r="E1354" t="e">
        <f>VLOOKUP('Reported Performance Table'!D1354,'Master List'!$B$45:$C$143,2,FALSE)</f>
        <v>#N/A</v>
      </c>
      <c r="F1354" t="e">
        <f>VLOOKUP('Reported Performance Table'!C1354,'Master List'!$B$22:$D$42,3,FALSE)</f>
        <v>#N/A</v>
      </c>
      <c r="G1354" s="94" t="e">
        <f>VLOOKUP('Reported Performance Table'!B1354,'Master List'!$B$11:$D$19,3,FALSE)</f>
        <v>#N/A</v>
      </c>
      <c r="H1354" t="e">
        <f t="shared" si="20"/>
        <v>#N/A</v>
      </c>
      <c r="I1354" t="e">
        <f>IF(VLOOKUP('Reported Performance Table'!D1354,'Master List'!$B$45:$D$143,3,FALSE)="","No",VLOOKUP('Reported Performance Table'!D1354,'Master List'!$B$45:$D$143,3,FALSE))</f>
        <v>#N/A</v>
      </c>
      <c r="J1354" s="169" t="str">
        <f>IF('Reported Performance Table'!D1354="","",
  IF('Reported Performance Table'!E1354="Yes",
   IF('Reported Performance Table'!F1354="Premium","Premium_LUNA_CCT","LUNA_CCT"),
   IF('Reported Performance Table'!B1354="Outdoor Luminaires",
    IF(OR('Reported Performance Table'!D1354="Fuel Pump Canopy Luminaires",'Reported Performance Table'!D1354="Sports Lighting"),
     IF('Reported Performance Table'!F1354="Premium","Premium_Sports_and_Fuel_Pump_CCT", "Sports_and_Fuel_Pump_CCT"),
     IF('Reported Performance Table'!F1354="Premium","Premium_Outdoor_CCT","Outdoor_CCT")),
    IF('Reported Performance Table'!F1354="Premium","Premium_CCT","Reported_CCT"))))</f>
        <v/>
      </c>
      <c r="K1354" t="str">
        <f>IF('Reported Performance Table'!D1354="","",IF(J1354="LUNA_CCT",VLOOKUP('Reported Performance Table'!D1354,'Master List'!$B$45:$E$143,4,FALSE),"Reported_BUG"))</f>
        <v/>
      </c>
      <c r="L1354" t="str">
        <f>IF('Reported Performance Table'!D1354="","",IF(AND('Reported Performance Table'!$E1354="Yes",OR('Reported Performance Table'!$D1354='Master List'!$B$45,'Reported Performance Table'!$D1354='Master List'!$B$46,'Reported Performance Table'!$D1354='Master List'!$B$47,'Reported Performance Table'!$D1354='Master List'!$B$49,'Reported Performance Table'!$D1354='Master List'!$B$51,'Reported Performance Table'!$D1354='Master List'!$B$115,'Reported Performance Table'!$D1354='Master List'!$B$118,'Reported Performance Table'!$D1354='Master List'!$B$142)),"LUNA_Dimming","Dimming_Capability_and_Range"))</f>
        <v/>
      </c>
    </row>
    <row r="1355" spans="1:12" x14ac:dyDescent="0.3">
      <c r="A1355" s="49">
        <v>1362</v>
      </c>
      <c r="B1355" s="50"/>
      <c r="D1355" s="21" t="e">
        <f>VLOOKUP('Reported Performance Table'!C1355,'Master List'!$B$22:$C$41,2,FALSE)</f>
        <v>#N/A</v>
      </c>
      <c r="E1355" t="e">
        <f>VLOOKUP('Reported Performance Table'!D1355,'Master List'!$B$45:$C$143,2,FALSE)</f>
        <v>#N/A</v>
      </c>
      <c r="F1355" t="e">
        <f>VLOOKUP('Reported Performance Table'!C1355,'Master List'!$B$22:$D$42,3,FALSE)</f>
        <v>#N/A</v>
      </c>
      <c r="G1355" s="94" t="e">
        <f>VLOOKUP('Reported Performance Table'!B1355,'Master List'!$B$11:$D$19,3,FALSE)</f>
        <v>#N/A</v>
      </c>
      <c r="H1355" t="e">
        <f t="shared" ref="H1355:H1418" si="21">CONCATENATE(F1355,G1355)</f>
        <v>#N/A</v>
      </c>
      <c r="I1355" t="e">
        <f>IF(VLOOKUP('Reported Performance Table'!D1355,'Master List'!$B$45:$D$143,3,FALSE)="","No",VLOOKUP('Reported Performance Table'!D1355,'Master List'!$B$45:$D$143,3,FALSE))</f>
        <v>#N/A</v>
      </c>
      <c r="J1355" s="169" t="str">
        <f>IF('Reported Performance Table'!D1355="","",
  IF('Reported Performance Table'!E1355="Yes",
   IF('Reported Performance Table'!F1355="Premium","Premium_LUNA_CCT","LUNA_CCT"),
   IF('Reported Performance Table'!B1355="Outdoor Luminaires",
    IF(OR('Reported Performance Table'!D1355="Fuel Pump Canopy Luminaires",'Reported Performance Table'!D1355="Sports Lighting"),
     IF('Reported Performance Table'!F1355="Premium","Premium_Sports_and_Fuel_Pump_CCT", "Sports_and_Fuel_Pump_CCT"),
     IF('Reported Performance Table'!F1355="Premium","Premium_Outdoor_CCT","Outdoor_CCT")),
    IF('Reported Performance Table'!F1355="Premium","Premium_CCT","Reported_CCT"))))</f>
        <v/>
      </c>
      <c r="K1355" t="str">
        <f>IF('Reported Performance Table'!D1355="","",IF(J1355="LUNA_CCT",VLOOKUP('Reported Performance Table'!D1355,'Master List'!$B$45:$E$143,4,FALSE),"Reported_BUG"))</f>
        <v/>
      </c>
      <c r="L1355" t="str">
        <f>IF('Reported Performance Table'!D1355="","",IF(AND('Reported Performance Table'!$E1355="Yes",OR('Reported Performance Table'!$D1355='Master List'!$B$45,'Reported Performance Table'!$D1355='Master List'!$B$46,'Reported Performance Table'!$D1355='Master List'!$B$47,'Reported Performance Table'!$D1355='Master List'!$B$49,'Reported Performance Table'!$D1355='Master List'!$B$51,'Reported Performance Table'!$D1355='Master List'!$B$115,'Reported Performance Table'!$D1355='Master List'!$B$118,'Reported Performance Table'!$D1355='Master List'!$B$142)),"LUNA_Dimming","Dimming_Capability_and_Range"))</f>
        <v/>
      </c>
    </row>
    <row r="1356" spans="1:12" x14ac:dyDescent="0.3">
      <c r="A1356" s="49">
        <v>1363</v>
      </c>
      <c r="B1356" s="50"/>
      <c r="D1356" s="21" t="e">
        <f>VLOOKUP('Reported Performance Table'!C1356,'Master List'!$B$22:$C$41,2,FALSE)</f>
        <v>#N/A</v>
      </c>
      <c r="E1356" t="e">
        <f>VLOOKUP('Reported Performance Table'!D1356,'Master List'!$B$45:$C$143,2,FALSE)</f>
        <v>#N/A</v>
      </c>
      <c r="F1356" t="e">
        <f>VLOOKUP('Reported Performance Table'!C1356,'Master List'!$B$22:$D$42,3,FALSE)</f>
        <v>#N/A</v>
      </c>
      <c r="G1356" s="94" t="e">
        <f>VLOOKUP('Reported Performance Table'!B1356,'Master List'!$B$11:$D$19,3,FALSE)</f>
        <v>#N/A</v>
      </c>
      <c r="H1356" t="e">
        <f t="shared" si="21"/>
        <v>#N/A</v>
      </c>
      <c r="I1356" t="e">
        <f>IF(VLOOKUP('Reported Performance Table'!D1356,'Master List'!$B$45:$D$143,3,FALSE)="","No",VLOOKUP('Reported Performance Table'!D1356,'Master List'!$B$45:$D$143,3,FALSE))</f>
        <v>#N/A</v>
      </c>
      <c r="J1356" s="169" t="str">
        <f>IF('Reported Performance Table'!D1356="","",
  IF('Reported Performance Table'!E1356="Yes",
   IF('Reported Performance Table'!F1356="Premium","Premium_LUNA_CCT","LUNA_CCT"),
   IF('Reported Performance Table'!B1356="Outdoor Luminaires",
    IF(OR('Reported Performance Table'!D1356="Fuel Pump Canopy Luminaires",'Reported Performance Table'!D1356="Sports Lighting"),
     IF('Reported Performance Table'!F1356="Premium","Premium_Sports_and_Fuel_Pump_CCT", "Sports_and_Fuel_Pump_CCT"),
     IF('Reported Performance Table'!F1356="Premium","Premium_Outdoor_CCT","Outdoor_CCT")),
    IF('Reported Performance Table'!F1356="Premium","Premium_CCT","Reported_CCT"))))</f>
        <v/>
      </c>
      <c r="K1356" t="str">
        <f>IF('Reported Performance Table'!D1356="","",IF(J1356="LUNA_CCT",VLOOKUP('Reported Performance Table'!D1356,'Master List'!$B$45:$E$143,4,FALSE),"Reported_BUG"))</f>
        <v/>
      </c>
      <c r="L1356" t="str">
        <f>IF('Reported Performance Table'!D1356="","",IF(AND('Reported Performance Table'!$E1356="Yes",OR('Reported Performance Table'!$D1356='Master List'!$B$45,'Reported Performance Table'!$D1356='Master List'!$B$46,'Reported Performance Table'!$D1356='Master List'!$B$47,'Reported Performance Table'!$D1356='Master List'!$B$49,'Reported Performance Table'!$D1356='Master List'!$B$51,'Reported Performance Table'!$D1356='Master List'!$B$115,'Reported Performance Table'!$D1356='Master List'!$B$118,'Reported Performance Table'!$D1356='Master List'!$B$142)),"LUNA_Dimming","Dimming_Capability_and_Range"))</f>
        <v/>
      </c>
    </row>
    <row r="1357" spans="1:12" x14ac:dyDescent="0.3">
      <c r="A1357" s="49">
        <v>1364</v>
      </c>
      <c r="B1357" s="50"/>
      <c r="D1357" s="21" t="e">
        <f>VLOOKUP('Reported Performance Table'!C1357,'Master List'!$B$22:$C$41,2,FALSE)</f>
        <v>#N/A</v>
      </c>
      <c r="E1357" t="e">
        <f>VLOOKUP('Reported Performance Table'!D1357,'Master List'!$B$45:$C$143,2,FALSE)</f>
        <v>#N/A</v>
      </c>
      <c r="F1357" t="e">
        <f>VLOOKUP('Reported Performance Table'!C1357,'Master List'!$B$22:$D$42,3,FALSE)</f>
        <v>#N/A</v>
      </c>
      <c r="G1357" s="94" t="e">
        <f>VLOOKUP('Reported Performance Table'!B1357,'Master List'!$B$11:$D$19,3,FALSE)</f>
        <v>#N/A</v>
      </c>
      <c r="H1357" t="e">
        <f t="shared" si="21"/>
        <v>#N/A</v>
      </c>
      <c r="I1357" t="e">
        <f>IF(VLOOKUP('Reported Performance Table'!D1357,'Master List'!$B$45:$D$143,3,FALSE)="","No",VLOOKUP('Reported Performance Table'!D1357,'Master List'!$B$45:$D$143,3,FALSE))</f>
        <v>#N/A</v>
      </c>
      <c r="J1357" s="169" t="str">
        <f>IF('Reported Performance Table'!D1357="","",
  IF('Reported Performance Table'!E1357="Yes",
   IF('Reported Performance Table'!F1357="Premium","Premium_LUNA_CCT","LUNA_CCT"),
   IF('Reported Performance Table'!B1357="Outdoor Luminaires",
    IF(OR('Reported Performance Table'!D1357="Fuel Pump Canopy Luminaires",'Reported Performance Table'!D1357="Sports Lighting"),
     IF('Reported Performance Table'!F1357="Premium","Premium_Sports_and_Fuel_Pump_CCT", "Sports_and_Fuel_Pump_CCT"),
     IF('Reported Performance Table'!F1357="Premium","Premium_Outdoor_CCT","Outdoor_CCT")),
    IF('Reported Performance Table'!F1357="Premium","Premium_CCT","Reported_CCT"))))</f>
        <v/>
      </c>
      <c r="K1357" t="str">
        <f>IF('Reported Performance Table'!D1357="","",IF(J1357="LUNA_CCT",VLOOKUP('Reported Performance Table'!D1357,'Master List'!$B$45:$E$143,4,FALSE),"Reported_BUG"))</f>
        <v/>
      </c>
      <c r="L1357" t="str">
        <f>IF('Reported Performance Table'!D1357="","",IF(AND('Reported Performance Table'!$E1357="Yes",OR('Reported Performance Table'!$D1357='Master List'!$B$45,'Reported Performance Table'!$D1357='Master List'!$B$46,'Reported Performance Table'!$D1357='Master List'!$B$47,'Reported Performance Table'!$D1357='Master List'!$B$49,'Reported Performance Table'!$D1357='Master List'!$B$51,'Reported Performance Table'!$D1357='Master List'!$B$115,'Reported Performance Table'!$D1357='Master List'!$B$118,'Reported Performance Table'!$D1357='Master List'!$B$142)),"LUNA_Dimming","Dimming_Capability_and_Range"))</f>
        <v/>
      </c>
    </row>
    <row r="1358" spans="1:12" x14ac:dyDescent="0.3">
      <c r="A1358" s="49">
        <v>1365</v>
      </c>
      <c r="B1358" s="50"/>
      <c r="D1358" s="21" t="e">
        <f>VLOOKUP('Reported Performance Table'!C1358,'Master List'!$B$22:$C$41,2,FALSE)</f>
        <v>#N/A</v>
      </c>
      <c r="E1358" t="e">
        <f>VLOOKUP('Reported Performance Table'!D1358,'Master List'!$B$45:$C$143,2,FALSE)</f>
        <v>#N/A</v>
      </c>
      <c r="F1358" t="e">
        <f>VLOOKUP('Reported Performance Table'!C1358,'Master List'!$B$22:$D$42,3,FALSE)</f>
        <v>#N/A</v>
      </c>
      <c r="G1358" s="94" t="e">
        <f>VLOOKUP('Reported Performance Table'!B1358,'Master List'!$B$11:$D$19,3,FALSE)</f>
        <v>#N/A</v>
      </c>
      <c r="H1358" t="e">
        <f t="shared" si="21"/>
        <v>#N/A</v>
      </c>
      <c r="I1358" t="e">
        <f>IF(VLOOKUP('Reported Performance Table'!D1358,'Master List'!$B$45:$D$143,3,FALSE)="","No",VLOOKUP('Reported Performance Table'!D1358,'Master List'!$B$45:$D$143,3,FALSE))</f>
        <v>#N/A</v>
      </c>
      <c r="J1358" s="169" t="str">
        <f>IF('Reported Performance Table'!D1358="","",
  IF('Reported Performance Table'!E1358="Yes",
   IF('Reported Performance Table'!F1358="Premium","Premium_LUNA_CCT","LUNA_CCT"),
   IF('Reported Performance Table'!B1358="Outdoor Luminaires",
    IF(OR('Reported Performance Table'!D1358="Fuel Pump Canopy Luminaires",'Reported Performance Table'!D1358="Sports Lighting"),
     IF('Reported Performance Table'!F1358="Premium","Premium_Sports_and_Fuel_Pump_CCT", "Sports_and_Fuel_Pump_CCT"),
     IF('Reported Performance Table'!F1358="Premium","Premium_Outdoor_CCT","Outdoor_CCT")),
    IF('Reported Performance Table'!F1358="Premium","Premium_CCT","Reported_CCT"))))</f>
        <v/>
      </c>
      <c r="K1358" t="str">
        <f>IF('Reported Performance Table'!D1358="","",IF(J1358="LUNA_CCT",VLOOKUP('Reported Performance Table'!D1358,'Master List'!$B$45:$E$143,4,FALSE),"Reported_BUG"))</f>
        <v/>
      </c>
      <c r="L1358" t="str">
        <f>IF('Reported Performance Table'!D1358="","",IF(AND('Reported Performance Table'!$E1358="Yes",OR('Reported Performance Table'!$D1358='Master List'!$B$45,'Reported Performance Table'!$D1358='Master List'!$B$46,'Reported Performance Table'!$D1358='Master List'!$B$47,'Reported Performance Table'!$D1358='Master List'!$B$49,'Reported Performance Table'!$D1358='Master List'!$B$51,'Reported Performance Table'!$D1358='Master List'!$B$115,'Reported Performance Table'!$D1358='Master List'!$B$118,'Reported Performance Table'!$D1358='Master List'!$B$142)),"LUNA_Dimming","Dimming_Capability_and_Range"))</f>
        <v/>
      </c>
    </row>
    <row r="1359" spans="1:12" x14ac:dyDescent="0.3">
      <c r="A1359" s="49">
        <v>1366</v>
      </c>
      <c r="B1359" s="50"/>
      <c r="D1359" s="21" t="e">
        <f>VLOOKUP('Reported Performance Table'!C1359,'Master List'!$B$22:$C$41,2,FALSE)</f>
        <v>#N/A</v>
      </c>
      <c r="E1359" t="e">
        <f>VLOOKUP('Reported Performance Table'!D1359,'Master List'!$B$45:$C$143,2,FALSE)</f>
        <v>#N/A</v>
      </c>
      <c r="F1359" t="e">
        <f>VLOOKUP('Reported Performance Table'!C1359,'Master List'!$B$22:$D$42,3,FALSE)</f>
        <v>#N/A</v>
      </c>
      <c r="G1359" s="94" t="e">
        <f>VLOOKUP('Reported Performance Table'!B1359,'Master List'!$B$11:$D$19,3,FALSE)</f>
        <v>#N/A</v>
      </c>
      <c r="H1359" t="e">
        <f t="shared" si="21"/>
        <v>#N/A</v>
      </c>
      <c r="I1359" t="e">
        <f>IF(VLOOKUP('Reported Performance Table'!D1359,'Master List'!$B$45:$D$143,3,FALSE)="","No",VLOOKUP('Reported Performance Table'!D1359,'Master List'!$B$45:$D$143,3,FALSE))</f>
        <v>#N/A</v>
      </c>
      <c r="J1359" s="169" t="str">
        <f>IF('Reported Performance Table'!D1359="","",
  IF('Reported Performance Table'!E1359="Yes",
   IF('Reported Performance Table'!F1359="Premium","Premium_LUNA_CCT","LUNA_CCT"),
   IF('Reported Performance Table'!B1359="Outdoor Luminaires",
    IF(OR('Reported Performance Table'!D1359="Fuel Pump Canopy Luminaires",'Reported Performance Table'!D1359="Sports Lighting"),
     IF('Reported Performance Table'!F1359="Premium","Premium_Sports_and_Fuel_Pump_CCT", "Sports_and_Fuel_Pump_CCT"),
     IF('Reported Performance Table'!F1359="Premium","Premium_Outdoor_CCT","Outdoor_CCT")),
    IF('Reported Performance Table'!F1359="Premium","Premium_CCT","Reported_CCT"))))</f>
        <v/>
      </c>
      <c r="K1359" t="str">
        <f>IF('Reported Performance Table'!D1359="","",IF(J1359="LUNA_CCT",VLOOKUP('Reported Performance Table'!D1359,'Master List'!$B$45:$E$143,4,FALSE),"Reported_BUG"))</f>
        <v/>
      </c>
      <c r="L1359" t="str">
        <f>IF('Reported Performance Table'!D1359="","",IF(AND('Reported Performance Table'!$E1359="Yes",OR('Reported Performance Table'!$D1359='Master List'!$B$45,'Reported Performance Table'!$D1359='Master List'!$B$46,'Reported Performance Table'!$D1359='Master List'!$B$47,'Reported Performance Table'!$D1359='Master List'!$B$49,'Reported Performance Table'!$D1359='Master List'!$B$51,'Reported Performance Table'!$D1359='Master List'!$B$115,'Reported Performance Table'!$D1359='Master List'!$B$118,'Reported Performance Table'!$D1359='Master List'!$B$142)),"LUNA_Dimming","Dimming_Capability_and_Range"))</f>
        <v/>
      </c>
    </row>
    <row r="1360" spans="1:12" x14ac:dyDescent="0.3">
      <c r="A1360" s="49">
        <v>1367</v>
      </c>
      <c r="B1360" s="50"/>
      <c r="D1360" s="21" t="e">
        <f>VLOOKUP('Reported Performance Table'!C1360,'Master List'!$B$22:$C$41,2,FALSE)</f>
        <v>#N/A</v>
      </c>
      <c r="E1360" t="e">
        <f>VLOOKUP('Reported Performance Table'!D1360,'Master List'!$B$45:$C$143,2,FALSE)</f>
        <v>#N/A</v>
      </c>
      <c r="F1360" t="e">
        <f>VLOOKUP('Reported Performance Table'!C1360,'Master List'!$B$22:$D$42,3,FALSE)</f>
        <v>#N/A</v>
      </c>
      <c r="G1360" s="94" t="e">
        <f>VLOOKUP('Reported Performance Table'!B1360,'Master List'!$B$11:$D$19,3,FALSE)</f>
        <v>#N/A</v>
      </c>
      <c r="H1360" t="e">
        <f t="shared" si="21"/>
        <v>#N/A</v>
      </c>
      <c r="I1360" t="e">
        <f>IF(VLOOKUP('Reported Performance Table'!D1360,'Master List'!$B$45:$D$143,3,FALSE)="","No",VLOOKUP('Reported Performance Table'!D1360,'Master List'!$B$45:$D$143,3,FALSE))</f>
        <v>#N/A</v>
      </c>
      <c r="J1360" s="169" t="str">
        <f>IF('Reported Performance Table'!D1360="","",
  IF('Reported Performance Table'!E1360="Yes",
   IF('Reported Performance Table'!F1360="Premium","Premium_LUNA_CCT","LUNA_CCT"),
   IF('Reported Performance Table'!B1360="Outdoor Luminaires",
    IF(OR('Reported Performance Table'!D1360="Fuel Pump Canopy Luminaires",'Reported Performance Table'!D1360="Sports Lighting"),
     IF('Reported Performance Table'!F1360="Premium","Premium_Sports_and_Fuel_Pump_CCT", "Sports_and_Fuel_Pump_CCT"),
     IF('Reported Performance Table'!F1360="Premium","Premium_Outdoor_CCT","Outdoor_CCT")),
    IF('Reported Performance Table'!F1360="Premium","Premium_CCT","Reported_CCT"))))</f>
        <v/>
      </c>
      <c r="K1360" t="str">
        <f>IF('Reported Performance Table'!D1360="","",IF(J1360="LUNA_CCT",VLOOKUP('Reported Performance Table'!D1360,'Master List'!$B$45:$E$143,4,FALSE),"Reported_BUG"))</f>
        <v/>
      </c>
      <c r="L1360" t="str">
        <f>IF('Reported Performance Table'!D1360="","",IF(AND('Reported Performance Table'!$E1360="Yes",OR('Reported Performance Table'!$D1360='Master List'!$B$45,'Reported Performance Table'!$D1360='Master List'!$B$46,'Reported Performance Table'!$D1360='Master List'!$B$47,'Reported Performance Table'!$D1360='Master List'!$B$49,'Reported Performance Table'!$D1360='Master List'!$B$51,'Reported Performance Table'!$D1360='Master List'!$B$115,'Reported Performance Table'!$D1360='Master List'!$B$118,'Reported Performance Table'!$D1360='Master List'!$B$142)),"LUNA_Dimming","Dimming_Capability_and_Range"))</f>
        <v/>
      </c>
    </row>
    <row r="1361" spans="1:12" x14ac:dyDescent="0.3">
      <c r="A1361" s="49">
        <v>1368</v>
      </c>
      <c r="B1361" s="50"/>
      <c r="D1361" s="21" t="e">
        <f>VLOOKUP('Reported Performance Table'!C1361,'Master List'!$B$22:$C$41,2,FALSE)</f>
        <v>#N/A</v>
      </c>
      <c r="E1361" t="e">
        <f>VLOOKUP('Reported Performance Table'!D1361,'Master List'!$B$45:$C$143,2,FALSE)</f>
        <v>#N/A</v>
      </c>
      <c r="F1361" t="e">
        <f>VLOOKUP('Reported Performance Table'!C1361,'Master List'!$B$22:$D$42,3,FALSE)</f>
        <v>#N/A</v>
      </c>
      <c r="G1361" s="94" t="e">
        <f>VLOOKUP('Reported Performance Table'!B1361,'Master List'!$B$11:$D$19,3,FALSE)</f>
        <v>#N/A</v>
      </c>
      <c r="H1361" t="e">
        <f t="shared" si="21"/>
        <v>#N/A</v>
      </c>
      <c r="I1361" t="e">
        <f>IF(VLOOKUP('Reported Performance Table'!D1361,'Master List'!$B$45:$D$143,3,FALSE)="","No",VLOOKUP('Reported Performance Table'!D1361,'Master List'!$B$45:$D$143,3,FALSE))</f>
        <v>#N/A</v>
      </c>
      <c r="J1361" s="169" t="str">
        <f>IF('Reported Performance Table'!D1361="","",
  IF('Reported Performance Table'!E1361="Yes",
   IF('Reported Performance Table'!F1361="Premium","Premium_LUNA_CCT","LUNA_CCT"),
   IF('Reported Performance Table'!B1361="Outdoor Luminaires",
    IF(OR('Reported Performance Table'!D1361="Fuel Pump Canopy Luminaires",'Reported Performance Table'!D1361="Sports Lighting"),
     IF('Reported Performance Table'!F1361="Premium","Premium_Sports_and_Fuel_Pump_CCT", "Sports_and_Fuel_Pump_CCT"),
     IF('Reported Performance Table'!F1361="Premium","Premium_Outdoor_CCT","Outdoor_CCT")),
    IF('Reported Performance Table'!F1361="Premium","Premium_CCT","Reported_CCT"))))</f>
        <v/>
      </c>
      <c r="K1361" t="str">
        <f>IF('Reported Performance Table'!D1361="","",IF(J1361="LUNA_CCT",VLOOKUP('Reported Performance Table'!D1361,'Master List'!$B$45:$E$143,4,FALSE),"Reported_BUG"))</f>
        <v/>
      </c>
      <c r="L1361" t="str">
        <f>IF('Reported Performance Table'!D1361="","",IF(AND('Reported Performance Table'!$E1361="Yes",OR('Reported Performance Table'!$D1361='Master List'!$B$45,'Reported Performance Table'!$D1361='Master List'!$B$46,'Reported Performance Table'!$D1361='Master List'!$B$47,'Reported Performance Table'!$D1361='Master List'!$B$49,'Reported Performance Table'!$D1361='Master List'!$B$51,'Reported Performance Table'!$D1361='Master List'!$B$115,'Reported Performance Table'!$D1361='Master List'!$B$118,'Reported Performance Table'!$D1361='Master List'!$B$142)),"LUNA_Dimming","Dimming_Capability_and_Range"))</f>
        <v/>
      </c>
    </row>
    <row r="1362" spans="1:12" x14ac:dyDescent="0.3">
      <c r="A1362" s="49">
        <v>1369</v>
      </c>
      <c r="B1362" s="50"/>
      <c r="D1362" s="21" t="e">
        <f>VLOOKUP('Reported Performance Table'!C1362,'Master List'!$B$22:$C$41,2,FALSE)</f>
        <v>#N/A</v>
      </c>
      <c r="E1362" t="e">
        <f>VLOOKUP('Reported Performance Table'!D1362,'Master List'!$B$45:$C$143,2,FALSE)</f>
        <v>#N/A</v>
      </c>
      <c r="F1362" t="e">
        <f>VLOOKUP('Reported Performance Table'!C1362,'Master List'!$B$22:$D$42,3,FALSE)</f>
        <v>#N/A</v>
      </c>
      <c r="G1362" s="94" t="e">
        <f>VLOOKUP('Reported Performance Table'!B1362,'Master List'!$B$11:$D$19,3,FALSE)</f>
        <v>#N/A</v>
      </c>
      <c r="H1362" t="e">
        <f t="shared" si="21"/>
        <v>#N/A</v>
      </c>
      <c r="I1362" t="e">
        <f>IF(VLOOKUP('Reported Performance Table'!D1362,'Master List'!$B$45:$D$143,3,FALSE)="","No",VLOOKUP('Reported Performance Table'!D1362,'Master List'!$B$45:$D$143,3,FALSE))</f>
        <v>#N/A</v>
      </c>
      <c r="J1362" s="169" t="str">
        <f>IF('Reported Performance Table'!D1362="","",
  IF('Reported Performance Table'!E1362="Yes",
   IF('Reported Performance Table'!F1362="Premium","Premium_LUNA_CCT","LUNA_CCT"),
   IF('Reported Performance Table'!B1362="Outdoor Luminaires",
    IF(OR('Reported Performance Table'!D1362="Fuel Pump Canopy Luminaires",'Reported Performance Table'!D1362="Sports Lighting"),
     IF('Reported Performance Table'!F1362="Premium","Premium_Sports_and_Fuel_Pump_CCT", "Sports_and_Fuel_Pump_CCT"),
     IF('Reported Performance Table'!F1362="Premium","Premium_Outdoor_CCT","Outdoor_CCT")),
    IF('Reported Performance Table'!F1362="Premium","Premium_CCT","Reported_CCT"))))</f>
        <v/>
      </c>
      <c r="K1362" t="str">
        <f>IF('Reported Performance Table'!D1362="","",IF(J1362="LUNA_CCT",VLOOKUP('Reported Performance Table'!D1362,'Master List'!$B$45:$E$143,4,FALSE),"Reported_BUG"))</f>
        <v/>
      </c>
      <c r="L1362" t="str">
        <f>IF('Reported Performance Table'!D1362="","",IF(AND('Reported Performance Table'!$E1362="Yes",OR('Reported Performance Table'!$D1362='Master List'!$B$45,'Reported Performance Table'!$D1362='Master List'!$B$46,'Reported Performance Table'!$D1362='Master List'!$B$47,'Reported Performance Table'!$D1362='Master List'!$B$49,'Reported Performance Table'!$D1362='Master List'!$B$51,'Reported Performance Table'!$D1362='Master List'!$B$115,'Reported Performance Table'!$D1362='Master List'!$B$118,'Reported Performance Table'!$D1362='Master List'!$B$142)),"LUNA_Dimming","Dimming_Capability_and_Range"))</f>
        <v/>
      </c>
    </row>
    <row r="1363" spans="1:12" x14ac:dyDescent="0.3">
      <c r="A1363" s="49">
        <v>1370</v>
      </c>
      <c r="B1363" s="50"/>
      <c r="D1363" s="21" t="e">
        <f>VLOOKUP('Reported Performance Table'!C1363,'Master List'!$B$22:$C$41,2,FALSE)</f>
        <v>#N/A</v>
      </c>
      <c r="E1363" t="e">
        <f>VLOOKUP('Reported Performance Table'!D1363,'Master List'!$B$45:$C$143,2,FALSE)</f>
        <v>#N/A</v>
      </c>
      <c r="F1363" t="e">
        <f>VLOOKUP('Reported Performance Table'!C1363,'Master List'!$B$22:$D$42,3,FALSE)</f>
        <v>#N/A</v>
      </c>
      <c r="G1363" s="94" t="e">
        <f>VLOOKUP('Reported Performance Table'!B1363,'Master List'!$B$11:$D$19,3,FALSE)</f>
        <v>#N/A</v>
      </c>
      <c r="H1363" t="e">
        <f t="shared" si="21"/>
        <v>#N/A</v>
      </c>
      <c r="I1363" t="e">
        <f>IF(VLOOKUP('Reported Performance Table'!D1363,'Master List'!$B$45:$D$143,3,FALSE)="","No",VLOOKUP('Reported Performance Table'!D1363,'Master List'!$B$45:$D$143,3,FALSE))</f>
        <v>#N/A</v>
      </c>
      <c r="J1363" s="169" t="str">
        <f>IF('Reported Performance Table'!D1363="","",
  IF('Reported Performance Table'!E1363="Yes",
   IF('Reported Performance Table'!F1363="Premium","Premium_LUNA_CCT","LUNA_CCT"),
   IF('Reported Performance Table'!B1363="Outdoor Luminaires",
    IF(OR('Reported Performance Table'!D1363="Fuel Pump Canopy Luminaires",'Reported Performance Table'!D1363="Sports Lighting"),
     IF('Reported Performance Table'!F1363="Premium","Premium_Sports_and_Fuel_Pump_CCT", "Sports_and_Fuel_Pump_CCT"),
     IF('Reported Performance Table'!F1363="Premium","Premium_Outdoor_CCT","Outdoor_CCT")),
    IF('Reported Performance Table'!F1363="Premium","Premium_CCT","Reported_CCT"))))</f>
        <v/>
      </c>
      <c r="K1363" t="str">
        <f>IF('Reported Performance Table'!D1363="","",IF(J1363="LUNA_CCT",VLOOKUP('Reported Performance Table'!D1363,'Master List'!$B$45:$E$143,4,FALSE),"Reported_BUG"))</f>
        <v/>
      </c>
      <c r="L1363" t="str">
        <f>IF('Reported Performance Table'!D1363="","",IF(AND('Reported Performance Table'!$E1363="Yes",OR('Reported Performance Table'!$D1363='Master List'!$B$45,'Reported Performance Table'!$D1363='Master List'!$B$46,'Reported Performance Table'!$D1363='Master List'!$B$47,'Reported Performance Table'!$D1363='Master List'!$B$49,'Reported Performance Table'!$D1363='Master List'!$B$51,'Reported Performance Table'!$D1363='Master List'!$B$115,'Reported Performance Table'!$D1363='Master List'!$B$118,'Reported Performance Table'!$D1363='Master List'!$B$142)),"LUNA_Dimming","Dimming_Capability_and_Range"))</f>
        <v/>
      </c>
    </row>
    <row r="1364" spans="1:12" x14ac:dyDescent="0.3">
      <c r="A1364" s="49">
        <v>1371</v>
      </c>
      <c r="B1364" s="50"/>
      <c r="D1364" s="21" t="e">
        <f>VLOOKUP('Reported Performance Table'!C1364,'Master List'!$B$22:$C$41,2,FALSE)</f>
        <v>#N/A</v>
      </c>
      <c r="E1364" t="e">
        <f>VLOOKUP('Reported Performance Table'!D1364,'Master List'!$B$45:$C$143,2,FALSE)</f>
        <v>#N/A</v>
      </c>
      <c r="F1364" t="e">
        <f>VLOOKUP('Reported Performance Table'!C1364,'Master List'!$B$22:$D$42,3,FALSE)</f>
        <v>#N/A</v>
      </c>
      <c r="G1364" s="94" t="e">
        <f>VLOOKUP('Reported Performance Table'!B1364,'Master List'!$B$11:$D$19,3,FALSE)</f>
        <v>#N/A</v>
      </c>
      <c r="H1364" t="e">
        <f t="shared" si="21"/>
        <v>#N/A</v>
      </c>
      <c r="I1364" t="e">
        <f>IF(VLOOKUP('Reported Performance Table'!D1364,'Master List'!$B$45:$D$143,3,FALSE)="","No",VLOOKUP('Reported Performance Table'!D1364,'Master List'!$B$45:$D$143,3,FALSE))</f>
        <v>#N/A</v>
      </c>
      <c r="J1364" s="169" t="str">
        <f>IF('Reported Performance Table'!D1364="","",
  IF('Reported Performance Table'!E1364="Yes",
   IF('Reported Performance Table'!F1364="Premium","Premium_LUNA_CCT","LUNA_CCT"),
   IF('Reported Performance Table'!B1364="Outdoor Luminaires",
    IF(OR('Reported Performance Table'!D1364="Fuel Pump Canopy Luminaires",'Reported Performance Table'!D1364="Sports Lighting"),
     IF('Reported Performance Table'!F1364="Premium","Premium_Sports_and_Fuel_Pump_CCT", "Sports_and_Fuel_Pump_CCT"),
     IF('Reported Performance Table'!F1364="Premium","Premium_Outdoor_CCT","Outdoor_CCT")),
    IF('Reported Performance Table'!F1364="Premium","Premium_CCT","Reported_CCT"))))</f>
        <v/>
      </c>
      <c r="K1364" t="str">
        <f>IF('Reported Performance Table'!D1364="","",IF(J1364="LUNA_CCT",VLOOKUP('Reported Performance Table'!D1364,'Master List'!$B$45:$E$143,4,FALSE),"Reported_BUG"))</f>
        <v/>
      </c>
      <c r="L1364" t="str">
        <f>IF('Reported Performance Table'!D1364="","",IF(AND('Reported Performance Table'!$E1364="Yes",OR('Reported Performance Table'!$D1364='Master List'!$B$45,'Reported Performance Table'!$D1364='Master List'!$B$46,'Reported Performance Table'!$D1364='Master List'!$B$47,'Reported Performance Table'!$D1364='Master List'!$B$49,'Reported Performance Table'!$D1364='Master List'!$B$51,'Reported Performance Table'!$D1364='Master List'!$B$115,'Reported Performance Table'!$D1364='Master List'!$B$118,'Reported Performance Table'!$D1364='Master List'!$B$142)),"LUNA_Dimming","Dimming_Capability_and_Range"))</f>
        <v/>
      </c>
    </row>
    <row r="1365" spans="1:12" x14ac:dyDescent="0.3">
      <c r="A1365" s="49">
        <v>1372</v>
      </c>
      <c r="B1365" s="50"/>
      <c r="D1365" s="21" t="e">
        <f>VLOOKUP('Reported Performance Table'!C1365,'Master List'!$B$22:$C$41,2,FALSE)</f>
        <v>#N/A</v>
      </c>
      <c r="E1365" t="e">
        <f>VLOOKUP('Reported Performance Table'!D1365,'Master List'!$B$45:$C$143,2,FALSE)</f>
        <v>#N/A</v>
      </c>
      <c r="F1365" t="e">
        <f>VLOOKUP('Reported Performance Table'!C1365,'Master List'!$B$22:$D$42,3,FALSE)</f>
        <v>#N/A</v>
      </c>
      <c r="G1365" s="94" t="e">
        <f>VLOOKUP('Reported Performance Table'!B1365,'Master List'!$B$11:$D$19,3,FALSE)</f>
        <v>#N/A</v>
      </c>
      <c r="H1365" t="e">
        <f t="shared" si="21"/>
        <v>#N/A</v>
      </c>
      <c r="I1365" t="e">
        <f>IF(VLOOKUP('Reported Performance Table'!D1365,'Master List'!$B$45:$D$143,3,FALSE)="","No",VLOOKUP('Reported Performance Table'!D1365,'Master List'!$B$45:$D$143,3,FALSE))</f>
        <v>#N/A</v>
      </c>
      <c r="J1365" s="169" t="str">
        <f>IF('Reported Performance Table'!D1365="","",
  IF('Reported Performance Table'!E1365="Yes",
   IF('Reported Performance Table'!F1365="Premium","Premium_LUNA_CCT","LUNA_CCT"),
   IF('Reported Performance Table'!B1365="Outdoor Luminaires",
    IF(OR('Reported Performance Table'!D1365="Fuel Pump Canopy Luminaires",'Reported Performance Table'!D1365="Sports Lighting"),
     IF('Reported Performance Table'!F1365="Premium","Premium_Sports_and_Fuel_Pump_CCT", "Sports_and_Fuel_Pump_CCT"),
     IF('Reported Performance Table'!F1365="Premium","Premium_Outdoor_CCT","Outdoor_CCT")),
    IF('Reported Performance Table'!F1365="Premium","Premium_CCT","Reported_CCT"))))</f>
        <v/>
      </c>
      <c r="K1365" t="str">
        <f>IF('Reported Performance Table'!D1365="","",IF(J1365="LUNA_CCT",VLOOKUP('Reported Performance Table'!D1365,'Master List'!$B$45:$E$143,4,FALSE),"Reported_BUG"))</f>
        <v/>
      </c>
      <c r="L1365" t="str">
        <f>IF('Reported Performance Table'!D1365="","",IF(AND('Reported Performance Table'!$E1365="Yes",OR('Reported Performance Table'!$D1365='Master List'!$B$45,'Reported Performance Table'!$D1365='Master List'!$B$46,'Reported Performance Table'!$D1365='Master List'!$B$47,'Reported Performance Table'!$D1365='Master List'!$B$49,'Reported Performance Table'!$D1365='Master List'!$B$51,'Reported Performance Table'!$D1365='Master List'!$B$115,'Reported Performance Table'!$D1365='Master List'!$B$118,'Reported Performance Table'!$D1365='Master List'!$B$142)),"LUNA_Dimming","Dimming_Capability_and_Range"))</f>
        <v/>
      </c>
    </row>
    <row r="1366" spans="1:12" x14ac:dyDescent="0.3">
      <c r="A1366" s="49">
        <v>1373</v>
      </c>
      <c r="B1366" s="50"/>
      <c r="D1366" s="21" t="e">
        <f>VLOOKUP('Reported Performance Table'!C1366,'Master List'!$B$22:$C$41,2,FALSE)</f>
        <v>#N/A</v>
      </c>
      <c r="E1366" t="e">
        <f>VLOOKUP('Reported Performance Table'!D1366,'Master List'!$B$45:$C$143,2,FALSE)</f>
        <v>#N/A</v>
      </c>
      <c r="F1366" t="e">
        <f>VLOOKUP('Reported Performance Table'!C1366,'Master List'!$B$22:$D$42,3,FALSE)</f>
        <v>#N/A</v>
      </c>
      <c r="G1366" s="94" t="e">
        <f>VLOOKUP('Reported Performance Table'!B1366,'Master List'!$B$11:$D$19,3,FALSE)</f>
        <v>#N/A</v>
      </c>
      <c r="H1366" t="e">
        <f t="shared" si="21"/>
        <v>#N/A</v>
      </c>
      <c r="I1366" t="e">
        <f>IF(VLOOKUP('Reported Performance Table'!D1366,'Master List'!$B$45:$D$143,3,FALSE)="","No",VLOOKUP('Reported Performance Table'!D1366,'Master List'!$B$45:$D$143,3,FALSE))</f>
        <v>#N/A</v>
      </c>
      <c r="J1366" s="169" t="str">
        <f>IF('Reported Performance Table'!D1366="","",
  IF('Reported Performance Table'!E1366="Yes",
   IF('Reported Performance Table'!F1366="Premium","Premium_LUNA_CCT","LUNA_CCT"),
   IF('Reported Performance Table'!B1366="Outdoor Luminaires",
    IF(OR('Reported Performance Table'!D1366="Fuel Pump Canopy Luminaires",'Reported Performance Table'!D1366="Sports Lighting"),
     IF('Reported Performance Table'!F1366="Premium","Premium_Sports_and_Fuel_Pump_CCT", "Sports_and_Fuel_Pump_CCT"),
     IF('Reported Performance Table'!F1366="Premium","Premium_Outdoor_CCT","Outdoor_CCT")),
    IF('Reported Performance Table'!F1366="Premium","Premium_CCT","Reported_CCT"))))</f>
        <v/>
      </c>
      <c r="K1366" t="str">
        <f>IF('Reported Performance Table'!D1366="","",IF(J1366="LUNA_CCT",VLOOKUP('Reported Performance Table'!D1366,'Master List'!$B$45:$E$143,4,FALSE),"Reported_BUG"))</f>
        <v/>
      </c>
      <c r="L1366" t="str">
        <f>IF('Reported Performance Table'!D1366="","",IF(AND('Reported Performance Table'!$E1366="Yes",OR('Reported Performance Table'!$D1366='Master List'!$B$45,'Reported Performance Table'!$D1366='Master List'!$B$46,'Reported Performance Table'!$D1366='Master List'!$B$47,'Reported Performance Table'!$D1366='Master List'!$B$49,'Reported Performance Table'!$D1366='Master List'!$B$51,'Reported Performance Table'!$D1366='Master List'!$B$115,'Reported Performance Table'!$D1366='Master List'!$B$118,'Reported Performance Table'!$D1366='Master List'!$B$142)),"LUNA_Dimming","Dimming_Capability_and_Range"))</f>
        <v/>
      </c>
    </row>
    <row r="1367" spans="1:12" x14ac:dyDescent="0.3">
      <c r="A1367" s="49">
        <v>1374</v>
      </c>
      <c r="B1367" s="50"/>
      <c r="D1367" s="21" t="e">
        <f>VLOOKUP('Reported Performance Table'!C1367,'Master List'!$B$22:$C$41,2,FALSE)</f>
        <v>#N/A</v>
      </c>
      <c r="E1367" t="e">
        <f>VLOOKUP('Reported Performance Table'!D1367,'Master List'!$B$45:$C$143,2,FALSE)</f>
        <v>#N/A</v>
      </c>
      <c r="F1367" t="e">
        <f>VLOOKUP('Reported Performance Table'!C1367,'Master List'!$B$22:$D$42,3,FALSE)</f>
        <v>#N/A</v>
      </c>
      <c r="G1367" s="94" t="e">
        <f>VLOOKUP('Reported Performance Table'!B1367,'Master List'!$B$11:$D$19,3,FALSE)</f>
        <v>#N/A</v>
      </c>
      <c r="H1367" t="e">
        <f t="shared" si="21"/>
        <v>#N/A</v>
      </c>
      <c r="I1367" t="e">
        <f>IF(VLOOKUP('Reported Performance Table'!D1367,'Master List'!$B$45:$D$143,3,FALSE)="","No",VLOOKUP('Reported Performance Table'!D1367,'Master List'!$B$45:$D$143,3,FALSE))</f>
        <v>#N/A</v>
      </c>
      <c r="J1367" s="169" t="str">
        <f>IF('Reported Performance Table'!D1367="","",
  IF('Reported Performance Table'!E1367="Yes",
   IF('Reported Performance Table'!F1367="Premium","Premium_LUNA_CCT","LUNA_CCT"),
   IF('Reported Performance Table'!B1367="Outdoor Luminaires",
    IF(OR('Reported Performance Table'!D1367="Fuel Pump Canopy Luminaires",'Reported Performance Table'!D1367="Sports Lighting"),
     IF('Reported Performance Table'!F1367="Premium","Premium_Sports_and_Fuel_Pump_CCT", "Sports_and_Fuel_Pump_CCT"),
     IF('Reported Performance Table'!F1367="Premium","Premium_Outdoor_CCT","Outdoor_CCT")),
    IF('Reported Performance Table'!F1367="Premium","Premium_CCT","Reported_CCT"))))</f>
        <v/>
      </c>
      <c r="K1367" t="str">
        <f>IF('Reported Performance Table'!D1367="","",IF(J1367="LUNA_CCT",VLOOKUP('Reported Performance Table'!D1367,'Master List'!$B$45:$E$143,4,FALSE),"Reported_BUG"))</f>
        <v/>
      </c>
      <c r="L1367" t="str">
        <f>IF('Reported Performance Table'!D1367="","",IF(AND('Reported Performance Table'!$E1367="Yes",OR('Reported Performance Table'!$D1367='Master List'!$B$45,'Reported Performance Table'!$D1367='Master List'!$B$46,'Reported Performance Table'!$D1367='Master List'!$B$47,'Reported Performance Table'!$D1367='Master List'!$B$49,'Reported Performance Table'!$D1367='Master List'!$B$51,'Reported Performance Table'!$D1367='Master List'!$B$115,'Reported Performance Table'!$D1367='Master List'!$B$118,'Reported Performance Table'!$D1367='Master List'!$B$142)),"LUNA_Dimming","Dimming_Capability_and_Range"))</f>
        <v/>
      </c>
    </row>
    <row r="1368" spans="1:12" x14ac:dyDescent="0.3">
      <c r="A1368" s="49">
        <v>1375</v>
      </c>
      <c r="B1368" s="50"/>
      <c r="D1368" s="21" t="e">
        <f>VLOOKUP('Reported Performance Table'!C1368,'Master List'!$B$22:$C$41,2,FALSE)</f>
        <v>#N/A</v>
      </c>
      <c r="E1368" t="e">
        <f>VLOOKUP('Reported Performance Table'!D1368,'Master List'!$B$45:$C$143,2,FALSE)</f>
        <v>#N/A</v>
      </c>
      <c r="F1368" t="e">
        <f>VLOOKUP('Reported Performance Table'!C1368,'Master List'!$B$22:$D$42,3,FALSE)</f>
        <v>#N/A</v>
      </c>
      <c r="G1368" s="94" t="e">
        <f>VLOOKUP('Reported Performance Table'!B1368,'Master List'!$B$11:$D$19,3,FALSE)</f>
        <v>#N/A</v>
      </c>
      <c r="H1368" t="e">
        <f t="shared" si="21"/>
        <v>#N/A</v>
      </c>
      <c r="I1368" t="e">
        <f>IF(VLOOKUP('Reported Performance Table'!D1368,'Master List'!$B$45:$D$143,3,FALSE)="","No",VLOOKUP('Reported Performance Table'!D1368,'Master List'!$B$45:$D$143,3,FALSE))</f>
        <v>#N/A</v>
      </c>
      <c r="J1368" s="169" t="str">
        <f>IF('Reported Performance Table'!D1368="","",
  IF('Reported Performance Table'!E1368="Yes",
   IF('Reported Performance Table'!F1368="Premium","Premium_LUNA_CCT","LUNA_CCT"),
   IF('Reported Performance Table'!B1368="Outdoor Luminaires",
    IF(OR('Reported Performance Table'!D1368="Fuel Pump Canopy Luminaires",'Reported Performance Table'!D1368="Sports Lighting"),
     IF('Reported Performance Table'!F1368="Premium","Premium_Sports_and_Fuel_Pump_CCT", "Sports_and_Fuel_Pump_CCT"),
     IF('Reported Performance Table'!F1368="Premium","Premium_Outdoor_CCT","Outdoor_CCT")),
    IF('Reported Performance Table'!F1368="Premium","Premium_CCT","Reported_CCT"))))</f>
        <v/>
      </c>
      <c r="K1368" t="str">
        <f>IF('Reported Performance Table'!D1368="","",IF(J1368="LUNA_CCT",VLOOKUP('Reported Performance Table'!D1368,'Master List'!$B$45:$E$143,4,FALSE),"Reported_BUG"))</f>
        <v/>
      </c>
      <c r="L1368" t="str">
        <f>IF('Reported Performance Table'!D1368="","",IF(AND('Reported Performance Table'!$E1368="Yes",OR('Reported Performance Table'!$D1368='Master List'!$B$45,'Reported Performance Table'!$D1368='Master List'!$B$46,'Reported Performance Table'!$D1368='Master List'!$B$47,'Reported Performance Table'!$D1368='Master List'!$B$49,'Reported Performance Table'!$D1368='Master List'!$B$51,'Reported Performance Table'!$D1368='Master List'!$B$115,'Reported Performance Table'!$D1368='Master List'!$B$118,'Reported Performance Table'!$D1368='Master List'!$B$142)),"LUNA_Dimming","Dimming_Capability_and_Range"))</f>
        <v/>
      </c>
    </row>
    <row r="1369" spans="1:12" x14ac:dyDescent="0.3">
      <c r="A1369" s="49">
        <v>1376</v>
      </c>
      <c r="B1369" s="50"/>
      <c r="D1369" s="21" t="e">
        <f>VLOOKUP('Reported Performance Table'!C1369,'Master List'!$B$22:$C$41,2,FALSE)</f>
        <v>#N/A</v>
      </c>
      <c r="E1369" t="e">
        <f>VLOOKUP('Reported Performance Table'!D1369,'Master List'!$B$45:$C$143,2,FALSE)</f>
        <v>#N/A</v>
      </c>
      <c r="F1369" t="e">
        <f>VLOOKUP('Reported Performance Table'!C1369,'Master List'!$B$22:$D$42,3,FALSE)</f>
        <v>#N/A</v>
      </c>
      <c r="G1369" s="94" t="e">
        <f>VLOOKUP('Reported Performance Table'!B1369,'Master List'!$B$11:$D$19,3,FALSE)</f>
        <v>#N/A</v>
      </c>
      <c r="H1369" t="e">
        <f t="shared" si="21"/>
        <v>#N/A</v>
      </c>
      <c r="I1369" t="e">
        <f>IF(VLOOKUP('Reported Performance Table'!D1369,'Master List'!$B$45:$D$143,3,FALSE)="","No",VLOOKUP('Reported Performance Table'!D1369,'Master List'!$B$45:$D$143,3,FALSE))</f>
        <v>#N/A</v>
      </c>
      <c r="J1369" s="169" t="str">
        <f>IF('Reported Performance Table'!D1369="","",
  IF('Reported Performance Table'!E1369="Yes",
   IF('Reported Performance Table'!F1369="Premium","Premium_LUNA_CCT","LUNA_CCT"),
   IF('Reported Performance Table'!B1369="Outdoor Luminaires",
    IF(OR('Reported Performance Table'!D1369="Fuel Pump Canopy Luminaires",'Reported Performance Table'!D1369="Sports Lighting"),
     IF('Reported Performance Table'!F1369="Premium","Premium_Sports_and_Fuel_Pump_CCT", "Sports_and_Fuel_Pump_CCT"),
     IF('Reported Performance Table'!F1369="Premium","Premium_Outdoor_CCT","Outdoor_CCT")),
    IF('Reported Performance Table'!F1369="Premium","Premium_CCT","Reported_CCT"))))</f>
        <v/>
      </c>
      <c r="K1369" t="str">
        <f>IF('Reported Performance Table'!D1369="","",IF(J1369="LUNA_CCT",VLOOKUP('Reported Performance Table'!D1369,'Master List'!$B$45:$E$143,4,FALSE),"Reported_BUG"))</f>
        <v/>
      </c>
      <c r="L1369" t="str">
        <f>IF('Reported Performance Table'!D1369="","",IF(AND('Reported Performance Table'!$E1369="Yes",OR('Reported Performance Table'!$D1369='Master List'!$B$45,'Reported Performance Table'!$D1369='Master List'!$B$46,'Reported Performance Table'!$D1369='Master List'!$B$47,'Reported Performance Table'!$D1369='Master List'!$B$49,'Reported Performance Table'!$D1369='Master List'!$B$51,'Reported Performance Table'!$D1369='Master List'!$B$115,'Reported Performance Table'!$D1369='Master List'!$B$118,'Reported Performance Table'!$D1369='Master List'!$B$142)),"LUNA_Dimming","Dimming_Capability_and_Range"))</f>
        <v/>
      </c>
    </row>
    <row r="1370" spans="1:12" x14ac:dyDescent="0.3">
      <c r="A1370" s="49">
        <v>1377</v>
      </c>
      <c r="B1370" s="50"/>
      <c r="D1370" s="21" t="e">
        <f>VLOOKUP('Reported Performance Table'!C1370,'Master List'!$B$22:$C$41,2,FALSE)</f>
        <v>#N/A</v>
      </c>
      <c r="E1370" t="e">
        <f>VLOOKUP('Reported Performance Table'!D1370,'Master List'!$B$45:$C$143,2,FALSE)</f>
        <v>#N/A</v>
      </c>
      <c r="F1370" t="e">
        <f>VLOOKUP('Reported Performance Table'!C1370,'Master List'!$B$22:$D$42,3,FALSE)</f>
        <v>#N/A</v>
      </c>
      <c r="G1370" s="94" t="e">
        <f>VLOOKUP('Reported Performance Table'!B1370,'Master List'!$B$11:$D$19,3,FALSE)</f>
        <v>#N/A</v>
      </c>
      <c r="H1370" t="e">
        <f t="shared" si="21"/>
        <v>#N/A</v>
      </c>
      <c r="I1370" t="e">
        <f>IF(VLOOKUP('Reported Performance Table'!D1370,'Master List'!$B$45:$D$143,3,FALSE)="","No",VLOOKUP('Reported Performance Table'!D1370,'Master List'!$B$45:$D$143,3,FALSE))</f>
        <v>#N/A</v>
      </c>
      <c r="J1370" s="169" t="str">
        <f>IF('Reported Performance Table'!D1370="","",
  IF('Reported Performance Table'!E1370="Yes",
   IF('Reported Performance Table'!F1370="Premium","Premium_LUNA_CCT","LUNA_CCT"),
   IF('Reported Performance Table'!B1370="Outdoor Luminaires",
    IF(OR('Reported Performance Table'!D1370="Fuel Pump Canopy Luminaires",'Reported Performance Table'!D1370="Sports Lighting"),
     IF('Reported Performance Table'!F1370="Premium","Premium_Sports_and_Fuel_Pump_CCT", "Sports_and_Fuel_Pump_CCT"),
     IF('Reported Performance Table'!F1370="Premium","Premium_Outdoor_CCT","Outdoor_CCT")),
    IF('Reported Performance Table'!F1370="Premium","Premium_CCT","Reported_CCT"))))</f>
        <v/>
      </c>
      <c r="K1370" t="str">
        <f>IF('Reported Performance Table'!D1370="","",IF(J1370="LUNA_CCT",VLOOKUP('Reported Performance Table'!D1370,'Master List'!$B$45:$E$143,4,FALSE),"Reported_BUG"))</f>
        <v/>
      </c>
      <c r="L1370" t="str">
        <f>IF('Reported Performance Table'!D1370="","",IF(AND('Reported Performance Table'!$E1370="Yes",OR('Reported Performance Table'!$D1370='Master List'!$B$45,'Reported Performance Table'!$D1370='Master List'!$B$46,'Reported Performance Table'!$D1370='Master List'!$B$47,'Reported Performance Table'!$D1370='Master List'!$B$49,'Reported Performance Table'!$D1370='Master List'!$B$51,'Reported Performance Table'!$D1370='Master List'!$B$115,'Reported Performance Table'!$D1370='Master List'!$B$118,'Reported Performance Table'!$D1370='Master List'!$B$142)),"LUNA_Dimming","Dimming_Capability_and_Range"))</f>
        <v/>
      </c>
    </row>
    <row r="1371" spans="1:12" x14ac:dyDescent="0.3">
      <c r="A1371" s="49">
        <v>1378</v>
      </c>
      <c r="B1371" s="50"/>
      <c r="D1371" s="21" t="e">
        <f>VLOOKUP('Reported Performance Table'!C1371,'Master List'!$B$22:$C$41,2,FALSE)</f>
        <v>#N/A</v>
      </c>
      <c r="E1371" t="e">
        <f>VLOOKUP('Reported Performance Table'!D1371,'Master List'!$B$45:$C$143,2,FALSE)</f>
        <v>#N/A</v>
      </c>
      <c r="F1371" t="e">
        <f>VLOOKUP('Reported Performance Table'!C1371,'Master List'!$B$22:$D$42,3,FALSE)</f>
        <v>#N/A</v>
      </c>
      <c r="G1371" s="94" t="e">
        <f>VLOOKUP('Reported Performance Table'!B1371,'Master List'!$B$11:$D$19,3,FALSE)</f>
        <v>#N/A</v>
      </c>
      <c r="H1371" t="e">
        <f t="shared" si="21"/>
        <v>#N/A</v>
      </c>
      <c r="I1371" t="e">
        <f>IF(VLOOKUP('Reported Performance Table'!D1371,'Master List'!$B$45:$D$143,3,FALSE)="","No",VLOOKUP('Reported Performance Table'!D1371,'Master List'!$B$45:$D$143,3,FALSE))</f>
        <v>#N/A</v>
      </c>
      <c r="J1371" s="169" t="str">
        <f>IF('Reported Performance Table'!D1371="","",
  IF('Reported Performance Table'!E1371="Yes",
   IF('Reported Performance Table'!F1371="Premium","Premium_LUNA_CCT","LUNA_CCT"),
   IF('Reported Performance Table'!B1371="Outdoor Luminaires",
    IF(OR('Reported Performance Table'!D1371="Fuel Pump Canopy Luminaires",'Reported Performance Table'!D1371="Sports Lighting"),
     IF('Reported Performance Table'!F1371="Premium","Premium_Sports_and_Fuel_Pump_CCT", "Sports_and_Fuel_Pump_CCT"),
     IF('Reported Performance Table'!F1371="Premium","Premium_Outdoor_CCT","Outdoor_CCT")),
    IF('Reported Performance Table'!F1371="Premium","Premium_CCT","Reported_CCT"))))</f>
        <v/>
      </c>
      <c r="K1371" t="str">
        <f>IF('Reported Performance Table'!D1371="","",IF(J1371="LUNA_CCT",VLOOKUP('Reported Performance Table'!D1371,'Master List'!$B$45:$E$143,4,FALSE),"Reported_BUG"))</f>
        <v/>
      </c>
      <c r="L1371" t="str">
        <f>IF('Reported Performance Table'!D1371="","",IF(AND('Reported Performance Table'!$E1371="Yes",OR('Reported Performance Table'!$D1371='Master List'!$B$45,'Reported Performance Table'!$D1371='Master List'!$B$46,'Reported Performance Table'!$D1371='Master List'!$B$47,'Reported Performance Table'!$D1371='Master List'!$B$49,'Reported Performance Table'!$D1371='Master List'!$B$51,'Reported Performance Table'!$D1371='Master List'!$B$115,'Reported Performance Table'!$D1371='Master List'!$B$118,'Reported Performance Table'!$D1371='Master List'!$B$142)),"LUNA_Dimming","Dimming_Capability_and_Range"))</f>
        <v/>
      </c>
    </row>
    <row r="1372" spans="1:12" x14ac:dyDescent="0.3">
      <c r="A1372" s="49">
        <v>1379</v>
      </c>
      <c r="B1372" s="50"/>
      <c r="D1372" s="21" t="e">
        <f>VLOOKUP('Reported Performance Table'!C1372,'Master List'!$B$22:$C$41,2,FALSE)</f>
        <v>#N/A</v>
      </c>
      <c r="E1372" t="e">
        <f>VLOOKUP('Reported Performance Table'!D1372,'Master List'!$B$45:$C$143,2,FALSE)</f>
        <v>#N/A</v>
      </c>
      <c r="F1372" t="e">
        <f>VLOOKUP('Reported Performance Table'!C1372,'Master List'!$B$22:$D$42,3,FALSE)</f>
        <v>#N/A</v>
      </c>
      <c r="G1372" s="94" t="e">
        <f>VLOOKUP('Reported Performance Table'!B1372,'Master List'!$B$11:$D$19,3,FALSE)</f>
        <v>#N/A</v>
      </c>
      <c r="H1372" t="e">
        <f t="shared" si="21"/>
        <v>#N/A</v>
      </c>
      <c r="I1372" t="e">
        <f>IF(VLOOKUP('Reported Performance Table'!D1372,'Master List'!$B$45:$D$143,3,FALSE)="","No",VLOOKUP('Reported Performance Table'!D1372,'Master List'!$B$45:$D$143,3,FALSE))</f>
        <v>#N/A</v>
      </c>
      <c r="J1372" s="169" t="str">
        <f>IF('Reported Performance Table'!D1372="","",
  IF('Reported Performance Table'!E1372="Yes",
   IF('Reported Performance Table'!F1372="Premium","Premium_LUNA_CCT","LUNA_CCT"),
   IF('Reported Performance Table'!B1372="Outdoor Luminaires",
    IF(OR('Reported Performance Table'!D1372="Fuel Pump Canopy Luminaires",'Reported Performance Table'!D1372="Sports Lighting"),
     IF('Reported Performance Table'!F1372="Premium","Premium_Sports_and_Fuel_Pump_CCT", "Sports_and_Fuel_Pump_CCT"),
     IF('Reported Performance Table'!F1372="Premium","Premium_Outdoor_CCT","Outdoor_CCT")),
    IF('Reported Performance Table'!F1372="Premium","Premium_CCT","Reported_CCT"))))</f>
        <v/>
      </c>
      <c r="K1372" t="str">
        <f>IF('Reported Performance Table'!D1372="","",IF(J1372="LUNA_CCT",VLOOKUP('Reported Performance Table'!D1372,'Master List'!$B$45:$E$143,4,FALSE),"Reported_BUG"))</f>
        <v/>
      </c>
      <c r="L1372" t="str">
        <f>IF('Reported Performance Table'!D1372="","",IF(AND('Reported Performance Table'!$E1372="Yes",OR('Reported Performance Table'!$D1372='Master List'!$B$45,'Reported Performance Table'!$D1372='Master List'!$B$46,'Reported Performance Table'!$D1372='Master List'!$B$47,'Reported Performance Table'!$D1372='Master List'!$B$49,'Reported Performance Table'!$D1372='Master List'!$B$51,'Reported Performance Table'!$D1372='Master List'!$B$115,'Reported Performance Table'!$D1372='Master List'!$B$118,'Reported Performance Table'!$D1372='Master List'!$B$142)),"LUNA_Dimming","Dimming_Capability_and_Range"))</f>
        <v/>
      </c>
    </row>
    <row r="1373" spans="1:12" x14ac:dyDescent="0.3">
      <c r="A1373" s="49">
        <v>1380</v>
      </c>
      <c r="B1373" s="50"/>
      <c r="D1373" s="21" t="e">
        <f>VLOOKUP('Reported Performance Table'!C1373,'Master List'!$B$22:$C$41,2,FALSE)</f>
        <v>#N/A</v>
      </c>
      <c r="E1373" t="e">
        <f>VLOOKUP('Reported Performance Table'!D1373,'Master List'!$B$45:$C$143,2,FALSE)</f>
        <v>#N/A</v>
      </c>
      <c r="F1373" t="e">
        <f>VLOOKUP('Reported Performance Table'!C1373,'Master List'!$B$22:$D$42,3,FALSE)</f>
        <v>#N/A</v>
      </c>
      <c r="G1373" s="94" t="e">
        <f>VLOOKUP('Reported Performance Table'!B1373,'Master List'!$B$11:$D$19,3,FALSE)</f>
        <v>#N/A</v>
      </c>
      <c r="H1373" t="e">
        <f t="shared" si="21"/>
        <v>#N/A</v>
      </c>
      <c r="I1373" t="e">
        <f>IF(VLOOKUP('Reported Performance Table'!D1373,'Master List'!$B$45:$D$143,3,FALSE)="","No",VLOOKUP('Reported Performance Table'!D1373,'Master List'!$B$45:$D$143,3,FALSE))</f>
        <v>#N/A</v>
      </c>
      <c r="J1373" s="169" t="str">
        <f>IF('Reported Performance Table'!D1373="","",
  IF('Reported Performance Table'!E1373="Yes",
   IF('Reported Performance Table'!F1373="Premium","Premium_LUNA_CCT","LUNA_CCT"),
   IF('Reported Performance Table'!B1373="Outdoor Luminaires",
    IF(OR('Reported Performance Table'!D1373="Fuel Pump Canopy Luminaires",'Reported Performance Table'!D1373="Sports Lighting"),
     IF('Reported Performance Table'!F1373="Premium","Premium_Sports_and_Fuel_Pump_CCT", "Sports_and_Fuel_Pump_CCT"),
     IF('Reported Performance Table'!F1373="Premium","Premium_Outdoor_CCT","Outdoor_CCT")),
    IF('Reported Performance Table'!F1373="Premium","Premium_CCT","Reported_CCT"))))</f>
        <v/>
      </c>
      <c r="K1373" t="str">
        <f>IF('Reported Performance Table'!D1373="","",IF(J1373="LUNA_CCT",VLOOKUP('Reported Performance Table'!D1373,'Master List'!$B$45:$E$143,4,FALSE),"Reported_BUG"))</f>
        <v/>
      </c>
      <c r="L1373" t="str">
        <f>IF('Reported Performance Table'!D1373="","",IF(AND('Reported Performance Table'!$E1373="Yes",OR('Reported Performance Table'!$D1373='Master List'!$B$45,'Reported Performance Table'!$D1373='Master List'!$B$46,'Reported Performance Table'!$D1373='Master List'!$B$47,'Reported Performance Table'!$D1373='Master List'!$B$49,'Reported Performance Table'!$D1373='Master List'!$B$51,'Reported Performance Table'!$D1373='Master List'!$B$115,'Reported Performance Table'!$D1373='Master List'!$B$118,'Reported Performance Table'!$D1373='Master List'!$B$142)),"LUNA_Dimming","Dimming_Capability_and_Range"))</f>
        <v/>
      </c>
    </row>
    <row r="1374" spans="1:12" x14ac:dyDescent="0.3">
      <c r="A1374" s="49">
        <v>1381</v>
      </c>
      <c r="B1374" s="50"/>
      <c r="D1374" s="21" t="e">
        <f>VLOOKUP('Reported Performance Table'!C1374,'Master List'!$B$22:$C$41,2,FALSE)</f>
        <v>#N/A</v>
      </c>
      <c r="E1374" t="e">
        <f>VLOOKUP('Reported Performance Table'!D1374,'Master List'!$B$45:$C$143,2,FALSE)</f>
        <v>#N/A</v>
      </c>
      <c r="F1374" t="e">
        <f>VLOOKUP('Reported Performance Table'!C1374,'Master List'!$B$22:$D$42,3,FALSE)</f>
        <v>#N/A</v>
      </c>
      <c r="G1374" s="94" t="e">
        <f>VLOOKUP('Reported Performance Table'!B1374,'Master List'!$B$11:$D$19,3,FALSE)</f>
        <v>#N/A</v>
      </c>
      <c r="H1374" t="e">
        <f t="shared" si="21"/>
        <v>#N/A</v>
      </c>
      <c r="I1374" t="e">
        <f>IF(VLOOKUP('Reported Performance Table'!D1374,'Master List'!$B$45:$D$143,3,FALSE)="","No",VLOOKUP('Reported Performance Table'!D1374,'Master List'!$B$45:$D$143,3,FALSE))</f>
        <v>#N/A</v>
      </c>
      <c r="J1374" s="169" t="str">
        <f>IF('Reported Performance Table'!D1374="","",
  IF('Reported Performance Table'!E1374="Yes",
   IF('Reported Performance Table'!F1374="Premium","Premium_LUNA_CCT","LUNA_CCT"),
   IF('Reported Performance Table'!B1374="Outdoor Luminaires",
    IF(OR('Reported Performance Table'!D1374="Fuel Pump Canopy Luminaires",'Reported Performance Table'!D1374="Sports Lighting"),
     IF('Reported Performance Table'!F1374="Premium","Premium_Sports_and_Fuel_Pump_CCT", "Sports_and_Fuel_Pump_CCT"),
     IF('Reported Performance Table'!F1374="Premium","Premium_Outdoor_CCT","Outdoor_CCT")),
    IF('Reported Performance Table'!F1374="Premium","Premium_CCT","Reported_CCT"))))</f>
        <v/>
      </c>
      <c r="K1374" t="str">
        <f>IF('Reported Performance Table'!D1374="","",IF(J1374="LUNA_CCT",VLOOKUP('Reported Performance Table'!D1374,'Master List'!$B$45:$E$143,4,FALSE),"Reported_BUG"))</f>
        <v/>
      </c>
      <c r="L1374" t="str">
        <f>IF('Reported Performance Table'!D1374="","",IF(AND('Reported Performance Table'!$E1374="Yes",OR('Reported Performance Table'!$D1374='Master List'!$B$45,'Reported Performance Table'!$D1374='Master List'!$B$46,'Reported Performance Table'!$D1374='Master List'!$B$47,'Reported Performance Table'!$D1374='Master List'!$B$49,'Reported Performance Table'!$D1374='Master List'!$B$51,'Reported Performance Table'!$D1374='Master List'!$B$115,'Reported Performance Table'!$D1374='Master List'!$B$118,'Reported Performance Table'!$D1374='Master List'!$B$142)),"LUNA_Dimming","Dimming_Capability_and_Range"))</f>
        <v/>
      </c>
    </row>
    <row r="1375" spans="1:12" x14ac:dyDescent="0.3">
      <c r="A1375" s="49">
        <v>1382</v>
      </c>
      <c r="B1375" s="50"/>
      <c r="D1375" s="21" t="e">
        <f>VLOOKUP('Reported Performance Table'!C1375,'Master List'!$B$22:$C$41,2,FALSE)</f>
        <v>#N/A</v>
      </c>
      <c r="E1375" t="e">
        <f>VLOOKUP('Reported Performance Table'!D1375,'Master List'!$B$45:$C$143,2,FALSE)</f>
        <v>#N/A</v>
      </c>
      <c r="F1375" t="e">
        <f>VLOOKUP('Reported Performance Table'!C1375,'Master List'!$B$22:$D$42,3,FALSE)</f>
        <v>#N/A</v>
      </c>
      <c r="G1375" s="94" t="e">
        <f>VLOOKUP('Reported Performance Table'!B1375,'Master List'!$B$11:$D$19,3,FALSE)</f>
        <v>#N/A</v>
      </c>
      <c r="H1375" t="e">
        <f t="shared" si="21"/>
        <v>#N/A</v>
      </c>
      <c r="I1375" t="e">
        <f>IF(VLOOKUP('Reported Performance Table'!D1375,'Master List'!$B$45:$D$143,3,FALSE)="","No",VLOOKUP('Reported Performance Table'!D1375,'Master List'!$B$45:$D$143,3,FALSE))</f>
        <v>#N/A</v>
      </c>
      <c r="J1375" s="169" t="str">
        <f>IF('Reported Performance Table'!D1375="","",
  IF('Reported Performance Table'!E1375="Yes",
   IF('Reported Performance Table'!F1375="Premium","Premium_LUNA_CCT","LUNA_CCT"),
   IF('Reported Performance Table'!B1375="Outdoor Luminaires",
    IF(OR('Reported Performance Table'!D1375="Fuel Pump Canopy Luminaires",'Reported Performance Table'!D1375="Sports Lighting"),
     IF('Reported Performance Table'!F1375="Premium","Premium_Sports_and_Fuel_Pump_CCT", "Sports_and_Fuel_Pump_CCT"),
     IF('Reported Performance Table'!F1375="Premium","Premium_Outdoor_CCT","Outdoor_CCT")),
    IF('Reported Performance Table'!F1375="Premium","Premium_CCT","Reported_CCT"))))</f>
        <v/>
      </c>
      <c r="K1375" t="str">
        <f>IF('Reported Performance Table'!D1375="","",IF(J1375="LUNA_CCT",VLOOKUP('Reported Performance Table'!D1375,'Master List'!$B$45:$E$143,4,FALSE),"Reported_BUG"))</f>
        <v/>
      </c>
      <c r="L1375" t="str">
        <f>IF('Reported Performance Table'!D1375="","",IF(AND('Reported Performance Table'!$E1375="Yes",OR('Reported Performance Table'!$D1375='Master List'!$B$45,'Reported Performance Table'!$D1375='Master List'!$B$46,'Reported Performance Table'!$D1375='Master List'!$B$47,'Reported Performance Table'!$D1375='Master List'!$B$49,'Reported Performance Table'!$D1375='Master List'!$B$51,'Reported Performance Table'!$D1375='Master List'!$B$115,'Reported Performance Table'!$D1375='Master List'!$B$118,'Reported Performance Table'!$D1375='Master List'!$B$142)),"LUNA_Dimming","Dimming_Capability_and_Range"))</f>
        <v/>
      </c>
    </row>
    <row r="1376" spans="1:12" x14ac:dyDescent="0.3">
      <c r="A1376" s="49">
        <v>1383</v>
      </c>
      <c r="B1376" s="50"/>
      <c r="D1376" s="21" t="e">
        <f>VLOOKUP('Reported Performance Table'!C1376,'Master List'!$B$22:$C$41,2,FALSE)</f>
        <v>#N/A</v>
      </c>
      <c r="E1376" t="e">
        <f>VLOOKUP('Reported Performance Table'!D1376,'Master List'!$B$45:$C$143,2,FALSE)</f>
        <v>#N/A</v>
      </c>
      <c r="F1376" t="e">
        <f>VLOOKUP('Reported Performance Table'!C1376,'Master List'!$B$22:$D$42,3,FALSE)</f>
        <v>#N/A</v>
      </c>
      <c r="G1376" s="94" t="e">
        <f>VLOOKUP('Reported Performance Table'!B1376,'Master List'!$B$11:$D$19,3,FALSE)</f>
        <v>#N/A</v>
      </c>
      <c r="H1376" t="e">
        <f t="shared" si="21"/>
        <v>#N/A</v>
      </c>
      <c r="I1376" t="e">
        <f>IF(VLOOKUP('Reported Performance Table'!D1376,'Master List'!$B$45:$D$143,3,FALSE)="","No",VLOOKUP('Reported Performance Table'!D1376,'Master List'!$B$45:$D$143,3,FALSE))</f>
        <v>#N/A</v>
      </c>
      <c r="J1376" s="169" t="str">
        <f>IF('Reported Performance Table'!D1376="","",
  IF('Reported Performance Table'!E1376="Yes",
   IF('Reported Performance Table'!F1376="Premium","Premium_LUNA_CCT","LUNA_CCT"),
   IF('Reported Performance Table'!B1376="Outdoor Luminaires",
    IF(OR('Reported Performance Table'!D1376="Fuel Pump Canopy Luminaires",'Reported Performance Table'!D1376="Sports Lighting"),
     IF('Reported Performance Table'!F1376="Premium","Premium_Sports_and_Fuel_Pump_CCT", "Sports_and_Fuel_Pump_CCT"),
     IF('Reported Performance Table'!F1376="Premium","Premium_Outdoor_CCT","Outdoor_CCT")),
    IF('Reported Performance Table'!F1376="Premium","Premium_CCT","Reported_CCT"))))</f>
        <v/>
      </c>
      <c r="K1376" t="str">
        <f>IF('Reported Performance Table'!D1376="","",IF(J1376="LUNA_CCT",VLOOKUP('Reported Performance Table'!D1376,'Master List'!$B$45:$E$143,4,FALSE),"Reported_BUG"))</f>
        <v/>
      </c>
      <c r="L1376" t="str">
        <f>IF('Reported Performance Table'!D1376="","",IF(AND('Reported Performance Table'!$E1376="Yes",OR('Reported Performance Table'!$D1376='Master List'!$B$45,'Reported Performance Table'!$D1376='Master List'!$B$46,'Reported Performance Table'!$D1376='Master List'!$B$47,'Reported Performance Table'!$D1376='Master List'!$B$49,'Reported Performance Table'!$D1376='Master List'!$B$51,'Reported Performance Table'!$D1376='Master List'!$B$115,'Reported Performance Table'!$D1376='Master List'!$B$118,'Reported Performance Table'!$D1376='Master List'!$B$142)),"LUNA_Dimming","Dimming_Capability_and_Range"))</f>
        <v/>
      </c>
    </row>
    <row r="1377" spans="1:12" x14ac:dyDescent="0.3">
      <c r="A1377" s="49">
        <v>1384</v>
      </c>
      <c r="B1377" s="50"/>
      <c r="D1377" s="21" t="e">
        <f>VLOOKUP('Reported Performance Table'!C1377,'Master List'!$B$22:$C$41,2,FALSE)</f>
        <v>#N/A</v>
      </c>
      <c r="E1377" t="e">
        <f>VLOOKUP('Reported Performance Table'!D1377,'Master List'!$B$45:$C$143,2,FALSE)</f>
        <v>#N/A</v>
      </c>
      <c r="F1377" t="e">
        <f>VLOOKUP('Reported Performance Table'!C1377,'Master List'!$B$22:$D$42,3,FALSE)</f>
        <v>#N/A</v>
      </c>
      <c r="G1377" s="94" t="e">
        <f>VLOOKUP('Reported Performance Table'!B1377,'Master List'!$B$11:$D$19,3,FALSE)</f>
        <v>#N/A</v>
      </c>
      <c r="H1377" t="e">
        <f t="shared" si="21"/>
        <v>#N/A</v>
      </c>
      <c r="I1377" t="e">
        <f>IF(VLOOKUP('Reported Performance Table'!D1377,'Master List'!$B$45:$D$143,3,FALSE)="","No",VLOOKUP('Reported Performance Table'!D1377,'Master List'!$B$45:$D$143,3,FALSE))</f>
        <v>#N/A</v>
      </c>
      <c r="J1377" s="169" t="str">
        <f>IF('Reported Performance Table'!D1377="","",
  IF('Reported Performance Table'!E1377="Yes",
   IF('Reported Performance Table'!F1377="Premium","Premium_LUNA_CCT","LUNA_CCT"),
   IF('Reported Performance Table'!B1377="Outdoor Luminaires",
    IF(OR('Reported Performance Table'!D1377="Fuel Pump Canopy Luminaires",'Reported Performance Table'!D1377="Sports Lighting"),
     IF('Reported Performance Table'!F1377="Premium","Premium_Sports_and_Fuel_Pump_CCT", "Sports_and_Fuel_Pump_CCT"),
     IF('Reported Performance Table'!F1377="Premium","Premium_Outdoor_CCT","Outdoor_CCT")),
    IF('Reported Performance Table'!F1377="Premium","Premium_CCT","Reported_CCT"))))</f>
        <v/>
      </c>
      <c r="K1377" t="str">
        <f>IF('Reported Performance Table'!D1377="","",IF(J1377="LUNA_CCT",VLOOKUP('Reported Performance Table'!D1377,'Master List'!$B$45:$E$143,4,FALSE),"Reported_BUG"))</f>
        <v/>
      </c>
      <c r="L1377" t="str">
        <f>IF('Reported Performance Table'!D1377="","",IF(AND('Reported Performance Table'!$E1377="Yes",OR('Reported Performance Table'!$D1377='Master List'!$B$45,'Reported Performance Table'!$D1377='Master List'!$B$46,'Reported Performance Table'!$D1377='Master List'!$B$47,'Reported Performance Table'!$D1377='Master List'!$B$49,'Reported Performance Table'!$D1377='Master List'!$B$51,'Reported Performance Table'!$D1377='Master List'!$B$115,'Reported Performance Table'!$D1377='Master List'!$B$118,'Reported Performance Table'!$D1377='Master List'!$B$142)),"LUNA_Dimming","Dimming_Capability_and_Range"))</f>
        <v/>
      </c>
    </row>
    <row r="1378" spans="1:12" x14ac:dyDescent="0.3">
      <c r="A1378" s="49">
        <v>1385</v>
      </c>
      <c r="B1378" s="50"/>
      <c r="D1378" s="21" t="e">
        <f>VLOOKUP('Reported Performance Table'!C1378,'Master List'!$B$22:$C$41,2,FALSE)</f>
        <v>#N/A</v>
      </c>
      <c r="E1378" t="e">
        <f>VLOOKUP('Reported Performance Table'!D1378,'Master List'!$B$45:$C$143,2,FALSE)</f>
        <v>#N/A</v>
      </c>
      <c r="F1378" t="e">
        <f>VLOOKUP('Reported Performance Table'!C1378,'Master List'!$B$22:$D$42,3,FALSE)</f>
        <v>#N/A</v>
      </c>
      <c r="G1378" s="94" t="e">
        <f>VLOOKUP('Reported Performance Table'!B1378,'Master List'!$B$11:$D$19,3,FALSE)</f>
        <v>#N/A</v>
      </c>
      <c r="H1378" t="e">
        <f t="shared" si="21"/>
        <v>#N/A</v>
      </c>
      <c r="I1378" t="e">
        <f>IF(VLOOKUP('Reported Performance Table'!D1378,'Master List'!$B$45:$D$143,3,FALSE)="","No",VLOOKUP('Reported Performance Table'!D1378,'Master List'!$B$45:$D$143,3,FALSE))</f>
        <v>#N/A</v>
      </c>
      <c r="J1378" s="169" t="str">
        <f>IF('Reported Performance Table'!D1378="","",
  IF('Reported Performance Table'!E1378="Yes",
   IF('Reported Performance Table'!F1378="Premium","Premium_LUNA_CCT","LUNA_CCT"),
   IF('Reported Performance Table'!B1378="Outdoor Luminaires",
    IF(OR('Reported Performance Table'!D1378="Fuel Pump Canopy Luminaires",'Reported Performance Table'!D1378="Sports Lighting"),
     IF('Reported Performance Table'!F1378="Premium","Premium_Sports_and_Fuel_Pump_CCT", "Sports_and_Fuel_Pump_CCT"),
     IF('Reported Performance Table'!F1378="Premium","Premium_Outdoor_CCT","Outdoor_CCT")),
    IF('Reported Performance Table'!F1378="Premium","Premium_CCT","Reported_CCT"))))</f>
        <v/>
      </c>
      <c r="K1378" t="str">
        <f>IF('Reported Performance Table'!D1378="","",IF(J1378="LUNA_CCT",VLOOKUP('Reported Performance Table'!D1378,'Master List'!$B$45:$E$143,4,FALSE),"Reported_BUG"))</f>
        <v/>
      </c>
      <c r="L1378" t="str">
        <f>IF('Reported Performance Table'!D1378="","",IF(AND('Reported Performance Table'!$E1378="Yes",OR('Reported Performance Table'!$D1378='Master List'!$B$45,'Reported Performance Table'!$D1378='Master List'!$B$46,'Reported Performance Table'!$D1378='Master List'!$B$47,'Reported Performance Table'!$D1378='Master List'!$B$49,'Reported Performance Table'!$D1378='Master List'!$B$51,'Reported Performance Table'!$D1378='Master List'!$B$115,'Reported Performance Table'!$D1378='Master List'!$B$118,'Reported Performance Table'!$D1378='Master List'!$B$142)),"LUNA_Dimming","Dimming_Capability_and_Range"))</f>
        <v/>
      </c>
    </row>
    <row r="1379" spans="1:12" x14ac:dyDescent="0.3">
      <c r="A1379" s="49">
        <v>1386</v>
      </c>
      <c r="B1379" s="50"/>
      <c r="D1379" s="21" t="e">
        <f>VLOOKUP('Reported Performance Table'!C1379,'Master List'!$B$22:$C$41,2,FALSE)</f>
        <v>#N/A</v>
      </c>
      <c r="E1379" t="e">
        <f>VLOOKUP('Reported Performance Table'!D1379,'Master List'!$B$45:$C$143,2,FALSE)</f>
        <v>#N/A</v>
      </c>
      <c r="F1379" t="e">
        <f>VLOOKUP('Reported Performance Table'!C1379,'Master List'!$B$22:$D$42,3,FALSE)</f>
        <v>#N/A</v>
      </c>
      <c r="G1379" s="94" t="e">
        <f>VLOOKUP('Reported Performance Table'!B1379,'Master List'!$B$11:$D$19,3,FALSE)</f>
        <v>#N/A</v>
      </c>
      <c r="H1379" t="e">
        <f t="shared" si="21"/>
        <v>#N/A</v>
      </c>
      <c r="I1379" t="e">
        <f>IF(VLOOKUP('Reported Performance Table'!D1379,'Master List'!$B$45:$D$143,3,FALSE)="","No",VLOOKUP('Reported Performance Table'!D1379,'Master List'!$B$45:$D$143,3,FALSE))</f>
        <v>#N/A</v>
      </c>
      <c r="J1379" s="169" t="str">
        <f>IF('Reported Performance Table'!D1379="","",
  IF('Reported Performance Table'!E1379="Yes",
   IF('Reported Performance Table'!F1379="Premium","Premium_LUNA_CCT","LUNA_CCT"),
   IF('Reported Performance Table'!B1379="Outdoor Luminaires",
    IF(OR('Reported Performance Table'!D1379="Fuel Pump Canopy Luminaires",'Reported Performance Table'!D1379="Sports Lighting"),
     IF('Reported Performance Table'!F1379="Premium","Premium_Sports_and_Fuel_Pump_CCT", "Sports_and_Fuel_Pump_CCT"),
     IF('Reported Performance Table'!F1379="Premium","Premium_Outdoor_CCT","Outdoor_CCT")),
    IF('Reported Performance Table'!F1379="Premium","Premium_CCT","Reported_CCT"))))</f>
        <v/>
      </c>
      <c r="K1379" t="str">
        <f>IF('Reported Performance Table'!D1379="","",IF(J1379="LUNA_CCT",VLOOKUP('Reported Performance Table'!D1379,'Master List'!$B$45:$E$143,4,FALSE),"Reported_BUG"))</f>
        <v/>
      </c>
      <c r="L1379" t="str">
        <f>IF('Reported Performance Table'!D1379="","",IF(AND('Reported Performance Table'!$E1379="Yes",OR('Reported Performance Table'!$D1379='Master List'!$B$45,'Reported Performance Table'!$D1379='Master List'!$B$46,'Reported Performance Table'!$D1379='Master List'!$B$47,'Reported Performance Table'!$D1379='Master List'!$B$49,'Reported Performance Table'!$D1379='Master List'!$B$51,'Reported Performance Table'!$D1379='Master List'!$B$115,'Reported Performance Table'!$D1379='Master List'!$B$118,'Reported Performance Table'!$D1379='Master List'!$B$142)),"LUNA_Dimming","Dimming_Capability_and_Range"))</f>
        <v/>
      </c>
    </row>
    <row r="1380" spans="1:12" x14ac:dyDescent="0.3">
      <c r="A1380" s="49">
        <v>1387</v>
      </c>
      <c r="B1380" s="50"/>
      <c r="D1380" s="21" t="e">
        <f>VLOOKUP('Reported Performance Table'!C1380,'Master List'!$B$22:$C$41,2,FALSE)</f>
        <v>#N/A</v>
      </c>
      <c r="E1380" t="e">
        <f>VLOOKUP('Reported Performance Table'!D1380,'Master List'!$B$45:$C$143,2,FALSE)</f>
        <v>#N/A</v>
      </c>
      <c r="F1380" t="e">
        <f>VLOOKUP('Reported Performance Table'!C1380,'Master List'!$B$22:$D$42,3,FALSE)</f>
        <v>#N/A</v>
      </c>
      <c r="G1380" s="94" t="e">
        <f>VLOOKUP('Reported Performance Table'!B1380,'Master List'!$B$11:$D$19,3,FALSE)</f>
        <v>#N/A</v>
      </c>
      <c r="H1380" t="e">
        <f t="shared" si="21"/>
        <v>#N/A</v>
      </c>
      <c r="I1380" t="e">
        <f>IF(VLOOKUP('Reported Performance Table'!D1380,'Master List'!$B$45:$D$143,3,FALSE)="","No",VLOOKUP('Reported Performance Table'!D1380,'Master List'!$B$45:$D$143,3,FALSE))</f>
        <v>#N/A</v>
      </c>
      <c r="J1380" s="169" t="str">
        <f>IF('Reported Performance Table'!D1380="","",
  IF('Reported Performance Table'!E1380="Yes",
   IF('Reported Performance Table'!F1380="Premium","Premium_LUNA_CCT","LUNA_CCT"),
   IF('Reported Performance Table'!B1380="Outdoor Luminaires",
    IF(OR('Reported Performance Table'!D1380="Fuel Pump Canopy Luminaires",'Reported Performance Table'!D1380="Sports Lighting"),
     IF('Reported Performance Table'!F1380="Premium","Premium_Sports_and_Fuel_Pump_CCT", "Sports_and_Fuel_Pump_CCT"),
     IF('Reported Performance Table'!F1380="Premium","Premium_Outdoor_CCT","Outdoor_CCT")),
    IF('Reported Performance Table'!F1380="Premium","Premium_CCT","Reported_CCT"))))</f>
        <v/>
      </c>
      <c r="K1380" t="str">
        <f>IF('Reported Performance Table'!D1380="","",IF(J1380="LUNA_CCT",VLOOKUP('Reported Performance Table'!D1380,'Master List'!$B$45:$E$143,4,FALSE),"Reported_BUG"))</f>
        <v/>
      </c>
      <c r="L1380" t="str">
        <f>IF('Reported Performance Table'!D1380="","",IF(AND('Reported Performance Table'!$E1380="Yes",OR('Reported Performance Table'!$D1380='Master List'!$B$45,'Reported Performance Table'!$D1380='Master List'!$B$46,'Reported Performance Table'!$D1380='Master List'!$B$47,'Reported Performance Table'!$D1380='Master List'!$B$49,'Reported Performance Table'!$D1380='Master List'!$B$51,'Reported Performance Table'!$D1380='Master List'!$B$115,'Reported Performance Table'!$D1380='Master List'!$B$118,'Reported Performance Table'!$D1380='Master List'!$B$142)),"LUNA_Dimming","Dimming_Capability_and_Range"))</f>
        <v/>
      </c>
    </row>
    <row r="1381" spans="1:12" x14ac:dyDescent="0.3">
      <c r="A1381" s="49">
        <v>1388</v>
      </c>
      <c r="B1381" s="50"/>
      <c r="D1381" s="21" t="e">
        <f>VLOOKUP('Reported Performance Table'!C1381,'Master List'!$B$22:$C$41,2,FALSE)</f>
        <v>#N/A</v>
      </c>
      <c r="E1381" t="e">
        <f>VLOOKUP('Reported Performance Table'!D1381,'Master List'!$B$45:$C$143,2,FALSE)</f>
        <v>#N/A</v>
      </c>
      <c r="F1381" t="e">
        <f>VLOOKUP('Reported Performance Table'!C1381,'Master List'!$B$22:$D$42,3,FALSE)</f>
        <v>#N/A</v>
      </c>
      <c r="G1381" s="94" t="e">
        <f>VLOOKUP('Reported Performance Table'!B1381,'Master List'!$B$11:$D$19,3,FALSE)</f>
        <v>#N/A</v>
      </c>
      <c r="H1381" t="e">
        <f t="shared" si="21"/>
        <v>#N/A</v>
      </c>
      <c r="I1381" t="e">
        <f>IF(VLOOKUP('Reported Performance Table'!D1381,'Master List'!$B$45:$D$143,3,FALSE)="","No",VLOOKUP('Reported Performance Table'!D1381,'Master List'!$B$45:$D$143,3,FALSE))</f>
        <v>#N/A</v>
      </c>
      <c r="J1381" s="169" t="str">
        <f>IF('Reported Performance Table'!D1381="","",
  IF('Reported Performance Table'!E1381="Yes",
   IF('Reported Performance Table'!F1381="Premium","Premium_LUNA_CCT","LUNA_CCT"),
   IF('Reported Performance Table'!B1381="Outdoor Luminaires",
    IF(OR('Reported Performance Table'!D1381="Fuel Pump Canopy Luminaires",'Reported Performance Table'!D1381="Sports Lighting"),
     IF('Reported Performance Table'!F1381="Premium","Premium_Sports_and_Fuel_Pump_CCT", "Sports_and_Fuel_Pump_CCT"),
     IF('Reported Performance Table'!F1381="Premium","Premium_Outdoor_CCT","Outdoor_CCT")),
    IF('Reported Performance Table'!F1381="Premium","Premium_CCT","Reported_CCT"))))</f>
        <v/>
      </c>
      <c r="K1381" t="str">
        <f>IF('Reported Performance Table'!D1381="","",IF(J1381="LUNA_CCT",VLOOKUP('Reported Performance Table'!D1381,'Master List'!$B$45:$E$143,4,FALSE),"Reported_BUG"))</f>
        <v/>
      </c>
      <c r="L1381" t="str">
        <f>IF('Reported Performance Table'!D1381="","",IF(AND('Reported Performance Table'!$E1381="Yes",OR('Reported Performance Table'!$D1381='Master List'!$B$45,'Reported Performance Table'!$D1381='Master List'!$B$46,'Reported Performance Table'!$D1381='Master List'!$B$47,'Reported Performance Table'!$D1381='Master List'!$B$49,'Reported Performance Table'!$D1381='Master List'!$B$51,'Reported Performance Table'!$D1381='Master List'!$B$115,'Reported Performance Table'!$D1381='Master List'!$B$118,'Reported Performance Table'!$D1381='Master List'!$B$142)),"LUNA_Dimming","Dimming_Capability_and_Range"))</f>
        <v/>
      </c>
    </row>
    <row r="1382" spans="1:12" x14ac:dyDescent="0.3">
      <c r="A1382" s="49">
        <v>1389</v>
      </c>
      <c r="B1382" s="50"/>
      <c r="D1382" s="21" t="e">
        <f>VLOOKUP('Reported Performance Table'!C1382,'Master List'!$B$22:$C$41,2,FALSE)</f>
        <v>#N/A</v>
      </c>
      <c r="E1382" t="e">
        <f>VLOOKUP('Reported Performance Table'!D1382,'Master List'!$B$45:$C$143,2,FALSE)</f>
        <v>#N/A</v>
      </c>
      <c r="F1382" t="e">
        <f>VLOOKUP('Reported Performance Table'!C1382,'Master List'!$B$22:$D$42,3,FALSE)</f>
        <v>#N/A</v>
      </c>
      <c r="G1382" s="94" t="e">
        <f>VLOOKUP('Reported Performance Table'!B1382,'Master List'!$B$11:$D$19,3,FALSE)</f>
        <v>#N/A</v>
      </c>
      <c r="H1382" t="e">
        <f t="shared" si="21"/>
        <v>#N/A</v>
      </c>
      <c r="I1382" t="e">
        <f>IF(VLOOKUP('Reported Performance Table'!D1382,'Master List'!$B$45:$D$143,3,FALSE)="","No",VLOOKUP('Reported Performance Table'!D1382,'Master List'!$B$45:$D$143,3,FALSE))</f>
        <v>#N/A</v>
      </c>
      <c r="J1382" s="169" t="str">
        <f>IF('Reported Performance Table'!D1382="","",
  IF('Reported Performance Table'!E1382="Yes",
   IF('Reported Performance Table'!F1382="Premium","Premium_LUNA_CCT","LUNA_CCT"),
   IF('Reported Performance Table'!B1382="Outdoor Luminaires",
    IF(OR('Reported Performance Table'!D1382="Fuel Pump Canopy Luminaires",'Reported Performance Table'!D1382="Sports Lighting"),
     IF('Reported Performance Table'!F1382="Premium","Premium_Sports_and_Fuel_Pump_CCT", "Sports_and_Fuel_Pump_CCT"),
     IF('Reported Performance Table'!F1382="Premium","Premium_Outdoor_CCT","Outdoor_CCT")),
    IF('Reported Performance Table'!F1382="Premium","Premium_CCT","Reported_CCT"))))</f>
        <v/>
      </c>
      <c r="K1382" t="str">
        <f>IF('Reported Performance Table'!D1382="","",IF(J1382="LUNA_CCT",VLOOKUP('Reported Performance Table'!D1382,'Master List'!$B$45:$E$143,4,FALSE),"Reported_BUG"))</f>
        <v/>
      </c>
      <c r="L1382" t="str">
        <f>IF('Reported Performance Table'!D1382="","",IF(AND('Reported Performance Table'!$E1382="Yes",OR('Reported Performance Table'!$D1382='Master List'!$B$45,'Reported Performance Table'!$D1382='Master List'!$B$46,'Reported Performance Table'!$D1382='Master List'!$B$47,'Reported Performance Table'!$D1382='Master List'!$B$49,'Reported Performance Table'!$D1382='Master List'!$B$51,'Reported Performance Table'!$D1382='Master List'!$B$115,'Reported Performance Table'!$D1382='Master List'!$B$118,'Reported Performance Table'!$D1382='Master List'!$B$142)),"LUNA_Dimming","Dimming_Capability_and_Range"))</f>
        <v/>
      </c>
    </row>
    <row r="1383" spans="1:12" x14ac:dyDescent="0.3">
      <c r="A1383" s="49">
        <v>1390</v>
      </c>
      <c r="B1383" s="50"/>
      <c r="D1383" s="21" t="e">
        <f>VLOOKUP('Reported Performance Table'!C1383,'Master List'!$B$22:$C$41,2,FALSE)</f>
        <v>#N/A</v>
      </c>
      <c r="E1383" t="e">
        <f>VLOOKUP('Reported Performance Table'!D1383,'Master List'!$B$45:$C$143,2,FALSE)</f>
        <v>#N/A</v>
      </c>
      <c r="F1383" t="e">
        <f>VLOOKUP('Reported Performance Table'!C1383,'Master List'!$B$22:$D$42,3,FALSE)</f>
        <v>#N/A</v>
      </c>
      <c r="G1383" s="94" t="e">
        <f>VLOOKUP('Reported Performance Table'!B1383,'Master List'!$B$11:$D$19,3,FALSE)</f>
        <v>#N/A</v>
      </c>
      <c r="H1383" t="e">
        <f t="shared" si="21"/>
        <v>#N/A</v>
      </c>
      <c r="I1383" t="e">
        <f>IF(VLOOKUP('Reported Performance Table'!D1383,'Master List'!$B$45:$D$143,3,FALSE)="","No",VLOOKUP('Reported Performance Table'!D1383,'Master List'!$B$45:$D$143,3,FALSE))</f>
        <v>#N/A</v>
      </c>
      <c r="J1383" s="169" t="str">
        <f>IF('Reported Performance Table'!D1383="","",
  IF('Reported Performance Table'!E1383="Yes",
   IF('Reported Performance Table'!F1383="Premium","Premium_LUNA_CCT","LUNA_CCT"),
   IF('Reported Performance Table'!B1383="Outdoor Luminaires",
    IF(OR('Reported Performance Table'!D1383="Fuel Pump Canopy Luminaires",'Reported Performance Table'!D1383="Sports Lighting"),
     IF('Reported Performance Table'!F1383="Premium","Premium_Sports_and_Fuel_Pump_CCT", "Sports_and_Fuel_Pump_CCT"),
     IF('Reported Performance Table'!F1383="Premium","Premium_Outdoor_CCT","Outdoor_CCT")),
    IF('Reported Performance Table'!F1383="Premium","Premium_CCT","Reported_CCT"))))</f>
        <v/>
      </c>
      <c r="K1383" t="str">
        <f>IF('Reported Performance Table'!D1383="","",IF(J1383="LUNA_CCT",VLOOKUP('Reported Performance Table'!D1383,'Master List'!$B$45:$E$143,4,FALSE),"Reported_BUG"))</f>
        <v/>
      </c>
      <c r="L1383" t="str">
        <f>IF('Reported Performance Table'!D1383="","",IF(AND('Reported Performance Table'!$E1383="Yes",OR('Reported Performance Table'!$D1383='Master List'!$B$45,'Reported Performance Table'!$D1383='Master List'!$B$46,'Reported Performance Table'!$D1383='Master List'!$B$47,'Reported Performance Table'!$D1383='Master List'!$B$49,'Reported Performance Table'!$D1383='Master List'!$B$51,'Reported Performance Table'!$D1383='Master List'!$B$115,'Reported Performance Table'!$D1383='Master List'!$B$118,'Reported Performance Table'!$D1383='Master List'!$B$142)),"LUNA_Dimming","Dimming_Capability_and_Range"))</f>
        <v/>
      </c>
    </row>
    <row r="1384" spans="1:12" x14ac:dyDescent="0.3">
      <c r="A1384" s="49">
        <v>1391</v>
      </c>
      <c r="B1384" s="50"/>
      <c r="D1384" s="21" t="e">
        <f>VLOOKUP('Reported Performance Table'!C1384,'Master List'!$B$22:$C$41,2,FALSE)</f>
        <v>#N/A</v>
      </c>
      <c r="E1384" t="e">
        <f>VLOOKUP('Reported Performance Table'!D1384,'Master List'!$B$45:$C$143,2,FALSE)</f>
        <v>#N/A</v>
      </c>
      <c r="F1384" t="e">
        <f>VLOOKUP('Reported Performance Table'!C1384,'Master List'!$B$22:$D$42,3,FALSE)</f>
        <v>#N/A</v>
      </c>
      <c r="G1384" s="94" t="e">
        <f>VLOOKUP('Reported Performance Table'!B1384,'Master List'!$B$11:$D$19,3,FALSE)</f>
        <v>#N/A</v>
      </c>
      <c r="H1384" t="e">
        <f t="shared" si="21"/>
        <v>#N/A</v>
      </c>
      <c r="I1384" t="e">
        <f>IF(VLOOKUP('Reported Performance Table'!D1384,'Master List'!$B$45:$D$143,3,FALSE)="","No",VLOOKUP('Reported Performance Table'!D1384,'Master List'!$B$45:$D$143,3,FALSE))</f>
        <v>#N/A</v>
      </c>
      <c r="J1384" s="169" t="str">
        <f>IF('Reported Performance Table'!D1384="","",
  IF('Reported Performance Table'!E1384="Yes",
   IF('Reported Performance Table'!F1384="Premium","Premium_LUNA_CCT","LUNA_CCT"),
   IF('Reported Performance Table'!B1384="Outdoor Luminaires",
    IF(OR('Reported Performance Table'!D1384="Fuel Pump Canopy Luminaires",'Reported Performance Table'!D1384="Sports Lighting"),
     IF('Reported Performance Table'!F1384="Premium","Premium_Sports_and_Fuel_Pump_CCT", "Sports_and_Fuel_Pump_CCT"),
     IF('Reported Performance Table'!F1384="Premium","Premium_Outdoor_CCT","Outdoor_CCT")),
    IF('Reported Performance Table'!F1384="Premium","Premium_CCT","Reported_CCT"))))</f>
        <v/>
      </c>
      <c r="K1384" t="str">
        <f>IF('Reported Performance Table'!D1384="","",IF(J1384="LUNA_CCT",VLOOKUP('Reported Performance Table'!D1384,'Master List'!$B$45:$E$143,4,FALSE),"Reported_BUG"))</f>
        <v/>
      </c>
      <c r="L1384" t="str">
        <f>IF('Reported Performance Table'!D1384="","",IF(AND('Reported Performance Table'!$E1384="Yes",OR('Reported Performance Table'!$D1384='Master List'!$B$45,'Reported Performance Table'!$D1384='Master List'!$B$46,'Reported Performance Table'!$D1384='Master List'!$B$47,'Reported Performance Table'!$D1384='Master List'!$B$49,'Reported Performance Table'!$D1384='Master List'!$B$51,'Reported Performance Table'!$D1384='Master List'!$B$115,'Reported Performance Table'!$D1384='Master List'!$B$118,'Reported Performance Table'!$D1384='Master List'!$B$142)),"LUNA_Dimming","Dimming_Capability_and_Range"))</f>
        <v/>
      </c>
    </row>
    <row r="1385" spans="1:12" x14ac:dyDescent="0.3">
      <c r="A1385" s="49">
        <v>1392</v>
      </c>
      <c r="B1385" s="50"/>
      <c r="D1385" s="21" t="e">
        <f>VLOOKUP('Reported Performance Table'!C1385,'Master List'!$B$22:$C$41,2,FALSE)</f>
        <v>#N/A</v>
      </c>
      <c r="E1385" t="e">
        <f>VLOOKUP('Reported Performance Table'!D1385,'Master List'!$B$45:$C$143,2,FALSE)</f>
        <v>#N/A</v>
      </c>
      <c r="F1385" t="e">
        <f>VLOOKUP('Reported Performance Table'!C1385,'Master List'!$B$22:$D$42,3,FALSE)</f>
        <v>#N/A</v>
      </c>
      <c r="G1385" s="94" t="e">
        <f>VLOOKUP('Reported Performance Table'!B1385,'Master List'!$B$11:$D$19,3,FALSE)</f>
        <v>#N/A</v>
      </c>
      <c r="H1385" t="e">
        <f t="shared" si="21"/>
        <v>#N/A</v>
      </c>
      <c r="I1385" t="e">
        <f>IF(VLOOKUP('Reported Performance Table'!D1385,'Master List'!$B$45:$D$143,3,FALSE)="","No",VLOOKUP('Reported Performance Table'!D1385,'Master List'!$B$45:$D$143,3,FALSE))</f>
        <v>#N/A</v>
      </c>
      <c r="J1385" s="169" t="str">
        <f>IF('Reported Performance Table'!D1385="","",
  IF('Reported Performance Table'!E1385="Yes",
   IF('Reported Performance Table'!F1385="Premium","Premium_LUNA_CCT","LUNA_CCT"),
   IF('Reported Performance Table'!B1385="Outdoor Luminaires",
    IF(OR('Reported Performance Table'!D1385="Fuel Pump Canopy Luminaires",'Reported Performance Table'!D1385="Sports Lighting"),
     IF('Reported Performance Table'!F1385="Premium","Premium_Sports_and_Fuel_Pump_CCT", "Sports_and_Fuel_Pump_CCT"),
     IF('Reported Performance Table'!F1385="Premium","Premium_Outdoor_CCT","Outdoor_CCT")),
    IF('Reported Performance Table'!F1385="Premium","Premium_CCT","Reported_CCT"))))</f>
        <v/>
      </c>
      <c r="K1385" t="str">
        <f>IF('Reported Performance Table'!D1385="","",IF(J1385="LUNA_CCT",VLOOKUP('Reported Performance Table'!D1385,'Master List'!$B$45:$E$143,4,FALSE),"Reported_BUG"))</f>
        <v/>
      </c>
      <c r="L1385" t="str">
        <f>IF('Reported Performance Table'!D1385="","",IF(AND('Reported Performance Table'!$E1385="Yes",OR('Reported Performance Table'!$D1385='Master List'!$B$45,'Reported Performance Table'!$D1385='Master List'!$B$46,'Reported Performance Table'!$D1385='Master List'!$B$47,'Reported Performance Table'!$D1385='Master List'!$B$49,'Reported Performance Table'!$D1385='Master List'!$B$51,'Reported Performance Table'!$D1385='Master List'!$B$115,'Reported Performance Table'!$D1385='Master List'!$B$118,'Reported Performance Table'!$D1385='Master List'!$B$142)),"LUNA_Dimming","Dimming_Capability_and_Range"))</f>
        <v/>
      </c>
    </row>
    <row r="1386" spans="1:12" x14ac:dyDescent="0.3">
      <c r="A1386" s="49">
        <v>1393</v>
      </c>
      <c r="B1386" s="50"/>
      <c r="D1386" s="21" t="e">
        <f>VLOOKUP('Reported Performance Table'!C1386,'Master List'!$B$22:$C$41,2,FALSE)</f>
        <v>#N/A</v>
      </c>
      <c r="E1386" t="e">
        <f>VLOOKUP('Reported Performance Table'!D1386,'Master List'!$B$45:$C$143,2,FALSE)</f>
        <v>#N/A</v>
      </c>
      <c r="F1386" t="e">
        <f>VLOOKUP('Reported Performance Table'!C1386,'Master List'!$B$22:$D$42,3,FALSE)</f>
        <v>#N/A</v>
      </c>
      <c r="G1386" s="94" t="e">
        <f>VLOOKUP('Reported Performance Table'!B1386,'Master List'!$B$11:$D$19,3,FALSE)</f>
        <v>#N/A</v>
      </c>
      <c r="H1386" t="e">
        <f t="shared" si="21"/>
        <v>#N/A</v>
      </c>
      <c r="I1386" t="e">
        <f>IF(VLOOKUP('Reported Performance Table'!D1386,'Master List'!$B$45:$D$143,3,FALSE)="","No",VLOOKUP('Reported Performance Table'!D1386,'Master List'!$B$45:$D$143,3,FALSE))</f>
        <v>#N/A</v>
      </c>
      <c r="J1386" s="169" t="str">
        <f>IF('Reported Performance Table'!D1386="","",
  IF('Reported Performance Table'!E1386="Yes",
   IF('Reported Performance Table'!F1386="Premium","Premium_LUNA_CCT","LUNA_CCT"),
   IF('Reported Performance Table'!B1386="Outdoor Luminaires",
    IF(OR('Reported Performance Table'!D1386="Fuel Pump Canopy Luminaires",'Reported Performance Table'!D1386="Sports Lighting"),
     IF('Reported Performance Table'!F1386="Premium","Premium_Sports_and_Fuel_Pump_CCT", "Sports_and_Fuel_Pump_CCT"),
     IF('Reported Performance Table'!F1386="Premium","Premium_Outdoor_CCT","Outdoor_CCT")),
    IF('Reported Performance Table'!F1386="Premium","Premium_CCT","Reported_CCT"))))</f>
        <v/>
      </c>
      <c r="K1386" t="str">
        <f>IF('Reported Performance Table'!D1386="","",IF(J1386="LUNA_CCT",VLOOKUP('Reported Performance Table'!D1386,'Master List'!$B$45:$E$143,4,FALSE),"Reported_BUG"))</f>
        <v/>
      </c>
      <c r="L1386" t="str">
        <f>IF('Reported Performance Table'!D1386="","",IF(AND('Reported Performance Table'!$E1386="Yes",OR('Reported Performance Table'!$D1386='Master List'!$B$45,'Reported Performance Table'!$D1386='Master List'!$B$46,'Reported Performance Table'!$D1386='Master List'!$B$47,'Reported Performance Table'!$D1386='Master List'!$B$49,'Reported Performance Table'!$D1386='Master List'!$B$51,'Reported Performance Table'!$D1386='Master List'!$B$115,'Reported Performance Table'!$D1386='Master List'!$B$118,'Reported Performance Table'!$D1386='Master List'!$B$142)),"LUNA_Dimming","Dimming_Capability_and_Range"))</f>
        <v/>
      </c>
    </row>
    <row r="1387" spans="1:12" x14ac:dyDescent="0.3">
      <c r="A1387" s="49">
        <v>1394</v>
      </c>
      <c r="B1387" s="50"/>
      <c r="D1387" s="21" t="e">
        <f>VLOOKUP('Reported Performance Table'!C1387,'Master List'!$B$22:$C$41,2,FALSE)</f>
        <v>#N/A</v>
      </c>
      <c r="E1387" t="e">
        <f>VLOOKUP('Reported Performance Table'!D1387,'Master List'!$B$45:$C$143,2,FALSE)</f>
        <v>#N/A</v>
      </c>
      <c r="F1387" t="e">
        <f>VLOOKUP('Reported Performance Table'!C1387,'Master List'!$B$22:$D$42,3,FALSE)</f>
        <v>#N/A</v>
      </c>
      <c r="G1387" s="94" t="e">
        <f>VLOOKUP('Reported Performance Table'!B1387,'Master List'!$B$11:$D$19,3,FALSE)</f>
        <v>#N/A</v>
      </c>
      <c r="H1387" t="e">
        <f t="shared" si="21"/>
        <v>#N/A</v>
      </c>
      <c r="I1387" t="e">
        <f>IF(VLOOKUP('Reported Performance Table'!D1387,'Master List'!$B$45:$D$143,3,FALSE)="","No",VLOOKUP('Reported Performance Table'!D1387,'Master List'!$B$45:$D$143,3,FALSE))</f>
        <v>#N/A</v>
      </c>
      <c r="J1387" s="169" t="str">
        <f>IF('Reported Performance Table'!D1387="","",
  IF('Reported Performance Table'!E1387="Yes",
   IF('Reported Performance Table'!F1387="Premium","Premium_LUNA_CCT","LUNA_CCT"),
   IF('Reported Performance Table'!B1387="Outdoor Luminaires",
    IF(OR('Reported Performance Table'!D1387="Fuel Pump Canopy Luminaires",'Reported Performance Table'!D1387="Sports Lighting"),
     IF('Reported Performance Table'!F1387="Premium","Premium_Sports_and_Fuel_Pump_CCT", "Sports_and_Fuel_Pump_CCT"),
     IF('Reported Performance Table'!F1387="Premium","Premium_Outdoor_CCT","Outdoor_CCT")),
    IF('Reported Performance Table'!F1387="Premium","Premium_CCT","Reported_CCT"))))</f>
        <v/>
      </c>
      <c r="K1387" t="str">
        <f>IF('Reported Performance Table'!D1387="","",IF(J1387="LUNA_CCT",VLOOKUP('Reported Performance Table'!D1387,'Master List'!$B$45:$E$143,4,FALSE),"Reported_BUG"))</f>
        <v/>
      </c>
      <c r="L1387" t="str">
        <f>IF('Reported Performance Table'!D1387="","",IF(AND('Reported Performance Table'!$E1387="Yes",OR('Reported Performance Table'!$D1387='Master List'!$B$45,'Reported Performance Table'!$D1387='Master List'!$B$46,'Reported Performance Table'!$D1387='Master List'!$B$47,'Reported Performance Table'!$D1387='Master List'!$B$49,'Reported Performance Table'!$D1387='Master List'!$B$51,'Reported Performance Table'!$D1387='Master List'!$B$115,'Reported Performance Table'!$D1387='Master List'!$B$118,'Reported Performance Table'!$D1387='Master List'!$B$142)),"LUNA_Dimming","Dimming_Capability_and_Range"))</f>
        <v/>
      </c>
    </row>
    <row r="1388" spans="1:12" x14ac:dyDescent="0.3">
      <c r="A1388" s="49">
        <v>1395</v>
      </c>
      <c r="B1388" s="50"/>
      <c r="D1388" s="21" t="e">
        <f>VLOOKUP('Reported Performance Table'!C1388,'Master List'!$B$22:$C$41,2,FALSE)</f>
        <v>#N/A</v>
      </c>
      <c r="E1388" t="e">
        <f>VLOOKUP('Reported Performance Table'!D1388,'Master List'!$B$45:$C$143,2,FALSE)</f>
        <v>#N/A</v>
      </c>
      <c r="F1388" t="e">
        <f>VLOOKUP('Reported Performance Table'!C1388,'Master List'!$B$22:$D$42,3,FALSE)</f>
        <v>#N/A</v>
      </c>
      <c r="G1388" s="94" t="e">
        <f>VLOOKUP('Reported Performance Table'!B1388,'Master List'!$B$11:$D$19,3,FALSE)</f>
        <v>#N/A</v>
      </c>
      <c r="H1388" t="e">
        <f t="shared" si="21"/>
        <v>#N/A</v>
      </c>
      <c r="I1388" t="e">
        <f>IF(VLOOKUP('Reported Performance Table'!D1388,'Master List'!$B$45:$D$143,3,FALSE)="","No",VLOOKUP('Reported Performance Table'!D1388,'Master List'!$B$45:$D$143,3,FALSE))</f>
        <v>#N/A</v>
      </c>
      <c r="J1388" s="169" t="str">
        <f>IF('Reported Performance Table'!D1388="","",
  IF('Reported Performance Table'!E1388="Yes",
   IF('Reported Performance Table'!F1388="Premium","Premium_LUNA_CCT","LUNA_CCT"),
   IF('Reported Performance Table'!B1388="Outdoor Luminaires",
    IF(OR('Reported Performance Table'!D1388="Fuel Pump Canopy Luminaires",'Reported Performance Table'!D1388="Sports Lighting"),
     IF('Reported Performance Table'!F1388="Premium","Premium_Sports_and_Fuel_Pump_CCT", "Sports_and_Fuel_Pump_CCT"),
     IF('Reported Performance Table'!F1388="Premium","Premium_Outdoor_CCT","Outdoor_CCT")),
    IF('Reported Performance Table'!F1388="Premium","Premium_CCT","Reported_CCT"))))</f>
        <v/>
      </c>
      <c r="K1388" t="str">
        <f>IF('Reported Performance Table'!D1388="","",IF(J1388="LUNA_CCT",VLOOKUP('Reported Performance Table'!D1388,'Master List'!$B$45:$E$143,4,FALSE),"Reported_BUG"))</f>
        <v/>
      </c>
      <c r="L1388" t="str">
        <f>IF('Reported Performance Table'!D1388="","",IF(AND('Reported Performance Table'!$E1388="Yes",OR('Reported Performance Table'!$D1388='Master List'!$B$45,'Reported Performance Table'!$D1388='Master List'!$B$46,'Reported Performance Table'!$D1388='Master List'!$B$47,'Reported Performance Table'!$D1388='Master List'!$B$49,'Reported Performance Table'!$D1388='Master List'!$B$51,'Reported Performance Table'!$D1388='Master List'!$B$115,'Reported Performance Table'!$D1388='Master List'!$B$118,'Reported Performance Table'!$D1388='Master List'!$B$142)),"LUNA_Dimming","Dimming_Capability_and_Range"))</f>
        <v/>
      </c>
    </row>
    <row r="1389" spans="1:12" x14ac:dyDescent="0.3">
      <c r="A1389" s="49">
        <v>1396</v>
      </c>
      <c r="B1389" s="50"/>
      <c r="D1389" s="21" t="e">
        <f>VLOOKUP('Reported Performance Table'!C1389,'Master List'!$B$22:$C$41,2,FALSE)</f>
        <v>#N/A</v>
      </c>
      <c r="E1389" t="e">
        <f>VLOOKUP('Reported Performance Table'!D1389,'Master List'!$B$45:$C$143,2,FALSE)</f>
        <v>#N/A</v>
      </c>
      <c r="F1389" t="e">
        <f>VLOOKUP('Reported Performance Table'!C1389,'Master List'!$B$22:$D$42,3,FALSE)</f>
        <v>#N/A</v>
      </c>
      <c r="G1389" s="94" t="e">
        <f>VLOOKUP('Reported Performance Table'!B1389,'Master List'!$B$11:$D$19,3,FALSE)</f>
        <v>#N/A</v>
      </c>
      <c r="H1389" t="e">
        <f t="shared" si="21"/>
        <v>#N/A</v>
      </c>
      <c r="I1389" t="e">
        <f>IF(VLOOKUP('Reported Performance Table'!D1389,'Master List'!$B$45:$D$143,3,FALSE)="","No",VLOOKUP('Reported Performance Table'!D1389,'Master List'!$B$45:$D$143,3,FALSE))</f>
        <v>#N/A</v>
      </c>
      <c r="J1389" s="169" t="str">
        <f>IF('Reported Performance Table'!D1389="","",
  IF('Reported Performance Table'!E1389="Yes",
   IF('Reported Performance Table'!F1389="Premium","Premium_LUNA_CCT","LUNA_CCT"),
   IF('Reported Performance Table'!B1389="Outdoor Luminaires",
    IF(OR('Reported Performance Table'!D1389="Fuel Pump Canopy Luminaires",'Reported Performance Table'!D1389="Sports Lighting"),
     IF('Reported Performance Table'!F1389="Premium","Premium_Sports_and_Fuel_Pump_CCT", "Sports_and_Fuel_Pump_CCT"),
     IF('Reported Performance Table'!F1389="Premium","Premium_Outdoor_CCT","Outdoor_CCT")),
    IF('Reported Performance Table'!F1389="Premium","Premium_CCT","Reported_CCT"))))</f>
        <v/>
      </c>
      <c r="K1389" t="str">
        <f>IF('Reported Performance Table'!D1389="","",IF(J1389="LUNA_CCT",VLOOKUP('Reported Performance Table'!D1389,'Master List'!$B$45:$E$143,4,FALSE),"Reported_BUG"))</f>
        <v/>
      </c>
      <c r="L1389" t="str">
        <f>IF('Reported Performance Table'!D1389="","",IF(AND('Reported Performance Table'!$E1389="Yes",OR('Reported Performance Table'!$D1389='Master List'!$B$45,'Reported Performance Table'!$D1389='Master List'!$B$46,'Reported Performance Table'!$D1389='Master List'!$B$47,'Reported Performance Table'!$D1389='Master List'!$B$49,'Reported Performance Table'!$D1389='Master List'!$B$51,'Reported Performance Table'!$D1389='Master List'!$B$115,'Reported Performance Table'!$D1389='Master List'!$B$118,'Reported Performance Table'!$D1389='Master List'!$B$142)),"LUNA_Dimming","Dimming_Capability_and_Range"))</f>
        <v/>
      </c>
    </row>
    <row r="1390" spans="1:12" x14ac:dyDescent="0.3">
      <c r="A1390" s="49">
        <v>1397</v>
      </c>
      <c r="B1390" s="50"/>
      <c r="D1390" s="21" t="e">
        <f>VLOOKUP('Reported Performance Table'!C1390,'Master List'!$B$22:$C$41,2,FALSE)</f>
        <v>#N/A</v>
      </c>
      <c r="E1390" t="e">
        <f>VLOOKUP('Reported Performance Table'!D1390,'Master List'!$B$45:$C$143,2,FALSE)</f>
        <v>#N/A</v>
      </c>
      <c r="F1390" t="e">
        <f>VLOOKUP('Reported Performance Table'!C1390,'Master List'!$B$22:$D$42,3,FALSE)</f>
        <v>#N/A</v>
      </c>
      <c r="G1390" s="94" t="e">
        <f>VLOOKUP('Reported Performance Table'!B1390,'Master List'!$B$11:$D$19,3,FALSE)</f>
        <v>#N/A</v>
      </c>
      <c r="H1390" t="e">
        <f t="shared" si="21"/>
        <v>#N/A</v>
      </c>
      <c r="I1390" t="e">
        <f>IF(VLOOKUP('Reported Performance Table'!D1390,'Master List'!$B$45:$D$143,3,FALSE)="","No",VLOOKUP('Reported Performance Table'!D1390,'Master List'!$B$45:$D$143,3,FALSE))</f>
        <v>#N/A</v>
      </c>
      <c r="J1390" s="169" t="str">
        <f>IF('Reported Performance Table'!D1390="","",
  IF('Reported Performance Table'!E1390="Yes",
   IF('Reported Performance Table'!F1390="Premium","Premium_LUNA_CCT","LUNA_CCT"),
   IF('Reported Performance Table'!B1390="Outdoor Luminaires",
    IF(OR('Reported Performance Table'!D1390="Fuel Pump Canopy Luminaires",'Reported Performance Table'!D1390="Sports Lighting"),
     IF('Reported Performance Table'!F1390="Premium","Premium_Sports_and_Fuel_Pump_CCT", "Sports_and_Fuel_Pump_CCT"),
     IF('Reported Performance Table'!F1390="Premium","Premium_Outdoor_CCT","Outdoor_CCT")),
    IF('Reported Performance Table'!F1390="Premium","Premium_CCT","Reported_CCT"))))</f>
        <v/>
      </c>
      <c r="K1390" t="str">
        <f>IF('Reported Performance Table'!D1390="","",IF(J1390="LUNA_CCT",VLOOKUP('Reported Performance Table'!D1390,'Master List'!$B$45:$E$143,4,FALSE),"Reported_BUG"))</f>
        <v/>
      </c>
      <c r="L1390" t="str">
        <f>IF('Reported Performance Table'!D1390="","",IF(AND('Reported Performance Table'!$E1390="Yes",OR('Reported Performance Table'!$D1390='Master List'!$B$45,'Reported Performance Table'!$D1390='Master List'!$B$46,'Reported Performance Table'!$D1390='Master List'!$B$47,'Reported Performance Table'!$D1390='Master List'!$B$49,'Reported Performance Table'!$D1390='Master List'!$B$51,'Reported Performance Table'!$D1390='Master List'!$B$115,'Reported Performance Table'!$D1390='Master List'!$B$118,'Reported Performance Table'!$D1390='Master List'!$B$142)),"LUNA_Dimming","Dimming_Capability_and_Range"))</f>
        <v/>
      </c>
    </row>
    <row r="1391" spans="1:12" x14ac:dyDescent="0.3">
      <c r="A1391" s="49">
        <v>1398</v>
      </c>
      <c r="B1391" s="50"/>
      <c r="D1391" s="21" t="e">
        <f>VLOOKUP('Reported Performance Table'!C1391,'Master List'!$B$22:$C$41,2,FALSE)</f>
        <v>#N/A</v>
      </c>
      <c r="E1391" t="e">
        <f>VLOOKUP('Reported Performance Table'!D1391,'Master List'!$B$45:$C$143,2,FALSE)</f>
        <v>#N/A</v>
      </c>
      <c r="F1391" t="e">
        <f>VLOOKUP('Reported Performance Table'!C1391,'Master List'!$B$22:$D$42,3,FALSE)</f>
        <v>#N/A</v>
      </c>
      <c r="G1391" s="94" t="e">
        <f>VLOOKUP('Reported Performance Table'!B1391,'Master List'!$B$11:$D$19,3,FALSE)</f>
        <v>#N/A</v>
      </c>
      <c r="H1391" t="e">
        <f t="shared" si="21"/>
        <v>#N/A</v>
      </c>
      <c r="I1391" t="e">
        <f>IF(VLOOKUP('Reported Performance Table'!D1391,'Master List'!$B$45:$D$143,3,FALSE)="","No",VLOOKUP('Reported Performance Table'!D1391,'Master List'!$B$45:$D$143,3,FALSE))</f>
        <v>#N/A</v>
      </c>
      <c r="J1391" s="169" t="str">
        <f>IF('Reported Performance Table'!D1391="","",
  IF('Reported Performance Table'!E1391="Yes",
   IF('Reported Performance Table'!F1391="Premium","Premium_LUNA_CCT","LUNA_CCT"),
   IF('Reported Performance Table'!B1391="Outdoor Luminaires",
    IF(OR('Reported Performance Table'!D1391="Fuel Pump Canopy Luminaires",'Reported Performance Table'!D1391="Sports Lighting"),
     IF('Reported Performance Table'!F1391="Premium","Premium_Sports_and_Fuel_Pump_CCT", "Sports_and_Fuel_Pump_CCT"),
     IF('Reported Performance Table'!F1391="Premium","Premium_Outdoor_CCT","Outdoor_CCT")),
    IF('Reported Performance Table'!F1391="Premium","Premium_CCT","Reported_CCT"))))</f>
        <v/>
      </c>
      <c r="K1391" t="str">
        <f>IF('Reported Performance Table'!D1391="","",IF(J1391="LUNA_CCT",VLOOKUP('Reported Performance Table'!D1391,'Master List'!$B$45:$E$143,4,FALSE),"Reported_BUG"))</f>
        <v/>
      </c>
      <c r="L1391" t="str">
        <f>IF('Reported Performance Table'!D1391="","",IF(AND('Reported Performance Table'!$E1391="Yes",OR('Reported Performance Table'!$D1391='Master List'!$B$45,'Reported Performance Table'!$D1391='Master List'!$B$46,'Reported Performance Table'!$D1391='Master List'!$B$47,'Reported Performance Table'!$D1391='Master List'!$B$49,'Reported Performance Table'!$D1391='Master List'!$B$51,'Reported Performance Table'!$D1391='Master List'!$B$115,'Reported Performance Table'!$D1391='Master List'!$B$118,'Reported Performance Table'!$D1391='Master List'!$B$142)),"LUNA_Dimming","Dimming_Capability_and_Range"))</f>
        <v/>
      </c>
    </row>
    <row r="1392" spans="1:12" x14ac:dyDescent="0.3">
      <c r="A1392" s="49">
        <v>1399</v>
      </c>
      <c r="B1392" s="50"/>
      <c r="D1392" s="21" t="e">
        <f>VLOOKUP('Reported Performance Table'!C1392,'Master List'!$B$22:$C$41,2,FALSE)</f>
        <v>#N/A</v>
      </c>
      <c r="E1392" t="e">
        <f>VLOOKUP('Reported Performance Table'!D1392,'Master List'!$B$45:$C$143,2,FALSE)</f>
        <v>#N/A</v>
      </c>
      <c r="F1392" t="e">
        <f>VLOOKUP('Reported Performance Table'!C1392,'Master List'!$B$22:$D$42,3,FALSE)</f>
        <v>#N/A</v>
      </c>
      <c r="G1392" s="94" t="e">
        <f>VLOOKUP('Reported Performance Table'!B1392,'Master List'!$B$11:$D$19,3,FALSE)</f>
        <v>#N/A</v>
      </c>
      <c r="H1392" t="e">
        <f t="shared" si="21"/>
        <v>#N/A</v>
      </c>
      <c r="I1392" t="e">
        <f>IF(VLOOKUP('Reported Performance Table'!D1392,'Master List'!$B$45:$D$143,3,FALSE)="","No",VLOOKUP('Reported Performance Table'!D1392,'Master List'!$B$45:$D$143,3,FALSE))</f>
        <v>#N/A</v>
      </c>
      <c r="J1392" s="169" t="str">
        <f>IF('Reported Performance Table'!D1392="","",
  IF('Reported Performance Table'!E1392="Yes",
   IF('Reported Performance Table'!F1392="Premium","Premium_LUNA_CCT","LUNA_CCT"),
   IF('Reported Performance Table'!B1392="Outdoor Luminaires",
    IF(OR('Reported Performance Table'!D1392="Fuel Pump Canopy Luminaires",'Reported Performance Table'!D1392="Sports Lighting"),
     IF('Reported Performance Table'!F1392="Premium","Premium_Sports_and_Fuel_Pump_CCT", "Sports_and_Fuel_Pump_CCT"),
     IF('Reported Performance Table'!F1392="Premium","Premium_Outdoor_CCT","Outdoor_CCT")),
    IF('Reported Performance Table'!F1392="Premium","Premium_CCT","Reported_CCT"))))</f>
        <v/>
      </c>
      <c r="K1392" t="str">
        <f>IF('Reported Performance Table'!D1392="","",IF(J1392="LUNA_CCT",VLOOKUP('Reported Performance Table'!D1392,'Master List'!$B$45:$E$143,4,FALSE),"Reported_BUG"))</f>
        <v/>
      </c>
      <c r="L1392" t="str">
        <f>IF('Reported Performance Table'!D1392="","",IF(AND('Reported Performance Table'!$E1392="Yes",OR('Reported Performance Table'!$D1392='Master List'!$B$45,'Reported Performance Table'!$D1392='Master List'!$B$46,'Reported Performance Table'!$D1392='Master List'!$B$47,'Reported Performance Table'!$D1392='Master List'!$B$49,'Reported Performance Table'!$D1392='Master List'!$B$51,'Reported Performance Table'!$D1392='Master List'!$B$115,'Reported Performance Table'!$D1392='Master List'!$B$118,'Reported Performance Table'!$D1392='Master List'!$B$142)),"LUNA_Dimming","Dimming_Capability_and_Range"))</f>
        <v/>
      </c>
    </row>
    <row r="1393" spans="1:12" x14ac:dyDescent="0.3">
      <c r="A1393" s="49">
        <v>1400</v>
      </c>
      <c r="B1393" s="50"/>
      <c r="D1393" s="21" t="e">
        <f>VLOOKUP('Reported Performance Table'!C1393,'Master List'!$B$22:$C$41,2,FALSE)</f>
        <v>#N/A</v>
      </c>
      <c r="E1393" t="e">
        <f>VLOOKUP('Reported Performance Table'!D1393,'Master List'!$B$45:$C$143,2,FALSE)</f>
        <v>#N/A</v>
      </c>
      <c r="F1393" t="e">
        <f>VLOOKUP('Reported Performance Table'!C1393,'Master List'!$B$22:$D$42,3,FALSE)</f>
        <v>#N/A</v>
      </c>
      <c r="G1393" s="94" t="e">
        <f>VLOOKUP('Reported Performance Table'!B1393,'Master List'!$B$11:$D$19,3,FALSE)</f>
        <v>#N/A</v>
      </c>
      <c r="H1393" t="e">
        <f t="shared" si="21"/>
        <v>#N/A</v>
      </c>
      <c r="I1393" t="e">
        <f>IF(VLOOKUP('Reported Performance Table'!D1393,'Master List'!$B$45:$D$143,3,FALSE)="","No",VLOOKUP('Reported Performance Table'!D1393,'Master List'!$B$45:$D$143,3,FALSE))</f>
        <v>#N/A</v>
      </c>
      <c r="J1393" s="169" t="str">
        <f>IF('Reported Performance Table'!D1393="","",
  IF('Reported Performance Table'!E1393="Yes",
   IF('Reported Performance Table'!F1393="Premium","Premium_LUNA_CCT","LUNA_CCT"),
   IF('Reported Performance Table'!B1393="Outdoor Luminaires",
    IF(OR('Reported Performance Table'!D1393="Fuel Pump Canopy Luminaires",'Reported Performance Table'!D1393="Sports Lighting"),
     IF('Reported Performance Table'!F1393="Premium","Premium_Sports_and_Fuel_Pump_CCT", "Sports_and_Fuel_Pump_CCT"),
     IF('Reported Performance Table'!F1393="Premium","Premium_Outdoor_CCT","Outdoor_CCT")),
    IF('Reported Performance Table'!F1393="Premium","Premium_CCT","Reported_CCT"))))</f>
        <v/>
      </c>
      <c r="K1393" t="str">
        <f>IF('Reported Performance Table'!D1393="","",IF(J1393="LUNA_CCT",VLOOKUP('Reported Performance Table'!D1393,'Master List'!$B$45:$E$143,4,FALSE),"Reported_BUG"))</f>
        <v/>
      </c>
      <c r="L1393" t="str">
        <f>IF('Reported Performance Table'!D1393="","",IF(AND('Reported Performance Table'!$E1393="Yes",OR('Reported Performance Table'!$D1393='Master List'!$B$45,'Reported Performance Table'!$D1393='Master List'!$B$46,'Reported Performance Table'!$D1393='Master List'!$B$47,'Reported Performance Table'!$D1393='Master List'!$B$49,'Reported Performance Table'!$D1393='Master List'!$B$51,'Reported Performance Table'!$D1393='Master List'!$B$115,'Reported Performance Table'!$D1393='Master List'!$B$118,'Reported Performance Table'!$D1393='Master List'!$B$142)),"LUNA_Dimming","Dimming_Capability_and_Range"))</f>
        <v/>
      </c>
    </row>
    <row r="1394" spans="1:12" x14ac:dyDescent="0.3">
      <c r="A1394" s="49">
        <v>1401</v>
      </c>
      <c r="B1394" s="50"/>
      <c r="D1394" s="21" t="e">
        <f>VLOOKUP('Reported Performance Table'!C1394,'Master List'!$B$22:$C$41,2,FALSE)</f>
        <v>#N/A</v>
      </c>
      <c r="E1394" t="e">
        <f>VLOOKUP('Reported Performance Table'!D1394,'Master List'!$B$45:$C$143,2,FALSE)</f>
        <v>#N/A</v>
      </c>
      <c r="F1394" t="e">
        <f>VLOOKUP('Reported Performance Table'!C1394,'Master List'!$B$22:$D$42,3,FALSE)</f>
        <v>#N/A</v>
      </c>
      <c r="G1394" s="94" t="e">
        <f>VLOOKUP('Reported Performance Table'!B1394,'Master List'!$B$11:$D$19,3,FALSE)</f>
        <v>#N/A</v>
      </c>
      <c r="H1394" t="e">
        <f t="shared" si="21"/>
        <v>#N/A</v>
      </c>
      <c r="I1394" t="e">
        <f>IF(VLOOKUP('Reported Performance Table'!D1394,'Master List'!$B$45:$D$143,3,FALSE)="","No",VLOOKUP('Reported Performance Table'!D1394,'Master List'!$B$45:$D$143,3,FALSE))</f>
        <v>#N/A</v>
      </c>
      <c r="J1394" s="169" t="str">
        <f>IF('Reported Performance Table'!D1394="","",
  IF('Reported Performance Table'!E1394="Yes",
   IF('Reported Performance Table'!F1394="Premium","Premium_LUNA_CCT","LUNA_CCT"),
   IF('Reported Performance Table'!B1394="Outdoor Luminaires",
    IF(OR('Reported Performance Table'!D1394="Fuel Pump Canopy Luminaires",'Reported Performance Table'!D1394="Sports Lighting"),
     IF('Reported Performance Table'!F1394="Premium","Premium_Sports_and_Fuel_Pump_CCT", "Sports_and_Fuel_Pump_CCT"),
     IF('Reported Performance Table'!F1394="Premium","Premium_Outdoor_CCT","Outdoor_CCT")),
    IF('Reported Performance Table'!F1394="Premium","Premium_CCT","Reported_CCT"))))</f>
        <v/>
      </c>
      <c r="K1394" t="str">
        <f>IF('Reported Performance Table'!D1394="","",IF(J1394="LUNA_CCT",VLOOKUP('Reported Performance Table'!D1394,'Master List'!$B$45:$E$143,4,FALSE),"Reported_BUG"))</f>
        <v/>
      </c>
      <c r="L1394" t="str">
        <f>IF('Reported Performance Table'!D1394="","",IF(AND('Reported Performance Table'!$E1394="Yes",OR('Reported Performance Table'!$D1394='Master List'!$B$45,'Reported Performance Table'!$D1394='Master List'!$B$46,'Reported Performance Table'!$D1394='Master List'!$B$47,'Reported Performance Table'!$D1394='Master List'!$B$49,'Reported Performance Table'!$D1394='Master List'!$B$51,'Reported Performance Table'!$D1394='Master List'!$B$115,'Reported Performance Table'!$D1394='Master List'!$B$118,'Reported Performance Table'!$D1394='Master List'!$B$142)),"LUNA_Dimming","Dimming_Capability_and_Range"))</f>
        <v/>
      </c>
    </row>
    <row r="1395" spans="1:12" x14ac:dyDescent="0.3">
      <c r="A1395" s="49">
        <v>1402</v>
      </c>
      <c r="B1395" s="50"/>
      <c r="D1395" s="21" t="e">
        <f>VLOOKUP('Reported Performance Table'!C1395,'Master List'!$B$22:$C$41,2,FALSE)</f>
        <v>#N/A</v>
      </c>
      <c r="E1395" t="e">
        <f>VLOOKUP('Reported Performance Table'!D1395,'Master List'!$B$45:$C$143,2,FALSE)</f>
        <v>#N/A</v>
      </c>
      <c r="F1395" t="e">
        <f>VLOOKUP('Reported Performance Table'!C1395,'Master List'!$B$22:$D$42,3,FALSE)</f>
        <v>#N/A</v>
      </c>
      <c r="G1395" s="94" t="e">
        <f>VLOOKUP('Reported Performance Table'!B1395,'Master List'!$B$11:$D$19,3,FALSE)</f>
        <v>#N/A</v>
      </c>
      <c r="H1395" t="e">
        <f t="shared" si="21"/>
        <v>#N/A</v>
      </c>
      <c r="I1395" t="e">
        <f>IF(VLOOKUP('Reported Performance Table'!D1395,'Master List'!$B$45:$D$143,3,FALSE)="","No",VLOOKUP('Reported Performance Table'!D1395,'Master List'!$B$45:$D$143,3,FALSE))</f>
        <v>#N/A</v>
      </c>
      <c r="J1395" s="169" t="str">
        <f>IF('Reported Performance Table'!D1395="","",
  IF('Reported Performance Table'!E1395="Yes",
   IF('Reported Performance Table'!F1395="Premium","Premium_LUNA_CCT","LUNA_CCT"),
   IF('Reported Performance Table'!B1395="Outdoor Luminaires",
    IF(OR('Reported Performance Table'!D1395="Fuel Pump Canopy Luminaires",'Reported Performance Table'!D1395="Sports Lighting"),
     IF('Reported Performance Table'!F1395="Premium","Premium_Sports_and_Fuel_Pump_CCT", "Sports_and_Fuel_Pump_CCT"),
     IF('Reported Performance Table'!F1395="Premium","Premium_Outdoor_CCT","Outdoor_CCT")),
    IF('Reported Performance Table'!F1395="Premium","Premium_CCT","Reported_CCT"))))</f>
        <v/>
      </c>
      <c r="K1395" t="str">
        <f>IF('Reported Performance Table'!D1395="","",IF(J1395="LUNA_CCT",VLOOKUP('Reported Performance Table'!D1395,'Master List'!$B$45:$E$143,4,FALSE),"Reported_BUG"))</f>
        <v/>
      </c>
      <c r="L1395" t="str">
        <f>IF('Reported Performance Table'!D1395="","",IF(AND('Reported Performance Table'!$E1395="Yes",OR('Reported Performance Table'!$D1395='Master List'!$B$45,'Reported Performance Table'!$D1395='Master List'!$B$46,'Reported Performance Table'!$D1395='Master List'!$B$47,'Reported Performance Table'!$D1395='Master List'!$B$49,'Reported Performance Table'!$D1395='Master List'!$B$51,'Reported Performance Table'!$D1395='Master List'!$B$115,'Reported Performance Table'!$D1395='Master List'!$B$118,'Reported Performance Table'!$D1395='Master List'!$B$142)),"LUNA_Dimming","Dimming_Capability_and_Range"))</f>
        <v/>
      </c>
    </row>
    <row r="1396" spans="1:12" x14ac:dyDescent="0.3">
      <c r="A1396" s="49">
        <v>1403</v>
      </c>
      <c r="B1396" s="50"/>
      <c r="D1396" s="21" t="e">
        <f>VLOOKUP('Reported Performance Table'!C1396,'Master List'!$B$22:$C$41,2,FALSE)</f>
        <v>#N/A</v>
      </c>
      <c r="E1396" t="e">
        <f>VLOOKUP('Reported Performance Table'!D1396,'Master List'!$B$45:$C$143,2,FALSE)</f>
        <v>#N/A</v>
      </c>
      <c r="F1396" t="e">
        <f>VLOOKUP('Reported Performance Table'!C1396,'Master List'!$B$22:$D$42,3,FALSE)</f>
        <v>#N/A</v>
      </c>
      <c r="G1396" s="94" t="e">
        <f>VLOOKUP('Reported Performance Table'!B1396,'Master List'!$B$11:$D$19,3,FALSE)</f>
        <v>#N/A</v>
      </c>
      <c r="H1396" t="e">
        <f t="shared" si="21"/>
        <v>#N/A</v>
      </c>
      <c r="I1396" t="e">
        <f>IF(VLOOKUP('Reported Performance Table'!D1396,'Master List'!$B$45:$D$143,3,FALSE)="","No",VLOOKUP('Reported Performance Table'!D1396,'Master List'!$B$45:$D$143,3,FALSE))</f>
        <v>#N/A</v>
      </c>
      <c r="J1396" s="169" t="str">
        <f>IF('Reported Performance Table'!D1396="","",
  IF('Reported Performance Table'!E1396="Yes",
   IF('Reported Performance Table'!F1396="Premium","Premium_LUNA_CCT","LUNA_CCT"),
   IF('Reported Performance Table'!B1396="Outdoor Luminaires",
    IF(OR('Reported Performance Table'!D1396="Fuel Pump Canopy Luminaires",'Reported Performance Table'!D1396="Sports Lighting"),
     IF('Reported Performance Table'!F1396="Premium","Premium_Sports_and_Fuel_Pump_CCT", "Sports_and_Fuel_Pump_CCT"),
     IF('Reported Performance Table'!F1396="Premium","Premium_Outdoor_CCT","Outdoor_CCT")),
    IF('Reported Performance Table'!F1396="Premium","Premium_CCT","Reported_CCT"))))</f>
        <v/>
      </c>
      <c r="K1396" t="str">
        <f>IF('Reported Performance Table'!D1396="","",IF(J1396="LUNA_CCT",VLOOKUP('Reported Performance Table'!D1396,'Master List'!$B$45:$E$143,4,FALSE),"Reported_BUG"))</f>
        <v/>
      </c>
      <c r="L1396" t="str">
        <f>IF('Reported Performance Table'!D1396="","",IF(AND('Reported Performance Table'!$E1396="Yes",OR('Reported Performance Table'!$D1396='Master List'!$B$45,'Reported Performance Table'!$D1396='Master List'!$B$46,'Reported Performance Table'!$D1396='Master List'!$B$47,'Reported Performance Table'!$D1396='Master List'!$B$49,'Reported Performance Table'!$D1396='Master List'!$B$51,'Reported Performance Table'!$D1396='Master List'!$B$115,'Reported Performance Table'!$D1396='Master List'!$B$118,'Reported Performance Table'!$D1396='Master List'!$B$142)),"LUNA_Dimming","Dimming_Capability_and_Range"))</f>
        <v/>
      </c>
    </row>
    <row r="1397" spans="1:12" x14ac:dyDescent="0.3">
      <c r="A1397" s="49">
        <v>1404</v>
      </c>
      <c r="B1397" s="50"/>
      <c r="D1397" s="21" t="e">
        <f>VLOOKUP('Reported Performance Table'!C1397,'Master List'!$B$22:$C$41,2,FALSE)</f>
        <v>#N/A</v>
      </c>
      <c r="E1397" t="e">
        <f>VLOOKUP('Reported Performance Table'!D1397,'Master List'!$B$45:$C$143,2,FALSE)</f>
        <v>#N/A</v>
      </c>
      <c r="F1397" t="e">
        <f>VLOOKUP('Reported Performance Table'!C1397,'Master List'!$B$22:$D$42,3,FALSE)</f>
        <v>#N/A</v>
      </c>
      <c r="G1397" s="94" t="e">
        <f>VLOOKUP('Reported Performance Table'!B1397,'Master List'!$B$11:$D$19,3,FALSE)</f>
        <v>#N/A</v>
      </c>
      <c r="H1397" t="e">
        <f t="shared" si="21"/>
        <v>#N/A</v>
      </c>
      <c r="I1397" t="e">
        <f>IF(VLOOKUP('Reported Performance Table'!D1397,'Master List'!$B$45:$D$143,3,FALSE)="","No",VLOOKUP('Reported Performance Table'!D1397,'Master List'!$B$45:$D$143,3,FALSE))</f>
        <v>#N/A</v>
      </c>
      <c r="J1397" s="169" t="str">
        <f>IF('Reported Performance Table'!D1397="","",
  IF('Reported Performance Table'!E1397="Yes",
   IF('Reported Performance Table'!F1397="Premium","Premium_LUNA_CCT","LUNA_CCT"),
   IF('Reported Performance Table'!B1397="Outdoor Luminaires",
    IF(OR('Reported Performance Table'!D1397="Fuel Pump Canopy Luminaires",'Reported Performance Table'!D1397="Sports Lighting"),
     IF('Reported Performance Table'!F1397="Premium","Premium_Sports_and_Fuel_Pump_CCT", "Sports_and_Fuel_Pump_CCT"),
     IF('Reported Performance Table'!F1397="Premium","Premium_Outdoor_CCT","Outdoor_CCT")),
    IF('Reported Performance Table'!F1397="Premium","Premium_CCT","Reported_CCT"))))</f>
        <v/>
      </c>
      <c r="K1397" t="str">
        <f>IF('Reported Performance Table'!D1397="","",IF(J1397="LUNA_CCT",VLOOKUP('Reported Performance Table'!D1397,'Master List'!$B$45:$E$143,4,FALSE),"Reported_BUG"))</f>
        <v/>
      </c>
      <c r="L1397" t="str">
        <f>IF('Reported Performance Table'!D1397="","",IF(AND('Reported Performance Table'!$E1397="Yes",OR('Reported Performance Table'!$D1397='Master List'!$B$45,'Reported Performance Table'!$D1397='Master List'!$B$46,'Reported Performance Table'!$D1397='Master List'!$B$47,'Reported Performance Table'!$D1397='Master List'!$B$49,'Reported Performance Table'!$D1397='Master List'!$B$51,'Reported Performance Table'!$D1397='Master List'!$B$115,'Reported Performance Table'!$D1397='Master List'!$B$118,'Reported Performance Table'!$D1397='Master List'!$B$142)),"LUNA_Dimming","Dimming_Capability_and_Range"))</f>
        <v/>
      </c>
    </row>
    <row r="1398" spans="1:12" x14ac:dyDescent="0.3">
      <c r="A1398" s="49">
        <v>1405</v>
      </c>
      <c r="B1398" s="50"/>
      <c r="D1398" s="21" t="e">
        <f>VLOOKUP('Reported Performance Table'!C1398,'Master List'!$B$22:$C$41,2,FALSE)</f>
        <v>#N/A</v>
      </c>
      <c r="E1398" t="e">
        <f>VLOOKUP('Reported Performance Table'!D1398,'Master List'!$B$45:$C$143,2,FALSE)</f>
        <v>#N/A</v>
      </c>
      <c r="F1398" t="e">
        <f>VLOOKUP('Reported Performance Table'!C1398,'Master List'!$B$22:$D$42,3,FALSE)</f>
        <v>#N/A</v>
      </c>
      <c r="G1398" s="94" t="e">
        <f>VLOOKUP('Reported Performance Table'!B1398,'Master List'!$B$11:$D$19,3,FALSE)</f>
        <v>#N/A</v>
      </c>
      <c r="H1398" t="e">
        <f t="shared" si="21"/>
        <v>#N/A</v>
      </c>
      <c r="I1398" t="e">
        <f>IF(VLOOKUP('Reported Performance Table'!D1398,'Master List'!$B$45:$D$143,3,FALSE)="","No",VLOOKUP('Reported Performance Table'!D1398,'Master List'!$B$45:$D$143,3,FALSE))</f>
        <v>#N/A</v>
      </c>
      <c r="J1398" s="169" t="str">
        <f>IF('Reported Performance Table'!D1398="","",
  IF('Reported Performance Table'!E1398="Yes",
   IF('Reported Performance Table'!F1398="Premium","Premium_LUNA_CCT","LUNA_CCT"),
   IF('Reported Performance Table'!B1398="Outdoor Luminaires",
    IF(OR('Reported Performance Table'!D1398="Fuel Pump Canopy Luminaires",'Reported Performance Table'!D1398="Sports Lighting"),
     IF('Reported Performance Table'!F1398="Premium","Premium_Sports_and_Fuel_Pump_CCT", "Sports_and_Fuel_Pump_CCT"),
     IF('Reported Performance Table'!F1398="Premium","Premium_Outdoor_CCT","Outdoor_CCT")),
    IF('Reported Performance Table'!F1398="Premium","Premium_CCT","Reported_CCT"))))</f>
        <v/>
      </c>
      <c r="K1398" t="str">
        <f>IF('Reported Performance Table'!D1398="","",IF(J1398="LUNA_CCT",VLOOKUP('Reported Performance Table'!D1398,'Master List'!$B$45:$E$143,4,FALSE),"Reported_BUG"))</f>
        <v/>
      </c>
      <c r="L1398" t="str">
        <f>IF('Reported Performance Table'!D1398="","",IF(AND('Reported Performance Table'!$E1398="Yes",OR('Reported Performance Table'!$D1398='Master List'!$B$45,'Reported Performance Table'!$D1398='Master List'!$B$46,'Reported Performance Table'!$D1398='Master List'!$B$47,'Reported Performance Table'!$D1398='Master List'!$B$49,'Reported Performance Table'!$D1398='Master List'!$B$51,'Reported Performance Table'!$D1398='Master List'!$B$115,'Reported Performance Table'!$D1398='Master List'!$B$118,'Reported Performance Table'!$D1398='Master List'!$B$142)),"LUNA_Dimming","Dimming_Capability_and_Range"))</f>
        <v/>
      </c>
    </row>
    <row r="1399" spans="1:12" x14ac:dyDescent="0.3">
      <c r="A1399" s="49">
        <v>1406</v>
      </c>
      <c r="B1399" s="50"/>
      <c r="D1399" s="21" t="e">
        <f>VLOOKUP('Reported Performance Table'!C1399,'Master List'!$B$22:$C$41,2,FALSE)</f>
        <v>#N/A</v>
      </c>
      <c r="E1399" t="e">
        <f>VLOOKUP('Reported Performance Table'!D1399,'Master List'!$B$45:$C$143,2,FALSE)</f>
        <v>#N/A</v>
      </c>
      <c r="F1399" t="e">
        <f>VLOOKUP('Reported Performance Table'!C1399,'Master List'!$B$22:$D$42,3,FALSE)</f>
        <v>#N/A</v>
      </c>
      <c r="G1399" s="94" t="e">
        <f>VLOOKUP('Reported Performance Table'!B1399,'Master List'!$B$11:$D$19,3,FALSE)</f>
        <v>#N/A</v>
      </c>
      <c r="H1399" t="e">
        <f t="shared" si="21"/>
        <v>#N/A</v>
      </c>
      <c r="I1399" t="e">
        <f>IF(VLOOKUP('Reported Performance Table'!D1399,'Master List'!$B$45:$D$143,3,FALSE)="","No",VLOOKUP('Reported Performance Table'!D1399,'Master List'!$B$45:$D$143,3,FALSE))</f>
        <v>#N/A</v>
      </c>
      <c r="J1399" s="169" t="str">
        <f>IF('Reported Performance Table'!D1399="","",
  IF('Reported Performance Table'!E1399="Yes",
   IF('Reported Performance Table'!F1399="Premium","Premium_LUNA_CCT","LUNA_CCT"),
   IF('Reported Performance Table'!B1399="Outdoor Luminaires",
    IF(OR('Reported Performance Table'!D1399="Fuel Pump Canopy Luminaires",'Reported Performance Table'!D1399="Sports Lighting"),
     IF('Reported Performance Table'!F1399="Premium","Premium_Sports_and_Fuel_Pump_CCT", "Sports_and_Fuel_Pump_CCT"),
     IF('Reported Performance Table'!F1399="Premium","Premium_Outdoor_CCT","Outdoor_CCT")),
    IF('Reported Performance Table'!F1399="Premium","Premium_CCT","Reported_CCT"))))</f>
        <v/>
      </c>
      <c r="K1399" t="str">
        <f>IF('Reported Performance Table'!D1399="","",IF(J1399="LUNA_CCT",VLOOKUP('Reported Performance Table'!D1399,'Master List'!$B$45:$E$143,4,FALSE),"Reported_BUG"))</f>
        <v/>
      </c>
      <c r="L1399" t="str">
        <f>IF('Reported Performance Table'!D1399="","",IF(AND('Reported Performance Table'!$E1399="Yes",OR('Reported Performance Table'!$D1399='Master List'!$B$45,'Reported Performance Table'!$D1399='Master List'!$B$46,'Reported Performance Table'!$D1399='Master List'!$B$47,'Reported Performance Table'!$D1399='Master List'!$B$49,'Reported Performance Table'!$D1399='Master List'!$B$51,'Reported Performance Table'!$D1399='Master List'!$B$115,'Reported Performance Table'!$D1399='Master List'!$B$118,'Reported Performance Table'!$D1399='Master List'!$B$142)),"LUNA_Dimming","Dimming_Capability_and_Range"))</f>
        <v/>
      </c>
    </row>
    <row r="1400" spans="1:12" x14ac:dyDescent="0.3">
      <c r="A1400" s="49">
        <v>1407</v>
      </c>
      <c r="B1400" s="50"/>
      <c r="D1400" s="21" t="e">
        <f>VLOOKUP('Reported Performance Table'!C1400,'Master List'!$B$22:$C$41,2,FALSE)</f>
        <v>#N/A</v>
      </c>
      <c r="E1400" t="e">
        <f>VLOOKUP('Reported Performance Table'!D1400,'Master List'!$B$45:$C$143,2,FALSE)</f>
        <v>#N/A</v>
      </c>
      <c r="F1400" t="e">
        <f>VLOOKUP('Reported Performance Table'!C1400,'Master List'!$B$22:$D$42,3,FALSE)</f>
        <v>#N/A</v>
      </c>
      <c r="G1400" s="94" t="e">
        <f>VLOOKUP('Reported Performance Table'!B1400,'Master List'!$B$11:$D$19,3,FALSE)</f>
        <v>#N/A</v>
      </c>
      <c r="H1400" t="e">
        <f t="shared" si="21"/>
        <v>#N/A</v>
      </c>
      <c r="I1400" t="e">
        <f>IF(VLOOKUP('Reported Performance Table'!D1400,'Master List'!$B$45:$D$143,3,FALSE)="","No",VLOOKUP('Reported Performance Table'!D1400,'Master List'!$B$45:$D$143,3,FALSE))</f>
        <v>#N/A</v>
      </c>
      <c r="J1400" s="169" t="str">
        <f>IF('Reported Performance Table'!D1400="","",
  IF('Reported Performance Table'!E1400="Yes",
   IF('Reported Performance Table'!F1400="Premium","Premium_LUNA_CCT","LUNA_CCT"),
   IF('Reported Performance Table'!B1400="Outdoor Luminaires",
    IF(OR('Reported Performance Table'!D1400="Fuel Pump Canopy Luminaires",'Reported Performance Table'!D1400="Sports Lighting"),
     IF('Reported Performance Table'!F1400="Premium","Premium_Sports_and_Fuel_Pump_CCT", "Sports_and_Fuel_Pump_CCT"),
     IF('Reported Performance Table'!F1400="Premium","Premium_Outdoor_CCT","Outdoor_CCT")),
    IF('Reported Performance Table'!F1400="Premium","Premium_CCT","Reported_CCT"))))</f>
        <v/>
      </c>
      <c r="K1400" t="str">
        <f>IF('Reported Performance Table'!D1400="","",IF(J1400="LUNA_CCT",VLOOKUP('Reported Performance Table'!D1400,'Master List'!$B$45:$E$143,4,FALSE),"Reported_BUG"))</f>
        <v/>
      </c>
      <c r="L1400" t="str">
        <f>IF('Reported Performance Table'!D1400="","",IF(AND('Reported Performance Table'!$E1400="Yes",OR('Reported Performance Table'!$D1400='Master List'!$B$45,'Reported Performance Table'!$D1400='Master List'!$B$46,'Reported Performance Table'!$D1400='Master List'!$B$47,'Reported Performance Table'!$D1400='Master List'!$B$49,'Reported Performance Table'!$D1400='Master List'!$B$51,'Reported Performance Table'!$D1400='Master List'!$B$115,'Reported Performance Table'!$D1400='Master List'!$B$118,'Reported Performance Table'!$D1400='Master List'!$B$142)),"LUNA_Dimming","Dimming_Capability_and_Range"))</f>
        <v/>
      </c>
    </row>
    <row r="1401" spans="1:12" x14ac:dyDescent="0.3">
      <c r="A1401" s="49">
        <v>1408</v>
      </c>
      <c r="B1401" s="50"/>
      <c r="D1401" s="21" t="e">
        <f>VLOOKUP('Reported Performance Table'!C1401,'Master List'!$B$22:$C$41,2,FALSE)</f>
        <v>#N/A</v>
      </c>
      <c r="E1401" t="e">
        <f>VLOOKUP('Reported Performance Table'!D1401,'Master List'!$B$45:$C$143,2,FALSE)</f>
        <v>#N/A</v>
      </c>
      <c r="F1401" t="e">
        <f>VLOOKUP('Reported Performance Table'!C1401,'Master List'!$B$22:$D$42,3,FALSE)</f>
        <v>#N/A</v>
      </c>
      <c r="G1401" s="94" t="e">
        <f>VLOOKUP('Reported Performance Table'!B1401,'Master List'!$B$11:$D$19,3,FALSE)</f>
        <v>#N/A</v>
      </c>
      <c r="H1401" t="e">
        <f t="shared" si="21"/>
        <v>#N/A</v>
      </c>
      <c r="I1401" t="e">
        <f>IF(VLOOKUP('Reported Performance Table'!D1401,'Master List'!$B$45:$D$143,3,FALSE)="","No",VLOOKUP('Reported Performance Table'!D1401,'Master List'!$B$45:$D$143,3,FALSE))</f>
        <v>#N/A</v>
      </c>
      <c r="J1401" s="169" t="str">
        <f>IF('Reported Performance Table'!D1401="","",
  IF('Reported Performance Table'!E1401="Yes",
   IF('Reported Performance Table'!F1401="Premium","Premium_LUNA_CCT","LUNA_CCT"),
   IF('Reported Performance Table'!B1401="Outdoor Luminaires",
    IF(OR('Reported Performance Table'!D1401="Fuel Pump Canopy Luminaires",'Reported Performance Table'!D1401="Sports Lighting"),
     IF('Reported Performance Table'!F1401="Premium","Premium_Sports_and_Fuel_Pump_CCT", "Sports_and_Fuel_Pump_CCT"),
     IF('Reported Performance Table'!F1401="Premium","Premium_Outdoor_CCT","Outdoor_CCT")),
    IF('Reported Performance Table'!F1401="Premium","Premium_CCT","Reported_CCT"))))</f>
        <v/>
      </c>
      <c r="K1401" t="str">
        <f>IF('Reported Performance Table'!D1401="","",IF(J1401="LUNA_CCT",VLOOKUP('Reported Performance Table'!D1401,'Master List'!$B$45:$E$143,4,FALSE),"Reported_BUG"))</f>
        <v/>
      </c>
      <c r="L1401" t="str">
        <f>IF('Reported Performance Table'!D1401="","",IF(AND('Reported Performance Table'!$E1401="Yes",OR('Reported Performance Table'!$D1401='Master List'!$B$45,'Reported Performance Table'!$D1401='Master List'!$B$46,'Reported Performance Table'!$D1401='Master List'!$B$47,'Reported Performance Table'!$D1401='Master List'!$B$49,'Reported Performance Table'!$D1401='Master List'!$B$51,'Reported Performance Table'!$D1401='Master List'!$B$115,'Reported Performance Table'!$D1401='Master List'!$B$118,'Reported Performance Table'!$D1401='Master List'!$B$142)),"LUNA_Dimming","Dimming_Capability_and_Range"))</f>
        <v/>
      </c>
    </row>
    <row r="1402" spans="1:12" x14ac:dyDescent="0.3">
      <c r="A1402" s="49">
        <v>1409</v>
      </c>
      <c r="B1402" s="50"/>
      <c r="D1402" s="21" t="e">
        <f>VLOOKUP('Reported Performance Table'!C1402,'Master List'!$B$22:$C$41,2,FALSE)</f>
        <v>#N/A</v>
      </c>
      <c r="E1402" t="e">
        <f>VLOOKUP('Reported Performance Table'!D1402,'Master List'!$B$45:$C$143,2,FALSE)</f>
        <v>#N/A</v>
      </c>
      <c r="F1402" t="e">
        <f>VLOOKUP('Reported Performance Table'!C1402,'Master List'!$B$22:$D$42,3,FALSE)</f>
        <v>#N/A</v>
      </c>
      <c r="G1402" s="94" t="e">
        <f>VLOOKUP('Reported Performance Table'!B1402,'Master List'!$B$11:$D$19,3,FALSE)</f>
        <v>#N/A</v>
      </c>
      <c r="H1402" t="e">
        <f t="shared" si="21"/>
        <v>#N/A</v>
      </c>
      <c r="I1402" t="e">
        <f>IF(VLOOKUP('Reported Performance Table'!D1402,'Master List'!$B$45:$D$143,3,FALSE)="","No",VLOOKUP('Reported Performance Table'!D1402,'Master List'!$B$45:$D$143,3,FALSE))</f>
        <v>#N/A</v>
      </c>
      <c r="J1402" s="169" t="str">
        <f>IF('Reported Performance Table'!D1402="","",
  IF('Reported Performance Table'!E1402="Yes",
   IF('Reported Performance Table'!F1402="Premium","Premium_LUNA_CCT","LUNA_CCT"),
   IF('Reported Performance Table'!B1402="Outdoor Luminaires",
    IF(OR('Reported Performance Table'!D1402="Fuel Pump Canopy Luminaires",'Reported Performance Table'!D1402="Sports Lighting"),
     IF('Reported Performance Table'!F1402="Premium","Premium_Sports_and_Fuel_Pump_CCT", "Sports_and_Fuel_Pump_CCT"),
     IF('Reported Performance Table'!F1402="Premium","Premium_Outdoor_CCT","Outdoor_CCT")),
    IF('Reported Performance Table'!F1402="Premium","Premium_CCT","Reported_CCT"))))</f>
        <v/>
      </c>
      <c r="K1402" t="str">
        <f>IF('Reported Performance Table'!D1402="","",IF(J1402="LUNA_CCT",VLOOKUP('Reported Performance Table'!D1402,'Master List'!$B$45:$E$143,4,FALSE),"Reported_BUG"))</f>
        <v/>
      </c>
      <c r="L1402" t="str">
        <f>IF('Reported Performance Table'!D1402="","",IF(AND('Reported Performance Table'!$E1402="Yes",OR('Reported Performance Table'!$D1402='Master List'!$B$45,'Reported Performance Table'!$D1402='Master List'!$B$46,'Reported Performance Table'!$D1402='Master List'!$B$47,'Reported Performance Table'!$D1402='Master List'!$B$49,'Reported Performance Table'!$D1402='Master List'!$B$51,'Reported Performance Table'!$D1402='Master List'!$B$115,'Reported Performance Table'!$D1402='Master List'!$B$118,'Reported Performance Table'!$D1402='Master List'!$B$142)),"LUNA_Dimming","Dimming_Capability_and_Range"))</f>
        <v/>
      </c>
    </row>
    <row r="1403" spans="1:12" x14ac:dyDescent="0.3">
      <c r="A1403" s="49">
        <v>1410</v>
      </c>
      <c r="B1403" s="50"/>
      <c r="D1403" s="21" t="e">
        <f>VLOOKUP('Reported Performance Table'!C1403,'Master List'!$B$22:$C$41,2,FALSE)</f>
        <v>#N/A</v>
      </c>
      <c r="E1403" t="e">
        <f>VLOOKUP('Reported Performance Table'!D1403,'Master List'!$B$45:$C$143,2,FALSE)</f>
        <v>#N/A</v>
      </c>
      <c r="F1403" t="e">
        <f>VLOOKUP('Reported Performance Table'!C1403,'Master List'!$B$22:$D$42,3,FALSE)</f>
        <v>#N/A</v>
      </c>
      <c r="G1403" s="94" t="e">
        <f>VLOOKUP('Reported Performance Table'!B1403,'Master List'!$B$11:$D$19,3,FALSE)</f>
        <v>#N/A</v>
      </c>
      <c r="H1403" t="e">
        <f t="shared" si="21"/>
        <v>#N/A</v>
      </c>
      <c r="I1403" t="e">
        <f>IF(VLOOKUP('Reported Performance Table'!D1403,'Master List'!$B$45:$D$143,3,FALSE)="","No",VLOOKUP('Reported Performance Table'!D1403,'Master List'!$B$45:$D$143,3,FALSE))</f>
        <v>#N/A</v>
      </c>
      <c r="J1403" s="169" t="str">
        <f>IF('Reported Performance Table'!D1403="","",
  IF('Reported Performance Table'!E1403="Yes",
   IF('Reported Performance Table'!F1403="Premium","Premium_LUNA_CCT","LUNA_CCT"),
   IF('Reported Performance Table'!B1403="Outdoor Luminaires",
    IF(OR('Reported Performance Table'!D1403="Fuel Pump Canopy Luminaires",'Reported Performance Table'!D1403="Sports Lighting"),
     IF('Reported Performance Table'!F1403="Premium","Premium_Sports_and_Fuel_Pump_CCT", "Sports_and_Fuel_Pump_CCT"),
     IF('Reported Performance Table'!F1403="Premium","Premium_Outdoor_CCT","Outdoor_CCT")),
    IF('Reported Performance Table'!F1403="Premium","Premium_CCT","Reported_CCT"))))</f>
        <v/>
      </c>
      <c r="K1403" t="str">
        <f>IF('Reported Performance Table'!D1403="","",IF(J1403="LUNA_CCT",VLOOKUP('Reported Performance Table'!D1403,'Master List'!$B$45:$E$143,4,FALSE),"Reported_BUG"))</f>
        <v/>
      </c>
      <c r="L1403" t="str">
        <f>IF('Reported Performance Table'!D1403="","",IF(AND('Reported Performance Table'!$E1403="Yes",OR('Reported Performance Table'!$D1403='Master List'!$B$45,'Reported Performance Table'!$D1403='Master List'!$B$46,'Reported Performance Table'!$D1403='Master List'!$B$47,'Reported Performance Table'!$D1403='Master List'!$B$49,'Reported Performance Table'!$D1403='Master List'!$B$51,'Reported Performance Table'!$D1403='Master List'!$B$115,'Reported Performance Table'!$D1403='Master List'!$B$118,'Reported Performance Table'!$D1403='Master List'!$B$142)),"LUNA_Dimming","Dimming_Capability_and_Range"))</f>
        <v/>
      </c>
    </row>
    <row r="1404" spans="1:12" x14ac:dyDescent="0.3">
      <c r="A1404" s="49">
        <v>1411</v>
      </c>
      <c r="B1404" s="50"/>
      <c r="D1404" s="21" t="e">
        <f>VLOOKUP('Reported Performance Table'!C1404,'Master List'!$B$22:$C$41,2,FALSE)</f>
        <v>#N/A</v>
      </c>
      <c r="E1404" t="e">
        <f>VLOOKUP('Reported Performance Table'!D1404,'Master List'!$B$45:$C$143,2,FALSE)</f>
        <v>#N/A</v>
      </c>
      <c r="F1404" t="e">
        <f>VLOOKUP('Reported Performance Table'!C1404,'Master List'!$B$22:$D$42,3,FALSE)</f>
        <v>#N/A</v>
      </c>
      <c r="G1404" s="94" t="e">
        <f>VLOOKUP('Reported Performance Table'!B1404,'Master List'!$B$11:$D$19,3,FALSE)</f>
        <v>#N/A</v>
      </c>
      <c r="H1404" t="e">
        <f t="shared" si="21"/>
        <v>#N/A</v>
      </c>
      <c r="I1404" t="e">
        <f>IF(VLOOKUP('Reported Performance Table'!D1404,'Master List'!$B$45:$D$143,3,FALSE)="","No",VLOOKUP('Reported Performance Table'!D1404,'Master List'!$B$45:$D$143,3,FALSE))</f>
        <v>#N/A</v>
      </c>
      <c r="J1404" s="169" t="str">
        <f>IF('Reported Performance Table'!D1404="","",
  IF('Reported Performance Table'!E1404="Yes",
   IF('Reported Performance Table'!F1404="Premium","Premium_LUNA_CCT","LUNA_CCT"),
   IF('Reported Performance Table'!B1404="Outdoor Luminaires",
    IF(OR('Reported Performance Table'!D1404="Fuel Pump Canopy Luminaires",'Reported Performance Table'!D1404="Sports Lighting"),
     IF('Reported Performance Table'!F1404="Premium","Premium_Sports_and_Fuel_Pump_CCT", "Sports_and_Fuel_Pump_CCT"),
     IF('Reported Performance Table'!F1404="Premium","Premium_Outdoor_CCT","Outdoor_CCT")),
    IF('Reported Performance Table'!F1404="Premium","Premium_CCT","Reported_CCT"))))</f>
        <v/>
      </c>
      <c r="K1404" t="str">
        <f>IF('Reported Performance Table'!D1404="","",IF(J1404="LUNA_CCT",VLOOKUP('Reported Performance Table'!D1404,'Master List'!$B$45:$E$143,4,FALSE),"Reported_BUG"))</f>
        <v/>
      </c>
      <c r="L1404" t="str">
        <f>IF('Reported Performance Table'!D1404="","",IF(AND('Reported Performance Table'!$E1404="Yes",OR('Reported Performance Table'!$D1404='Master List'!$B$45,'Reported Performance Table'!$D1404='Master List'!$B$46,'Reported Performance Table'!$D1404='Master List'!$B$47,'Reported Performance Table'!$D1404='Master List'!$B$49,'Reported Performance Table'!$D1404='Master List'!$B$51,'Reported Performance Table'!$D1404='Master List'!$B$115,'Reported Performance Table'!$D1404='Master List'!$B$118,'Reported Performance Table'!$D1404='Master List'!$B$142)),"LUNA_Dimming","Dimming_Capability_and_Range"))</f>
        <v/>
      </c>
    </row>
    <row r="1405" spans="1:12" x14ac:dyDescent="0.3">
      <c r="A1405" s="49">
        <v>1412</v>
      </c>
      <c r="B1405" s="50"/>
      <c r="D1405" s="21" t="e">
        <f>VLOOKUP('Reported Performance Table'!C1405,'Master List'!$B$22:$C$41,2,FALSE)</f>
        <v>#N/A</v>
      </c>
      <c r="E1405" t="e">
        <f>VLOOKUP('Reported Performance Table'!D1405,'Master List'!$B$45:$C$143,2,FALSE)</f>
        <v>#N/A</v>
      </c>
      <c r="F1405" t="e">
        <f>VLOOKUP('Reported Performance Table'!C1405,'Master List'!$B$22:$D$42,3,FALSE)</f>
        <v>#N/A</v>
      </c>
      <c r="G1405" s="94" t="e">
        <f>VLOOKUP('Reported Performance Table'!B1405,'Master List'!$B$11:$D$19,3,FALSE)</f>
        <v>#N/A</v>
      </c>
      <c r="H1405" t="e">
        <f t="shared" si="21"/>
        <v>#N/A</v>
      </c>
      <c r="I1405" t="e">
        <f>IF(VLOOKUP('Reported Performance Table'!D1405,'Master List'!$B$45:$D$143,3,FALSE)="","No",VLOOKUP('Reported Performance Table'!D1405,'Master List'!$B$45:$D$143,3,FALSE))</f>
        <v>#N/A</v>
      </c>
      <c r="J1405" s="169" t="str">
        <f>IF('Reported Performance Table'!D1405="","",
  IF('Reported Performance Table'!E1405="Yes",
   IF('Reported Performance Table'!F1405="Premium","Premium_LUNA_CCT","LUNA_CCT"),
   IF('Reported Performance Table'!B1405="Outdoor Luminaires",
    IF(OR('Reported Performance Table'!D1405="Fuel Pump Canopy Luminaires",'Reported Performance Table'!D1405="Sports Lighting"),
     IF('Reported Performance Table'!F1405="Premium","Premium_Sports_and_Fuel_Pump_CCT", "Sports_and_Fuel_Pump_CCT"),
     IF('Reported Performance Table'!F1405="Premium","Premium_Outdoor_CCT","Outdoor_CCT")),
    IF('Reported Performance Table'!F1405="Premium","Premium_CCT","Reported_CCT"))))</f>
        <v/>
      </c>
      <c r="K1405" t="str">
        <f>IF('Reported Performance Table'!D1405="","",IF(J1405="LUNA_CCT",VLOOKUP('Reported Performance Table'!D1405,'Master List'!$B$45:$E$143,4,FALSE),"Reported_BUG"))</f>
        <v/>
      </c>
      <c r="L1405" t="str">
        <f>IF('Reported Performance Table'!D1405="","",IF(AND('Reported Performance Table'!$E1405="Yes",OR('Reported Performance Table'!$D1405='Master List'!$B$45,'Reported Performance Table'!$D1405='Master List'!$B$46,'Reported Performance Table'!$D1405='Master List'!$B$47,'Reported Performance Table'!$D1405='Master List'!$B$49,'Reported Performance Table'!$D1405='Master List'!$B$51,'Reported Performance Table'!$D1405='Master List'!$B$115,'Reported Performance Table'!$D1405='Master List'!$B$118,'Reported Performance Table'!$D1405='Master List'!$B$142)),"LUNA_Dimming","Dimming_Capability_and_Range"))</f>
        <v/>
      </c>
    </row>
    <row r="1406" spans="1:12" x14ac:dyDescent="0.3">
      <c r="A1406" s="49">
        <v>1413</v>
      </c>
      <c r="B1406" s="50"/>
      <c r="D1406" s="21" t="e">
        <f>VLOOKUP('Reported Performance Table'!C1406,'Master List'!$B$22:$C$41,2,FALSE)</f>
        <v>#N/A</v>
      </c>
      <c r="E1406" t="e">
        <f>VLOOKUP('Reported Performance Table'!D1406,'Master List'!$B$45:$C$143,2,FALSE)</f>
        <v>#N/A</v>
      </c>
      <c r="F1406" t="e">
        <f>VLOOKUP('Reported Performance Table'!C1406,'Master List'!$B$22:$D$42,3,FALSE)</f>
        <v>#N/A</v>
      </c>
      <c r="G1406" s="94" t="e">
        <f>VLOOKUP('Reported Performance Table'!B1406,'Master List'!$B$11:$D$19,3,FALSE)</f>
        <v>#N/A</v>
      </c>
      <c r="H1406" t="e">
        <f t="shared" si="21"/>
        <v>#N/A</v>
      </c>
      <c r="I1406" t="e">
        <f>IF(VLOOKUP('Reported Performance Table'!D1406,'Master List'!$B$45:$D$143,3,FALSE)="","No",VLOOKUP('Reported Performance Table'!D1406,'Master List'!$B$45:$D$143,3,FALSE))</f>
        <v>#N/A</v>
      </c>
      <c r="J1406" s="169" t="str">
        <f>IF('Reported Performance Table'!D1406="","",
  IF('Reported Performance Table'!E1406="Yes",
   IF('Reported Performance Table'!F1406="Premium","Premium_LUNA_CCT","LUNA_CCT"),
   IF('Reported Performance Table'!B1406="Outdoor Luminaires",
    IF(OR('Reported Performance Table'!D1406="Fuel Pump Canopy Luminaires",'Reported Performance Table'!D1406="Sports Lighting"),
     IF('Reported Performance Table'!F1406="Premium","Premium_Sports_and_Fuel_Pump_CCT", "Sports_and_Fuel_Pump_CCT"),
     IF('Reported Performance Table'!F1406="Premium","Premium_Outdoor_CCT","Outdoor_CCT")),
    IF('Reported Performance Table'!F1406="Premium","Premium_CCT","Reported_CCT"))))</f>
        <v/>
      </c>
      <c r="K1406" t="str">
        <f>IF('Reported Performance Table'!D1406="","",IF(J1406="LUNA_CCT",VLOOKUP('Reported Performance Table'!D1406,'Master List'!$B$45:$E$143,4,FALSE),"Reported_BUG"))</f>
        <v/>
      </c>
      <c r="L1406" t="str">
        <f>IF('Reported Performance Table'!D1406="","",IF(AND('Reported Performance Table'!$E1406="Yes",OR('Reported Performance Table'!$D1406='Master List'!$B$45,'Reported Performance Table'!$D1406='Master List'!$B$46,'Reported Performance Table'!$D1406='Master List'!$B$47,'Reported Performance Table'!$D1406='Master List'!$B$49,'Reported Performance Table'!$D1406='Master List'!$B$51,'Reported Performance Table'!$D1406='Master List'!$B$115,'Reported Performance Table'!$D1406='Master List'!$B$118,'Reported Performance Table'!$D1406='Master List'!$B$142)),"LUNA_Dimming","Dimming_Capability_and_Range"))</f>
        <v/>
      </c>
    </row>
    <row r="1407" spans="1:12" x14ac:dyDescent="0.3">
      <c r="A1407" s="49">
        <v>1414</v>
      </c>
      <c r="B1407" s="50"/>
      <c r="D1407" s="21" t="e">
        <f>VLOOKUP('Reported Performance Table'!C1407,'Master List'!$B$22:$C$41,2,FALSE)</f>
        <v>#N/A</v>
      </c>
      <c r="E1407" t="e">
        <f>VLOOKUP('Reported Performance Table'!D1407,'Master List'!$B$45:$C$143,2,FALSE)</f>
        <v>#N/A</v>
      </c>
      <c r="F1407" t="e">
        <f>VLOOKUP('Reported Performance Table'!C1407,'Master List'!$B$22:$D$42,3,FALSE)</f>
        <v>#N/A</v>
      </c>
      <c r="G1407" s="94" t="e">
        <f>VLOOKUP('Reported Performance Table'!B1407,'Master List'!$B$11:$D$19,3,FALSE)</f>
        <v>#N/A</v>
      </c>
      <c r="H1407" t="e">
        <f t="shared" si="21"/>
        <v>#N/A</v>
      </c>
      <c r="I1407" t="e">
        <f>IF(VLOOKUP('Reported Performance Table'!D1407,'Master List'!$B$45:$D$143,3,FALSE)="","No",VLOOKUP('Reported Performance Table'!D1407,'Master List'!$B$45:$D$143,3,FALSE))</f>
        <v>#N/A</v>
      </c>
      <c r="J1407" s="169" t="str">
        <f>IF('Reported Performance Table'!D1407="","",
  IF('Reported Performance Table'!E1407="Yes",
   IF('Reported Performance Table'!F1407="Premium","Premium_LUNA_CCT","LUNA_CCT"),
   IF('Reported Performance Table'!B1407="Outdoor Luminaires",
    IF(OR('Reported Performance Table'!D1407="Fuel Pump Canopy Luminaires",'Reported Performance Table'!D1407="Sports Lighting"),
     IF('Reported Performance Table'!F1407="Premium","Premium_Sports_and_Fuel_Pump_CCT", "Sports_and_Fuel_Pump_CCT"),
     IF('Reported Performance Table'!F1407="Premium","Premium_Outdoor_CCT","Outdoor_CCT")),
    IF('Reported Performance Table'!F1407="Premium","Premium_CCT","Reported_CCT"))))</f>
        <v/>
      </c>
      <c r="K1407" t="str">
        <f>IF('Reported Performance Table'!D1407="","",IF(J1407="LUNA_CCT",VLOOKUP('Reported Performance Table'!D1407,'Master List'!$B$45:$E$143,4,FALSE),"Reported_BUG"))</f>
        <v/>
      </c>
      <c r="L1407" t="str">
        <f>IF('Reported Performance Table'!D1407="","",IF(AND('Reported Performance Table'!$E1407="Yes",OR('Reported Performance Table'!$D1407='Master List'!$B$45,'Reported Performance Table'!$D1407='Master List'!$B$46,'Reported Performance Table'!$D1407='Master List'!$B$47,'Reported Performance Table'!$D1407='Master List'!$B$49,'Reported Performance Table'!$D1407='Master List'!$B$51,'Reported Performance Table'!$D1407='Master List'!$B$115,'Reported Performance Table'!$D1407='Master List'!$B$118,'Reported Performance Table'!$D1407='Master List'!$B$142)),"LUNA_Dimming","Dimming_Capability_and_Range"))</f>
        <v/>
      </c>
    </row>
    <row r="1408" spans="1:12" x14ac:dyDescent="0.3">
      <c r="A1408" s="49">
        <v>1415</v>
      </c>
      <c r="B1408" s="50"/>
      <c r="D1408" s="21" t="e">
        <f>VLOOKUP('Reported Performance Table'!C1408,'Master List'!$B$22:$C$41,2,FALSE)</f>
        <v>#N/A</v>
      </c>
      <c r="E1408" t="e">
        <f>VLOOKUP('Reported Performance Table'!D1408,'Master List'!$B$45:$C$143,2,FALSE)</f>
        <v>#N/A</v>
      </c>
      <c r="F1408" t="e">
        <f>VLOOKUP('Reported Performance Table'!C1408,'Master List'!$B$22:$D$42,3,FALSE)</f>
        <v>#N/A</v>
      </c>
      <c r="G1408" s="94" t="e">
        <f>VLOOKUP('Reported Performance Table'!B1408,'Master List'!$B$11:$D$19,3,FALSE)</f>
        <v>#N/A</v>
      </c>
      <c r="H1408" t="e">
        <f t="shared" si="21"/>
        <v>#N/A</v>
      </c>
      <c r="I1408" t="e">
        <f>IF(VLOOKUP('Reported Performance Table'!D1408,'Master List'!$B$45:$D$143,3,FALSE)="","No",VLOOKUP('Reported Performance Table'!D1408,'Master List'!$B$45:$D$143,3,FALSE))</f>
        <v>#N/A</v>
      </c>
      <c r="J1408" s="169" t="str">
        <f>IF('Reported Performance Table'!D1408="","",
  IF('Reported Performance Table'!E1408="Yes",
   IF('Reported Performance Table'!F1408="Premium","Premium_LUNA_CCT","LUNA_CCT"),
   IF('Reported Performance Table'!B1408="Outdoor Luminaires",
    IF(OR('Reported Performance Table'!D1408="Fuel Pump Canopy Luminaires",'Reported Performance Table'!D1408="Sports Lighting"),
     IF('Reported Performance Table'!F1408="Premium","Premium_Sports_and_Fuel_Pump_CCT", "Sports_and_Fuel_Pump_CCT"),
     IF('Reported Performance Table'!F1408="Premium","Premium_Outdoor_CCT","Outdoor_CCT")),
    IF('Reported Performance Table'!F1408="Premium","Premium_CCT","Reported_CCT"))))</f>
        <v/>
      </c>
      <c r="K1408" t="str">
        <f>IF('Reported Performance Table'!D1408="","",IF(J1408="LUNA_CCT",VLOOKUP('Reported Performance Table'!D1408,'Master List'!$B$45:$E$143,4,FALSE),"Reported_BUG"))</f>
        <v/>
      </c>
      <c r="L1408" t="str">
        <f>IF('Reported Performance Table'!D1408="","",IF(AND('Reported Performance Table'!$E1408="Yes",OR('Reported Performance Table'!$D1408='Master List'!$B$45,'Reported Performance Table'!$D1408='Master List'!$B$46,'Reported Performance Table'!$D1408='Master List'!$B$47,'Reported Performance Table'!$D1408='Master List'!$B$49,'Reported Performance Table'!$D1408='Master List'!$B$51,'Reported Performance Table'!$D1408='Master List'!$B$115,'Reported Performance Table'!$D1408='Master List'!$B$118,'Reported Performance Table'!$D1408='Master List'!$B$142)),"LUNA_Dimming","Dimming_Capability_and_Range"))</f>
        <v/>
      </c>
    </row>
    <row r="1409" spans="1:12" x14ac:dyDescent="0.3">
      <c r="A1409" s="49">
        <v>1416</v>
      </c>
      <c r="B1409" s="50"/>
      <c r="D1409" s="21" t="e">
        <f>VLOOKUP('Reported Performance Table'!C1409,'Master List'!$B$22:$C$41,2,FALSE)</f>
        <v>#N/A</v>
      </c>
      <c r="E1409" t="e">
        <f>VLOOKUP('Reported Performance Table'!D1409,'Master List'!$B$45:$C$143,2,FALSE)</f>
        <v>#N/A</v>
      </c>
      <c r="F1409" t="e">
        <f>VLOOKUP('Reported Performance Table'!C1409,'Master List'!$B$22:$D$42,3,FALSE)</f>
        <v>#N/A</v>
      </c>
      <c r="G1409" s="94" t="e">
        <f>VLOOKUP('Reported Performance Table'!B1409,'Master List'!$B$11:$D$19,3,FALSE)</f>
        <v>#N/A</v>
      </c>
      <c r="H1409" t="e">
        <f t="shared" si="21"/>
        <v>#N/A</v>
      </c>
      <c r="I1409" t="e">
        <f>IF(VLOOKUP('Reported Performance Table'!D1409,'Master List'!$B$45:$D$143,3,FALSE)="","No",VLOOKUP('Reported Performance Table'!D1409,'Master List'!$B$45:$D$143,3,FALSE))</f>
        <v>#N/A</v>
      </c>
      <c r="J1409" s="169" t="str">
        <f>IF('Reported Performance Table'!D1409="","",
  IF('Reported Performance Table'!E1409="Yes",
   IF('Reported Performance Table'!F1409="Premium","Premium_LUNA_CCT","LUNA_CCT"),
   IF('Reported Performance Table'!B1409="Outdoor Luminaires",
    IF(OR('Reported Performance Table'!D1409="Fuel Pump Canopy Luminaires",'Reported Performance Table'!D1409="Sports Lighting"),
     IF('Reported Performance Table'!F1409="Premium","Premium_Sports_and_Fuel_Pump_CCT", "Sports_and_Fuel_Pump_CCT"),
     IF('Reported Performance Table'!F1409="Premium","Premium_Outdoor_CCT","Outdoor_CCT")),
    IF('Reported Performance Table'!F1409="Premium","Premium_CCT","Reported_CCT"))))</f>
        <v/>
      </c>
      <c r="K1409" t="str">
        <f>IF('Reported Performance Table'!D1409="","",IF(J1409="LUNA_CCT",VLOOKUP('Reported Performance Table'!D1409,'Master List'!$B$45:$E$143,4,FALSE),"Reported_BUG"))</f>
        <v/>
      </c>
      <c r="L1409" t="str">
        <f>IF('Reported Performance Table'!D1409="","",IF(AND('Reported Performance Table'!$E1409="Yes",OR('Reported Performance Table'!$D1409='Master List'!$B$45,'Reported Performance Table'!$D1409='Master List'!$B$46,'Reported Performance Table'!$D1409='Master List'!$B$47,'Reported Performance Table'!$D1409='Master List'!$B$49,'Reported Performance Table'!$D1409='Master List'!$B$51,'Reported Performance Table'!$D1409='Master List'!$B$115,'Reported Performance Table'!$D1409='Master List'!$B$118,'Reported Performance Table'!$D1409='Master List'!$B$142)),"LUNA_Dimming","Dimming_Capability_and_Range"))</f>
        <v/>
      </c>
    </row>
    <row r="1410" spans="1:12" x14ac:dyDescent="0.3">
      <c r="A1410" s="49">
        <v>1417</v>
      </c>
      <c r="B1410" s="50"/>
      <c r="D1410" s="21" t="e">
        <f>VLOOKUP('Reported Performance Table'!C1410,'Master List'!$B$22:$C$41,2,FALSE)</f>
        <v>#N/A</v>
      </c>
      <c r="E1410" t="e">
        <f>VLOOKUP('Reported Performance Table'!D1410,'Master List'!$B$45:$C$143,2,FALSE)</f>
        <v>#N/A</v>
      </c>
      <c r="F1410" t="e">
        <f>VLOOKUP('Reported Performance Table'!C1410,'Master List'!$B$22:$D$42,3,FALSE)</f>
        <v>#N/A</v>
      </c>
      <c r="G1410" s="94" t="e">
        <f>VLOOKUP('Reported Performance Table'!B1410,'Master List'!$B$11:$D$19,3,FALSE)</f>
        <v>#N/A</v>
      </c>
      <c r="H1410" t="e">
        <f t="shared" si="21"/>
        <v>#N/A</v>
      </c>
      <c r="I1410" t="e">
        <f>IF(VLOOKUP('Reported Performance Table'!D1410,'Master List'!$B$45:$D$143,3,FALSE)="","No",VLOOKUP('Reported Performance Table'!D1410,'Master List'!$B$45:$D$143,3,FALSE))</f>
        <v>#N/A</v>
      </c>
      <c r="J1410" s="169" t="str">
        <f>IF('Reported Performance Table'!D1410="","",
  IF('Reported Performance Table'!E1410="Yes",
   IF('Reported Performance Table'!F1410="Premium","Premium_LUNA_CCT","LUNA_CCT"),
   IF('Reported Performance Table'!B1410="Outdoor Luminaires",
    IF(OR('Reported Performance Table'!D1410="Fuel Pump Canopy Luminaires",'Reported Performance Table'!D1410="Sports Lighting"),
     IF('Reported Performance Table'!F1410="Premium","Premium_Sports_and_Fuel_Pump_CCT", "Sports_and_Fuel_Pump_CCT"),
     IF('Reported Performance Table'!F1410="Premium","Premium_Outdoor_CCT","Outdoor_CCT")),
    IF('Reported Performance Table'!F1410="Premium","Premium_CCT","Reported_CCT"))))</f>
        <v/>
      </c>
      <c r="K1410" t="str">
        <f>IF('Reported Performance Table'!D1410="","",IF(J1410="LUNA_CCT",VLOOKUP('Reported Performance Table'!D1410,'Master List'!$B$45:$E$143,4,FALSE),"Reported_BUG"))</f>
        <v/>
      </c>
      <c r="L1410" t="str">
        <f>IF('Reported Performance Table'!D1410="","",IF(AND('Reported Performance Table'!$E1410="Yes",OR('Reported Performance Table'!$D1410='Master List'!$B$45,'Reported Performance Table'!$D1410='Master List'!$B$46,'Reported Performance Table'!$D1410='Master List'!$B$47,'Reported Performance Table'!$D1410='Master List'!$B$49,'Reported Performance Table'!$D1410='Master List'!$B$51,'Reported Performance Table'!$D1410='Master List'!$B$115,'Reported Performance Table'!$D1410='Master List'!$B$118,'Reported Performance Table'!$D1410='Master List'!$B$142)),"LUNA_Dimming","Dimming_Capability_and_Range"))</f>
        <v/>
      </c>
    </row>
    <row r="1411" spans="1:12" x14ac:dyDescent="0.3">
      <c r="A1411" s="49">
        <v>1418</v>
      </c>
      <c r="B1411" s="50"/>
      <c r="D1411" s="21" t="e">
        <f>VLOOKUP('Reported Performance Table'!C1411,'Master List'!$B$22:$C$41,2,FALSE)</f>
        <v>#N/A</v>
      </c>
      <c r="E1411" t="e">
        <f>VLOOKUP('Reported Performance Table'!D1411,'Master List'!$B$45:$C$143,2,FALSE)</f>
        <v>#N/A</v>
      </c>
      <c r="F1411" t="e">
        <f>VLOOKUP('Reported Performance Table'!C1411,'Master List'!$B$22:$D$42,3,FALSE)</f>
        <v>#N/A</v>
      </c>
      <c r="G1411" s="94" t="e">
        <f>VLOOKUP('Reported Performance Table'!B1411,'Master List'!$B$11:$D$19,3,FALSE)</f>
        <v>#N/A</v>
      </c>
      <c r="H1411" t="e">
        <f t="shared" si="21"/>
        <v>#N/A</v>
      </c>
      <c r="I1411" t="e">
        <f>IF(VLOOKUP('Reported Performance Table'!D1411,'Master List'!$B$45:$D$143,3,FALSE)="","No",VLOOKUP('Reported Performance Table'!D1411,'Master List'!$B$45:$D$143,3,FALSE))</f>
        <v>#N/A</v>
      </c>
      <c r="J1411" s="169" t="str">
        <f>IF('Reported Performance Table'!D1411="","",
  IF('Reported Performance Table'!E1411="Yes",
   IF('Reported Performance Table'!F1411="Premium","Premium_LUNA_CCT","LUNA_CCT"),
   IF('Reported Performance Table'!B1411="Outdoor Luminaires",
    IF(OR('Reported Performance Table'!D1411="Fuel Pump Canopy Luminaires",'Reported Performance Table'!D1411="Sports Lighting"),
     IF('Reported Performance Table'!F1411="Premium","Premium_Sports_and_Fuel_Pump_CCT", "Sports_and_Fuel_Pump_CCT"),
     IF('Reported Performance Table'!F1411="Premium","Premium_Outdoor_CCT","Outdoor_CCT")),
    IF('Reported Performance Table'!F1411="Premium","Premium_CCT","Reported_CCT"))))</f>
        <v/>
      </c>
      <c r="K1411" t="str">
        <f>IF('Reported Performance Table'!D1411="","",IF(J1411="LUNA_CCT",VLOOKUP('Reported Performance Table'!D1411,'Master List'!$B$45:$E$143,4,FALSE),"Reported_BUG"))</f>
        <v/>
      </c>
      <c r="L1411" t="str">
        <f>IF('Reported Performance Table'!D1411="","",IF(AND('Reported Performance Table'!$E1411="Yes",OR('Reported Performance Table'!$D1411='Master List'!$B$45,'Reported Performance Table'!$D1411='Master List'!$B$46,'Reported Performance Table'!$D1411='Master List'!$B$47,'Reported Performance Table'!$D1411='Master List'!$B$49,'Reported Performance Table'!$D1411='Master List'!$B$51,'Reported Performance Table'!$D1411='Master List'!$B$115,'Reported Performance Table'!$D1411='Master List'!$B$118,'Reported Performance Table'!$D1411='Master List'!$B$142)),"LUNA_Dimming","Dimming_Capability_and_Range"))</f>
        <v/>
      </c>
    </row>
    <row r="1412" spans="1:12" x14ac:dyDescent="0.3">
      <c r="A1412" s="49">
        <v>1419</v>
      </c>
      <c r="B1412" s="50"/>
      <c r="D1412" s="21" t="e">
        <f>VLOOKUP('Reported Performance Table'!C1412,'Master List'!$B$22:$C$41,2,FALSE)</f>
        <v>#N/A</v>
      </c>
      <c r="E1412" t="e">
        <f>VLOOKUP('Reported Performance Table'!D1412,'Master List'!$B$45:$C$143,2,FALSE)</f>
        <v>#N/A</v>
      </c>
      <c r="F1412" t="e">
        <f>VLOOKUP('Reported Performance Table'!C1412,'Master List'!$B$22:$D$42,3,FALSE)</f>
        <v>#N/A</v>
      </c>
      <c r="G1412" s="94" t="e">
        <f>VLOOKUP('Reported Performance Table'!B1412,'Master List'!$B$11:$D$19,3,FALSE)</f>
        <v>#N/A</v>
      </c>
      <c r="H1412" t="e">
        <f t="shared" si="21"/>
        <v>#N/A</v>
      </c>
      <c r="I1412" t="e">
        <f>IF(VLOOKUP('Reported Performance Table'!D1412,'Master List'!$B$45:$D$143,3,FALSE)="","No",VLOOKUP('Reported Performance Table'!D1412,'Master List'!$B$45:$D$143,3,FALSE))</f>
        <v>#N/A</v>
      </c>
      <c r="J1412" s="169" t="str">
        <f>IF('Reported Performance Table'!D1412="","",
  IF('Reported Performance Table'!E1412="Yes",
   IF('Reported Performance Table'!F1412="Premium","Premium_LUNA_CCT","LUNA_CCT"),
   IF('Reported Performance Table'!B1412="Outdoor Luminaires",
    IF(OR('Reported Performance Table'!D1412="Fuel Pump Canopy Luminaires",'Reported Performance Table'!D1412="Sports Lighting"),
     IF('Reported Performance Table'!F1412="Premium","Premium_Sports_and_Fuel_Pump_CCT", "Sports_and_Fuel_Pump_CCT"),
     IF('Reported Performance Table'!F1412="Premium","Premium_Outdoor_CCT","Outdoor_CCT")),
    IF('Reported Performance Table'!F1412="Premium","Premium_CCT","Reported_CCT"))))</f>
        <v/>
      </c>
      <c r="K1412" t="str">
        <f>IF('Reported Performance Table'!D1412="","",IF(J1412="LUNA_CCT",VLOOKUP('Reported Performance Table'!D1412,'Master List'!$B$45:$E$143,4,FALSE),"Reported_BUG"))</f>
        <v/>
      </c>
      <c r="L1412" t="str">
        <f>IF('Reported Performance Table'!D1412="","",IF(AND('Reported Performance Table'!$E1412="Yes",OR('Reported Performance Table'!$D1412='Master List'!$B$45,'Reported Performance Table'!$D1412='Master List'!$B$46,'Reported Performance Table'!$D1412='Master List'!$B$47,'Reported Performance Table'!$D1412='Master List'!$B$49,'Reported Performance Table'!$D1412='Master List'!$B$51,'Reported Performance Table'!$D1412='Master List'!$B$115,'Reported Performance Table'!$D1412='Master List'!$B$118,'Reported Performance Table'!$D1412='Master List'!$B$142)),"LUNA_Dimming","Dimming_Capability_and_Range"))</f>
        <v/>
      </c>
    </row>
    <row r="1413" spans="1:12" x14ac:dyDescent="0.3">
      <c r="A1413" s="49">
        <v>1420</v>
      </c>
      <c r="B1413" s="50"/>
      <c r="D1413" s="21" t="e">
        <f>VLOOKUP('Reported Performance Table'!C1413,'Master List'!$B$22:$C$41,2,FALSE)</f>
        <v>#N/A</v>
      </c>
      <c r="E1413" t="e">
        <f>VLOOKUP('Reported Performance Table'!D1413,'Master List'!$B$45:$C$143,2,FALSE)</f>
        <v>#N/A</v>
      </c>
      <c r="F1413" t="e">
        <f>VLOOKUP('Reported Performance Table'!C1413,'Master List'!$B$22:$D$42,3,FALSE)</f>
        <v>#N/A</v>
      </c>
      <c r="G1413" s="94" t="e">
        <f>VLOOKUP('Reported Performance Table'!B1413,'Master List'!$B$11:$D$19,3,FALSE)</f>
        <v>#N/A</v>
      </c>
      <c r="H1413" t="e">
        <f t="shared" si="21"/>
        <v>#N/A</v>
      </c>
      <c r="I1413" t="e">
        <f>IF(VLOOKUP('Reported Performance Table'!D1413,'Master List'!$B$45:$D$143,3,FALSE)="","No",VLOOKUP('Reported Performance Table'!D1413,'Master List'!$B$45:$D$143,3,FALSE))</f>
        <v>#N/A</v>
      </c>
      <c r="J1413" s="169" t="str">
        <f>IF('Reported Performance Table'!D1413="","",
  IF('Reported Performance Table'!E1413="Yes",
   IF('Reported Performance Table'!F1413="Premium","Premium_LUNA_CCT","LUNA_CCT"),
   IF('Reported Performance Table'!B1413="Outdoor Luminaires",
    IF(OR('Reported Performance Table'!D1413="Fuel Pump Canopy Luminaires",'Reported Performance Table'!D1413="Sports Lighting"),
     IF('Reported Performance Table'!F1413="Premium","Premium_Sports_and_Fuel_Pump_CCT", "Sports_and_Fuel_Pump_CCT"),
     IF('Reported Performance Table'!F1413="Premium","Premium_Outdoor_CCT","Outdoor_CCT")),
    IF('Reported Performance Table'!F1413="Premium","Premium_CCT","Reported_CCT"))))</f>
        <v/>
      </c>
      <c r="K1413" t="str">
        <f>IF('Reported Performance Table'!D1413="","",IF(J1413="LUNA_CCT",VLOOKUP('Reported Performance Table'!D1413,'Master List'!$B$45:$E$143,4,FALSE),"Reported_BUG"))</f>
        <v/>
      </c>
      <c r="L1413" t="str">
        <f>IF('Reported Performance Table'!D1413="","",IF(AND('Reported Performance Table'!$E1413="Yes",OR('Reported Performance Table'!$D1413='Master List'!$B$45,'Reported Performance Table'!$D1413='Master List'!$B$46,'Reported Performance Table'!$D1413='Master List'!$B$47,'Reported Performance Table'!$D1413='Master List'!$B$49,'Reported Performance Table'!$D1413='Master List'!$B$51,'Reported Performance Table'!$D1413='Master List'!$B$115,'Reported Performance Table'!$D1413='Master List'!$B$118,'Reported Performance Table'!$D1413='Master List'!$B$142)),"LUNA_Dimming","Dimming_Capability_and_Range"))</f>
        <v/>
      </c>
    </row>
    <row r="1414" spans="1:12" x14ac:dyDescent="0.3">
      <c r="A1414" s="49">
        <v>1421</v>
      </c>
      <c r="B1414" s="50"/>
      <c r="D1414" s="21" t="e">
        <f>VLOOKUP('Reported Performance Table'!C1414,'Master List'!$B$22:$C$41,2,FALSE)</f>
        <v>#N/A</v>
      </c>
      <c r="E1414" t="e">
        <f>VLOOKUP('Reported Performance Table'!D1414,'Master List'!$B$45:$C$143,2,FALSE)</f>
        <v>#N/A</v>
      </c>
      <c r="F1414" t="e">
        <f>VLOOKUP('Reported Performance Table'!C1414,'Master List'!$B$22:$D$42,3,FALSE)</f>
        <v>#N/A</v>
      </c>
      <c r="G1414" s="94" t="e">
        <f>VLOOKUP('Reported Performance Table'!B1414,'Master List'!$B$11:$D$19,3,FALSE)</f>
        <v>#N/A</v>
      </c>
      <c r="H1414" t="e">
        <f t="shared" si="21"/>
        <v>#N/A</v>
      </c>
      <c r="I1414" t="e">
        <f>IF(VLOOKUP('Reported Performance Table'!D1414,'Master List'!$B$45:$D$143,3,FALSE)="","No",VLOOKUP('Reported Performance Table'!D1414,'Master List'!$B$45:$D$143,3,FALSE))</f>
        <v>#N/A</v>
      </c>
      <c r="J1414" s="169" t="str">
        <f>IF('Reported Performance Table'!D1414="","",
  IF('Reported Performance Table'!E1414="Yes",
   IF('Reported Performance Table'!F1414="Premium","Premium_LUNA_CCT","LUNA_CCT"),
   IF('Reported Performance Table'!B1414="Outdoor Luminaires",
    IF(OR('Reported Performance Table'!D1414="Fuel Pump Canopy Luminaires",'Reported Performance Table'!D1414="Sports Lighting"),
     IF('Reported Performance Table'!F1414="Premium","Premium_Sports_and_Fuel_Pump_CCT", "Sports_and_Fuel_Pump_CCT"),
     IF('Reported Performance Table'!F1414="Premium","Premium_Outdoor_CCT","Outdoor_CCT")),
    IF('Reported Performance Table'!F1414="Premium","Premium_CCT","Reported_CCT"))))</f>
        <v/>
      </c>
      <c r="K1414" t="str">
        <f>IF('Reported Performance Table'!D1414="","",IF(J1414="LUNA_CCT",VLOOKUP('Reported Performance Table'!D1414,'Master List'!$B$45:$E$143,4,FALSE),"Reported_BUG"))</f>
        <v/>
      </c>
      <c r="L1414" t="str">
        <f>IF('Reported Performance Table'!D1414="","",IF(AND('Reported Performance Table'!$E1414="Yes",OR('Reported Performance Table'!$D1414='Master List'!$B$45,'Reported Performance Table'!$D1414='Master List'!$B$46,'Reported Performance Table'!$D1414='Master List'!$B$47,'Reported Performance Table'!$D1414='Master List'!$B$49,'Reported Performance Table'!$D1414='Master List'!$B$51,'Reported Performance Table'!$D1414='Master List'!$B$115,'Reported Performance Table'!$D1414='Master List'!$B$118,'Reported Performance Table'!$D1414='Master List'!$B$142)),"LUNA_Dimming","Dimming_Capability_and_Range"))</f>
        <v/>
      </c>
    </row>
    <row r="1415" spans="1:12" x14ac:dyDescent="0.3">
      <c r="A1415" s="49">
        <v>1422</v>
      </c>
      <c r="B1415" s="50"/>
      <c r="D1415" s="21" t="e">
        <f>VLOOKUP('Reported Performance Table'!C1415,'Master List'!$B$22:$C$41,2,FALSE)</f>
        <v>#N/A</v>
      </c>
      <c r="E1415" t="e">
        <f>VLOOKUP('Reported Performance Table'!D1415,'Master List'!$B$45:$C$143,2,FALSE)</f>
        <v>#N/A</v>
      </c>
      <c r="F1415" t="e">
        <f>VLOOKUP('Reported Performance Table'!C1415,'Master List'!$B$22:$D$42,3,FALSE)</f>
        <v>#N/A</v>
      </c>
      <c r="G1415" s="94" t="e">
        <f>VLOOKUP('Reported Performance Table'!B1415,'Master List'!$B$11:$D$19,3,FALSE)</f>
        <v>#N/A</v>
      </c>
      <c r="H1415" t="e">
        <f t="shared" si="21"/>
        <v>#N/A</v>
      </c>
      <c r="I1415" t="e">
        <f>IF(VLOOKUP('Reported Performance Table'!D1415,'Master List'!$B$45:$D$143,3,FALSE)="","No",VLOOKUP('Reported Performance Table'!D1415,'Master List'!$B$45:$D$143,3,FALSE))</f>
        <v>#N/A</v>
      </c>
      <c r="J1415" s="169" t="str">
        <f>IF('Reported Performance Table'!D1415="","",
  IF('Reported Performance Table'!E1415="Yes",
   IF('Reported Performance Table'!F1415="Premium","Premium_LUNA_CCT","LUNA_CCT"),
   IF('Reported Performance Table'!B1415="Outdoor Luminaires",
    IF(OR('Reported Performance Table'!D1415="Fuel Pump Canopy Luminaires",'Reported Performance Table'!D1415="Sports Lighting"),
     IF('Reported Performance Table'!F1415="Premium","Premium_Sports_and_Fuel_Pump_CCT", "Sports_and_Fuel_Pump_CCT"),
     IF('Reported Performance Table'!F1415="Premium","Premium_Outdoor_CCT","Outdoor_CCT")),
    IF('Reported Performance Table'!F1415="Premium","Premium_CCT","Reported_CCT"))))</f>
        <v/>
      </c>
      <c r="K1415" t="str">
        <f>IF('Reported Performance Table'!D1415="","",IF(J1415="LUNA_CCT",VLOOKUP('Reported Performance Table'!D1415,'Master List'!$B$45:$E$143,4,FALSE),"Reported_BUG"))</f>
        <v/>
      </c>
      <c r="L1415" t="str">
        <f>IF('Reported Performance Table'!D1415="","",IF(AND('Reported Performance Table'!$E1415="Yes",OR('Reported Performance Table'!$D1415='Master List'!$B$45,'Reported Performance Table'!$D1415='Master List'!$B$46,'Reported Performance Table'!$D1415='Master List'!$B$47,'Reported Performance Table'!$D1415='Master List'!$B$49,'Reported Performance Table'!$D1415='Master List'!$B$51,'Reported Performance Table'!$D1415='Master List'!$B$115,'Reported Performance Table'!$D1415='Master List'!$B$118,'Reported Performance Table'!$D1415='Master List'!$B$142)),"LUNA_Dimming","Dimming_Capability_and_Range"))</f>
        <v/>
      </c>
    </row>
    <row r="1416" spans="1:12" x14ac:dyDescent="0.3">
      <c r="A1416" s="49">
        <v>1423</v>
      </c>
      <c r="B1416" s="50"/>
      <c r="D1416" s="21" t="e">
        <f>VLOOKUP('Reported Performance Table'!C1416,'Master List'!$B$22:$C$41,2,FALSE)</f>
        <v>#N/A</v>
      </c>
      <c r="E1416" t="e">
        <f>VLOOKUP('Reported Performance Table'!D1416,'Master List'!$B$45:$C$143,2,FALSE)</f>
        <v>#N/A</v>
      </c>
      <c r="F1416" t="e">
        <f>VLOOKUP('Reported Performance Table'!C1416,'Master List'!$B$22:$D$42,3,FALSE)</f>
        <v>#N/A</v>
      </c>
      <c r="G1416" s="94" t="e">
        <f>VLOOKUP('Reported Performance Table'!B1416,'Master List'!$B$11:$D$19,3,FALSE)</f>
        <v>#N/A</v>
      </c>
      <c r="H1416" t="e">
        <f t="shared" si="21"/>
        <v>#N/A</v>
      </c>
      <c r="I1416" t="e">
        <f>IF(VLOOKUP('Reported Performance Table'!D1416,'Master List'!$B$45:$D$143,3,FALSE)="","No",VLOOKUP('Reported Performance Table'!D1416,'Master List'!$B$45:$D$143,3,FALSE))</f>
        <v>#N/A</v>
      </c>
      <c r="J1416" s="169" t="str">
        <f>IF('Reported Performance Table'!D1416="","",
  IF('Reported Performance Table'!E1416="Yes",
   IF('Reported Performance Table'!F1416="Premium","Premium_LUNA_CCT","LUNA_CCT"),
   IF('Reported Performance Table'!B1416="Outdoor Luminaires",
    IF(OR('Reported Performance Table'!D1416="Fuel Pump Canopy Luminaires",'Reported Performance Table'!D1416="Sports Lighting"),
     IF('Reported Performance Table'!F1416="Premium","Premium_Sports_and_Fuel_Pump_CCT", "Sports_and_Fuel_Pump_CCT"),
     IF('Reported Performance Table'!F1416="Premium","Premium_Outdoor_CCT","Outdoor_CCT")),
    IF('Reported Performance Table'!F1416="Premium","Premium_CCT","Reported_CCT"))))</f>
        <v/>
      </c>
      <c r="K1416" t="str">
        <f>IF('Reported Performance Table'!D1416="","",IF(J1416="LUNA_CCT",VLOOKUP('Reported Performance Table'!D1416,'Master List'!$B$45:$E$143,4,FALSE),"Reported_BUG"))</f>
        <v/>
      </c>
      <c r="L1416" t="str">
        <f>IF('Reported Performance Table'!D1416="","",IF(AND('Reported Performance Table'!$E1416="Yes",OR('Reported Performance Table'!$D1416='Master List'!$B$45,'Reported Performance Table'!$D1416='Master List'!$B$46,'Reported Performance Table'!$D1416='Master List'!$B$47,'Reported Performance Table'!$D1416='Master List'!$B$49,'Reported Performance Table'!$D1416='Master List'!$B$51,'Reported Performance Table'!$D1416='Master List'!$B$115,'Reported Performance Table'!$D1416='Master List'!$B$118,'Reported Performance Table'!$D1416='Master List'!$B$142)),"LUNA_Dimming","Dimming_Capability_and_Range"))</f>
        <v/>
      </c>
    </row>
    <row r="1417" spans="1:12" x14ac:dyDescent="0.3">
      <c r="A1417" s="49">
        <v>1424</v>
      </c>
      <c r="B1417" s="50"/>
      <c r="D1417" s="21" t="e">
        <f>VLOOKUP('Reported Performance Table'!C1417,'Master List'!$B$22:$C$41,2,FALSE)</f>
        <v>#N/A</v>
      </c>
      <c r="E1417" t="e">
        <f>VLOOKUP('Reported Performance Table'!D1417,'Master List'!$B$45:$C$143,2,FALSE)</f>
        <v>#N/A</v>
      </c>
      <c r="F1417" t="e">
        <f>VLOOKUP('Reported Performance Table'!C1417,'Master List'!$B$22:$D$42,3,FALSE)</f>
        <v>#N/A</v>
      </c>
      <c r="G1417" s="94" t="e">
        <f>VLOOKUP('Reported Performance Table'!B1417,'Master List'!$B$11:$D$19,3,FALSE)</f>
        <v>#N/A</v>
      </c>
      <c r="H1417" t="e">
        <f t="shared" si="21"/>
        <v>#N/A</v>
      </c>
      <c r="I1417" t="e">
        <f>IF(VLOOKUP('Reported Performance Table'!D1417,'Master List'!$B$45:$D$143,3,FALSE)="","No",VLOOKUP('Reported Performance Table'!D1417,'Master List'!$B$45:$D$143,3,FALSE))</f>
        <v>#N/A</v>
      </c>
      <c r="J1417" s="169" t="str">
        <f>IF('Reported Performance Table'!D1417="","",
  IF('Reported Performance Table'!E1417="Yes",
   IF('Reported Performance Table'!F1417="Premium","Premium_LUNA_CCT","LUNA_CCT"),
   IF('Reported Performance Table'!B1417="Outdoor Luminaires",
    IF(OR('Reported Performance Table'!D1417="Fuel Pump Canopy Luminaires",'Reported Performance Table'!D1417="Sports Lighting"),
     IF('Reported Performance Table'!F1417="Premium","Premium_Sports_and_Fuel_Pump_CCT", "Sports_and_Fuel_Pump_CCT"),
     IF('Reported Performance Table'!F1417="Premium","Premium_Outdoor_CCT","Outdoor_CCT")),
    IF('Reported Performance Table'!F1417="Premium","Premium_CCT","Reported_CCT"))))</f>
        <v/>
      </c>
      <c r="K1417" t="str">
        <f>IF('Reported Performance Table'!D1417="","",IF(J1417="LUNA_CCT",VLOOKUP('Reported Performance Table'!D1417,'Master List'!$B$45:$E$143,4,FALSE),"Reported_BUG"))</f>
        <v/>
      </c>
      <c r="L1417" t="str">
        <f>IF('Reported Performance Table'!D1417="","",IF(AND('Reported Performance Table'!$E1417="Yes",OR('Reported Performance Table'!$D1417='Master List'!$B$45,'Reported Performance Table'!$D1417='Master List'!$B$46,'Reported Performance Table'!$D1417='Master List'!$B$47,'Reported Performance Table'!$D1417='Master List'!$B$49,'Reported Performance Table'!$D1417='Master List'!$B$51,'Reported Performance Table'!$D1417='Master List'!$B$115,'Reported Performance Table'!$D1417='Master List'!$B$118,'Reported Performance Table'!$D1417='Master List'!$B$142)),"LUNA_Dimming","Dimming_Capability_and_Range"))</f>
        <v/>
      </c>
    </row>
    <row r="1418" spans="1:12" x14ac:dyDescent="0.3">
      <c r="A1418" s="49">
        <v>1425</v>
      </c>
      <c r="B1418" s="50"/>
      <c r="D1418" s="21" t="e">
        <f>VLOOKUP('Reported Performance Table'!C1418,'Master List'!$B$22:$C$41,2,FALSE)</f>
        <v>#N/A</v>
      </c>
      <c r="E1418" t="e">
        <f>VLOOKUP('Reported Performance Table'!D1418,'Master List'!$B$45:$C$143,2,FALSE)</f>
        <v>#N/A</v>
      </c>
      <c r="F1418" t="e">
        <f>VLOOKUP('Reported Performance Table'!C1418,'Master List'!$B$22:$D$42,3,FALSE)</f>
        <v>#N/A</v>
      </c>
      <c r="G1418" s="94" t="e">
        <f>VLOOKUP('Reported Performance Table'!B1418,'Master List'!$B$11:$D$19,3,FALSE)</f>
        <v>#N/A</v>
      </c>
      <c r="H1418" t="e">
        <f t="shared" si="21"/>
        <v>#N/A</v>
      </c>
      <c r="I1418" t="e">
        <f>IF(VLOOKUP('Reported Performance Table'!D1418,'Master List'!$B$45:$D$143,3,FALSE)="","No",VLOOKUP('Reported Performance Table'!D1418,'Master List'!$B$45:$D$143,3,FALSE))</f>
        <v>#N/A</v>
      </c>
      <c r="J1418" s="169" t="str">
        <f>IF('Reported Performance Table'!D1418="","",
  IF('Reported Performance Table'!E1418="Yes",
   IF('Reported Performance Table'!F1418="Premium","Premium_LUNA_CCT","LUNA_CCT"),
   IF('Reported Performance Table'!B1418="Outdoor Luminaires",
    IF(OR('Reported Performance Table'!D1418="Fuel Pump Canopy Luminaires",'Reported Performance Table'!D1418="Sports Lighting"),
     IF('Reported Performance Table'!F1418="Premium","Premium_Sports_and_Fuel_Pump_CCT", "Sports_and_Fuel_Pump_CCT"),
     IF('Reported Performance Table'!F1418="Premium","Premium_Outdoor_CCT","Outdoor_CCT")),
    IF('Reported Performance Table'!F1418="Premium","Premium_CCT","Reported_CCT"))))</f>
        <v/>
      </c>
      <c r="K1418" t="str">
        <f>IF('Reported Performance Table'!D1418="","",IF(J1418="LUNA_CCT",VLOOKUP('Reported Performance Table'!D1418,'Master List'!$B$45:$E$143,4,FALSE),"Reported_BUG"))</f>
        <v/>
      </c>
      <c r="L1418" t="str">
        <f>IF('Reported Performance Table'!D1418="","",IF(AND('Reported Performance Table'!$E1418="Yes",OR('Reported Performance Table'!$D1418='Master List'!$B$45,'Reported Performance Table'!$D1418='Master List'!$B$46,'Reported Performance Table'!$D1418='Master List'!$B$47,'Reported Performance Table'!$D1418='Master List'!$B$49,'Reported Performance Table'!$D1418='Master List'!$B$51,'Reported Performance Table'!$D1418='Master List'!$B$115,'Reported Performance Table'!$D1418='Master List'!$B$118,'Reported Performance Table'!$D1418='Master List'!$B$142)),"LUNA_Dimming","Dimming_Capability_and_Range"))</f>
        <v/>
      </c>
    </row>
    <row r="1419" spans="1:12" x14ac:dyDescent="0.3">
      <c r="A1419" s="49">
        <v>1426</v>
      </c>
      <c r="B1419" s="50"/>
      <c r="D1419" s="21" t="e">
        <f>VLOOKUP('Reported Performance Table'!C1419,'Master List'!$B$22:$C$41,2,FALSE)</f>
        <v>#N/A</v>
      </c>
      <c r="E1419" t="e">
        <f>VLOOKUP('Reported Performance Table'!D1419,'Master List'!$B$45:$C$143,2,FALSE)</f>
        <v>#N/A</v>
      </c>
      <c r="F1419" t="e">
        <f>VLOOKUP('Reported Performance Table'!C1419,'Master List'!$B$22:$D$42,3,FALSE)</f>
        <v>#N/A</v>
      </c>
      <c r="G1419" s="94" t="e">
        <f>VLOOKUP('Reported Performance Table'!B1419,'Master List'!$B$11:$D$19,3,FALSE)</f>
        <v>#N/A</v>
      </c>
      <c r="H1419" t="e">
        <f t="shared" ref="H1419:H1482" si="22">CONCATENATE(F1419,G1419)</f>
        <v>#N/A</v>
      </c>
      <c r="I1419" t="e">
        <f>IF(VLOOKUP('Reported Performance Table'!D1419,'Master List'!$B$45:$D$143,3,FALSE)="","No",VLOOKUP('Reported Performance Table'!D1419,'Master List'!$B$45:$D$143,3,FALSE))</f>
        <v>#N/A</v>
      </c>
      <c r="J1419" s="169" t="str">
        <f>IF('Reported Performance Table'!D1419="","",
  IF('Reported Performance Table'!E1419="Yes",
   IF('Reported Performance Table'!F1419="Premium","Premium_LUNA_CCT","LUNA_CCT"),
   IF('Reported Performance Table'!B1419="Outdoor Luminaires",
    IF(OR('Reported Performance Table'!D1419="Fuel Pump Canopy Luminaires",'Reported Performance Table'!D1419="Sports Lighting"),
     IF('Reported Performance Table'!F1419="Premium","Premium_Sports_and_Fuel_Pump_CCT", "Sports_and_Fuel_Pump_CCT"),
     IF('Reported Performance Table'!F1419="Premium","Premium_Outdoor_CCT","Outdoor_CCT")),
    IF('Reported Performance Table'!F1419="Premium","Premium_CCT","Reported_CCT"))))</f>
        <v/>
      </c>
      <c r="K1419" t="str">
        <f>IF('Reported Performance Table'!D1419="","",IF(J1419="LUNA_CCT",VLOOKUP('Reported Performance Table'!D1419,'Master List'!$B$45:$E$143,4,FALSE),"Reported_BUG"))</f>
        <v/>
      </c>
      <c r="L1419" t="str">
        <f>IF('Reported Performance Table'!D1419="","",IF(AND('Reported Performance Table'!$E1419="Yes",OR('Reported Performance Table'!$D1419='Master List'!$B$45,'Reported Performance Table'!$D1419='Master List'!$B$46,'Reported Performance Table'!$D1419='Master List'!$B$47,'Reported Performance Table'!$D1419='Master List'!$B$49,'Reported Performance Table'!$D1419='Master List'!$B$51,'Reported Performance Table'!$D1419='Master List'!$B$115,'Reported Performance Table'!$D1419='Master List'!$B$118,'Reported Performance Table'!$D1419='Master List'!$B$142)),"LUNA_Dimming","Dimming_Capability_and_Range"))</f>
        <v/>
      </c>
    </row>
    <row r="1420" spans="1:12" x14ac:dyDescent="0.3">
      <c r="A1420" s="49">
        <v>1427</v>
      </c>
      <c r="B1420" s="50"/>
      <c r="D1420" s="21" t="e">
        <f>VLOOKUP('Reported Performance Table'!C1420,'Master List'!$B$22:$C$41,2,FALSE)</f>
        <v>#N/A</v>
      </c>
      <c r="E1420" t="e">
        <f>VLOOKUP('Reported Performance Table'!D1420,'Master List'!$B$45:$C$143,2,FALSE)</f>
        <v>#N/A</v>
      </c>
      <c r="F1420" t="e">
        <f>VLOOKUP('Reported Performance Table'!C1420,'Master List'!$B$22:$D$42,3,FALSE)</f>
        <v>#N/A</v>
      </c>
      <c r="G1420" s="94" t="e">
        <f>VLOOKUP('Reported Performance Table'!B1420,'Master List'!$B$11:$D$19,3,FALSE)</f>
        <v>#N/A</v>
      </c>
      <c r="H1420" t="e">
        <f t="shared" si="22"/>
        <v>#N/A</v>
      </c>
      <c r="I1420" t="e">
        <f>IF(VLOOKUP('Reported Performance Table'!D1420,'Master List'!$B$45:$D$143,3,FALSE)="","No",VLOOKUP('Reported Performance Table'!D1420,'Master List'!$B$45:$D$143,3,FALSE))</f>
        <v>#N/A</v>
      </c>
      <c r="J1420" s="169" t="str">
        <f>IF('Reported Performance Table'!D1420="","",
  IF('Reported Performance Table'!E1420="Yes",
   IF('Reported Performance Table'!F1420="Premium","Premium_LUNA_CCT","LUNA_CCT"),
   IF('Reported Performance Table'!B1420="Outdoor Luminaires",
    IF(OR('Reported Performance Table'!D1420="Fuel Pump Canopy Luminaires",'Reported Performance Table'!D1420="Sports Lighting"),
     IF('Reported Performance Table'!F1420="Premium","Premium_Sports_and_Fuel_Pump_CCT", "Sports_and_Fuel_Pump_CCT"),
     IF('Reported Performance Table'!F1420="Premium","Premium_Outdoor_CCT","Outdoor_CCT")),
    IF('Reported Performance Table'!F1420="Premium","Premium_CCT","Reported_CCT"))))</f>
        <v/>
      </c>
      <c r="K1420" t="str">
        <f>IF('Reported Performance Table'!D1420="","",IF(J1420="LUNA_CCT",VLOOKUP('Reported Performance Table'!D1420,'Master List'!$B$45:$E$143,4,FALSE),"Reported_BUG"))</f>
        <v/>
      </c>
      <c r="L1420" t="str">
        <f>IF('Reported Performance Table'!D1420="","",IF(AND('Reported Performance Table'!$E1420="Yes",OR('Reported Performance Table'!$D1420='Master List'!$B$45,'Reported Performance Table'!$D1420='Master List'!$B$46,'Reported Performance Table'!$D1420='Master List'!$B$47,'Reported Performance Table'!$D1420='Master List'!$B$49,'Reported Performance Table'!$D1420='Master List'!$B$51,'Reported Performance Table'!$D1420='Master List'!$B$115,'Reported Performance Table'!$D1420='Master List'!$B$118,'Reported Performance Table'!$D1420='Master List'!$B$142)),"LUNA_Dimming","Dimming_Capability_and_Range"))</f>
        <v/>
      </c>
    </row>
    <row r="1421" spans="1:12" x14ac:dyDescent="0.3">
      <c r="A1421" s="49">
        <v>1428</v>
      </c>
      <c r="B1421" s="50"/>
      <c r="D1421" s="21" t="e">
        <f>VLOOKUP('Reported Performance Table'!C1421,'Master List'!$B$22:$C$41,2,FALSE)</f>
        <v>#N/A</v>
      </c>
      <c r="E1421" t="e">
        <f>VLOOKUP('Reported Performance Table'!D1421,'Master List'!$B$45:$C$143,2,FALSE)</f>
        <v>#N/A</v>
      </c>
      <c r="F1421" t="e">
        <f>VLOOKUP('Reported Performance Table'!C1421,'Master List'!$B$22:$D$42,3,FALSE)</f>
        <v>#N/A</v>
      </c>
      <c r="G1421" s="94" t="e">
        <f>VLOOKUP('Reported Performance Table'!B1421,'Master List'!$B$11:$D$19,3,FALSE)</f>
        <v>#N/A</v>
      </c>
      <c r="H1421" t="e">
        <f t="shared" si="22"/>
        <v>#N/A</v>
      </c>
      <c r="I1421" t="e">
        <f>IF(VLOOKUP('Reported Performance Table'!D1421,'Master List'!$B$45:$D$143,3,FALSE)="","No",VLOOKUP('Reported Performance Table'!D1421,'Master List'!$B$45:$D$143,3,FALSE))</f>
        <v>#N/A</v>
      </c>
      <c r="J1421" s="169" t="str">
        <f>IF('Reported Performance Table'!D1421="","",
  IF('Reported Performance Table'!E1421="Yes",
   IF('Reported Performance Table'!F1421="Premium","Premium_LUNA_CCT","LUNA_CCT"),
   IF('Reported Performance Table'!B1421="Outdoor Luminaires",
    IF(OR('Reported Performance Table'!D1421="Fuel Pump Canopy Luminaires",'Reported Performance Table'!D1421="Sports Lighting"),
     IF('Reported Performance Table'!F1421="Premium","Premium_Sports_and_Fuel_Pump_CCT", "Sports_and_Fuel_Pump_CCT"),
     IF('Reported Performance Table'!F1421="Premium","Premium_Outdoor_CCT","Outdoor_CCT")),
    IF('Reported Performance Table'!F1421="Premium","Premium_CCT","Reported_CCT"))))</f>
        <v/>
      </c>
      <c r="K1421" t="str">
        <f>IF('Reported Performance Table'!D1421="","",IF(J1421="LUNA_CCT",VLOOKUP('Reported Performance Table'!D1421,'Master List'!$B$45:$E$143,4,FALSE),"Reported_BUG"))</f>
        <v/>
      </c>
      <c r="L1421" t="str">
        <f>IF('Reported Performance Table'!D1421="","",IF(AND('Reported Performance Table'!$E1421="Yes",OR('Reported Performance Table'!$D1421='Master List'!$B$45,'Reported Performance Table'!$D1421='Master List'!$B$46,'Reported Performance Table'!$D1421='Master List'!$B$47,'Reported Performance Table'!$D1421='Master List'!$B$49,'Reported Performance Table'!$D1421='Master List'!$B$51,'Reported Performance Table'!$D1421='Master List'!$B$115,'Reported Performance Table'!$D1421='Master List'!$B$118,'Reported Performance Table'!$D1421='Master List'!$B$142)),"LUNA_Dimming","Dimming_Capability_and_Range"))</f>
        <v/>
      </c>
    </row>
    <row r="1422" spans="1:12" x14ac:dyDescent="0.3">
      <c r="A1422" s="49">
        <v>1429</v>
      </c>
      <c r="B1422" s="50"/>
      <c r="D1422" s="21" t="e">
        <f>VLOOKUP('Reported Performance Table'!C1422,'Master List'!$B$22:$C$41,2,FALSE)</f>
        <v>#N/A</v>
      </c>
      <c r="E1422" t="e">
        <f>VLOOKUP('Reported Performance Table'!D1422,'Master List'!$B$45:$C$143,2,FALSE)</f>
        <v>#N/A</v>
      </c>
      <c r="F1422" t="e">
        <f>VLOOKUP('Reported Performance Table'!C1422,'Master List'!$B$22:$D$42,3,FALSE)</f>
        <v>#N/A</v>
      </c>
      <c r="G1422" s="94" t="e">
        <f>VLOOKUP('Reported Performance Table'!B1422,'Master List'!$B$11:$D$19,3,FALSE)</f>
        <v>#N/A</v>
      </c>
      <c r="H1422" t="e">
        <f t="shared" si="22"/>
        <v>#N/A</v>
      </c>
      <c r="I1422" t="e">
        <f>IF(VLOOKUP('Reported Performance Table'!D1422,'Master List'!$B$45:$D$143,3,FALSE)="","No",VLOOKUP('Reported Performance Table'!D1422,'Master List'!$B$45:$D$143,3,FALSE))</f>
        <v>#N/A</v>
      </c>
      <c r="J1422" s="169" t="str">
        <f>IF('Reported Performance Table'!D1422="","",
  IF('Reported Performance Table'!E1422="Yes",
   IF('Reported Performance Table'!F1422="Premium","Premium_LUNA_CCT","LUNA_CCT"),
   IF('Reported Performance Table'!B1422="Outdoor Luminaires",
    IF(OR('Reported Performance Table'!D1422="Fuel Pump Canopy Luminaires",'Reported Performance Table'!D1422="Sports Lighting"),
     IF('Reported Performance Table'!F1422="Premium","Premium_Sports_and_Fuel_Pump_CCT", "Sports_and_Fuel_Pump_CCT"),
     IF('Reported Performance Table'!F1422="Premium","Premium_Outdoor_CCT","Outdoor_CCT")),
    IF('Reported Performance Table'!F1422="Premium","Premium_CCT","Reported_CCT"))))</f>
        <v/>
      </c>
      <c r="K1422" t="str">
        <f>IF('Reported Performance Table'!D1422="","",IF(J1422="LUNA_CCT",VLOOKUP('Reported Performance Table'!D1422,'Master List'!$B$45:$E$143,4,FALSE),"Reported_BUG"))</f>
        <v/>
      </c>
      <c r="L1422" t="str">
        <f>IF('Reported Performance Table'!D1422="","",IF(AND('Reported Performance Table'!$E1422="Yes",OR('Reported Performance Table'!$D1422='Master List'!$B$45,'Reported Performance Table'!$D1422='Master List'!$B$46,'Reported Performance Table'!$D1422='Master List'!$B$47,'Reported Performance Table'!$D1422='Master List'!$B$49,'Reported Performance Table'!$D1422='Master List'!$B$51,'Reported Performance Table'!$D1422='Master List'!$B$115,'Reported Performance Table'!$D1422='Master List'!$B$118,'Reported Performance Table'!$D1422='Master List'!$B$142)),"LUNA_Dimming","Dimming_Capability_and_Range"))</f>
        <v/>
      </c>
    </row>
    <row r="1423" spans="1:12" x14ac:dyDescent="0.3">
      <c r="A1423" s="49">
        <v>1430</v>
      </c>
      <c r="B1423" s="50"/>
      <c r="D1423" s="21" t="e">
        <f>VLOOKUP('Reported Performance Table'!C1423,'Master List'!$B$22:$C$41,2,FALSE)</f>
        <v>#N/A</v>
      </c>
      <c r="E1423" t="e">
        <f>VLOOKUP('Reported Performance Table'!D1423,'Master List'!$B$45:$C$143,2,FALSE)</f>
        <v>#N/A</v>
      </c>
      <c r="F1423" t="e">
        <f>VLOOKUP('Reported Performance Table'!C1423,'Master List'!$B$22:$D$42,3,FALSE)</f>
        <v>#N/A</v>
      </c>
      <c r="G1423" s="94" t="e">
        <f>VLOOKUP('Reported Performance Table'!B1423,'Master List'!$B$11:$D$19,3,FALSE)</f>
        <v>#N/A</v>
      </c>
      <c r="H1423" t="e">
        <f t="shared" si="22"/>
        <v>#N/A</v>
      </c>
      <c r="I1423" t="e">
        <f>IF(VLOOKUP('Reported Performance Table'!D1423,'Master List'!$B$45:$D$143,3,FALSE)="","No",VLOOKUP('Reported Performance Table'!D1423,'Master List'!$B$45:$D$143,3,FALSE))</f>
        <v>#N/A</v>
      </c>
      <c r="J1423" s="169" t="str">
        <f>IF('Reported Performance Table'!D1423="","",
  IF('Reported Performance Table'!E1423="Yes",
   IF('Reported Performance Table'!F1423="Premium","Premium_LUNA_CCT","LUNA_CCT"),
   IF('Reported Performance Table'!B1423="Outdoor Luminaires",
    IF(OR('Reported Performance Table'!D1423="Fuel Pump Canopy Luminaires",'Reported Performance Table'!D1423="Sports Lighting"),
     IF('Reported Performance Table'!F1423="Premium","Premium_Sports_and_Fuel_Pump_CCT", "Sports_and_Fuel_Pump_CCT"),
     IF('Reported Performance Table'!F1423="Premium","Premium_Outdoor_CCT","Outdoor_CCT")),
    IF('Reported Performance Table'!F1423="Premium","Premium_CCT","Reported_CCT"))))</f>
        <v/>
      </c>
      <c r="K1423" t="str">
        <f>IF('Reported Performance Table'!D1423="","",IF(J1423="LUNA_CCT",VLOOKUP('Reported Performance Table'!D1423,'Master List'!$B$45:$E$143,4,FALSE),"Reported_BUG"))</f>
        <v/>
      </c>
      <c r="L1423" t="str">
        <f>IF('Reported Performance Table'!D1423="","",IF(AND('Reported Performance Table'!$E1423="Yes",OR('Reported Performance Table'!$D1423='Master List'!$B$45,'Reported Performance Table'!$D1423='Master List'!$B$46,'Reported Performance Table'!$D1423='Master List'!$B$47,'Reported Performance Table'!$D1423='Master List'!$B$49,'Reported Performance Table'!$D1423='Master List'!$B$51,'Reported Performance Table'!$D1423='Master List'!$B$115,'Reported Performance Table'!$D1423='Master List'!$B$118,'Reported Performance Table'!$D1423='Master List'!$B$142)),"LUNA_Dimming","Dimming_Capability_and_Range"))</f>
        <v/>
      </c>
    </row>
    <row r="1424" spans="1:12" x14ac:dyDescent="0.3">
      <c r="A1424" s="49">
        <v>1431</v>
      </c>
      <c r="B1424" s="50"/>
      <c r="D1424" s="21" t="e">
        <f>VLOOKUP('Reported Performance Table'!C1424,'Master List'!$B$22:$C$41,2,FALSE)</f>
        <v>#N/A</v>
      </c>
      <c r="E1424" t="e">
        <f>VLOOKUP('Reported Performance Table'!D1424,'Master List'!$B$45:$C$143,2,FALSE)</f>
        <v>#N/A</v>
      </c>
      <c r="F1424" t="e">
        <f>VLOOKUP('Reported Performance Table'!C1424,'Master List'!$B$22:$D$42,3,FALSE)</f>
        <v>#N/A</v>
      </c>
      <c r="G1424" s="94" t="e">
        <f>VLOOKUP('Reported Performance Table'!B1424,'Master List'!$B$11:$D$19,3,FALSE)</f>
        <v>#N/A</v>
      </c>
      <c r="H1424" t="e">
        <f t="shared" si="22"/>
        <v>#N/A</v>
      </c>
      <c r="I1424" t="e">
        <f>IF(VLOOKUP('Reported Performance Table'!D1424,'Master List'!$B$45:$D$143,3,FALSE)="","No",VLOOKUP('Reported Performance Table'!D1424,'Master List'!$B$45:$D$143,3,FALSE))</f>
        <v>#N/A</v>
      </c>
      <c r="J1424" s="169" t="str">
        <f>IF('Reported Performance Table'!D1424="","",
  IF('Reported Performance Table'!E1424="Yes",
   IF('Reported Performance Table'!F1424="Premium","Premium_LUNA_CCT","LUNA_CCT"),
   IF('Reported Performance Table'!B1424="Outdoor Luminaires",
    IF(OR('Reported Performance Table'!D1424="Fuel Pump Canopy Luminaires",'Reported Performance Table'!D1424="Sports Lighting"),
     IF('Reported Performance Table'!F1424="Premium","Premium_Sports_and_Fuel_Pump_CCT", "Sports_and_Fuel_Pump_CCT"),
     IF('Reported Performance Table'!F1424="Premium","Premium_Outdoor_CCT","Outdoor_CCT")),
    IF('Reported Performance Table'!F1424="Premium","Premium_CCT","Reported_CCT"))))</f>
        <v/>
      </c>
      <c r="K1424" t="str">
        <f>IF('Reported Performance Table'!D1424="","",IF(J1424="LUNA_CCT",VLOOKUP('Reported Performance Table'!D1424,'Master List'!$B$45:$E$143,4,FALSE),"Reported_BUG"))</f>
        <v/>
      </c>
      <c r="L1424" t="str">
        <f>IF('Reported Performance Table'!D1424="","",IF(AND('Reported Performance Table'!$E1424="Yes",OR('Reported Performance Table'!$D1424='Master List'!$B$45,'Reported Performance Table'!$D1424='Master List'!$B$46,'Reported Performance Table'!$D1424='Master List'!$B$47,'Reported Performance Table'!$D1424='Master List'!$B$49,'Reported Performance Table'!$D1424='Master List'!$B$51,'Reported Performance Table'!$D1424='Master List'!$B$115,'Reported Performance Table'!$D1424='Master List'!$B$118,'Reported Performance Table'!$D1424='Master List'!$B$142)),"LUNA_Dimming","Dimming_Capability_and_Range"))</f>
        <v/>
      </c>
    </row>
    <row r="1425" spans="1:12" x14ac:dyDescent="0.3">
      <c r="A1425" s="49">
        <v>1432</v>
      </c>
      <c r="B1425" s="50"/>
      <c r="D1425" s="21" t="e">
        <f>VLOOKUP('Reported Performance Table'!C1425,'Master List'!$B$22:$C$41,2,FALSE)</f>
        <v>#N/A</v>
      </c>
      <c r="E1425" t="e">
        <f>VLOOKUP('Reported Performance Table'!D1425,'Master List'!$B$45:$C$143,2,FALSE)</f>
        <v>#N/A</v>
      </c>
      <c r="F1425" t="e">
        <f>VLOOKUP('Reported Performance Table'!C1425,'Master List'!$B$22:$D$42,3,FALSE)</f>
        <v>#N/A</v>
      </c>
      <c r="G1425" s="94" t="e">
        <f>VLOOKUP('Reported Performance Table'!B1425,'Master List'!$B$11:$D$19,3,FALSE)</f>
        <v>#N/A</v>
      </c>
      <c r="H1425" t="e">
        <f t="shared" si="22"/>
        <v>#N/A</v>
      </c>
      <c r="I1425" t="e">
        <f>IF(VLOOKUP('Reported Performance Table'!D1425,'Master List'!$B$45:$D$143,3,FALSE)="","No",VLOOKUP('Reported Performance Table'!D1425,'Master List'!$B$45:$D$143,3,FALSE))</f>
        <v>#N/A</v>
      </c>
      <c r="J1425" s="169" t="str">
        <f>IF('Reported Performance Table'!D1425="","",
  IF('Reported Performance Table'!E1425="Yes",
   IF('Reported Performance Table'!F1425="Premium","Premium_LUNA_CCT","LUNA_CCT"),
   IF('Reported Performance Table'!B1425="Outdoor Luminaires",
    IF(OR('Reported Performance Table'!D1425="Fuel Pump Canopy Luminaires",'Reported Performance Table'!D1425="Sports Lighting"),
     IF('Reported Performance Table'!F1425="Premium","Premium_Sports_and_Fuel_Pump_CCT", "Sports_and_Fuel_Pump_CCT"),
     IF('Reported Performance Table'!F1425="Premium","Premium_Outdoor_CCT","Outdoor_CCT")),
    IF('Reported Performance Table'!F1425="Premium","Premium_CCT","Reported_CCT"))))</f>
        <v/>
      </c>
      <c r="K1425" t="str">
        <f>IF('Reported Performance Table'!D1425="","",IF(J1425="LUNA_CCT",VLOOKUP('Reported Performance Table'!D1425,'Master List'!$B$45:$E$143,4,FALSE),"Reported_BUG"))</f>
        <v/>
      </c>
      <c r="L1425" t="str">
        <f>IF('Reported Performance Table'!D1425="","",IF(AND('Reported Performance Table'!$E1425="Yes",OR('Reported Performance Table'!$D1425='Master List'!$B$45,'Reported Performance Table'!$D1425='Master List'!$B$46,'Reported Performance Table'!$D1425='Master List'!$B$47,'Reported Performance Table'!$D1425='Master List'!$B$49,'Reported Performance Table'!$D1425='Master List'!$B$51,'Reported Performance Table'!$D1425='Master List'!$B$115,'Reported Performance Table'!$D1425='Master List'!$B$118,'Reported Performance Table'!$D1425='Master List'!$B$142)),"LUNA_Dimming","Dimming_Capability_and_Range"))</f>
        <v/>
      </c>
    </row>
    <row r="1426" spans="1:12" x14ac:dyDescent="0.3">
      <c r="A1426" s="49">
        <v>1433</v>
      </c>
      <c r="B1426" s="50"/>
      <c r="D1426" s="21" t="e">
        <f>VLOOKUP('Reported Performance Table'!C1426,'Master List'!$B$22:$C$41,2,FALSE)</f>
        <v>#N/A</v>
      </c>
      <c r="E1426" t="e">
        <f>VLOOKUP('Reported Performance Table'!D1426,'Master List'!$B$45:$C$143,2,FALSE)</f>
        <v>#N/A</v>
      </c>
      <c r="F1426" t="e">
        <f>VLOOKUP('Reported Performance Table'!C1426,'Master List'!$B$22:$D$42,3,FALSE)</f>
        <v>#N/A</v>
      </c>
      <c r="G1426" s="94" t="e">
        <f>VLOOKUP('Reported Performance Table'!B1426,'Master List'!$B$11:$D$19,3,FALSE)</f>
        <v>#N/A</v>
      </c>
      <c r="H1426" t="e">
        <f t="shared" si="22"/>
        <v>#N/A</v>
      </c>
      <c r="I1426" t="e">
        <f>IF(VLOOKUP('Reported Performance Table'!D1426,'Master List'!$B$45:$D$143,3,FALSE)="","No",VLOOKUP('Reported Performance Table'!D1426,'Master List'!$B$45:$D$143,3,FALSE))</f>
        <v>#N/A</v>
      </c>
      <c r="J1426" s="169" t="str">
        <f>IF('Reported Performance Table'!D1426="","",
  IF('Reported Performance Table'!E1426="Yes",
   IF('Reported Performance Table'!F1426="Premium","Premium_LUNA_CCT","LUNA_CCT"),
   IF('Reported Performance Table'!B1426="Outdoor Luminaires",
    IF(OR('Reported Performance Table'!D1426="Fuel Pump Canopy Luminaires",'Reported Performance Table'!D1426="Sports Lighting"),
     IF('Reported Performance Table'!F1426="Premium","Premium_Sports_and_Fuel_Pump_CCT", "Sports_and_Fuel_Pump_CCT"),
     IF('Reported Performance Table'!F1426="Premium","Premium_Outdoor_CCT","Outdoor_CCT")),
    IF('Reported Performance Table'!F1426="Premium","Premium_CCT","Reported_CCT"))))</f>
        <v/>
      </c>
      <c r="K1426" t="str">
        <f>IF('Reported Performance Table'!D1426="","",IF(J1426="LUNA_CCT",VLOOKUP('Reported Performance Table'!D1426,'Master List'!$B$45:$E$143,4,FALSE),"Reported_BUG"))</f>
        <v/>
      </c>
      <c r="L1426" t="str">
        <f>IF('Reported Performance Table'!D1426="","",IF(AND('Reported Performance Table'!$E1426="Yes",OR('Reported Performance Table'!$D1426='Master List'!$B$45,'Reported Performance Table'!$D1426='Master List'!$B$46,'Reported Performance Table'!$D1426='Master List'!$B$47,'Reported Performance Table'!$D1426='Master List'!$B$49,'Reported Performance Table'!$D1426='Master List'!$B$51,'Reported Performance Table'!$D1426='Master List'!$B$115,'Reported Performance Table'!$D1426='Master List'!$B$118,'Reported Performance Table'!$D1426='Master List'!$B$142)),"LUNA_Dimming","Dimming_Capability_and_Range"))</f>
        <v/>
      </c>
    </row>
    <row r="1427" spans="1:12" x14ac:dyDescent="0.3">
      <c r="A1427" s="49">
        <v>1434</v>
      </c>
      <c r="B1427" s="50"/>
      <c r="D1427" s="21" t="e">
        <f>VLOOKUP('Reported Performance Table'!C1427,'Master List'!$B$22:$C$41,2,FALSE)</f>
        <v>#N/A</v>
      </c>
      <c r="E1427" t="e">
        <f>VLOOKUP('Reported Performance Table'!D1427,'Master List'!$B$45:$C$143,2,FALSE)</f>
        <v>#N/A</v>
      </c>
      <c r="F1427" t="e">
        <f>VLOOKUP('Reported Performance Table'!C1427,'Master List'!$B$22:$D$42,3,FALSE)</f>
        <v>#N/A</v>
      </c>
      <c r="G1427" s="94" t="e">
        <f>VLOOKUP('Reported Performance Table'!B1427,'Master List'!$B$11:$D$19,3,FALSE)</f>
        <v>#N/A</v>
      </c>
      <c r="H1427" t="e">
        <f t="shared" si="22"/>
        <v>#N/A</v>
      </c>
      <c r="I1427" t="e">
        <f>IF(VLOOKUP('Reported Performance Table'!D1427,'Master List'!$B$45:$D$143,3,FALSE)="","No",VLOOKUP('Reported Performance Table'!D1427,'Master List'!$B$45:$D$143,3,FALSE))</f>
        <v>#N/A</v>
      </c>
      <c r="J1427" s="169" t="str">
        <f>IF('Reported Performance Table'!D1427="","",
  IF('Reported Performance Table'!E1427="Yes",
   IF('Reported Performance Table'!F1427="Premium","Premium_LUNA_CCT","LUNA_CCT"),
   IF('Reported Performance Table'!B1427="Outdoor Luminaires",
    IF(OR('Reported Performance Table'!D1427="Fuel Pump Canopy Luminaires",'Reported Performance Table'!D1427="Sports Lighting"),
     IF('Reported Performance Table'!F1427="Premium","Premium_Sports_and_Fuel_Pump_CCT", "Sports_and_Fuel_Pump_CCT"),
     IF('Reported Performance Table'!F1427="Premium","Premium_Outdoor_CCT","Outdoor_CCT")),
    IF('Reported Performance Table'!F1427="Premium","Premium_CCT","Reported_CCT"))))</f>
        <v/>
      </c>
      <c r="K1427" t="str">
        <f>IF('Reported Performance Table'!D1427="","",IF(J1427="LUNA_CCT",VLOOKUP('Reported Performance Table'!D1427,'Master List'!$B$45:$E$143,4,FALSE),"Reported_BUG"))</f>
        <v/>
      </c>
      <c r="L1427" t="str">
        <f>IF('Reported Performance Table'!D1427="","",IF(AND('Reported Performance Table'!$E1427="Yes",OR('Reported Performance Table'!$D1427='Master List'!$B$45,'Reported Performance Table'!$D1427='Master List'!$B$46,'Reported Performance Table'!$D1427='Master List'!$B$47,'Reported Performance Table'!$D1427='Master List'!$B$49,'Reported Performance Table'!$D1427='Master List'!$B$51,'Reported Performance Table'!$D1427='Master List'!$B$115,'Reported Performance Table'!$D1427='Master List'!$B$118,'Reported Performance Table'!$D1427='Master List'!$B$142)),"LUNA_Dimming","Dimming_Capability_and_Range"))</f>
        <v/>
      </c>
    </row>
    <row r="1428" spans="1:12" x14ac:dyDescent="0.3">
      <c r="A1428" s="49">
        <v>1435</v>
      </c>
      <c r="B1428" s="50"/>
      <c r="D1428" s="21" t="e">
        <f>VLOOKUP('Reported Performance Table'!C1428,'Master List'!$B$22:$C$41,2,FALSE)</f>
        <v>#N/A</v>
      </c>
      <c r="E1428" t="e">
        <f>VLOOKUP('Reported Performance Table'!D1428,'Master List'!$B$45:$C$143,2,FALSE)</f>
        <v>#N/A</v>
      </c>
      <c r="F1428" t="e">
        <f>VLOOKUP('Reported Performance Table'!C1428,'Master List'!$B$22:$D$42,3,FALSE)</f>
        <v>#N/A</v>
      </c>
      <c r="G1428" s="94" t="e">
        <f>VLOOKUP('Reported Performance Table'!B1428,'Master List'!$B$11:$D$19,3,FALSE)</f>
        <v>#N/A</v>
      </c>
      <c r="H1428" t="e">
        <f t="shared" si="22"/>
        <v>#N/A</v>
      </c>
      <c r="I1428" t="e">
        <f>IF(VLOOKUP('Reported Performance Table'!D1428,'Master List'!$B$45:$D$143,3,FALSE)="","No",VLOOKUP('Reported Performance Table'!D1428,'Master List'!$B$45:$D$143,3,FALSE))</f>
        <v>#N/A</v>
      </c>
      <c r="J1428" s="169" t="str">
        <f>IF('Reported Performance Table'!D1428="","",
  IF('Reported Performance Table'!E1428="Yes",
   IF('Reported Performance Table'!F1428="Premium","Premium_LUNA_CCT","LUNA_CCT"),
   IF('Reported Performance Table'!B1428="Outdoor Luminaires",
    IF(OR('Reported Performance Table'!D1428="Fuel Pump Canopy Luminaires",'Reported Performance Table'!D1428="Sports Lighting"),
     IF('Reported Performance Table'!F1428="Premium","Premium_Sports_and_Fuel_Pump_CCT", "Sports_and_Fuel_Pump_CCT"),
     IF('Reported Performance Table'!F1428="Premium","Premium_Outdoor_CCT","Outdoor_CCT")),
    IF('Reported Performance Table'!F1428="Premium","Premium_CCT","Reported_CCT"))))</f>
        <v/>
      </c>
      <c r="K1428" t="str">
        <f>IF('Reported Performance Table'!D1428="","",IF(J1428="LUNA_CCT",VLOOKUP('Reported Performance Table'!D1428,'Master List'!$B$45:$E$143,4,FALSE),"Reported_BUG"))</f>
        <v/>
      </c>
      <c r="L1428" t="str">
        <f>IF('Reported Performance Table'!D1428="","",IF(AND('Reported Performance Table'!$E1428="Yes",OR('Reported Performance Table'!$D1428='Master List'!$B$45,'Reported Performance Table'!$D1428='Master List'!$B$46,'Reported Performance Table'!$D1428='Master List'!$B$47,'Reported Performance Table'!$D1428='Master List'!$B$49,'Reported Performance Table'!$D1428='Master List'!$B$51,'Reported Performance Table'!$D1428='Master List'!$B$115,'Reported Performance Table'!$D1428='Master List'!$B$118,'Reported Performance Table'!$D1428='Master List'!$B$142)),"LUNA_Dimming","Dimming_Capability_and_Range"))</f>
        <v/>
      </c>
    </row>
    <row r="1429" spans="1:12" x14ac:dyDescent="0.3">
      <c r="A1429" s="49">
        <v>1436</v>
      </c>
      <c r="B1429" s="50"/>
      <c r="D1429" s="21" t="e">
        <f>VLOOKUP('Reported Performance Table'!C1429,'Master List'!$B$22:$C$41,2,FALSE)</f>
        <v>#N/A</v>
      </c>
      <c r="E1429" t="e">
        <f>VLOOKUP('Reported Performance Table'!D1429,'Master List'!$B$45:$C$143,2,FALSE)</f>
        <v>#N/A</v>
      </c>
      <c r="F1429" t="e">
        <f>VLOOKUP('Reported Performance Table'!C1429,'Master List'!$B$22:$D$42,3,FALSE)</f>
        <v>#N/A</v>
      </c>
      <c r="G1429" s="94" t="e">
        <f>VLOOKUP('Reported Performance Table'!B1429,'Master List'!$B$11:$D$19,3,FALSE)</f>
        <v>#N/A</v>
      </c>
      <c r="H1429" t="e">
        <f t="shared" si="22"/>
        <v>#N/A</v>
      </c>
      <c r="I1429" t="e">
        <f>IF(VLOOKUP('Reported Performance Table'!D1429,'Master List'!$B$45:$D$143,3,FALSE)="","No",VLOOKUP('Reported Performance Table'!D1429,'Master List'!$B$45:$D$143,3,FALSE))</f>
        <v>#N/A</v>
      </c>
      <c r="J1429" s="169" t="str">
        <f>IF('Reported Performance Table'!D1429="","",
  IF('Reported Performance Table'!E1429="Yes",
   IF('Reported Performance Table'!F1429="Premium","Premium_LUNA_CCT","LUNA_CCT"),
   IF('Reported Performance Table'!B1429="Outdoor Luminaires",
    IF(OR('Reported Performance Table'!D1429="Fuel Pump Canopy Luminaires",'Reported Performance Table'!D1429="Sports Lighting"),
     IF('Reported Performance Table'!F1429="Premium","Premium_Sports_and_Fuel_Pump_CCT", "Sports_and_Fuel_Pump_CCT"),
     IF('Reported Performance Table'!F1429="Premium","Premium_Outdoor_CCT","Outdoor_CCT")),
    IF('Reported Performance Table'!F1429="Premium","Premium_CCT","Reported_CCT"))))</f>
        <v/>
      </c>
      <c r="K1429" t="str">
        <f>IF('Reported Performance Table'!D1429="","",IF(J1429="LUNA_CCT",VLOOKUP('Reported Performance Table'!D1429,'Master List'!$B$45:$E$143,4,FALSE),"Reported_BUG"))</f>
        <v/>
      </c>
      <c r="L1429" t="str">
        <f>IF('Reported Performance Table'!D1429="","",IF(AND('Reported Performance Table'!$E1429="Yes",OR('Reported Performance Table'!$D1429='Master List'!$B$45,'Reported Performance Table'!$D1429='Master List'!$B$46,'Reported Performance Table'!$D1429='Master List'!$B$47,'Reported Performance Table'!$D1429='Master List'!$B$49,'Reported Performance Table'!$D1429='Master List'!$B$51,'Reported Performance Table'!$D1429='Master List'!$B$115,'Reported Performance Table'!$D1429='Master List'!$B$118,'Reported Performance Table'!$D1429='Master List'!$B$142)),"LUNA_Dimming","Dimming_Capability_and_Range"))</f>
        <v/>
      </c>
    </row>
    <row r="1430" spans="1:12" x14ac:dyDescent="0.3">
      <c r="A1430" s="49">
        <v>1437</v>
      </c>
      <c r="B1430" s="50"/>
      <c r="D1430" s="21" t="e">
        <f>VLOOKUP('Reported Performance Table'!C1430,'Master List'!$B$22:$C$41,2,FALSE)</f>
        <v>#N/A</v>
      </c>
      <c r="E1430" t="e">
        <f>VLOOKUP('Reported Performance Table'!D1430,'Master List'!$B$45:$C$143,2,FALSE)</f>
        <v>#N/A</v>
      </c>
      <c r="F1430" t="e">
        <f>VLOOKUP('Reported Performance Table'!C1430,'Master List'!$B$22:$D$42,3,FALSE)</f>
        <v>#N/A</v>
      </c>
      <c r="G1430" s="94" t="e">
        <f>VLOOKUP('Reported Performance Table'!B1430,'Master List'!$B$11:$D$19,3,FALSE)</f>
        <v>#N/A</v>
      </c>
      <c r="H1430" t="e">
        <f t="shared" si="22"/>
        <v>#N/A</v>
      </c>
      <c r="I1430" t="e">
        <f>IF(VLOOKUP('Reported Performance Table'!D1430,'Master List'!$B$45:$D$143,3,FALSE)="","No",VLOOKUP('Reported Performance Table'!D1430,'Master List'!$B$45:$D$143,3,FALSE))</f>
        <v>#N/A</v>
      </c>
      <c r="J1430" s="169" t="str">
        <f>IF('Reported Performance Table'!D1430="","",
  IF('Reported Performance Table'!E1430="Yes",
   IF('Reported Performance Table'!F1430="Premium","Premium_LUNA_CCT","LUNA_CCT"),
   IF('Reported Performance Table'!B1430="Outdoor Luminaires",
    IF(OR('Reported Performance Table'!D1430="Fuel Pump Canopy Luminaires",'Reported Performance Table'!D1430="Sports Lighting"),
     IF('Reported Performance Table'!F1430="Premium","Premium_Sports_and_Fuel_Pump_CCT", "Sports_and_Fuel_Pump_CCT"),
     IF('Reported Performance Table'!F1430="Premium","Premium_Outdoor_CCT","Outdoor_CCT")),
    IF('Reported Performance Table'!F1430="Premium","Premium_CCT","Reported_CCT"))))</f>
        <v/>
      </c>
      <c r="K1430" t="str">
        <f>IF('Reported Performance Table'!D1430="","",IF(J1430="LUNA_CCT",VLOOKUP('Reported Performance Table'!D1430,'Master List'!$B$45:$E$143,4,FALSE),"Reported_BUG"))</f>
        <v/>
      </c>
      <c r="L1430" t="str">
        <f>IF('Reported Performance Table'!D1430="","",IF(AND('Reported Performance Table'!$E1430="Yes",OR('Reported Performance Table'!$D1430='Master List'!$B$45,'Reported Performance Table'!$D1430='Master List'!$B$46,'Reported Performance Table'!$D1430='Master List'!$B$47,'Reported Performance Table'!$D1430='Master List'!$B$49,'Reported Performance Table'!$D1430='Master List'!$B$51,'Reported Performance Table'!$D1430='Master List'!$B$115,'Reported Performance Table'!$D1430='Master List'!$B$118,'Reported Performance Table'!$D1430='Master List'!$B$142)),"LUNA_Dimming","Dimming_Capability_and_Range"))</f>
        <v/>
      </c>
    </row>
    <row r="1431" spans="1:12" x14ac:dyDescent="0.3">
      <c r="A1431" s="49">
        <v>1438</v>
      </c>
      <c r="B1431" s="50"/>
      <c r="D1431" s="21" t="e">
        <f>VLOOKUP('Reported Performance Table'!C1431,'Master List'!$B$22:$C$41,2,FALSE)</f>
        <v>#N/A</v>
      </c>
      <c r="E1431" t="e">
        <f>VLOOKUP('Reported Performance Table'!D1431,'Master List'!$B$45:$C$143,2,FALSE)</f>
        <v>#N/A</v>
      </c>
      <c r="F1431" t="e">
        <f>VLOOKUP('Reported Performance Table'!C1431,'Master List'!$B$22:$D$42,3,FALSE)</f>
        <v>#N/A</v>
      </c>
      <c r="G1431" s="94" t="e">
        <f>VLOOKUP('Reported Performance Table'!B1431,'Master List'!$B$11:$D$19,3,FALSE)</f>
        <v>#N/A</v>
      </c>
      <c r="H1431" t="e">
        <f t="shared" si="22"/>
        <v>#N/A</v>
      </c>
      <c r="I1431" t="e">
        <f>IF(VLOOKUP('Reported Performance Table'!D1431,'Master List'!$B$45:$D$143,3,FALSE)="","No",VLOOKUP('Reported Performance Table'!D1431,'Master List'!$B$45:$D$143,3,FALSE))</f>
        <v>#N/A</v>
      </c>
      <c r="J1431" s="169" t="str">
        <f>IF('Reported Performance Table'!D1431="","",
  IF('Reported Performance Table'!E1431="Yes",
   IF('Reported Performance Table'!F1431="Premium","Premium_LUNA_CCT","LUNA_CCT"),
   IF('Reported Performance Table'!B1431="Outdoor Luminaires",
    IF(OR('Reported Performance Table'!D1431="Fuel Pump Canopy Luminaires",'Reported Performance Table'!D1431="Sports Lighting"),
     IF('Reported Performance Table'!F1431="Premium","Premium_Sports_and_Fuel_Pump_CCT", "Sports_and_Fuel_Pump_CCT"),
     IF('Reported Performance Table'!F1431="Premium","Premium_Outdoor_CCT","Outdoor_CCT")),
    IF('Reported Performance Table'!F1431="Premium","Premium_CCT","Reported_CCT"))))</f>
        <v/>
      </c>
      <c r="K1431" t="str">
        <f>IF('Reported Performance Table'!D1431="","",IF(J1431="LUNA_CCT",VLOOKUP('Reported Performance Table'!D1431,'Master List'!$B$45:$E$143,4,FALSE),"Reported_BUG"))</f>
        <v/>
      </c>
      <c r="L1431" t="str">
        <f>IF('Reported Performance Table'!D1431="","",IF(AND('Reported Performance Table'!$E1431="Yes",OR('Reported Performance Table'!$D1431='Master List'!$B$45,'Reported Performance Table'!$D1431='Master List'!$B$46,'Reported Performance Table'!$D1431='Master List'!$B$47,'Reported Performance Table'!$D1431='Master List'!$B$49,'Reported Performance Table'!$D1431='Master List'!$B$51,'Reported Performance Table'!$D1431='Master List'!$B$115,'Reported Performance Table'!$D1431='Master List'!$B$118,'Reported Performance Table'!$D1431='Master List'!$B$142)),"LUNA_Dimming","Dimming_Capability_and_Range"))</f>
        <v/>
      </c>
    </row>
    <row r="1432" spans="1:12" x14ac:dyDescent="0.3">
      <c r="A1432" s="49">
        <v>1439</v>
      </c>
      <c r="B1432" s="50"/>
      <c r="D1432" s="21" t="e">
        <f>VLOOKUP('Reported Performance Table'!C1432,'Master List'!$B$22:$C$41,2,FALSE)</f>
        <v>#N/A</v>
      </c>
      <c r="E1432" t="e">
        <f>VLOOKUP('Reported Performance Table'!D1432,'Master List'!$B$45:$C$143,2,FALSE)</f>
        <v>#N/A</v>
      </c>
      <c r="F1432" t="e">
        <f>VLOOKUP('Reported Performance Table'!C1432,'Master List'!$B$22:$D$42,3,FALSE)</f>
        <v>#N/A</v>
      </c>
      <c r="G1432" s="94" t="e">
        <f>VLOOKUP('Reported Performance Table'!B1432,'Master List'!$B$11:$D$19,3,FALSE)</f>
        <v>#N/A</v>
      </c>
      <c r="H1432" t="e">
        <f t="shared" si="22"/>
        <v>#N/A</v>
      </c>
      <c r="I1432" t="e">
        <f>IF(VLOOKUP('Reported Performance Table'!D1432,'Master List'!$B$45:$D$143,3,FALSE)="","No",VLOOKUP('Reported Performance Table'!D1432,'Master List'!$B$45:$D$143,3,FALSE))</f>
        <v>#N/A</v>
      </c>
      <c r="J1432" s="169" t="str">
        <f>IF('Reported Performance Table'!D1432="","",
  IF('Reported Performance Table'!E1432="Yes",
   IF('Reported Performance Table'!F1432="Premium","Premium_LUNA_CCT","LUNA_CCT"),
   IF('Reported Performance Table'!B1432="Outdoor Luminaires",
    IF(OR('Reported Performance Table'!D1432="Fuel Pump Canopy Luminaires",'Reported Performance Table'!D1432="Sports Lighting"),
     IF('Reported Performance Table'!F1432="Premium","Premium_Sports_and_Fuel_Pump_CCT", "Sports_and_Fuel_Pump_CCT"),
     IF('Reported Performance Table'!F1432="Premium","Premium_Outdoor_CCT","Outdoor_CCT")),
    IF('Reported Performance Table'!F1432="Premium","Premium_CCT","Reported_CCT"))))</f>
        <v/>
      </c>
      <c r="K1432" t="str">
        <f>IF('Reported Performance Table'!D1432="","",IF(J1432="LUNA_CCT",VLOOKUP('Reported Performance Table'!D1432,'Master List'!$B$45:$E$143,4,FALSE),"Reported_BUG"))</f>
        <v/>
      </c>
      <c r="L1432" t="str">
        <f>IF('Reported Performance Table'!D1432="","",IF(AND('Reported Performance Table'!$E1432="Yes",OR('Reported Performance Table'!$D1432='Master List'!$B$45,'Reported Performance Table'!$D1432='Master List'!$B$46,'Reported Performance Table'!$D1432='Master List'!$B$47,'Reported Performance Table'!$D1432='Master List'!$B$49,'Reported Performance Table'!$D1432='Master List'!$B$51,'Reported Performance Table'!$D1432='Master List'!$B$115,'Reported Performance Table'!$D1432='Master List'!$B$118,'Reported Performance Table'!$D1432='Master List'!$B$142)),"LUNA_Dimming","Dimming_Capability_and_Range"))</f>
        <v/>
      </c>
    </row>
    <row r="1433" spans="1:12" x14ac:dyDescent="0.3">
      <c r="A1433" s="49">
        <v>1440</v>
      </c>
      <c r="B1433" s="50"/>
      <c r="D1433" s="21" t="e">
        <f>VLOOKUP('Reported Performance Table'!C1433,'Master List'!$B$22:$C$41,2,FALSE)</f>
        <v>#N/A</v>
      </c>
      <c r="E1433" t="e">
        <f>VLOOKUP('Reported Performance Table'!D1433,'Master List'!$B$45:$C$143,2,FALSE)</f>
        <v>#N/A</v>
      </c>
      <c r="F1433" t="e">
        <f>VLOOKUP('Reported Performance Table'!C1433,'Master List'!$B$22:$D$42,3,FALSE)</f>
        <v>#N/A</v>
      </c>
      <c r="G1433" s="94" t="e">
        <f>VLOOKUP('Reported Performance Table'!B1433,'Master List'!$B$11:$D$19,3,FALSE)</f>
        <v>#N/A</v>
      </c>
      <c r="H1433" t="e">
        <f t="shared" si="22"/>
        <v>#N/A</v>
      </c>
      <c r="I1433" t="e">
        <f>IF(VLOOKUP('Reported Performance Table'!D1433,'Master List'!$B$45:$D$143,3,FALSE)="","No",VLOOKUP('Reported Performance Table'!D1433,'Master List'!$B$45:$D$143,3,FALSE))</f>
        <v>#N/A</v>
      </c>
      <c r="J1433" s="169" t="str">
        <f>IF('Reported Performance Table'!D1433="","",
  IF('Reported Performance Table'!E1433="Yes",
   IF('Reported Performance Table'!F1433="Premium","Premium_LUNA_CCT","LUNA_CCT"),
   IF('Reported Performance Table'!B1433="Outdoor Luminaires",
    IF(OR('Reported Performance Table'!D1433="Fuel Pump Canopy Luminaires",'Reported Performance Table'!D1433="Sports Lighting"),
     IF('Reported Performance Table'!F1433="Premium","Premium_Sports_and_Fuel_Pump_CCT", "Sports_and_Fuel_Pump_CCT"),
     IF('Reported Performance Table'!F1433="Premium","Premium_Outdoor_CCT","Outdoor_CCT")),
    IF('Reported Performance Table'!F1433="Premium","Premium_CCT","Reported_CCT"))))</f>
        <v/>
      </c>
      <c r="K1433" t="str">
        <f>IF('Reported Performance Table'!D1433="","",IF(J1433="LUNA_CCT",VLOOKUP('Reported Performance Table'!D1433,'Master List'!$B$45:$E$143,4,FALSE),"Reported_BUG"))</f>
        <v/>
      </c>
      <c r="L1433" t="str">
        <f>IF('Reported Performance Table'!D1433="","",IF(AND('Reported Performance Table'!$E1433="Yes",OR('Reported Performance Table'!$D1433='Master List'!$B$45,'Reported Performance Table'!$D1433='Master List'!$B$46,'Reported Performance Table'!$D1433='Master List'!$B$47,'Reported Performance Table'!$D1433='Master List'!$B$49,'Reported Performance Table'!$D1433='Master List'!$B$51,'Reported Performance Table'!$D1433='Master List'!$B$115,'Reported Performance Table'!$D1433='Master List'!$B$118,'Reported Performance Table'!$D1433='Master List'!$B$142)),"LUNA_Dimming","Dimming_Capability_and_Range"))</f>
        <v/>
      </c>
    </row>
    <row r="1434" spans="1:12" x14ac:dyDescent="0.3">
      <c r="A1434" s="49">
        <v>1441</v>
      </c>
      <c r="B1434" s="50"/>
      <c r="D1434" s="21" t="e">
        <f>VLOOKUP('Reported Performance Table'!C1434,'Master List'!$B$22:$C$41,2,FALSE)</f>
        <v>#N/A</v>
      </c>
      <c r="E1434" t="e">
        <f>VLOOKUP('Reported Performance Table'!D1434,'Master List'!$B$45:$C$143,2,FALSE)</f>
        <v>#N/A</v>
      </c>
      <c r="F1434" t="e">
        <f>VLOOKUP('Reported Performance Table'!C1434,'Master List'!$B$22:$D$42,3,FALSE)</f>
        <v>#N/A</v>
      </c>
      <c r="G1434" s="94" t="e">
        <f>VLOOKUP('Reported Performance Table'!B1434,'Master List'!$B$11:$D$19,3,FALSE)</f>
        <v>#N/A</v>
      </c>
      <c r="H1434" t="e">
        <f t="shared" si="22"/>
        <v>#N/A</v>
      </c>
      <c r="I1434" t="e">
        <f>IF(VLOOKUP('Reported Performance Table'!D1434,'Master List'!$B$45:$D$143,3,FALSE)="","No",VLOOKUP('Reported Performance Table'!D1434,'Master List'!$B$45:$D$143,3,FALSE))</f>
        <v>#N/A</v>
      </c>
      <c r="J1434" s="169" t="str">
        <f>IF('Reported Performance Table'!D1434="","",
  IF('Reported Performance Table'!E1434="Yes",
   IF('Reported Performance Table'!F1434="Premium","Premium_LUNA_CCT","LUNA_CCT"),
   IF('Reported Performance Table'!B1434="Outdoor Luminaires",
    IF(OR('Reported Performance Table'!D1434="Fuel Pump Canopy Luminaires",'Reported Performance Table'!D1434="Sports Lighting"),
     IF('Reported Performance Table'!F1434="Premium","Premium_Sports_and_Fuel_Pump_CCT", "Sports_and_Fuel_Pump_CCT"),
     IF('Reported Performance Table'!F1434="Premium","Premium_Outdoor_CCT","Outdoor_CCT")),
    IF('Reported Performance Table'!F1434="Premium","Premium_CCT","Reported_CCT"))))</f>
        <v/>
      </c>
      <c r="K1434" t="str">
        <f>IF('Reported Performance Table'!D1434="","",IF(J1434="LUNA_CCT",VLOOKUP('Reported Performance Table'!D1434,'Master List'!$B$45:$E$143,4,FALSE),"Reported_BUG"))</f>
        <v/>
      </c>
      <c r="L1434" t="str">
        <f>IF('Reported Performance Table'!D1434="","",IF(AND('Reported Performance Table'!$E1434="Yes",OR('Reported Performance Table'!$D1434='Master List'!$B$45,'Reported Performance Table'!$D1434='Master List'!$B$46,'Reported Performance Table'!$D1434='Master List'!$B$47,'Reported Performance Table'!$D1434='Master List'!$B$49,'Reported Performance Table'!$D1434='Master List'!$B$51,'Reported Performance Table'!$D1434='Master List'!$B$115,'Reported Performance Table'!$D1434='Master List'!$B$118,'Reported Performance Table'!$D1434='Master List'!$B$142)),"LUNA_Dimming","Dimming_Capability_and_Range"))</f>
        <v/>
      </c>
    </row>
    <row r="1435" spans="1:12" x14ac:dyDescent="0.3">
      <c r="A1435" s="49">
        <v>1442</v>
      </c>
      <c r="B1435" s="50"/>
      <c r="D1435" s="21" t="e">
        <f>VLOOKUP('Reported Performance Table'!C1435,'Master List'!$B$22:$C$41,2,FALSE)</f>
        <v>#N/A</v>
      </c>
      <c r="E1435" t="e">
        <f>VLOOKUP('Reported Performance Table'!D1435,'Master List'!$B$45:$C$143,2,FALSE)</f>
        <v>#N/A</v>
      </c>
      <c r="F1435" t="e">
        <f>VLOOKUP('Reported Performance Table'!C1435,'Master List'!$B$22:$D$42,3,FALSE)</f>
        <v>#N/A</v>
      </c>
      <c r="G1435" s="94" t="e">
        <f>VLOOKUP('Reported Performance Table'!B1435,'Master List'!$B$11:$D$19,3,FALSE)</f>
        <v>#N/A</v>
      </c>
      <c r="H1435" t="e">
        <f t="shared" si="22"/>
        <v>#N/A</v>
      </c>
      <c r="I1435" t="e">
        <f>IF(VLOOKUP('Reported Performance Table'!D1435,'Master List'!$B$45:$D$143,3,FALSE)="","No",VLOOKUP('Reported Performance Table'!D1435,'Master List'!$B$45:$D$143,3,FALSE))</f>
        <v>#N/A</v>
      </c>
      <c r="J1435" s="169" t="str">
        <f>IF('Reported Performance Table'!D1435="","",
  IF('Reported Performance Table'!E1435="Yes",
   IF('Reported Performance Table'!F1435="Premium","Premium_LUNA_CCT","LUNA_CCT"),
   IF('Reported Performance Table'!B1435="Outdoor Luminaires",
    IF(OR('Reported Performance Table'!D1435="Fuel Pump Canopy Luminaires",'Reported Performance Table'!D1435="Sports Lighting"),
     IF('Reported Performance Table'!F1435="Premium","Premium_Sports_and_Fuel_Pump_CCT", "Sports_and_Fuel_Pump_CCT"),
     IF('Reported Performance Table'!F1435="Premium","Premium_Outdoor_CCT","Outdoor_CCT")),
    IF('Reported Performance Table'!F1435="Premium","Premium_CCT","Reported_CCT"))))</f>
        <v/>
      </c>
      <c r="K1435" t="str">
        <f>IF('Reported Performance Table'!D1435="","",IF(J1435="LUNA_CCT",VLOOKUP('Reported Performance Table'!D1435,'Master List'!$B$45:$E$143,4,FALSE),"Reported_BUG"))</f>
        <v/>
      </c>
      <c r="L1435" t="str">
        <f>IF('Reported Performance Table'!D1435="","",IF(AND('Reported Performance Table'!$E1435="Yes",OR('Reported Performance Table'!$D1435='Master List'!$B$45,'Reported Performance Table'!$D1435='Master List'!$B$46,'Reported Performance Table'!$D1435='Master List'!$B$47,'Reported Performance Table'!$D1435='Master List'!$B$49,'Reported Performance Table'!$D1435='Master List'!$B$51,'Reported Performance Table'!$D1435='Master List'!$B$115,'Reported Performance Table'!$D1435='Master List'!$B$118,'Reported Performance Table'!$D1435='Master List'!$B$142)),"LUNA_Dimming","Dimming_Capability_and_Range"))</f>
        <v/>
      </c>
    </row>
    <row r="1436" spans="1:12" x14ac:dyDescent="0.3">
      <c r="A1436" s="49">
        <v>1443</v>
      </c>
      <c r="B1436" s="50"/>
      <c r="D1436" s="21" t="e">
        <f>VLOOKUP('Reported Performance Table'!C1436,'Master List'!$B$22:$C$41,2,FALSE)</f>
        <v>#N/A</v>
      </c>
      <c r="E1436" t="e">
        <f>VLOOKUP('Reported Performance Table'!D1436,'Master List'!$B$45:$C$143,2,FALSE)</f>
        <v>#N/A</v>
      </c>
      <c r="F1436" t="e">
        <f>VLOOKUP('Reported Performance Table'!C1436,'Master List'!$B$22:$D$42,3,FALSE)</f>
        <v>#N/A</v>
      </c>
      <c r="G1436" s="94" t="e">
        <f>VLOOKUP('Reported Performance Table'!B1436,'Master List'!$B$11:$D$19,3,FALSE)</f>
        <v>#N/A</v>
      </c>
      <c r="H1436" t="e">
        <f t="shared" si="22"/>
        <v>#N/A</v>
      </c>
      <c r="I1436" t="e">
        <f>IF(VLOOKUP('Reported Performance Table'!D1436,'Master List'!$B$45:$D$143,3,FALSE)="","No",VLOOKUP('Reported Performance Table'!D1436,'Master List'!$B$45:$D$143,3,FALSE))</f>
        <v>#N/A</v>
      </c>
      <c r="J1436" s="169" t="str">
        <f>IF('Reported Performance Table'!D1436="","",
  IF('Reported Performance Table'!E1436="Yes",
   IF('Reported Performance Table'!F1436="Premium","Premium_LUNA_CCT","LUNA_CCT"),
   IF('Reported Performance Table'!B1436="Outdoor Luminaires",
    IF(OR('Reported Performance Table'!D1436="Fuel Pump Canopy Luminaires",'Reported Performance Table'!D1436="Sports Lighting"),
     IF('Reported Performance Table'!F1436="Premium","Premium_Sports_and_Fuel_Pump_CCT", "Sports_and_Fuel_Pump_CCT"),
     IF('Reported Performance Table'!F1436="Premium","Premium_Outdoor_CCT","Outdoor_CCT")),
    IF('Reported Performance Table'!F1436="Premium","Premium_CCT","Reported_CCT"))))</f>
        <v/>
      </c>
      <c r="K1436" t="str">
        <f>IF('Reported Performance Table'!D1436="","",IF(J1436="LUNA_CCT",VLOOKUP('Reported Performance Table'!D1436,'Master List'!$B$45:$E$143,4,FALSE),"Reported_BUG"))</f>
        <v/>
      </c>
      <c r="L1436" t="str">
        <f>IF('Reported Performance Table'!D1436="","",IF(AND('Reported Performance Table'!$E1436="Yes",OR('Reported Performance Table'!$D1436='Master List'!$B$45,'Reported Performance Table'!$D1436='Master List'!$B$46,'Reported Performance Table'!$D1436='Master List'!$B$47,'Reported Performance Table'!$D1436='Master List'!$B$49,'Reported Performance Table'!$D1436='Master List'!$B$51,'Reported Performance Table'!$D1436='Master List'!$B$115,'Reported Performance Table'!$D1436='Master List'!$B$118,'Reported Performance Table'!$D1436='Master List'!$B$142)),"LUNA_Dimming","Dimming_Capability_and_Range"))</f>
        <v/>
      </c>
    </row>
    <row r="1437" spans="1:12" x14ac:dyDescent="0.3">
      <c r="A1437" s="49">
        <v>1444</v>
      </c>
      <c r="B1437" s="50"/>
      <c r="D1437" s="21" t="e">
        <f>VLOOKUP('Reported Performance Table'!C1437,'Master List'!$B$22:$C$41,2,FALSE)</f>
        <v>#N/A</v>
      </c>
      <c r="E1437" t="e">
        <f>VLOOKUP('Reported Performance Table'!D1437,'Master List'!$B$45:$C$143,2,FALSE)</f>
        <v>#N/A</v>
      </c>
      <c r="F1437" t="e">
        <f>VLOOKUP('Reported Performance Table'!C1437,'Master List'!$B$22:$D$42,3,FALSE)</f>
        <v>#N/A</v>
      </c>
      <c r="G1437" s="94" t="e">
        <f>VLOOKUP('Reported Performance Table'!B1437,'Master List'!$B$11:$D$19,3,FALSE)</f>
        <v>#N/A</v>
      </c>
      <c r="H1437" t="e">
        <f t="shared" si="22"/>
        <v>#N/A</v>
      </c>
      <c r="I1437" t="e">
        <f>IF(VLOOKUP('Reported Performance Table'!D1437,'Master List'!$B$45:$D$143,3,FALSE)="","No",VLOOKUP('Reported Performance Table'!D1437,'Master List'!$B$45:$D$143,3,FALSE))</f>
        <v>#N/A</v>
      </c>
      <c r="J1437" s="169" t="str">
        <f>IF('Reported Performance Table'!D1437="","",
  IF('Reported Performance Table'!E1437="Yes",
   IF('Reported Performance Table'!F1437="Premium","Premium_LUNA_CCT","LUNA_CCT"),
   IF('Reported Performance Table'!B1437="Outdoor Luminaires",
    IF(OR('Reported Performance Table'!D1437="Fuel Pump Canopy Luminaires",'Reported Performance Table'!D1437="Sports Lighting"),
     IF('Reported Performance Table'!F1437="Premium","Premium_Sports_and_Fuel_Pump_CCT", "Sports_and_Fuel_Pump_CCT"),
     IF('Reported Performance Table'!F1437="Premium","Premium_Outdoor_CCT","Outdoor_CCT")),
    IF('Reported Performance Table'!F1437="Premium","Premium_CCT","Reported_CCT"))))</f>
        <v/>
      </c>
      <c r="K1437" t="str">
        <f>IF('Reported Performance Table'!D1437="","",IF(J1437="LUNA_CCT",VLOOKUP('Reported Performance Table'!D1437,'Master List'!$B$45:$E$143,4,FALSE),"Reported_BUG"))</f>
        <v/>
      </c>
      <c r="L1437" t="str">
        <f>IF('Reported Performance Table'!D1437="","",IF(AND('Reported Performance Table'!$E1437="Yes",OR('Reported Performance Table'!$D1437='Master List'!$B$45,'Reported Performance Table'!$D1437='Master List'!$B$46,'Reported Performance Table'!$D1437='Master List'!$B$47,'Reported Performance Table'!$D1437='Master List'!$B$49,'Reported Performance Table'!$D1437='Master List'!$B$51,'Reported Performance Table'!$D1437='Master List'!$B$115,'Reported Performance Table'!$D1437='Master List'!$B$118,'Reported Performance Table'!$D1437='Master List'!$B$142)),"LUNA_Dimming","Dimming_Capability_and_Range"))</f>
        <v/>
      </c>
    </row>
    <row r="1438" spans="1:12" x14ac:dyDescent="0.3">
      <c r="A1438" s="49">
        <v>1445</v>
      </c>
      <c r="B1438" s="50"/>
      <c r="D1438" s="21" t="e">
        <f>VLOOKUP('Reported Performance Table'!C1438,'Master List'!$B$22:$C$41,2,FALSE)</f>
        <v>#N/A</v>
      </c>
      <c r="E1438" t="e">
        <f>VLOOKUP('Reported Performance Table'!D1438,'Master List'!$B$45:$C$143,2,FALSE)</f>
        <v>#N/A</v>
      </c>
      <c r="F1438" t="e">
        <f>VLOOKUP('Reported Performance Table'!C1438,'Master List'!$B$22:$D$42,3,FALSE)</f>
        <v>#N/A</v>
      </c>
      <c r="G1438" s="94" t="e">
        <f>VLOOKUP('Reported Performance Table'!B1438,'Master List'!$B$11:$D$19,3,FALSE)</f>
        <v>#N/A</v>
      </c>
      <c r="H1438" t="e">
        <f t="shared" si="22"/>
        <v>#N/A</v>
      </c>
      <c r="I1438" t="e">
        <f>IF(VLOOKUP('Reported Performance Table'!D1438,'Master List'!$B$45:$D$143,3,FALSE)="","No",VLOOKUP('Reported Performance Table'!D1438,'Master List'!$B$45:$D$143,3,FALSE))</f>
        <v>#N/A</v>
      </c>
      <c r="J1438" s="169" t="str">
        <f>IF('Reported Performance Table'!D1438="","",
  IF('Reported Performance Table'!E1438="Yes",
   IF('Reported Performance Table'!F1438="Premium","Premium_LUNA_CCT","LUNA_CCT"),
   IF('Reported Performance Table'!B1438="Outdoor Luminaires",
    IF(OR('Reported Performance Table'!D1438="Fuel Pump Canopy Luminaires",'Reported Performance Table'!D1438="Sports Lighting"),
     IF('Reported Performance Table'!F1438="Premium","Premium_Sports_and_Fuel_Pump_CCT", "Sports_and_Fuel_Pump_CCT"),
     IF('Reported Performance Table'!F1438="Premium","Premium_Outdoor_CCT","Outdoor_CCT")),
    IF('Reported Performance Table'!F1438="Premium","Premium_CCT","Reported_CCT"))))</f>
        <v/>
      </c>
      <c r="K1438" t="str">
        <f>IF('Reported Performance Table'!D1438="","",IF(J1438="LUNA_CCT",VLOOKUP('Reported Performance Table'!D1438,'Master List'!$B$45:$E$143,4,FALSE),"Reported_BUG"))</f>
        <v/>
      </c>
      <c r="L1438" t="str">
        <f>IF('Reported Performance Table'!D1438="","",IF(AND('Reported Performance Table'!$E1438="Yes",OR('Reported Performance Table'!$D1438='Master List'!$B$45,'Reported Performance Table'!$D1438='Master List'!$B$46,'Reported Performance Table'!$D1438='Master List'!$B$47,'Reported Performance Table'!$D1438='Master List'!$B$49,'Reported Performance Table'!$D1438='Master List'!$B$51,'Reported Performance Table'!$D1438='Master List'!$B$115,'Reported Performance Table'!$D1438='Master List'!$B$118,'Reported Performance Table'!$D1438='Master List'!$B$142)),"LUNA_Dimming","Dimming_Capability_and_Range"))</f>
        <v/>
      </c>
    </row>
    <row r="1439" spans="1:12" x14ac:dyDescent="0.3">
      <c r="A1439" s="49">
        <v>1446</v>
      </c>
      <c r="B1439" s="50"/>
      <c r="D1439" s="21" t="e">
        <f>VLOOKUP('Reported Performance Table'!C1439,'Master List'!$B$22:$C$41,2,FALSE)</f>
        <v>#N/A</v>
      </c>
      <c r="E1439" t="e">
        <f>VLOOKUP('Reported Performance Table'!D1439,'Master List'!$B$45:$C$143,2,FALSE)</f>
        <v>#N/A</v>
      </c>
      <c r="F1439" t="e">
        <f>VLOOKUP('Reported Performance Table'!C1439,'Master List'!$B$22:$D$42,3,FALSE)</f>
        <v>#N/A</v>
      </c>
      <c r="G1439" s="94" t="e">
        <f>VLOOKUP('Reported Performance Table'!B1439,'Master List'!$B$11:$D$19,3,FALSE)</f>
        <v>#N/A</v>
      </c>
      <c r="H1439" t="e">
        <f t="shared" si="22"/>
        <v>#N/A</v>
      </c>
      <c r="I1439" t="e">
        <f>IF(VLOOKUP('Reported Performance Table'!D1439,'Master List'!$B$45:$D$143,3,FALSE)="","No",VLOOKUP('Reported Performance Table'!D1439,'Master List'!$B$45:$D$143,3,FALSE))</f>
        <v>#N/A</v>
      </c>
      <c r="J1439" s="169" t="str">
        <f>IF('Reported Performance Table'!D1439="","",
  IF('Reported Performance Table'!E1439="Yes",
   IF('Reported Performance Table'!F1439="Premium","Premium_LUNA_CCT","LUNA_CCT"),
   IF('Reported Performance Table'!B1439="Outdoor Luminaires",
    IF(OR('Reported Performance Table'!D1439="Fuel Pump Canopy Luminaires",'Reported Performance Table'!D1439="Sports Lighting"),
     IF('Reported Performance Table'!F1439="Premium","Premium_Sports_and_Fuel_Pump_CCT", "Sports_and_Fuel_Pump_CCT"),
     IF('Reported Performance Table'!F1439="Premium","Premium_Outdoor_CCT","Outdoor_CCT")),
    IF('Reported Performance Table'!F1439="Premium","Premium_CCT","Reported_CCT"))))</f>
        <v/>
      </c>
      <c r="K1439" t="str">
        <f>IF('Reported Performance Table'!D1439="","",IF(J1439="LUNA_CCT",VLOOKUP('Reported Performance Table'!D1439,'Master List'!$B$45:$E$143,4,FALSE),"Reported_BUG"))</f>
        <v/>
      </c>
      <c r="L1439" t="str">
        <f>IF('Reported Performance Table'!D1439="","",IF(AND('Reported Performance Table'!$E1439="Yes",OR('Reported Performance Table'!$D1439='Master List'!$B$45,'Reported Performance Table'!$D1439='Master List'!$B$46,'Reported Performance Table'!$D1439='Master List'!$B$47,'Reported Performance Table'!$D1439='Master List'!$B$49,'Reported Performance Table'!$D1439='Master List'!$B$51,'Reported Performance Table'!$D1439='Master List'!$B$115,'Reported Performance Table'!$D1439='Master List'!$B$118,'Reported Performance Table'!$D1439='Master List'!$B$142)),"LUNA_Dimming","Dimming_Capability_and_Range"))</f>
        <v/>
      </c>
    </row>
    <row r="1440" spans="1:12" x14ac:dyDescent="0.3">
      <c r="A1440" s="49">
        <v>1447</v>
      </c>
      <c r="B1440" s="50"/>
      <c r="D1440" s="21" t="e">
        <f>VLOOKUP('Reported Performance Table'!C1440,'Master List'!$B$22:$C$41,2,FALSE)</f>
        <v>#N/A</v>
      </c>
      <c r="E1440" t="e">
        <f>VLOOKUP('Reported Performance Table'!D1440,'Master List'!$B$45:$C$143,2,FALSE)</f>
        <v>#N/A</v>
      </c>
      <c r="F1440" t="e">
        <f>VLOOKUP('Reported Performance Table'!C1440,'Master List'!$B$22:$D$42,3,FALSE)</f>
        <v>#N/A</v>
      </c>
      <c r="G1440" s="94" t="e">
        <f>VLOOKUP('Reported Performance Table'!B1440,'Master List'!$B$11:$D$19,3,FALSE)</f>
        <v>#N/A</v>
      </c>
      <c r="H1440" t="e">
        <f t="shared" si="22"/>
        <v>#N/A</v>
      </c>
      <c r="I1440" t="e">
        <f>IF(VLOOKUP('Reported Performance Table'!D1440,'Master List'!$B$45:$D$143,3,FALSE)="","No",VLOOKUP('Reported Performance Table'!D1440,'Master List'!$B$45:$D$143,3,FALSE))</f>
        <v>#N/A</v>
      </c>
      <c r="J1440" s="169" t="str">
        <f>IF('Reported Performance Table'!D1440="","",
  IF('Reported Performance Table'!E1440="Yes",
   IF('Reported Performance Table'!F1440="Premium","Premium_LUNA_CCT","LUNA_CCT"),
   IF('Reported Performance Table'!B1440="Outdoor Luminaires",
    IF(OR('Reported Performance Table'!D1440="Fuel Pump Canopy Luminaires",'Reported Performance Table'!D1440="Sports Lighting"),
     IF('Reported Performance Table'!F1440="Premium","Premium_Sports_and_Fuel_Pump_CCT", "Sports_and_Fuel_Pump_CCT"),
     IF('Reported Performance Table'!F1440="Premium","Premium_Outdoor_CCT","Outdoor_CCT")),
    IF('Reported Performance Table'!F1440="Premium","Premium_CCT","Reported_CCT"))))</f>
        <v/>
      </c>
      <c r="K1440" t="str">
        <f>IF('Reported Performance Table'!D1440="","",IF(J1440="LUNA_CCT",VLOOKUP('Reported Performance Table'!D1440,'Master List'!$B$45:$E$143,4,FALSE),"Reported_BUG"))</f>
        <v/>
      </c>
      <c r="L1440" t="str">
        <f>IF('Reported Performance Table'!D1440="","",IF(AND('Reported Performance Table'!$E1440="Yes",OR('Reported Performance Table'!$D1440='Master List'!$B$45,'Reported Performance Table'!$D1440='Master List'!$B$46,'Reported Performance Table'!$D1440='Master List'!$B$47,'Reported Performance Table'!$D1440='Master List'!$B$49,'Reported Performance Table'!$D1440='Master List'!$B$51,'Reported Performance Table'!$D1440='Master List'!$B$115,'Reported Performance Table'!$D1440='Master List'!$B$118,'Reported Performance Table'!$D1440='Master List'!$B$142)),"LUNA_Dimming","Dimming_Capability_and_Range"))</f>
        <v/>
      </c>
    </row>
    <row r="1441" spans="1:12" x14ac:dyDescent="0.3">
      <c r="A1441" s="49">
        <v>1448</v>
      </c>
      <c r="B1441" s="50"/>
      <c r="D1441" s="21" t="e">
        <f>VLOOKUP('Reported Performance Table'!C1441,'Master List'!$B$22:$C$41,2,FALSE)</f>
        <v>#N/A</v>
      </c>
      <c r="E1441" t="e">
        <f>VLOOKUP('Reported Performance Table'!D1441,'Master List'!$B$45:$C$143,2,FALSE)</f>
        <v>#N/A</v>
      </c>
      <c r="F1441" t="e">
        <f>VLOOKUP('Reported Performance Table'!C1441,'Master List'!$B$22:$D$42,3,FALSE)</f>
        <v>#N/A</v>
      </c>
      <c r="G1441" s="94" t="e">
        <f>VLOOKUP('Reported Performance Table'!B1441,'Master List'!$B$11:$D$19,3,FALSE)</f>
        <v>#N/A</v>
      </c>
      <c r="H1441" t="e">
        <f t="shared" si="22"/>
        <v>#N/A</v>
      </c>
      <c r="I1441" t="e">
        <f>IF(VLOOKUP('Reported Performance Table'!D1441,'Master List'!$B$45:$D$143,3,FALSE)="","No",VLOOKUP('Reported Performance Table'!D1441,'Master List'!$B$45:$D$143,3,FALSE))</f>
        <v>#N/A</v>
      </c>
      <c r="J1441" s="169" t="str">
        <f>IF('Reported Performance Table'!D1441="","",
  IF('Reported Performance Table'!E1441="Yes",
   IF('Reported Performance Table'!F1441="Premium","Premium_LUNA_CCT","LUNA_CCT"),
   IF('Reported Performance Table'!B1441="Outdoor Luminaires",
    IF(OR('Reported Performance Table'!D1441="Fuel Pump Canopy Luminaires",'Reported Performance Table'!D1441="Sports Lighting"),
     IF('Reported Performance Table'!F1441="Premium","Premium_Sports_and_Fuel_Pump_CCT", "Sports_and_Fuel_Pump_CCT"),
     IF('Reported Performance Table'!F1441="Premium","Premium_Outdoor_CCT","Outdoor_CCT")),
    IF('Reported Performance Table'!F1441="Premium","Premium_CCT","Reported_CCT"))))</f>
        <v/>
      </c>
      <c r="K1441" t="str">
        <f>IF('Reported Performance Table'!D1441="","",IF(J1441="LUNA_CCT",VLOOKUP('Reported Performance Table'!D1441,'Master List'!$B$45:$E$143,4,FALSE),"Reported_BUG"))</f>
        <v/>
      </c>
      <c r="L1441" t="str">
        <f>IF('Reported Performance Table'!D1441="","",IF(AND('Reported Performance Table'!$E1441="Yes",OR('Reported Performance Table'!$D1441='Master List'!$B$45,'Reported Performance Table'!$D1441='Master List'!$B$46,'Reported Performance Table'!$D1441='Master List'!$B$47,'Reported Performance Table'!$D1441='Master List'!$B$49,'Reported Performance Table'!$D1441='Master List'!$B$51,'Reported Performance Table'!$D1441='Master List'!$B$115,'Reported Performance Table'!$D1441='Master List'!$B$118,'Reported Performance Table'!$D1441='Master List'!$B$142)),"LUNA_Dimming","Dimming_Capability_and_Range"))</f>
        <v/>
      </c>
    </row>
    <row r="1442" spans="1:12" x14ac:dyDescent="0.3">
      <c r="A1442" s="49">
        <v>1449</v>
      </c>
      <c r="B1442" s="50"/>
      <c r="D1442" s="21" t="e">
        <f>VLOOKUP('Reported Performance Table'!C1442,'Master List'!$B$22:$C$41,2,FALSE)</f>
        <v>#N/A</v>
      </c>
      <c r="E1442" t="e">
        <f>VLOOKUP('Reported Performance Table'!D1442,'Master List'!$B$45:$C$143,2,FALSE)</f>
        <v>#N/A</v>
      </c>
      <c r="F1442" t="e">
        <f>VLOOKUP('Reported Performance Table'!C1442,'Master List'!$B$22:$D$42,3,FALSE)</f>
        <v>#N/A</v>
      </c>
      <c r="G1442" s="94" t="e">
        <f>VLOOKUP('Reported Performance Table'!B1442,'Master List'!$B$11:$D$19,3,FALSE)</f>
        <v>#N/A</v>
      </c>
      <c r="H1442" t="e">
        <f t="shared" si="22"/>
        <v>#N/A</v>
      </c>
      <c r="I1442" t="e">
        <f>IF(VLOOKUP('Reported Performance Table'!D1442,'Master List'!$B$45:$D$143,3,FALSE)="","No",VLOOKUP('Reported Performance Table'!D1442,'Master List'!$B$45:$D$143,3,FALSE))</f>
        <v>#N/A</v>
      </c>
      <c r="J1442" s="169" t="str">
        <f>IF('Reported Performance Table'!D1442="","",
  IF('Reported Performance Table'!E1442="Yes",
   IF('Reported Performance Table'!F1442="Premium","Premium_LUNA_CCT","LUNA_CCT"),
   IF('Reported Performance Table'!B1442="Outdoor Luminaires",
    IF(OR('Reported Performance Table'!D1442="Fuel Pump Canopy Luminaires",'Reported Performance Table'!D1442="Sports Lighting"),
     IF('Reported Performance Table'!F1442="Premium","Premium_Sports_and_Fuel_Pump_CCT", "Sports_and_Fuel_Pump_CCT"),
     IF('Reported Performance Table'!F1442="Premium","Premium_Outdoor_CCT","Outdoor_CCT")),
    IF('Reported Performance Table'!F1442="Premium","Premium_CCT","Reported_CCT"))))</f>
        <v/>
      </c>
      <c r="K1442" t="str">
        <f>IF('Reported Performance Table'!D1442="","",IF(J1442="LUNA_CCT",VLOOKUP('Reported Performance Table'!D1442,'Master List'!$B$45:$E$143,4,FALSE),"Reported_BUG"))</f>
        <v/>
      </c>
      <c r="L1442" t="str">
        <f>IF('Reported Performance Table'!D1442="","",IF(AND('Reported Performance Table'!$E1442="Yes",OR('Reported Performance Table'!$D1442='Master List'!$B$45,'Reported Performance Table'!$D1442='Master List'!$B$46,'Reported Performance Table'!$D1442='Master List'!$B$47,'Reported Performance Table'!$D1442='Master List'!$B$49,'Reported Performance Table'!$D1442='Master List'!$B$51,'Reported Performance Table'!$D1442='Master List'!$B$115,'Reported Performance Table'!$D1442='Master List'!$B$118,'Reported Performance Table'!$D1442='Master List'!$B$142)),"LUNA_Dimming","Dimming_Capability_and_Range"))</f>
        <v/>
      </c>
    </row>
    <row r="1443" spans="1:12" x14ac:dyDescent="0.3">
      <c r="A1443" s="49">
        <v>1450</v>
      </c>
      <c r="B1443" s="50"/>
      <c r="D1443" s="21" t="e">
        <f>VLOOKUP('Reported Performance Table'!C1443,'Master List'!$B$22:$C$41,2,FALSE)</f>
        <v>#N/A</v>
      </c>
      <c r="E1443" t="e">
        <f>VLOOKUP('Reported Performance Table'!D1443,'Master List'!$B$45:$C$143,2,FALSE)</f>
        <v>#N/A</v>
      </c>
      <c r="F1443" t="e">
        <f>VLOOKUP('Reported Performance Table'!C1443,'Master List'!$B$22:$D$42,3,FALSE)</f>
        <v>#N/A</v>
      </c>
      <c r="G1443" s="94" t="e">
        <f>VLOOKUP('Reported Performance Table'!B1443,'Master List'!$B$11:$D$19,3,FALSE)</f>
        <v>#N/A</v>
      </c>
      <c r="H1443" t="e">
        <f t="shared" si="22"/>
        <v>#N/A</v>
      </c>
      <c r="I1443" t="e">
        <f>IF(VLOOKUP('Reported Performance Table'!D1443,'Master List'!$B$45:$D$143,3,FALSE)="","No",VLOOKUP('Reported Performance Table'!D1443,'Master List'!$B$45:$D$143,3,FALSE))</f>
        <v>#N/A</v>
      </c>
      <c r="J1443" s="169" t="str">
        <f>IF('Reported Performance Table'!D1443="","",
  IF('Reported Performance Table'!E1443="Yes",
   IF('Reported Performance Table'!F1443="Premium","Premium_LUNA_CCT","LUNA_CCT"),
   IF('Reported Performance Table'!B1443="Outdoor Luminaires",
    IF(OR('Reported Performance Table'!D1443="Fuel Pump Canopy Luminaires",'Reported Performance Table'!D1443="Sports Lighting"),
     IF('Reported Performance Table'!F1443="Premium","Premium_Sports_and_Fuel_Pump_CCT", "Sports_and_Fuel_Pump_CCT"),
     IF('Reported Performance Table'!F1443="Premium","Premium_Outdoor_CCT","Outdoor_CCT")),
    IF('Reported Performance Table'!F1443="Premium","Premium_CCT","Reported_CCT"))))</f>
        <v/>
      </c>
      <c r="K1443" t="str">
        <f>IF('Reported Performance Table'!D1443="","",IF(J1443="LUNA_CCT",VLOOKUP('Reported Performance Table'!D1443,'Master List'!$B$45:$E$143,4,FALSE),"Reported_BUG"))</f>
        <v/>
      </c>
      <c r="L1443" t="str">
        <f>IF('Reported Performance Table'!D1443="","",IF(AND('Reported Performance Table'!$E1443="Yes",OR('Reported Performance Table'!$D1443='Master List'!$B$45,'Reported Performance Table'!$D1443='Master List'!$B$46,'Reported Performance Table'!$D1443='Master List'!$B$47,'Reported Performance Table'!$D1443='Master List'!$B$49,'Reported Performance Table'!$D1443='Master List'!$B$51,'Reported Performance Table'!$D1443='Master List'!$B$115,'Reported Performance Table'!$D1443='Master List'!$B$118,'Reported Performance Table'!$D1443='Master List'!$B$142)),"LUNA_Dimming","Dimming_Capability_and_Range"))</f>
        <v/>
      </c>
    </row>
    <row r="1444" spans="1:12" x14ac:dyDescent="0.3">
      <c r="A1444" s="49">
        <v>1451</v>
      </c>
      <c r="B1444" s="50"/>
      <c r="D1444" s="21" t="e">
        <f>VLOOKUP('Reported Performance Table'!C1444,'Master List'!$B$22:$C$41,2,FALSE)</f>
        <v>#N/A</v>
      </c>
      <c r="E1444" t="e">
        <f>VLOOKUP('Reported Performance Table'!D1444,'Master List'!$B$45:$C$143,2,FALSE)</f>
        <v>#N/A</v>
      </c>
      <c r="F1444" t="e">
        <f>VLOOKUP('Reported Performance Table'!C1444,'Master List'!$B$22:$D$42,3,FALSE)</f>
        <v>#N/A</v>
      </c>
      <c r="G1444" s="94" t="e">
        <f>VLOOKUP('Reported Performance Table'!B1444,'Master List'!$B$11:$D$19,3,FALSE)</f>
        <v>#N/A</v>
      </c>
      <c r="H1444" t="e">
        <f t="shared" si="22"/>
        <v>#N/A</v>
      </c>
      <c r="I1444" t="e">
        <f>IF(VLOOKUP('Reported Performance Table'!D1444,'Master List'!$B$45:$D$143,3,FALSE)="","No",VLOOKUP('Reported Performance Table'!D1444,'Master List'!$B$45:$D$143,3,FALSE))</f>
        <v>#N/A</v>
      </c>
      <c r="J1444" s="169" t="str">
        <f>IF('Reported Performance Table'!D1444="","",
  IF('Reported Performance Table'!E1444="Yes",
   IF('Reported Performance Table'!F1444="Premium","Premium_LUNA_CCT","LUNA_CCT"),
   IF('Reported Performance Table'!B1444="Outdoor Luminaires",
    IF(OR('Reported Performance Table'!D1444="Fuel Pump Canopy Luminaires",'Reported Performance Table'!D1444="Sports Lighting"),
     IF('Reported Performance Table'!F1444="Premium","Premium_Sports_and_Fuel_Pump_CCT", "Sports_and_Fuel_Pump_CCT"),
     IF('Reported Performance Table'!F1444="Premium","Premium_Outdoor_CCT","Outdoor_CCT")),
    IF('Reported Performance Table'!F1444="Premium","Premium_CCT","Reported_CCT"))))</f>
        <v/>
      </c>
      <c r="K1444" t="str">
        <f>IF('Reported Performance Table'!D1444="","",IF(J1444="LUNA_CCT",VLOOKUP('Reported Performance Table'!D1444,'Master List'!$B$45:$E$143,4,FALSE),"Reported_BUG"))</f>
        <v/>
      </c>
      <c r="L1444" t="str">
        <f>IF('Reported Performance Table'!D1444="","",IF(AND('Reported Performance Table'!$E1444="Yes",OR('Reported Performance Table'!$D1444='Master List'!$B$45,'Reported Performance Table'!$D1444='Master List'!$B$46,'Reported Performance Table'!$D1444='Master List'!$B$47,'Reported Performance Table'!$D1444='Master List'!$B$49,'Reported Performance Table'!$D1444='Master List'!$B$51,'Reported Performance Table'!$D1444='Master List'!$B$115,'Reported Performance Table'!$D1444='Master List'!$B$118,'Reported Performance Table'!$D1444='Master List'!$B$142)),"LUNA_Dimming","Dimming_Capability_and_Range"))</f>
        <v/>
      </c>
    </row>
    <row r="1445" spans="1:12" x14ac:dyDescent="0.3">
      <c r="A1445" s="49">
        <v>1452</v>
      </c>
      <c r="B1445" s="50"/>
      <c r="D1445" s="21" t="e">
        <f>VLOOKUP('Reported Performance Table'!C1445,'Master List'!$B$22:$C$41,2,FALSE)</f>
        <v>#N/A</v>
      </c>
      <c r="E1445" t="e">
        <f>VLOOKUP('Reported Performance Table'!D1445,'Master List'!$B$45:$C$143,2,FALSE)</f>
        <v>#N/A</v>
      </c>
      <c r="F1445" t="e">
        <f>VLOOKUP('Reported Performance Table'!C1445,'Master List'!$B$22:$D$42,3,FALSE)</f>
        <v>#N/A</v>
      </c>
      <c r="G1445" s="94" t="e">
        <f>VLOOKUP('Reported Performance Table'!B1445,'Master List'!$B$11:$D$19,3,FALSE)</f>
        <v>#N/A</v>
      </c>
      <c r="H1445" t="e">
        <f t="shared" si="22"/>
        <v>#N/A</v>
      </c>
      <c r="I1445" t="e">
        <f>IF(VLOOKUP('Reported Performance Table'!D1445,'Master List'!$B$45:$D$143,3,FALSE)="","No",VLOOKUP('Reported Performance Table'!D1445,'Master List'!$B$45:$D$143,3,FALSE))</f>
        <v>#N/A</v>
      </c>
      <c r="J1445" s="169" t="str">
        <f>IF('Reported Performance Table'!D1445="","",
  IF('Reported Performance Table'!E1445="Yes",
   IF('Reported Performance Table'!F1445="Premium","Premium_LUNA_CCT","LUNA_CCT"),
   IF('Reported Performance Table'!B1445="Outdoor Luminaires",
    IF(OR('Reported Performance Table'!D1445="Fuel Pump Canopy Luminaires",'Reported Performance Table'!D1445="Sports Lighting"),
     IF('Reported Performance Table'!F1445="Premium","Premium_Sports_and_Fuel_Pump_CCT", "Sports_and_Fuel_Pump_CCT"),
     IF('Reported Performance Table'!F1445="Premium","Premium_Outdoor_CCT","Outdoor_CCT")),
    IF('Reported Performance Table'!F1445="Premium","Premium_CCT","Reported_CCT"))))</f>
        <v/>
      </c>
      <c r="K1445" t="str">
        <f>IF('Reported Performance Table'!D1445="","",IF(J1445="LUNA_CCT",VLOOKUP('Reported Performance Table'!D1445,'Master List'!$B$45:$E$143,4,FALSE),"Reported_BUG"))</f>
        <v/>
      </c>
      <c r="L1445" t="str">
        <f>IF('Reported Performance Table'!D1445="","",IF(AND('Reported Performance Table'!$E1445="Yes",OR('Reported Performance Table'!$D1445='Master List'!$B$45,'Reported Performance Table'!$D1445='Master List'!$B$46,'Reported Performance Table'!$D1445='Master List'!$B$47,'Reported Performance Table'!$D1445='Master List'!$B$49,'Reported Performance Table'!$D1445='Master List'!$B$51,'Reported Performance Table'!$D1445='Master List'!$B$115,'Reported Performance Table'!$D1445='Master List'!$B$118,'Reported Performance Table'!$D1445='Master List'!$B$142)),"LUNA_Dimming","Dimming_Capability_and_Range"))</f>
        <v/>
      </c>
    </row>
    <row r="1446" spans="1:12" x14ac:dyDescent="0.3">
      <c r="A1446" s="49">
        <v>1453</v>
      </c>
      <c r="B1446" s="50"/>
      <c r="D1446" s="21" t="e">
        <f>VLOOKUP('Reported Performance Table'!C1446,'Master List'!$B$22:$C$41,2,FALSE)</f>
        <v>#N/A</v>
      </c>
      <c r="E1446" t="e">
        <f>VLOOKUP('Reported Performance Table'!D1446,'Master List'!$B$45:$C$143,2,FALSE)</f>
        <v>#N/A</v>
      </c>
      <c r="F1446" t="e">
        <f>VLOOKUP('Reported Performance Table'!C1446,'Master List'!$B$22:$D$42,3,FALSE)</f>
        <v>#N/A</v>
      </c>
      <c r="G1446" s="94" t="e">
        <f>VLOOKUP('Reported Performance Table'!B1446,'Master List'!$B$11:$D$19,3,FALSE)</f>
        <v>#N/A</v>
      </c>
      <c r="H1446" t="e">
        <f t="shared" si="22"/>
        <v>#N/A</v>
      </c>
      <c r="I1446" t="e">
        <f>IF(VLOOKUP('Reported Performance Table'!D1446,'Master List'!$B$45:$D$143,3,FALSE)="","No",VLOOKUP('Reported Performance Table'!D1446,'Master List'!$B$45:$D$143,3,FALSE))</f>
        <v>#N/A</v>
      </c>
      <c r="J1446" s="169" t="str">
        <f>IF('Reported Performance Table'!D1446="","",
  IF('Reported Performance Table'!E1446="Yes",
   IF('Reported Performance Table'!F1446="Premium","Premium_LUNA_CCT","LUNA_CCT"),
   IF('Reported Performance Table'!B1446="Outdoor Luminaires",
    IF(OR('Reported Performance Table'!D1446="Fuel Pump Canopy Luminaires",'Reported Performance Table'!D1446="Sports Lighting"),
     IF('Reported Performance Table'!F1446="Premium","Premium_Sports_and_Fuel_Pump_CCT", "Sports_and_Fuel_Pump_CCT"),
     IF('Reported Performance Table'!F1446="Premium","Premium_Outdoor_CCT","Outdoor_CCT")),
    IF('Reported Performance Table'!F1446="Premium","Premium_CCT","Reported_CCT"))))</f>
        <v/>
      </c>
      <c r="K1446" t="str">
        <f>IF('Reported Performance Table'!D1446="","",IF(J1446="LUNA_CCT",VLOOKUP('Reported Performance Table'!D1446,'Master List'!$B$45:$E$143,4,FALSE),"Reported_BUG"))</f>
        <v/>
      </c>
      <c r="L1446" t="str">
        <f>IF('Reported Performance Table'!D1446="","",IF(AND('Reported Performance Table'!$E1446="Yes",OR('Reported Performance Table'!$D1446='Master List'!$B$45,'Reported Performance Table'!$D1446='Master List'!$B$46,'Reported Performance Table'!$D1446='Master List'!$B$47,'Reported Performance Table'!$D1446='Master List'!$B$49,'Reported Performance Table'!$D1446='Master List'!$B$51,'Reported Performance Table'!$D1446='Master List'!$B$115,'Reported Performance Table'!$D1446='Master List'!$B$118,'Reported Performance Table'!$D1446='Master List'!$B$142)),"LUNA_Dimming","Dimming_Capability_and_Range"))</f>
        <v/>
      </c>
    </row>
    <row r="1447" spans="1:12" x14ac:dyDescent="0.3">
      <c r="A1447" s="49">
        <v>1454</v>
      </c>
      <c r="B1447" s="50"/>
      <c r="D1447" s="21" t="e">
        <f>VLOOKUP('Reported Performance Table'!C1447,'Master List'!$B$22:$C$41,2,FALSE)</f>
        <v>#N/A</v>
      </c>
      <c r="E1447" t="e">
        <f>VLOOKUP('Reported Performance Table'!D1447,'Master List'!$B$45:$C$143,2,FALSE)</f>
        <v>#N/A</v>
      </c>
      <c r="F1447" t="e">
        <f>VLOOKUP('Reported Performance Table'!C1447,'Master List'!$B$22:$D$42,3,FALSE)</f>
        <v>#N/A</v>
      </c>
      <c r="G1447" s="94" t="e">
        <f>VLOOKUP('Reported Performance Table'!B1447,'Master List'!$B$11:$D$19,3,FALSE)</f>
        <v>#N/A</v>
      </c>
      <c r="H1447" t="e">
        <f t="shared" si="22"/>
        <v>#N/A</v>
      </c>
      <c r="I1447" t="e">
        <f>IF(VLOOKUP('Reported Performance Table'!D1447,'Master List'!$B$45:$D$143,3,FALSE)="","No",VLOOKUP('Reported Performance Table'!D1447,'Master List'!$B$45:$D$143,3,FALSE))</f>
        <v>#N/A</v>
      </c>
      <c r="J1447" s="169" t="str">
        <f>IF('Reported Performance Table'!D1447="","",
  IF('Reported Performance Table'!E1447="Yes",
   IF('Reported Performance Table'!F1447="Premium","Premium_LUNA_CCT","LUNA_CCT"),
   IF('Reported Performance Table'!B1447="Outdoor Luminaires",
    IF(OR('Reported Performance Table'!D1447="Fuel Pump Canopy Luminaires",'Reported Performance Table'!D1447="Sports Lighting"),
     IF('Reported Performance Table'!F1447="Premium","Premium_Sports_and_Fuel_Pump_CCT", "Sports_and_Fuel_Pump_CCT"),
     IF('Reported Performance Table'!F1447="Premium","Premium_Outdoor_CCT","Outdoor_CCT")),
    IF('Reported Performance Table'!F1447="Premium","Premium_CCT","Reported_CCT"))))</f>
        <v/>
      </c>
      <c r="K1447" t="str">
        <f>IF('Reported Performance Table'!D1447="","",IF(J1447="LUNA_CCT",VLOOKUP('Reported Performance Table'!D1447,'Master List'!$B$45:$E$143,4,FALSE),"Reported_BUG"))</f>
        <v/>
      </c>
      <c r="L1447" t="str">
        <f>IF('Reported Performance Table'!D1447="","",IF(AND('Reported Performance Table'!$E1447="Yes",OR('Reported Performance Table'!$D1447='Master List'!$B$45,'Reported Performance Table'!$D1447='Master List'!$B$46,'Reported Performance Table'!$D1447='Master List'!$B$47,'Reported Performance Table'!$D1447='Master List'!$B$49,'Reported Performance Table'!$D1447='Master List'!$B$51,'Reported Performance Table'!$D1447='Master List'!$B$115,'Reported Performance Table'!$D1447='Master List'!$B$118,'Reported Performance Table'!$D1447='Master List'!$B$142)),"LUNA_Dimming","Dimming_Capability_and_Range"))</f>
        <v/>
      </c>
    </row>
    <row r="1448" spans="1:12" x14ac:dyDescent="0.3">
      <c r="A1448" s="49">
        <v>1455</v>
      </c>
      <c r="B1448" s="50"/>
      <c r="D1448" s="21" t="e">
        <f>VLOOKUP('Reported Performance Table'!C1448,'Master List'!$B$22:$C$41,2,FALSE)</f>
        <v>#N/A</v>
      </c>
      <c r="E1448" t="e">
        <f>VLOOKUP('Reported Performance Table'!D1448,'Master List'!$B$45:$C$143,2,FALSE)</f>
        <v>#N/A</v>
      </c>
      <c r="F1448" t="e">
        <f>VLOOKUP('Reported Performance Table'!C1448,'Master List'!$B$22:$D$42,3,FALSE)</f>
        <v>#N/A</v>
      </c>
      <c r="G1448" s="94" t="e">
        <f>VLOOKUP('Reported Performance Table'!B1448,'Master List'!$B$11:$D$19,3,FALSE)</f>
        <v>#N/A</v>
      </c>
      <c r="H1448" t="e">
        <f t="shared" si="22"/>
        <v>#N/A</v>
      </c>
      <c r="I1448" t="e">
        <f>IF(VLOOKUP('Reported Performance Table'!D1448,'Master List'!$B$45:$D$143,3,FALSE)="","No",VLOOKUP('Reported Performance Table'!D1448,'Master List'!$B$45:$D$143,3,FALSE))</f>
        <v>#N/A</v>
      </c>
      <c r="J1448" s="169" t="str">
        <f>IF('Reported Performance Table'!D1448="","",
  IF('Reported Performance Table'!E1448="Yes",
   IF('Reported Performance Table'!F1448="Premium","Premium_LUNA_CCT","LUNA_CCT"),
   IF('Reported Performance Table'!B1448="Outdoor Luminaires",
    IF(OR('Reported Performance Table'!D1448="Fuel Pump Canopy Luminaires",'Reported Performance Table'!D1448="Sports Lighting"),
     IF('Reported Performance Table'!F1448="Premium","Premium_Sports_and_Fuel_Pump_CCT", "Sports_and_Fuel_Pump_CCT"),
     IF('Reported Performance Table'!F1448="Premium","Premium_Outdoor_CCT","Outdoor_CCT")),
    IF('Reported Performance Table'!F1448="Premium","Premium_CCT","Reported_CCT"))))</f>
        <v/>
      </c>
      <c r="K1448" t="str">
        <f>IF('Reported Performance Table'!D1448="","",IF(J1448="LUNA_CCT",VLOOKUP('Reported Performance Table'!D1448,'Master List'!$B$45:$E$143,4,FALSE),"Reported_BUG"))</f>
        <v/>
      </c>
      <c r="L1448" t="str">
        <f>IF('Reported Performance Table'!D1448="","",IF(AND('Reported Performance Table'!$E1448="Yes",OR('Reported Performance Table'!$D1448='Master List'!$B$45,'Reported Performance Table'!$D1448='Master List'!$B$46,'Reported Performance Table'!$D1448='Master List'!$B$47,'Reported Performance Table'!$D1448='Master List'!$B$49,'Reported Performance Table'!$D1448='Master List'!$B$51,'Reported Performance Table'!$D1448='Master List'!$B$115,'Reported Performance Table'!$D1448='Master List'!$B$118,'Reported Performance Table'!$D1448='Master List'!$B$142)),"LUNA_Dimming","Dimming_Capability_and_Range"))</f>
        <v/>
      </c>
    </row>
    <row r="1449" spans="1:12" x14ac:dyDescent="0.3">
      <c r="A1449" s="49">
        <v>1456</v>
      </c>
      <c r="B1449" s="50"/>
      <c r="D1449" s="21" t="e">
        <f>VLOOKUP('Reported Performance Table'!C1449,'Master List'!$B$22:$C$41,2,FALSE)</f>
        <v>#N/A</v>
      </c>
      <c r="E1449" t="e">
        <f>VLOOKUP('Reported Performance Table'!D1449,'Master List'!$B$45:$C$143,2,FALSE)</f>
        <v>#N/A</v>
      </c>
      <c r="F1449" t="e">
        <f>VLOOKUP('Reported Performance Table'!C1449,'Master List'!$B$22:$D$42,3,FALSE)</f>
        <v>#N/A</v>
      </c>
      <c r="G1449" s="94" t="e">
        <f>VLOOKUP('Reported Performance Table'!B1449,'Master List'!$B$11:$D$19,3,FALSE)</f>
        <v>#N/A</v>
      </c>
      <c r="H1449" t="e">
        <f t="shared" si="22"/>
        <v>#N/A</v>
      </c>
      <c r="I1449" t="e">
        <f>IF(VLOOKUP('Reported Performance Table'!D1449,'Master List'!$B$45:$D$143,3,FALSE)="","No",VLOOKUP('Reported Performance Table'!D1449,'Master List'!$B$45:$D$143,3,FALSE))</f>
        <v>#N/A</v>
      </c>
      <c r="J1449" s="169" t="str">
        <f>IF('Reported Performance Table'!D1449="","",
  IF('Reported Performance Table'!E1449="Yes",
   IF('Reported Performance Table'!F1449="Premium","Premium_LUNA_CCT","LUNA_CCT"),
   IF('Reported Performance Table'!B1449="Outdoor Luminaires",
    IF(OR('Reported Performance Table'!D1449="Fuel Pump Canopy Luminaires",'Reported Performance Table'!D1449="Sports Lighting"),
     IF('Reported Performance Table'!F1449="Premium","Premium_Sports_and_Fuel_Pump_CCT", "Sports_and_Fuel_Pump_CCT"),
     IF('Reported Performance Table'!F1449="Premium","Premium_Outdoor_CCT","Outdoor_CCT")),
    IF('Reported Performance Table'!F1449="Premium","Premium_CCT","Reported_CCT"))))</f>
        <v/>
      </c>
      <c r="K1449" t="str">
        <f>IF('Reported Performance Table'!D1449="","",IF(J1449="LUNA_CCT",VLOOKUP('Reported Performance Table'!D1449,'Master List'!$B$45:$E$143,4,FALSE),"Reported_BUG"))</f>
        <v/>
      </c>
      <c r="L1449" t="str">
        <f>IF('Reported Performance Table'!D1449="","",IF(AND('Reported Performance Table'!$E1449="Yes",OR('Reported Performance Table'!$D1449='Master List'!$B$45,'Reported Performance Table'!$D1449='Master List'!$B$46,'Reported Performance Table'!$D1449='Master List'!$B$47,'Reported Performance Table'!$D1449='Master List'!$B$49,'Reported Performance Table'!$D1449='Master List'!$B$51,'Reported Performance Table'!$D1449='Master List'!$B$115,'Reported Performance Table'!$D1449='Master List'!$B$118,'Reported Performance Table'!$D1449='Master List'!$B$142)),"LUNA_Dimming","Dimming_Capability_and_Range"))</f>
        <v/>
      </c>
    </row>
    <row r="1450" spans="1:12" x14ac:dyDescent="0.3">
      <c r="A1450" s="49">
        <v>1457</v>
      </c>
      <c r="B1450" s="50"/>
      <c r="D1450" s="21" t="e">
        <f>VLOOKUP('Reported Performance Table'!C1450,'Master List'!$B$22:$C$41,2,FALSE)</f>
        <v>#N/A</v>
      </c>
      <c r="E1450" t="e">
        <f>VLOOKUP('Reported Performance Table'!D1450,'Master List'!$B$45:$C$143,2,FALSE)</f>
        <v>#N/A</v>
      </c>
      <c r="F1450" t="e">
        <f>VLOOKUP('Reported Performance Table'!C1450,'Master List'!$B$22:$D$42,3,FALSE)</f>
        <v>#N/A</v>
      </c>
      <c r="G1450" s="94" t="e">
        <f>VLOOKUP('Reported Performance Table'!B1450,'Master List'!$B$11:$D$19,3,FALSE)</f>
        <v>#N/A</v>
      </c>
      <c r="H1450" t="e">
        <f t="shared" si="22"/>
        <v>#N/A</v>
      </c>
      <c r="I1450" t="e">
        <f>IF(VLOOKUP('Reported Performance Table'!D1450,'Master List'!$B$45:$D$143,3,FALSE)="","No",VLOOKUP('Reported Performance Table'!D1450,'Master List'!$B$45:$D$143,3,FALSE))</f>
        <v>#N/A</v>
      </c>
      <c r="J1450" s="169" t="str">
        <f>IF('Reported Performance Table'!D1450="","",
  IF('Reported Performance Table'!E1450="Yes",
   IF('Reported Performance Table'!F1450="Premium","Premium_LUNA_CCT","LUNA_CCT"),
   IF('Reported Performance Table'!B1450="Outdoor Luminaires",
    IF(OR('Reported Performance Table'!D1450="Fuel Pump Canopy Luminaires",'Reported Performance Table'!D1450="Sports Lighting"),
     IF('Reported Performance Table'!F1450="Premium","Premium_Sports_and_Fuel_Pump_CCT", "Sports_and_Fuel_Pump_CCT"),
     IF('Reported Performance Table'!F1450="Premium","Premium_Outdoor_CCT","Outdoor_CCT")),
    IF('Reported Performance Table'!F1450="Premium","Premium_CCT","Reported_CCT"))))</f>
        <v/>
      </c>
      <c r="K1450" t="str">
        <f>IF('Reported Performance Table'!D1450="","",IF(J1450="LUNA_CCT",VLOOKUP('Reported Performance Table'!D1450,'Master List'!$B$45:$E$143,4,FALSE),"Reported_BUG"))</f>
        <v/>
      </c>
      <c r="L1450" t="str">
        <f>IF('Reported Performance Table'!D1450="","",IF(AND('Reported Performance Table'!$E1450="Yes",OR('Reported Performance Table'!$D1450='Master List'!$B$45,'Reported Performance Table'!$D1450='Master List'!$B$46,'Reported Performance Table'!$D1450='Master List'!$B$47,'Reported Performance Table'!$D1450='Master List'!$B$49,'Reported Performance Table'!$D1450='Master List'!$B$51,'Reported Performance Table'!$D1450='Master List'!$B$115,'Reported Performance Table'!$D1450='Master List'!$B$118,'Reported Performance Table'!$D1450='Master List'!$B$142)),"LUNA_Dimming","Dimming_Capability_and_Range"))</f>
        <v/>
      </c>
    </row>
    <row r="1451" spans="1:12" x14ac:dyDescent="0.3">
      <c r="A1451" s="49">
        <v>1458</v>
      </c>
      <c r="B1451" s="50"/>
      <c r="D1451" s="21" t="e">
        <f>VLOOKUP('Reported Performance Table'!C1451,'Master List'!$B$22:$C$41,2,FALSE)</f>
        <v>#N/A</v>
      </c>
      <c r="E1451" t="e">
        <f>VLOOKUP('Reported Performance Table'!D1451,'Master List'!$B$45:$C$143,2,FALSE)</f>
        <v>#N/A</v>
      </c>
      <c r="F1451" t="e">
        <f>VLOOKUP('Reported Performance Table'!C1451,'Master List'!$B$22:$D$42,3,FALSE)</f>
        <v>#N/A</v>
      </c>
      <c r="G1451" s="94" t="e">
        <f>VLOOKUP('Reported Performance Table'!B1451,'Master List'!$B$11:$D$19,3,FALSE)</f>
        <v>#N/A</v>
      </c>
      <c r="H1451" t="e">
        <f t="shared" si="22"/>
        <v>#N/A</v>
      </c>
      <c r="I1451" t="e">
        <f>IF(VLOOKUP('Reported Performance Table'!D1451,'Master List'!$B$45:$D$143,3,FALSE)="","No",VLOOKUP('Reported Performance Table'!D1451,'Master List'!$B$45:$D$143,3,FALSE))</f>
        <v>#N/A</v>
      </c>
      <c r="J1451" s="169" t="str">
        <f>IF('Reported Performance Table'!D1451="","",
  IF('Reported Performance Table'!E1451="Yes",
   IF('Reported Performance Table'!F1451="Premium","Premium_LUNA_CCT","LUNA_CCT"),
   IF('Reported Performance Table'!B1451="Outdoor Luminaires",
    IF(OR('Reported Performance Table'!D1451="Fuel Pump Canopy Luminaires",'Reported Performance Table'!D1451="Sports Lighting"),
     IF('Reported Performance Table'!F1451="Premium","Premium_Sports_and_Fuel_Pump_CCT", "Sports_and_Fuel_Pump_CCT"),
     IF('Reported Performance Table'!F1451="Premium","Premium_Outdoor_CCT","Outdoor_CCT")),
    IF('Reported Performance Table'!F1451="Premium","Premium_CCT","Reported_CCT"))))</f>
        <v/>
      </c>
      <c r="K1451" t="str">
        <f>IF('Reported Performance Table'!D1451="","",IF(J1451="LUNA_CCT",VLOOKUP('Reported Performance Table'!D1451,'Master List'!$B$45:$E$143,4,FALSE),"Reported_BUG"))</f>
        <v/>
      </c>
      <c r="L1451" t="str">
        <f>IF('Reported Performance Table'!D1451="","",IF(AND('Reported Performance Table'!$E1451="Yes",OR('Reported Performance Table'!$D1451='Master List'!$B$45,'Reported Performance Table'!$D1451='Master List'!$B$46,'Reported Performance Table'!$D1451='Master List'!$B$47,'Reported Performance Table'!$D1451='Master List'!$B$49,'Reported Performance Table'!$D1451='Master List'!$B$51,'Reported Performance Table'!$D1451='Master List'!$B$115,'Reported Performance Table'!$D1451='Master List'!$B$118,'Reported Performance Table'!$D1451='Master List'!$B$142)),"LUNA_Dimming","Dimming_Capability_and_Range"))</f>
        <v/>
      </c>
    </row>
    <row r="1452" spans="1:12" x14ac:dyDescent="0.3">
      <c r="A1452" s="49">
        <v>1459</v>
      </c>
      <c r="B1452" s="50"/>
      <c r="D1452" s="21" t="e">
        <f>VLOOKUP('Reported Performance Table'!C1452,'Master List'!$B$22:$C$41,2,FALSE)</f>
        <v>#N/A</v>
      </c>
      <c r="E1452" t="e">
        <f>VLOOKUP('Reported Performance Table'!D1452,'Master List'!$B$45:$C$143,2,FALSE)</f>
        <v>#N/A</v>
      </c>
      <c r="F1452" t="e">
        <f>VLOOKUP('Reported Performance Table'!C1452,'Master List'!$B$22:$D$42,3,FALSE)</f>
        <v>#N/A</v>
      </c>
      <c r="G1452" s="94" t="e">
        <f>VLOOKUP('Reported Performance Table'!B1452,'Master List'!$B$11:$D$19,3,FALSE)</f>
        <v>#N/A</v>
      </c>
      <c r="H1452" t="e">
        <f t="shared" si="22"/>
        <v>#N/A</v>
      </c>
      <c r="I1452" t="e">
        <f>IF(VLOOKUP('Reported Performance Table'!D1452,'Master List'!$B$45:$D$143,3,FALSE)="","No",VLOOKUP('Reported Performance Table'!D1452,'Master List'!$B$45:$D$143,3,FALSE))</f>
        <v>#N/A</v>
      </c>
      <c r="J1452" s="169" t="str">
        <f>IF('Reported Performance Table'!D1452="","",
  IF('Reported Performance Table'!E1452="Yes",
   IF('Reported Performance Table'!F1452="Premium","Premium_LUNA_CCT","LUNA_CCT"),
   IF('Reported Performance Table'!B1452="Outdoor Luminaires",
    IF(OR('Reported Performance Table'!D1452="Fuel Pump Canopy Luminaires",'Reported Performance Table'!D1452="Sports Lighting"),
     IF('Reported Performance Table'!F1452="Premium","Premium_Sports_and_Fuel_Pump_CCT", "Sports_and_Fuel_Pump_CCT"),
     IF('Reported Performance Table'!F1452="Premium","Premium_Outdoor_CCT","Outdoor_CCT")),
    IF('Reported Performance Table'!F1452="Premium","Premium_CCT","Reported_CCT"))))</f>
        <v/>
      </c>
      <c r="K1452" t="str">
        <f>IF('Reported Performance Table'!D1452="","",IF(J1452="LUNA_CCT",VLOOKUP('Reported Performance Table'!D1452,'Master List'!$B$45:$E$143,4,FALSE),"Reported_BUG"))</f>
        <v/>
      </c>
      <c r="L1452" t="str">
        <f>IF('Reported Performance Table'!D1452="","",IF(AND('Reported Performance Table'!$E1452="Yes",OR('Reported Performance Table'!$D1452='Master List'!$B$45,'Reported Performance Table'!$D1452='Master List'!$B$46,'Reported Performance Table'!$D1452='Master List'!$B$47,'Reported Performance Table'!$D1452='Master List'!$B$49,'Reported Performance Table'!$D1452='Master List'!$B$51,'Reported Performance Table'!$D1452='Master List'!$B$115,'Reported Performance Table'!$D1452='Master List'!$B$118,'Reported Performance Table'!$D1452='Master List'!$B$142)),"LUNA_Dimming","Dimming_Capability_and_Range"))</f>
        <v/>
      </c>
    </row>
    <row r="1453" spans="1:12" x14ac:dyDescent="0.3">
      <c r="A1453" s="49">
        <v>1460</v>
      </c>
      <c r="B1453" s="50"/>
      <c r="D1453" s="21" t="e">
        <f>VLOOKUP('Reported Performance Table'!C1453,'Master List'!$B$22:$C$41,2,FALSE)</f>
        <v>#N/A</v>
      </c>
      <c r="E1453" t="e">
        <f>VLOOKUP('Reported Performance Table'!D1453,'Master List'!$B$45:$C$143,2,FALSE)</f>
        <v>#N/A</v>
      </c>
      <c r="F1453" t="e">
        <f>VLOOKUP('Reported Performance Table'!C1453,'Master List'!$B$22:$D$42,3,FALSE)</f>
        <v>#N/A</v>
      </c>
      <c r="G1453" s="94" t="e">
        <f>VLOOKUP('Reported Performance Table'!B1453,'Master List'!$B$11:$D$19,3,FALSE)</f>
        <v>#N/A</v>
      </c>
      <c r="H1453" t="e">
        <f t="shared" si="22"/>
        <v>#N/A</v>
      </c>
      <c r="I1453" t="e">
        <f>IF(VLOOKUP('Reported Performance Table'!D1453,'Master List'!$B$45:$D$143,3,FALSE)="","No",VLOOKUP('Reported Performance Table'!D1453,'Master List'!$B$45:$D$143,3,FALSE))</f>
        <v>#N/A</v>
      </c>
      <c r="J1453" s="169" t="str">
        <f>IF('Reported Performance Table'!D1453="","",
  IF('Reported Performance Table'!E1453="Yes",
   IF('Reported Performance Table'!F1453="Premium","Premium_LUNA_CCT","LUNA_CCT"),
   IF('Reported Performance Table'!B1453="Outdoor Luminaires",
    IF(OR('Reported Performance Table'!D1453="Fuel Pump Canopy Luminaires",'Reported Performance Table'!D1453="Sports Lighting"),
     IF('Reported Performance Table'!F1453="Premium","Premium_Sports_and_Fuel_Pump_CCT", "Sports_and_Fuel_Pump_CCT"),
     IF('Reported Performance Table'!F1453="Premium","Premium_Outdoor_CCT","Outdoor_CCT")),
    IF('Reported Performance Table'!F1453="Premium","Premium_CCT","Reported_CCT"))))</f>
        <v/>
      </c>
      <c r="K1453" t="str">
        <f>IF('Reported Performance Table'!D1453="","",IF(J1453="LUNA_CCT",VLOOKUP('Reported Performance Table'!D1453,'Master List'!$B$45:$E$143,4,FALSE),"Reported_BUG"))</f>
        <v/>
      </c>
      <c r="L1453" t="str">
        <f>IF('Reported Performance Table'!D1453="","",IF(AND('Reported Performance Table'!$E1453="Yes",OR('Reported Performance Table'!$D1453='Master List'!$B$45,'Reported Performance Table'!$D1453='Master List'!$B$46,'Reported Performance Table'!$D1453='Master List'!$B$47,'Reported Performance Table'!$D1453='Master List'!$B$49,'Reported Performance Table'!$D1453='Master List'!$B$51,'Reported Performance Table'!$D1453='Master List'!$B$115,'Reported Performance Table'!$D1453='Master List'!$B$118,'Reported Performance Table'!$D1453='Master List'!$B$142)),"LUNA_Dimming","Dimming_Capability_and_Range"))</f>
        <v/>
      </c>
    </row>
    <row r="1454" spans="1:12" x14ac:dyDescent="0.3">
      <c r="A1454" s="49">
        <v>1461</v>
      </c>
      <c r="B1454" s="50"/>
      <c r="D1454" s="21" t="e">
        <f>VLOOKUP('Reported Performance Table'!C1454,'Master List'!$B$22:$C$41,2,FALSE)</f>
        <v>#N/A</v>
      </c>
      <c r="E1454" t="e">
        <f>VLOOKUP('Reported Performance Table'!D1454,'Master List'!$B$45:$C$143,2,FALSE)</f>
        <v>#N/A</v>
      </c>
      <c r="F1454" t="e">
        <f>VLOOKUP('Reported Performance Table'!C1454,'Master List'!$B$22:$D$42,3,FALSE)</f>
        <v>#N/A</v>
      </c>
      <c r="G1454" s="94" t="e">
        <f>VLOOKUP('Reported Performance Table'!B1454,'Master List'!$B$11:$D$19,3,FALSE)</f>
        <v>#N/A</v>
      </c>
      <c r="H1454" t="e">
        <f t="shared" si="22"/>
        <v>#N/A</v>
      </c>
      <c r="I1454" t="e">
        <f>IF(VLOOKUP('Reported Performance Table'!D1454,'Master List'!$B$45:$D$143,3,FALSE)="","No",VLOOKUP('Reported Performance Table'!D1454,'Master List'!$B$45:$D$143,3,FALSE))</f>
        <v>#N/A</v>
      </c>
      <c r="J1454" s="169" t="str">
        <f>IF('Reported Performance Table'!D1454="","",
  IF('Reported Performance Table'!E1454="Yes",
   IF('Reported Performance Table'!F1454="Premium","Premium_LUNA_CCT","LUNA_CCT"),
   IF('Reported Performance Table'!B1454="Outdoor Luminaires",
    IF(OR('Reported Performance Table'!D1454="Fuel Pump Canopy Luminaires",'Reported Performance Table'!D1454="Sports Lighting"),
     IF('Reported Performance Table'!F1454="Premium","Premium_Sports_and_Fuel_Pump_CCT", "Sports_and_Fuel_Pump_CCT"),
     IF('Reported Performance Table'!F1454="Premium","Premium_Outdoor_CCT","Outdoor_CCT")),
    IF('Reported Performance Table'!F1454="Premium","Premium_CCT","Reported_CCT"))))</f>
        <v/>
      </c>
      <c r="K1454" t="str">
        <f>IF('Reported Performance Table'!D1454="","",IF(J1454="LUNA_CCT",VLOOKUP('Reported Performance Table'!D1454,'Master List'!$B$45:$E$143,4,FALSE),"Reported_BUG"))</f>
        <v/>
      </c>
      <c r="L1454" t="str">
        <f>IF('Reported Performance Table'!D1454="","",IF(AND('Reported Performance Table'!$E1454="Yes",OR('Reported Performance Table'!$D1454='Master List'!$B$45,'Reported Performance Table'!$D1454='Master List'!$B$46,'Reported Performance Table'!$D1454='Master List'!$B$47,'Reported Performance Table'!$D1454='Master List'!$B$49,'Reported Performance Table'!$D1454='Master List'!$B$51,'Reported Performance Table'!$D1454='Master List'!$B$115,'Reported Performance Table'!$D1454='Master List'!$B$118,'Reported Performance Table'!$D1454='Master List'!$B$142)),"LUNA_Dimming","Dimming_Capability_and_Range"))</f>
        <v/>
      </c>
    </row>
    <row r="1455" spans="1:12" x14ac:dyDescent="0.3">
      <c r="A1455" s="49">
        <v>1462</v>
      </c>
      <c r="B1455" s="50"/>
      <c r="D1455" s="21" t="e">
        <f>VLOOKUP('Reported Performance Table'!C1455,'Master List'!$B$22:$C$41,2,FALSE)</f>
        <v>#N/A</v>
      </c>
      <c r="E1455" t="e">
        <f>VLOOKUP('Reported Performance Table'!D1455,'Master List'!$B$45:$C$143,2,FALSE)</f>
        <v>#N/A</v>
      </c>
      <c r="F1455" t="e">
        <f>VLOOKUP('Reported Performance Table'!C1455,'Master List'!$B$22:$D$42,3,FALSE)</f>
        <v>#N/A</v>
      </c>
      <c r="G1455" s="94" t="e">
        <f>VLOOKUP('Reported Performance Table'!B1455,'Master List'!$B$11:$D$19,3,FALSE)</f>
        <v>#N/A</v>
      </c>
      <c r="H1455" t="e">
        <f t="shared" si="22"/>
        <v>#N/A</v>
      </c>
      <c r="I1455" t="e">
        <f>IF(VLOOKUP('Reported Performance Table'!D1455,'Master List'!$B$45:$D$143,3,FALSE)="","No",VLOOKUP('Reported Performance Table'!D1455,'Master List'!$B$45:$D$143,3,FALSE))</f>
        <v>#N/A</v>
      </c>
      <c r="J1455" s="169" t="str">
        <f>IF('Reported Performance Table'!D1455="","",
  IF('Reported Performance Table'!E1455="Yes",
   IF('Reported Performance Table'!F1455="Premium","Premium_LUNA_CCT","LUNA_CCT"),
   IF('Reported Performance Table'!B1455="Outdoor Luminaires",
    IF(OR('Reported Performance Table'!D1455="Fuel Pump Canopy Luminaires",'Reported Performance Table'!D1455="Sports Lighting"),
     IF('Reported Performance Table'!F1455="Premium","Premium_Sports_and_Fuel_Pump_CCT", "Sports_and_Fuel_Pump_CCT"),
     IF('Reported Performance Table'!F1455="Premium","Premium_Outdoor_CCT","Outdoor_CCT")),
    IF('Reported Performance Table'!F1455="Premium","Premium_CCT","Reported_CCT"))))</f>
        <v/>
      </c>
      <c r="K1455" t="str">
        <f>IF('Reported Performance Table'!D1455="","",IF(J1455="LUNA_CCT",VLOOKUP('Reported Performance Table'!D1455,'Master List'!$B$45:$E$143,4,FALSE),"Reported_BUG"))</f>
        <v/>
      </c>
      <c r="L1455" t="str">
        <f>IF('Reported Performance Table'!D1455="","",IF(AND('Reported Performance Table'!$E1455="Yes",OR('Reported Performance Table'!$D1455='Master List'!$B$45,'Reported Performance Table'!$D1455='Master List'!$B$46,'Reported Performance Table'!$D1455='Master List'!$B$47,'Reported Performance Table'!$D1455='Master List'!$B$49,'Reported Performance Table'!$D1455='Master List'!$B$51,'Reported Performance Table'!$D1455='Master List'!$B$115,'Reported Performance Table'!$D1455='Master List'!$B$118,'Reported Performance Table'!$D1455='Master List'!$B$142)),"LUNA_Dimming","Dimming_Capability_and_Range"))</f>
        <v/>
      </c>
    </row>
    <row r="1456" spans="1:12" x14ac:dyDescent="0.3">
      <c r="A1456" s="49">
        <v>1463</v>
      </c>
      <c r="B1456" s="50"/>
      <c r="D1456" s="21" t="e">
        <f>VLOOKUP('Reported Performance Table'!C1456,'Master List'!$B$22:$C$41,2,FALSE)</f>
        <v>#N/A</v>
      </c>
      <c r="E1456" t="e">
        <f>VLOOKUP('Reported Performance Table'!D1456,'Master List'!$B$45:$C$143,2,FALSE)</f>
        <v>#N/A</v>
      </c>
      <c r="F1456" t="e">
        <f>VLOOKUP('Reported Performance Table'!C1456,'Master List'!$B$22:$D$42,3,FALSE)</f>
        <v>#N/A</v>
      </c>
      <c r="G1456" s="94" t="e">
        <f>VLOOKUP('Reported Performance Table'!B1456,'Master List'!$B$11:$D$19,3,FALSE)</f>
        <v>#N/A</v>
      </c>
      <c r="H1456" t="e">
        <f t="shared" si="22"/>
        <v>#N/A</v>
      </c>
      <c r="I1456" t="e">
        <f>IF(VLOOKUP('Reported Performance Table'!D1456,'Master List'!$B$45:$D$143,3,FALSE)="","No",VLOOKUP('Reported Performance Table'!D1456,'Master List'!$B$45:$D$143,3,FALSE))</f>
        <v>#N/A</v>
      </c>
      <c r="J1456" s="169" t="str">
        <f>IF('Reported Performance Table'!D1456="","",
  IF('Reported Performance Table'!E1456="Yes",
   IF('Reported Performance Table'!F1456="Premium","Premium_LUNA_CCT","LUNA_CCT"),
   IF('Reported Performance Table'!B1456="Outdoor Luminaires",
    IF(OR('Reported Performance Table'!D1456="Fuel Pump Canopy Luminaires",'Reported Performance Table'!D1456="Sports Lighting"),
     IF('Reported Performance Table'!F1456="Premium","Premium_Sports_and_Fuel_Pump_CCT", "Sports_and_Fuel_Pump_CCT"),
     IF('Reported Performance Table'!F1456="Premium","Premium_Outdoor_CCT","Outdoor_CCT")),
    IF('Reported Performance Table'!F1456="Premium","Premium_CCT","Reported_CCT"))))</f>
        <v/>
      </c>
      <c r="K1456" t="str">
        <f>IF('Reported Performance Table'!D1456="","",IF(J1456="LUNA_CCT",VLOOKUP('Reported Performance Table'!D1456,'Master List'!$B$45:$E$143,4,FALSE),"Reported_BUG"))</f>
        <v/>
      </c>
      <c r="L1456" t="str">
        <f>IF('Reported Performance Table'!D1456="","",IF(AND('Reported Performance Table'!$E1456="Yes",OR('Reported Performance Table'!$D1456='Master List'!$B$45,'Reported Performance Table'!$D1456='Master List'!$B$46,'Reported Performance Table'!$D1456='Master List'!$B$47,'Reported Performance Table'!$D1456='Master List'!$B$49,'Reported Performance Table'!$D1456='Master List'!$B$51,'Reported Performance Table'!$D1456='Master List'!$B$115,'Reported Performance Table'!$D1456='Master List'!$B$118,'Reported Performance Table'!$D1456='Master List'!$B$142)),"LUNA_Dimming","Dimming_Capability_and_Range"))</f>
        <v/>
      </c>
    </row>
    <row r="1457" spans="1:12" x14ac:dyDescent="0.3">
      <c r="A1457" s="49">
        <v>1464</v>
      </c>
      <c r="B1457" s="50"/>
      <c r="D1457" s="21" t="e">
        <f>VLOOKUP('Reported Performance Table'!C1457,'Master List'!$B$22:$C$41,2,FALSE)</f>
        <v>#N/A</v>
      </c>
      <c r="E1457" t="e">
        <f>VLOOKUP('Reported Performance Table'!D1457,'Master List'!$B$45:$C$143,2,FALSE)</f>
        <v>#N/A</v>
      </c>
      <c r="F1457" t="e">
        <f>VLOOKUP('Reported Performance Table'!C1457,'Master List'!$B$22:$D$42,3,FALSE)</f>
        <v>#N/A</v>
      </c>
      <c r="G1457" s="94" t="e">
        <f>VLOOKUP('Reported Performance Table'!B1457,'Master List'!$B$11:$D$19,3,FALSE)</f>
        <v>#N/A</v>
      </c>
      <c r="H1457" t="e">
        <f t="shared" si="22"/>
        <v>#N/A</v>
      </c>
      <c r="I1457" t="e">
        <f>IF(VLOOKUP('Reported Performance Table'!D1457,'Master List'!$B$45:$D$143,3,FALSE)="","No",VLOOKUP('Reported Performance Table'!D1457,'Master List'!$B$45:$D$143,3,FALSE))</f>
        <v>#N/A</v>
      </c>
      <c r="J1457" s="169" t="str">
        <f>IF('Reported Performance Table'!D1457="","",
  IF('Reported Performance Table'!E1457="Yes",
   IF('Reported Performance Table'!F1457="Premium","Premium_LUNA_CCT","LUNA_CCT"),
   IF('Reported Performance Table'!B1457="Outdoor Luminaires",
    IF(OR('Reported Performance Table'!D1457="Fuel Pump Canopy Luminaires",'Reported Performance Table'!D1457="Sports Lighting"),
     IF('Reported Performance Table'!F1457="Premium","Premium_Sports_and_Fuel_Pump_CCT", "Sports_and_Fuel_Pump_CCT"),
     IF('Reported Performance Table'!F1457="Premium","Premium_Outdoor_CCT","Outdoor_CCT")),
    IF('Reported Performance Table'!F1457="Premium","Premium_CCT","Reported_CCT"))))</f>
        <v/>
      </c>
      <c r="K1457" t="str">
        <f>IF('Reported Performance Table'!D1457="","",IF(J1457="LUNA_CCT",VLOOKUP('Reported Performance Table'!D1457,'Master List'!$B$45:$E$143,4,FALSE),"Reported_BUG"))</f>
        <v/>
      </c>
      <c r="L1457" t="str">
        <f>IF('Reported Performance Table'!D1457="","",IF(AND('Reported Performance Table'!$E1457="Yes",OR('Reported Performance Table'!$D1457='Master List'!$B$45,'Reported Performance Table'!$D1457='Master List'!$B$46,'Reported Performance Table'!$D1457='Master List'!$B$47,'Reported Performance Table'!$D1457='Master List'!$B$49,'Reported Performance Table'!$D1457='Master List'!$B$51,'Reported Performance Table'!$D1457='Master List'!$B$115,'Reported Performance Table'!$D1457='Master List'!$B$118,'Reported Performance Table'!$D1457='Master List'!$B$142)),"LUNA_Dimming","Dimming_Capability_and_Range"))</f>
        <v/>
      </c>
    </row>
    <row r="1458" spans="1:12" x14ac:dyDescent="0.3">
      <c r="A1458" s="49">
        <v>1465</v>
      </c>
      <c r="B1458" s="50"/>
      <c r="D1458" s="21" t="e">
        <f>VLOOKUP('Reported Performance Table'!C1458,'Master List'!$B$22:$C$41,2,FALSE)</f>
        <v>#N/A</v>
      </c>
      <c r="E1458" t="e">
        <f>VLOOKUP('Reported Performance Table'!D1458,'Master List'!$B$45:$C$143,2,FALSE)</f>
        <v>#N/A</v>
      </c>
      <c r="F1458" t="e">
        <f>VLOOKUP('Reported Performance Table'!C1458,'Master List'!$B$22:$D$42,3,FALSE)</f>
        <v>#N/A</v>
      </c>
      <c r="G1458" s="94" t="e">
        <f>VLOOKUP('Reported Performance Table'!B1458,'Master List'!$B$11:$D$19,3,FALSE)</f>
        <v>#N/A</v>
      </c>
      <c r="H1458" t="e">
        <f t="shared" si="22"/>
        <v>#N/A</v>
      </c>
      <c r="I1458" t="e">
        <f>IF(VLOOKUP('Reported Performance Table'!D1458,'Master List'!$B$45:$D$143,3,FALSE)="","No",VLOOKUP('Reported Performance Table'!D1458,'Master List'!$B$45:$D$143,3,FALSE))</f>
        <v>#N/A</v>
      </c>
      <c r="J1458" s="169" t="str">
        <f>IF('Reported Performance Table'!D1458="","",
  IF('Reported Performance Table'!E1458="Yes",
   IF('Reported Performance Table'!F1458="Premium","Premium_LUNA_CCT","LUNA_CCT"),
   IF('Reported Performance Table'!B1458="Outdoor Luminaires",
    IF(OR('Reported Performance Table'!D1458="Fuel Pump Canopy Luminaires",'Reported Performance Table'!D1458="Sports Lighting"),
     IF('Reported Performance Table'!F1458="Premium","Premium_Sports_and_Fuel_Pump_CCT", "Sports_and_Fuel_Pump_CCT"),
     IF('Reported Performance Table'!F1458="Premium","Premium_Outdoor_CCT","Outdoor_CCT")),
    IF('Reported Performance Table'!F1458="Premium","Premium_CCT","Reported_CCT"))))</f>
        <v/>
      </c>
      <c r="K1458" t="str">
        <f>IF('Reported Performance Table'!D1458="","",IF(J1458="LUNA_CCT",VLOOKUP('Reported Performance Table'!D1458,'Master List'!$B$45:$E$143,4,FALSE),"Reported_BUG"))</f>
        <v/>
      </c>
      <c r="L1458" t="str">
        <f>IF('Reported Performance Table'!D1458="","",IF(AND('Reported Performance Table'!$E1458="Yes",OR('Reported Performance Table'!$D1458='Master List'!$B$45,'Reported Performance Table'!$D1458='Master List'!$B$46,'Reported Performance Table'!$D1458='Master List'!$B$47,'Reported Performance Table'!$D1458='Master List'!$B$49,'Reported Performance Table'!$D1458='Master List'!$B$51,'Reported Performance Table'!$D1458='Master List'!$B$115,'Reported Performance Table'!$D1458='Master List'!$B$118,'Reported Performance Table'!$D1458='Master List'!$B$142)),"LUNA_Dimming","Dimming_Capability_and_Range"))</f>
        <v/>
      </c>
    </row>
    <row r="1459" spans="1:12" x14ac:dyDescent="0.3">
      <c r="A1459" s="49">
        <v>1466</v>
      </c>
      <c r="B1459" s="50"/>
      <c r="D1459" s="21" t="e">
        <f>VLOOKUP('Reported Performance Table'!C1459,'Master List'!$B$22:$C$41,2,FALSE)</f>
        <v>#N/A</v>
      </c>
      <c r="E1459" t="e">
        <f>VLOOKUP('Reported Performance Table'!D1459,'Master List'!$B$45:$C$143,2,FALSE)</f>
        <v>#N/A</v>
      </c>
      <c r="F1459" t="e">
        <f>VLOOKUP('Reported Performance Table'!C1459,'Master List'!$B$22:$D$42,3,FALSE)</f>
        <v>#N/A</v>
      </c>
      <c r="G1459" s="94" t="e">
        <f>VLOOKUP('Reported Performance Table'!B1459,'Master List'!$B$11:$D$19,3,FALSE)</f>
        <v>#N/A</v>
      </c>
      <c r="H1459" t="e">
        <f t="shared" si="22"/>
        <v>#N/A</v>
      </c>
      <c r="I1459" t="e">
        <f>IF(VLOOKUP('Reported Performance Table'!D1459,'Master List'!$B$45:$D$143,3,FALSE)="","No",VLOOKUP('Reported Performance Table'!D1459,'Master List'!$B$45:$D$143,3,FALSE))</f>
        <v>#N/A</v>
      </c>
      <c r="J1459" s="169" t="str">
        <f>IF('Reported Performance Table'!D1459="","",
  IF('Reported Performance Table'!E1459="Yes",
   IF('Reported Performance Table'!F1459="Premium","Premium_LUNA_CCT","LUNA_CCT"),
   IF('Reported Performance Table'!B1459="Outdoor Luminaires",
    IF(OR('Reported Performance Table'!D1459="Fuel Pump Canopy Luminaires",'Reported Performance Table'!D1459="Sports Lighting"),
     IF('Reported Performance Table'!F1459="Premium","Premium_Sports_and_Fuel_Pump_CCT", "Sports_and_Fuel_Pump_CCT"),
     IF('Reported Performance Table'!F1459="Premium","Premium_Outdoor_CCT","Outdoor_CCT")),
    IF('Reported Performance Table'!F1459="Premium","Premium_CCT","Reported_CCT"))))</f>
        <v/>
      </c>
      <c r="K1459" t="str">
        <f>IF('Reported Performance Table'!D1459="","",IF(J1459="LUNA_CCT",VLOOKUP('Reported Performance Table'!D1459,'Master List'!$B$45:$E$143,4,FALSE),"Reported_BUG"))</f>
        <v/>
      </c>
      <c r="L1459" t="str">
        <f>IF('Reported Performance Table'!D1459="","",IF(AND('Reported Performance Table'!$E1459="Yes",OR('Reported Performance Table'!$D1459='Master List'!$B$45,'Reported Performance Table'!$D1459='Master List'!$B$46,'Reported Performance Table'!$D1459='Master List'!$B$47,'Reported Performance Table'!$D1459='Master List'!$B$49,'Reported Performance Table'!$D1459='Master List'!$B$51,'Reported Performance Table'!$D1459='Master List'!$B$115,'Reported Performance Table'!$D1459='Master List'!$B$118,'Reported Performance Table'!$D1459='Master List'!$B$142)),"LUNA_Dimming","Dimming_Capability_and_Range"))</f>
        <v/>
      </c>
    </row>
    <row r="1460" spans="1:12" x14ac:dyDescent="0.3">
      <c r="A1460" s="49">
        <v>1467</v>
      </c>
      <c r="B1460" s="50"/>
      <c r="D1460" s="21" t="e">
        <f>VLOOKUP('Reported Performance Table'!C1460,'Master List'!$B$22:$C$41,2,FALSE)</f>
        <v>#N/A</v>
      </c>
      <c r="E1460" t="e">
        <f>VLOOKUP('Reported Performance Table'!D1460,'Master List'!$B$45:$C$143,2,FALSE)</f>
        <v>#N/A</v>
      </c>
      <c r="F1460" t="e">
        <f>VLOOKUP('Reported Performance Table'!C1460,'Master List'!$B$22:$D$42,3,FALSE)</f>
        <v>#N/A</v>
      </c>
      <c r="G1460" s="94" t="e">
        <f>VLOOKUP('Reported Performance Table'!B1460,'Master List'!$B$11:$D$19,3,FALSE)</f>
        <v>#N/A</v>
      </c>
      <c r="H1460" t="e">
        <f t="shared" si="22"/>
        <v>#N/A</v>
      </c>
      <c r="I1460" t="e">
        <f>IF(VLOOKUP('Reported Performance Table'!D1460,'Master List'!$B$45:$D$143,3,FALSE)="","No",VLOOKUP('Reported Performance Table'!D1460,'Master List'!$B$45:$D$143,3,FALSE))</f>
        <v>#N/A</v>
      </c>
      <c r="J1460" s="169" t="str">
        <f>IF('Reported Performance Table'!D1460="","",
  IF('Reported Performance Table'!E1460="Yes",
   IF('Reported Performance Table'!F1460="Premium","Premium_LUNA_CCT","LUNA_CCT"),
   IF('Reported Performance Table'!B1460="Outdoor Luminaires",
    IF(OR('Reported Performance Table'!D1460="Fuel Pump Canopy Luminaires",'Reported Performance Table'!D1460="Sports Lighting"),
     IF('Reported Performance Table'!F1460="Premium","Premium_Sports_and_Fuel_Pump_CCT", "Sports_and_Fuel_Pump_CCT"),
     IF('Reported Performance Table'!F1460="Premium","Premium_Outdoor_CCT","Outdoor_CCT")),
    IF('Reported Performance Table'!F1460="Premium","Premium_CCT","Reported_CCT"))))</f>
        <v/>
      </c>
      <c r="K1460" t="str">
        <f>IF('Reported Performance Table'!D1460="","",IF(J1460="LUNA_CCT",VLOOKUP('Reported Performance Table'!D1460,'Master List'!$B$45:$E$143,4,FALSE),"Reported_BUG"))</f>
        <v/>
      </c>
      <c r="L1460" t="str">
        <f>IF('Reported Performance Table'!D1460="","",IF(AND('Reported Performance Table'!$E1460="Yes",OR('Reported Performance Table'!$D1460='Master List'!$B$45,'Reported Performance Table'!$D1460='Master List'!$B$46,'Reported Performance Table'!$D1460='Master List'!$B$47,'Reported Performance Table'!$D1460='Master List'!$B$49,'Reported Performance Table'!$D1460='Master List'!$B$51,'Reported Performance Table'!$D1460='Master List'!$B$115,'Reported Performance Table'!$D1460='Master List'!$B$118,'Reported Performance Table'!$D1460='Master List'!$B$142)),"LUNA_Dimming","Dimming_Capability_and_Range"))</f>
        <v/>
      </c>
    </row>
    <row r="1461" spans="1:12" x14ac:dyDescent="0.3">
      <c r="A1461" s="49">
        <v>1468</v>
      </c>
      <c r="B1461" s="50"/>
      <c r="D1461" s="21" t="e">
        <f>VLOOKUP('Reported Performance Table'!C1461,'Master List'!$B$22:$C$41,2,FALSE)</f>
        <v>#N/A</v>
      </c>
      <c r="E1461" t="e">
        <f>VLOOKUP('Reported Performance Table'!D1461,'Master List'!$B$45:$C$143,2,FALSE)</f>
        <v>#N/A</v>
      </c>
      <c r="F1461" t="e">
        <f>VLOOKUP('Reported Performance Table'!C1461,'Master List'!$B$22:$D$42,3,FALSE)</f>
        <v>#N/A</v>
      </c>
      <c r="G1461" s="94" t="e">
        <f>VLOOKUP('Reported Performance Table'!B1461,'Master List'!$B$11:$D$19,3,FALSE)</f>
        <v>#N/A</v>
      </c>
      <c r="H1461" t="e">
        <f t="shared" si="22"/>
        <v>#N/A</v>
      </c>
      <c r="I1461" t="e">
        <f>IF(VLOOKUP('Reported Performance Table'!D1461,'Master List'!$B$45:$D$143,3,FALSE)="","No",VLOOKUP('Reported Performance Table'!D1461,'Master List'!$B$45:$D$143,3,FALSE))</f>
        <v>#N/A</v>
      </c>
      <c r="J1461" s="169" t="str">
        <f>IF('Reported Performance Table'!D1461="","",
  IF('Reported Performance Table'!E1461="Yes",
   IF('Reported Performance Table'!F1461="Premium","Premium_LUNA_CCT","LUNA_CCT"),
   IF('Reported Performance Table'!B1461="Outdoor Luminaires",
    IF(OR('Reported Performance Table'!D1461="Fuel Pump Canopy Luminaires",'Reported Performance Table'!D1461="Sports Lighting"),
     IF('Reported Performance Table'!F1461="Premium","Premium_Sports_and_Fuel_Pump_CCT", "Sports_and_Fuel_Pump_CCT"),
     IF('Reported Performance Table'!F1461="Premium","Premium_Outdoor_CCT","Outdoor_CCT")),
    IF('Reported Performance Table'!F1461="Premium","Premium_CCT","Reported_CCT"))))</f>
        <v/>
      </c>
      <c r="K1461" t="str">
        <f>IF('Reported Performance Table'!D1461="","",IF(J1461="LUNA_CCT",VLOOKUP('Reported Performance Table'!D1461,'Master List'!$B$45:$E$143,4,FALSE),"Reported_BUG"))</f>
        <v/>
      </c>
      <c r="L1461" t="str">
        <f>IF('Reported Performance Table'!D1461="","",IF(AND('Reported Performance Table'!$E1461="Yes",OR('Reported Performance Table'!$D1461='Master List'!$B$45,'Reported Performance Table'!$D1461='Master List'!$B$46,'Reported Performance Table'!$D1461='Master List'!$B$47,'Reported Performance Table'!$D1461='Master List'!$B$49,'Reported Performance Table'!$D1461='Master List'!$B$51,'Reported Performance Table'!$D1461='Master List'!$B$115,'Reported Performance Table'!$D1461='Master List'!$B$118,'Reported Performance Table'!$D1461='Master List'!$B$142)),"LUNA_Dimming","Dimming_Capability_and_Range"))</f>
        <v/>
      </c>
    </row>
    <row r="1462" spans="1:12" x14ac:dyDescent="0.3">
      <c r="A1462" s="49">
        <v>1469</v>
      </c>
      <c r="B1462" s="50"/>
      <c r="D1462" s="21" t="e">
        <f>VLOOKUP('Reported Performance Table'!C1462,'Master List'!$B$22:$C$41,2,FALSE)</f>
        <v>#N/A</v>
      </c>
      <c r="E1462" t="e">
        <f>VLOOKUP('Reported Performance Table'!D1462,'Master List'!$B$45:$C$143,2,FALSE)</f>
        <v>#N/A</v>
      </c>
      <c r="F1462" t="e">
        <f>VLOOKUP('Reported Performance Table'!C1462,'Master List'!$B$22:$D$42,3,FALSE)</f>
        <v>#N/A</v>
      </c>
      <c r="G1462" s="94" t="e">
        <f>VLOOKUP('Reported Performance Table'!B1462,'Master List'!$B$11:$D$19,3,FALSE)</f>
        <v>#N/A</v>
      </c>
      <c r="H1462" t="e">
        <f t="shared" si="22"/>
        <v>#N/A</v>
      </c>
      <c r="I1462" t="e">
        <f>IF(VLOOKUP('Reported Performance Table'!D1462,'Master List'!$B$45:$D$143,3,FALSE)="","No",VLOOKUP('Reported Performance Table'!D1462,'Master List'!$B$45:$D$143,3,FALSE))</f>
        <v>#N/A</v>
      </c>
      <c r="J1462" s="169" t="str">
        <f>IF('Reported Performance Table'!D1462="","",
  IF('Reported Performance Table'!E1462="Yes",
   IF('Reported Performance Table'!F1462="Premium","Premium_LUNA_CCT","LUNA_CCT"),
   IF('Reported Performance Table'!B1462="Outdoor Luminaires",
    IF(OR('Reported Performance Table'!D1462="Fuel Pump Canopy Luminaires",'Reported Performance Table'!D1462="Sports Lighting"),
     IF('Reported Performance Table'!F1462="Premium","Premium_Sports_and_Fuel_Pump_CCT", "Sports_and_Fuel_Pump_CCT"),
     IF('Reported Performance Table'!F1462="Premium","Premium_Outdoor_CCT","Outdoor_CCT")),
    IF('Reported Performance Table'!F1462="Premium","Premium_CCT","Reported_CCT"))))</f>
        <v/>
      </c>
      <c r="K1462" t="str">
        <f>IF('Reported Performance Table'!D1462="","",IF(J1462="LUNA_CCT",VLOOKUP('Reported Performance Table'!D1462,'Master List'!$B$45:$E$143,4,FALSE),"Reported_BUG"))</f>
        <v/>
      </c>
      <c r="L1462" t="str">
        <f>IF('Reported Performance Table'!D1462="","",IF(AND('Reported Performance Table'!$E1462="Yes",OR('Reported Performance Table'!$D1462='Master List'!$B$45,'Reported Performance Table'!$D1462='Master List'!$B$46,'Reported Performance Table'!$D1462='Master List'!$B$47,'Reported Performance Table'!$D1462='Master List'!$B$49,'Reported Performance Table'!$D1462='Master List'!$B$51,'Reported Performance Table'!$D1462='Master List'!$B$115,'Reported Performance Table'!$D1462='Master List'!$B$118,'Reported Performance Table'!$D1462='Master List'!$B$142)),"LUNA_Dimming","Dimming_Capability_and_Range"))</f>
        <v/>
      </c>
    </row>
    <row r="1463" spans="1:12" x14ac:dyDescent="0.3">
      <c r="A1463" s="49">
        <v>1470</v>
      </c>
      <c r="B1463" s="50"/>
      <c r="D1463" s="21" t="e">
        <f>VLOOKUP('Reported Performance Table'!C1463,'Master List'!$B$22:$C$41,2,FALSE)</f>
        <v>#N/A</v>
      </c>
      <c r="E1463" t="e">
        <f>VLOOKUP('Reported Performance Table'!D1463,'Master List'!$B$45:$C$143,2,FALSE)</f>
        <v>#N/A</v>
      </c>
      <c r="F1463" t="e">
        <f>VLOOKUP('Reported Performance Table'!C1463,'Master List'!$B$22:$D$42,3,FALSE)</f>
        <v>#N/A</v>
      </c>
      <c r="G1463" s="94" t="e">
        <f>VLOOKUP('Reported Performance Table'!B1463,'Master List'!$B$11:$D$19,3,FALSE)</f>
        <v>#N/A</v>
      </c>
      <c r="H1463" t="e">
        <f t="shared" si="22"/>
        <v>#N/A</v>
      </c>
      <c r="I1463" t="e">
        <f>IF(VLOOKUP('Reported Performance Table'!D1463,'Master List'!$B$45:$D$143,3,FALSE)="","No",VLOOKUP('Reported Performance Table'!D1463,'Master List'!$B$45:$D$143,3,FALSE))</f>
        <v>#N/A</v>
      </c>
      <c r="J1463" s="169" t="str">
        <f>IF('Reported Performance Table'!D1463="","",
  IF('Reported Performance Table'!E1463="Yes",
   IF('Reported Performance Table'!F1463="Premium","Premium_LUNA_CCT","LUNA_CCT"),
   IF('Reported Performance Table'!B1463="Outdoor Luminaires",
    IF(OR('Reported Performance Table'!D1463="Fuel Pump Canopy Luminaires",'Reported Performance Table'!D1463="Sports Lighting"),
     IF('Reported Performance Table'!F1463="Premium","Premium_Sports_and_Fuel_Pump_CCT", "Sports_and_Fuel_Pump_CCT"),
     IF('Reported Performance Table'!F1463="Premium","Premium_Outdoor_CCT","Outdoor_CCT")),
    IF('Reported Performance Table'!F1463="Premium","Premium_CCT","Reported_CCT"))))</f>
        <v/>
      </c>
      <c r="K1463" t="str">
        <f>IF('Reported Performance Table'!D1463="","",IF(J1463="LUNA_CCT",VLOOKUP('Reported Performance Table'!D1463,'Master List'!$B$45:$E$143,4,FALSE),"Reported_BUG"))</f>
        <v/>
      </c>
      <c r="L1463" t="str">
        <f>IF('Reported Performance Table'!D1463="","",IF(AND('Reported Performance Table'!$E1463="Yes",OR('Reported Performance Table'!$D1463='Master List'!$B$45,'Reported Performance Table'!$D1463='Master List'!$B$46,'Reported Performance Table'!$D1463='Master List'!$B$47,'Reported Performance Table'!$D1463='Master List'!$B$49,'Reported Performance Table'!$D1463='Master List'!$B$51,'Reported Performance Table'!$D1463='Master List'!$B$115,'Reported Performance Table'!$D1463='Master List'!$B$118,'Reported Performance Table'!$D1463='Master List'!$B$142)),"LUNA_Dimming","Dimming_Capability_and_Range"))</f>
        <v/>
      </c>
    </row>
    <row r="1464" spans="1:12" x14ac:dyDescent="0.3">
      <c r="A1464" s="49">
        <v>1471</v>
      </c>
      <c r="B1464" s="50"/>
      <c r="D1464" s="21" t="e">
        <f>VLOOKUP('Reported Performance Table'!C1464,'Master List'!$B$22:$C$41,2,FALSE)</f>
        <v>#N/A</v>
      </c>
      <c r="E1464" t="e">
        <f>VLOOKUP('Reported Performance Table'!D1464,'Master List'!$B$45:$C$143,2,FALSE)</f>
        <v>#N/A</v>
      </c>
      <c r="F1464" t="e">
        <f>VLOOKUP('Reported Performance Table'!C1464,'Master List'!$B$22:$D$42,3,FALSE)</f>
        <v>#N/A</v>
      </c>
      <c r="G1464" s="94" t="e">
        <f>VLOOKUP('Reported Performance Table'!B1464,'Master List'!$B$11:$D$19,3,FALSE)</f>
        <v>#N/A</v>
      </c>
      <c r="H1464" t="e">
        <f t="shared" si="22"/>
        <v>#N/A</v>
      </c>
      <c r="I1464" t="e">
        <f>IF(VLOOKUP('Reported Performance Table'!D1464,'Master List'!$B$45:$D$143,3,FALSE)="","No",VLOOKUP('Reported Performance Table'!D1464,'Master List'!$B$45:$D$143,3,FALSE))</f>
        <v>#N/A</v>
      </c>
      <c r="J1464" s="169" t="str">
        <f>IF('Reported Performance Table'!D1464="","",
  IF('Reported Performance Table'!E1464="Yes",
   IF('Reported Performance Table'!F1464="Premium","Premium_LUNA_CCT","LUNA_CCT"),
   IF('Reported Performance Table'!B1464="Outdoor Luminaires",
    IF(OR('Reported Performance Table'!D1464="Fuel Pump Canopy Luminaires",'Reported Performance Table'!D1464="Sports Lighting"),
     IF('Reported Performance Table'!F1464="Premium","Premium_Sports_and_Fuel_Pump_CCT", "Sports_and_Fuel_Pump_CCT"),
     IF('Reported Performance Table'!F1464="Premium","Premium_Outdoor_CCT","Outdoor_CCT")),
    IF('Reported Performance Table'!F1464="Premium","Premium_CCT","Reported_CCT"))))</f>
        <v/>
      </c>
      <c r="K1464" t="str">
        <f>IF('Reported Performance Table'!D1464="","",IF(J1464="LUNA_CCT",VLOOKUP('Reported Performance Table'!D1464,'Master List'!$B$45:$E$143,4,FALSE),"Reported_BUG"))</f>
        <v/>
      </c>
      <c r="L1464" t="str">
        <f>IF('Reported Performance Table'!D1464="","",IF(AND('Reported Performance Table'!$E1464="Yes",OR('Reported Performance Table'!$D1464='Master List'!$B$45,'Reported Performance Table'!$D1464='Master List'!$B$46,'Reported Performance Table'!$D1464='Master List'!$B$47,'Reported Performance Table'!$D1464='Master List'!$B$49,'Reported Performance Table'!$D1464='Master List'!$B$51,'Reported Performance Table'!$D1464='Master List'!$B$115,'Reported Performance Table'!$D1464='Master List'!$B$118,'Reported Performance Table'!$D1464='Master List'!$B$142)),"LUNA_Dimming","Dimming_Capability_and_Range"))</f>
        <v/>
      </c>
    </row>
    <row r="1465" spans="1:12" x14ac:dyDescent="0.3">
      <c r="A1465" s="49">
        <v>1472</v>
      </c>
      <c r="B1465" s="50"/>
      <c r="D1465" s="21" t="e">
        <f>VLOOKUP('Reported Performance Table'!C1465,'Master List'!$B$22:$C$41,2,FALSE)</f>
        <v>#N/A</v>
      </c>
      <c r="E1465" t="e">
        <f>VLOOKUP('Reported Performance Table'!D1465,'Master List'!$B$45:$C$143,2,FALSE)</f>
        <v>#N/A</v>
      </c>
      <c r="F1465" t="e">
        <f>VLOOKUP('Reported Performance Table'!C1465,'Master List'!$B$22:$D$42,3,FALSE)</f>
        <v>#N/A</v>
      </c>
      <c r="G1465" s="94" t="e">
        <f>VLOOKUP('Reported Performance Table'!B1465,'Master List'!$B$11:$D$19,3,FALSE)</f>
        <v>#N/A</v>
      </c>
      <c r="H1465" t="e">
        <f t="shared" si="22"/>
        <v>#N/A</v>
      </c>
      <c r="I1465" t="e">
        <f>IF(VLOOKUP('Reported Performance Table'!D1465,'Master List'!$B$45:$D$143,3,FALSE)="","No",VLOOKUP('Reported Performance Table'!D1465,'Master List'!$B$45:$D$143,3,FALSE))</f>
        <v>#N/A</v>
      </c>
      <c r="J1465" s="169" t="str">
        <f>IF('Reported Performance Table'!D1465="","",
  IF('Reported Performance Table'!E1465="Yes",
   IF('Reported Performance Table'!F1465="Premium","Premium_LUNA_CCT","LUNA_CCT"),
   IF('Reported Performance Table'!B1465="Outdoor Luminaires",
    IF(OR('Reported Performance Table'!D1465="Fuel Pump Canopy Luminaires",'Reported Performance Table'!D1465="Sports Lighting"),
     IF('Reported Performance Table'!F1465="Premium","Premium_Sports_and_Fuel_Pump_CCT", "Sports_and_Fuel_Pump_CCT"),
     IF('Reported Performance Table'!F1465="Premium","Premium_Outdoor_CCT","Outdoor_CCT")),
    IF('Reported Performance Table'!F1465="Premium","Premium_CCT","Reported_CCT"))))</f>
        <v/>
      </c>
      <c r="K1465" t="str">
        <f>IF('Reported Performance Table'!D1465="","",IF(J1465="LUNA_CCT",VLOOKUP('Reported Performance Table'!D1465,'Master List'!$B$45:$E$143,4,FALSE),"Reported_BUG"))</f>
        <v/>
      </c>
      <c r="L1465" t="str">
        <f>IF('Reported Performance Table'!D1465="","",IF(AND('Reported Performance Table'!$E1465="Yes",OR('Reported Performance Table'!$D1465='Master List'!$B$45,'Reported Performance Table'!$D1465='Master List'!$B$46,'Reported Performance Table'!$D1465='Master List'!$B$47,'Reported Performance Table'!$D1465='Master List'!$B$49,'Reported Performance Table'!$D1465='Master List'!$B$51,'Reported Performance Table'!$D1465='Master List'!$B$115,'Reported Performance Table'!$D1465='Master List'!$B$118,'Reported Performance Table'!$D1465='Master List'!$B$142)),"LUNA_Dimming","Dimming_Capability_and_Range"))</f>
        <v/>
      </c>
    </row>
    <row r="1466" spans="1:12" x14ac:dyDescent="0.3">
      <c r="A1466" s="49">
        <v>1473</v>
      </c>
      <c r="B1466" s="50"/>
      <c r="D1466" s="21" t="e">
        <f>VLOOKUP('Reported Performance Table'!C1466,'Master List'!$B$22:$C$41,2,FALSE)</f>
        <v>#N/A</v>
      </c>
      <c r="E1466" t="e">
        <f>VLOOKUP('Reported Performance Table'!D1466,'Master List'!$B$45:$C$143,2,FALSE)</f>
        <v>#N/A</v>
      </c>
      <c r="F1466" t="e">
        <f>VLOOKUP('Reported Performance Table'!C1466,'Master List'!$B$22:$D$42,3,FALSE)</f>
        <v>#N/A</v>
      </c>
      <c r="G1466" s="94" t="e">
        <f>VLOOKUP('Reported Performance Table'!B1466,'Master List'!$B$11:$D$19,3,FALSE)</f>
        <v>#N/A</v>
      </c>
      <c r="H1466" t="e">
        <f t="shared" si="22"/>
        <v>#N/A</v>
      </c>
      <c r="I1466" t="e">
        <f>IF(VLOOKUP('Reported Performance Table'!D1466,'Master List'!$B$45:$D$143,3,FALSE)="","No",VLOOKUP('Reported Performance Table'!D1466,'Master List'!$B$45:$D$143,3,FALSE))</f>
        <v>#N/A</v>
      </c>
      <c r="J1466" s="169" t="str">
        <f>IF('Reported Performance Table'!D1466="","",
  IF('Reported Performance Table'!E1466="Yes",
   IF('Reported Performance Table'!F1466="Premium","Premium_LUNA_CCT","LUNA_CCT"),
   IF('Reported Performance Table'!B1466="Outdoor Luminaires",
    IF(OR('Reported Performance Table'!D1466="Fuel Pump Canopy Luminaires",'Reported Performance Table'!D1466="Sports Lighting"),
     IF('Reported Performance Table'!F1466="Premium","Premium_Sports_and_Fuel_Pump_CCT", "Sports_and_Fuel_Pump_CCT"),
     IF('Reported Performance Table'!F1466="Premium","Premium_Outdoor_CCT","Outdoor_CCT")),
    IF('Reported Performance Table'!F1466="Premium","Premium_CCT","Reported_CCT"))))</f>
        <v/>
      </c>
      <c r="K1466" t="str">
        <f>IF('Reported Performance Table'!D1466="","",IF(J1466="LUNA_CCT",VLOOKUP('Reported Performance Table'!D1466,'Master List'!$B$45:$E$143,4,FALSE),"Reported_BUG"))</f>
        <v/>
      </c>
      <c r="L1466" t="str">
        <f>IF('Reported Performance Table'!D1466="","",IF(AND('Reported Performance Table'!$E1466="Yes",OR('Reported Performance Table'!$D1466='Master List'!$B$45,'Reported Performance Table'!$D1466='Master List'!$B$46,'Reported Performance Table'!$D1466='Master List'!$B$47,'Reported Performance Table'!$D1466='Master List'!$B$49,'Reported Performance Table'!$D1466='Master List'!$B$51,'Reported Performance Table'!$D1466='Master List'!$B$115,'Reported Performance Table'!$D1466='Master List'!$B$118,'Reported Performance Table'!$D1466='Master List'!$B$142)),"LUNA_Dimming","Dimming_Capability_and_Range"))</f>
        <v/>
      </c>
    </row>
    <row r="1467" spans="1:12" x14ac:dyDescent="0.3">
      <c r="A1467" s="49">
        <v>1474</v>
      </c>
      <c r="B1467" s="50"/>
      <c r="D1467" s="21" t="e">
        <f>VLOOKUP('Reported Performance Table'!C1467,'Master List'!$B$22:$C$41,2,FALSE)</f>
        <v>#N/A</v>
      </c>
      <c r="E1467" t="e">
        <f>VLOOKUP('Reported Performance Table'!D1467,'Master List'!$B$45:$C$143,2,FALSE)</f>
        <v>#N/A</v>
      </c>
      <c r="F1467" t="e">
        <f>VLOOKUP('Reported Performance Table'!C1467,'Master List'!$B$22:$D$42,3,FALSE)</f>
        <v>#N/A</v>
      </c>
      <c r="G1467" s="94" t="e">
        <f>VLOOKUP('Reported Performance Table'!B1467,'Master List'!$B$11:$D$19,3,FALSE)</f>
        <v>#N/A</v>
      </c>
      <c r="H1467" t="e">
        <f t="shared" si="22"/>
        <v>#N/A</v>
      </c>
      <c r="I1467" t="e">
        <f>IF(VLOOKUP('Reported Performance Table'!D1467,'Master List'!$B$45:$D$143,3,FALSE)="","No",VLOOKUP('Reported Performance Table'!D1467,'Master List'!$B$45:$D$143,3,FALSE))</f>
        <v>#N/A</v>
      </c>
      <c r="J1467" s="169" t="str">
        <f>IF('Reported Performance Table'!D1467="","",
  IF('Reported Performance Table'!E1467="Yes",
   IF('Reported Performance Table'!F1467="Premium","Premium_LUNA_CCT","LUNA_CCT"),
   IF('Reported Performance Table'!B1467="Outdoor Luminaires",
    IF(OR('Reported Performance Table'!D1467="Fuel Pump Canopy Luminaires",'Reported Performance Table'!D1467="Sports Lighting"),
     IF('Reported Performance Table'!F1467="Premium","Premium_Sports_and_Fuel_Pump_CCT", "Sports_and_Fuel_Pump_CCT"),
     IF('Reported Performance Table'!F1467="Premium","Premium_Outdoor_CCT","Outdoor_CCT")),
    IF('Reported Performance Table'!F1467="Premium","Premium_CCT","Reported_CCT"))))</f>
        <v/>
      </c>
      <c r="K1467" t="str">
        <f>IF('Reported Performance Table'!D1467="","",IF(J1467="LUNA_CCT",VLOOKUP('Reported Performance Table'!D1467,'Master List'!$B$45:$E$143,4,FALSE),"Reported_BUG"))</f>
        <v/>
      </c>
      <c r="L1467" t="str">
        <f>IF('Reported Performance Table'!D1467="","",IF(AND('Reported Performance Table'!$E1467="Yes",OR('Reported Performance Table'!$D1467='Master List'!$B$45,'Reported Performance Table'!$D1467='Master List'!$B$46,'Reported Performance Table'!$D1467='Master List'!$B$47,'Reported Performance Table'!$D1467='Master List'!$B$49,'Reported Performance Table'!$D1467='Master List'!$B$51,'Reported Performance Table'!$D1467='Master List'!$B$115,'Reported Performance Table'!$D1467='Master List'!$B$118,'Reported Performance Table'!$D1467='Master List'!$B$142)),"LUNA_Dimming","Dimming_Capability_and_Range"))</f>
        <v/>
      </c>
    </row>
    <row r="1468" spans="1:12" x14ac:dyDescent="0.3">
      <c r="A1468" s="49">
        <v>1475</v>
      </c>
      <c r="B1468" s="50"/>
      <c r="D1468" s="21" t="e">
        <f>VLOOKUP('Reported Performance Table'!C1468,'Master List'!$B$22:$C$41,2,FALSE)</f>
        <v>#N/A</v>
      </c>
      <c r="E1468" t="e">
        <f>VLOOKUP('Reported Performance Table'!D1468,'Master List'!$B$45:$C$143,2,FALSE)</f>
        <v>#N/A</v>
      </c>
      <c r="F1468" t="e">
        <f>VLOOKUP('Reported Performance Table'!C1468,'Master List'!$B$22:$D$42,3,FALSE)</f>
        <v>#N/A</v>
      </c>
      <c r="G1468" s="94" t="e">
        <f>VLOOKUP('Reported Performance Table'!B1468,'Master List'!$B$11:$D$19,3,FALSE)</f>
        <v>#N/A</v>
      </c>
      <c r="H1468" t="e">
        <f t="shared" si="22"/>
        <v>#N/A</v>
      </c>
      <c r="I1468" t="e">
        <f>IF(VLOOKUP('Reported Performance Table'!D1468,'Master List'!$B$45:$D$143,3,FALSE)="","No",VLOOKUP('Reported Performance Table'!D1468,'Master List'!$B$45:$D$143,3,FALSE))</f>
        <v>#N/A</v>
      </c>
      <c r="J1468" s="169" t="str">
        <f>IF('Reported Performance Table'!D1468="","",
  IF('Reported Performance Table'!E1468="Yes",
   IF('Reported Performance Table'!F1468="Premium","Premium_LUNA_CCT","LUNA_CCT"),
   IF('Reported Performance Table'!B1468="Outdoor Luminaires",
    IF(OR('Reported Performance Table'!D1468="Fuel Pump Canopy Luminaires",'Reported Performance Table'!D1468="Sports Lighting"),
     IF('Reported Performance Table'!F1468="Premium","Premium_Sports_and_Fuel_Pump_CCT", "Sports_and_Fuel_Pump_CCT"),
     IF('Reported Performance Table'!F1468="Premium","Premium_Outdoor_CCT","Outdoor_CCT")),
    IF('Reported Performance Table'!F1468="Premium","Premium_CCT","Reported_CCT"))))</f>
        <v/>
      </c>
      <c r="K1468" t="str">
        <f>IF('Reported Performance Table'!D1468="","",IF(J1468="LUNA_CCT",VLOOKUP('Reported Performance Table'!D1468,'Master List'!$B$45:$E$143,4,FALSE),"Reported_BUG"))</f>
        <v/>
      </c>
      <c r="L1468" t="str">
        <f>IF('Reported Performance Table'!D1468="","",IF(AND('Reported Performance Table'!$E1468="Yes",OR('Reported Performance Table'!$D1468='Master List'!$B$45,'Reported Performance Table'!$D1468='Master List'!$B$46,'Reported Performance Table'!$D1468='Master List'!$B$47,'Reported Performance Table'!$D1468='Master List'!$B$49,'Reported Performance Table'!$D1468='Master List'!$B$51,'Reported Performance Table'!$D1468='Master List'!$B$115,'Reported Performance Table'!$D1468='Master List'!$B$118,'Reported Performance Table'!$D1468='Master List'!$B$142)),"LUNA_Dimming","Dimming_Capability_and_Range"))</f>
        <v/>
      </c>
    </row>
    <row r="1469" spans="1:12" x14ac:dyDescent="0.3">
      <c r="A1469" s="49">
        <v>1476</v>
      </c>
      <c r="B1469" s="50"/>
      <c r="D1469" s="21" t="e">
        <f>VLOOKUP('Reported Performance Table'!C1469,'Master List'!$B$22:$C$41,2,FALSE)</f>
        <v>#N/A</v>
      </c>
      <c r="E1469" t="e">
        <f>VLOOKUP('Reported Performance Table'!D1469,'Master List'!$B$45:$C$143,2,FALSE)</f>
        <v>#N/A</v>
      </c>
      <c r="F1469" t="e">
        <f>VLOOKUP('Reported Performance Table'!C1469,'Master List'!$B$22:$D$42,3,FALSE)</f>
        <v>#N/A</v>
      </c>
      <c r="G1469" s="94" t="e">
        <f>VLOOKUP('Reported Performance Table'!B1469,'Master List'!$B$11:$D$19,3,FALSE)</f>
        <v>#N/A</v>
      </c>
      <c r="H1469" t="e">
        <f t="shared" si="22"/>
        <v>#N/A</v>
      </c>
      <c r="I1469" t="e">
        <f>IF(VLOOKUP('Reported Performance Table'!D1469,'Master List'!$B$45:$D$143,3,FALSE)="","No",VLOOKUP('Reported Performance Table'!D1469,'Master List'!$B$45:$D$143,3,FALSE))</f>
        <v>#N/A</v>
      </c>
      <c r="J1469" s="169" t="str">
        <f>IF('Reported Performance Table'!D1469="","",
  IF('Reported Performance Table'!E1469="Yes",
   IF('Reported Performance Table'!F1469="Premium","Premium_LUNA_CCT","LUNA_CCT"),
   IF('Reported Performance Table'!B1469="Outdoor Luminaires",
    IF(OR('Reported Performance Table'!D1469="Fuel Pump Canopy Luminaires",'Reported Performance Table'!D1469="Sports Lighting"),
     IF('Reported Performance Table'!F1469="Premium","Premium_Sports_and_Fuel_Pump_CCT", "Sports_and_Fuel_Pump_CCT"),
     IF('Reported Performance Table'!F1469="Premium","Premium_Outdoor_CCT","Outdoor_CCT")),
    IF('Reported Performance Table'!F1469="Premium","Premium_CCT","Reported_CCT"))))</f>
        <v/>
      </c>
      <c r="K1469" t="str">
        <f>IF('Reported Performance Table'!D1469="","",IF(J1469="LUNA_CCT",VLOOKUP('Reported Performance Table'!D1469,'Master List'!$B$45:$E$143,4,FALSE),"Reported_BUG"))</f>
        <v/>
      </c>
      <c r="L1469" t="str">
        <f>IF('Reported Performance Table'!D1469="","",IF(AND('Reported Performance Table'!$E1469="Yes",OR('Reported Performance Table'!$D1469='Master List'!$B$45,'Reported Performance Table'!$D1469='Master List'!$B$46,'Reported Performance Table'!$D1469='Master List'!$B$47,'Reported Performance Table'!$D1469='Master List'!$B$49,'Reported Performance Table'!$D1469='Master List'!$B$51,'Reported Performance Table'!$D1469='Master List'!$B$115,'Reported Performance Table'!$D1469='Master List'!$B$118,'Reported Performance Table'!$D1469='Master List'!$B$142)),"LUNA_Dimming","Dimming_Capability_and_Range"))</f>
        <v/>
      </c>
    </row>
    <row r="1470" spans="1:12" x14ac:dyDescent="0.3">
      <c r="A1470" s="49">
        <v>1477</v>
      </c>
      <c r="B1470" s="50"/>
      <c r="D1470" s="21" t="e">
        <f>VLOOKUP('Reported Performance Table'!C1470,'Master List'!$B$22:$C$41,2,FALSE)</f>
        <v>#N/A</v>
      </c>
      <c r="E1470" t="e">
        <f>VLOOKUP('Reported Performance Table'!D1470,'Master List'!$B$45:$C$143,2,FALSE)</f>
        <v>#N/A</v>
      </c>
      <c r="F1470" t="e">
        <f>VLOOKUP('Reported Performance Table'!C1470,'Master List'!$B$22:$D$42,3,FALSE)</f>
        <v>#N/A</v>
      </c>
      <c r="G1470" s="94" t="e">
        <f>VLOOKUP('Reported Performance Table'!B1470,'Master List'!$B$11:$D$19,3,FALSE)</f>
        <v>#N/A</v>
      </c>
      <c r="H1470" t="e">
        <f t="shared" si="22"/>
        <v>#N/A</v>
      </c>
      <c r="I1470" t="e">
        <f>IF(VLOOKUP('Reported Performance Table'!D1470,'Master List'!$B$45:$D$143,3,FALSE)="","No",VLOOKUP('Reported Performance Table'!D1470,'Master List'!$B$45:$D$143,3,FALSE))</f>
        <v>#N/A</v>
      </c>
      <c r="J1470" s="169" t="str">
        <f>IF('Reported Performance Table'!D1470="","",
  IF('Reported Performance Table'!E1470="Yes",
   IF('Reported Performance Table'!F1470="Premium","Premium_LUNA_CCT","LUNA_CCT"),
   IF('Reported Performance Table'!B1470="Outdoor Luminaires",
    IF(OR('Reported Performance Table'!D1470="Fuel Pump Canopy Luminaires",'Reported Performance Table'!D1470="Sports Lighting"),
     IF('Reported Performance Table'!F1470="Premium","Premium_Sports_and_Fuel_Pump_CCT", "Sports_and_Fuel_Pump_CCT"),
     IF('Reported Performance Table'!F1470="Premium","Premium_Outdoor_CCT","Outdoor_CCT")),
    IF('Reported Performance Table'!F1470="Premium","Premium_CCT","Reported_CCT"))))</f>
        <v/>
      </c>
      <c r="K1470" t="str">
        <f>IF('Reported Performance Table'!D1470="","",IF(J1470="LUNA_CCT",VLOOKUP('Reported Performance Table'!D1470,'Master List'!$B$45:$E$143,4,FALSE),"Reported_BUG"))</f>
        <v/>
      </c>
      <c r="L1470" t="str">
        <f>IF('Reported Performance Table'!D1470="","",IF(AND('Reported Performance Table'!$E1470="Yes",OR('Reported Performance Table'!$D1470='Master List'!$B$45,'Reported Performance Table'!$D1470='Master List'!$B$46,'Reported Performance Table'!$D1470='Master List'!$B$47,'Reported Performance Table'!$D1470='Master List'!$B$49,'Reported Performance Table'!$D1470='Master List'!$B$51,'Reported Performance Table'!$D1470='Master List'!$B$115,'Reported Performance Table'!$D1470='Master List'!$B$118,'Reported Performance Table'!$D1470='Master List'!$B$142)),"LUNA_Dimming","Dimming_Capability_and_Range"))</f>
        <v/>
      </c>
    </row>
    <row r="1471" spans="1:12" x14ac:dyDescent="0.3">
      <c r="A1471" s="49">
        <v>1478</v>
      </c>
      <c r="B1471" s="50"/>
      <c r="D1471" s="21" t="e">
        <f>VLOOKUP('Reported Performance Table'!C1471,'Master List'!$B$22:$C$41,2,FALSE)</f>
        <v>#N/A</v>
      </c>
      <c r="E1471" t="e">
        <f>VLOOKUP('Reported Performance Table'!D1471,'Master List'!$B$45:$C$143,2,FALSE)</f>
        <v>#N/A</v>
      </c>
      <c r="F1471" t="e">
        <f>VLOOKUP('Reported Performance Table'!C1471,'Master List'!$B$22:$D$42,3,FALSE)</f>
        <v>#N/A</v>
      </c>
      <c r="G1471" s="94" t="e">
        <f>VLOOKUP('Reported Performance Table'!B1471,'Master List'!$B$11:$D$19,3,FALSE)</f>
        <v>#N/A</v>
      </c>
      <c r="H1471" t="e">
        <f t="shared" si="22"/>
        <v>#N/A</v>
      </c>
      <c r="I1471" t="e">
        <f>IF(VLOOKUP('Reported Performance Table'!D1471,'Master List'!$B$45:$D$143,3,FALSE)="","No",VLOOKUP('Reported Performance Table'!D1471,'Master List'!$B$45:$D$143,3,FALSE))</f>
        <v>#N/A</v>
      </c>
      <c r="J1471" s="169" t="str">
        <f>IF('Reported Performance Table'!D1471="","",
  IF('Reported Performance Table'!E1471="Yes",
   IF('Reported Performance Table'!F1471="Premium","Premium_LUNA_CCT","LUNA_CCT"),
   IF('Reported Performance Table'!B1471="Outdoor Luminaires",
    IF(OR('Reported Performance Table'!D1471="Fuel Pump Canopy Luminaires",'Reported Performance Table'!D1471="Sports Lighting"),
     IF('Reported Performance Table'!F1471="Premium","Premium_Sports_and_Fuel_Pump_CCT", "Sports_and_Fuel_Pump_CCT"),
     IF('Reported Performance Table'!F1471="Premium","Premium_Outdoor_CCT","Outdoor_CCT")),
    IF('Reported Performance Table'!F1471="Premium","Premium_CCT","Reported_CCT"))))</f>
        <v/>
      </c>
      <c r="K1471" t="str">
        <f>IF('Reported Performance Table'!D1471="","",IF(J1471="LUNA_CCT",VLOOKUP('Reported Performance Table'!D1471,'Master List'!$B$45:$E$143,4,FALSE),"Reported_BUG"))</f>
        <v/>
      </c>
      <c r="L1471" t="str">
        <f>IF('Reported Performance Table'!D1471="","",IF(AND('Reported Performance Table'!$E1471="Yes",OR('Reported Performance Table'!$D1471='Master List'!$B$45,'Reported Performance Table'!$D1471='Master List'!$B$46,'Reported Performance Table'!$D1471='Master List'!$B$47,'Reported Performance Table'!$D1471='Master List'!$B$49,'Reported Performance Table'!$D1471='Master List'!$B$51,'Reported Performance Table'!$D1471='Master List'!$B$115,'Reported Performance Table'!$D1471='Master List'!$B$118,'Reported Performance Table'!$D1471='Master List'!$B$142)),"LUNA_Dimming","Dimming_Capability_and_Range"))</f>
        <v/>
      </c>
    </row>
    <row r="1472" spans="1:12" x14ac:dyDescent="0.3">
      <c r="A1472" s="49">
        <v>1479</v>
      </c>
      <c r="B1472" s="50"/>
      <c r="D1472" s="21" t="e">
        <f>VLOOKUP('Reported Performance Table'!C1472,'Master List'!$B$22:$C$41,2,FALSE)</f>
        <v>#N/A</v>
      </c>
      <c r="E1472" t="e">
        <f>VLOOKUP('Reported Performance Table'!D1472,'Master List'!$B$45:$C$143,2,FALSE)</f>
        <v>#N/A</v>
      </c>
      <c r="F1472" t="e">
        <f>VLOOKUP('Reported Performance Table'!C1472,'Master List'!$B$22:$D$42,3,FALSE)</f>
        <v>#N/A</v>
      </c>
      <c r="G1472" s="94" t="e">
        <f>VLOOKUP('Reported Performance Table'!B1472,'Master List'!$B$11:$D$19,3,FALSE)</f>
        <v>#N/A</v>
      </c>
      <c r="H1472" t="e">
        <f t="shared" si="22"/>
        <v>#N/A</v>
      </c>
      <c r="I1472" t="e">
        <f>IF(VLOOKUP('Reported Performance Table'!D1472,'Master List'!$B$45:$D$143,3,FALSE)="","No",VLOOKUP('Reported Performance Table'!D1472,'Master List'!$B$45:$D$143,3,FALSE))</f>
        <v>#N/A</v>
      </c>
      <c r="J1472" s="169" t="str">
        <f>IF('Reported Performance Table'!D1472="","",
  IF('Reported Performance Table'!E1472="Yes",
   IF('Reported Performance Table'!F1472="Premium","Premium_LUNA_CCT","LUNA_CCT"),
   IF('Reported Performance Table'!B1472="Outdoor Luminaires",
    IF(OR('Reported Performance Table'!D1472="Fuel Pump Canopy Luminaires",'Reported Performance Table'!D1472="Sports Lighting"),
     IF('Reported Performance Table'!F1472="Premium","Premium_Sports_and_Fuel_Pump_CCT", "Sports_and_Fuel_Pump_CCT"),
     IF('Reported Performance Table'!F1472="Premium","Premium_Outdoor_CCT","Outdoor_CCT")),
    IF('Reported Performance Table'!F1472="Premium","Premium_CCT","Reported_CCT"))))</f>
        <v/>
      </c>
      <c r="K1472" t="str">
        <f>IF('Reported Performance Table'!D1472="","",IF(J1472="LUNA_CCT",VLOOKUP('Reported Performance Table'!D1472,'Master List'!$B$45:$E$143,4,FALSE),"Reported_BUG"))</f>
        <v/>
      </c>
      <c r="L1472" t="str">
        <f>IF('Reported Performance Table'!D1472="","",IF(AND('Reported Performance Table'!$E1472="Yes",OR('Reported Performance Table'!$D1472='Master List'!$B$45,'Reported Performance Table'!$D1472='Master List'!$B$46,'Reported Performance Table'!$D1472='Master List'!$B$47,'Reported Performance Table'!$D1472='Master List'!$B$49,'Reported Performance Table'!$D1472='Master List'!$B$51,'Reported Performance Table'!$D1472='Master List'!$B$115,'Reported Performance Table'!$D1472='Master List'!$B$118,'Reported Performance Table'!$D1472='Master List'!$B$142)),"LUNA_Dimming","Dimming_Capability_and_Range"))</f>
        <v/>
      </c>
    </row>
    <row r="1473" spans="1:12" x14ac:dyDescent="0.3">
      <c r="A1473" s="49">
        <v>1480</v>
      </c>
      <c r="B1473" s="50"/>
      <c r="D1473" s="21" t="e">
        <f>VLOOKUP('Reported Performance Table'!C1473,'Master List'!$B$22:$C$41,2,FALSE)</f>
        <v>#N/A</v>
      </c>
      <c r="E1473" t="e">
        <f>VLOOKUP('Reported Performance Table'!D1473,'Master List'!$B$45:$C$143,2,FALSE)</f>
        <v>#N/A</v>
      </c>
      <c r="F1473" t="e">
        <f>VLOOKUP('Reported Performance Table'!C1473,'Master List'!$B$22:$D$42,3,FALSE)</f>
        <v>#N/A</v>
      </c>
      <c r="G1473" s="94" t="e">
        <f>VLOOKUP('Reported Performance Table'!B1473,'Master List'!$B$11:$D$19,3,FALSE)</f>
        <v>#N/A</v>
      </c>
      <c r="H1473" t="e">
        <f t="shared" si="22"/>
        <v>#N/A</v>
      </c>
      <c r="I1473" t="e">
        <f>IF(VLOOKUP('Reported Performance Table'!D1473,'Master List'!$B$45:$D$143,3,FALSE)="","No",VLOOKUP('Reported Performance Table'!D1473,'Master List'!$B$45:$D$143,3,FALSE))</f>
        <v>#N/A</v>
      </c>
      <c r="J1473" s="169" t="str">
        <f>IF('Reported Performance Table'!D1473="","",
  IF('Reported Performance Table'!E1473="Yes",
   IF('Reported Performance Table'!F1473="Premium","Premium_LUNA_CCT","LUNA_CCT"),
   IF('Reported Performance Table'!B1473="Outdoor Luminaires",
    IF(OR('Reported Performance Table'!D1473="Fuel Pump Canopy Luminaires",'Reported Performance Table'!D1473="Sports Lighting"),
     IF('Reported Performance Table'!F1473="Premium","Premium_Sports_and_Fuel_Pump_CCT", "Sports_and_Fuel_Pump_CCT"),
     IF('Reported Performance Table'!F1473="Premium","Premium_Outdoor_CCT","Outdoor_CCT")),
    IF('Reported Performance Table'!F1473="Premium","Premium_CCT","Reported_CCT"))))</f>
        <v/>
      </c>
      <c r="K1473" t="str">
        <f>IF('Reported Performance Table'!D1473="","",IF(J1473="LUNA_CCT",VLOOKUP('Reported Performance Table'!D1473,'Master List'!$B$45:$E$143,4,FALSE),"Reported_BUG"))</f>
        <v/>
      </c>
      <c r="L1473" t="str">
        <f>IF('Reported Performance Table'!D1473="","",IF(AND('Reported Performance Table'!$E1473="Yes",OR('Reported Performance Table'!$D1473='Master List'!$B$45,'Reported Performance Table'!$D1473='Master List'!$B$46,'Reported Performance Table'!$D1473='Master List'!$B$47,'Reported Performance Table'!$D1473='Master List'!$B$49,'Reported Performance Table'!$D1473='Master List'!$B$51,'Reported Performance Table'!$D1473='Master List'!$B$115,'Reported Performance Table'!$D1473='Master List'!$B$118,'Reported Performance Table'!$D1473='Master List'!$B$142)),"LUNA_Dimming","Dimming_Capability_and_Range"))</f>
        <v/>
      </c>
    </row>
    <row r="1474" spans="1:12" x14ac:dyDescent="0.3">
      <c r="A1474" s="49">
        <v>1481</v>
      </c>
      <c r="B1474" s="50"/>
      <c r="D1474" s="21" t="e">
        <f>VLOOKUP('Reported Performance Table'!C1474,'Master List'!$B$22:$C$41,2,FALSE)</f>
        <v>#N/A</v>
      </c>
      <c r="E1474" t="e">
        <f>VLOOKUP('Reported Performance Table'!D1474,'Master List'!$B$45:$C$143,2,FALSE)</f>
        <v>#N/A</v>
      </c>
      <c r="F1474" t="e">
        <f>VLOOKUP('Reported Performance Table'!C1474,'Master List'!$B$22:$D$42,3,FALSE)</f>
        <v>#N/A</v>
      </c>
      <c r="G1474" s="94" t="e">
        <f>VLOOKUP('Reported Performance Table'!B1474,'Master List'!$B$11:$D$19,3,FALSE)</f>
        <v>#N/A</v>
      </c>
      <c r="H1474" t="e">
        <f t="shared" si="22"/>
        <v>#N/A</v>
      </c>
      <c r="I1474" t="e">
        <f>IF(VLOOKUP('Reported Performance Table'!D1474,'Master List'!$B$45:$D$143,3,FALSE)="","No",VLOOKUP('Reported Performance Table'!D1474,'Master List'!$B$45:$D$143,3,FALSE))</f>
        <v>#N/A</v>
      </c>
      <c r="J1474" s="169" t="str">
        <f>IF('Reported Performance Table'!D1474="","",
  IF('Reported Performance Table'!E1474="Yes",
   IF('Reported Performance Table'!F1474="Premium","Premium_LUNA_CCT","LUNA_CCT"),
   IF('Reported Performance Table'!B1474="Outdoor Luminaires",
    IF(OR('Reported Performance Table'!D1474="Fuel Pump Canopy Luminaires",'Reported Performance Table'!D1474="Sports Lighting"),
     IF('Reported Performance Table'!F1474="Premium","Premium_Sports_and_Fuel_Pump_CCT", "Sports_and_Fuel_Pump_CCT"),
     IF('Reported Performance Table'!F1474="Premium","Premium_Outdoor_CCT","Outdoor_CCT")),
    IF('Reported Performance Table'!F1474="Premium","Premium_CCT","Reported_CCT"))))</f>
        <v/>
      </c>
      <c r="K1474" t="str">
        <f>IF('Reported Performance Table'!D1474="","",IF(J1474="LUNA_CCT",VLOOKUP('Reported Performance Table'!D1474,'Master List'!$B$45:$E$143,4,FALSE),"Reported_BUG"))</f>
        <v/>
      </c>
      <c r="L1474" t="str">
        <f>IF('Reported Performance Table'!D1474="","",IF(AND('Reported Performance Table'!$E1474="Yes",OR('Reported Performance Table'!$D1474='Master List'!$B$45,'Reported Performance Table'!$D1474='Master List'!$B$46,'Reported Performance Table'!$D1474='Master List'!$B$47,'Reported Performance Table'!$D1474='Master List'!$B$49,'Reported Performance Table'!$D1474='Master List'!$B$51,'Reported Performance Table'!$D1474='Master List'!$B$115,'Reported Performance Table'!$D1474='Master List'!$B$118,'Reported Performance Table'!$D1474='Master List'!$B$142)),"LUNA_Dimming","Dimming_Capability_and_Range"))</f>
        <v/>
      </c>
    </row>
    <row r="1475" spans="1:12" x14ac:dyDescent="0.3">
      <c r="A1475" s="49">
        <v>1482</v>
      </c>
      <c r="B1475" s="50"/>
      <c r="D1475" s="21" t="e">
        <f>VLOOKUP('Reported Performance Table'!C1475,'Master List'!$B$22:$C$41,2,FALSE)</f>
        <v>#N/A</v>
      </c>
      <c r="E1475" t="e">
        <f>VLOOKUP('Reported Performance Table'!D1475,'Master List'!$B$45:$C$143,2,FALSE)</f>
        <v>#N/A</v>
      </c>
      <c r="F1475" t="e">
        <f>VLOOKUP('Reported Performance Table'!C1475,'Master List'!$B$22:$D$42,3,FALSE)</f>
        <v>#N/A</v>
      </c>
      <c r="G1475" s="94" t="e">
        <f>VLOOKUP('Reported Performance Table'!B1475,'Master List'!$B$11:$D$19,3,FALSE)</f>
        <v>#N/A</v>
      </c>
      <c r="H1475" t="e">
        <f t="shared" si="22"/>
        <v>#N/A</v>
      </c>
      <c r="I1475" t="e">
        <f>IF(VLOOKUP('Reported Performance Table'!D1475,'Master List'!$B$45:$D$143,3,FALSE)="","No",VLOOKUP('Reported Performance Table'!D1475,'Master List'!$B$45:$D$143,3,FALSE))</f>
        <v>#N/A</v>
      </c>
      <c r="J1475" s="169" t="str">
        <f>IF('Reported Performance Table'!D1475="","",
  IF('Reported Performance Table'!E1475="Yes",
   IF('Reported Performance Table'!F1475="Premium","Premium_LUNA_CCT","LUNA_CCT"),
   IF('Reported Performance Table'!B1475="Outdoor Luminaires",
    IF(OR('Reported Performance Table'!D1475="Fuel Pump Canopy Luminaires",'Reported Performance Table'!D1475="Sports Lighting"),
     IF('Reported Performance Table'!F1475="Premium","Premium_Sports_and_Fuel_Pump_CCT", "Sports_and_Fuel_Pump_CCT"),
     IF('Reported Performance Table'!F1475="Premium","Premium_Outdoor_CCT","Outdoor_CCT")),
    IF('Reported Performance Table'!F1475="Premium","Premium_CCT","Reported_CCT"))))</f>
        <v/>
      </c>
      <c r="K1475" t="str">
        <f>IF('Reported Performance Table'!D1475="","",IF(J1475="LUNA_CCT",VLOOKUP('Reported Performance Table'!D1475,'Master List'!$B$45:$E$143,4,FALSE),"Reported_BUG"))</f>
        <v/>
      </c>
      <c r="L1475" t="str">
        <f>IF('Reported Performance Table'!D1475="","",IF(AND('Reported Performance Table'!$E1475="Yes",OR('Reported Performance Table'!$D1475='Master List'!$B$45,'Reported Performance Table'!$D1475='Master List'!$B$46,'Reported Performance Table'!$D1475='Master List'!$B$47,'Reported Performance Table'!$D1475='Master List'!$B$49,'Reported Performance Table'!$D1475='Master List'!$B$51,'Reported Performance Table'!$D1475='Master List'!$B$115,'Reported Performance Table'!$D1475='Master List'!$B$118,'Reported Performance Table'!$D1475='Master List'!$B$142)),"LUNA_Dimming","Dimming_Capability_and_Range"))</f>
        <v/>
      </c>
    </row>
    <row r="1476" spans="1:12" x14ac:dyDescent="0.3">
      <c r="A1476" s="49">
        <v>1483</v>
      </c>
      <c r="B1476" s="50"/>
      <c r="D1476" s="21" t="e">
        <f>VLOOKUP('Reported Performance Table'!C1476,'Master List'!$B$22:$C$41,2,FALSE)</f>
        <v>#N/A</v>
      </c>
      <c r="E1476" t="e">
        <f>VLOOKUP('Reported Performance Table'!D1476,'Master List'!$B$45:$C$143,2,FALSE)</f>
        <v>#N/A</v>
      </c>
      <c r="F1476" t="e">
        <f>VLOOKUP('Reported Performance Table'!C1476,'Master List'!$B$22:$D$42,3,FALSE)</f>
        <v>#N/A</v>
      </c>
      <c r="G1476" s="94" t="e">
        <f>VLOOKUP('Reported Performance Table'!B1476,'Master List'!$B$11:$D$19,3,FALSE)</f>
        <v>#N/A</v>
      </c>
      <c r="H1476" t="e">
        <f t="shared" si="22"/>
        <v>#N/A</v>
      </c>
      <c r="I1476" t="e">
        <f>IF(VLOOKUP('Reported Performance Table'!D1476,'Master List'!$B$45:$D$143,3,FALSE)="","No",VLOOKUP('Reported Performance Table'!D1476,'Master List'!$B$45:$D$143,3,FALSE))</f>
        <v>#N/A</v>
      </c>
      <c r="J1476" s="169" t="str">
        <f>IF('Reported Performance Table'!D1476="","",
  IF('Reported Performance Table'!E1476="Yes",
   IF('Reported Performance Table'!F1476="Premium","Premium_LUNA_CCT","LUNA_CCT"),
   IF('Reported Performance Table'!B1476="Outdoor Luminaires",
    IF(OR('Reported Performance Table'!D1476="Fuel Pump Canopy Luminaires",'Reported Performance Table'!D1476="Sports Lighting"),
     IF('Reported Performance Table'!F1476="Premium","Premium_Sports_and_Fuel_Pump_CCT", "Sports_and_Fuel_Pump_CCT"),
     IF('Reported Performance Table'!F1476="Premium","Premium_Outdoor_CCT","Outdoor_CCT")),
    IF('Reported Performance Table'!F1476="Premium","Premium_CCT","Reported_CCT"))))</f>
        <v/>
      </c>
      <c r="K1476" t="str">
        <f>IF('Reported Performance Table'!D1476="","",IF(J1476="LUNA_CCT",VLOOKUP('Reported Performance Table'!D1476,'Master List'!$B$45:$E$143,4,FALSE),"Reported_BUG"))</f>
        <v/>
      </c>
      <c r="L1476" t="str">
        <f>IF('Reported Performance Table'!D1476="","",IF(AND('Reported Performance Table'!$E1476="Yes",OR('Reported Performance Table'!$D1476='Master List'!$B$45,'Reported Performance Table'!$D1476='Master List'!$B$46,'Reported Performance Table'!$D1476='Master List'!$B$47,'Reported Performance Table'!$D1476='Master List'!$B$49,'Reported Performance Table'!$D1476='Master List'!$B$51,'Reported Performance Table'!$D1476='Master List'!$B$115,'Reported Performance Table'!$D1476='Master List'!$B$118,'Reported Performance Table'!$D1476='Master List'!$B$142)),"LUNA_Dimming","Dimming_Capability_and_Range"))</f>
        <v/>
      </c>
    </row>
    <row r="1477" spans="1:12" x14ac:dyDescent="0.3">
      <c r="A1477" s="49">
        <v>1484</v>
      </c>
      <c r="B1477" s="50"/>
      <c r="D1477" s="21" t="e">
        <f>VLOOKUP('Reported Performance Table'!C1477,'Master List'!$B$22:$C$41,2,FALSE)</f>
        <v>#N/A</v>
      </c>
      <c r="E1477" t="e">
        <f>VLOOKUP('Reported Performance Table'!D1477,'Master List'!$B$45:$C$143,2,FALSE)</f>
        <v>#N/A</v>
      </c>
      <c r="F1477" t="e">
        <f>VLOOKUP('Reported Performance Table'!C1477,'Master List'!$B$22:$D$42,3,FALSE)</f>
        <v>#N/A</v>
      </c>
      <c r="G1477" s="94" t="e">
        <f>VLOOKUP('Reported Performance Table'!B1477,'Master List'!$B$11:$D$19,3,FALSE)</f>
        <v>#N/A</v>
      </c>
      <c r="H1477" t="e">
        <f t="shared" si="22"/>
        <v>#N/A</v>
      </c>
      <c r="I1477" t="e">
        <f>IF(VLOOKUP('Reported Performance Table'!D1477,'Master List'!$B$45:$D$143,3,FALSE)="","No",VLOOKUP('Reported Performance Table'!D1477,'Master List'!$B$45:$D$143,3,FALSE))</f>
        <v>#N/A</v>
      </c>
      <c r="J1477" s="169" t="str">
        <f>IF('Reported Performance Table'!D1477="","",
  IF('Reported Performance Table'!E1477="Yes",
   IF('Reported Performance Table'!F1477="Premium","Premium_LUNA_CCT","LUNA_CCT"),
   IF('Reported Performance Table'!B1477="Outdoor Luminaires",
    IF(OR('Reported Performance Table'!D1477="Fuel Pump Canopy Luminaires",'Reported Performance Table'!D1477="Sports Lighting"),
     IF('Reported Performance Table'!F1477="Premium","Premium_Sports_and_Fuel_Pump_CCT", "Sports_and_Fuel_Pump_CCT"),
     IF('Reported Performance Table'!F1477="Premium","Premium_Outdoor_CCT","Outdoor_CCT")),
    IF('Reported Performance Table'!F1477="Premium","Premium_CCT","Reported_CCT"))))</f>
        <v/>
      </c>
      <c r="K1477" t="str">
        <f>IF('Reported Performance Table'!D1477="","",IF(J1477="LUNA_CCT",VLOOKUP('Reported Performance Table'!D1477,'Master List'!$B$45:$E$143,4,FALSE),"Reported_BUG"))</f>
        <v/>
      </c>
      <c r="L1477" t="str">
        <f>IF('Reported Performance Table'!D1477="","",IF(AND('Reported Performance Table'!$E1477="Yes",OR('Reported Performance Table'!$D1477='Master List'!$B$45,'Reported Performance Table'!$D1477='Master List'!$B$46,'Reported Performance Table'!$D1477='Master List'!$B$47,'Reported Performance Table'!$D1477='Master List'!$B$49,'Reported Performance Table'!$D1477='Master List'!$B$51,'Reported Performance Table'!$D1477='Master List'!$B$115,'Reported Performance Table'!$D1477='Master List'!$B$118,'Reported Performance Table'!$D1477='Master List'!$B$142)),"LUNA_Dimming","Dimming_Capability_and_Range"))</f>
        <v/>
      </c>
    </row>
    <row r="1478" spans="1:12" x14ac:dyDescent="0.3">
      <c r="A1478" s="49">
        <v>1485</v>
      </c>
      <c r="B1478" s="50"/>
      <c r="D1478" s="21" t="e">
        <f>VLOOKUP('Reported Performance Table'!C1478,'Master List'!$B$22:$C$41,2,FALSE)</f>
        <v>#N/A</v>
      </c>
      <c r="E1478" t="e">
        <f>VLOOKUP('Reported Performance Table'!D1478,'Master List'!$B$45:$C$143,2,FALSE)</f>
        <v>#N/A</v>
      </c>
      <c r="F1478" t="e">
        <f>VLOOKUP('Reported Performance Table'!C1478,'Master List'!$B$22:$D$42,3,FALSE)</f>
        <v>#N/A</v>
      </c>
      <c r="G1478" s="94" t="e">
        <f>VLOOKUP('Reported Performance Table'!B1478,'Master List'!$B$11:$D$19,3,FALSE)</f>
        <v>#N/A</v>
      </c>
      <c r="H1478" t="e">
        <f t="shared" si="22"/>
        <v>#N/A</v>
      </c>
      <c r="I1478" t="e">
        <f>IF(VLOOKUP('Reported Performance Table'!D1478,'Master List'!$B$45:$D$143,3,FALSE)="","No",VLOOKUP('Reported Performance Table'!D1478,'Master List'!$B$45:$D$143,3,FALSE))</f>
        <v>#N/A</v>
      </c>
      <c r="J1478" s="169" t="str">
        <f>IF('Reported Performance Table'!D1478="","",
  IF('Reported Performance Table'!E1478="Yes",
   IF('Reported Performance Table'!F1478="Premium","Premium_LUNA_CCT","LUNA_CCT"),
   IF('Reported Performance Table'!B1478="Outdoor Luminaires",
    IF(OR('Reported Performance Table'!D1478="Fuel Pump Canopy Luminaires",'Reported Performance Table'!D1478="Sports Lighting"),
     IF('Reported Performance Table'!F1478="Premium","Premium_Sports_and_Fuel_Pump_CCT", "Sports_and_Fuel_Pump_CCT"),
     IF('Reported Performance Table'!F1478="Premium","Premium_Outdoor_CCT","Outdoor_CCT")),
    IF('Reported Performance Table'!F1478="Premium","Premium_CCT","Reported_CCT"))))</f>
        <v/>
      </c>
      <c r="K1478" t="str">
        <f>IF('Reported Performance Table'!D1478="","",IF(J1478="LUNA_CCT",VLOOKUP('Reported Performance Table'!D1478,'Master List'!$B$45:$E$143,4,FALSE),"Reported_BUG"))</f>
        <v/>
      </c>
      <c r="L1478" t="str">
        <f>IF('Reported Performance Table'!D1478="","",IF(AND('Reported Performance Table'!$E1478="Yes",OR('Reported Performance Table'!$D1478='Master List'!$B$45,'Reported Performance Table'!$D1478='Master List'!$B$46,'Reported Performance Table'!$D1478='Master List'!$B$47,'Reported Performance Table'!$D1478='Master List'!$B$49,'Reported Performance Table'!$D1478='Master List'!$B$51,'Reported Performance Table'!$D1478='Master List'!$B$115,'Reported Performance Table'!$D1478='Master List'!$B$118,'Reported Performance Table'!$D1478='Master List'!$B$142)),"LUNA_Dimming","Dimming_Capability_and_Range"))</f>
        <v/>
      </c>
    </row>
    <row r="1479" spans="1:12" x14ac:dyDescent="0.3">
      <c r="A1479" s="49">
        <v>1486</v>
      </c>
      <c r="B1479" s="50"/>
      <c r="D1479" s="21" t="e">
        <f>VLOOKUP('Reported Performance Table'!C1479,'Master List'!$B$22:$C$41,2,FALSE)</f>
        <v>#N/A</v>
      </c>
      <c r="E1479" t="e">
        <f>VLOOKUP('Reported Performance Table'!D1479,'Master List'!$B$45:$C$143,2,FALSE)</f>
        <v>#N/A</v>
      </c>
      <c r="F1479" t="e">
        <f>VLOOKUP('Reported Performance Table'!C1479,'Master List'!$B$22:$D$42,3,FALSE)</f>
        <v>#N/A</v>
      </c>
      <c r="G1479" s="94" t="e">
        <f>VLOOKUP('Reported Performance Table'!B1479,'Master List'!$B$11:$D$19,3,FALSE)</f>
        <v>#N/A</v>
      </c>
      <c r="H1479" t="e">
        <f t="shared" si="22"/>
        <v>#N/A</v>
      </c>
      <c r="I1479" t="e">
        <f>IF(VLOOKUP('Reported Performance Table'!D1479,'Master List'!$B$45:$D$143,3,FALSE)="","No",VLOOKUP('Reported Performance Table'!D1479,'Master List'!$B$45:$D$143,3,FALSE))</f>
        <v>#N/A</v>
      </c>
      <c r="J1479" s="169" t="str">
        <f>IF('Reported Performance Table'!D1479="","",
  IF('Reported Performance Table'!E1479="Yes",
   IF('Reported Performance Table'!F1479="Premium","Premium_LUNA_CCT","LUNA_CCT"),
   IF('Reported Performance Table'!B1479="Outdoor Luminaires",
    IF(OR('Reported Performance Table'!D1479="Fuel Pump Canopy Luminaires",'Reported Performance Table'!D1479="Sports Lighting"),
     IF('Reported Performance Table'!F1479="Premium","Premium_Sports_and_Fuel_Pump_CCT", "Sports_and_Fuel_Pump_CCT"),
     IF('Reported Performance Table'!F1479="Premium","Premium_Outdoor_CCT","Outdoor_CCT")),
    IF('Reported Performance Table'!F1479="Premium","Premium_CCT","Reported_CCT"))))</f>
        <v/>
      </c>
      <c r="K1479" t="str">
        <f>IF('Reported Performance Table'!D1479="","",IF(J1479="LUNA_CCT",VLOOKUP('Reported Performance Table'!D1479,'Master List'!$B$45:$E$143,4,FALSE),"Reported_BUG"))</f>
        <v/>
      </c>
      <c r="L1479" t="str">
        <f>IF('Reported Performance Table'!D1479="","",IF(AND('Reported Performance Table'!$E1479="Yes",OR('Reported Performance Table'!$D1479='Master List'!$B$45,'Reported Performance Table'!$D1479='Master List'!$B$46,'Reported Performance Table'!$D1479='Master List'!$B$47,'Reported Performance Table'!$D1479='Master List'!$B$49,'Reported Performance Table'!$D1479='Master List'!$B$51,'Reported Performance Table'!$D1479='Master List'!$B$115,'Reported Performance Table'!$D1479='Master List'!$B$118,'Reported Performance Table'!$D1479='Master List'!$B$142)),"LUNA_Dimming","Dimming_Capability_and_Range"))</f>
        <v/>
      </c>
    </row>
    <row r="1480" spans="1:12" x14ac:dyDescent="0.3">
      <c r="A1480" s="49">
        <v>1487</v>
      </c>
      <c r="B1480" s="50"/>
      <c r="D1480" s="21" t="e">
        <f>VLOOKUP('Reported Performance Table'!C1480,'Master List'!$B$22:$C$41,2,FALSE)</f>
        <v>#N/A</v>
      </c>
      <c r="E1480" t="e">
        <f>VLOOKUP('Reported Performance Table'!D1480,'Master List'!$B$45:$C$143,2,FALSE)</f>
        <v>#N/A</v>
      </c>
      <c r="F1480" t="e">
        <f>VLOOKUP('Reported Performance Table'!C1480,'Master List'!$B$22:$D$42,3,FALSE)</f>
        <v>#N/A</v>
      </c>
      <c r="G1480" s="94" t="e">
        <f>VLOOKUP('Reported Performance Table'!B1480,'Master List'!$B$11:$D$19,3,FALSE)</f>
        <v>#N/A</v>
      </c>
      <c r="H1480" t="e">
        <f t="shared" si="22"/>
        <v>#N/A</v>
      </c>
      <c r="I1480" t="e">
        <f>IF(VLOOKUP('Reported Performance Table'!D1480,'Master List'!$B$45:$D$143,3,FALSE)="","No",VLOOKUP('Reported Performance Table'!D1480,'Master List'!$B$45:$D$143,3,FALSE))</f>
        <v>#N/A</v>
      </c>
      <c r="J1480" s="169" t="str">
        <f>IF('Reported Performance Table'!D1480="","",
  IF('Reported Performance Table'!E1480="Yes",
   IF('Reported Performance Table'!F1480="Premium","Premium_LUNA_CCT","LUNA_CCT"),
   IF('Reported Performance Table'!B1480="Outdoor Luminaires",
    IF(OR('Reported Performance Table'!D1480="Fuel Pump Canopy Luminaires",'Reported Performance Table'!D1480="Sports Lighting"),
     IF('Reported Performance Table'!F1480="Premium","Premium_Sports_and_Fuel_Pump_CCT", "Sports_and_Fuel_Pump_CCT"),
     IF('Reported Performance Table'!F1480="Premium","Premium_Outdoor_CCT","Outdoor_CCT")),
    IF('Reported Performance Table'!F1480="Premium","Premium_CCT","Reported_CCT"))))</f>
        <v/>
      </c>
      <c r="K1480" t="str">
        <f>IF('Reported Performance Table'!D1480="","",IF(J1480="LUNA_CCT",VLOOKUP('Reported Performance Table'!D1480,'Master List'!$B$45:$E$143,4,FALSE),"Reported_BUG"))</f>
        <v/>
      </c>
      <c r="L1480" t="str">
        <f>IF('Reported Performance Table'!D1480="","",IF(AND('Reported Performance Table'!$E1480="Yes",OR('Reported Performance Table'!$D1480='Master List'!$B$45,'Reported Performance Table'!$D1480='Master List'!$B$46,'Reported Performance Table'!$D1480='Master List'!$B$47,'Reported Performance Table'!$D1480='Master List'!$B$49,'Reported Performance Table'!$D1480='Master List'!$B$51,'Reported Performance Table'!$D1480='Master List'!$B$115,'Reported Performance Table'!$D1480='Master List'!$B$118,'Reported Performance Table'!$D1480='Master List'!$B$142)),"LUNA_Dimming","Dimming_Capability_and_Range"))</f>
        <v/>
      </c>
    </row>
    <row r="1481" spans="1:12" x14ac:dyDescent="0.3">
      <c r="A1481" s="49">
        <v>1488</v>
      </c>
      <c r="B1481" s="50"/>
      <c r="D1481" s="21" t="e">
        <f>VLOOKUP('Reported Performance Table'!C1481,'Master List'!$B$22:$C$41,2,FALSE)</f>
        <v>#N/A</v>
      </c>
      <c r="E1481" t="e">
        <f>VLOOKUP('Reported Performance Table'!D1481,'Master List'!$B$45:$C$143,2,FALSE)</f>
        <v>#N/A</v>
      </c>
      <c r="F1481" t="e">
        <f>VLOOKUP('Reported Performance Table'!C1481,'Master List'!$B$22:$D$42,3,FALSE)</f>
        <v>#N/A</v>
      </c>
      <c r="G1481" s="94" t="e">
        <f>VLOOKUP('Reported Performance Table'!B1481,'Master List'!$B$11:$D$19,3,FALSE)</f>
        <v>#N/A</v>
      </c>
      <c r="H1481" t="e">
        <f t="shared" si="22"/>
        <v>#N/A</v>
      </c>
      <c r="I1481" t="e">
        <f>IF(VLOOKUP('Reported Performance Table'!D1481,'Master List'!$B$45:$D$143,3,FALSE)="","No",VLOOKUP('Reported Performance Table'!D1481,'Master List'!$B$45:$D$143,3,FALSE))</f>
        <v>#N/A</v>
      </c>
      <c r="J1481" s="169" t="str">
        <f>IF('Reported Performance Table'!D1481="","",
  IF('Reported Performance Table'!E1481="Yes",
   IF('Reported Performance Table'!F1481="Premium","Premium_LUNA_CCT","LUNA_CCT"),
   IF('Reported Performance Table'!B1481="Outdoor Luminaires",
    IF(OR('Reported Performance Table'!D1481="Fuel Pump Canopy Luminaires",'Reported Performance Table'!D1481="Sports Lighting"),
     IF('Reported Performance Table'!F1481="Premium","Premium_Sports_and_Fuel_Pump_CCT", "Sports_and_Fuel_Pump_CCT"),
     IF('Reported Performance Table'!F1481="Premium","Premium_Outdoor_CCT","Outdoor_CCT")),
    IF('Reported Performance Table'!F1481="Premium","Premium_CCT","Reported_CCT"))))</f>
        <v/>
      </c>
      <c r="K1481" t="str">
        <f>IF('Reported Performance Table'!D1481="","",IF(J1481="LUNA_CCT",VLOOKUP('Reported Performance Table'!D1481,'Master List'!$B$45:$E$143,4,FALSE),"Reported_BUG"))</f>
        <v/>
      </c>
      <c r="L1481" t="str">
        <f>IF('Reported Performance Table'!D1481="","",IF(AND('Reported Performance Table'!$E1481="Yes",OR('Reported Performance Table'!$D1481='Master List'!$B$45,'Reported Performance Table'!$D1481='Master List'!$B$46,'Reported Performance Table'!$D1481='Master List'!$B$47,'Reported Performance Table'!$D1481='Master List'!$B$49,'Reported Performance Table'!$D1481='Master List'!$B$51,'Reported Performance Table'!$D1481='Master List'!$B$115,'Reported Performance Table'!$D1481='Master List'!$B$118,'Reported Performance Table'!$D1481='Master List'!$B$142)),"LUNA_Dimming","Dimming_Capability_and_Range"))</f>
        <v/>
      </c>
    </row>
    <row r="1482" spans="1:12" x14ac:dyDescent="0.3">
      <c r="A1482" s="49">
        <v>1489</v>
      </c>
      <c r="B1482" s="50"/>
      <c r="D1482" s="21" t="e">
        <f>VLOOKUP('Reported Performance Table'!C1482,'Master List'!$B$22:$C$41,2,FALSE)</f>
        <v>#N/A</v>
      </c>
      <c r="E1482" t="e">
        <f>VLOOKUP('Reported Performance Table'!D1482,'Master List'!$B$45:$C$143,2,FALSE)</f>
        <v>#N/A</v>
      </c>
      <c r="F1482" t="e">
        <f>VLOOKUP('Reported Performance Table'!C1482,'Master List'!$B$22:$D$42,3,FALSE)</f>
        <v>#N/A</v>
      </c>
      <c r="G1482" s="94" t="e">
        <f>VLOOKUP('Reported Performance Table'!B1482,'Master List'!$B$11:$D$19,3,FALSE)</f>
        <v>#N/A</v>
      </c>
      <c r="H1482" t="e">
        <f t="shared" si="22"/>
        <v>#N/A</v>
      </c>
      <c r="I1482" t="e">
        <f>IF(VLOOKUP('Reported Performance Table'!D1482,'Master List'!$B$45:$D$143,3,FALSE)="","No",VLOOKUP('Reported Performance Table'!D1482,'Master List'!$B$45:$D$143,3,FALSE))</f>
        <v>#N/A</v>
      </c>
      <c r="J1482" s="169" t="str">
        <f>IF('Reported Performance Table'!D1482="","",
  IF('Reported Performance Table'!E1482="Yes",
   IF('Reported Performance Table'!F1482="Premium","Premium_LUNA_CCT","LUNA_CCT"),
   IF('Reported Performance Table'!B1482="Outdoor Luminaires",
    IF(OR('Reported Performance Table'!D1482="Fuel Pump Canopy Luminaires",'Reported Performance Table'!D1482="Sports Lighting"),
     IF('Reported Performance Table'!F1482="Premium","Premium_Sports_and_Fuel_Pump_CCT", "Sports_and_Fuel_Pump_CCT"),
     IF('Reported Performance Table'!F1482="Premium","Premium_Outdoor_CCT","Outdoor_CCT")),
    IF('Reported Performance Table'!F1482="Premium","Premium_CCT","Reported_CCT"))))</f>
        <v/>
      </c>
      <c r="K1482" t="str">
        <f>IF('Reported Performance Table'!D1482="","",IF(J1482="LUNA_CCT",VLOOKUP('Reported Performance Table'!D1482,'Master List'!$B$45:$E$143,4,FALSE),"Reported_BUG"))</f>
        <v/>
      </c>
      <c r="L1482" t="str">
        <f>IF('Reported Performance Table'!D1482="","",IF(AND('Reported Performance Table'!$E1482="Yes",OR('Reported Performance Table'!$D1482='Master List'!$B$45,'Reported Performance Table'!$D1482='Master List'!$B$46,'Reported Performance Table'!$D1482='Master List'!$B$47,'Reported Performance Table'!$D1482='Master List'!$B$49,'Reported Performance Table'!$D1482='Master List'!$B$51,'Reported Performance Table'!$D1482='Master List'!$B$115,'Reported Performance Table'!$D1482='Master List'!$B$118,'Reported Performance Table'!$D1482='Master List'!$B$142)),"LUNA_Dimming","Dimming_Capability_and_Range"))</f>
        <v/>
      </c>
    </row>
    <row r="1483" spans="1:12" x14ac:dyDescent="0.3">
      <c r="A1483" s="49">
        <v>1490</v>
      </c>
      <c r="B1483" s="50"/>
      <c r="D1483" s="21" t="e">
        <f>VLOOKUP('Reported Performance Table'!C1483,'Master List'!$B$22:$C$41,2,FALSE)</f>
        <v>#N/A</v>
      </c>
      <c r="E1483" t="e">
        <f>VLOOKUP('Reported Performance Table'!D1483,'Master List'!$B$45:$C$143,2,FALSE)</f>
        <v>#N/A</v>
      </c>
      <c r="F1483" t="e">
        <f>VLOOKUP('Reported Performance Table'!C1483,'Master List'!$B$22:$D$42,3,FALSE)</f>
        <v>#N/A</v>
      </c>
      <c r="G1483" s="94" t="e">
        <f>VLOOKUP('Reported Performance Table'!B1483,'Master List'!$B$11:$D$19,3,FALSE)</f>
        <v>#N/A</v>
      </c>
      <c r="H1483" t="e">
        <f t="shared" ref="H1483:H1546" si="23">CONCATENATE(F1483,G1483)</f>
        <v>#N/A</v>
      </c>
      <c r="I1483" t="e">
        <f>IF(VLOOKUP('Reported Performance Table'!D1483,'Master List'!$B$45:$D$143,3,FALSE)="","No",VLOOKUP('Reported Performance Table'!D1483,'Master List'!$B$45:$D$143,3,FALSE))</f>
        <v>#N/A</v>
      </c>
      <c r="J1483" s="169" t="str">
        <f>IF('Reported Performance Table'!D1483="","",
  IF('Reported Performance Table'!E1483="Yes",
   IF('Reported Performance Table'!F1483="Premium","Premium_LUNA_CCT","LUNA_CCT"),
   IF('Reported Performance Table'!B1483="Outdoor Luminaires",
    IF(OR('Reported Performance Table'!D1483="Fuel Pump Canopy Luminaires",'Reported Performance Table'!D1483="Sports Lighting"),
     IF('Reported Performance Table'!F1483="Premium","Premium_Sports_and_Fuel_Pump_CCT", "Sports_and_Fuel_Pump_CCT"),
     IF('Reported Performance Table'!F1483="Premium","Premium_Outdoor_CCT","Outdoor_CCT")),
    IF('Reported Performance Table'!F1483="Premium","Premium_CCT","Reported_CCT"))))</f>
        <v/>
      </c>
      <c r="K1483" t="str">
        <f>IF('Reported Performance Table'!D1483="","",IF(J1483="LUNA_CCT",VLOOKUP('Reported Performance Table'!D1483,'Master List'!$B$45:$E$143,4,FALSE),"Reported_BUG"))</f>
        <v/>
      </c>
      <c r="L1483" t="str">
        <f>IF('Reported Performance Table'!D1483="","",IF(AND('Reported Performance Table'!$E1483="Yes",OR('Reported Performance Table'!$D1483='Master List'!$B$45,'Reported Performance Table'!$D1483='Master List'!$B$46,'Reported Performance Table'!$D1483='Master List'!$B$47,'Reported Performance Table'!$D1483='Master List'!$B$49,'Reported Performance Table'!$D1483='Master List'!$B$51,'Reported Performance Table'!$D1483='Master List'!$B$115,'Reported Performance Table'!$D1483='Master List'!$B$118,'Reported Performance Table'!$D1483='Master List'!$B$142)),"LUNA_Dimming","Dimming_Capability_and_Range"))</f>
        <v/>
      </c>
    </row>
    <row r="1484" spans="1:12" x14ac:dyDescent="0.3">
      <c r="A1484" s="49">
        <v>1491</v>
      </c>
      <c r="B1484" s="50"/>
      <c r="D1484" s="21" t="e">
        <f>VLOOKUP('Reported Performance Table'!C1484,'Master List'!$B$22:$C$41,2,FALSE)</f>
        <v>#N/A</v>
      </c>
      <c r="E1484" t="e">
        <f>VLOOKUP('Reported Performance Table'!D1484,'Master List'!$B$45:$C$143,2,FALSE)</f>
        <v>#N/A</v>
      </c>
      <c r="F1484" t="e">
        <f>VLOOKUP('Reported Performance Table'!C1484,'Master List'!$B$22:$D$42,3,FALSE)</f>
        <v>#N/A</v>
      </c>
      <c r="G1484" s="94" t="e">
        <f>VLOOKUP('Reported Performance Table'!B1484,'Master List'!$B$11:$D$19,3,FALSE)</f>
        <v>#N/A</v>
      </c>
      <c r="H1484" t="e">
        <f t="shared" si="23"/>
        <v>#N/A</v>
      </c>
      <c r="I1484" t="e">
        <f>IF(VLOOKUP('Reported Performance Table'!D1484,'Master List'!$B$45:$D$143,3,FALSE)="","No",VLOOKUP('Reported Performance Table'!D1484,'Master List'!$B$45:$D$143,3,FALSE))</f>
        <v>#N/A</v>
      </c>
      <c r="J1484" s="169" t="str">
        <f>IF('Reported Performance Table'!D1484="","",
  IF('Reported Performance Table'!E1484="Yes",
   IF('Reported Performance Table'!F1484="Premium","Premium_LUNA_CCT","LUNA_CCT"),
   IF('Reported Performance Table'!B1484="Outdoor Luminaires",
    IF(OR('Reported Performance Table'!D1484="Fuel Pump Canopy Luminaires",'Reported Performance Table'!D1484="Sports Lighting"),
     IF('Reported Performance Table'!F1484="Premium","Premium_Sports_and_Fuel_Pump_CCT", "Sports_and_Fuel_Pump_CCT"),
     IF('Reported Performance Table'!F1484="Premium","Premium_Outdoor_CCT","Outdoor_CCT")),
    IF('Reported Performance Table'!F1484="Premium","Premium_CCT","Reported_CCT"))))</f>
        <v/>
      </c>
      <c r="K1484" t="str">
        <f>IF('Reported Performance Table'!D1484="","",IF(J1484="LUNA_CCT",VLOOKUP('Reported Performance Table'!D1484,'Master List'!$B$45:$E$143,4,FALSE),"Reported_BUG"))</f>
        <v/>
      </c>
      <c r="L1484" t="str">
        <f>IF('Reported Performance Table'!D1484="","",IF(AND('Reported Performance Table'!$E1484="Yes",OR('Reported Performance Table'!$D1484='Master List'!$B$45,'Reported Performance Table'!$D1484='Master List'!$B$46,'Reported Performance Table'!$D1484='Master List'!$B$47,'Reported Performance Table'!$D1484='Master List'!$B$49,'Reported Performance Table'!$D1484='Master List'!$B$51,'Reported Performance Table'!$D1484='Master List'!$B$115,'Reported Performance Table'!$D1484='Master List'!$B$118,'Reported Performance Table'!$D1484='Master List'!$B$142)),"LUNA_Dimming","Dimming_Capability_and_Range"))</f>
        <v/>
      </c>
    </row>
    <row r="1485" spans="1:12" x14ac:dyDescent="0.3">
      <c r="A1485" s="49">
        <v>1492</v>
      </c>
      <c r="B1485" s="50"/>
      <c r="D1485" s="21" t="e">
        <f>VLOOKUP('Reported Performance Table'!C1485,'Master List'!$B$22:$C$41,2,FALSE)</f>
        <v>#N/A</v>
      </c>
      <c r="E1485" t="e">
        <f>VLOOKUP('Reported Performance Table'!D1485,'Master List'!$B$45:$C$143,2,FALSE)</f>
        <v>#N/A</v>
      </c>
      <c r="F1485" t="e">
        <f>VLOOKUP('Reported Performance Table'!C1485,'Master List'!$B$22:$D$42,3,FALSE)</f>
        <v>#N/A</v>
      </c>
      <c r="G1485" s="94" t="e">
        <f>VLOOKUP('Reported Performance Table'!B1485,'Master List'!$B$11:$D$19,3,FALSE)</f>
        <v>#N/A</v>
      </c>
      <c r="H1485" t="e">
        <f t="shared" si="23"/>
        <v>#N/A</v>
      </c>
      <c r="I1485" t="e">
        <f>IF(VLOOKUP('Reported Performance Table'!D1485,'Master List'!$B$45:$D$143,3,FALSE)="","No",VLOOKUP('Reported Performance Table'!D1485,'Master List'!$B$45:$D$143,3,FALSE))</f>
        <v>#N/A</v>
      </c>
      <c r="J1485" s="169" t="str">
        <f>IF('Reported Performance Table'!D1485="","",
  IF('Reported Performance Table'!E1485="Yes",
   IF('Reported Performance Table'!F1485="Premium","Premium_LUNA_CCT","LUNA_CCT"),
   IF('Reported Performance Table'!B1485="Outdoor Luminaires",
    IF(OR('Reported Performance Table'!D1485="Fuel Pump Canopy Luminaires",'Reported Performance Table'!D1485="Sports Lighting"),
     IF('Reported Performance Table'!F1485="Premium","Premium_Sports_and_Fuel_Pump_CCT", "Sports_and_Fuel_Pump_CCT"),
     IF('Reported Performance Table'!F1485="Premium","Premium_Outdoor_CCT","Outdoor_CCT")),
    IF('Reported Performance Table'!F1485="Premium","Premium_CCT","Reported_CCT"))))</f>
        <v/>
      </c>
      <c r="K1485" t="str">
        <f>IF('Reported Performance Table'!D1485="","",IF(J1485="LUNA_CCT",VLOOKUP('Reported Performance Table'!D1485,'Master List'!$B$45:$E$143,4,FALSE),"Reported_BUG"))</f>
        <v/>
      </c>
      <c r="L1485" t="str">
        <f>IF('Reported Performance Table'!D1485="","",IF(AND('Reported Performance Table'!$E1485="Yes",OR('Reported Performance Table'!$D1485='Master List'!$B$45,'Reported Performance Table'!$D1485='Master List'!$B$46,'Reported Performance Table'!$D1485='Master List'!$B$47,'Reported Performance Table'!$D1485='Master List'!$B$49,'Reported Performance Table'!$D1485='Master List'!$B$51,'Reported Performance Table'!$D1485='Master List'!$B$115,'Reported Performance Table'!$D1485='Master List'!$B$118,'Reported Performance Table'!$D1485='Master List'!$B$142)),"LUNA_Dimming","Dimming_Capability_and_Range"))</f>
        <v/>
      </c>
    </row>
    <row r="1486" spans="1:12" x14ac:dyDescent="0.3">
      <c r="A1486" s="49">
        <v>1493</v>
      </c>
      <c r="B1486" s="50"/>
      <c r="D1486" s="21" t="e">
        <f>VLOOKUP('Reported Performance Table'!C1486,'Master List'!$B$22:$C$41,2,FALSE)</f>
        <v>#N/A</v>
      </c>
      <c r="E1486" t="e">
        <f>VLOOKUP('Reported Performance Table'!D1486,'Master List'!$B$45:$C$143,2,FALSE)</f>
        <v>#N/A</v>
      </c>
      <c r="F1486" t="e">
        <f>VLOOKUP('Reported Performance Table'!C1486,'Master List'!$B$22:$D$42,3,FALSE)</f>
        <v>#N/A</v>
      </c>
      <c r="G1486" s="94" t="e">
        <f>VLOOKUP('Reported Performance Table'!B1486,'Master List'!$B$11:$D$19,3,FALSE)</f>
        <v>#N/A</v>
      </c>
      <c r="H1486" t="e">
        <f t="shared" si="23"/>
        <v>#N/A</v>
      </c>
      <c r="I1486" t="e">
        <f>IF(VLOOKUP('Reported Performance Table'!D1486,'Master List'!$B$45:$D$143,3,FALSE)="","No",VLOOKUP('Reported Performance Table'!D1486,'Master List'!$B$45:$D$143,3,FALSE))</f>
        <v>#N/A</v>
      </c>
      <c r="J1486" s="169" t="str">
        <f>IF('Reported Performance Table'!D1486="","",
  IF('Reported Performance Table'!E1486="Yes",
   IF('Reported Performance Table'!F1486="Premium","Premium_LUNA_CCT","LUNA_CCT"),
   IF('Reported Performance Table'!B1486="Outdoor Luminaires",
    IF(OR('Reported Performance Table'!D1486="Fuel Pump Canopy Luminaires",'Reported Performance Table'!D1486="Sports Lighting"),
     IF('Reported Performance Table'!F1486="Premium","Premium_Sports_and_Fuel_Pump_CCT", "Sports_and_Fuel_Pump_CCT"),
     IF('Reported Performance Table'!F1486="Premium","Premium_Outdoor_CCT","Outdoor_CCT")),
    IF('Reported Performance Table'!F1486="Premium","Premium_CCT","Reported_CCT"))))</f>
        <v/>
      </c>
      <c r="K1486" t="str">
        <f>IF('Reported Performance Table'!D1486="","",IF(J1486="LUNA_CCT",VLOOKUP('Reported Performance Table'!D1486,'Master List'!$B$45:$E$143,4,FALSE),"Reported_BUG"))</f>
        <v/>
      </c>
      <c r="L1486" t="str">
        <f>IF('Reported Performance Table'!D1486="","",IF(AND('Reported Performance Table'!$E1486="Yes",OR('Reported Performance Table'!$D1486='Master List'!$B$45,'Reported Performance Table'!$D1486='Master List'!$B$46,'Reported Performance Table'!$D1486='Master List'!$B$47,'Reported Performance Table'!$D1486='Master List'!$B$49,'Reported Performance Table'!$D1486='Master List'!$B$51,'Reported Performance Table'!$D1486='Master List'!$B$115,'Reported Performance Table'!$D1486='Master List'!$B$118,'Reported Performance Table'!$D1486='Master List'!$B$142)),"LUNA_Dimming","Dimming_Capability_and_Range"))</f>
        <v/>
      </c>
    </row>
    <row r="1487" spans="1:12" x14ac:dyDescent="0.3">
      <c r="A1487" s="49">
        <v>1494</v>
      </c>
      <c r="B1487" s="50"/>
      <c r="D1487" s="21" t="e">
        <f>VLOOKUP('Reported Performance Table'!C1487,'Master List'!$B$22:$C$41,2,FALSE)</f>
        <v>#N/A</v>
      </c>
      <c r="E1487" t="e">
        <f>VLOOKUP('Reported Performance Table'!D1487,'Master List'!$B$45:$C$143,2,FALSE)</f>
        <v>#N/A</v>
      </c>
      <c r="F1487" t="e">
        <f>VLOOKUP('Reported Performance Table'!C1487,'Master List'!$B$22:$D$42,3,FALSE)</f>
        <v>#N/A</v>
      </c>
      <c r="G1487" s="94" t="e">
        <f>VLOOKUP('Reported Performance Table'!B1487,'Master List'!$B$11:$D$19,3,FALSE)</f>
        <v>#N/A</v>
      </c>
      <c r="H1487" t="e">
        <f t="shared" si="23"/>
        <v>#N/A</v>
      </c>
      <c r="I1487" t="e">
        <f>IF(VLOOKUP('Reported Performance Table'!D1487,'Master List'!$B$45:$D$143,3,FALSE)="","No",VLOOKUP('Reported Performance Table'!D1487,'Master List'!$B$45:$D$143,3,FALSE))</f>
        <v>#N/A</v>
      </c>
      <c r="J1487" s="169" t="str">
        <f>IF('Reported Performance Table'!D1487="","",
  IF('Reported Performance Table'!E1487="Yes",
   IF('Reported Performance Table'!F1487="Premium","Premium_LUNA_CCT","LUNA_CCT"),
   IF('Reported Performance Table'!B1487="Outdoor Luminaires",
    IF(OR('Reported Performance Table'!D1487="Fuel Pump Canopy Luminaires",'Reported Performance Table'!D1487="Sports Lighting"),
     IF('Reported Performance Table'!F1487="Premium","Premium_Sports_and_Fuel_Pump_CCT", "Sports_and_Fuel_Pump_CCT"),
     IF('Reported Performance Table'!F1487="Premium","Premium_Outdoor_CCT","Outdoor_CCT")),
    IF('Reported Performance Table'!F1487="Premium","Premium_CCT","Reported_CCT"))))</f>
        <v/>
      </c>
      <c r="K1487" t="str">
        <f>IF('Reported Performance Table'!D1487="","",IF(J1487="LUNA_CCT",VLOOKUP('Reported Performance Table'!D1487,'Master List'!$B$45:$E$143,4,FALSE),"Reported_BUG"))</f>
        <v/>
      </c>
      <c r="L1487" t="str">
        <f>IF('Reported Performance Table'!D1487="","",IF(AND('Reported Performance Table'!$E1487="Yes",OR('Reported Performance Table'!$D1487='Master List'!$B$45,'Reported Performance Table'!$D1487='Master List'!$B$46,'Reported Performance Table'!$D1487='Master List'!$B$47,'Reported Performance Table'!$D1487='Master List'!$B$49,'Reported Performance Table'!$D1487='Master List'!$B$51,'Reported Performance Table'!$D1487='Master List'!$B$115,'Reported Performance Table'!$D1487='Master List'!$B$118,'Reported Performance Table'!$D1487='Master List'!$B$142)),"LUNA_Dimming","Dimming_Capability_and_Range"))</f>
        <v/>
      </c>
    </row>
    <row r="1488" spans="1:12" x14ac:dyDescent="0.3">
      <c r="A1488" s="49">
        <v>1495</v>
      </c>
      <c r="B1488" s="50"/>
      <c r="D1488" s="21" t="e">
        <f>VLOOKUP('Reported Performance Table'!C1488,'Master List'!$B$22:$C$41,2,FALSE)</f>
        <v>#N/A</v>
      </c>
      <c r="E1488" t="e">
        <f>VLOOKUP('Reported Performance Table'!D1488,'Master List'!$B$45:$C$143,2,FALSE)</f>
        <v>#N/A</v>
      </c>
      <c r="F1488" t="e">
        <f>VLOOKUP('Reported Performance Table'!C1488,'Master List'!$B$22:$D$42,3,FALSE)</f>
        <v>#N/A</v>
      </c>
      <c r="G1488" s="94" t="e">
        <f>VLOOKUP('Reported Performance Table'!B1488,'Master List'!$B$11:$D$19,3,FALSE)</f>
        <v>#N/A</v>
      </c>
      <c r="H1488" t="e">
        <f t="shared" si="23"/>
        <v>#N/A</v>
      </c>
      <c r="I1488" t="e">
        <f>IF(VLOOKUP('Reported Performance Table'!D1488,'Master List'!$B$45:$D$143,3,FALSE)="","No",VLOOKUP('Reported Performance Table'!D1488,'Master List'!$B$45:$D$143,3,FALSE))</f>
        <v>#N/A</v>
      </c>
      <c r="J1488" s="169" t="str">
        <f>IF('Reported Performance Table'!D1488="","",
  IF('Reported Performance Table'!E1488="Yes",
   IF('Reported Performance Table'!F1488="Premium","Premium_LUNA_CCT","LUNA_CCT"),
   IF('Reported Performance Table'!B1488="Outdoor Luminaires",
    IF(OR('Reported Performance Table'!D1488="Fuel Pump Canopy Luminaires",'Reported Performance Table'!D1488="Sports Lighting"),
     IF('Reported Performance Table'!F1488="Premium","Premium_Sports_and_Fuel_Pump_CCT", "Sports_and_Fuel_Pump_CCT"),
     IF('Reported Performance Table'!F1488="Premium","Premium_Outdoor_CCT","Outdoor_CCT")),
    IF('Reported Performance Table'!F1488="Premium","Premium_CCT","Reported_CCT"))))</f>
        <v/>
      </c>
      <c r="K1488" t="str">
        <f>IF('Reported Performance Table'!D1488="","",IF(J1488="LUNA_CCT",VLOOKUP('Reported Performance Table'!D1488,'Master List'!$B$45:$E$143,4,FALSE),"Reported_BUG"))</f>
        <v/>
      </c>
      <c r="L1488" t="str">
        <f>IF('Reported Performance Table'!D1488="","",IF(AND('Reported Performance Table'!$E1488="Yes",OR('Reported Performance Table'!$D1488='Master List'!$B$45,'Reported Performance Table'!$D1488='Master List'!$B$46,'Reported Performance Table'!$D1488='Master List'!$B$47,'Reported Performance Table'!$D1488='Master List'!$B$49,'Reported Performance Table'!$D1488='Master List'!$B$51,'Reported Performance Table'!$D1488='Master List'!$B$115,'Reported Performance Table'!$D1488='Master List'!$B$118,'Reported Performance Table'!$D1488='Master List'!$B$142)),"LUNA_Dimming","Dimming_Capability_and_Range"))</f>
        <v/>
      </c>
    </row>
    <row r="1489" spans="1:12" x14ac:dyDescent="0.3">
      <c r="A1489" s="49">
        <v>1496</v>
      </c>
      <c r="B1489" s="50"/>
      <c r="D1489" s="21" t="e">
        <f>VLOOKUP('Reported Performance Table'!C1489,'Master List'!$B$22:$C$41,2,FALSE)</f>
        <v>#N/A</v>
      </c>
      <c r="E1489" t="e">
        <f>VLOOKUP('Reported Performance Table'!D1489,'Master List'!$B$45:$C$143,2,FALSE)</f>
        <v>#N/A</v>
      </c>
      <c r="F1489" t="e">
        <f>VLOOKUP('Reported Performance Table'!C1489,'Master List'!$B$22:$D$42,3,FALSE)</f>
        <v>#N/A</v>
      </c>
      <c r="G1489" s="94" t="e">
        <f>VLOOKUP('Reported Performance Table'!B1489,'Master List'!$B$11:$D$19,3,FALSE)</f>
        <v>#N/A</v>
      </c>
      <c r="H1489" t="e">
        <f t="shared" si="23"/>
        <v>#N/A</v>
      </c>
      <c r="I1489" t="e">
        <f>IF(VLOOKUP('Reported Performance Table'!D1489,'Master List'!$B$45:$D$143,3,FALSE)="","No",VLOOKUP('Reported Performance Table'!D1489,'Master List'!$B$45:$D$143,3,FALSE))</f>
        <v>#N/A</v>
      </c>
      <c r="J1489" s="169" t="str">
        <f>IF('Reported Performance Table'!D1489="","",
  IF('Reported Performance Table'!E1489="Yes",
   IF('Reported Performance Table'!F1489="Premium","Premium_LUNA_CCT","LUNA_CCT"),
   IF('Reported Performance Table'!B1489="Outdoor Luminaires",
    IF(OR('Reported Performance Table'!D1489="Fuel Pump Canopy Luminaires",'Reported Performance Table'!D1489="Sports Lighting"),
     IF('Reported Performance Table'!F1489="Premium","Premium_Sports_and_Fuel_Pump_CCT", "Sports_and_Fuel_Pump_CCT"),
     IF('Reported Performance Table'!F1489="Premium","Premium_Outdoor_CCT","Outdoor_CCT")),
    IF('Reported Performance Table'!F1489="Premium","Premium_CCT","Reported_CCT"))))</f>
        <v/>
      </c>
      <c r="K1489" t="str">
        <f>IF('Reported Performance Table'!D1489="","",IF(J1489="LUNA_CCT",VLOOKUP('Reported Performance Table'!D1489,'Master List'!$B$45:$E$143,4,FALSE),"Reported_BUG"))</f>
        <v/>
      </c>
      <c r="L1489" t="str">
        <f>IF('Reported Performance Table'!D1489="","",IF(AND('Reported Performance Table'!$E1489="Yes",OR('Reported Performance Table'!$D1489='Master List'!$B$45,'Reported Performance Table'!$D1489='Master List'!$B$46,'Reported Performance Table'!$D1489='Master List'!$B$47,'Reported Performance Table'!$D1489='Master List'!$B$49,'Reported Performance Table'!$D1489='Master List'!$B$51,'Reported Performance Table'!$D1489='Master List'!$B$115,'Reported Performance Table'!$D1489='Master List'!$B$118,'Reported Performance Table'!$D1489='Master List'!$B$142)),"LUNA_Dimming","Dimming_Capability_and_Range"))</f>
        <v/>
      </c>
    </row>
    <row r="1490" spans="1:12" x14ac:dyDescent="0.3">
      <c r="A1490" s="49">
        <v>1497</v>
      </c>
      <c r="B1490" s="50"/>
      <c r="D1490" s="21" t="e">
        <f>VLOOKUP('Reported Performance Table'!C1490,'Master List'!$B$22:$C$41,2,FALSE)</f>
        <v>#N/A</v>
      </c>
      <c r="E1490" t="e">
        <f>VLOOKUP('Reported Performance Table'!D1490,'Master List'!$B$45:$C$143,2,FALSE)</f>
        <v>#N/A</v>
      </c>
      <c r="F1490" t="e">
        <f>VLOOKUP('Reported Performance Table'!C1490,'Master List'!$B$22:$D$42,3,FALSE)</f>
        <v>#N/A</v>
      </c>
      <c r="G1490" s="94" t="e">
        <f>VLOOKUP('Reported Performance Table'!B1490,'Master List'!$B$11:$D$19,3,FALSE)</f>
        <v>#N/A</v>
      </c>
      <c r="H1490" t="e">
        <f t="shared" si="23"/>
        <v>#N/A</v>
      </c>
      <c r="I1490" t="e">
        <f>IF(VLOOKUP('Reported Performance Table'!D1490,'Master List'!$B$45:$D$143,3,FALSE)="","No",VLOOKUP('Reported Performance Table'!D1490,'Master List'!$B$45:$D$143,3,FALSE))</f>
        <v>#N/A</v>
      </c>
      <c r="J1490" s="169" t="str">
        <f>IF('Reported Performance Table'!D1490="","",
  IF('Reported Performance Table'!E1490="Yes",
   IF('Reported Performance Table'!F1490="Premium","Premium_LUNA_CCT","LUNA_CCT"),
   IF('Reported Performance Table'!B1490="Outdoor Luminaires",
    IF(OR('Reported Performance Table'!D1490="Fuel Pump Canopy Luminaires",'Reported Performance Table'!D1490="Sports Lighting"),
     IF('Reported Performance Table'!F1490="Premium","Premium_Sports_and_Fuel_Pump_CCT", "Sports_and_Fuel_Pump_CCT"),
     IF('Reported Performance Table'!F1490="Premium","Premium_Outdoor_CCT","Outdoor_CCT")),
    IF('Reported Performance Table'!F1490="Premium","Premium_CCT","Reported_CCT"))))</f>
        <v/>
      </c>
      <c r="K1490" t="str">
        <f>IF('Reported Performance Table'!D1490="","",IF(J1490="LUNA_CCT",VLOOKUP('Reported Performance Table'!D1490,'Master List'!$B$45:$E$143,4,FALSE),"Reported_BUG"))</f>
        <v/>
      </c>
      <c r="L1490" t="str">
        <f>IF('Reported Performance Table'!D1490="","",IF(AND('Reported Performance Table'!$E1490="Yes",OR('Reported Performance Table'!$D1490='Master List'!$B$45,'Reported Performance Table'!$D1490='Master List'!$B$46,'Reported Performance Table'!$D1490='Master List'!$B$47,'Reported Performance Table'!$D1490='Master List'!$B$49,'Reported Performance Table'!$D1490='Master List'!$B$51,'Reported Performance Table'!$D1490='Master List'!$B$115,'Reported Performance Table'!$D1490='Master List'!$B$118,'Reported Performance Table'!$D1490='Master List'!$B$142)),"LUNA_Dimming","Dimming_Capability_and_Range"))</f>
        <v/>
      </c>
    </row>
    <row r="1491" spans="1:12" x14ac:dyDescent="0.3">
      <c r="A1491" s="49">
        <v>1498</v>
      </c>
      <c r="B1491" s="50"/>
      <c r="D1491" s="21" t="e">
        <f>VLOOKUP('Reported Performance Table'!C1491,'Master List'!$B$22:$C$41,2,FALSE)</f>
        <v>#N/A</v>
      </c>
      <c r="E1491" t="e">
        <f>VLOOKUP('Reported Performance Table'!D1491,'Master List'!$B$45:$C$143,2,FALSE)</f>
        <v>#N/A</v>
      </c>
      <c r="F1491" t="e">
        <f>VLOOKUP('Reported Performance Table'!C1491,'Master List'!$B$22:$D$42,3,FALSE)</f>
        <v>#N/A</v>
      </c>
      <c r="G1491" s="94" t="e">
        <f>VLOOKUP('Reported Performance Table'!B1491,'Master List'!$B$11:$D$19,3,FALSE)</f>
        <v>#N/A</v>
      </c>
      <c r="H1491" t="e">
        <f t="shared" si="23"/>
        <v>#N/A</v>
      </c>
      <c r="I1491" t="e">
        <f>IF(VLOOKUP('Reported Performance Table'!D1491,'Master List'!$B$45:$D$143,3,FALSE)="","No",VLOOKUP('Reported Performance Table'!D1491,'Master List'!$B$45:$D$143,3,FALSE))</f>
        <v>#N/A</v>
      </c>
      <c r="J1491" s="169" t="str">
        <f>IF('Reported Performance Table'!D1491="","",
  IF('Reported Performance Table'!E1491="Yes",
   IF('Reported Performance Table'!F1491="Premium","Premium_LUNA_CCT","LUNA_CCT"),
   IF('Reported Performance Table'!B1491="Outdoor Luminaires",
    IF(OR('Reported Performance Table'!D1491="Fuel Pump Canopy Luminaires",'Reported Performance Table'!D1491="Sports Lighting"),
     IF('Reported Performance Table'!F1491="Premium","Premium_Sports_and_Fuel_Pump_CCT", "Sports_and_Fuel_Pump_CCT"),
     IF('Reported Performance Table'!F1491="Premium","Premium_Outdoor_CCT","Outdoor_CCT")),
    IF('Reported Performance Table'!F1491="Premium","Premium_CCT","Reported_CCT"))))</f>
        <v/>
      </c>
      <c r="K1491" t="str">
        <f>IF('Reported Performance Table'!D1491="","",IF(J1491="LUNA_CCT",VLOOKUP('Reported Performance Table'!D1491,'Master List'!$B$45:$E$143,4,FALSE),"Reported_BUG"))</f>
        <v/>
      </c>
      <c r="L1491" t="str">
        <f>IF('Reported Performance Table'!D1491="","",IF(AND('Reported Performance Table'!$E1491="Yes",OR('Reported Performance Table'!$D1491='Master List'!$B$45,'Reported Performance Table'!$D1491='Master List'!$B$46,'Reported Performance Table'!$D1491='Master List'!$B$47,'Reported Performance Table'!$D1491='Master List'!$B$49,'Reported Performance Table'!$D1491='Master List'!$B$51,'Reported Performance Table'!$D1491='Master List'!$B$115,'Reported Performance Table'!$D1491='Master List'!$B$118,'Reported Performance Table'!$D1491='Master List'!$B$142)),"LUNA_Dimming","Dimming_Capability_and_Range"))</f>
        <v/>
      </c>
    </row>
    <row r="1492" spans="1:12" x14ac:dyDescent="0.3">
      <c r="A1492" s="49">
        <v>1499</v>
      </c>
      <c r="B1492" s="50"/>
      <c r="D1492" s="21" t="e">
        <f>VLOOKUP('Reported Performance Table'!C1492,'Master List'!$B$22:$C$41,2,FALSE)</f>
        <v>#N/A</v>
      </c>
      <c r="E1492" t="e">
        <f>VLOOKUP('Reported Performance Table'!D1492,'Master List'!$B$45:$C$143,2,FALSE)</f>
        <v>#N/A</v>
      </c>
      <c r="F1492" t="e">
        <f>VLOOKUP('Reported Performance Table'!C1492,'Master List'!$B$22:$D$42,3,FALSE)</f>
        <v>#N/A</v>
      </c>
      <c r="G1492" s="94" t="e">
        <f>VLOOKUP('Reported Performance Table'!B1492,'Master List'!$B$11:$D$19,3,FALSE)</f>
        <v>#N/A</v>
      </c>
      <c r="H1492" t="e">
        <f t="shared" si="23"/>
        <v>#N/A</v>
      </c>
      <c r="I1492" t="e">
        <f>IF(VLOOKUP('Reported Performance Table'!D1492,'Master List'!$B$45:$D$143,3,FALSE)="","No",VLOOKUP('Reported Performance Table'!D1492,'Master List'!$B$45:$D$143,3,FALSE))</f>
        <v>#N/A</v>
      </c>
      <c r="J1492" s="169" t="str">
        <f>IF('Reported Performance Table'!D1492="","",
  IF('Reported Performance Table'!E1492="Yes",
   IF('Reported Performance Table'!F1492="Premium","Premium_LUNA_CCT","LUNA_CCT"),
   IF('Reported Performance Table'!B1492="Outdoor Luminaires",
    IF(OR('Reported Performance Table'!D1492="Fuel Pump Canopy Luminaires",'Reported Performance Table'!D1492="Sports Lighting"),
     IF('Reported Performance Table'!F1492="Premium","Premium_Sports_and_Fuel_Pump_CCT", "Sports_and_Fuel_Pump_CCT"),
     IF('Reported Performance Table'!F1492="Premium","Premium_Outdoor_CCT","Outdoor_CCT")),
    IF('Reported Performance Table'!F1492="Premium","Premium_CCT","Reported_CCT"))))</f>
        <v/>
      </c>
      <c r="K1492" t="str">
        <f>IF('Reported Performance Table'!D1492="","",IF(J1492="LUNA_CCT",VLOOKUP('Reported Performance Table'!D1492,'Master List'!$B$45:$E$143,4,FALSE),"Reported_BUG"))</f>
        <v/>
      </c>
      <c r="L1492" t="str">
        <f>IF('Reported Performance Table'!D1492="","",IF(AND('Reported Performance Table'!$E1492="Yes",OR('Reported Performance Table'!$D1492='Master List'!$B$45,'Reported Performance Table'!$D1492='Master List'!$B$46,'Reported Performance Table'!$D1492='Master List'!$B$47,'Reported Performance Table'!$D1492='Master List'!$B$49,'Reported Performance Table'!$D1492='Master List'!$B$51,'Reported Performance Table'!$D1492='Master List'!$B$115,'Reported Performance Table'!$D1492='Master List'!$B$118,'Reported Performance Table'!$D1492='Master List'!$B$142)),"LUNA_Dimming","Dimming_Capability_and_Range"))</f>
        <v/>
      </c>
    </row>
    <row r="1493" spans="1:12" x14ac:dyDescent="0.3">
      <c r="A1493" s="49">
        <v>1500</v>
      </c>
      <c r="B1493" s="50"/>
      <c r="D1493" s="21" t="e">
        <f>VLOOKUP('Reported Performance Table'!C1493,'Master List'!$B$22:$C$41,2,FALSE)</f>
        <v>#N/A</v>
      </c>
      <c r="E1493" t="e">
        <f>VLOOKUP('Reported Performance Table'!D1493,'Master List'!$B$45:$C$143,2,FALSE)</f>
        <v>#N/A</v>
      </c>
      <c r="F1493" t="e">
        <f>VLOOKUP('Reported Performance Table'!C1493,'Master List'!$B$22:$D$42,3,FALSE)</f>
        <v>#N/A</v>
      </c>
      <c r="G1493" s="94" t="e">
        <f>VLOOKUP('Reported Performance Table'!B1493,'Master List'!$B$11:$D$19,3,FALSE)</f>
        <v>#N/A</v>
      </c>
      <c r="H1493" t="e">
        <f t="shared" si="23"/>
        <v>#N/A</v>
      </c>
      <c r="I1493" t="e">
        <f>IF(VLOOKUP('Reported Performance Table'!D1493,'Master List'!$B$45:$D$143,3,FALSE)="","No",VLOOKUP('Reported Performance Table'!D1493,'Master List'!$B$45:$D$143,3,FALSE))</f>
        <v>#N/A</v>
      </c>
      <c r="J1493" s="169" t="str">
        <f>IF('Reported Performance Table'!D1493="","",
  IF('Reported Performance Table'!E1493="Yes",
   IF('Reported Performance Table'!F1493="Premium","Premium_LUNA_CCT","LUNA_CCT"),
   IF('Reported Performance Table'!B1493="Outdoor Luminaires",
    IF(OR('Reported Performance Table'!D1493="Fuel Pump Canopy Luminaires",'Reported Performance Table'!D1493="Sports Lighting"),
     IF('Reported Performance Table'!F1493="Premium","Premium_Sports_and_Fuel_Pump_CCT", "Sports_and_Fuel_Pump_CCT"),
     IF('Reported Performance Table'!F1493="Premium","Premium_Outdoor_CCT","Outdoor_CCT")),
    IF('Reported Performance Table'!F1493="Premium","Premium_CCT","Reported_CCT"))))</f>
        <v/>
      </c>
      <c r="K1493" t="str">
        <f>IF('Reported Performance Table'!D1493="","",IF(J1493="LUNA_CCT",VLOOKUP('Reported Performance Table'!D1493,'Master List'!$B$45:$E$143,4,FALSE),"Reported_BUG"))</f>
        <v/>
      </c>
      <c r="L1493" t="str">
        <f>IF('Reported Performance Table'!D1493="","",IF(AND('Reported Performance Table'!$E1493="Yes",OR('Reported Performance Table'!$D1493='Master List'!$B$45,'Reported Performance Table'!$D1493='Master List'!$B$46,'Reported Performance Table'!$D1493='Master List'!$B$47,'Reported Performance Table'!$D1493='Master List'!$B$49,'Reported Performance Table'!$D1493='Master List'!$B$51,'Reported Performance Table'!$D1493='Master List'!$B$115,'Reported Performance Table'!$D1493='Master List'!$B$118,'Reported Performance Table'!$D1493='Master List'!$B$142)),"LUNA_Dimming","Dimming_Capability_and_Range"))</f>
        <v/>
      </c>
    </row>
    <row r="1494" spans="1:12" x14ac:dyDescent="0.3">
      <c r="A1494" s="49">
        <v>1501</v>
      </c>
      <c r="B1494" s="50"/>
      <c r="D1494" s="21" t="e">
        <f>VLOOKUP('Reported Performance Table'!C1494,'Master List'!$B$22:$C$41,2,FALSE)</f>
        <v>#N/A</v>
      </c>
      <c r="E1494" t="e">
        <f>VLOOKUP('Reported Performance Table'!D1494,'Master List'!$B$45:$C$143,2,FALSE)</f>
        <v>#N/A</v>
      </c>
      <c r="F1494" t="e">
        <f>VLOOKUP('Reported Performance Table'!C1494,'Master List'!$B$22:$D$42,3,FALSE)</f>
        <v>#N/A</v>
      </c>
      <c r="G1494" s="94" t="e">
        <f>VLOOKUP('Reported Performance Table'!B1494,'Master List'!$B$11:$D$19,3,FALSE)</f>
        <v>#N/A</v>
      </c>
      <c r="H1494" t="e">
        <f t="shared" si="23"/>
        <v>#N/A</v>
      </c>
      <c r="I1494" t="e">
        <f>IF(VLOOKUP('Reported Performance Table'!D1494,'Master List'!$B$45:$D$143,3,FALSE)="","No",VLOOKUP('Reported Performance Table'!D1494,'Master List'!$B$45:$D$143,3,FALSE))</f>
        <v>#N/A</v>
      </c>
      <c r="J1494" s="169" t="str">
        <f>IF('Reported Performance Table'!D1494="","",
  IF('Reported Performance Table'!E1494="Yes",
   IF('Reported Performance Table'!F1494="Premium","Premium_LUNA_CCT","LUNA_CCT"),
   IF('Reported Performance Table'!B1494="Outdoor Luminaires",
    IF(OR('Reported Performance Table'!D1494="Fuel Pump Canopy Luminaires",'Reported Performance Table'!D1494="Sports Lighting"),
     IF('Reported Performance Table'!F1494="Premium","Premium_Sports_and_Fuel_Pump_CCT", "Sports_and_Fuel_Pump_CCT"),
     IF('Reported Performance Table'!F1494="Premium","Premium_Outdoor_CCT","Outdoor_CCT")),
    IF('Reported Performance Table'!F1494="Premium","Premium_CCT","Reported_CCT"))))</f>
        <v/>
      </c>
      <c r="K1494" t="str">
        <f>IF('Reported Performance Table'!D1494="","",IF(J1494="LUNA_CCT",VLOOKUP('Reported Performance Table'!D1494,'Master List'!$B$45:$E$143,4,FALSE),"Reported_BUG"))</f>
        <v/>
      </c>
      <c r="L1494" t="str">
        <f>IF('Reported Performance Table'!D1494="","",IF(AND('Reported Performance Table'!$E1494="Yes",OR('Reported Performance Table'!$D1494='Master List'!$B$45,'Reported Performance Table'!$D1494='Master List'!$B$46,'Reported Performance Table'!$D1494='Master List'!$B$47,'Reported Performance Table'!$D1494='Master List'!$B$49,'Reported Performance Table'!$D1494='Master List'!$B$51,'Reported Performance Table'!$D1494='Master List'!$B$115,'Reported Performance Table'!$D1494='Master List'!$B$118,'Reported Performance Table'!$D1494='Master List'!$B$142)),"LUNA_Dimming","Dimming_Capability_and_Range"))</f>
        <v/>
      </c>
    </row>
    <row r="1495" spans="1:12" x14ac:dyDescent="0.3">
      <c r="A1495" s="49">
        <v>1502</v>
      </c>
      <c r="B1495" s="50"/>
      <c r="D1495" s="21" t="e">
        <f>VLOOKUP('Reported Performance Table'!C1495,'Master List'!$B$22:$C$41,2,FALSE)</f>
        <v>#N/A</v>
      </c>
      <c r="E1495" t="e">
        <f>VLOOKUP('Reported Performance Table'!D1495,'Master List'!$B$45:$C$143,2,FALSE)</f>
        <v>#N/A</v>
      </c>
      <c r="F1495" t="e">
        <f>VLOOKUP('Reported Performance Table'!C1495,'Master List'!$B$22:$D$42,3,FALSE)</f>
        <v>#N/A</v>
      </c>
      <c r="G1495" s="94" t="e">
        <f>VLOOKUP('Reported Performance Table'!B1495,'Master List'!$B$11:$D$19,3,FALSE)</f>
        <v>#N/A</v>
      </c>
      <c r="H1495" t="e">
        <f t="shared" si="23"/>
        <v>#N/A</v>
      </c>
      <c r="I1495" t="e">
        <f>IF(VLOOKUP('Reported Performance Table'!D1495,'Master List'!$B$45:$D$143,3,FALSE)="","No",VLOOKUP('Reported Performance Table'!D1495,'Master List'!$B$45:$D$143,3,FALSE))</f>
        <v>#N/A</v>
      </c>
      <c r="J1495" s="169" t="str">
        <f>IF('Reported Performance Table'!D1495="","",
  IF('Reported Performance Table'!E1495="Yes",
   IF('Reported Performance Table'!F1495="Premium","Premium_LUNA_CCT","LUNA_CCT"),
   IF('Reported Performance Table'!B1495="Outdoor Luminaires",
    IF(OR('Reported Performance Table'!D1495="Fuel Pump Canopy Luminaires",'Reported Performance Table'!D1495="Sports Lighting"),
     IF('Reported Performance Table'!F1495="Premium","Premium_Sports_and_Fuel_Pump_CCT", "Sports_and_Fuel_Pump_CCT"),
     IF('Reported Performance Table'!F1495="Premium","Premium_Outdoor_CCT","Outdoor_CCT")),
    IF('Reported Performance Table'!F1495="Premium","Premium_CCT","Reported_CCT"))))</f>
        <v/>
      </c>
      <c r="K1495" t="str">
        <f>IF('Reported Performance Table'!D1495="","",IF(J1495="LUNA_CCT",VLOOKUP('Reported Performance Table'!D1495,'Master List'!$B$45:$E$143,4,FALSE),"Reported_BUG"))</f>
        <v/>
      </c>
      <c r="L1495" t="str">
        <f>IF('Reported Performance Table'!D1495="","",IF(AND('Reported Performance Table'!$E1495="Yes",OR('Reported Performance Table'!$D1495='Master List'!$B$45,'Reported Performance Table'!$D1495='Master List'!$B$46,'Reported Performance Table'!$D1495='Master List'!$B$47,'Reported Performance Table'!$D1495='Master List'!$B$49,'Reported Performance Table'!$D1495='Master List'!$B$51,'Reported Performance Table'!$D1495='Master List'!$B$115,'Reported Performance Table'!$D1495='Master List'!$B$118,'Reported Performance Table'!$D1495='Master List'!$B$142)),"LUNA_Dimming","Dimming_Capability_and_Range"))</f>
        <v/>
      </c>
    </row>
    <row r="1496" spans="1:12" x14ac:dyDescent="0.3">
      <c r="A1496" s="49">
        <v>1503</v>
      </c>
      <c r="B1496" s="50"/>
      <c r="D1496" s="21" t="e">
        <f>VLOOKUP('Reported Performance Table'!C1496,'Master List'!$B$22:$C$41,2,FALSE)</f>
        <v>#N/A</v>
      </c>
      <c r="E1496" t="e">
        <f>VLOOKUP('Reported Performance Table'!D1496,'Master List'!$B$45:$C$143,2,FALSE)</f>
        <v>#N/A</v>
      </c>
      <c r="F1496" t="e">
        <f>VLOOKUP('Reported Performance Table'!C1496,'Master List'!$B$22:$D$42,3,FALSE)</f>
        <v>#N/A</v>
      </c>
      <c r="G1496" s="94" t="e">
        <f>VLOOKUP('Reported Performance Table'!B1496,'Master List'!$B$11:$D$19,3,FALSE)</f>
        <v>#N/A</v>
      </c>
      <c r="H1496" t="e">
        <f t="shared" si="23"/>
        <v>#N/A</v>
      </c>
      <c r="I1496" t="e">
        <f>IF(VLOOKUP('Reported Performance Table'!D1496,'Master List'!$B$45:$D$143,3,FALSE)="","No",VLOOKUP('Reported Performance Table'!D1496,'Master List'!$B$45:$D$143,3,FALSE))</f>
        <v>#N/A</v>
      </c>
      <c r="J1496" s="169" t="str">
        <f>IF('Reported Performance Table'!D1496="","",
  IF('Reported Performance Table'!E1496="Yes",
   IF('Reported Performance Table'!F1496="Premium","Premium_LUNA_CCT","LUNA_CCT"),
   IF('Reported Performance Table'!B1496="Outdoor Luminaires",
    IF(OR('Reported Performance Table'!D1496="Fuel Pump Canopy Luminaires",'Reported Performance Table'!D1496="Sports Lighting"),
     IF('Reported Performance Table'!F1496="Premium","Premium_Sports_and_Fuel_Pump_CCT", "Sports_and_Fuel_Pump_CCT"),
     IF('Reported Performance Table'!F1496="Premium","Premium_Outdoor_CCT","Outdoor_CCT")),
    IF('Reported Performance Table'!F1496="Premium","Premium_CCT","Reported_CCT"))))</f>
        <v/>
      </c>
      <c r="K1496" t="str">
        <f>IF('Reported Performance Table'!D1496="","",IF(J1496="LUNA_CCT",VLOOKUP('Reported Performance Table'!D1496,'Master List'!$B$45:$E$143,4,FALSE),"Reported_BUG"))</f>
        <v/>
      </c>
      <c r="L1496" t="str">
        <f>IF('Reported Performance Table'!D1496="","",IF(AND('Reported Performance Table'!$E1496="Yes",OR('Reported Performance Table'!$D1496='Master List'!$B$45,'Reported Performance Table'!$D1496='Master List'!$B$46,'Reported Performance Table'!$D1496='Master List'!$B$47,'Reported Performance Table'!$D1496='Master List'!$B$49,'Reported Performance Table'!$D1496='Master List'!$B$51,'Reported Performance Table'!$D1496='Master List'!$B$115,'Reported Performance Table'!$D1496='Master List'!$B$118,'Reported Performance Table'!$D1496='Master List'!$B$142)),"LUNA_Dimming","Dimming_Capability_and_Range"))</f>
        <v/>
      </c>
    </row>
    <row r="1497" spans="1:12" x14ac:dyDescent="0.3">
      <c r="A1497" s="49">
        <v>1504</v>
      </c>
      <c r="B1497" s="50"/>
      <c r="D1497" s="21" t="e">
        <f>VLOOKUP('Reported Performance Table'!C1497,'Master List'!$B$22:$C$41,2,FALSE)</f>
        <v>#N/A</v>
      </c>
      <c r="E1497" t="e">
        <f>VLOOKUP('Reported Performance Table'!D1497,'Master List'!$B$45:$C$143,2,FALSE)</f>
        <v>#N/A</v>
      </c>
      <c r="F1497" t="e">
        <f>VLOOKUP('Reported Performance Table'!C1497,'Master List'!$B$22:$D$42,3,FALSE)</f>
        <v>#N/A</v>
      </c>
      <c r="G1497" s="94" t="e">
        <f>VLOOKUP('Reported Performance Table'!B1497,'Master List'!$B$11:$D$19,3,FALSE)</f>
        <v>#N/A</v>
      </c>
      <c r="H1497" t="e">
        <f t="shared" si="23"/>
        <v>#N/A</v>
      </c>
      <c r="I1497" t="e">
        <f>IF(VLOOKUP('Reported Performance Table'!D1497,'Master List'!$B$45:$D$143,3,FALSE)="","No",VLOOKUP('Reported Performance Table'!D1497,'Master List'!$B$45:$D$143,3,FALSE))</f>
        <v>#N/A</v>
      </c>
      <c r="J1497" s="169" t="str">
        <f>IF('Reported Performance Table'!D1497="","",
  IF('Reported Performance Table'!E1497="Yes",
   IF('Reported Performance Table'!F1497="Premium","Premium_LUNA_CCT","LUNA_CCT"),
   IF('Reported Performance Table'!B1497="Outdoor Luminaires",
    IF(OR('Reported Performance Table'!D1497="Fuel Pump Canopy Luminaires",'Reported Performance Table'!D1497="Sports Lighting"),
     IF('Reported Performance Table'!F1497="Premium","Premium_Sports_and_Fuel_Pump_CCT", "Sports_and_Fuel_Pump_CCT"),
     IF('Reported Performance Table'!F1497="Premium","Premium_Outdoor_CCT","Outdoor_CCT")),
    IF('Reported Performance Table'!F1497="Premium","Premium_CCT","Reported_CCT"))))</f>
        <v/>
      </c>
      <c r="K1497" t="str">
        <f>IF('Reported Performance Table'!D1497="","",IF(J1497="LUNA_CCT",VLOOKUP('Reported Performance Table'!D1497,'Master List'!$B$45:$E$143,4,FALSE),"Reported_BUG"))</f>
        <v/>
      </c>
      <c r="L1497" t="str">
        <f>IF('Reported Performance Table'!D1497="","",IF(AND('Reported Performance Table'!$E1497="Yes",OR('Reported Performance Table'!$D1497='Master List'!$B$45,'Reported Performance Table'!$D1497='Master List'!$B$46,'Reported Performance Table'!$D1497='Master List'!$B$47,'Reported Performance Table'!$D1497='Master List'!$B$49,'Reported Performance Table'!$D1497='Master List'!$B$51,'Reported Performance Table'!$D1497='Master List'!$B$115,'Reported Performance Table'!$D1497='Master List'!$B$118,'Reported Performance Table'!$D1497='Master List'!$B$142)),"LUNA_Dimming","Dimming_Capability_and_Range"))</f>
        <v/>
      </c>
    </row>
    <row r="1498" spans="1:12" x14ac:dyDescent="0.3">
      <c r="A1498" s="49">
        <v>1505</v>
      </c>
      <c r="B1498" s="50"/>
      <c r="D1498" s="21" t="e">
        <f>VLOOKUP('Reported Performance Table'!C1498,'Master List'!$B$22:$C$41,2,FALSE)</f>
        <v>#N/A</v>
      </c>
      <c r="E1498" t="e">
        <f>VLOOKUP('Reported Performance Table'!D1498,'Master List'!$B$45:$C$143,2,FALSE)</f>
        <v>#N/A</v>
      </c>
      <c r="F1498" t="e">
        <f>VLOOKUP('Reported Performance Table'!C1498,'Master List'!$B$22:$D$42,3,FALSE)</f>
        <v>#N/A</v>
      </c>
      <c r="G1498" s="94" t="e">
        <f>VLOOKUP('Reported Performance Table'!B1498,'Master List'!$B$11:$D$19,3,FALSE)</f>
        <v>#N/A</v>
      </c>
      <c r="H1498" t="e">
        <f t="shared" si="23"/>
        <v>#N/A</v>
      </c>
      <c r="I1498" t="e">
        <f>IF(VLOOKUP('Reported Performance Table'!D1498,'Master List'!$B$45:$D$143,3,FALSE)="","No",VLOOKUP('Reported Performance Table'!D1498,'Master List'!$B$45:$D$143,3,FALSE))</f>
        <v>#N/A</v>
      </c>
      <c r="J1498" s="169" t="str">
        <f>IF('Reported Performance Table'!D1498="","",
  IF('Reported Performance Table'!E1498="Yes",
   IF('Reported Performance Table'!F1498="Premium","Premium_LUNA_CCT","LUNA_CCT"),
   IF('Reported Performance Table'!B1498="Outdoor Luminaires",
    IF(OR('Reported Performance Table'!D1498="Fuel Pump Canopy Luminaires",'Reported Performance Table'!D1498="Sports Lighting"),
     IF('Reported Performance Table'!F1498="Premium","Premium_Sports_and_Fuel_Pump_CCT", "Sports_and_Fuel_Pump_CCT"),
     IF('Reported Performance Table'!F1498="Premium","Premium_Outdoor_CCT","Outdoor_CCT")),
    IF('Reported Performance Table'!F1498="Premium","Premium_CCT","Reported_CCT"))))</f>
        <v/>
      </c>
      <c r="K1498" t="str">
        <f>IF('Reported Performance Table'!D1498="","",IF(J1498="LUNA_CCT",VLOOKUP('Reported Performance Table'!D1498,'Master List'!$B$45:$E$143,4,FALSE),"Reported_BUG"))</f>
        <v/>
      </c>
      <c r="L1498" t="str">
        <f>IF('Reported Performance Table'!D1498="","",IF(AND('Reported Performance Table'!$E1498="Yes",OR('Reported Performance Table'!$D1498='Master List'!$B$45,'Reported Performance Table'!$D1498='Master List'!$B$46,'Reported Performance Table'!$D1498='Master List'!$B$47,'Reported Performance Table'!$D1498='Master List'!$B$49,'Reported Performance Table'!$D1498='Master List'!$B$51,'Reported Performance Table'!$D1498='Master List'!$B$115,'Reported Performance Table'!$D1498='Master List'!$B$118,'Reported Performance Table'!$D1498='Master List'!$B$142)),"LUNA_Dimming","Dimming_Capability_and_Range"))</f>
        <v/>
      </c>
    </row>
    <row r="1499" spans="1:12" x14ac:dyDescent="0.3">
      <c r="A1499" s="49">
        <v>1506</v>
      </c>
      <c r="B1499" s="50"/>
      <c r="D1499" s="21" t="e">
        <f>VLOOKUP('Reported Performance Table'!C1499,'Master List'!$B$22:$C$41,2,FALSE)</f>
        <v>#N/A</v>
      </c>
      <c r="E1499" t="e">
        <f>VLOOKUP('Reported Performance Table'!D1499,'Master List'!$B$45:$C$143,2,FALSE)</f>
        <v>#N/A</v>
      </c>
      <c r="F1499" t="e">
        <f>VLOOKUP('Reported Performance Table'!C1499,'Master List'!$B$22:$D$42,3,FALSE)</f>
        <v>#N/A</v>
      </c>
      <c r="G1499" s="94" t="e">
        <f>VLOOKUP('Reported Performance Table'!B1499,'Master List'!$B$11:$D$19,3,FALSE)</f>
        <v>#N/A</v>
      </c>
      <c r="H1499" t="e">
        <f t="shared" si="23"/>
        <v>#N/A</v>
      </c>
      <c r="I1499" t="e">
        <f>IF(VLOOKUP('Reported Performance Table'!D1499,'Master List'!$B$45:$D$143,3,FALSE)="","No",VLOOKUP('Reported Performance Table'!D1499,'Master List'!$B$45:$D$143,3,FALSE))</f>
        <v>#N/A</v>
      </c>
      <c r="J1499" s="169" t="str">
        <f>IF('Reported Performance Table'!D1499="","",
  IF('Reported Performance Table'!E1499="Yes",
   IF('Reported Performance Table'!F1499="Premium","Premium_LUNA_CCT","LUNA_CCT"),
   IF('Reported Performance Table'!B1499="Outdoor Luminaires",
    IF(OR('Reported Performance Table'!D1499="Fuel Pump Canopy Luminaires",'Reported Performance Table'!D1499="Sports Lighting"),
     IF('Reported Performance Table'!F1499="Premium","Premium_Sports_and_Fuel_Pump_CCT", "Sports_and_Fuel_Pump_CCT"),
     IF('Reported Performance Table'!F1499="Premium","Premium_Outdoor_CCT","Outdoor_CCT")),
    IF('Reported Performance Table'!F1499="Premium","Premium_CCT","Reported_CCT"))))</f>
        <v/>
      </c>
      <c r="K1499" t="str">
        <f>IF('Reported Performance Table'!D1499="","",IF(J1499="LUNA_CCT",VLOOKUP('Reported Performance Table'!D1499,'Master List'!$B$45:$E$143,4,FALSE),"Reported_BUG"))</f>
        <v/>
      </c>
      <c r="L1499" t="str">
        <f>IF('Reported Performance Table'!D1499="","",IF(AND('Reported Performance Table'!$E1499="Yes",OR('Reported Performance Table'!$D1499='Master List'!$B$45,'Reported Performance Table'!$D1499='Master List'!$B$46,'Reported Performance Table'!$D1499='Master List'!$B$47,'Reported Performance Table'!$D1499='Master List'!$B$49,'Reported Performance Table'!$D1499='Master List'!$B$51,'Reported Performance Table'!$D1499='Master List'!$B$115,'Reported Performance Table'!$D1499='Master List'!$B$118,'Reported Performance Table'!$D1499='Master List'!$B$142)),"LUNA_Dimming","Dimming_Capability_and_Range"))</f>
        <v/>
      </c>
    </row>
    <row r="1500" spans="1:12" x14ac:dyDescent="0.3">
      <c r="A1500" s="49">
        <v>1507</v>
      </c>
      <c r="B1500" s="50"/>
      <c r="D1500" s="21" t="e">
        <f>VLOOKUP('Reported Performance Table'!C1500,'Master List'!$B$22:$C$41,2,FALSE)</f>
        <v>#N/A</v>
      </c>
      <c r="E1500" t="e">
        <f>VLOOKUP('Reported Performance Table'!D1500,'Master List'!$B$45:$C$143,2,FALSE)</f>
        <v>#N/A</v>
      </c>
      <c r="F1500" t="e">
        <f>VLOOKUP('Reported Performance Table'!C1500,'Master List'!$B$22:$D$42,3,FALSE)</f>
        <v>#N/A</v>
      </c>
      <c r="G1500" s="94" t="e">
        <f>VLOOKUP('Reported Performance Table'!B1500,'Master List'!$B$11:$D$19,3,FALSE)</f>
        <v>#N/A</v>
      </c>
      <c r="H1500" t="e">
        <f t="shared" si="23"/>
        <v>#N/A</v>
      </c>
      <c r="I1500" t="e">
        <f>IF(VLOOKUP('Reported Performance Table'!D1500,'Master List'!$B$45:$D$143,3,FALSE)="","No",VLOOKUP('Reported Performance Table'!D1500,'Master List'!$B$45:$D$143,3,FALSE))</f>
        <v>#N/A</v>
      </c>
      <c r="J1500" s="169" t="str">
        <f>IF('Reported Performance Table'!D1500="","",
  IF('Reported Performance Table'!E1500="Yes",
   IF('Reported Performance Table'!F1500="Premium","Premium_LUNA_CCT","LUNA_CCT"),
   IF('Reported Performance Table'!B1500="Outdoor Luminaires",
    IF(OR('Reported Performance Table'!D1500="Fuel Pump Canopy Luminaires",'Reported Performance Table'!D1500="Sports Lighting"),
     IF('Reported Performance Table'!F1500="Premium","Premium_Sports_and_Fuel_Pump_CCT", "Sports_and_Fuel_Pump_CCT"),
     IF('Reported Performance Table'!F1500="Premium","Premium_Outdoor_CCT","Outdoor_CCT")),
    IF('Reported Performance Table'!F1500="Premium","Premium_CCT","Reported_CCT"))))</f>
        <v/>
      </c>
      <c r="K1500" t="str">
        <f>IF('Reported Performance Table'!D1500="","",IF(J1500="LUNA_CCT",VLOOKUP('Reported Performance Table'!D1500,'Master List'!$B$45:$E$143,4,FALSE),"Reported_BUG"))</f>
        <v/>
      </c>
      <c r="L1500" t="str">
        <f>IF('Reported Performance Table'!D1500="","",IF(AND('Reported Performance Table'!$E1500="Yes",OR('Reported Performance Table'!$D1500='Master List'!$B$45,'Reported Performance Table'!$D1500='Master List'!$B$46,'Reported Performance Table'!$D1500='Master List'!$B$47,'Reported Performance Table'!$D1500='Master List'!$B$49,'Reported Performance Table'!$D1500='Master List'!$B$51,'Reported Performance Table'!$D1500='Master List'!$B$115,'Reported Performance Table'!$D1500='Master List'!$B$118,'Reported Performance Table'!$D1500='Master List'!$B$142)),"LUNA_Dimming","Dimming_Capability_and_Range"))</f>
        <v/>
      </c>
    </row>
    <row r="1501" spans="1:12" x14ac:dyDescent="0.3">
      <c r="A1501" s="49">
        <v>1508</v>
      </c>
      <c r="B1501" s="50"/>
      <c r="D1501" s="21" t="e">
        <f>VLOOKUP('Reported Performance Table'!C1501,'Master List'!$B$22:$C$41,2,FALSE)</f>
        <v>#N/A</v>
      </c>
      <c r="E1501" t="e">
        <f>VLOOKUP('Reported Performance Table'!D1501,'Master List'!$B$45:$C$143,2,FALSE)</f>
        <v>#N/A</v>
      </c>
      <c r="F1501" t="e">
        <f>VLOOKUP('Reported Performance Table'!C1501,'Master List'!$B$22:$D$42,3,FALSE)</f>
        <v>#N/A</v>
      </c>
      <c r="G1501" s="94" t="e">
        <f>VLOOKUP('Reported Performance Table'!B1501,'Master List'!$B$11:$D$19,3,FALSE)</f>
        <v>#N/A</v>
      </c>
      <c r="H1501" t="e">
        <f t="shared" si="23"/>
        <v>#N/A</v>
      </c>
      <c r="I1501" t="e">
        <f>IF(VLOOKUP('Reported Performance Table'!D1501,'Master List'!$B$45:$D$143,3,FALSE)="","No",VLOOKUP('Reported Performance Table'!D1501,'Master List'!$B$45:$D$143,3,FALSE))</f>
        <v>#N/A</v>
      </c>
      <c r="J1501" s="169" t="str">
        <f>IF('Reported Performance Table'!D1501="","",
  IF('Reported Performance Table'!E1501="Yes",
   IF('Reported Performance Table'!F1501="Premium","Premium_LUNA_CCT","LUNA_CCT"),
   IF('Reported Performance Table'!B1501="Outdoor Luminaires",
    IF(OR('Reported Performance Table'!D1501="Fuel Pump Canopy Luminaires",'Reported Performance Table'!D1501="Sports Lighting"),
     IF('Reported Performance Table'!F1501="Premium","Premium_Sports_and_Fuel_Pump_CCT", "Sports_and_Fuel_Pump_CCT"),
     IF('Reported Performance Table'!F1501="Premium","Premium_Outdoor_CCT","Outdoor_CCT")),
    IF('Reported Performance Table'!F1501="Premium","Premium_CCT","Reported_CCT"))))</f>
        <v/>
      </c>
      <c r="K1501" t="str">
        <f>IF('Reported Performance Table'!D1501="","",IF(J1501="LUNA_CCT",VLOOKUP('Reported Performance Table'!D1501,'Master List'!$B$45:$E$143,4,FALSE),"Reported_BUG"))</f>
        <v/>
      </c>
      <c r="L1501" t="str">
        <f>IF('Reported Performance Table'!D1501="","",IF(AND('Reported Performance Table'!$E1501="Yes",OR('Reported Performance Table'!$D1501='Master List'!$B$45,'Reported Performance Table'!$D1501='Master List'!$B$46,'Reported Performance Table'!$D1501='Master List'!$B$47,'Reported Performance Table'!$D1501='Master List'!$B$49,'Reported Performance Table'!$D1501='Master List'!$B$51,'Reported Performance Table'!$D1501='Master List'!$B$115,'Reported Performance Table'!$D1501='Master List'!$B$118,'Reported Performance Table'!$D1501='Master List'!$B$142)),"LUNA_Dimming","Dimming_Capability_and_Range"))</f>
        <v/>
      </c>
    </row>
    <row r="1502" spans="1:12" x14ac:dyDescent="0.3">
      <c r="A1502" s="49">
        <v>1509</v>
      </c>
      <c r="B1502" s="50"/>
      <c r="D1502" s="21" t="e">
        <f>VLOOKUP('Reported Performance Table'!C1502,'Master List'!$B$22:$C$41,2,FALSE)</f>
        <v>#N/A</v>
      </c>
      <c r="E1502" t="e">
        <f>VLOOKUP('Reported Performance Table'!D1502,'Master List'!$B$45:$C$143,2,FALSE)</f>
        <v>#N/A</v>
      </c>
      <c r="F1502" t="e">
        <f>VLOOKUP('Reported Performance Table'!C1502,'Master List'!$B$22:$D$42,3,FALSE)</f>
        <v>#N/A</v>
      </c>
      <c r="G1502" s="94" t="e">
        <f>VLOOKUP('Reported Performance Table'!B1502,'Master List'!$B$11:$D$19,3,FALSE)</f>
        <v>#N/A</v>
      </c>
      <c r="H1502" t="e">
        <f t="shared" si="23"/>
        <v>#N/A</v>
      </c>
      <c r="I1502" t="e">
        <f>IF(VLOOKUP('Reported Performance Table'!D1502,'Master List'!$B$45:$D$143,3,FALSE)="","No",VLOOKUP('Reported Performance Table'!D1502,'Master List'!$B$45:$D$143,3,FALSE))</f>
        <v>#N/A</v>
      </c>
      <c r="J1502" s="169" t="str">
        <f>IF('Reported Performance Table'!D1502="","",
  IF('Reported Performance Table'!E1502="Yes",
   IF('Reported Performance Table'!F1502="Premium","Premium_LUNA_CCT","LUNA_CCT"),
   IF('Reported Performance Table'!B1502="Outdoor Luminaires",
    IF(OR('Reported Performance Table'!D1502="Fuel Pump Canopy Luminaires",'Reported Performance Table'!D1502="Sports Lighting"),
     IF('Reported Performance Table'!F1502="Premium","Premium_Sports_and_Fuel_Pump_CCT", "Sports_and_Fuel_Pump_CCT"),
     IF('Reported Performance Table'!F1502="Premium","Premium_Outdoor_CCT","Outdoor_CCT")),
    IF('Reported Performance Table'!F1502="Premium","Premium_CCT","Reported_CCT"))))</f>
        <v/>
      </c>
      <c r="K1502" t="str">
        <f>IF('Reported Performance Table'!D1502="","",IF(J1502="LUNA_CCT",VLOOKUP('Reported Performance Table'!D1502,'Master List'!$B$45:$E$143,4,FALSE),"Reported_BUG"))</f>
        <v/>
      </c>
      <c r="L1502" t="str">
        <f>IF('Reported Performance Table'!D1502="","",IF(AND('Reported Performance Table'!$E1502="Yes",OR('Reported Performance Table'!$D1502='Master List'!$B$45,'Reported Performance Table'!$D1502='Master List'!$B$46,'Reported Performance Table'!$D1502='Master List'!$B$47,'Reported Performance Table'!$D1502='Master List'!$B$49,'Reported Performance Table'!$D1502='Master List'!$B$51,'Reported Performance Table'!$D1502='Master List'!$B$115,'Reported Performance Table'!$D1502='Master List'!$B$118,'Reported Performance Table'!$D1502='Master List'!$B$142)),"LUNA_Dimming","Dimming_Capability_and_Range"))</f>
        <v/>
      </c>
    </row>
    <row r="1503" spans="1:12" x14ac:dyDescent="0.3">
      <c r="A1503" s="49">
        <v>1510</v>
      </c>
      <c r="B1503" s="50"/>
      <c r="D1503" s="21" t="e">
        <f>VLOOKUP('Reported Performance Table'!C1503,'Master List'!$B$22:$C$41,2,FALSE)</f>
        <v>#N/A</v>
      </c>
      <c r="E1503" t="e">
        <f>VLOOKUP('Reported Performance Table'!D1503,'Master List'!$B$45:$C$143,2,FALSE)</f>
        <v>#N/A</v>
      </c>
      <c r="F1503" t="e">
        <f>VLOOKUP('Reported Performance Table'!C1503,'Master List'!$B$22:$D$42,3,FALSE)</f>
        <v>#N/A</v>
      </c>
      <c r="G1503" s="94" t="e">
        <f>VLOOKUP('Reported Performance Table'!B1503,'Master List'!$B$11:$D$19,3,FALSE)</f>
        <v>#N/A</v>
      </c>
      <c r="H1503" t="e">
        <f t="shared" si="23"/>
        <v>#N/A</v>
      </c>
      <c r="I1503" t="e">
        <f>IF(VLOOKUP('Reported Performance Table'!D1503,'Master List'!$B$45:$D$143,3,FALSE)="","No",VLOOKUP('Reported Performance Table'!D1503,'Master List'!$B$45:$D$143,3,FALSE))</f>
        <v>#N/A</v>
      </c>
      <c r="J1503" s="169" t="str">
        <f>IF('Reported Performance Table'!D1503="","",
  IF('Reported Performance Table'!E1503="Yes",
   IF('Reported Performance Table'!F1503="Premium","Premium_LUNA_CCT","LUNA_CCT"),
   IF('Reported Performance Table'!B1503="Outdoor Luminaires",
    IF(OR('Reported Performance Table'!D1503="Fuel Pump Canopy Luminaires",'Reported Performance Table'!D1503="Sports Lighting"),
     IF('Reported Performance Table'!F1503="Premium","Premium_Sports_and_Fuel_Pump_CCT", "Sports_and_Fuel_Pump_CCT"),
     IF('Reported Performance Table'!F1503="Premium","Premium_Outdoor_CCT","Outdoor_CCT")),
    IF('Reported Performance Table'!F1503="Premium","Premium_CCT","Reported_CCT"))))</f>
        <v/>
      </c>
      <c r="K1503" t="str">
        <f>IF('Reported Performance Table'!D1503="","",IF(J1503="LUNA_CCT",VLOOKUP('Reported Performance Table'!D1503,'Master List'!$B$45:$E$143,4,FALSE),"Reported_BUG"))</f>
        <v/>
      </c>
      <c r="L1503" t="str">
        <f>IF('Reported Performance Table'!D1503="","",IF(AND('Reported Performance Table'!$E1503="Yes",OR('Reported Performance Table'!$D1503='Master List'!$B$45,'Reported Performance Table'!$D1503='Master List'!$B$46,'Reported Performance Table'!$D1503='Master List'!$B$47,'Reported Performance Table'!$D1503='Master List'!$B$49,'Reported Performance Table'!$D1503='Master List'!$B$51,'Reported Performance Table'!$D1503='Master List'!$B$115,'Reported Performance Table'!$D1503='Master List'!$B$118,'Reported Performance Table'!$D1503='Master List'!$B$142)),"LUNA_Dimming","Dimming_Capability_and_Range"))</f>
        <v/>
      </c>
    </row>
    <row r="1504" spans="1:12" x14ac:dyDescent="0.3">
      <c r="A1504" s="49">
        <v>1511</v>
      </c>
      <c r="B1504" s="50"/>
      <c r="D1504" s="21" t="e">
        <f>VLOOKUP('Reported Performance Table'!C1504,'Master List'!$B$22:$C$41,2,FALSE)</f>
        <v>#N/A</v>
      </c>
      <c r="E1504" t="e">
        <f>VLOOKUP('Reported Performance Table'!D1504,'Master List'!$B$45:$C$143,2,FALSE)</f>
        <v>#N/A</v>
      </c>
      <c r="F1504" t="e">
        <f>VLOOKUP('Reported Performance Table'!C1504,'Master List'!$B$22:$D$42,3,FALSE)</f>
        <v>#N/A</v>
      </c>
      <c r="G1504" s="94" t="e">
        <f>VLOOKUP('Reported Performance Table'!B1504,'Master List'!$B$11:$D$19,3,FALSE)</f>
        <v>#N/A</v>
      </c>
      <c r="H1504" t="e">
        <f t="shared" si="23"/>
        <v>#N/A</v>
      </c>
      <c r="I1504" t="e">
        <f>IF(VLOOKUP('Reported Performance Table'!D1504,'Master List'!$B$45:$D$143,3,FALSE)="","No",VLOOKUP('Reported Performance Table'!D1504,'Master List'!$B$45:$D$143,3,FALSE))</f>
        <v>#N/A</v>
      </c>
      <c r="J1504" s="169" t="str">
        <f>IF('Reported Performance Table'!D1504="","",
  IF('Reported Performance Table'!E1504="Yes",
   IF('Reported Performance Table'!F1504="Premium","Premium_LUNA_CCT","LUNA_CCT"),
   IF('Reported Performance Table'!B1504="Outdoor Luminaires",
    IF(OR('Reported Performance Table'!D1504="Fuel Pump Canopy Luminaires",'Reported Performance Table'!D1504="Sports Lighting"),
     IF('Reported Performance Table'!F1504="Premium","Premium_Sports_and_Fuel_Pump_CCT", "Sports_and_Fuel_Pump_CCT"),
     IF('Reported Performance Table'!F1504="Premium","Premium_Outdoor_CCT","Outdoor_CCT")),
    IF('Reported Performance Table'!F1504="Premium","Premium_CCT","Reported_CCT"))))</f>
        <v/>
      </c>
      <c r="K1504" t="str">
        <f>IF('Reported Performance Table'!D1504="","",IF(J1504="LUNA_CCT",VLOOKUP('Reported Performance Table'!D1504,'Master List'!$B$45:$E$143,4,FALSE),"Reported_BUG"))</f>
        <v/>
      </c>
      <c r="L1504" t="str">
        <f>IF('Reported Performance Table'!D1504="","",IF(AND('Reported Performance Table'!$E1504="Yes",OR('Reported Performance Table'!$D1504='Master List'!$B$45,'Reported Performance Table'!$D1504='Master List'!$B$46,'Reported Performance Table'!$D1504='Master List'!$B$47,'Reported Performance Table'!$D1504='Master List'!$B$49,'Reported Performance Table'!$D1504='Master List'!$B$51,'Reported Performance Table'!$D1504='Master List'!$B$115,'Reported Performance Table'!$D1504='Master List'!$B$118,'Reported Performance Table'!$D1504='Master List'!$B$142)),"LUNA_Dimming","Dimming_Capability_and_Range"))</f>
        <v/>
      </c>
    </row>
    <row r="1505" spans="1:12" x14ac:dyDescent="0.3">
      <c r="A1505" s="49">
        <v>1512</v>
      </c>
      <c r="B1505" s="50"/>
      <c r="D1505" s="21" t="e">
        <f>VLOOKUP('Reported Performance Table'!C1505,'Master List'!$B$22:$C$41,2,FALSE)</f>
        <v>#N/A</v>
      </c>
      <c r="E1505" t="e">
        <f>VLOOKUP('Reported Performance Table'!D1505,'Master List'!$B$45:$C$143,2,FALSE)</f>
        <v>#N/A</v>
      </c>
      <c r="F1505" t="e">
        <f>VLOOKUP('Reported Performance Table'!C1505,'Master List'!$B$22:$D$42,3,FALSE)</f>
        <v>#N/A</v>
      </c>
      <c r="G1505" s="94" t="e">
        <f>VLOOKUP('Reported Performance Table'!B1505,'Master List'!$B$11:$D$19,3,FALSE)</f>
        <v>#N/A</v>
      </c>
      <c r="H1505" t="e">
        <f t="shared" si="23"/>
        <v>#N/A</v>
      </c>
      <c r="I1505" t="e">
        <f>IF(VLOOKUP('Reported Performance Table'!D1505,'Master List'!$B$45:$D$143,3,FALSE)="","No",VLOOKUP('Reported Performance Table'!D1505,'Master List'!$B$45:$D$143,3,FALSE))</f>
        <v>#N/A</v>
      </c>
      <c r="J1505" s="169" t="str">
        <f>IF('Reported Performance Table'!D1505="","",
  IF('Reported Performance Table'!E1505="Yes",
   IF('Reported Performance Table'!F1505="Premium","Premium_LUNA_CCT","LUNA_CCT"),
   IF('Reported Performance Table'!B1505="Outdoor Luminaires",
    IF(OR('Reported Performance Table'!D1505="Fuel Pump Canopy Luminaires",'Reported Performance Table'!D1505="Sports Lighting"),
     IF('Reported Performance Table'!F1505="Premium","Premium_Sports_and_Fuel_Pump_CCT", "Sports_and_Fuel_Pump_CCT"),
     IF('Reported Performance Table'!F1505="Premium","Premium_Outdoor_CCT","Outdoor_CCT")),
    IF('Reported Performance Table'!F1505="Premium","Premium_CCT","Reported_CCT"))))</f>
        <v/>
      </c>
      <c r="K1505" t="str">
        <f>IF('Reported Performance Table'!D1505="","",IF(J1505="LUNA_CCT",VLOOKUP('Reported Performance Table'!D1505,'Master List'!$B$45:$E$143,4,FALSE),"Reported_BUG"))</f>
        <v/>
      </c>
      <c r="L1505" t="str">
        <f>IF('Reported Performance Table'!D1505="","",IF(AND('Reported Performance Table'!$E1505="Yes",OR('Reported Performance Table'!$D1505='Master List'!$B$45,'Reported Performance Table'!$D1505='Master List'!$B$46,'Reported Performance Table'!$D1505='Master List'!$B$47,'Reported Performance Table'!$D1505='Master List'!$B$49,'Reported Performance Table'!$D1505='Master List'!$B$51,'Reported Performance Table'!$D1505='Master List'!$B$115,'Reported Performance Table'!$D1505='Master List'!$B$118,'Reported Performance Table'!$D1505='Master List'!$B$142)),"LUNA_Dimming","Dimming_Capability_and_Range"))</f>
        <v/>
      </c>
    </row>
    <row r="1506" spans="1:12" x14ac:dyDescent="0.3">
      <c r="A1506" s="49">
        <v>1513</v>
      </c>
      <c r="B1506" s="50"/>
      <c r="D1506" s="21" t="e">
        <f>VLOOKUP('Reported Performance Table'!C1506,'Master List'!$B$22:$C$41,2,FALSE)</f>
        <v>#N/A</v>
      </c>
      <c r="E1506" t="e">
        <f>VLOOKUP('Reported Performance Table'!D1506,'Master List'!$B$45:$C$143,2,FALSE)</f>
        <v>#N/A</v>
      </c>
      <c r="F1506" t="e">
        <f>VLOOKUP('Reported Performance Table'!C1506,'Master List'!$B$22:$D$42,3,FALSE)</f>
        <v>#N/A</v>
      </c>
      <c r="G1506" s="94" t="e">
        <f>VLOOKUP('Reported Performance Table'!B1506,'Master List'!$B$11:$D$19,3,FALSE)</f>
        <v>#N/A</v>
      </c>
      <c r="H1506" t="e">
        <f t="shared" si="23"/>
        <v>#N/A</v>
      </c>
      <c r="I1506" t="e">
        <f>IF(VLOOKUP('Reported Performance Table'!D1506,'Master List'!$B$45:$D$143,3,FALSE)="","No",VLOOKUP('Reported Performance Table'!D1506,'Master List'!$B$45:$D$143,3,FALSE))</f>
        <v>#N/A</v>
      </c>
      <c r="J1506" s="169" t="str">
        <f>IF('Reported Performance Table'!D1506="","",
  IF('Reported Performance Table'!E1506="Yes",
   IF('Reported Performance Table'!F1506="Premium","Premium_LUNA_CCT","LUNA_CCT"),
   IF('Reported Performance Table'!B1506="Outdoor Luminaires",
    IF(OR('Reported Performance Table'!D1506="Fuel Pump Canopy Luminaires",'Reported Performance Table'!D1506="Sports Lighting"),
     IF('Reported Performance Table'!F1506="Premium","Premium_Sports_and_Fuel_Pump_CCT", "Sports_and_Fuel_Pump_CCT"),
     IF('Reported Performance Table'!F1506="Premium","Premium_Outdoor_CCT","Outdoor_CCT")),
    IF('Reported Performance Table'!F1506="Premium","Premium_CCT","Reported_CCT"))))</f>
        <v/>
      </c>
      <c r="K1506" t="str">
        <f>IF('Reported Performance Table'!D1506="","",IF(J1506="LUNA_CCT",VLOOKUP('Reported Performance Table'!D1506,'Master List'!$B$45:$E$143,4,FALSE),"Reported_BUG"))</f>
        <v/>
      </c>
      <c r="L1506" t="str">
        <f>IF('Reported Performance Table'!D1506="","",IF(AND('Reported Performance Table'!$E1506="Yes",OR('Reported Performance Table'!$D1506='Master List'!$B$45,'Reported Performance Table'!$D1506='Master List'!$B$46,'Reported Performance Table'!$D1506='Master List'!$B$47,'Reported Performance Table'!$D1506='Master List'!$B$49,'Reported Performance Table'!$D1506='Master List'!$B$51,'Reported Performance Table'!$D1506='Master List'!$B$115,'Reported Performance Table'!$D1506='Master List'!$B$118,'Reported Performance Table'!$D1506='Master List'!$B$142)),"LUNA_Dimming","Dimming_Capability_and_Range"))</f>
        <v/>
      </c>
    </row>
    <row r="1507" spans="1:12" x14ac:dyDescent="0.3">
      <c r="A1507" s="49">
        <v>1514</v>
      </c>
      <c r="B1507" s="50"/>
      <c r="D1507" s="21" t="e">
        <f>VLOOKUP('Reported Performance Table'!C1507,'Master List'!$B$22:$C$41,2,FALSE)</f>
        <v>#N/A</v>
      </c>
      <c r="E1507" t="e">
        <f>VLOOKUP('Reported Performance Table'!D1507,'Master List'!$B$45:$C$143,2,FALSE)</f>
        <v>#N/A</v>
      </c>
      <c r="F1507" t="e">
        <f>VLOOKUP('Reported Performance Table'!C1507,'Master List'!$B$22:$D$42,3,FALSE)</f>
        <v>#N/A</v>
      </c>
      <c r="G1507" s="94" t="e">
        <f>VLOOKUP('Reported Performance Table'!B1507,'Master List'!$B$11:$D$19,3,FALSE)</f>
        <v>#N/A</v>
      </c>
      <c r="H1507" t="e">
        <f t="shared" si="23"/>
        <v>#N/A</v>
      </c>
      <c r="I1507" t="e">
        <f>IF(VLOOKUP('Reported Performance Table'!D1507,'Master List'!$B$45:$D$143,3,FALSE)="","No",VLOOKUP('Reported Performance Table'!D1507,'Master List'!$B$45:$D$143,3,FALSE))</f>
        <v>#N/A</v>
      </c>
      <c r="J1507" s="169" t="str">
        <f>IF('Reported Performance Table'!D1507="","",
  IF('Reported Performance Table'!E1507="Yes",
   IF('Reported Performance Table'!F1507="Premium","Premium_LUNA_CCT","LUNA_CCT"),
   IF('Reported Performance Table'!B1507="Outdoor Luminaires",
    IF(OR('Reported Performance Table'!D1507="Fuel Pump Canopy Luminaires",'Reported Performance Table'!D1507="Sports Lighting"),
     IF('Reported Performance Table'!F1507="Premium","Premium_Sports_and_Fuel_Pump_CCT", "Sports_and_Fuel_Pump_CCT"),
     IF('Reported Performance Table'!F1507="Premium","Premium_Outdoor_CCT","Outdoor_CCT")),
    IF('Reported Performance Table'!F1507="Premium","Premium_CCT","Reported_CCT"))))</f>
        <v/>
      </c>
      <c r="K1507" t="str">
        <f>IF('Reported Performance Table'!D1507="","",IF(J1507="LUNA_CCT",VLOOKUP('Reported Performance Table'!D1507,'Master List'!$B$45:$E$143,4,FALSE),"Reported_BUG"))</f>
        <v/>
      </c>
      <c r="L1507" t="str">
        <f>IF('Reported Performance Table'!D1507="","",IF(AND('Reported Performance Table'!$E1507="Yes",OR('Reported Performance Table'!$D1507='Master List'!$B$45,'Reported Performance Table'!$D1507='Master List'!$B$46,'Reported Performance Table'!$D1507='Master List'!$B$47,'Reported Performance Table'!$D1507='Master List'!$B$49,'Reported Performance Table'!$D1507='Master List'!$B$51,'Reported Performance Table'!$D1507='Master List'!$B$115,'Reported Performance Table'!$D1507='Master List'!$B$118,'Reported Performance Table'!$D1507='Master List'!$B$142)),"LUNA_Dimming","Dimming_Capability_and_Range"))</f>
        <v/>
      </c>
    </row>
    <row r="1508" spans="1:12" x14ac:dyDescent="0.3">
      <c r="A1508" s="49">
        <v>1515</v>
      </c>
      <c r="B1508" s="50"/>
      <c r="D1508" s="21" t="e">
        <f>VLOOKUP('Reported Performance Table'!C1508,'Master List'!$B$22:$C$41,2,FALSE)</f>
        <v>#N/A</v>
      </c>
      <c r="E1508" t="e">
        <f>VLOOKUP('Reported Performance Table'!D1508,'Master List'!$B$45:$C$143,2,FALSE)</f>
        <v>#N/A</v>
      </c>
      <c r="F1508" t="e">
        <f>VLOOKUP('Reported Performance Table'!C1508,'Master List'!$B$22:$D$42,3,FALSE)</f>
        <v>#N/A</v>
      </c>
      <c r="G1508" s="94" t="e">
        <f>VLOOKUP('Reported Performance Table'!B1508,'Master List'!$B$11:$D$19,3,FALSE)</f>
        <v>#N/A</v>
      </c>
      <c r="H1508" t="e">
        <f t="shared" si="23"/>
        <v>#N/A</v>
      </c>
      <c r="I1508" t="e">
        <f>IF(VLOOKUP('Reported Performance Table'!D1508,'Master List'!$B$45:$D$143,3,FALSE)="","No",VLOOKUP('Reported Performance Table'!D1508,'Master List'!$B$45:$D$143,3,FALSE))</f>
        <v>#N/A</v>
      </c>
      <c r="J1508" s="169" t="str">
        <f>IF('Reported Performance Table'!D1508="","",
  IF('Reported Performance Table'!E1508="Yes",
   IF('Reported Performance Table'!F1508="Premium","Premium_LUNA_CCT","LUNA_CCT"),
   IF('Reported Performance Table'!B1508="Outdoor Luminaires",
    IF(OR('Reported Performance Table'!D1508="Fuel Pump Canopy Luminaires",'Reported Performance Table'!D1508="Sports Lighting"),
     IF('Reported Performance Table'!F1508="Premium","Premium_Sports_and_Fuel_Pump_CCT", "Sports_and_Fuel_Pump_CCT"),
     IF('Reported Performance Table'!F1508="Premium","Premium_Outdoor_CCT","Outdoor_CCT")),
    IF('Reported Performance Table'!F1508="Premium","Premium_CCT","Reported_CCT"))))</f>
        <v/>
      </c>
      <c r="K1508" t="str">
        <f>IF('Reported Performance Table'!D1508="","",IF(J1508="LUNA_CCT",VLOOKUP('Reported Performance Table'!D1508,'Master List'!$B$45:$E$143,4,FALSE),"Reported_BUG"))</f>
        <v/>
      </c>
      <c r="L1508" t="str">
        <f>IF('Reported Performance Table'!D1508="","",IF(AND('Reported Performance Table'!$E1508="Yes",OR('Reported Performance Table'!$D1508='Master List'!$B$45,'Reported Performance Table'!$D1508='Master List'!$B$46,'Reported Performance Table'!$D1508='Master List'!$B$47,'Reported Performance Table'!$D1508='Master List'!$B$49,'Reported Performance Table'!$D1508='Master List'!$B$51,'Reported Performance Table'!$D1508='Master List'!$B$115,'Reported Performance Table'!$D1508='Master List'!$B$118,'Reported Performance Table'!$D1508='Master List'!$B$142)),"LUNA_Dimming","Dimming_Capability_and_Range"))</f>
        <v/>
      </c>
    </row>
    <row r="1509" spans="1:12" x14ac:dyDescent="0.3">
      <c r="A1509" s="49">
        <v>1516</v>
      </c>
      <c r="B1509" s="50"/>
      <c r="D1509" s="21" t="e">
        <f>VLOOKUP('Reported Performance Table'!C1509,'Master List'!$B$22:$C$41,2,FALSE)</f>
        <v>#N/A</v>
      </c>
      <c r="E1509" t="e">
        <f>VLOOKUP('Reported Performance Table'!D1509,'Master List'!$B$45:$C$143,2,FALSE)</f>
        <v>#N/A</v>
      </c>
      <c r="F1509" t="e">
        <f>VLOOKUP('Reported Performance Table'!C1509,'Master List'!$B$22:$D$42,3,FALSE)</f>
        <v>#N/A</v>
      </c>
      <c r="G1509" s="94" t="e">
        <f>VLOOKUP('Reported Performance Table'!B1509,'Master List'!$B$11:$D$19,3,FALSE)</f>
        <v>#N/A</v>
      </c>
      <c r="H1509" t="e">
        <f t="shared" si="23"/>
        <v>#N/A</v>
      </c>
      <c r="I1509" t="e">
        <f>IF(VLOOKUP('Reported Performance Table'!D1509,'Master List'!$B$45:$D$143,3,FALSE)="","No",VLOOKUP('Reported Performance Table'!D1509,'Master List'!$B$45:$D$143,3,FALSE))</f>
        <v>#N/A</v>
      </c>
      <c r="J1509" s="169" t="str">
        <f>IF('Reported Performance Table'!D1509="","",
  IF('Reported Performance Table'!E1509="Yes",
   IF('Reported Performance Table'!F1509="Premium","Premium_LUNA_CCT","LUNA_CCT"),
   IF('Reported Performance Table'!B1509="Outdoor Luminaires",
    IF(OR('Reported Performance Table'!D1509="Fuel Pump Canopy Luminaires",'Reported Performance Table'!D1509="Sports Lighting"),
     IF('Reported Performance Table'!F1509="Premium","Premium_Sports_and_Fuel_Pump_CCT", "Sports_and_Fuel_Pump_CCT"),
     IF('Reported Performance Table'!F1509="Premium","Premium_Outdoor_CCT","Outdoor_CCT")),
    IF('Reported Performance Table'!F1509="Premium","Premium_CCT","Reported_CCT"))))</f>
        <v/>
      </c>
      <c r="K1509" t="str">
        <f>IF('Reported Performance Table'!D1509="","",IF(J1509="LUNA_CCT",VLOOKUP('Reported Performance Table'!D1509,'Master List'!$B$45:$E$143,4,FALSE),"Reported_BUG"))</f>
        <v/>
      </c>
      <c r="L1509" t="str">
        <f>IF('Reported Performance Table'!D1509="","",IF(AND('Reported Performance Table'!$E1509="Yes",OR('Reported Performance Table'!$D1509='Master List'!$B$45,'Reported Performance Table'!$D1509='Master List'!$B$46,'Reported Performance Table'!$D1509='Master List'!$B$47,'Reported Performance Table'!$D1509='Master List'!$B$49,'Reported Performance Table'!$D1509='Master List'!$B$51,'Reported Performance Table'!$D1509='Master List'!$B$115,'Reported Performance Table'!$D1509='Master List'!$B$118,'Reported Performance Table'!$D1509='Master List'!$B$142)),"LUNA_Dimming","Dimming_Capability_and_Range"))</f>
        <v/>
      </c>
    </row>
    <row r="1510" spans="1:12" x14ac:dyDescent="0.3">
      <c r="A1510" s="49">
        <v>1517</v>
      </c>
      <c r="B1510" s="50"/>
      <c r="D1510" s="21" t="e">
        <f>VLOOKUP('Reported Performance Table'!C1510,'Master List'!$B$22:$C$41,2,FALSE)</f>
        <v>#N/A</v>
      </c>
      <c r="E1510" t="e">
        <f>VLOOKUP('Reported Performance Table'!D1510,'Master List'!$B$45:$C$143,2,FALSE)</f>
        <v>#N/A</v>
      </c>
      <c r="F1510" t="e">
        <f>VLOOKUP('Reported Performance Table'!C1510,'Master List'!$B$22:$D$42,3,FALSE)</f>
        <v>#N/A</v>
      </c>
      <c r="G1510" s="94" t="e">
        <f>VLOOKUP('Reported Performance Table'!B1510,'Master List'!$B$11:$D$19,3,FALSE)</f>
        <v>#N/A</v>
      </c>
      <c r="H1510" t="e">
        <f t="shared" si="23"/>
        <v>#N/A</v>
      </c>
      <c r="I1510" t="e">
        <f>IF(VLOOKUP('Reported Performance Table'!D1510,'Master List'!$B$45:$D$143,3,FALSE)="","No",VLOOKUP('Reported Performance Table'!D1510,'Master List'!$B$45:$D$143,3,FALSE))</f>
        <v>#N/A</v>
      </c>
      <c r="J1510" s="169" t="str">
        <f>IF('Reported Performance Table'!D1510="","",
  IF('Reported Performance Table'!E1510="Yes",
   IF('Reported Performance Table'!F1510="Premium","Premium_LUNA_CCT","LUNA_CCT"),
   IF('Reported Performance Table'!B1510="Outdoor Luminaires",
    IF(OR('Reported Performance Table'!D1510="Fuel Pump Canopy Luminaires",'Reported Performance Table'!D1510="Sports Lighting"),
     IF('Reported Performance Table'!F1510="Premium","Premium_Sports_and_Fuel_Pump_CCT", "Sports_and_Fuel_Pump_CCT"),
     IF('Reported Performance Table'!F1510="Premium","Premium_Outdoor_CCT","Outdoor_CCT")),
    IF('Reported Performance Table'!F1510="Premium","Premium_CCT","Reported_CCT"))))</f>
        <v/>
      </c>
      <c r="K1510" t="str">
        <f>IF('Reported Performance Table'!D1510="","",IF(J1510="LUNA_CCT",VLOOKUP('Reported Performance Table'!D1510,'Master List'!$B$45:$E$143,4,FALSE),"Reported_BUG"))</f>
        <v/>
      </c>
      <c r="L1510" t="str">
        <f>IF('Reported Performance Table'!D1510="","",IF(AND('Reported Performance Table'!$E1510="Yes",OR('Reported Performance Table'!$D1510='Master List'!$B$45,'Reported Performance Table'!$D1510='Master List'!$B$46,'Reported Performance Table'!$D1510='Master List'!$B$47,'Reported Performance Table'!$D1510='Master List'!$B$49,'Reported Performance Table'!$D1510='Master List'!$B$51,'Reported Performance Table'!$D1510='Master List'!$B$115,'Reported Performance Table'!$D1510='Master List'!$B$118,'Reported Performance Table'!$D1510='Master List'!$B$142)),"LUNA_Dimming","Dimming_Capability_and_Range"))</f>
        <v/>
      </c>
    </row>
    <row r="1511" spans="1:12" x14ac:dyDescent="0.3">
      <c r="A1511" s="49">
        <v>1518</v>
      </c>
      <c r="B1511" s="50"/>
      <c r="D1511" s="21" t="e">
        <f>VLOOKUP('Reported Performance Table'!C1511,'Master List'!$B$22:$C$41,2,FALSE)</f>
        <v>#N/A</v>
      </c>
      <c r="E1511" t="e">
        <f>VLOOKUP('Reported Performance Table'!D1511,'Master List'!$B$45:$C$143,2,FALSE)</f>
        <v>#N/A</v>
      </c>
      <c r="F1511" t="e">
        <f>VLOOKUP('Reported Performance Table'!C1511,'Master List'!$B$22:$D$42,3,FALSE)</f>
        <v>#N/A</v>
      </c>
      <c r="G1511" s="94" t="e">
        <f>VLOOKUP('Reported Performance Table'!B1511,'Master List'!$B$11:$D$19,3,FALSE)</f>
        <v>#N/A</v>
      </c>
      <c r="H1511" t="e">
        <f t="shared" si="23"/>
        <v>#N/A</v>
      </c>
      <c r="I1511" t="e">
        <f>IF(VLOOKUP('Reported Performance Table'!D1511,'Master List'!$B$45:$D$143,3,FALSE)="","No",VLOOKUP('Reported Performance Table'!D1511,'Master List'!$B$45:$D$143,3,FALSE))</f>
        <v>#N/A</v>
      </c>
      <c r="J1511" s="169" t="str">
        <f>IF('Reported Performance Table'!D1511="","",
  IF('Reported Performance Table'!E1511="Yes",
   IF('Reported Performance Table'!F1511="Premium","Premium_LUNA_CCT","LUNA_CCT"),
   IF('Reported Performance Table'!B1511="Outdoor Luminaires",
    IF(OR('Reported Performance Table'!D1511="Fuel Pump Canopy Luminaires",'Reported Performance Table'!D1511="Sports Lighting"),
     IF('Reported Performance Table'!F1511="Premium","Premium_Sports_and_Fuel_Pump_CCT", "Sports_and_Fuel_Pump_CCT"),
     IF('Reported Performance Table'!F1511="Premium","Premium_Outdoor_CCT","Outdoor_CCT")),
    IF('Reported Performance Table'!F1511="Premium","Premium_CCT","Reported_CCT"))))</f>
        <v/>
      </c>
      <c r="K1511" t="str">
        <f>IF('Reported Performance Table'!D1511="","",IF(J1511="LUNA_CCT",VLOOKUP('Reported Performance Table'!D1511,'Master List'!$B$45:$E$143,4,FALSE),"Reported_BUG"))</f>
        <v/>
      </c>
      <c r="L1511" t="str">
        <f>IF('Reported Performance Table'!D1511="","",IF(AND('Reported Performance Table'!$E1511="Yes",OR('Reported Performance Table'!$D1511='Master List'!$B$45,'Reported Performance Table'!$D1511='Master List'!$B$46,'Reported Performance Table'!$D1511='Master List'!$B$47,'Reported Performance Table'!$D1511='Master List'!$B$49,'Reported Performance Table'!$D1511='Master List'!$B$51,'Reported Performance Table'!$D1511='Master List'!$B$115,'Reported Performance Table'!$D1511='Master List'!$B$118,'Reported Performance Table'!$D1511='Master List'!$B$142)),"LUNA_Dimming","Dimming_Capability_and_Range"))</f>
        <v/>
      </c>
    </row>
    <row r="1512" spans="1:12" x14ac:dyDescent="0.3">
      <c r="A1512" s="49">
        <v>1519</v>
      </c>
      <c r="B1512" s="50"/>
      <c r="D1512" s="21" t="e">
        <f>VLOOKUP('Reported Performance Table'!C1512,'Master List'!$B$22:$C$41,2,FALSE)</f>
        <v>#N/A</v>
      </c>
      <c r="E1512" t="e">
        <f>VLOOKUP('Reported Performance Table'!D1512,'Master List'!$B$45:$C$143,2,FALSE)</f>
        <v>#N/A</v>
      </c>
      <c r="F1512" t="e">
        <f>VLOOKUP('Reported Performance Table'!C1512,'Master List'!$B$22:$D$42,3,FALSE)</f>
        <v>#N/A</v>
      </c>
      <c r="G1512" s="94" t="e">
        <f>VLOOKUP('Reported Performance Table'!B1512,'Master List'!$B$11:$D$19,3,FALSE)</f>
        <v>#N/A</v>
      </c>
      <c r="H1512" t="e">
        <f t="shared" si="23"/>
        <v>#N/A</v>
      </c>
      <c r="I1512" t="e">
        <f>IF(VLOOKUP('Reported Performance Table'!D1512,'Master List'!$B$45:$D$143,3,FALSE)="","No",VLOOKUP('Reported Performance Table'!D1512,'Master List'!$B$45:$D$143,3,FALSE))</f>
        <v>#N/A</v>
      </c>
      <c r="J1512" s="169" t="str">
        <f>IF('Reported Performance Table'!D1512="","",
  IF('Reported Performance Table'!E1512="Yes",
   IF('Reported Performance Table'!F1512="Premium","Premium_LUNA_CCT","LUNA_CCT"),
   IF('Reported Performance Table'!B1512="Outdoor Luminaires",
    IF(OR('Reported Performance Table'!D1512="Fuel Pump Canopy Luminaires",'Reported Performance Table'!D1512="Sports Lighting"),
     IF('Reported Performance Table'!F1512="Premium","Premium_Sports_and_Fuel_Pump_CCT", "Sports_and_Fuel_Pump_CCT"),
     IF('Reported Performance Table'!F1512="Premium","Premium_Outdoor_CCT","Outdoor_CCT")),
    IF('Reported Performance Table'!F1512="Premium","Premium_CCT","Reported_CCT"))))</f>
        <v/>
      </c>
      <c r="K1512" t="str">
        <f>IF('Reported Performance Table'!D1512="","",IF(J1512="LUNA_CCT",VLOOKUP('Reported Performance Table'!D1512,'Master List'!$B$45:$E$143,4,FALSE),"Reported_BUG"))</f>
        <v/>
      </c>
      <c r="L1512" t="str">
        <f>IF('Reported Performance Table'!D1512="","",IF(AND('Reported Performance Table'!$E1512="Yes",OR('Reported Performance Table'!$D1512='Master List'!$B$45,'Reported Performance Table'!$D1512='Master List'!$B$46,'Reported Performance Table'!$D1512='Master List'!$B$47,'Reported Performance Table'!$D1512='Master List'!$B$49,'Reported Performance Table'!$D1512='Master List'!$B$51,'Reported Performance Table'!$D1512='Master List'!$B$115,'Reported Performance Table'!$D1512='Master List'!$B$118,'Reported Performance Table'!$D1512='Master List'!$B$142)),"LUNA_Dimming","Dimming_Capability_and_Range"))</f>
        <v/>
      </c>
    </row>
    <row r="1513" spans="1:12" x14ac:dyDescent="0.3">
      <c r="A1513" s="49">
        <v>1520</v>
      </c>
      <c r="B1513" s="50"/>
      <c r="D1513" s="21" t="e">
        <f>VLOOKUP('Reported Performance Table'!C1513,'Master List'!$B$22:$C$41,2,FALSE)</f>
        <v>#N/A</v>
      </c>
      <c r="E1513" t="e">
        <f>VLOOKUP('Reported Performance Table'!D1513,'Master List'!$B$45:$C$143,2,FALSE)</f>
        <v>#N/A</v>
      </c>
      <c r="F1513" t="e">
        <f>VLOOKUP('Reported Performance Table'!C1513,'Master List'!$B$22:$D$42,3,FALSE)</f>
        <v>#N/A</v>
      </c>
      <c r="G1513" s="94" t="e">
        <f>VLOOKUP('Reported Performance Table'!B1513,'Master List'!$B$11:$D$19,3,FALSE)</f>
        <v>#N/A</v>
      </c>
      <c r="H1513" t="e">
        <f t="shared" si="23"/>
        <v>#N/A</v>
      </c>
      <c r="I1513" t="e">
        <f>IF(VLOOKUP('Reported Performance Table'!D1513,'Master List'!$B$45:$D$143,3,FALSE)="","No",VLOOKUP('Reported Performance Table'!D1513,'Master List'!$B$45:$D$143,3,FALSE))</f>
        <v>#N/A</v>
      </c>
      <c r="J1513" s="169" t="str">
        <f>IF('Reported Performance Table'!D1513="","",
  IF('Reported Performance Table'!E1513="Yes",
   IF('Reported Performance Table'!F1513="Premium","Premium_LUNA_CCT","LUNA_CCT"),
   IF('Reported Performance Table'!B1513="Outdoor Luminaires",
    IF(OR('Reported Performance Table'!D1513="Fuel Pump Canopy Luminaires",'Reported Performance Table'!D1513="Sports Lighting"),
     IF('Reported Performance Table'!F1513="Premium","Premium_Sports_and_Fuel_Pump_CCT", "Sports_and_Fuel_Pump_CCT"),
     IF('Reported Performance Table'!F1513="Premium","Premium_Outdoor_CCT","Outdoor_CCT")),
    IF('Reported Performance Table'!F1513="Premium","Premium_CCT","Reported_CCT"))))</f>
        <v/>
      </c>
      <c r="K1513" t="str">
        <f>IF('Reported Performance Table'!D1513="","",IF(J1513="LUNA_CCT",VLOOKUP('Reported Performance Table'!D1513,'Master List'!$B$45:$E$143,4,FALSE),"Reported_BUG"))</f>
        <v/>
      </c>
      <c r="L1513" t="str">
        <f>IF('Reported Performance Table'!D1513="","",IF(AND('Reported Performance Table'!$E1513="Yes",OR('Reported Performance Table'!$D1513='Master List'!$B$45,'Reported Performance Table'!$D1513='Master List'!$B$46,'Reported Performance Table'!$D1513='Master List'!$B$47,'Reported Performance Table'!$D1513='Master List'!$B$49,'Reported Performance Table'!$D1513='Master List'!$B$51,'Reported Performance Table'!$D1513='Master List'!$B$115,'Reported Performance Table'!$D1513='Master List'!$B$118,'Reported Performance Table'!$D1513='Master List'!$B$142)),"LUNA_Dimming","Dimming_Capability_and_Range"))</f>
        <v/>
      </c>
    </row>
    <row r="1514" spans="1:12" x14ac:dyDescent="0.3">
      <c r="A1514" s="49">
        <v>1521</v>
      </c>
      <c r="B1514" s="50"/>
      <c r="D1514" s="21" t="e">
        <f>VLOOKUP('Reported Performance Table'!C1514,'Master List'!$B$22:$C$41,2,FALSE)</f>
        <v>#N/A</v>
      </c>
      <c r="E1514" t="e">
        <f>VLOOKUP('Reported Performance Table'!D1514,'Master List'!$B$45:$C$143,2,FALSE)</f>
        <v>#N/A</v>
      </c>
      <c r="F1514" t="e">
        <f>VLOOKUP('Reported Performance Table'!C1514,'Master List'!$B$22:$D$42,3,FALSE)</f>
        <v>#N/A</v>
      </c>
      <c r="G1514" s="94" t="e">
        <f>VLOOKUP('Reported Performance Table'!B1514,'Master List'!$B$11:$D$19,3,FALSE)</f>
        <v>#N/A</v>
      </c>
      <c r="H1514" t="e">
        <f t="shared" si="23"/>
        <v>#N/A</v>
      </c>
      <c r="I1514" t="e">
        <f>IF(VLOOKUP('Reported Performance Table'!D1514,'Master List'!$B$45:$D$143,3,FALSE)="","No",VLOOKUP('Reported Performance Table'!D1514,'Master List'!$B$45:$D$143,3,FALSE))</f>
        <v>#N/A</v>
      </c>
      <c r="J1514" s="169" t="str">
        <f>IF('Reported Performance Table'!D1514="","",
  IF('Reported Performance Table'!E1514="Yes",
   IF('Reported Performance Table'!F1514="Premium","Premium_LUNA_CCT","LUNA_CCT"),
   IF('Reported Performance Table'!B1514="Outdoor Luminaires",
    IF(OR('Reported Performance Table'!D1514="Fuel Pump Canopy Luminaires",'Reported Performance Table'!D1514="Sports Lighting"),
     IF('Reported Performance Table'!F1514="Premium","Premium_Sports_and_Fuel_Pump_CCT", "Sports_and_Fuel_Pump_CCT"),
     IF('Reported Performance Table'!F1514="Premium","Premium_Outdoor_CCT","Outdoor_CCT")),
    IF('Reported Performance Table'!F1514="Premium","Premium_CCT","Reported_CCT"))))</f>
        <v/>
      </c>
      <c r="K1514" t="str">
        <f>IF('Reported Performance Table'!D1514="","",IF(J1514="LUNA_CCT",VLOOKUP('Reported Performance Table'!D1514,'Master List'!$B$45:$E$143,4,FALSE),"Reported_BUG"))</f>
        <v/>
      </c>
      <c r="L1514" t="str">
        <f>IF('Reported Performance Table'!D1514="","",IF(AND('Reported Performance Table'!$E1514="Yes",OR('Reported Performance Table'!$D1514='Master List'!$B$45,'Reported Performance Table'!$D1514='Master List'!$B$46,'Reported Performance Table'!$D1514='Master List'!$B$47,'Reported Performance Table'!$D1514='Master List'!$B$49,'Reported Performance Table'!$D1514='Master List'!$B$51,'Reported Performance Table'!$D1514='Master List'!$B$115,'Reported Performance Table'!$D1514='Master List'!$B$118,'Reported Performance Table'!$D1514='Master List'!$B$142)),"LUNA_Dimming","Dimming_Capability_and_Range"))</f>
        <v/>
      </c>
    </row>
    <row r="1515" spans="1:12" x14ac:dyDescent="0.3">
      <c r="A1515" s="49">
        <v>1522</v>
      </c>
      <c r="B1515" s="50"/>
      <c r="D1515" s="21" t="e">
        <f>VLOOKUP('Reported Performance Table'!C1515,'Master List'!$B$22:$C$41,2,FALSE)</f>
        <v>#N/A</v>
      </c>
      <c r="E1515" t="e">
        <f>VLOOKUP('Reported Performance Table'!D1515,'Master List'!$B$45:$C$143,2,FALSE)</f>
        <v>#N/A</v>
      </c>
      <c r="F1515" t="e">
        <f>VLOOKUP('Reported Performance Table'!C1515,'Master List'!$B$22:$D$42,3,FALSE)</f>
        <v>#N/A</v>
      </c>
      <c r="G1515" s="94" t="e">
        <f>VLOOKUP('Reported Performance Table'!B1515,'Master List'!$B$11:$D$19,3,FALSE)</f>
        <v>#N/A</v>
      </c>
      <c r="H1515" t="e">
        <f t="shared" si="23"/>
        <v>#N/A</v>
      </c>
      <c r="I1515" t="e">
        <f>IF(VLOOKUP('Reported Performance Table'!D1515,'Master List'!$B$45:$D$143,3,FALSE)="","No",VLOOKUP('Reported Performance Table'!D1515,'Master List'!$B$45:$D$143,3,FALSE))</f>
        <v>#N/A</v>
      </c>
      <c r="J1515" s="169" t="str">
        <f>IF('Reported Performance Table'!D1515="","",
  IF('Reported Performance Table'!E1515="Yes",
   IF('Reported Performance Table'!F1515="Premium","Premium_LUNA_CCT","LUNA_CCT"),
   IF('Reported Performance Table'!B1515="Outdoor Luminaires",
    IF(OR('Reported Performance Table'!D1515="Fuel Pump Canopy Luminaires",'Reported Performance Table'!D1515="Sports Lighting"),
     IF('Reported Performance Table'!F1515="Premium","Premium_Sports_and_Fuel_Pump_CCT", "Sports_and_Fuel_Pump_CCT"),
     IF('Reported Performance Table'!F1515="Premium","Premium_Outdoor_CCT","Outdoor_CCT")),
    IF('Reported Performance Table'!F1515="Premium","Premium_CCT","Reported_CCT"))))</f>
        <v/>
      </c>
      <c r="K1515" t="str">
        <f>IF('Reported Performance Table'!D1515="","",IF(J1515="LUNA_CCT",VLOOKUP('Reported Performance Table'!D1515,'Master List'!$B$45:$E$143,4,FALSE),"Reported_BUG"))</f>
        <v/>
      </c>
      <c r="L1515" t="str">
        <f>IF('Reported Performance Table'!D1515="","",IF(AND('Reported Performance Table'!$E1515="Yes",OR('Reported Performance Table'!$D1515='Master List'!$B$45,'Reported Performance Table'!$D1515='Master List'!$B$46,'Reported Performance Table'!$D1515='Master List'!$B$47,'Reported Performance Table'!$D1515='Master List'!$B$49,'Reported Performance Table'!$D1515='Master List'!$B$51,'Reported Performance Table'!$D1515='Master List'!$B$115,'Reported Performance Table'!$D1515='Master List'!$B$118,'Reported Performance Table'!$D1515='Master List'!$B$142)),"LUNA_Dimming","Dimming_Capability_and_Range"))</f>
        <v/>
      </c>
    </row>
    <row r="1516" spans="1:12" x14ac:dyDescent="0.3">
      <c r="A1516" s="49">
        <v>1523</v>
      </c>
      <c r="B1516" s="50"/>
      <c r="D1516" s="21" t="e">
        <f>VLOOKUP('Reported Performance Table'!C1516,'Master List'!$B$22:$C$41,2,FALSE)</f>
        <v>#N/A</v>
      </c>
      <c r="E1516" t="e">
        <f>VLOOKUP('Reported Performance Table'!D1516,'Master List'!$B$45:$C$143,2,FALSE)</f>
        <v>#N/A</v>
      </c>
      <c r="F1516" t="e">
        <f>VLOOKUP('Reported Performance Table'!C1516,'Master List'!$B$22:$D$42,3,FALSE)</f>
        <v>#N/A</v>
      </c>
      <c r="G1516" s="94" t="e">
        <f>VLOOKUP('Reported Performance Table'!B1516,'Master List'!$B$11:$D$19,3,FALSE)</f>
        <v>#N/A</v>
      </c>
      <c r="H1516" t="e">
        <f t="shared" si="23"/>
        <v>#N/A</v>
      </c>
      <c r="I1516" t="e">
        <f>IF(VLOOKUP('Reported Performance Table'!D1516,'Master List'!$B$45:$D$143,3,FALSE)="","No",VLOOKUP('Reported Performance Table'!D1516,'Master List'!$B$45:$D$143,3,FALSE))</f>
        <v>#N/A</v>
      </c>
      <c r="J1516" s="169" t="str">
        <f>IF('Reported Performance Table'!D1516="","",
  IF('Reported Performance Table'!E1516="Yes",
   IF('Reported Performance Table'!F1516="Premium","Premium_LUNA_CCT","LUNA_CCT"),
   IF('Reported Performance Table'!B1516="Outdoor Luminaires",
    IF(OR('Reported Performance Table'!D1516="Fuel Pump Canopy Luminaires",'Reported Performance Table'!D1516="Sports Lighting"),
     IF('Reported Performance Table'!F1516="Premium","Premium_Sports_and_Fuel_Pump_CCT", "Sports_and_Fuel_Pump_CCT"),
     IF('Reported Performance Table'!F1516="Premium","Premium_Outdoor_CCT","Outdoor_CCT")),
    IF('Reported Performance Table'!F1516="Premium","Premium_CCT","Reported_CCT"))))</f>
        <v/>
      </c>
      <c r="K1516" t="str">
        <f>IF('Reported Performance Table'!D1516="","",IF(J1516="LUNA_CCT",VLOOKUP('Reported Performance Table'!D1516,'Master List'!$B$45:$E$143,4,FALSE),"Reported_BUG"))</f>
        <v/>
      </c>
      <c r="L1516" t="str">
        <f>IF('Reported Performance Table'!D1516="","",IF(AND('Reported Performance Table'!$E1516="Yes",OR('Reported Performance Table'!$D1516='Master List'!$B$45,'Reported Performance Table'!$D1516='Master List'!$B$46,'Reported Performance Table'!$D1516='Master List'!$B$47,'Reported Performance Table'!$D1516='Master List'!$B$49,'Reported Performance Table'!$D1516='Master List'!$B$51,'Reported Performance Table'!$D1516='Master List'!$B$115,'Reported Performance Table'!$D1516='Master List'!$B$118,'Reported Performance Table'!$D1516='Master List'!$B$142)),"LUNA_Dimming","Dimming_Capability_and_Range"))</f>
        <v/>
      </c>
    </row>
    <row r="1517" spans="1:12" x14ac:dyDescent="0.3">
      <c r="A1517" s="49">
        <v>1524</v>
      </c>
      <c r="B1517" s="50"/>
      <c r="D1517" s="21" t="e">
        <f>VLOOKUP('Reported Performance Table'!C1517,'Master List'!$B$22:$C$41,2,FALSE)</f>
        <v>#N/A</v>
      </c>
      <c r="E1517" t="e">
        <f>VLOOKUP('Reported Performance Table'!D1517,'Master List'!$B$45:$C$143,2,FALSE)</f>
        <v>#N/A</v>
      </c>
      <c r="F1517" t="e">
        <f>VLOOKUP('Reported Performance Table'!C1517,'Master List'!$B$22:$D$42,3,FALSE)</f>
        <v>#N/A</v>
      </c>
      <c r="G1517" s="94" t="e">
        <f>VLOOKUP('Reported Performance Table'!B1517,'Master List'!$B$11:$D$19,3,FALSE)</f>
        <v>#N/A</v>
      </c>
      <c r="H1517" t="e">
        <f t="shared" si="23"/>
        <v>#N/A</v>
      </c>
      <c r="I1517" t="e">
        <f>IF(VLOOKUP('Reported Performance Table'!D1517,'Master List'!$B$45:$D$143,3,FALSE)="","No",VLOOKUP('Reported Performance Table'!D1517,'Master List'!$B$45:$D$143,3,FALSE))</f>
        <v>#N/A</v>
      </c>
      <c r="J1517" s="169" t="str">
        <f>IF('Reported Performance Table'!D1517="","",
  IF('Reported Performance Table'!E1517="Yes",
   IF('Reported Performance Table'!F1517="Premium","Premium_LUNA_CCT","LUNA_CCT"),
   IF('Reported Performance Table'!B1517="Outdoor Luminaires",
    IF(OR('Reported Performance Table'!D1517="Fuel Pump Canopy Luminaires",'Reported Performance Table'!D1517="Sports Lighting"),
     IF('Reported Performance Table'!F1517="Premium","Premium_Sports_and_Fuel_Pump_CCT", "Sports_and_Fuel_Pump_CCT"),
     IF('Reported Performance Table'!F1517="Premium","Premium_Outdoor_CCT","Outdoor_CCT")),
    IF('Reported Performance Table'!F1517="Premium","Premium_CCT","Reported_CCT"))))</f>
        <v/>
      </c>
      <c r="K1517" t="str">
        <f>IF('Reported Performance Table'!D1517="","",IF(J1517="LUNA_CCT",VLOOKUP('Reported Performance Table'!D1517,'Master List'!$B$45:$E$143,4,FALSE),"Reported_BUG"))</f>
        <v/>
      </c>
      <c r="L1517" t="str">
        <f>IF('Reported Performance Table'!D1517="","",IF(AND('Reported Performance Table'!$E1517="Yes",OR('Reported Performance Table'!$D1517='Master List'!$B$45,'Reported Performance Table'!$D1517='Master List'!$B$46,'Reported Performance Table'!$D1517='Master List'!$B$47,'Reported Performance Table'!$D1517='Master List'!$B$49,'Reported Performance Table'!$D1517='Master List'!$B$51,'Reported Performance Table'!$D1517='Master List'!$B$115,'Reported Performance Table'!$D1517='Master List'!$B$118,'Reported Performance Table'!$D1517='Master List'!$B$142)),"LUNA_Dimming","Dimming_Capability_and_Range"))</f>
        <v/>
      </c>
    </row>
    <row r="1518" spans="1:12" x14ac:dyDescent="0.3">
      <c r="A1518" s="49">
        <v>1525</v>
      </c>
      <c r="B1518" s="50"/>
      <c r="D1518" s="21" t="e">
        <f>VLOOKUP('Reported Performance Table'!C1518,'Master List'!$B$22:$C$41,2,FALSE)</f>
        <v>#N/A</v>
      </c>
      <c r="E1518" t="e">
        <f>VLOOKUP('Reported Performance Table'!D1518,'Master List'!$B$45:$C$143,2,FALSE)</f>
        <v>#N/A</v>
      </c>
      <c r="F1518" t="e">
        <f>VLOOKUP('Reported Performance Table'!C1518,'Master List'!$B$22:$D$42,3,FALSE)</f>
        <v>#N/A</v>
      </c>
      <c r="G1518" s="94" t="e">
        <f>VLOOKUP('Reported Performance Table'!B1518,'Master List'!$B$11:$D$19,3,FALSE)</f>
        <v>#N/A</v>
      </c>
      <c r="H1518" t="e">
        <f t="shared" si="23"/>
        <v>#N/A</v>
      </c>
      <c r="I1518" t="e">
        <f>IF(VLOOKUP('Reported Performance Table'!D1518,'Master List'!$B$45:$D$143,3,FALSE)="","No",VLOOKUP('Reported Performance Table'!D1518,'Master List'!$B$45:$D$143,3,FALSE))</f>
        <v>#N/A</v>
      </c>
      <c r="J1518" s="169" t="str">
        <f>IF('Reported Performance Table'!D1518="","",
  IF('Reported Performance Table'!E1518="Yes",
   IF('Reported Performance Table'!F1518="Premium","Premium_LUNA_CCT","LUNA_CCT"),
   IF('Reported Performance Table'!B1518="Outdoor Luminaires",
    IF(OR('Reported Performance Table'!D1518="Fuel Pump Canopy Luminaires",'Reported Performance Table'!D1518="Sports Lighting"),
     IF('Reported Performance Table'!F1518="Premium","Premium_Sports_and_Fuel_Pump_CCT", "Sports_and_Fuel_Pump_CCT"),
     IF('Reported Performance Table'!F1518="Premium","Premium_Outdoor_CCT","Outdoor_CCT")),
    IF('Reported Performance Table'!F1518="Premium","Premium_CCT","Reported_CCT"))))</f>
        <v/>
      </c>
      <c r="K1518" t="str">
        <f>IF('Reported Performance Table'!D1518="","",IF(J1518="LUNA_CCT",VLOOKUP('Reported Performance Table'!D1518,'Master List'!$B$45:$E$143,4,FALSE),"Reported_BUG"))</f>
        <v/>
      </c>
      <c r="L1518" t="str">
        <f>IF('Reported Performance Table'!D1518="","",IF(AND('Reported Performance Table'!$E1518="Yes",OR('Reported Performance Table'!$D1518='Master List'!$B$45,'Reported Performance Table'!$D1518='Master List'!$B$46,'Reported Performance Table'!$D1518='Master List'!$B$47,'Reported Performance Table'!$D1518='Master List'!$B$49,'Reported Performance Table'!$D1518='Master List'!$B$51,'Reported Performance Table'!$D1518='Master List'!$B$115,'Reported Performance Table'!$D1518='Master List'!$B$118,'Reported Performance Table'!$D1518='Master List'!$B$142)),"LUNA_Dimming","Dimming_Capability_and_Range"))</f>
        <v/>
      </c>
    </row>
    <row r="1519" spans="1:12" x14ac:dyDescent="0.3">
      <c r="A1519" s="49">
        <v>1526</v>
      </c>
      <c r="B1519" s="50"/>
      <c r="D1519" s="21" t="e">
        <f>VLOOKUP('Reported Performance Table'!C1519,'Master List'!$B$22:$C$41,2,FALSE)</f>
        <v>#N/A</v>
      </c>
      <c r="E1519" t="e">
        <f>VLOOKUP('Reported Performance Table'!D1519,'Master List'!$B$45:$C$143,2,FALSE)</f>
        <v>#N/A</v>
      </c>
      <c r="F1519" t="e">
        <f>VLOOKUP('Reported Performance Table'!C1519,'Master List'!$B$22:$D$42,3,FALSE)</f>
        <v>#N/A</v>
      </c>
      <c r="G1519" s="94" t="e">
        <f>VLOOKUP('Reported Performance Table'!B1519,'Master List'!$B$11:$D$19,3,FALSE)</f>
        <v>#N/A</v>
      </c>
      <c r="H1519" t="e">
        <f t="shared" si="23"/>
        <v>#N/A</v>
      </c>
      <c r="I1519" t="e">
        <f>IF(VLOOKUP('Reported Performance Table'!D1519,'Master List'!$B$45:$D$143,3,FALSE)="","No",VLOOKUP('Reported Performance Table'!D1519,'Master List'!$B$45:$D$143,3,FALSE))</f>
        <v>#N/A</v>
      </c>
      <c r="J1519" s="169" t="str">
        <f>IF('Reported Performance Table'!D1519="","",
  IF('Reported Performance Table'!E1519="Yes",
   IF('Reported Performance Table'!F1519="Premium","Premium_LUNA_CCT","LUNA_CCT"),
   IF('Reported Performance Table'!B1519="Outdoor Luminaires",
    IF(OR('Reported Performance Table'!D1519="Fuel Pump Canopy Luminaires",'Reported Performance Table'!D1519="Sports Lighting"),
     IF('Reported Performance Table'!F1519="Premium","Premium_Sports_and_Fuel_Pump_CCT", "Sports_and_Fuel_Pump_CCT"),
     IF('Reported Performance Table'!F1519="Premium","Premium_Outdoor_CCT","Outdoor_CCT")),
    IF('Reported Performance Table'!F1519="Premium","Premium_CCT","Reported_CCT"))))</f>
        <v/>
      </c>
      <c r="K1519" t="str">
        <f>IF('Reported Performance Table'!D1519="","",IF(J1519="LUNA_CCT",VLOOKUP('Reported Performance Table'!D1519,'Master List'!$B$45:$E$143,4,FALSE),"Reported_BUG"))</f>
        <v/>
      </c>
      <c r="L1519" t="str">
        <f>IF('Reported Performance Table'!D1519="","",IF(AND('Reported Performance Table'!$E1519="Yes",OR('Reported Performance Table'!$D1519='Master List'!$B$45,'Reported Performance Table'!$D1519='Master List'!$B$46,'Reported Performance Table'!$D1519='Master List'!$B$47,'Reported Performance Table'!$D1519='Master List'!$B$49,'Reported Performance Table'!$D1519='Master List'!$B$51,'Reported Performance Table'!$D1519='Master List'!$B$115,'Reported Performance Table'!$D1519='Master List'!$B$118,'Reported Performance Table'!$D1519='Master List'!$B$142)),"LUNA_Dimming","Dimming_Capability_and_Range"))</f>
        <v/>
      </c>
    </row>
    <row r="1520" spans="1:12" x14ac:dyDescent="0.3">
      <c r="A1520" s="49">
        <v>1527</v>
      </c>
      <c r="B1520" s="50"/>
      <c r="D1520" s="21" t="e">
        <f>VLOOKUP('Reported Performance Table'!C1520,'Master List'!$B$22:$C$41,2,FALSE)</f>
        <v>#N/A</v>
      </c>
      <c r="E1520" t="e">
        <f>VLOOKUP('Reported Performance Table'!D1520,'Master List'!$B$45:$C$143,2,FALSE)</f>
        <v>#N/A</v>
      </c>
      <c r="F1520" t="e">
        <f>VLOOKUP('Reported Performance Table'!C1520,'Master List'!$B$22:$D$42,3,FALSE)</f>
        <v>#N/A</v>
      </c>
      <c r="G1520" s="94" t="e">
        <f>VLOOKUP('Reported Performance Table'!B1520,'Master List'!$B$11:$D$19,3,FALSE)</f>
        <v>#N/A</v>
      </c>
      <c r="H1520" t="e">
        <f t="shared" si="23"/>
        <v>#N/A</v>
      </c>
      <c r="I1520" t="e">
        <f>IF(VLOOKUP('Reported Performance Table'!D1520,'Master List'!$B$45:$D$143,3,FALSE)="","No",VLOOKUP('Reported Performance Table'!D1520,'Master List'!$B$45:$D$143,3,FALSE))</f>
        <v>#N/A</v>
      </c>
      <c r="J1520" s="169" t="str">
        <f>IF('Reported Performance Table'!D1520="","",
  IF('Reported Performance Table'!E1520="Yes",
   IF('Reported Performance Table'!F1520="Premium","Premium_LUNA_CCT","LUNA_CCT"),
   IF('Reported Performance Table'!B1520="Outdoor Luminaires",
    IF(OR('Reported Performance Table'!D1520="Fuel Pump Canopy Luminaires",'Reported Performance Table'!D1520="Sports Lighting"),
     IF('Reported Performance Table'!F1520="Premium","Premium_Sports_and_Fuel_Pump_CCT", "Sports_and_Fuel_Pump_CCT"),
     IF('Reported Performance Table'!F1520="Premium","Premium_Outdoor_CCT","Outdoor_CCT")),
    IF('Reported Performance Table'!F1520="Premium","Premium_CCT","Reported_CCT"))))</f>
        <v/>
      </c>
      <c r="K1520" t="str">
        <f>IF('Reported Performance Table'!D1520="","",IF(J1520="LUNA_CCT",VLOOKUP('Reported Performance Table'!D1520,'Master List'!$B$45:$E$143,4,FALSE),"Reported_BUG"))</f>
        <v/>
      </c>
      <c r="L1520" t="str">
        <f>IF('Reported Performance Table'!D1520="","",IF(AND('Reported Performance Table'!$E1520="Yes",OR('Reported Performance Table'!$D1520='Master List'!$B$45,'Reported Performance Table'!$D1520='Master List'!$B$46,'Reported Performance Table'!$D1520='Master List'!$B$47,'Reported Performance Table'!$D1520='Master List'!$B$49,'Reported Performance Table'!$D1520='Master List'!$B$51,'Reported Performance Table'!$D1520='Master List'!$B$115,'Reported Performance Table'!$D1520='Master List'!$B$118,'Reported Performance Table'!$D1520='Master List'!$B$142)),"LUNA_Dimming","Dimming_Capability_and_Range"))</f>
        <v/>
      </c>
    </row>
    <row r="1521" spans="1:12" x14ac:dyDescent="0.3">
      <c r="A1521" s="49">
        <v>1528</v>
      </c>
      <c r="B1521" s="50"/>
      <c r="D1521" s="21" t="e">
        <f>VLOOKUP('Reported Performance Table'!C1521,'Master List'!$B$22:$C$41,2,FALSE)</f>
        <v>#N/A</v>
      </c>
      <c r="E1521" t="e">
        <f>VLOOKUP('Reported Performance Table'!D1521,'Master List'!$B$45:$C$143,2,FALSE)</f>
        <v>#N/A</v>
      </c>
      <c r="F1521" t="e">
        <f>VLOOKUP('Reported Performance Table'!C1521,'Master List'!$B$22:$D$42,3,FALSE)</f>
        <v>#N/A</v>
      </c>
      <c r="G1521" s="94" t="e">
        <f>VLOOKUP('Reported Performance Table'!B1521,'Master List'!$B$11:$D$19,3,FALSE)</f>
        <v>#N/A</v>
      </c>
      <c r="H1521" t="e">
        <f t="shared" si="23"/>
        <v>#N/A</v>
      </c>
      <c r="I1521" t="e">
        <f>IF(VLOOKUP('Reported Performance Table'!D1521,'Master List'!$B$45:$D$143,3,FALSE)="","No",VLOOKUP('Reported Performance Table'!D1521,'Master List'!$B$45:$D$143,3,FALSE))</f>
        <v>#N/A</v>
      </c>
      <c r="J1521" s="169" t="str">
        <f>IF('Reported Performance Table'!D1521="","",
  IF('Reported Performance Table'!E1521="Yes",
   IF('Reported Performance Table'!F1521="Premium","Premium_LUNA_CCT","LUNA_CCT"),
   IF('Reported Performance Table'!B1521="Outdoor Luminaires",
    IF(OR('Reported Performance Table'!D1521="Fuel Pump Canopy Luminaires",'Reported Performance Table'!D1521="Sports Lighting"),
     IF('Reported Performance Table'!F1521="Premium","Premium_Sports_and_Fuel_Pump_CCT", "Sports_and_Fuel_Pump_CCT"),
     IF('Reported Performance Table'!F1521="Premium","Premium_Outdoor_CCT","Outdoor_CCT")),
    IF('Reported Performance Table'!F1521="Premium","Premium_CCT","Reported_CCT"))))</f>
        <v/>
      </c>
      <c r="K1521" t="str">
        <f>IF('Reported Performance Table'!D1521="","",IF(J1521="LUNA_CCT",VLOOKUP('Reported Performance Table'!D1521,'Master List'!$B$45:$E$143,4,FALSE),"Reported_BUG"))</f>
        <v/>
      </c>
      <c r="L1521" t="str">
        <f>IF('Reported Performance Table'!D1521="","",IF(AND('Reported Performance Table'!$E1521="Yes",OR('Reported Performance Table'!$D1521='Master List'!$B$45,'Reported Performance Table'!$D1521='Master List'!$B$46,'Reported Performance Table'!$D1521='Master List'!$B$47,'Reported Performance Table'!$D1521='Master List'!$B$49,'Reported Performance Table'!$D1521='Master List'!$B$51,'Reported Performance Table'!$D1521='Master List'!$B$115,'Reported Performance Table'!$D1521='Master List'!$B$118,'Reported Performance Table'!$D1521='Master List'!$B$142)),"LUNA_Dimming","Dimming_Capability_and_Range"))</f>
        <v/>
      </c>
    </row>
    <row r="1522" spans="1:12" x14ac:dyDescent="0.3">
      <c r="A1522" s="49">
        <v>1529</v>
      </c>
      <c r="B1522" s="50"/>
      <c r="D1522" s="21" t="e">
        <f>VLOOKUP('Reported Performance Table'!C1522,'Master List'!$B$22:$C$41,2,FALSE)</f>
        <v>#N/A</v>
      </c>
      <c r="E1522" t="e">
        <f>VLOOKUP('Reported Performance Table'!D1522,'Master List'!$B$45:$C$143,2,FALSE)</f>
        <v>#N/A</v>
      </c>
      <c r="F1522" t="e">
        <f>VLOOKUP('Reported Performance Table'!C1522,'Master List'!$B$22:$D$42,3,FALSE)</f>
        <v>#N/A</v>
      </c>
      <c r="G1522" s="94" t="e">
        <f>VLOOKUP('Reported Performance Table'!B1522,'Master List'!$B$11:$D$19,3,FALSE)</f>
        <v>#N/A</v>
      </c>
      <c r="H1522" t="e">
        <f t="shared" si="23"/>
        <v>#N/A</v>
      </c>
      <c r="I1522" t="e">
        <f>IF(VLOOKUP('Reported Performance Table'!D1522,'Master List'!$B$45:$D$143,3,FALSE)="","No",VLOOKUP('Reported Performance Table'!D1522,'Master List'!$B$45:$D$143,3,FALSE))</f>
        <v>#N/A</v>
      </c>
      <c r="J1522" s="169" t="str">
        <f>IF('Reported Performance Table'!D1522="","",
  IF('Reported Performance Table'!E1522="Yes",
   IF('Reported Performance Table'!F1522="Premium","Premium_LUNA_CCT","LUNA_CCT"),
   IF('Reported Performance Table'!B1522="Outdoor Luminaires",
    IF(OR('Reported Performance Table'!D1522="Fuel Pump Canopy Luminaires",'Reported Performance Table'!D1522="Sports Lighting"),
     IF('Reported Performance Table'!F1522="Premium","Premium_Sports_and_Fuel_Pump_CCT", "Sports_and_Fuel_Pump_CCT"),
     IF('Reported Performance Table'!F1522="Premium","Premium_Outdoor_CCT","Outdoor_CCT")),
    IF('Reported Performance Table'!F1522="Premium","Premium_CCT","Reported_CCT"))))</f>
        <v/>
      </c>
      <c r="K1522" t="str">
        <f>IF('Reported Performance Table'!D1522="","",IF(J1522="LUNA_CCT",VLOOKUP('Reported Performance Table'!D1522,'Master List'!$B$45:$E$143,4,FALSE),"Reported_BUG"))</f>
        <v/>
      </c>
      <c r="L1522" t="str">
        <f>IF('Reported Performance Table'!D1522="","",IF(AND('Reported Performance Table'!$E1522="Yes",OR('Reported Performance Table'!$D1522='Master List'!$B$45,'Reported Performance Table'!$D1522='Master List'!$B$46,'Reported Performance Table'!$D1522='Master List'!$B$47,'Reported Performance Table'!$D1522='Master List'!$B$49,'Reported Performance Table'!$D1522='Master List'!$B$51,'Reported Performance Table'!$D1522='Master List'!$B$115,'Reported Performance Table'!$D1522='Master List'!$B$118,'Reported Performance Table'!$D1522='Master List'!$B$142)),"LUNA_Dimming","Dimming_Capability_and_Range"))</f>
        <v/>
      </c>
    </row>
    <row r="1523" spans="1:12" x14ac:dyDescent="0.3">
      <c r="A1523" s="49">
        <v>1530</v>
      </c>
      <c r="B1523" s="50"/>
      <c r="D1523" s="21" t="e">
        <f>VLOOKUP('Reported Performance Table'!C1523,'Master List'!$B$22:$C$41,2,FALSE)</f>
        <v>#N/A</v>
      </c>
      <c r="E1523" t="e">
        <f>VLOOKUP('Reported Performance Table'!D1523,'Master List'!$B$45:$C$143,2,FALSE)</f>
        <v>#N/A</v>
      </c>
      <c r="F1523" t="e">
        <f>VLOOKUP('Reported Performance Table'!C1523,'Master List'!$B$22:$D$42,3,FALSE)</f>
        <v>#N/A</v>
      </c>
      <c r="G1523" s="94" t="e">
        <f>VLOOKUP('Reported Performance Table'!B1523,'Master List'!$B$11:$D$19,3,FALSE)</f>
        <v>#N/A</v>
      </c>
      <c r="H1523" t="e">
        <f t="shared" si="23"/>
        <v>#N/A</v>
      </c>
      <c r="I1523" t="e">
        <f>IF(VLOOKUP('Reported Performance Table'!D1523,'Master List'!$B$45:$D$143,3,FALSE)="","No",VLOOKUP('Reported Performance Table'!D1523,'Master List'!$B$45:$D$143,3,FALSE))</f>
        <v>#N/A</v>
      </c>
      <c r="J1523" s="169" t="str">
        <f>IF('Reported Performance Table'!D1523="","",
  IF('Reported Performance Table'!E1523="Yes",
   IF('Reported Performance Table'!F1523="Premium","Premium_LUNA_CCT","LUNA_CCT"),
   IF('Reported Performance Table'!B1523="Outdoor Luminaires",
    IF(OR('Reported Performance Table'!D1523="Fuel Pump Canopy Luminaires",'Reported Performance Table'!D1523="Sports Lighting"),
     IF('Reported Performance Table'!F1523="Premium","Premium_Sports_and_Fuel_Pump_CCT", "Sports_and_Fuel_Pump_CCT"),
     IF('Reported Performance Table'!F1523="Premium","Premium_Outdoor_CCT","Outdoor_CCT")),
    IF('Reported Performance Table'!F1523="Premium","Premium_CCT","Reported_CCT"))))</f>
        <v/>
      </c>
      <c r="K1523" t="str">
        <f>IF('Reported Performance Table'!D1523="","",IF(J1523="LUNA_CCT",VLOOKUP('Reported Performance Table'!D1523,'Master List'!$B$45:$E$143,4,FALSE),"Reported_BUG"))</f>
        <v/>
      </c>
      <c r="L1523" t="str">
        <f>IF('Reported Performance Table'!D1523="","",IF(AND('Reported Performance Table'!$E1523="Yes",OR('Reported Performance Table'!$D1523='Master List'!$B$45,'Reported Performance Table'!$D1523='Master List'!$B$46,'Reported Performance Table'!$D1523='Master List'!$B$47,'Reported Performance Table'!$D1523='Master List'!$B$49,'Reported Performance Table'!$D1523='Master List'!$B$51,'Reported Performance Table'!$D1523='Master List'!$B$115,'Reported Performance Table'!$D1523='Master List'!$B$118,'Reported Performance Table'!$D1523='Master List'!$B$142)),"LUNA_Dimming","Dimming_Capability_and_Range"))</f>
        <v/>
      </c>
    </row>
    <row r="1524" spans="1:12" x14ac:dyDescent="0.3">
      <c r="A1524" s="49">
        <v>1531</v>
      </c>
      <c r="B1524" s="50"/>
      <c r="D1524" s="21" t="e">
        <f>VLOOKUP('Reported Performance Table'!C1524,'Master List'!$B$22:$C$41,2,FALSE)</f>
        <v>#N/A</v>
      </c>
      <c r="E1524" t="e">
        <f>VLOOKUP('Reported Performance Table'!D1524,'Master List'!$B$45:$C$143,2,FALSE)</f>
        <v>#N/A</v>
      </c>
      <c r="F1524" t="e">
        <f>VLOOKUP('Reported Performance Table'!C1524,'Master List'!$B$22:$D$42,3,FALSE)</f>
        <v>#N/A</v>
      </c>
      <c r="G1524" s="94" t="e">
        <f>VLOOKUP('Reported Performance Table'!B1524,'Master List'!$B$11:$D$19,3,FALSE)</f>
        <v>#N/A</v>
      </c>
      <c r="H1524" t="e">
        <f t="shared" si="23"/>
        <v>#N/A</v>
      </c>
      <c r="I1524" t="e">
        <f>IF(VLOOKUP('Reported Performance Table'!D1524,'Master List'!$B$45:$D$143,3,FALSE)="","No",VLOOKUP('Reported Performance Table'!D1524,'Master List'!$B$45:$D$143,3,FALSE))</f>
        <v>#N/A</v>
      </c>
      <c r="J1524" s="169" t="str">
        <f>IF('Reported Performance Table'!D1524="","",
  IF('Reported Performance Table'!E1524="Yes",
   IF('Reported Performance Table'!F1524="Premium","Premium_LUNA_CCT","LUNA_CCT"),
   IF('Reported Performance Table'!B1524="Outdoor Luminaires",
    IF(OR('Reported Performance Table'!D1524="Fuel Pump Canopy Luminaires",'Reported Performance Table'!D1524="Sports Lighting"),
     IF('Reported Performance Table'!F1524="Premium","Premium_Sports_and_Fuel_Pump_CCT", "Sports_and_Fuel_Pump_CCT"),
     IF('Reported Performance Table'!F1524="Premium","Premium_Outdoor_CCT","Outdoor_CCT")),
    IF('Reported Performance Table'!F1524="Premium","Premium_CCT","Reported_CCT"))))</f>
        <v/>
      </c>
      <c r="K1524" t="str">
        <f>IF('Reported Performance Table'!D1524="","",IF(J1524="LUNA_CCT",VLOOKUP('Reported Performance Table'!D1524,'Master List'!$B$45:$E$143,4,FALSE),"Reported_BUG"))</f>
        <v/>
      </c>
      <c r="L1524" t="str">
        <f>IF('Reported Performance Table'!D1524="","",IF(AND('Reported Performance Table'!$E1524="Yes",OR('Reported Performance Table'!$D1524='Master List'!$B$45,'Reported Performance Table'!$D1524='Master List'!$B$46,'Reported Performance Table'!$D1524='Master List'!$B$47,'Reported Performance Table'!$D1524='Master List'!$B$49,'Reported Performance Table'!$D1524='Master List'!$B$51,'Reported Performance Table'!$D1524='Master List'!$B$115,'Reported Performance Table'!$D1524='Master List'!$B$118,'Reported Performance Table'!$D1524='Master List'!$B$142)),"LUNA_Dimming","Dimming_Capability_and_Range"))</f>
        <v/>
      </c>
    </row>
    <row r="1525" spans="1:12" x14ac:dyDescent="0.3">
      <c r="A1525" s="49">
        <v>1532</v>
      </c>
      <c r="B1525" s="50"/>
      <c r="D1525" s="21" t="e">
        <f>VLOOKUP('Reported Performance Table'!C1525,'Master List'!$B$22:$C$41,2,FALSE)</f>
        <v>#N/A</v>
      </c>
      <c r="E1525" t="e">
        <f>VLOOKUP('Reported Performance Table'!D1525,'Master List'!$B$45:$C$143,2,FALSE)</f>
        <v>#N/A</v>
      </c>
      <c r="F1525" t="e">
        <f>VLOOKUP('Reported Performance Table'!C1525,'Master List'!$B$22:$D$42,3,FALSE)</f>
        <v>#N/A</v>
      </c>
      <c r="G1525" s="94" t="e">
        <f>VLOOKUP('Reported Performance Table'!B1525,'Master List'!$B$11:$D$19,3,FALSE)</f>
        <v>#N/A</v>
      </c>
      <c r="H1525" t="e">
        <f t="shared" si="23"/>
        <v>#N/A</v>
      </c>
      <c r="I1525" t="e">
        <f>IF(VLOOKUP('Reported Performance Table'!D1525,'Master List'!$B$45:$D$143,3,FALSE)="","No",VLOOKUP('Reported Performance Table'!D1525,'Master List'!$B$45:$D$143,3,FALSE))</f>
        <v>#N/A</v>
      </c>
      <c r="J1525" s="169" t="str">
        <f>IF('Reported Performance Table'!D1525="","",
  IF('Reported Performance Table'!E1525="Yes",
   IF('Reported Performance Table'!F1525="Premium","Premium_LUNA_CCT","LUNA_CCT"),
   IF('Reported Performance Table'!B1525="Outdoor Luminaires",
    IF(OR('Reported Performance Table'!D1525="Fuel Pump Canopy Luminaires",'Reported Performance Table'!D1525="Sports Lighting"),
     IF('Reported Performance Table'!F1525="Premium","Premium_Sports_and_Fuel_Pump_CCT", "Sports_and_Fuel_Pump_CCT"),
     IF('Reported Performance Table'!F1525="Premium","Premium_Outdoor_CCT","Outdoor_CCT")),
    IF('Reported Performance Table'!F1525="Premium","Premium_CCT","Reported_CCT"))))</f>
        <v/>
      </c>
      <c r="K1525" t="str">
        <f>IF('Reported Performance Table'!D1525="","",IF(J1525="LUNA_CCT",VLOOKUP('Reported Performance Table'!D1525,'Master List'!$B$45:$E$143,4,FALSE),"Reported_BUG"))</f>
        <v/>
      </c>
      <c r="L1525" t="str">
        <f>IF('Reported Performance Table'!D1525="","",IF(AND('Reported Performance Table'!$E1525="Yes",OR('Reported Performance Table'!$D1525='Master List'!$B$45,'Reported Performance Table'!$D1525='Master List'!$B$46,'Reported Performance Table'!$D1525='Master List'!$B$47,'Reported Performance Table'!$D1525='Master List'!$B$49,'Reported Performance Table'!$D1525='Master List'!$B$51,'Reported Performance Table'!$D1525='Master List'!$B$115,'Reported Performance Table'!$D1525='Master List'!$B$118,'Reported Performance Table'!$D1525='Master List'!$B$142)),"LUNA_Dimming","Dimming_Capability_and_Range"))</f>
        <v/>
      </c>
    </row>
    <row r="1526" spans="1:12" x14ac:dyDescent="0.3">
      <c r="A1526" s="49">
        <v>1533</v>
      </c>
      <c r="B1526" s="50"/>
      <c r="D1526" s="21" t="e">
        <f>VLOOKUP('Reported Performance Table'!C1526,'Master List'!$B$22:$C$41,2,FALSE)</f>
        <v>#N/A</v>
      </c>
      <c r="E1526" t="e">
        <f>VLOOKUP('Reported Performance Table'!D1526,'Master List'!$B$45:$C$143,2,FALSE)</f>
        <v>#N/A</v>
      </c>
      <c r="F1526" t="e">
        <f>VLOOKUP('Reported Performance Table'!C1526,'Master List'!$B$22:$D$42,3,FALSE)</f>
        <v>#N/A</v>
      </c>
      <c r="G1526" s="94" t="e">
        <f>VLOOKUP('Reported Performance Table'!B1526,'Master List'!$B$11:$D$19,3,FALSE)</f>
        <v>#N/A</v>
      </c>
      <c r="H1526" t="e">
        <f t="shared" si="23"/>
        <v>#N/A</v>
      </c>
      <c r="I1526" t="e">
        <f>IF(VLOOKUP('Reported Performance Table'!D1526,'Master List'!$B$45:$D$143,3,FALSE)="","No",VLOOKUP('Reported Performance Table'!D1526,'Master List'!$B$45:$D$143,3,FALSE))</f>
        <v>#N/A</v>
      </c>
      <c r="J1526" s="169" t="str">
        <f>IF('Reported Performance Table'!D1526="","",
  IF('Reported Performance Table'!E1526="Yes",
   IF('Reported Performance Table'!F1526="Premium","Premium_LUNA_CCT","LUNA_CCT"),
   IF('Reported Performance Table'!B1526="Outdoor Luminaires",
    IF(OR('Reported Performance Table'!D1526="Fuel Pump Canopy Luminaires",'Reported Performance Table'!D1526="Sports Lighting"),
     IF('Reported Performance Table'!F1526="Premium","Premium_Sports_and_Fuel_Pump_CCT", "Sports_and_Fuel_Pump_CCT"),
     IF('Reported Performance Table'!F1526="Premium","Premium_Outdoor_CCT","Outdoor_CCT")),
    IF('Reported Performance Table'!F1526="Premium","Premium_CCT","Reported_CCT"))))</f>
        <v/>
      </c>
      <c r="K1526" t="str">
        <f>IF('Reported Performance Table'!D1526="","",IF(J1526="LUNA_CCT",VLOOKUP('Reported Performance Table'!D1526,'Master List'!$B$45:$E$143,4,FALSE),"Reported_BUG"))</f>
        <v/>
      </c>
      <c r="L1526" t="str">
        <f>IF('Reported Performance Table'!D1526="","",IF(AND('Reported Performance Table'!$E1526="Yes",OR('Reported Performance Table'!$D1526='Master List'!$B$45,'Reported Performance Table'!$D1526='Master List'!$B$46,'Reported Performance Table'!$D1526='Master List'!$B$47,'Reported Performance Table'!$D1526='Master List'!$B$49,'Reported Performance Table'!$D1526='Master List'!$B$51,'Reported Performance Table'!$D1526='Master List'!$B$115,'Reported Performance Table'!$D1526='Master List'!$B$118,'Reported Performance Table'!$D1526='Master List'!$B$142)),"LUNA_Dimming","Dimming_Capability_and_Range"))</f>
        <v/>
      </c>
    </row>
    <row r="1527" spans="1:12" x14ac:dyDescent="0.3">
      <c r="A1527" s="49">
        <v>1534</v>
      </c>
      <c r="B1527" s="50"/>
      <c r="D1527" s="21" t="e">
        <f>VLOOKUP('Reported Performance Table'!C1527,'Master List'!$B$22:$C$41,2,FALSE)</f>
        <v>#N/A</v>
      </c>
      <c r="E1527" t="e">
        <f>VLOOKUP('Reported Performance Table'!D1527,'Master List'!$B$45:$C$143,2,FALSE)</f>
        <v>#N/A</v>
      </c>
      <c r="F1527" t="e">
        <f>VLOOKUP('Reported Performance Table'!C1527,'Master List'!$B$22:$D$42,3,FALSE)</f>
        <v>#N/A</v>
      </c>
      <c r="G1527" s="94" t="e">
        <f>VLOOKUP('Reported Performance Table'!B1527,'Master List'!$B$11:$D$19,3,FALSE)</f>
        <v>#N/A</v>
      </c>
      <c r="H1527" t="e">
        <f t="shared" si="23"/>
        <v>#N/A</v>
      </c>
      <c r="I1527" t="e">
        <f>IF(VLOOKUP('Reported Performance Table'!D1527,'Master List'!$B$45:$D$143,3,FALSE)="","No",VLOOKUP('Reported Performance Table'!D1527,'Master List'!$B$45:$D$143,3,FALSE))</f>
        <v>#N/A</v>
      </c>
      <c r="J1527" s="169" t="str">
        <f>IF('Reported Performance Table'!D1527="","",
  IF('Reported Performance Table'!E1527="Yes",
   IF('Reported Performance Table'!F1527="Premium","Premium_LUNA_CCT","LUNA_CCT"),
   IF('Reported Performance Table'!B1527="Outdoor Luminaires",
    IF(OR('Reported Performance Table'!D1527="Fuel Pump Canopy Luminaires",'Reported Performance Table'!D1527="Sports Lighting"),
     IF('Reported Performance Table'!F1527="Premium","Premium_Sports_and_Fuel_Pump_CCT", "Sports_and_Fuel_Pump_CCT"),
     IF('Reported Performance Table'!F1527="Premium","Premium_Outdoor_CCT","Outdoor_CCT")),
    IF('Reported Performance Table'!F1527="Premium","Premium_CCT","Reported_CCT"))))</f>
        <v/>
      </c>
      <c r="K1527" t="str">
        <f>IF('Reported Performance Table'!D1527="","",IF(J1527="LUNA_CCT",VLOOKUP('Reported Performance Table'!D1527,'Master List'!$B$45:$E$143,4,FALSE),"Reported_BUG"))</f>
        <v/>
      </c>
      <c r="L1527" t="str">
        <f>IF('Reported Performance Table'!D1527="","",IF(AND('Reported Performance Table'!$E1527="Yes",OR('Reported Performance Table'!$D1527='Master List'!$B$45,'Reported Performance Table'!$D1527='Master List'!$B$46,'Reported Performance Table'!$D1527='Master List'!$B$47,'Reported Performance Table'!$D1527='Master List'!$B$49,'Reported Performance Table'!$D1527='Master List'!$B$51,'Reported Performance Table'!$D1527='Master List'!$B$115,'Reported Performance Table'!$D1527='Master List'!$B$118,'Reported Performance Table'!$D1527='Master List'!$B$142)),"LUNA_Dimming","Dimming_Capability_and_Range"))</f>
        <v/>
      </c>
    </row>
    <row r="1528" spans="1:12" x14ac:dyDescent="0.3">
      <c r="A1528" s="49">
        <v>1535</v>
      </c>
      <c r="B1528" s="50"/>
      <c r="D1528" s="21" t="e">
        <f>VLOOKUP('Reported Performance Table'!C1528,'Master List'!$B$22:$C$41,2,FALSE)</f>
        <v>#N/A</v>
      </c>
      <c r="E1528" t="e">
        <f>VLOOKUP('Reported Performance Table'!D1528,'Master List'!$B$45:$C$143,2,FALSE)</f>
        <v>#N/A</v>
      </c>
      <c r="F1528" t="e">
        <f>VLOOKUP('Reported Performance Table'!C1528,'Master List'!$B$22:$D$42,3,FALSE)</f>
        <v>#N/A</v>
      </c>
      <c r="G1528" s="94" t="e">
        <f>VLOOKUP('Reported Performance Table'!B1528,'Master List'!$B$11:$D$19,3,FALSE)</f>
        <v>#N/A</v>
      </c>
      <c r="H1528" t="e">
        <f t="shared" si="23"/>
        <v>#N/A</v>
      </c>
      <c r="I1528" t="e">
        <f>IF(VLOOKUP('Reported Performance Table'!D1528,'Master List'!$B$45:$D$143,3,FALSE)="","No",VLOOKUP('Reported Performance Table'!D1528,'Master List'!$B$45:$D$143,3,FALSE))</f>
        <v>#N/A</v>
      </c>
      <c r="J1528" s="169" t="str">
        <f>IF('Reported Performance Table'!D1528="","",
  IF('Reported Performance Table'!E1528="Yes",
   IF('Reported Performance Table'!F1528="Premium","Premium_LUNA_CCT","LUNA_CCT"),
   IF('Reported Performance Table'!B1528="Outdoor Luminaires",
    IF(OR('Reported Performance Table'!D1528="Fuel Pump Canopy Luminaires",'Reported Performance Table'!D1528="Sports Lighting"),
     IF('Reported Performance Table'!F1528="Premium","Premium_Sports_and_Fuel_Pump_CCT", "Sports_and_Fuel_Pump_CCT"),
     IF('Reported Performance Table'!F1528="Premium","Premium_Outdoor_CCT","Outdoor_CCT")),
    IF('Reported Performance Table'!F1528="Premium","Premium_CCT","Reported_CCT"))))</f>
        <v/>
      </c>
      <c r="K1528" t="str">
        <f>IF('Reported Performance Table'!D1528="","",IF(J1528="LUNA_CCT",VLOOKUP('Reported Performance Table'!D1528,'Master List'!$B$45:$E$143,4,FALSE),"Reported_BUG"))</f>
        <v/>
      </c>
      <c r="L1528" t="str">
        <f>IF('Reported Performance Table'!D1528="","",IF(AND('Reported Performance Table'!$E1528="Yes",OR('Reported Performance Table'!$D1528='Master List'!$B$45,'Reported Performance Table'!$D1528='Master List'!$B$46,'Reported Performance Table'!$D1528='Master List'!$B$47,'Reported Performance Table'!$D1528='Master List'!$B$49,'Reported Performance Table'!$D1528='Master List'!$B$51,'Reported Performance Table'!$D1528='Master List'!$B$115,'Reported Performance Table'!$D1528='Master List'!$B$118,'Reported Performance Table'!$D1528='Master List'!$B$142)),"LUNA_Dimming","Dimming_Capability_and_Range"))</f>
        <v/>
      </c>
    </row>
    <row r="1529" spans="1:12" x14ac:dyDescent="0.3">
      <c r="A1529" s="49">
        <v>1536</v>
      </c>
      <c r="B1529" s="50"/>
      <c r="D1529" s="21" t="e">
        <f>VLOOKUP('Reported Performance Table'!C1529,'Master List'!$B$22:$C$41,2,FALSE)</f>
        <v>#N/A</v>
      </c>
      <c r="E1529" t="e">
        <f>VLOOKUP('Reported Performance Table'!D1529,'Master List'!$B$45:$C$143,2,FALSE)</f>
        <v>#N/A</v>
      </c>
      <c r="F1529" t="e">
        <f>VLOOKUP('Reported Performance Table'!C1529,'Master List'!$B$22:$D$42,3,FALSE)</f>
        <v>#N/A</v>
      </c>
      <c r="G1529" s="94" t="e">
        <f>VLOOKUP('Reported Performance Table'!B1529,'Master List'!$B$11:$D$19,3,FALSE)</f>
        <v>#N/A</v>
      </c>
      <c r="H1529" t="e">
        <f t="shared" si="23"/>
        <v>#N/A</v>
      </c>
      <c r="I1529" t="e">
        <f>IF(VLOOKUP('Reported Performance Table'!D1529,'Master List'!$B$45:$D$143,3,FALSE)="","No",VLOOKUP('Reported Performance Table'!D1529,'Master List'!$B$45:$D$143,3,FALSE))</f>
        <v>#N/A</v>
      </c>
      <c r="J1529" s="169" t="str">
        <f>IF('Reported Performance Table'!D1529="","",
  IF('Reported Performance Table'!E1529="Yes",
   IF('Reported Performance Table'!F1529="Premium","Premium_LUNA_CCT","LUNA_CCT"),
   IF('Reported Performance Table'!B1529="Outdoor Luminaires",
    IF(OR('Reported Performance Table'!D1529="Fuel Pump Canopy Luminaires",'Reported Performance Table'!D1529="Sports Lighting"),
     IF('Reported Performance Table'!F1529="Premium","Premium_Sports_and_Fuel_Pump_CCT", "Sports_and_Fuel_Pump_CCT"),
     IF('Reported Performance Table'!F1529="Premium","Premium_Outdoor_CCT","Outdoor_CCT")),
    IF('Reported Performance Table'!F1529="Premium","Premium_CCT","Reported_CCT"))))</f>
        <v/>
      </c>
      <c r="K1529" t="str">
        <f>IF('Reported Performance Table'!D1529="","",IF(J1529="LUNA_CCT",VLOOKUP('Reported Performance Table'!D1529,'Master List'!$B$45:$E$143,4,FALSE),"Reported_BUG"))</f>
        <v/>
      </c>
      <c r="L1529" t="str">
        <f>IF('Reported Performance Table'!D1529="","",IF(AND('Reported Performance Table'!$E1529="Yes",OR('Reported Performance Table'!$D1529='Master List'!$B$45,'Reported Performance Table'!$D1529='Master List'!$B$46,'Reported Performance Table'!$D1529='Master List'!$B$47,'Reported Performance Table'!$D1529='Master List'!$B$49,'Reported Performance Table'!$D1529='Master List'!$B$51,'Reported Performance Table'!$D1529='Master List'!$B$115,'Reported Performance Table'!$D1529='Master List'!$B$118,'Reported Performance Table'!$D1529='Master List'!$B$142)),"LUNA_Dimming","Dimming_Capability_and_Range"))</f>
        <v/>
      </c>
    </row>
    <row r="1530" spans="1:12" x14ac:dyDescent="0.3">
      <c r="A1530" s="49">
        <v>1537</v>
      </c>
      <c r="B1530" s="50"/>
      <c r="D1530" s="21" t="e">
        <f>VLOOKUP('Reported Performance Table'!C1530,'Master List'!$B$22:$C$41,2,FALSE)</f>
        <v>#N/A</v>
      </c>
      <c r="E1530" t="e">
        <f>VLOOKUP('Reported Performance Table'!D1530,'Master List'!$B$45:$C$143,2,FALSE)</f>
        <v>#N/A</v>
      </c>
      <c r="F1530" t="e">
        <f>VLOOKUP('Reported Performance Table'!C1530,'Master List'!$B$22:$D$42,3,FALSE)</f>
        <v>#N/A</v>
      </c>
      <c r="G1530" s="94" t="e">
        <f>VLOOKUP('Reported Performance Table'!B1530,'Master List'!$B$11:$D$19,3,FALSE)</f>
        <v>#N/A</v>
      </c>
      <c r="H1530" t="e">
        <f t="shared" si="23"/>
        <v>#N/A</v>
      </c>
      <c r="I1530" t="e">
        <f>IF(VLOOKUP('Reported Performance Table'!D1530,'Master List'!$B$45:$D$143,3,FALSE)="","No",VLOOKUP('Reported Performance Table'!D1530,'Master List'!$B$45:$D$143,3,FALSE))</f>
        <v>#N/A</v>
      </c>
      <c r="J1530" s="169" t="str">
        <f>IF('Reported Performance Table'!D1530="","",
  IF('Reported Performance Table'!E1530="Yes",
   IF('Reported Performance Table'!F1530="Premium","Premium_LUNA_CCT","LUNA_CCT"),
   IF('Reported Performance Table'!B1530="Outdoor Luminaires",
    IF(OR('Reported Performance Table'!D1530="Fuel Pump Canopy Luminaires",'Reported Performance Table'!D1530="Sports Lighting"),
     IF('Reported Performance Table'!F1530="Premium","Premium_Sports_and_Fuel_Pump_CCT", "Sports_and_Fuel_Pump_CCT"),
     IF('Reported Performance Table'!F1530="Premium","Premium_Outdoor_CCT","Outdoor_CCT")),
    IF('Reported Performance Table'!F1530="Premium","Premium_CCT","Reported_CCT"))))</f>
        <v/>
      </c>
      <c r="K1530" t="str">
        <f>IF('Reported Performance Table'!D1530="","",IF(J1530="LUNA_CCT",VLOOKUP('Reported Performance Table'!D1530,'Master List'!$B$45:$E$143,4,FALSE),"Reported_BUG"))</f>
        <v/>
      </c>
      <c r="L1530" t="str">
        <f>IF('Reported Performance Table'!D1530="","",IF(AND('Reported Performance Table'!$E1530="Yes",OR('Reported Performance Table'!$D1530='Master List'!$B$45,'Reported Performance Table'!$D1530='Master List'!$B$46,'Reported Performance Table'!$D1530='Master List'!$B$47,'Reported Performance Table'!$D1530='Master List'!$B$49,'Reported Performance Table'!$D1530='Master List'!$B$51,'Reported Performance Table'!$D1530='Master List'!$B$115,'Reported Performance Table'!$D1530='Master List'!$B$118,'Reported Performance Table'!$D1530='Master List'!$B$142)),"LUNA_Dimming","Dimming_Capability_and_Range"))</f>
        <v/>
      </c>
    </row>
    <row r="1531" spans="1:12" x14ac:dyDescent="0.3">
      <c r="A1531" s="49">
        <v>1538</v>
      </c>
      <c r="B1531" s="50"/>
      <c r="D1531" s="21" t="e">
        <f>VLOOKUP('Reported Performance Table'!C1531,'Master List'!$B$22:$C$41,2,FALSE)</f>
        <v>#N/A</v>
      </c>
      <c r="E1531" t="e">
        <f>VLOOKUP('Reported Performance Table'!D1531,'Master List'!$B$45:$C$143,2,FALSE)</f>
        <v>#N/A</v>
      </c>
      <c r="F1531" t="e">
        <f>VLOOKUP('Reported Performance Table'!C1531,'Master List'!$B$22:$D$42,3,FALSE)</f>
        <v>#N/A</v>
      </c>
      <c r="G1531" s="94" t="e">
        <f>VLOOKUP('Reported Performance Table'!B1531,'Master List'!$B$11:$D$19,3,FALSE)</f>
        <v>#N/A</v>
      </c>
      <c r="H1531" t="e">
        <f t="shared" si="23"/>
        <v>#N/A</v>
      </c>
      <c r="I1531" t="e">
        <f>IF(VLOOKUP('Reported Performance Table'!D1531,'Master List'!$B$45:$D$143,3,FALSE)="","No",VLOOKUP('Reported Performance Table'!D1531,'Master List'!$B$45:$D$143,3,FALSE))</f>
        <v>#N/A</v>
      </c>
      <c r="J1531" s="169" t="str">
        <f>IF('Reported Performance Table'!D1531="","",
  IF('Reported Performance Table'!E1531="Yes",
   IF('Reported Performance Table'!F1531="Premium","Premium_LUNA_CCT","LUNA_CCT"),
   IF('Reported Performance Table'!B1531="Outdoor Luminaires",
    IF(OR('Reported Performance Table'!D1531="Fuel Pump Canopy Luminaires",'Reported Performance Table'!D1531="Sports Lighting"),
     IF('Reported Performance Table'!F1531="Premium","Premium_Sports_and_Fuel_Pump_CCT", "Sports_and_Fuel_Pump_CCT"),
     IF('Reported Performance Table'!F1531="Premium","Premium_Outdoor_CCT","Outdoor_CCT")),
    IF('Reported Performance Table'!F1531="Premium","Premium_CCT","Reported_CCT"))))</f>
        <v/>
      </c>
      <c r="K1531" t="str">
        <f>IF('Reported Performance Table'!D1531="","",IF(J1531="LUNA_CCT",VLOOKUP('Reported Performance Table'!D1531,'Master List'!$B$45:$E$143,4,FALSE),"Reported_BUG"))</f>
        <v/>
      </c>
      <c r="L1531" t="str">
        <f>IF('Reported Performance Table'!D1531="","",IF(AND('Reported Performance Table'!$E1531="Yes",OR('Reported Performance Table'!$D1531='Master List'!$B$45,'Reported Performance Table'!$D1531='Master List'!$B$46,'Reported Performance Table'!$D1531='Master List'!$B$47,'Reported Performance Table'!$D1531='Master List'!$B$49,'Reported Performance Table'!$D1531='Master List'!$B$51,'Reported Performance Table'!$D1531='Master List'!$B$115,'Reported Performance Table'!$D1531='Master List'!$B$118,'Reported Performance Table'!$D1531='Master List'!$B$142)),"LUNA_Dimming","Dimming_Capability_and_Range"))</f>
        <v/>
      </c>
    </row>
    <row r="1532" spans="1:12" x14ac:dyDescent="0.3">
      <c r="A1532" s="49">
        <v>1539</v>
      </c>
      <c r="B1532" s="50"/>
      <c r="D1532" s="21" t="e">
        <f>VLOOKUP('Reported Performance Table'!C1532,'Master List'!$B$22:$C$41,2,FALSE)</f>
        <v>#N/A</v>
      </c>
      <c r="E1532" t="e">
        <f>VLOOKUP('Reported Performance Table'!D1532,'Master List'!$B$45:$C$143,2,FALSE)</f>
        <v>#N/A</v>
      </c>
      <c r="F1532" t="e">
        <f>VLOOKUP('Reported Performance Table'!C1532,'Master List'!$B$22:$D$42,3,FALSE)</f>
        <v>#N/A</v>
      </c>
      <c r="G1532" s="94" t="e">
        <f>VLOOKUP('Reported Performance Table'!B1532,'Master List'!$B$11:$D$19,3,FALSE)</f>
        <v>#N/A</v>
      </c>
      <c r="H1532" t="e">
        <f t="shared" si="23"/>
        <v>#N/A</v>
      </c>
      <c r="I1532" t="e">
        <f>IF(VLOOKUP('Reported Performance Table'!D1532,'Master List'!$B$45:$D$143,3,FALSE)="","No",VLOOKUP('Reported Performance Table'!D1532,'Master List'!$B$45:$D$143,3,FALSE))</f>
        <v>#N/A</v>
      </c>
      <c r="J1532" s="169" t="str">
        <f>IF('Reported Performance Table'!D1532="","",
  IF('Reported Performance Table'!E1532="Yes",
   IF('Reported Performance Table'!F1532="Premium","Premium_LUNA_CCT","LUNA_CCT"),
   IF('Reported Performance Table'!B1532="Outdoor Luminaires",
    IF(OR('Reported Performance Table'!D1532="Fuel Pump Canopy Luminaires",'Reported Performance Table'!D1532="Sports Lighting"),
     IF('Reported Performance Table'!F1532="Premium","Premium_Sports_and_Fuel_Pump_CCT", "Sports_and_Fuel_Pump_CCT"),
     IF('Reported Performance Table'!F1532="Premium","Premium_Outdoor_CCT","Outdoor_CCT")),
    IF('Reported Performance Table'!F1532="Premium","Premium_CCT","Reported_CCT"))))</f>
        <v/>
      </c>
      <c r="K1532" t="str">
        <f>IF('Reported Performance Table'!D1532="","",IF(J1532="LUNA_CCT",VLOOKUP('Reported Performance Table'!D1532,'Master List'!$B$45:$E$143,4,FALSE),"Reported_BUG"))</f>
        <v/>
      </c>
      <c r="L1532" t="str">
        <f>IF('Reported Performance Table'!D1532="","",IF(AND('Reported Performance Table'!$E1532="Yes",OR('Reported Performance Table'!$D1532='Master List'!$B$45,'Reported Performance Table'!$D1532='Master List'!$B$46,'Reported Performance Table'!$D1532='Master List'!$B$47,'Reported Performance Table'!$D1532='Master List'!$B$49,'Reported Performance Table'!$D1532='Master List'!$B$51,'Reported Performance Table'!$D1532='Master List'!$B$115,'Reported Performance Table'!$D1532='Master List'!$B$118,'Reported Performance Table'!$D1532='Master List'!$B$142)),"LUNA_Dimming","Dimming_Capability_and_Range"))</f>
        <v/>
      </c>
    </row>
    <row r="1533" spans="1:12" x14ac:dyDescent="0.3">
      <c r="A1533" s="49">
        <v>1540</v>
      </c>
      <c r="B1533" s="50"/>
      <c r="D1533" s="21" t="e">
        <f>VLOOKUP('Reported Performance Table'!C1533,'Master List'!$B$22:$C$41,2,FALSE)</f>
        <v>#N/A</v>
      </c>
      <c r="E1533" t="e">
        <f>VLOOKUP('Reported Performance Table'!D1533,'Master List'!$B$45:$C$143,2,FALSE)</f>
        <v>#N/A</v>
      </c>
      <c r="F1533" t="e">
        <f>VLOOKUP('Reported Performance Table'!C1533,'Master List'!$B$22:$D$42,3,FALSE)</f>
        <v>#N/A</v>
      </c>
      <c r="G1533" s="94" t="e">
        <f>VLOOKUP('Reported Performance Table'!B1533,'Master List'!$B$11:$D$19,3,FALSE)</f>
        <v>#N/A</v>
      </c>
      <c r="H1533" t="e">
        <f t="shared" si="23"/>
        <v>#N/A</v>
      </c>
      <c r="I1533" t="e">
        <f>IF(VLOOKUP('Reported Performance Table'!D1533,'Master List'!$B$45:$D$143,3,FALSE)="","No",VLOOKUP('Reported Performance Table'!D1533,'Master List'!$B$45:$D$143,3,FALSE))</f>
        <v>#N/A</v>
      </c>
      <c r="J1533" s="169" t="str">
        <f>IF('Reported Performance Table'!D1533="","",
  IF('Reported Performance Table'!E1533="Yes",
   IF('Reported Performance Table'!F1533="Premium","Premium_LUNA_CCT","LUNA_CCT"),
   IF('Reported Performance Table'!B1533="Outdoor Luminaires",
    IF(OR('Reported Performance Table'!D1533="Fuel Pump Canopy Luminaires",'Reported Performance Table'!D1533="Sports Lighting"),
     IF('Reported Performance Table'!F1533="Premium","Premium_Sports_and_Fuel_Pump_CCT", "Sports_and_Fuel_Pump_CCT"),
     IF('Reported Performance Table'!F1533="Premium","Premium_Outdoor_CCT","Outdoor_CCT")),
    IF('Reported Performance Table'!F1533="Premium","Premium_CCT","Reported_CCT"))))</f>
        <v/>
      </c>
      <c r="K1533" t="str">
        <f>IF('Reported Performance Table'!D1533="","",IF(J1533="LUNA_CCT",VLOOKUP('Reported Performance Table'!D1533,'Master List'!$B$45:$E$143,4,FALSE),"Reported_BUG"))</f>
        <v/>
      </c>
      <c r="L1533" t="str">
        <f>IF('Reported Performance Table'!D1533="","",IF(AND('Reported Performance Table'!$E1533="Yes",OR('Reported Performance Table'!$D1533='Master List'!$B$45,'Reported Performance Table'!$D1533='Master List'!$B$46,'Reported Performance Table'!$D1533='Master List'!$B$47,'Reported Performance Table'!$D1533='Master List'!$B$49,'Reported Performance Table'!$D1533='Master List'!$B$51,'Reported Performance Table'!$D1533='Master List'!$B$115,'Reported Performance Table'!$D1533='Master List'!$B$118,'Reported Performance Table'!$D1533='Master List'!$B$142)),"LUNA_Dimming","Dimming_Capability_and_Range"))</f>
        <v/>
      </c>
    </row>
    <row r="1534" spans="1:12" x14ac:dyDescent="0.3">
      <c r="A1534" s="49">
        <v>1541</v>
      </c>
      <c r="B1534" s="50"/>
      <c r="D1534" s="21" t="e">
        <f>VLOOKUP('Reported Performance Table'!C1534,'Master List'!$B$22:$C$41,2,FALSE)</f>
        <v>#N/A</v>
      </c>
      <c r="E1534" t="e">
        <f>VLOOKUP('Reported Performance Table'!D1534,'Master List'!$B$45:$C$143,2,FALSE)</f>
        <v>#N/A</v>
      </c>
      <c r="F1534" t="e">
        <f>VLOOKUP('Reported Performance Table'!C1534,'Master List'!$B$22:$D$42,3,FALSE)</f>
        <v>#N/A</v>
      </c>
      <c r="G1534" s="94" t="e">
        <f>VLOOKUP('Reported Performance Table'!B1534,'Master List'!$B$11:$D$19,3,FALSE)</f>
        <v>#N/A</v>
      </c>
      <c r="H1534" t="e">
        <f t="shared" si="23"/>
        <v>#N/A</v>
      </c>
      <c r="I1534" t="e">
        <f>IF(VLOOKUP('Reported Performance Table'!D1534,'Master List'!$B$45:$D$143,3,FALSE)="","No",VLOOKUP('Reported Performance Table'!D1534,'Master List'!$B$45:$D$143,3,FALSE))</f>
        <v>#N/A</v>
      </c>
      <c r="J1534" s="169" t="str">
        <f>IF('Reported Performance Table'!D1534="","",
  IF('Reported Performance Table'!E1534="Yes",
   IF('Reported Performance Table'!F1534="Premium","Premium_LUNA_CCT","LUNA_CCT"),
   IF('Reported Performance Table'!B1534="Outdoor Luminaires",
    IF(OR('Reported Performance Table'!D1534="Fuel Pump Canopy Luminaires",'Reported Performance Table'!D1534="Sports Lighting"),
     IF('Reported Performance Table'!F1534="Premium","Premium_Sports_and_Fuel_Pump_CCT", "Sports_and_Fuel_Pump_CCT"),
     IF('Reported Performance Table'!F1534="Premium","Premium_Outdoor_CCT","Outdoor_CCT")),
    IF('Reported Performance Table'!F1534="Premium","Premium_CCT","Reported_CCT"))))</f>
        <v/>
      </c>
      <c r="K1534" t="str">
        <f>IF('Reported Performance Table'!D1534="","",IF(J1534="LUNA_CCT",VLOOKUP('Reported Performance Table'!D1534,'Master List'!$B$45:$E$143,4,FALSE),"Reported_BUG"))</f>
        <v/>
      </c>
      <c r="L1534" t="str">
        <f>IF('Reported Performance Table'!D1534="","",IF(AND('Reported Performance Table'!$E1534="Yes",OR('Reported Performance Table'!$D1534='Master List'!$B$45,'Reported Performance Table'!$D1534='Master List'!$B$46,'Reported Performance Table'!$D1534='Master List'!$B$47,'Reported Performance Table'!$D1534='Master List'!$B$49,'Reported Performance Table'!$D1534='Master List'!$B$51,'Reported Performance Table'!$D1534='Master List'!$B$115,'Reported Performance Table'!$D1534='Master List'!$B$118,'Reported Performance Table'!$D1534='Master List'!$B$142)),"LUNA_Dimming","Dimming_Capability_and_Range"))</f>
        <v/>
      </c>
    </row>
    <row r="1535" spans="1:12" x14ac:dyDescent="0.3">
      <c r="A1535" s="49">
        <v>1542</v>
      </c>
      <c r="B1535" s="50"/>
      <c r="D1535" s="21" t="e">
        <f>VLOOKUP('Reported Performance Table'!C1535,'Master List'!$B$22:$C$41,2,FALSE)</f>
        <v>#N/A</v>
      </c>
      <c r="E1535" t="e">
        <f>VLOOKUP('Reported Performance Table'!D1535,'Master List'!$B$45:$C$143,2,FALSE)</f>
        <v>#N/A</v>
      </c>
      <c r="F1535" t="e">
        <f>VLOOKUP('Reported Performance Table'!C1535,'Master List'!$B$22:$D$42,3,FALSE)</f>
        <v>#N/A</v>
      </c>
      <c r="G1535" s="94" t="e">
        <f>VLOOKUP('Reported Performance Table'!B1535,'Master List'!$B$11:$D$19,3,FALSE)</f>
        <v>#N/A</v>
      </c>
      <c r="H1535" t="e">
        <f t="shared" si="23"/>
        <v>#N/A</v>
      </c>
      <c r="I1535" t="e">
        <f>IF(VLOOKUP('Reported Performance Table'!D1535,'Master List'!$B$45:$D$143,3,FALSE)="","No",VLOOKUP('Reported Performance Table'!D1535,'Master List'!$B$45:$D$143,3,FALSE))</f>
        <v>#N/A</v>
      </c>
      <c r="J1535" s="169" t="str">
        <f>IF('Reported Performance Table'!D1535="","",
  IF('Reported Performance Table'!E1535="Yes",
   IF('Reported Performance Table'!F1535="Premium","Premium_LUNA_CCT","LUNA_CCT"),
   IF('Reported Performance Table'!B1535="Outdoor Luminaires",
    IF(OR('Reported Performance Table'!D1535="Fuel Pump Canopy Luminaires",'Reported Performance Table'!D1535="Sports Lighting"),
     IF('Reported Performance Table'!F1535="Premium","Premium_Sports_and_Fuel_Pump_CCT", "Sports_and_Fuel_Pump_CCT"),
     IF('Reported Performance Table'!F1535="Premium","Premium_Outdoor_CCT","Outdoor_CCT")),
    IF('Reported Performance Table'!F1535="Premium","Premium_CCT","Reported_CCT"))))</f>
        <v/>
      </c>
      <c r="K1535" t="str">
        <f>IF('Reported Performance Table'!D1535="","",IF(J1535="LUNA_CCT",VLOOKUP('Reported Performance Table'!D1535,'Master List'!$B$45:$E$143,4,FALSE),"Reported_BUG"))</f>
        <v/>
      </c>
      <c r="L1535" t="str">
        <f>IF('Reported Performance Table'!D1535="","",IF(AND('Reported Performance Table'!$E1535="Yes",OR('Reported Performance Table'!$D1535='Master List'!$B$45,'Reported Performance Table'!$D1535='Master List'!$B$46,'Reported Performance Table'!$D1535='Master List'!$B$47,'Reported Performance Table'!$D1535='Master List'!$B$49,'Reported Performance Table'!$D1535='Master List'!$B$51,'Reported Performance Table'!$D1535='Master List'!$B$115,'Reported Performance Table'!$D1535='Master List'!$B$118,'Reported Performance Table'!$D1535='Master List'!$B$142)),"LUNA_Dimming","Dimming_Capability_and_Range"))</f>
        <v/>
      </c>
    </row>
    <row r="1536" spans="1:12" x14ac:dyDescent="0.3">
      <c r="A1536" s="49">
        <v>1543</v>
      </c>
      <c r="B1536" s="50"/>
      <c r="D1536" s="21" t="e">
        <f>VLOOKUP('Reported Performance Table'!C1536,'Master List'!$B$22:$C$41,2,FALSE)</f>
        <v>#N/A</v>
      </c>
      <c r="E1536" t="e">
        <f>VLOOKUP('Reported Performance Table'!D1536,'Master List'!$B$45:$C$143,2,FALSE)</f>
        <v>#N/A</v>
      </c>
      <c r="F1536" t="e">
        <f>VLOOKUP('Reported Performance Table'!C1536,'Master List'!$B$22:$D$42,3,FALSE)</f>
        <v>#N/A</v>
      </c>
      <c r="G1536" s="94" t="e">
        <f>VLOOKUP('Reported Performance Table'!B1536,'Master List'!$B$11:$D$19,3,FALSE)</f>
        <v>#N/A</v>
      </c>
      <c r="H1536" t="e">
        <f t="shared" si="23"/>
        <v>#N/A</v>
      </c>
      <c r="I1536" t="e">
        <f>IF(VLOOKUP('Reported Performance Table'!D1536,'Master List'!$B$45:$D$143,3,FALSE)="","No",VLOOKUP('Reported Performance Table'!D1536,'Master List'!$B$45:$D$143,3,FALSE))</f>
        <v>#N/A</v>
      </c>
      <c r="J1536" s="169" t="str">
        <f>IF('Reported Performance Table'!D1536="","",
  IF('Reported Performance Table'!E1536="Yes",
   IF('Reported Performance Table'!F1536="Premium","Premium_LUNA_CCT","LUNA_CCT"),
   IF('Reported Performance Table'!B1536="Outdoor Luminaires",
    IF(OR('Reported Performance Table'!D1536="Fuel Pump Canopy Luminaires",'Reported Performance Table'!D1536="Sports Lighting"),
     IF('Reported Performance Table'!F1536="Premium","Premium_Sports_and_Fuel_Pump_CCT", "Sports_and_Fuel_Pump_CCT"),
     IF('Reported Performance Table'!F1536="Premium","Premium_Outdoor_CCT","Outdoor_CCT")),
    IF('Reported Performance Table'!F1536="Premium","Premium_CCT","Reported_CCT"))))</f>
        <v/>
      </c>
      <c r="K1536" t="str">
        <f>IF('Reported Performance Table'!D1536="","",IF(J1536="LUNA_CCT",VLOOKUP('Reported Performance Table'!D1536,'Master List'!$B$45:$E$143,4,FALSE),"Reported_BUG"))</f>
        <v/>
      </c>
      <c r="L1536" t="str">
        <f>IF('Reported Performance Table'!D1536="","",IF(AND('Reported Performance Table'!$E1536="Yes",OR('Reported Performance Table'!$D1536='Master List'!$B$45,'Reported Performance Table'!$D1536='Master List'!$B$46,'Reported Performance Table'!$D1536='Master List'!$B$47,'Reported Performance Table'!$D1536='Master List'!$B$49,'Reported Performance Table'!$D1536='Master List'!$B$51,'Reported Performance Table'!$D1536='Master List'!$B$115,'Reported Performance Table'!$D1536='Master List'!$B$118,'Reported Performance Table'!$D1536='Master List'!$B$142)),"LUNA_Dimming","Dimming_Capability_and_Range"))</f>
        <v/>
      </c>
    </row>
    <row r="1537" spans="1:12" x14ac:dyDescent="0.3">
      <c r="A1537" s="49">
        <v>1544</v>
      </c>
      <c r="B1537" s="50"/>
      <c r="D1537" s="21" t="e">
        <f>VLOOKUP('Reported Performance Table'!C1537,'Master List'!$B$22:$C$41,2,FALSE)</f>
        <v>#N/A</v>
      </c>
      <c r="E1537" t="e">
        <f>VLOOKUP('Reported Performance Table'!D1537,'Master List'!$B$45:$C$143,2,FALSE)</f>
        <v>#N/A</v>
      </c>
      <c r="F1537" t="e">
        <f>VLOOKUP('Reported Performance Table'!C1537,'Master List'!$B$22:$D$42,3,FALSE)</f>
        <v>#N/A</v>
      </c>
      <c r="G1537" s="94" t="e">
        <f>VLOOKUP('Reported Performance Table'!B1537,'Master List'!$B$11:$D$19,3,FALSE)</f>
        <v>#N/A</v>
      </c>
      <c r="H1537" t="e">
        <f t="shared" si="23"/>
        <v>#N/A</v>
      </c>
      <c r="I1537" t="e">
        <f>IF(VLOOKUP('Reported Performance Table'!D1537,'Master List'!$B$45:$D$143,3,FALSE)="","No",VLOOKUP('Reported Performance Table'!D1537,'Master List'!$B$45:$D$143,3,FALSE))</f>
        <v>#N/A</v>
      </c>
      <c r="J1537" s="169" t="str">
        <f>IF('Reported Performance Table'!D1537="","",
  IF('Reported Performance Table'!E1537="Yes",
   IF('Reported Performance Table'!F1537="Premium","Premium_LUNA_CCT","LUNA_CCT"),
   IF('Reported Performance Table'!B1537="Outdoor Luminaires",
    IF(OR('Reported Performance Table'!D1537="Fuel Pump Canopy Luminaires",'Reported Performance Table'!D1537="Sports Lighting"),
     IF('Reported Performance Table'!F1537="Premium","Premium_Sports_and_Fuel_Pump_CCT", "Sports_and_Fuel_Pump_CCT"),
     IF('Reported Performance Table'!F1537="Premium","Premium_Outdoor_CCT","Outdoor_CCT")),
    IF('Reported Performance Table'!F1537="Premium","Premium_CCT","Reported_CCT"))))</f>
        <v/>
      </c>
      <c r="K1537" t="str">
        <f>IF('Reported Performance Table'!D1537="","",IF(J1537="LUNA_CCT",VLOOKUP('Reported Performance Table'!D1537,'Master List'!$B$45:$E$143,4,FALSE),"Reported_BUG"))</f>
        <v/>
      </c>
      <c r="L1537" t="str">
        <f>IF('Reported Performance Table'!D1537="","",IF(AND('Reported Performance Table'!$E1537="Yes",OR('Reported Performance Table'!$D1537='Master List'!$B$45,'Reported Performance Table'!$D1537='Master List'!$B$46,'Reported Performance Table'!$D1537='Master List'!$B$47,'Reported Performance Table'!$D1537='Master List'!$B$49,'Reported Performance Table'!$D1537='Master List'!$B$51,'Reported Performance Table'!$D1537='Master List'!$B$115,'Reported Performance Table'!$D1537='Master List'!$B$118,'Reported Performance Table'!$D1537='Master List'!$B$142)),"LUNA_Dimming","Dimming_Capability_and_Range"))</f>
        <v/>
      </c>
    </row>
    <row r="1538" spans="1:12" x14ac:dyDescent="0.3">
      <c r="A1538" s="49">
        <v>1545</v>
      </c>
      <c r="B1538" s="50"/>
      <c r="D1538" s="21" t="e">
        <f>VLOOKUP('Reported Performance Table'!C1538,'Master List'!$B$22:$C$41,2,FALSE)</f>
        <v>#N/A</v>
      </c>
      <c r="E1538" t="e">
        <f>VLOOKUP('Reported Performance Table'!D1538,'Master List'!$B$45:$C$143,2,FALSE)</f>
        <v>#N/A</v>
      </c>
      <c r="F1538" t="e">
        <f>VLOOKUP('Reported Performance Table'!C1538,'Master List'!$B$22:$D$42,3,FALSE)</f>
        <v>#N/A</v>
      </c>
      <c r="G1538" s="94" t="e">
        <f>VLOOKUP('Reported Performance Table'!B1538,'Master List'!$B$11:$D$19,3,FALSE)</f>
        <v>#N/A</v>
      </c>
      <c r="H1538" t="e">
        <f t="shared" si="23"/>
        <v>#N/A</v>
      </c>
      <c r="I1538" t="e">
        <f>IF(VLOOKUP('Reported Performance Table'!D1538,'Master List'!$B$45:$D$143,3,FALSE)="","No",VLOOKUP('Reported Performance Table'!D1538,'Master List'!$B$45:$D$143,3,FALSE))</f>
        <v>#N/A</v>
      </c>
      <c r="J1538" s="169" t="str">
        <f>IF('Reported Performance Table'!D1538="","",
  IF('Reported Performance Table'!E1538="Yes",
   IF('Reported Performance Table'!F1538="Premium","Premium_LUNA_CCT","LUNA_CCT"),
   IF('Reported Performance Table'!B1538="Outdoor Luminaires",
    IF(OR('Reported Performance Table'!D1538="Fuel Pump Canopy Luminaires",'Reported Performance Table'!D1538="Sports Lighting"),
     IF('Reported Performance Table'!F1538="Premium","Premium_Sports_and_Fuel_Pump_CCT", "Sports_and_Fuel_Pump_CCT"),
     IF('Reported Performance Table'!F1538="Premium","Premium_Outdoor_CCT","Outdoor_CCT")),
    IF('Reported Performance Table'!F1538="Premium","Premium_CCT","Reported_CCT"))))</f>
        <v/>
      </c>
      <c r="K1538" t="str">
        <f>IF('Reported Performance Table'!D1538="","",IF(J1538="LUNA_CCT",VLOOKUP('Reported Performance Table'!D1538,'Master List'!$B$45:$E$143,4,FALSE),"Reported_BUG"))</f>
        <v/>
      </c>
      <c r="L1538" t="str">
        <f>IF('Reported Performance Table'!D1538="","",IF(AND('Reported Performance Table'!$E1538="Yes",OR('Reported Performance Table'!$D1538='Master List'!$B$45,'Reported Performance Table'!$D1538='Master List'!$B$46,'Reported Performance Table'!$D1538='Master List'!$B$47,'Reported Performance Table'!$D1538='Master List'!$B$49,'Reported Performance Table'!$D1538='Master List'!$B$51,'Reported Performance Table'!$D1538='Master List'!$B$115,'Reported Performance Table'!$D1538='Master List'!$B$118,'Reported Performance Table'!$D1538='Master List'!$B$142)),"LUNA_Dimming","Dimming_Capability_and_Range"))</f>
        <v/>
      </c>
    </row>
    <row r="1539" spans="1:12" x14ac:dyDescent="0.3">
      <c r="A1539" s="49">
        <v>1546</v>
      </c>
      <c r="B1539" s="50"/>
      <c r="D1539" s="21" t="e">
        <f>VLOOKUP('Reported Performance Table'!C1539,'Master List'!$B$22:$C$41,2,FALSE)</f>
        <v>#N/A</v>
      </c>
      <c r="E1539" t="e">
        <f>VLOOKUP('Reported Performance Table'!D1539,'Master List'!$B$45:$C$143,2,FALSE)</f>
        <v>#N/A</v>
      </c>
      <c r="F1539" t="e">
        <f>VLOOKUP('Reported Performance Table'!C1539,'Master List'!$B$22:$D$42,3,FALSE)</f>
        <v>#N/A</v>
      </c>
      <c r="G1539" s="94" t="e">
        <f>VLOOKUP('Reported Performance Table'!B1539,'Master List'!$B$11:$D$19,3,FALSE)</f>
        <v>#N/A</v>
      </c>
      <c r="H1539" t="e">
        <f t="shared" si="23"/>
        <v>#N/A</v>
      </c>
      <c r="I1539" t="e">
        <f>IF(VLOOKUP('Reported Performance Table'!D1539,'Master List'!$B$45:$D$143,3,FALSE)="","No",VLOOKUP('Reported Performance Table'!D1539,'Master List'!$B$45:$D$143,3,FALSE))</f>
        <v>#N/A</v>
      </c>
      <c r="J1539" s="169" t="str">
        <f>IF('Reported Performance Table'!D1539="","",
  IF('Reported Performance Table'!E1539="Yes",
   IF('Reported Performance Table'!F1539="Premium","Premium_LUNA_CCT","LUNA_CCT"),
   IF('Reported Performance Table'!B1539="Outdoor Luminaires",
    IF(OR('Reported Performance Table'!D1539="Fuel Pump Canopy Luminaires",'Reported Performance Table'!D1539="Sports Lighting"),
     IF('Reported Performance Table'!F1539="Premium","Premium_Sports_and_Fuel_Pump_CCT", "Sports_and_Fuel_Pump_CCT"),
     IF('Reported Performance Table'!F1539="Premium","Premium_Outdoor_CCT","Outdoor_CCT")),
    IF('Reported Performance Table'!F1539="Premium","Premium_CCT","Reported_CCT"))))</f>
        <v/>
      </c>
      <c r="K1539" t="str">
        <f>IF('Reported Performance Table'!D1539="","",IF(J1539="LUNA_CCT",VLOOKUP('Reported Performance Table'!D1539,'Master List'!$B$45:$E$143,4,FALSE),"Reported_BUG"))</f>
        <v/>
      </c>
      <c r="L1539" t="str">
        <f>IF('Reported Performance Table'!D1539="","",IF(AND('Reported Performance Table'!$E1539="Yes",OR('Reported Performance Table'!$D1539='Master List'!$B$45,'Reported Performance Table'!$D1539='Master List'!$B$46,'Reported Performance Table'!$D1539='Master List'!$B$47,'Reported Performance Table'!$D1539='Master List'!$B$49,'Reported Performance Table'!$D1539='Master List'!$B$51,'Reported Performance Table'!$D1539='Master List'!$B$115,'Reported Performance Table'!$D1539='Master List'!$B$118,'Reported Performance Table'!$D1539='Master List'!$B$142)),"LUNA_Dimming","Dimming_Capability_and_Range"))</f>
        <v/>
      </c>
    </row>
    <row r="1540" spans="1:12" x14ac:dyDescent="0.3">
      <c r="A1540" s="49">
        <v>1547</v>
      </c>
      <c r="B1540" s="50"/>
      <c r="D1540" s="21" t="e">
        <f>VLOOKUP('Reported Performance Table'!C1540,'Master List'!$B$22:$C$41,2,FALSE)</f>
        <v>#N/A</v>
      </c>
      <c r="E1540" t="e">
        <f>VLOOKUP('Reported Performance Table'!D1540,'Master List'!$B$45:$C$143,2,FALSE)</f>
        <v>#N/A</v>
      </c>
      <c r="F1540" t="e">
        <f>VLOOKUP('Reported Performance Table'!C1540,'Master List'!$B$22:$D$42,3,FALSE)</f>
        <v>#N/A</v>
      </c>
      <c r="G1540" s="94" t="e">
        <f>VLOOKUP('Reported Performance Table'!B1540,'Master List'!$B$11:$D$19,3,FALSE)</f>
        <v>#N/A</v>
      </c>
      <c r="H1540" t="e">
        <f t="shared" si="23"/>
        <v>#N/A</v>
      </c>
      <c r="I1540" t="e">
        <f>IF(VLOOKUP('Reported Performance Table'!D1540,'Master List'!$B$45:$D$143,3,FALSE)="","No",VLOOKUP('Reported Performance Table'!D1540,'Master List'!$B$45:$D$143,3,FALSE))</f>
        <v>#N/A</v>
      </c>
      <c r="J1540" s="169" t="str">
        <f>IF('Reported Performance Table'!D1540="","",
  IF('Reported Performance Table'!E1540="Yes",
   IF('Reported Performance Table'!F1540="Premium","Premium_LUNA_CCT","LUNA_CCT"),
   IF('Reported Performance Table'!B1540="Outdoor Luminaires",
    IF(OR('Reported Performance Table'!D1540="Fuel Pump Canopy Luminaires",'Reported Performance Table'!D1540="Sports Lighting"),
     IF('Reported Performance Table'!F1540="Premium","Premium_Sports_and_Fuel_Pump_CCT", "Sports_and_Fuel_Pump_CCT"),
     IF('Reported Performance Table'!F1540="Premium","Premium_Outdoor_CCT","Outdoor_CCT")),
    IF('Reported Performance Table'!F1540="Premium","Premium_CCT","Reported_CCT"))))</f>
        <v/>
      </c>
      <c r="K1540" t="str">
        <f>IF('Reported Performance Table'!D1540="","",IF(J1540="LUNA_CCT",VLOOKUP('Reported Performance Table'!D1540,'Master List'!$B$45:$E$143,4,FALSE),"Reported_BUG"))</f>
        <v/>
      </c>
      <c r="L1540" t="str">
        <f>IF('Reported Performance Table'!D1540="","",IF(AND('Reported Performance Table'!$E1540="Yes",OR('Reported Performance Table'!$D1540='Master List'!$B$45,'Reported Performance Table'!$D1540='Master List'!$B$46,'Reported Performance Table'!$D1540='Master List'!$B$47,'Reported Performance Table'!$D1540='Master List'!$B$49,'Reported Performance Table'!$D1540='Master List'!$B$51,'Reported Performance Table'!$D1540='Master List'!$B$115,'Reported Performance Table'!$D1540='Master List'!$B$118,'Reported Performance Table'!$D1540='Master List'!$B$142)),"LUNA_Dimming","Dimming_Capability_and_Range"))</f>
        <v/>
      </c>
    </row>
    <row r="1541" spans="1:12" x14ac:dyDescent="0.3">
      <c r="A1541" s="49">
        <v>1548</v>
      </c>
      <c r="B1541" s="50"/>
      <c r="D1541" s="21" t="e">
        <f>VLOOKUP('Reported Performance Table'!C1541,'Master List'!$B$22:$C$41,2,FALSE)</f>
        <v>#N/A</v>
      </c>
      <c r="E1541" t="e">
        <f>VLOOKUP('Reported Performance Table'!D1541,'Master List'!$B$45:$C$143,2,FALSE)</f>
        <v>#N/A</v>
      </c>
      <c r="F1541" t="e">
        <f>VLOOKUP('Reported Performance Table'!C1541,'Master List'!$B$22:$D$42,3,FALSE)</f>
        <v>#N/A</v>
      </c>
      <c r="G1541" s="94" t="e">
        <f>VLOOKUP('Reported Performance Table'!B1541,'Master List'!$B$11:$D$19,3,FALSE)</f>
        <v>#N/A</v>
      </c>
      <c r="H1541" t="e">
        <f t="shared" si="23"/>
        <v>#N/A</v>
      </c>
      <c r="I1541" t="e">
        <f>IF(VLOOKUP('Reported Performance Table'!D1541,'Master List'!$B$45:$D$143,3,FALSE)="","No",VLOOKUP('Reported Performance Table'!D1541,'Master List'!$B$45:$D$143,3,FALSE))</f>
        <v>#N/A</v>
      </c>
      <c r="J1541" s="169" t="str">
        <f>IF('Reported Performance Table'!D1541="","",
  IF('Reported Performance Table'!E1541="Yes",
   IF('Reported Performance Table'!F1541="Premium","Premium_LUNA_CCT","LUNA_CCT"),
   IF('Reported Performance Table'!B1541="Outdoor Luminaires",
    IF(OR('Reported Performance Table'!D1541="Fuel Pump Canopy Luminaires",'Reported Performance Table'!D1541="Sports Lighting"),
     IF('Reported Performance Table'!F1541="Premium","Premium_Sports_and_Fuel_Pump_CCT", "Sports_and_Fuel_Pump_CCT"),
     IF('Reported Performance Table'!F1541="Premium","Premium_Outdoor_CCT","Outdoor_CCT")),
    IF('Reported Performance Table'!F1541="Premium","Premium_CCT","Reported_CCT"))))</f>
        <v/>
      </c>
      <c r="K1541" t="str">
        <f>IF('Reported Performance Table'!D1541="","",IF(J1541="LUNA_CCT",VLOOKUP('Reported Performance Table'!D1541,'Master List'!$B$45:$E$143,4,FALSE),"Reported_BUG"))</f>
        <v/>
      </c>
      <c r="L1541" t="str">
        <f>IF('Reported Performance Table'!D1541="","",IF(AND('Reported Performance Table'!$E1541="Yes",OR('Reported Performance Table'!$D1541='Master List'!$B$45,'Reported Performance Table'!$D1541='Master List'!$B$46,'Reported Performance Table'!$D1541='Master List'!$B$47,'Reported Performance Table'!$D1541='Master List'!$B$49,'Reported Performance Table'!$D1541='Master List'!$B$51,'Reported Performance Table'!$D1541='Master List'!$B$115,'Reported Performance Table'!$D1541='Master List'!$B$118,'Reported Performance Table'!$D1541='Master List'!$B$142)),"LUNA_Dimming","Dimming_Capability_and_Range"))</f>
        <v/>
      </c>
    </row>
    <row r="1542" spans="1:12" x14ac:dyDescent="0.3">
      <c r="A1542" s="49">
        <v>1549</v>
      </c>
      <c r="B1542" s="50"/>
      <c r="D1542" s="21" t="e">
        <f>VLOOKUP('Reported Performance Table'!C1542,'Master List'!$B$22:$C$41,2,FALSE)</f>
        <v>#N/A</v>
      </c>
      <c r="E1542" t="e">
        <f>VLOOKUP('Reported Performance Table'!D1542,'Master List'!$B$45:$C$143,2,FALSE)</f>
        <v>#N/A</v>
      </c>
      <c r="F1542" t="e">
        <f>VLOOKUP('Reported Performance Table'!C1542,'Master List'!$B$22:$D$42,3,FALSE)</f>
        <v>#N/A</v>
      </c>
      <c r="G1542" s="94" t="e">
        <f>VLOOKUP('Reported Performance Table'!B1542,'Master List'!$B$11:$D$19,3,FALSE)</f>
        <v>#N/A</v>
      </c>
      <c r="H1542" t="e">
        <f t="shared" si="23"/>
        <v>#N/A</v>
      </c>
      <c r="I1542" t="e">
        <f>IF(VLOOKUP('Reported Performance Table'!D1542,'Master List'!$B$45:$D$143,3,FALSE)="","No",VLOOKUP('Reported Performance Table'!D1542,'Master List'!$B$45:$D$143,3,FALSE))</f>
        <v>#N/A</v>
      </c>
      <c r="J1542" s="169" t="str">
        <f>IF('Reported Performance Table'!D1542="","",
  IF('Reported Performance Table'!E1542="Yes",
   IF('Reported Performance Table'!F1542="Premium","Premium_LUNA_CCT","LUNA_CCT"),
   IF('Reported Performance Table'!B1542="Outdoor Luminaires",
    IF(OR('Reported Performance Table'!D1542="Fuel Pump Canopy Luminaires",'Reported Performance Table'!D1542="Sports Lighting"),
     IF('Reported Performance Table'!F1542="Premium","Premium_Sports_and_Fuel_Pump_CCT", "Sports_and_Fuel_Pump_CCT"),
     IF('Reported Performance Table'!F1542="Premium","Premium_Outdoor_CCT","Outdoor_CCT")),
    IF('Reported Performance Table'!F1542="Premium","Premium_CCT","Reported_CCT"))))</f>
        <v/>
      </c>
      <c r="K1542" t="str">
        <f>IF('Reported Performance Table'!D1542="","",IF(J1542="LUNA_CCT",VLOOKUP('Reported Performance Table'!D1542,'Master List'!$B$45:$E$143,4,FALSE),"Reported_BUG"))</f>
        <v/>
      </c>
      <c r="L1542" t="str">
        <f>IF('Reported Performance Table'!D1542="","",IF(AND('Reported Performance Table'!$E1542="Yes",OR('Reported Performance Table'!$D1542='Master List'!$B$45,'Reported Performance Table'!$D1542='Master List'!$B$46,'Reported Performance Table'!$D1542='Master List'!$B$47,'Reported Performance Table'!$D1542='Master List'!$B$49,'Reported Performance Table'!$D1542='Master List'!$B$51,'Reported Performance Table'!$D1542='Master List'!$B$115,'Reported Performance Table'!$D1542='Master List'!$B$118,'Reported Performance Table'!$D1542='Master List'!$B$142)),"LUNA_Dimming","Dimming_Capability_and_Range"))</f>
        <v/>
      </c>
    </row>
    <row r="1543" spans="1:12" x14ac:dyDescent="0.3">
      <c r="A1543" s="49">
        <v>1550</v>
      </c>
      <c r="B1543" s="50"/>
      <c r="D1543" s="21" t="e">
        <f>VLOOKUP('Reported Performance Table'!C1543,'Master List'!$B$22:$C$41,2,FALSE)</f>
        <v>#N/A</v>
      </c>
      <c r="E1543" t="e">
        <f>VLOOKUP('Reported Performance Table'!D1543,'Master List'!$B$45:$C$143,2,FALSE)</f>
        <v>#N/A</v>
      </c>
      <c r="F1543" t="e">
        <f>VLOOKUP('Reported Performance Table'!C1543,'Master List'!$B$22:$D$42,3,FALSE)</f>
        <v>#N/A</v>
      </c>
      <c r="G1543" s="94" t="e">
        <f>VLOOKUP('Reported Performance Table'!B1543,'Master List'!$B$11:$D$19,3,FALSE)</f>
        <v>#N/A</v>
      </c>
      <c r="H1543" t="e">
        <f t="shared" si="23"/>
        <v>#N/A</v>
      </c>
      <c r="I1543" t="e">
        <f>IF(VLOOKUP('Reported Performance Table'!D1543,'Master List'!$B$45:$D$143,3,FALSE)="","No",VLOOKUP('Reported Performance Table'!D1543,'Master List'!$B$45:$D$143,3,FALSE))</f>
        <v>#N/A</v>
      </c>
      <c r="J1543" s="169" t="str">
        <f>IF('Reported Performance Table'!D1543="","",
  IF('Reported Performance Table'!E1543="Yes",
   IF('Reported Performance Table'!F1543="Premium","Premium_LUNA_CCT","LUNA_CCT"),
   IF('Reported Performance Table'!B1543="Outdoor Luminaires",
    IF(OR('Reported Performance Table'!D1543="Fuel Pump Canopy Luminaires",'Reported Performance Table'!D1543="Sports Lighting"),
     IF('Reported Performance Table'!F1543="Premium","Premium_Sports_and_Fuel_Pump_CCT", "Sports_and_Fuel_Pump_CCT"),
     IF('Reported Performance Table'!F1543="Premium","Premium_Outdoor_CCT","Outdoor_CCT")),
    IF('Reported Performance Table'!F1543="Premium","Premium_CCT","Reported_CCT"))))</f>
        <v/>
      </c>
      <c r="K1543" t="str">
        <f>IF('Reported Performance Table'!D1543="","",IF(J1543="LUNA_CCT",VLOOKUP('Reported Performance Table'!D1543,'Master List'!$B$45:$E$143,4,FALSE),"Reported_BUG"))</f>
        <v/>
      </c>
      <c r="L1543" t="str">
        <f>IF('Reported Performance Table'!D1543="","",IF(AND('Reported Performance Table'!$E1543="Yes",OR('Reported Performance Table'!$D1543='Master List'!$B$45,'Reported Performance Table'!$D1543='Master List'!$B$46,'Reported Performance Table'!$D1543='Master List'!$B$47,'Reported Performance Table'!$D1543='Master List'!$B$49,'Reported Performance Table'!$D1543='Master List'!$B$51,'Reported Performance Table'!$D1543='Master List'!$B$115,'Reported Performance Table'!$D1543='Master List'!$B$118,'Reported Performance Table'!$D1543='Master List'!$B$142)),"LUNA_Dimming","Dimming_Capability_and_Range"))</f>
        <v/>
      </c>
    </row>
    <row r="1544" spans="1:12" x14ac:dyDescent="0.3">
      <c r="A1544" s="49">
        <v>1551</v>
      </c>
      <c r="B1544" s="50"/>
      <c r="D1544" s="21" t="e">
        <f>VLOOKUP('Reported Performance Table'!C1544,'Master List'!$B$22:$C$41,2,FALSE)</f>
        <v>#N/A</v>
      </c>
      <c r="E1544" t="e">
        <f>VLOOKUP('Reported Performance Table'!D1544,'Master List'!$B$45:$C$143,2,FALSE)</f>
        <v>#N/A</v>
      </c>
      <c r="F1544" t="e">
        <f>VLOOKUP('Reported Performance Table'!C1544,'Master List'!$B$22:$D$42,3,FALSE)</f>
        <v>#N/A</v>
      </c>
      <c r="G1544" s="94" t="e">
        <f>VLOOKUP('Reported Performance Table'!B1544,'Master List'!$B$11:$D$19,3,FALSE)</f>
        <v>#N/A</v>
      </c>
      <c r="H1544" t="e">
        <f t="shared" si="23"/>
        <v>#N/A</v>
      </c>
      <c r="I1544" t="e">
        <f>IF(VLOOKUP('Reported Performance Table'!D1544,'Master List'!$B$45:$D$143,3,FALSE)="","No",VLOOKUP('Reported Performance Table'!D1544,'Master List'!$B$45:$D$143,3,FALSE))</f>
        <v>#N/A</v>
      </c>
      <c r="J1544" s="169" t="str">
        <f>IF('Reported Performance Table'!D1544="","",
  IF('Reported Performance Table'!E1544="Yes",
   IF('Reported Performance Table'!F1544="Premium","Premium_LUNA_CCT","LUNA_CCT"),
   IF('Reported Performance Table'!B1544="Outdoor Luminaires",
    IF(OR('Reported Performance Table'!D1544="Fuel Pump Canopy Luminaires",'Reported Performance Table'!D1544="Sports Lighting"),
     IF('Reported Performance Table'!F1544="Premium","Premium_Sports_and_Fuel_Pump_CCT", "Sports_and_Fuel_Pump_CCT"),
     IF('Reported Performance Table'!F1544="Premium","Premium_Outdoor_CCT","Outdoor_CCT")),
    IF('Reported Performance Table'!F1544="Premium","Premium_CCT","Reported_CCT"))))</f>
        <v/>
      </c>
      <c r="K1544" t="str">
        <f>IF('Reported Performance Table'!D1544="","",IF(J1544="LUNA_CCT",VLOOKUP('Reported Performance Table'!D1544,'Master List'!$B$45:$E$143,4,FALSE),"Reported_BUG"))</f>
        <v/>
      </c>
      <c r="L1544" t="str">
        <f>IF('Reported Performance Table'!D1544="","",IF(AND('Reported Performance Table'!$E1544="Yes",OR('Reported Performance Table'!$D1544='Master List'!$B$45,'Reported Performance Table'!$D1544='Master List'!$B$46,'Reported Performance Table'!$D1544='Master List'!$B$47,'Reported Performance Table'!$D1544='Master List'!$B$49,'Reported Performance Table'!$D1544='Master List'!$B$51,'Reported Performance Table'!$D1544='Master List'!$B$115,'Reported Performance Table'!$D1544='Master List'!$B$118,'Reported Performance Table'!$D1544='Master List'!$B$142)),"LUNA_Dimming","Dimming_Capability_and_Range"))</f>
        <v/>
      </c>
    </row>
    <row r="1545" spans="1:12" x14ac:dyDescent="0.3">
      <c r="A1545" s="49">
        <v>1552</v>
      </c>
      <c r="B1545" s="50"/>
      <c r="D1545" s="21" t="e">
        <f>VLOOKUP('Reported Performance Table'!C1545,'Master List'!$B$22:$C$41,2,FALSE)</f>
        <v>#N/A</v>
      </c>
      <c r="E1545" t="e">
        <f>VLOOKUP('Reported Performance Table'!D1545,'Master List'!$B$45:$C$143,2,FALSE)</f>
        <v>#N/A</v>
      </c>
      <c r="F1545" t="e">
        <f>VLOOKUP('Reported Performance Table'!C1545,'Master List'!$B$22:$D$42,3,FALSE)</f>
        <v>#N/A</v>
      </c>
      <c r="G1545" s="94" t="e">
        <f>VLOOKUP('Reported Performance Table'!B1545,'Master List'!$B$11:$D$19,3,FALSE)</f>
        <v>#N/A</v>
      </c>
      <c r="H1545" t="e">
        <f t="shared" si="23"/>
        <v>#N/A</v>
      </c>
      <c r="I1545" t="e">
        <f>IF(VLOOKUP('Reported Performance Table'!D1545,'Master List'!$B$45:$D$143,3,FALSE)="","No",VLOOKUP('Reported Performance Table'!D1545,'Master List'!$B$45:$D$143,3,FALSE))</f>
        <v>#N/A</v>
      </c>
      <c r="J1545" s="169" t="str">
        <f>IF('Reported Performance Table'!D1545="","",
  IF('Reported Performance Table'!E1545="Yes",
   IF('Reported Performance Table'!F1545="Premium","Premium_LUNA_CCT","LUNA_CCT"),
   IF('Reported Performance Table'!B1545="Outdoor Luminaires",
    IF(OR('Reported Performance Table'!D1545="Fuel Pump Canopy Luminaires",'Reported Performance Table'!D1545="Sports Lighting"),
     IF('Reported Performance Table'!F1545="Premium","Premium_Sports_and_Fuel_Pump_CCT", "Sports_and_Fuel_Pump_CCT"),
     IF('Reported Performance Table'!F1545="Premium","Premium_Outdoor_CCT","Outdoor_CCT")),
    IF('Reported Performance Table'!F1545="Premium","Premium_CCT","Reported_CCT"))))</f>
        <v/>
      </c>
      <c r="K1545" t="str">
        <f>IF('Reported Performance Table'!D1545="","",IF(J1545="LUNA_CCT",VLOOKUP('Reported Performance Table'!D1545,'Master List'!$B$45:$E$143,4,FALSE),"Reported_BUG"))</f>
        <v/>
      </c>
      <c r="L1545" t="str">
        <f>IF('Reported Performance Table'!D1545="","",IF(AND('Reported Performance Table'!$E1545="Yes",OR('Reported Performance Table'!$D1545='Master List'!$B$45,'Reported Performance Table'!$D1545='Master List'!$B$46,'Reported Performance Table'!$D1545='Master List'!$B$47,'Reported Performance Table'!$D1545='Master List'!$B$49,'Reported Performance Table'!$D1545='Master List'!$B$51,'Reported Performance Table'!$D1545='Master List'!$B$115,'Reported Performance Table'!$D1545='Master List'!$B$118,'Reported Performance Table'!$D1545='Master List'!$B$142)),"LUNA_Dimming","Dimming_Capability_and_Range"))</f>
        <v/>
      </c>
    </row>
    <row r="1546" spans="1:12" x14ac:dyDescent="0.3">
      <c r="A1546" s="49">
        <v>1553</v>
      </c>
      <c r="B1546" s="50"/>
      <c r="D1546" s="21" t="e">
        <f>VLOOKUP('Reported Performance Table'!C1546,'Master List'!$B$22:$C$41,2,FALSE)</f>
        <v>#N/A</v>
      </c>
      <c r="E1546" t="e">
        <f>VLOOKUP('Reported Performance Table'!D1546,'Master List'!$B$45:$C$143,2,FALSE)</f>
        <v>#N/A</v>
      </c>
      <c r="F1546" t="e">
        <f>VLOOKUP('Reported Performance Table'!C1546,'Master List'!$B$22:$D$42,3,FALSE)</f>
        <v>#N/A</v>
      </c>
      <c r="G1546" s="94" t="e">
        <f>VLOOKUP('Reported Performance Table'!B1546,'Master List'!$B$11:$D$19,3,FALSE)</f>
        <v>#N/A</v>
      </c>
      <c r="H1546" t="e">
        <f t="shared" si="23"/>
        <v>#N/A</v>
      </c>
      <c r="I1546" t="e">
        <f>IF(VLOOKUP('Reported Performance Table'!D1546,'Master List'!$B$45:$D$143,3,FALSE)="","No",VLOOKUP('Reported Performance Table'!D1546,'Master List'!$B$45:$D$143,3,FALSE))</f>
        <v>#N/A</v>
      </c>
      <c r="J1546" s="169" t="str">
        <f>IF('Reported Performance Table'!D1546="","",
  IF('Reported Performance Table'!E1546="Yes",
   IF('Reported Performance Table'!F1546="Premium","Premium_LUNA_CCT","LUNA_CCT"),
   IF('Reported Performance Table'!B1546="Outdoor Luminaires",
    IF(OR('Reported Performance Table'!D1546="Fuel Pump Canopy Luminaires",'Reported Performance Table'!D1546="Sports Lighting"),
     IF('Reported Performance Table'!F1546="Premium","Premium_Sports_and_Fuel_Pump_CCT", "Sports_and_Fuel_Pump_CCT"),
     IF('Reported Performance Table'!F1546="Premium","Premium_Outdoor_CCT","Outdoor_CCT")),
    IF('Reported Performance Table'!F1546="Premium","Premium_CCT","Reported_CCT"))))</f>
        <v/>
      </c>
      <c r="K1546" t="str">
        <f>IF('Reported Performance Table'!D1546="","",IF(J1546="LUNA_CCT",VLOOKUP('Reported Performance Table'!D1546,'Master List'!$B$45:$E$143,4,FALSE),"Reported_BUG"))</f>
        <v/>
      </c>
      <c r="L1546" t="str">
        <f>IF('Reported Performance Table'!D1546="","",IF(AND('Reported Performance Table'!$E1546="Yes",OR('Reported Performance Table'!$D1546='Master List'!$B$45,'Reported Performance Table'!$D1546='Master List'!$B$46,'Reported Performance Table'!$D1546='Master List'!$B$47,'Reported Performance Table'!$D1546='Master List'!$B$49,'Reported Performance Table'!$D1546='Master List'!$B$51,'Reported Performance Table'!$D1546='Master List'!$B$115,'Reported Performance Table'!$D1546='Master List'!$B$118,'Reported Performance Table'!$D1546='Master List'!$B$142)),"LUNA_Dimming","Dimming_Capability_and_Range"))</f>
        <v/>
      </c>
    </row>
    <row r="1547" spans="1:12" x14ac:dyDescent="0.3">
      <c r="A1547" s="49">
        <v>1554</v>
      </c>
      <c r="B1547" s="50"/>
      <c r="D1547" s="21" t="e">
        <f>VLOOKUP('Reported Performance Table'!C1547,'Master List'!$B$22:$C$41,2,FALSE)</f>
        <v>#N/A</v>
      </c>
      <c r="E1547" t="e">
        <f>VLOOKUP('Reported Performance Table'!D1547,'Master List'!$B$45:$C$143,2,FALSE)</f>
        <v>#N/A</v>
      </c>
      <c r="F1547" t="e">
        <f>VLOOKUP('Reported Performance Table'!C1547,'Master List'!$B$22:$D$42,3,FALSE)</f>
        <v>#N/A</v>
      </c>
      <c r="G1547" s="94" t="e">
        <f>VLOOKUP('Reported Performance Table'!B1547,'Master List'!$B$11:$D$19,3,FALSE)</f>
        <v>#N/A</v>
      </c>
      <c r="H1547" t="e">
        <f t="shared" ref="H1547:H1610" si="24">CONCATENATE(F1547,G1547)</f>
        <v>#N/A</v>
      </c>
      <c r="I1547" t="e">
        <f>IF(VLOOKUP('Reported Performance Table'!D1547,'Master List'!$B$45:$D$143,3,FALSE)="","No",VLOOKUP('Reported Performance Table'!D1547,'Master List'!$B$45:$D$143,3,FALSE))</f>
        <v>#N/A</v>
      </c>
      <c r="J1547" s="169" t="str">
        <f>IF('Reported Performance Table'!D1547="","",
  IF('Reported Performance Table'!E1547="Yes",
   IF('Reported Performance Table'!F1547="Premium","Premium_LUNA_CCT","LUNA_CCT"),
   IF('Reported Performance Table'!B1547="Outdoor Luminaires",
    IF(OR('Reported Performance Table'!D1547="Fuel Pump Canopy Luminaires",'Reported Performance Table'!D1547="Sports Lighting"),
     IF('Reported Performance Table'!F1547="Premium","Premium_Sports_and_Fuel_Pump_CCT", "Sports_and_Fuel_Pump_CCT"),
     IF('Reported Performance Table'!F1547="Premium","Premium_Outdoor_CCT","Outdoor_CCT")),
    IF('Reported Performance Table'!F1547="Premium","Premium_CCT","Reported_CCT"))))</f>
        <v/>
      </c>
      <c r="K1547" t="str">
        <f>IF('Reported Performance Table'!D1547="","",IF(J1547="LUNA_CCT",VLOOKUP('Reported Performance Table'!D1547,'Master List'!$B$45:$E$143,4,FALSE),"Reported_BUG"))</f>
        <v/>
      </c>
      <c r="L1547" t="str">
        <f>IF('Reported Performance Table'!D1547="","",IF(AND('Reported Performance Table'!$E1547="Yes",OR('Reported Performance Table'!$D1547='Master List'!$B$45,'Reported Performance Table'!$D1547='Master List'!$B$46,'Reported Performance Table'!$D1547='Master List'!$B$47,'Reported Performance Table'!$D1547='Master List'!$B$49,'Reported Performance Table'!$D1547='Master List'!$B$51,'Reported Performance Table'!$D1547='Master List'!$B$115,'Reported Performance Table'!$D1547='Master List'!$B$118,'Reported Performance Table'!$D1547='Master List'!$B$142)),"LUNA_Dimming","Dimming_Capability_and_Range"))</f>
        <v/>
      </c>
    </row>
    <row r="1548" spans="1:12" x14ac:dyDescent="0.3">
      <c r="A1548" s="49">
        <v>1555</v>
      </c>
      <c r="B1548" s="50"/>
      <c r="D1548" s="21" t="e">
        <f>VLOOKUP('Reported Performance Table'!C1548,'Master List'!$B$22:$C$41,2,FALSE)</f>
        <v>#N/A</v>
      </c>
      <c r="E1548" t="e">
        <f>VLOOKUP('Reported Performance Table'!D1548,'Master List'!$B$45:$C$143,2,FALSE)</f>
        <v>#N/A</v>
      </c>
      <c r="F1548" t="e">
        <f>VLOOKUP('Reported Performance Table'!C1548,'Master List'!$B$22:$D$42,3,FALSE)</f>
        <v>#N/A</v>
      </c>
      <c r="G1548" s="94" t="e">
        <f>VLOOKUP('Reported Performance Table'!B1548,'Master List'!$B$11:$D$19,3,FALSE)</f>
        <v>#N/A</v>
      </c>
      <c r="H1548" t="e">
        <f t="shared" si="24"/>
        <v>#N/A</v>
      </c>
      <c r="I1548" t="e">
        <f>IF(VLOOKUP('Reported Performance Table'!D1548,'Master List'!$B$45:$D$143,3,FALSE)="","No",VLOOKUP('Reported Performance Table'!D1548,'Master List'!$B$45:$D$143,3,FALSE))</f>
        <v>#N/A</v>
      </c>
      <c r="J1548" s="169" t="str">
        <f>IF('Reported Performance Table'!D1548="","",
  IF('Reported Performance Table'!E1548="Yes",
   IF('Reported Performance Table'!F1548="Premium","Premium_LUNA_CCT","LUNA_CCT"),
   IF('Reported Performance Table'!B1548="Outdoor Luminaires",
    IF(OR('Reported Performance Table'!D1548="Fuel Pump Canopy Luminaires",'Reported Performance Table'!D1548="Sports Lighting"),
     IF('Reported Performance Table'!F1548="Premium","Premium_Sports_and_Fuel_Pump_CCT", "Sports_and_Fuel_Pump_CCT"),
     IF('Reported Performance Table'!F1548="Premium","Premium_Outdoor_CCT","Outdoor_CCT")),
    IF('Reported Performance Table'!F1548="Premium","Premium_CCT","Reported_CCT"))))</f>
        <v/>
      </c>
      <c r="K1548" t="str">
        <f>IF('Reported Performance Table'!D1548="","",IF(J1548="LUNA_CCT",VLOOKUP('Reported Performance Table'!D1548,'Master List'!$B$45:$E$143,4,FALSE),"Reported_BUG"))</f>
        <v/>
      </c>
      <c r="L1548" t="str">
        <f>IF('Reported Performance Table'!D1548="","",IF(AND('Reported Performance Table'!$E1548="Yes",OR('Reported Performance Table'!$D1548='Master List'!$B$45,'Reported Performance Table'!$D1548='Master List'!$B$46,'Reported Performance Table'!$D1548='Master List'!$B$47,'Reported Performance Table'!$D1548='Master List'!$B$49,'Reported Performance Table'!$D1548='Master List'!$B$51,'Reported Performance Table'!$D1548='Master List'!$B$115,'Reported Performance Table'!$D1548='Master List'!$B$118,'Reported Performance Table'!$D1548='Master List'!$B$142)),"LUNA_Dimming","Dimming_Capability_and_Range"))</f>
        <v/>
      </c>
    </row>
    <row r="1549" spans="1:12" x14ac:dyDescent="0.3">
      <c r="A1549" s="49">
        <v>1556</v>
      </c>
      <c r="B1549" s="50"/>
      <c r="D1549" s="21" t="e">
        <f>VLOOKUP('Reported Performance Table'!C1549,'Master List'!$B$22:$C$41,2,FALSE)</f>
        <v>#N/A</v>
      </c>
      <c r="E1549" t="e">
        <f>VLOOKUP('Reported Performance Table'!D1549,'Master List'!$B$45:$C$143,2,FALSE)</f>
        <v>#N/A</v>
      </c>
      <c r="F1549" t="e">
        <f>VLOOKUP('Reported Performance Table'!C1549,'Master List'!$B$22:$D$42,3,FALSE)</f>
        <v>#N/A</v>
      </c>
      <c r="G1549" s="94" t="e">
        <f>VLOOKUP('Reported Performance Table'!B1549,'Master List'!$B$11:$D$19,3,FALSE)</f>
        <v>#N/A</v>
      </c>
      <c r="H1549" t="e">
        <f t="shared" si="24"/>
        <v>#N/A</v>
      </c>
      <c r="I1549" t="e">
        <f>IF(VLOOKUP('Reported Performance Table'!D1549,'Master List'!$B$45:$D$143,3,FALSE)="","No",VLOOKUP('Reported Performance Table'!D1549,'Master List'!$B$45:$D$143,3,FALSE))</f>
        <v>#N/A</v>
      </c>
      <c r="J1549" s="169" t="str">
        <f>IF('Reported Performance Table'!D1549="","",
  IF('Reported Performance Table'!E1549="Yes",
   IF('Reported Performance Table'!F1549="Premium","Premium_LUNA_CCT","LUNA_CCT"),
   IF('Reported Performance Table'!B1549="Outdoor Luminaires",
    IF(OR('Reported Performance Table'!D1549="Fuel Pump Canopy Luminaires",'Reported Performance Table'!D1549="Sports Lighting"),
     IF('Reported Performance Table'!F1549="Premium","Premium_Sports_and_Fuel_Pump_CCT", "Sports_and_Fuel_Pump_CCT"),
     IF('Reported Performance Table'!F1549="Premium","Premium_Outdoor_CCT","Outdoor_CCT")),
    IF('Reported Performance Table'!F1549="Premium","Premium_CCT","Reported_CCT"))))</f>
        <v/>
      </c>
      <c r="K1549" t="str">
        <f>IF('Reported Performance Table'!D1549="","",IF(J1549="LUNA_CCT",VLOOKUP('Reported Performance Table'!D1549,'Master List'!$B$45:$E$143,4,FALSE),"Reported_BUG"))</f>
        <v/>
      </c>
      <c r="L1549" t="str">
        <f>IF('Reported Performance Table'!D1549="","",IF(AND('Reported Performance Table'!$E1549="Yes",OR('Reported Performance Table'!$D1549='Master List'!$B$45,'Reported Performance Table'!$D1549='Master List'!$B$46,'Reported Performance Table'!$D1549='Master List'!$B$47,'Reported Performance Table'!$D1549='Master List'!$B$49,'Reported Performance Table'!$D1549='Master List'!$B$51,'Reported Performance Table'!$D1549='Master List'!$B$115,'Reported Performance Table'!$D1549='Master List'!$B$118,'Reported Performance Table'!$D1549='Master List'!$B$142)),"LUNA_Dimming","Dimming_Capability_and_Range"))</f>
        <v/>
      </c>
    </row>
    <row r="1550" spans="1:12" x14ac:dyDescent="0.3">
      <c r="A1550" s="49">
        <v>1557</v>
      </c>
      <c r="B1550" s="50"/>
      <c r="D1550" s="21" t="e">
        <f>VLOOKUP('Reported Performance Table'!C1550,'Master List'!$B$22:$C$41,2,FALSE)</f>
        <v>#N/A</v>
      </c>
      <c r="E1550" t="e">
        <f>VLOOKUP('Reported Performance Table'!D1550,'Master List'!$B$45:$C$143,2,FALSE)</f>
        <v>#N/A</v>
      </c>
      <c r="F1550" t="e">
        <f>VLOOKUP('Reported Performance Table'!C1550,'Master List'!$B$22:$D$42,3,FALSE)</f>
        <v>#N/A</v>
      </c>
      <c r="G1550" s="94" t="e">
        <f>VLOOKUP('Reported Performance Table'!B1550,'Master List'!$B$11:$D$19,3,FALSE)</f>
        <v>#N/A</v>
      </c>
      <c r="H1550" t="e">
        <f t="shared" si="24"/>
        <v>#N/A</v>
      </c>
      <c r="I1550" t="e">
        <f>IF(VLOOKUP('Reported Performance Table'!D1550,'Master List'!$B$45:$D$143,3,FALSE)="","No",VLOOKUP('Reported Performance Table'!D1550,'Master List'!$B$45:$D$143,3,FALSE))</f>
        <v>#N/A</v>
      </c>
      <c r="J1550" s="169" t="str">
        <f>IF('Reported Performance Table'!D1550="","",
  IF('Reported Performance Table'!E1550="Yes",
   IF('Reported Performance Table'!F1550="Premium","Premium_LUNA_CCT","LUNA_CCT"),
   IF('Reported Performance Table'!B1550="Outdoor Luminaires",
    IF(OR('Reported Performance Table'!D1550="Fuel Pump Canopy Luminaires",'Reported Performance Table'!D1550="Sports Lighting"),
     IF('Reported Performance Table'!F1550="Premium","Premium_Sports_and_Fuel_Pump_CCT", "Sports_and_Fuel_Pump_CCT"),
     IF('Reported Performance Table'!F1550="Premium","Premium_Outdoor_CCT","Outdoor_CCT")),
    IF('Reported Performance Table'!F1550="Premium","Premium_CCT","Reported_CCT"))))</f>
        <v/>
      </c>
      <c r="K1550" t="str">
        <f>IF('Reported Performance Table'!D1550="","",IF(J1550="LUNA_CCT",VLOOKUP('Reported Performance Table'!D1550,'Master List'!$B$45:$E$143,4,FALSE),"Reported_BUG"))</f>
        <v/>
      </c>
      <c r="L1550" t="str">
        <f>IF('Reported Performance Table'!D1550="","",IF(AND('Reported Performance Table'!$E1550="Yes",OR('Reported Performance Table'!$D1550='Master List'!$B$45,'Reported Performance Table'!$D1550='Master List'!$B$46,'Reported Performance Table'!$D1550='Master List'!$B$47,'Reported Performance Table'!$D1550='Master List'!$B$49,'Reported Performance Table'!$D1550='Master List'!$B$51,'Reported Performance Table'!$D1550='Master List'!$B$115,'Reported Performance Table'!$D1550='Master List'!$B$118,'Reported Performance Table'!$D1550='Master List'!$B$142)),"LUNA_Dimming","Dimming_Capability_and_Range"))</f>
        <v/>
      </c>
    </row>
    <row r="1551" spans="1:12" x14ac:dyDescent="0.3">
      <c r="A1551" s="49">
        <v>1558</v>
      </c>
      <c r="B1551" s="50"/>
      <c r="D1551" s="21" t="e">
        <f>VLOOKUP('Reported Performance Table'!C1551,'Master List'!$B$22:$C$41,2,FALSE)</f>
        <v>#N/A</v>
      </c>
      <c r="E1551" t="e">
        <f>VLOOKUP('Reported Performance Table'!D1551,'Master List'!$B$45:$C$143,2,FALSE)</f>
        <v>#N/A</v>
      </c>
      <c r="F1551" t="e">
        <f>VLOOKUP('Reported Performance Table'!C1551,'Master List'!$B$22:$D$42,3,FALSE)</f>
        <v>#N/A</v>
      </c>
      <c r="G1551" s="94" t="e">
        <f>VLOOKUP('Reported Performance Table'!B1551,'Master List'!$B$11:$D$19,3,FALSE)</f>
        <v>#N/A</v>
      </c>
      <c r="H1551" t="e">
        <f t="shared" si="24"/>
        <v>#N/A</v>
      </c>
      <c r="I1551" t="e">
        <f>IF(VLOOKUP('Reported Performance Table'!D1551,'Master List'!$B$45:$D$143,3,FALSE)="","No",VLOOKUP('Reported Performance Table'!D1551,'Master List'!$B$45:$D$143,3,FALSE))</f>
        <v>#N/A</v>
      </c>
      <c r="J1551" s="169" t="str">
        <f>IF('Reported Performance Table'!D1551="","",
  IF('Reported Performance Table'!E1551="Yes",
   IF('Reported Performance Table'!F1551="Premium","Premium_LUNA_CCT","LUNA_CCT"),
   IF('Reported Performance Table'!B1551="Outdoor Luminaires",
    IF(OR('Reported Performance Table'!D1551="Fuel Pump Canopy Luminaires",'Reported Performance Table'!D1551="Sports Lighting"),
     IF('Reported Performance Table'!F1551="Premium","Premium_Sports_and_Fuel_Pump_CCT", "Sports_and_Fuel_Pump_CCT"),
     IF('Reported Performance Table'!F1551="Premium","Premium_Outdoor_CCT","Outdoor_CCT")),
    IF('Reported Performance Table'!F1551="Premium","Premium_CCT","Reported_CCT"))))</f>
        <v/>
      </c>
      <c r="K1551" t="str">
        <f>IF('Reported Performance Table'!D1551="","",IF(J1551="LUNA_CCT",VLOOKUP('Reported Performance Table'!D1551,'Master List'!$B$45:$E$143,4,FALSE),"Reported_BUG"))</f>
        <v/>
      </c>
      <c r="L1551" t="str">
        <f>IF('Reported Performance Table'!D1551="","",IF(AND('Reported Performance Table'!$E1551="Yes",OR('Reported Performance Table'!$D1551='Master List'!$B$45,'Reported Performance Table'!$D1551='Master List'!$B$46,'Reported Performance Table'!$D1551='Master List'!$B$47,'Reported Performance Table'!$D1551='Master List'!$B$49,'Reported Performance Table'!$D1551='Master List'!$B$51,'Reported Performance Table'!$D1551='Master List'!$B$115,'Reported Performance Table'!$D1551='Master List'!$B$118,'Reported Performance Table'!$D1551='Master List'!$B$142)),"LUNA_Dimming","Dimming_Capability_and_Range"))</f>
        <v/>
      </c>
    </row>
    <row r="1552" spans="1:12" x14ac:dyDescent="0.3">
      <c r="A1552" s="49">
        <v>1559</v>
      </c>
      <c r="B1552" s="50"/>
      <c r="D1552" s="21" t="e">
        <f>VLOOKUP('Reported Performance Table'!C1552,'Master List'!$B$22:$C$41,2,FALSE)</f>
        <v>#N/A</v>
      </c>
      <c r="E1552" t="e">
        <f>VLOOKUP('Reported Performance Table'!D1552,'Master List'!$B$45:$C$143,2,FALSE)</f>
        <v>#N/A</v>
      </c>
      <c r="F1552" t="e">
        <f>VLOOKUP('Reported Performance Table'!C1552,'Master List'!$B$22:$D$42,3,FALSE)</f>
        <v>#N/A</v>
      </c>
      <c r="G1552" s="94" t="e">
        <f>VLOOKUP('Reported Performance Table'!B1552,'Master List'!$B$11:$D$19,3,FALSE)</f>
        <v>#N/A</v>
      </c>
      <c r="H1552" t="e">
        <f t="shared" si="24"/>
        <v>#N/A</v>
      </c>
      <c r="I1552" t="e">
        <f>IF(VLOOKUP('Reported Performance Table'!D1552,'Master List'!$B$45:$D$143,3,FALSE)="","No",VLOOKUP('Reported Performance Table'!D1552,'Master List'!$B$45:$D$143,3,FALSE))</f>
        <v>#N/A</v>
      </c>
      <c r="J1552" s="169" t="str">
        <f>IF('Reported Performance Table'!D1552="","",
  IF('Reported Performance Table'!E1552="Yes",
   IF('Reported Performance Table'!F1552="Premium","Premium_LUNA_CCT","LUNA_CCT"),
   IF('Reported Performance Table'!B1552="Outdoor Luminaires",
    IF(OR('Reported Performance Table'!D1552="Fuel Pump Canopy Luminaires",'Reported Performance Table'!D1552="Sports Lighting"),
     IF('Reported Performance Table'!F1552="Premium","Premium_Sports_and_Fuel_Pump_CCT", "Sports_and_Fuel_Pump_CCT"),
     IF('Reported Performance Table'!F1552="Premium","Premium_Outdoor_CCT","Outdoor_CCT")),
    IF('Reported Performance Table'!F1552="Premium","Premium_CCT","Reported_CCT"))))</f>
        <v/>
      </c>
      <c r="K1552" t="str">
        <f>IF('Reported Performance Table'!D1552="","",IF(J1552="LUNA_CCT",VLOOKUP('Reported Performance Table'!D1552,'Master List'!$B$45:$E$143,4,FALSE),"Reported_BUG"))</f>
        <v/>
      </c>
      <c r="L1552" t="str">
        <f>IF('Reported Performance Table'!D1552="","",IF(AND('Reported Performance Table'!$E1552="Yes",OR('Reported Performance Table'!$D1552='Master List'!$B$45,'Reported Performance Table'!$D1552='Master List'!$B$46,'Reported Performance Table'!$D1552='Master List'!$B$47,'Reported Performance Table'!$D1552='Master List'!$B$49,'Reported Performance Table'!$D1552='Master List'!$B$51,'Reported Performance Table'!$D1552='Master List'!$B$115,'Reported Performance Table'!$D1552='Master List'!$B$118,'Reported Performance Table'!$D1552='Master List'!$B$142)),"LUNA_Dimming","Dimming_Capability_and_Range"))</f>
        <v/>
      </c>
    </row>
    <row r="1553" spans="1:12" x14ac:dyDescent="0.3">
      <c r="A1553" s="49">
        <v>1560</v>
      </c>
      <c r="B1553" s="50"/>
      <c r="D1553" s="21" t="e">
        <f>VLOOKUP('Reported Performance Table'!C1553,'Master List'!$B$22:$C$41,2,FALSE)</f>
        <v>#N/A</v>
      </c>
      <c r="E1553" t="e">
        <f>VLOOKUP('Reported Performance Table'!D1553,'Master List'!$B$45:$C$143,2,FALSE)</f>
        <v>#N/A</v>
      </c>
      <c r="F1553" t="e">
        <f>VLOOKUP('Reported Performance Table'!C1553,'Master List'!$B$22:$D$42,3,FALSE)</f>
        <v>#N/A</v>
      </c>
      <c r="G1553" s="94" t="e">
        <f>VLOOKUP('Reported Performance Table'!B1553,'Master List'!$B$11:$D$19,3,FALSE)</f>
        <v>#N/A</v>
      </c>
      <c r="H1553" t="e">
        <f t="shared" si="24"/>
        <v>#N/A</v>
      </c>
      <c r="I1553" t="e">
        <f>IF(VLOOKUP('Reported Performance Table'!D1553,'Master List'!$B$45:$D$143,3,FALSE)="","No",VLOOKUP('Reported Performance Table'!D1553,'Master List'!$B$45:$D$143,3,FALSE))</f>
        <v>#N/A</v>
      </c>
      <c r="J1553" s="169" t="str">
        <f>IF('Reported Performance Table'!D1553="","",
  IF('Reported Performance Table'!E1553="Yes",
   IF('Reported Performance Table'!F1553="Premium","Premium_LUNA_CCT","LUNA_CCT"),
   IF('Reported Performance Table'!B1553="Outdoor Luminaires",
    IF(OR('Reported Performance Table'!D1553="Fuel Pump Canopy Luminaires",'Reported Performance Table'!D1553="Sports Lighting"),
     IF('Reported Performance Table'!F1553="Premium","Premium_Sports_and_Fuel_Pump_CCT", "Sports_and_Fuel_Pump_CCT"),
     IF('Reported Performance Table'!F1553="Premium","Premium_Outdoor_CCT","Outdoor_CCT")),
    IF('Reported Performance Table'!F1553="Premium","Premium_CCT","Reported_CCT"))))</f>
        <v/>
      </c>
      <c r="K1553" t="str">
        <f>IF('Reported Performance Table'!D1553="","",IF(J1553="LUNA_CCT",VLOOKUP('Reported Performance Table'!D1553,'Master List'!$B$45:$E$143,4,FALSE),"Reported_BUG"))</f>
        <v/>
      </c>
      <c r="L1553" t="str">
        <f>IF('Reported Performance Table'!D1553="","",IF(AND('Reported Performance Table'!$E1553="Yes",OR('Reported Performance Table'!$D1553='Master List'!$B$45,'Reported Performance Table'!$D1553='Master List'!$B$46,'Reported Performance Table'!$D1553='Master List'!$B$47,'Reported Performance Table'!$D1553='Master List'!$B$49,'Reported Performance Table'!$D1553='Master List'!$B$51,'Reported Performance Table'!$D1553='Master List'!$B$115,'Reported Performance Table'!$D1553='Master List'!$B$118,'Reported Performance Table'!$D1553='Master List'!$B$142)),"LUNA_Dimming","Dimming_Capability_and_Range"))</f>
        <v/>
      </c>
    </row>
    <row r="1554" spans="1:12" x14ac:dyDescent="0.3">
      <c r="A1554" s="49">
        <v>1561</v>
      </c>
      <c r="B1554" s="50"/>
      <c r="D1554" s="21" t="e">
        <f>VLOOKUP('Reported Performance Table'!C1554,'Master List'!$B$22:$C$41,2,FALSE)</f>
        <v>#N/A</v>
      </c>
      <c r="E1554" t="e">
        <f>VLOOKUP('Reported Performance Table'!D1554,'Master List'!$B$45:$C$143,2,FALSE)</f>
        <v>#N/A</v>
      </c>
      <c r="F1554" t="e">
        <f>VLOOKUP('Reported Performance Table'!C1554,'Master List'!$B$22:$D$42,3,FALSE)</f>
        <v>#N/A</v>
      </c>
      <c r="G1554" s="94" t="e">
        <f>VLOOKUP('Reported Performance Table'!B1554,'Master List'!$B$11:$D$19,3,FALSE)</f>
        <v>#N/A</v>
      </c>
      <c r="H1554" t="e">
        <f t="shared" si="24"/>
        <v>#N/A</v>
      </c>
      <c r="I1554" t="e">
        <f>IF(VLOOKUP('Reported Performance Table'!D1554,'Master List'!$B$45:$D$143,3,FALSE)="","No",VLOOKUP('Reported Performance Table'!D1554,'Master List'!$B$45:$D$143,3,FALSE))</f>
        <v>#N/A</v>
      </c>
      <c r="J1554" s="169" t="str">
        <f>IF('Reported Performance Table'!D1554="","",
  IF('Reported Performance Table'!E1554="Yes",
   IF('Reported Performance Table'!F1554="Premium","Premium_LUNA_CCT","LUNA_CCT"),
   IF('Reported Performance Table'!B1554="Outdoor Luminaires",
    IF(OR('Reported Performance Table'!D1554="Fuel Pump Canopy Luminaires",'Reported Performance Table'!D1554="Sports Lighting"),
     IF('Reported Performance Table'!F1554="Premium","Premium_Sports_and_Fuel_Pump_CCT", "Sports_and_Fuel_Pump_CCT"),
     IF('Reported Performance Table'!F1554="Premium","Premium_Outdoor_CCT","Outdoor_CCT")),
    IF('Reported Performance Table'!F1554="Premium","Premium_CCT","Reported_CCT"))))</f>
        <v/>
      </c>
      <c r="K1554" t="str">
        <f>IF('Reported Performance Table'!D1554="","",IF(J1554="LUNA_CCT",VLOOKUP('Reported Performance Table'!D1554,'Master List'!$B$45:$E$143,4,FALSE),"Reported_BUG"))</f>
        <v/>
      </c>
      <c r="L1554" t="str">
        <f>IF('Reported Performance Table'!D1554="","",IF(AND('Reported Performance Table'!$E1554="Yes",OR('Reported Performance Table'!$D1554='Master List'!$B$45,'Reported Performance Table'!$D1554='Master List'!$B$46,'Reported Performance Table'!$D1554='Master List'!$B$47,'Reported Performance Table'!$D1554='Master List'!$B$49,'Reported Performance Table'!$D1554='Master List'!$B$51,'Reported Performance Table'!$D1554='Master List'!$B$115,'Reported Performance Table'!$D1554='Master List'!$B$118,'Reported Performance Table'!$D1554='Master List'!$B$142)),"LUNA_Dimming","Dimming_Capability_and_Range"))</f>
        <v/>
      </c>
    </row>
    <row r="1555" spans="1:12" x14ac:dyDescent="0.3">
      <c r="A1555" s="49">
        <v>1562</v>
      </c>
      <c r="B1555" s="50"/>
      <c r="D1555" s="21" t="e">
        <f>VLOOKUP('Reported Performance Table'!C1555,'Master List'!$B$22:$C$41,2,FALSE)</f>
        <v>#N/A</v>
      </c>
      <c r="E1555" t="e">
        <f>VLOOKUP('Reported Performance Table'!D1555,'Master List'!$B$45:$C$143,2,FALSE)</f>
        <v>#N/A</v>
      </c>
      <c r="F1555" t="e">
        <f>VLOOKUP('Reported Performance Table'!C1555,'Master List'!$B$22:$D$42,3,FALSE)</f>
        <v>#N/A</v>
      </c>
      <c r="G1555" s="94" t="e">
        <f>VLOOKUP('Reported Performance Table'!B1555,'Master List'!$B$11:$D$19,3,FALSE)</f>
        <v>#N/A</v>
      </c>
      <c r="H1555" t="e">
        <f t="shared" si="24"/>
        <v>#N/A</v>
      </c>
      <c r="I1555" t="e">
        <f>IF(VLOOKUP('Reported Performance Table'!D1555,'Master List'!$B$45:$D$143,3,FALSE)="","No",VLOOKUP('Reported Performance Table'!D1555,'Master List'!$B$45:$D$143,3,FALSE))</f>
        <v>#N/A</v>
      </c>
      <c r="J1555" s="169" t="str">
        <f>IF('Reported Performance Table'!D1555="","",
  IF('Reported Performance Table'!E1555="Yes",
   IF('Reported Performance Table'!F1555="Premium","Premium_LUNA_CCT","LUNA_CCT"),
   IF('Reported Performance Table'!B1555="Outdoor Luminaires",
    IF(OR('Reported Performance Table'!D1555="Fuel Pump Canopy Luminaires",'Reported Performance Table'!D1555="Sports Lighting"),
     IF('Reported Performance Table'!F1555="Premium","Premium_Sports_and_Fuel_Pump_CCT", "Sports_and_Fuel_Pump_CCT"),
     IF('Reported Performance Table'!F1555="Premium","Premium_Outdoor_CCT","Outdoor_CCT")),
    IF('Reported Performance Table'!F1555="Premium","Premium_CCT","Reported_CCT"))))</f>
        <v/>
      </c>
      <c r="K1555" t="str">
        <f>IF('Reported Performance Table'!D1555="","",IF(J1555="LUNA_CCT",VLOOKUP('Reported Performance Table'!D1555,'Master List'!$B$45:$E$143,4,FALSE),"Reported_BUG"))</f>
        <v/>
      </c>
      <c r="L1555" t="str">
        <f>IF('Reported Performance Table'!D1555="","",IF(AND('Reported Performance Table'!$E1555="Yes",OR('Reported Performance Table'!$D1555='Master List'!$B$45,'Reported Performance Table'!$D1555='Master List'!$B$46,'Reported Performance Table'!$D1555='Master List'!$B$47,'Reported Performance Table'!$D1555='Master List'!$B$49,'Reported Performance Table'!$D1555='Master List'!$B$51,'Reported Performance Table'!$D1555='Master List'!$B$115,'Reported Performance Table'!$D1555='Master List'!$B$118,'Reported Performance Table'!$D1555='Master List'!$B$142)),"LUNA_Dimming","Dimming_Capability_and_Range"))</f>
        <v/>
      </c>
    </row>
    <row r="1556" spans="1:12" x14ac:dyDescent="0.3">
      <c r="A1556" s="49">
        <v>1563</v>
      </c>
      <c r="B1556" s="50"/>
      <c r="D1556" s="21" t="e">
        <f>VLOOKUP('Reported Performance Table'!C1556,'Master List'!$B$22:$C$41,2,FALSE)</f>
        <v>#N/A</v>
      </c>
      <c r="E1556" t="e">
        <f>VLOOKUP('Reported Performance Table'!D1556,'Master List'!$B$45:$C$143,2,FALSE)</f>
        <v>#N/A</v>
      </c>
      <c r="F1556" t="e">
        <f>VLOOKUP('Reported Performance Table'!C1556,'Master List'!$B$22:$D$42,3,FALSE)</f>
        <v>#N/A</v>
      </c>
      <c r="G1556" s="94" t="e">
        <f>VLOOKUP('Reported Performance Table'!B1556,'Master List'!$B$11:$D$19,3,FALSE)</f>
        <v>#N/A</v>
      </c>
      <c r="H1556" t="e">
        <f t="shared" si="24"/>
        <v>#N/A</v>
      </c>
      <c r="I1556" t="e">
        <f>IF(VLOOKUP('Reported Performance Table'!D1556,'Master List'!$B$45:$D$143,3,FALSE)="","No",VLOOKUP('Reported Performance Table'!D1556,'Master List'!$B$45:$D$143,3,FALSE))</f>
        <v>#N/A</v>
      </c>
      <c r="J1556" s="169" t="str">
        <f>IF('Reported Performance Table'!D1556="","",
  IF('Reported Performance Table'!E1556="Yes",
   IF('Reported Performance Table'!F1556="Premium","Premium_LUNA_CCT","LUNA_CCT"),
   IF('Reported Performance Table'!B1556="Outdoor Luminaires",
    IF(OR('Reported Performance Table'!D1556="Fuel Pump Canopy Luminaires",'Reported Performance Table'!D1556="Sports Lighting"),
     IF('Reported Performance Table'!F1556="Premium","Premium_Sports_and_Fuel_Pump_CCT", "Sports_and_Fuel_Pump_CCT"),
     IF('Reported Performance Table'!F1556="Premium","Premium_Outdoor_CCT","Outdoor_CCT")),
    IF('Reported Performance Table'!F1556="Premium","Premium_CCT","Reported_CCT"))))</f>
        <v/>
      </c>
      <c r="K1556" t="str">
        <f>IF('Reported Performance Table'!D1556="","",IF(J1556="LUNA_CCT",VLOOKUP('Reported Performance Table'!D1556,'Master List'!$B$45:$E$143,4,FALSE),"Reported_BUG"))</f>
        <v/>
      </c>
      <c r="L1556" t="str">
        <f>IF('Reported Performance Table'!D1556="","",IF(AND('Reported Performance Table'!$E1556="Yes",OR('Reported Performance Table'!$D1556='Master List'!$B$45,'Reported Performance Table'!$D1556='Master List'!$B$46,'Reported Performance Table'!$D1556='Master List'!$B$47,'Reported Performance Table'!$D1556='Master List'!$B$49,'Reported Performance Table'!$D1556='Master List'!$B$51,'Reported Performance Table'!$D1556='Master List'!$B$115,'Reported Performance Table'!$D1556='Master List'!$B$118,'Reported Performance Table'!$D1556='Master List'!$B$142)),"LUNA_Dimming","Dimming_Capability_and_Range"))</f>
        <v/>
      </c>
    </row>
    <row r="1557" spans="1:12" x14ac:dyDescent="0.3">
      <c r="A1557" s="49">
        <v>1564</v>
      </c>
      <c r="B1557" s="50"/>
      <c r="D1557" s="21" t="e">
        <f>VLOOKUP('Reported Performance Table'!C1557,'Master List'!$B$22:$C$41,2,FALSE)</f>
        <v>#N/A</v>
      </c>
      <c r="E1557" t="e">
        <f>VLOOKUP('Reported Performance Table'!D1557,'Master List'!$B$45:$C$143,2,FALSE)</f>
        <v>#N/A</v>
      </c>
      <c r="F1557" t="e">
        <f>VLOOKUP('Reported Performance Table'!C1557,'Master List'!$B$22:$D$42,3,FALSE)</f>
        <v>#N/A</v>
      </c>
      <c r="G1557" s="94" t="e">
        <f>VLOOKUP('Reported Performance Table'!B1557,'Master List'!$B$11:$D$19,3,FALSE)</f>
        <v>#N/A</v>
      </c>
      <c r="H1557" t="e">
        <f t="shared" si="24"/>
        <v>#N/A</v>
      </c>
      <c r="I1557" t="e">
        <f>IF(VLOOKUP('Reported Performance Table'!D1557,'Master List'!$B$45:$D$143,3,FALSE)="","No",VLOOKUP('Reported Performance Table'!D1557,'Master List'!$B$45:$D$143,3,FALSE))</f>
        <v>#N/A</v>
      </c>
      <c r="J1557" s="169" t="str">
        <f>IF('Reported Performance Table'!D1557="","",
  IF('Reported Performance Table'!E1557="Yes",
   IF('Reported Performance Table'!F1557="Premium","Premium_LUNA_CCT","LUNA_CCT"),
   IF('Reported Performance Table'!B1557="Outdoor Luminaires",
    IF(OR('Reported Performance Table'!D1557="Fuel Pump Canopy Luminaires",'Reported Performance Table'!D1557="Sports Lighting"),
     IF('Reported Performance Table'!F1557="Premium","Premium_Sports_and_Fuel_Pump_CCT", "Sports_and_Fuel_Pump_CCT"),
     IF('Reported Performance Table'!F1557="Premium","Premium_Outdoor_CCT","Outdoor_CCT")),
    IF('Reported Performance Table'!F1557="Premium","Premium_CCT","Reported_CCT"))))</f>
        <v/>
      </c>
      <c r="K1557" t="str">
        <f>IF('Reported Performance Table'!D1557="","",IF(J1557="LUNA_CCT",VLOOKUP('Reported Performance Table'!D1557,'Master List'!$B$45:$E$143,4,FALSE),"Reported_BUG"))</f>
        <v/>
      </c>
      <c r="L1557" t="str">
        <f>IF('Reported Performance Table'!D1557="","",IF(AND('Reported Performance Table'!$E1557="Yes",OR('Reported Performance Table'!$D1557='Master List'!$B$45,'Reported Performance Table'!$D1557='Master List'!$B$46,'Reported Performance Table'!$D1557='Master List'!$B$47,'Reported Performance Table'!$D1557='Master List'!$B$49,'Reported Performance Table'!$D1557='Master List'!$B$51,'Reported Performance Table'!$D1557='Master List'!$B$115,'Reported Performance Table'!$D1557='Master List'!$B$118,'Reported Performance Table'!$D1557='Master List'!$B$142)),"LUNA_Dimming","Dimming_Capability_and_Range"))</f>
        <v/>
      </c>
    </row>
    <row r="1558" spans="1:12" x14ac:dyDescent="0.3">
      <c r="A1558" s="49">
        <v>1565</v>
      </c>
      <c r="B1558" s="50"/>
      <c r="D1558" s="21" t="e">
        <f>VLOOKUP('Reported Performance Table'!C1558,'Master List'!$B$22:$C$41,2,FALSE)</f>
        <v>#N/A</v>
      </c>
      <c r="E1558" t="e">
        <f>VLOOKUP('Reported Performance Table'!D1558,'Master List'!$B$45:$C$143,2,FALSE)</f>
        <v>#N/A</v>
      </c>
      <c r="F1558" t="e">
        <f>VLOOKUP('Reported Performance Table'!C1558,'Master List'!$B$22:$D$42,3,FALSE)</f>
        <v>#N/A</v>
      </c>
      <c r="G1558" s="94" t="e">
        <f>VLOOKUP('Reported Performance Table'!B1558,'Master List'!$B$11:$D$19,3,FALSE)</f>
        <v>#N/A</v>
      </c>
      <c r="H1558" t="e">
        <f t="shared" si="24"/>
        <v>#N/A</v>
      </c>
      <c r="I1558" t="e">
        <f>IF(VLOOKUP('Reported Performance Table'!D1558,'Master List'!$B$45:$D$143,3,FALSE)="","No",VLOOKUP('Reported Performance Table'!D1558,'Master List'!$B$45:$D$143,3,FALSE))</f>
        <v>#N/A</v>
      </c>
      <c r="J1558" s="169" t="str">
        <f>IF('Reported Performance Table'!D1558="","",
  IF('Reported Performance Table'!E1558="Yes",
   IF('Reported Performance Table'!F1558="Premium","Premium_LUNA_CCT","LUNA_CCT"),
   IF('Reported Performance Table'!B1558="Outdoor Luminaires",
    IF(OR('Reported Performance Table'!D1558="Fuel Pump Canopy Luminaires",'Reported Performance Table'!D1558="Sports Lighting"),
     IF('Reported Performance Table'!F1558="Premium","Premium_Sports_and_Fuel_Pump_CCT", "Sports_and_Fuel_Pump_CCT"),
     IF('Reported Performance Table'!F1558="Premium","Premium_Outdoor_CCT","Outdoor_CCT")),
    IF('Reported Performance Table'!F1558="Premium","Premium_CCT","Reported_CCT"))))</f>
        <v/>
      </c>
      <c r="K1558" t="str">
        <f>IF('Reported Performance Table'!D1558="","",IF(J1558="LUNA_CCT",VLOOKUP('Reported Performance Table'!D1558,'Master List'!$B$45:$E$143,4,FALSE),"Reported_BUG"))</f>
        <v/>
      </c>
      <c r="L1558" t="str">
        <f>IF('Reported Performance Table'!D1558="","",IF(AND('Reported Performance Table'!$E1558="Yes",OR('Reported Performance Table'!$D1558='Master List'!$B$45,'Reported Performance Table'!$D1558='Master List'!$B$46,'Reported Performance Table'!$D1558='Master List'!$B$47,'Reported Performance Table'!$D1558='Master List'!$B$49,'Reported Performance Table'!$D1558='Master List'!$B$51,'Reported Performance Table'!$D1558='Master List'!$B$115,'Reported Performance Table'!$D1558='Master List'!$B$118,'Reported Performance Table'!$D1558='Master List'!$B$142)),"LUNA_Dimming","Dimming_Capability_and_Range"))</f>
        <v/>
      </c>
    </row>
    <row r="1559" spans="1:12" x14ac:dyDescent="0.3">
      <c r="A1559" s="49">
        <v>1566</v>
      </c>
      <c r="B1559" s="50"/>
      <c r="D1559" s="21" t="e">
        <f>VLOOKUP('Reported Performance Table'!C1559,'Master List'!$B$22:$C$41,2,FALSE)</f>
        <v>#N/A</v>
      </c>
      <c r="E1559" t="e">
        <f>VLOOKUP('Reported Performance Table'!D1559,'Master List'!$B$45:$C$143,2,FALSE)</f>
        <v>#N/A</v>
      </c>
      <c r="F1559" t="e">
        <f>VLOOKUP('Reported Performance Table'!C1559,'Master List'!$B$22:$D$42,3,FALSE)</f>
        <v>#N/A</v>
      </c>
      <c r="G1559" s="94" t="e">
        <f>VLOOKUP('Reported Performance Table'!B1559,'Master List'!$B$11:$D$19,3,FALSE)</f>
        <v>#N/A</v>
      </c>
      <c r="H1559" t="e">
        <f t="shared" si="24"/>
        <v>#N/A</v>
      </c>
      <c r="I1559" t="e">
        <f>IF(VLOOKUP('Reported Performance Table'!D1559,'Master List'!$B$45:$D$143,3,FALSE)="","No",VLOOKUP('Reported Performance Table'!D1559,'Master List'!$B$45:$D$143,3,FALSE))</f>
        <v>#N/A</v>
      </c>
      <c r="J1559" s="169" t="str">
        <f>IF('Reported Performance Table'!D1559="","",
  IF('Reported Performance Table'!E1559="Yes",
   IF('Reported Performance Table'!F1559="Premium","Premium_LUNA_CCT","LUNA_CCT"),
   IF('Reported Performance Table'!B1559="Outdoor Luminaires",
    IF(OR('Reported Performance Table'!D1559="Fuel Pump Canopy Luminaires",'Reported Performance Table'!D1559="Sports Lighting"),
     IF('Reported Performance Table'!F1559="Premium","Premium_Sports_and_Fuel_Pump_CCT", "Sports_and_Fuel_Pump_CCT"),
     IF('Reported Performance Table'!F1559="Premium","Premium_Outdoor_CCT","Outdoor_CCT")),
    IF('Reported Performance Table'!F1559="Premium","Premium_CCT","Reported_CCT"))))</f>
        <v/>
      </c>
      <c r="K1559" t="str">
        <f>IF('Reported Performance Table'!D1559="","",IF(J1559="LUNA_CCT",VLOOKUP('Reported Performance Table'!D1559,'Master List'!$B$45:$E$143,4,FALSE),"Reported_BUG"))</f>
        <v/>
      </c>
      <c r="L1559" t="str">
        <f>IF('Reported Performance Table'!D1559="","",IF(AND('Reported Performance Table'!$E1559="Yes",OR('Reported Performance Table'!$D1559='Master List'!$B$45,'Reported Performance Table'!$D1559='Master List'!$B$46,'Reported Performance Table'!$D1559='Master List'!$B$47,'Reported Performance Table'!$D1559='Master List'!$B$49,'Reported Performance Table'!$D1559='Master List'!$B$51,'Reported Performance Table'!$D1559='Master List'!$B$115,'Reported Performance Table'!$D1559='Master List'!$B$118,'Reported Performance Table'!$D1559='Master List'!$B$142)),"LUNA_Dimming","Dimming_Capability_and_Range"))</f>
        <v/>
      </c>
    </row>
    <row r="1560" spans="1:12" x14ac:dyDescent="0.3">
      <c r="A1560" s="49">
        <v>1567</v>
      </c>
      <c r="B1560" s="50"/>
      <c r="D1560" s="21" t="e">
        <f>VLOOKUP('Reported Performance Table'!C1560,'Master List'!$B$22:$C$41,2,FALSE)</f>
        <v>#N/A</v>
      </c>
      <c r="E1560" t="e">
        <f>VLOOKUP('Reported Performance Table'!D1560,'Master List'!$B$45:$C$143,2,FALSE)</f>
        <v>#N/A</v>
      </c>
      <c r="F1560" t="e">
        <f>VLOOKUP('Reported Performance Table'!C1560,'Master List'!$B$22:$D$42,3,FALSE)</f>
        <v>#N/A</v>
      </c>
      <c r="G1560" s="94" t="e">
        <f>VLOOKUP('Reported Performance Table'!B1560,'Master List'!$B$11:$D$19,3,FALSE)</f>
        <v>#N/A</v>
      </c>
      <c r="H1560" t="e">
        <f t="shared" si="24"/>
        <v>#N/A</v>
      </c>
      <c r="I1560" t="e">
        <f>IF(VLOOKUP('Reported Performance Table'!D1560,'Master List'!$B$45:$D$143,3,FALSE)="","No",VLOOKUP('Reported Performance Table'!D1560,'Master List'!$B$45:$D$143,3,FALSE))</f>
        <v>#N/A</v>
      </c>
      <c r="J1560" s="169" t="str">
        <f>IF('Reported Performance Table'!D1560="","",
  IF('Reported Performance Table'!E1560="Yes",
   IF('Reported Performance Table'!F1560="Premium","Premium_LUNA_CCT","LUNA_CCT"),
   IF('Reported Performance Table'!B1560="Outdoor Luminaires",
    IF(OR('Reported Performance Table'!D1560="Fuel Pump Canopy Luminaires",'Reported Performance Table'!D1560="Sports Lighting"),
     IF('Reported Performance Table'!F1560="Premium","Premium_Sports_and_Fuel_Pump_CCT", "Sports_and_Fuel_Pump_CCT"),
     IF('Reported Performance Table'!F1560="Premium","Premium_Outdoor_CCT","Outdoor_CCT")),
    IF('Reported Performance Table'!F1560="Premium","Premium_CCT","Reported_CCT"))))</f>
        <v/>
      </c>
      <c r="K1560" t="str">
        <f>IF('Reported Performance Table'!D1560="","",IF(J1560="LUNA_CCT",VLOOKUP('Reported Performance Table'!D1560,'Master List'!$B$45:$E$143,4,FALSE),"Reported_BUG"))</f>
        <v/>
      </c>
      <c r="L1560" t="str">
        <f>IF('Reported Performance Table'!D1560="","",IF(AND('Reported Performance Table'!$E1560="Yes",OR('Reported Performance Table'!$D1560='Master List'!$B$45,'Reported Performance Table'!$D1560='Master List'!$B$46,'Reported Performance Table'!$D1560='Master List'!$B$47,'Reported Performance Table'!$D1560='Master List'!$B$49,'Reported Performance Table'!$D1560='Master List'!$B$51,'Reported Performance Table'!$D1560='Master List'!$B$115,'Reported Performance Table'!$D1560='Master List'!$B$118,'Reported Performance Table'!$D1560='Master List'!$B$142)),"LUNA_Dimming","Dimming_Capability_and_Range"))</f>
        <v/>
      </c>
    </row>
    <row r="1561" spans="1:12" x14ac:dyDescent="0.3">
      <c r="A1561" s="49">
        <v>1568</v>
      </c>
      <c r="B1561" s="50"/>
      <c r="D1561" s="21" t="e">
        <f>VLOOKUP('Reported Performance Table'!C1561,'Master List'!$B$22:$C$41,2,FALSE)</f>
        <v>#N/A</v>
      </c>
      <c r="E1561" t="e">
        <f>VLOOKUP('Reported Performance Table'!D1561,'Master List'!$B$45:$C$143,2,FALSE)</f>
        <v>#N/A</v>
      </c>
      <c r="F1561" t="e">
        <f>VLOOKUP('Reported Performance Table'!C1561,'Master List'!$B$22:$D$42,3,FALSE)</f>
        <v>#N/A</v>
      </c>
      <c r="G1561" s="94" t="e">
        <f>VLOOKUP('Reported Performance Table'!B1561,'Master List'!$B$11:$D$19,3,FALSE)</f>
        <v>#N/A</v>
      </c>
      <c r="H1561" t="e">
        <f t="shared" si="24"/>
        <v>#N/A</v>
      </c>
      <c r="I1561" t="e">
        <f>IF(VLOOKUP('Reported Performance Table'!D1561,'Master List'!$B$45:$D$143,3,FALSE)="","No",VLOOKUP('Reported Performance Table'!D1561,'Master List'!$B$45:$D$143,3,FALSE))</f>
        <v>#N/A</v>
      </c>
      <c r="J1561" s="169" t="str">
        <f>IF('Reported Performance Table'!D1561="","",
  IF('Reported Performance Table'!E1561="Yes",
   IF('Reported Performance Table'!F1561="Premium","Premium_LUNA_CCT","LUNA_CCT"),
   IF('Reported Performance Table'!B1561="Outdoor Luminaires",
    IF(OR('Reported Performance Table'!D1561="Fuel Pump Canopy Luminaires",'Reported Performance Table'!D1561="Sports Lighting"),
     IF('Reported Performance Table'!F1561="Premium","Premium_Sports_and_Fuel_Pump_CCT", "Sports_and_Fuel_Pump_CCT"),
     IF('Reported Performance Table'!F1561="Premium","Premium_Outdoor_CCT","Outdoor_CCT")),
    IF('Reported Performance Table'!F1561="Premium","Premium_CCT","Reported_CCT"))))</f>
        <v/>
      </c>
      <c r="K1561" t="str">
        <f>IF('Reported Performance Table'!D1561="","",IF(J1561="LUNA_CCT",VLOOKUP('Reported Performance Table'!D1561,'Master List'!$B$45:$E$143,4,FALSE),"Reported_BUG"))</f>
        <v/>
      </c>
      <c r="L1561" t="str">
        <f>IF('Reported Performance Table'!D1561="","",IF(AND('Reported Performance Table'!$E1561="Yes",OR('Reported Performance Table'!$D1561='Master List'!$B$45,'Reported Performance Table'!$D1561='Master List'!$B$46,'Reported Performance Table'!$D1561='Master List'!$B$47,'Reported Performance Table'!$D1561='Master List'!$B$49,'Reported Performance Table'!$D1561='Master List'!$B$51,'Reported Performance Table'!$D1561='Master List'!$B$115,'Reported Performance Table'!$D1561='Master List'!$B$118,'Reported Performance Table'!$D1561='Master List'!$B$142)),"LUNA_Dimming","Dimming_Capability_and_Range"))</f>
        <v/>
      </c>
    </row>
    <row r="1562" spans="1:12" x14ac:dyDescent="0.3">
      <c r="A1562" s="49">
        <v>1569</v>
      </c>
      <c r="B1562" s="50"/>
      <c r="D1562" s="21" t="e">
        <f>VLOOKUP('Reported Performance Table'!C1562,'Master List'!$B$22:$C$41,2,FALSE)</f>
        <v>#N/A</v>
      </c>
      <c r="E1562" t="e">
        <f>VLOOKUP('Reported Performance Table'!D1562,'Master List'!$B$45:$C$143,2,FALSE)</f>
        <v>#N/A</v>
      </c>
      <c r="F1562" t="e">
        <f>VLOOKUP('Reported Performance Table'!C1562,'Master List'!$B$22:$D$42,3,FALSE)</f>
        <v>#N/A</v>
      </c>
      <c r="G1562" s="94" t="e">
        <f>VLOOKUP('Reported Performance Table'!B1562,'Master List'!$B$11:$D$19,3,FALSE)</f>
        <v>#N/A</v>
      </c>
      <c r="H1562" t="e">
        <f t="shared" si="24"/>
        <v>#N/A</v>
      </c>
      <c r="I1562" t="e">
        <f>IF(VLOOKUP('Reported Performance Table'!D1562,'Master List'!$B$45:$D$143,3,FALSE)="","No",VLOOKUP('Reported Performance Table'!D1562,'Master List'!$B$45:$D$143,3,FALSE))</f>
        <v>#N/A</v>
      </c>
      <c r="J1562" s="169" t="str">
        <f>IF('Reported Performance Table'!D1562="","",
  IF('Reported Performance Table'!E1562="Yes",
   IF('Reported Performance Table'!F1562="Premium","Premium_LUNA_CCT","LUNA_CCT"),
   IF('Reported Performance Table'!B1562="Outdoor Luminaires",
    IF(OR('Reported Performance Table'!D1562="Fuel Pump Canopy Luminaires",'Reported Performance Table'!D1562="Sports Lighting"),
     IF('Reported Performance Table'!F1562="Premium","Premium_Sports_and_Fuel_Pump_CCT", "Sports_and_Fuel_Pump_CCT"),
     IF('Reported Performance Table'!F1562="Premium","Premium_Outdoor_CCT","Outdoor_CCT")),
    IF('Reported Performance Table'!F1562="Premium","Premium_CCT","Reported_CCT"))))</f>
        <v/>
      </c>
      <c r="K1562" t="str">
        <f>IF('Reported Performance Table'!D1562="","",IF(J1562="LUNA_CCT",VLOOKUP('Reported Performance Table'!D1562,'Master List'!$B$45:$E$143,4,FALSE),"Reported_BUG"))</f>
        <v/>
      </c>
      <c r="L1562" t="str">
        <f>IF('Reported Performance Table'!D1562="","",IF(AND('Reported Performance Table'!$E1562="Yes",OR('Reported Performance Table'!$D1562='Master List'!$B$45,'Reported Performance Table'!$D1562='Master List'!$B$46,'Reported Performance Table'!$D1562='Master List'!$B$47,'Reported Performance Table'!$D1562='Master List'!$B$49,'Reported Performance Table'!$D1562='Master List'!$B$51,'Reported Performance Table'!$D1562='Master List'!$B$115,'Reported Performance Table'!$D1562='Master List'!$B$118,'Reported Performance Table'!$D1562='Master List'!$B$142)),"LUNA_Dimming","Dimming_Capability_and_Range"))</f>
        <v/>
      </c>
    </row>
    <row r="1563" spans="1:12" x14ac:dyDescent="0.3">
      <c r="A1563" s="49">
        <v>1570</v>
      </c>
      <c r="B1563" s="50"/>
      <c r="D1563" s="21" t="e">
        <f>VLOOKUP('Reported Performance Table'!C1563,'Master List'!$B$22:$C$41,2,FALSE)</f>
        <v>#N/A</v>
      </c>
      <c r="E1563" t="e">
        <f>VLOOKUP('Reported Performance Table'!D1563,'Master List'!$B$45:$C$143,2,FALSE)</f>
        <v>#N/A</v>
      </c>
      <c r="F1563" t="e">
        <f>VLOOKUP('Reported Performance Table'!C1563,'Master List'!$B$22:$D$42,3,FALSE)</f>
        <v>#N/A</v>
      </c>
      <c r="G1563" s="94" t="e">
        <f>VLOOKUP('Reported Performance Table'!B1563,'Master List'!$B$11:$D$19,3,FALSE)</f>
        <v>#N/A</v>
      </c>
      <c r="H1563" t="e">
        <f t="shared" si="24"/>
        <v>#N/A</v>
      </c>
      <c r="I1563" t="e">
        <f>IF(VLOOKUP('Reported Performance Table'!D1563,'Master List'!$B$45:$D$143,3,FALSE)="","No",VLOOKUP('Reported Performance Table'!D1563,'Master List'!$B$45:$D$143,3,FALSE))</f>
        <v>#N/A</v>
      </c>
      <c r="J1563" s="169" t="str">
        <f>IF('Reported Performance Table'!D1563="","",
  IF('Reported Performance Table'!E1563="Yes",
   IF('Reported Performance Table'!F1563="Premium","Premium_LUNA_CCT","LUNA_CCT"),
   IF('Reported Performance Table'!B1563="Outdoor Luminaires",
    IF(OR('Reported Performance Table'!D1563="Fuel Pump Canopy Luminaires",'Reported Performance Table'!D1563="Sports Lighting"),
     IF('Reported Performance Table'!F1563="Premium","Premium_Sports_and_Fuel_Pump_CCT", "Sports_and_Fuel_Pump_CCT"),
     IF('Reported Performance Table'!F1563="Premium","Premium_Outdoor_CCT","Outdoor_CCT")),
    IF('Reported Performance Table'!F1563="Premium","Premium_CCT","Reported_CCT"))))</f>
        <v/>
      </c>
      <c r="K1563" t="str">
        <f>IF('Reported Performance Table'!D1563="","",IF(J1563="LUNA_CCT",VLOOKUP('Reported Performance Table'!D1563,'Master List'!$B$45:$E$143,4,FALSE),"Reported_BUG"))</f>
        <v/>
      </c>
      <c r="L1563" t="str">
        <f>IF('Reported Performance Table'!D1563="","",IF(AND('Reported Performance Table'!$E1563="Yes",OR('Reported Performance Table'!$D1563='Master List'!$B$45,'Reported Performance Table'!$D1563='Master List'!$B$46,'Reported Performance Table'!$D1563='Master List'!$B$47,'Reported Performance Table'!$D1563='Master List'!$B$49,'Reported Performance Table'!$D1563='Master List'!$B$51,'Reported Performance Table'!$D1563='Master List'!$B$115,'Reported Performance Table'!$D1563='Master List'!$B$118,'Reported Performance Table'!$D1563='Master List'!$B$142)),"LUNA_Dimming","Dimming_Capability_and_Range"))</f>
        <v/>
      </c>
    </row>
    <row r="1564" spans="1:12" x14ac:dyDescent="0.3">
      <c r="A1564" s="49">
        <v>1571</v>
      </c>
      <c r="B1564" s="50"/>
      <c r="D1564" s="21" t="e">
        <f>VLOOKUP('Reported Performance Table'!C1564,'Master List'!$B$22:$C$41,2,FALSE)</f>
        <v>#N/A</v>
      </c>
      <c r="E1564" t="e">
        <f>VLOOKUP('Reported Performance Table'!D1564,'Master List'!$B$45:$C$143,2,FALSE)</f>
        <v>#N/A</v>
      </c>
      <c r="F1564" t="e">
        <f>VLOOKUP('Reported Performance Table'!C1564,'Master List'!$B$22:$D$42,3,FALSE)</f>
        <v>#N/A</v>
      </c>
      <c r="G1564" s="94" t="e">
        <f>VLOOKUP('Reported Performance Table'!B1564,'Master List'!$B$11:$D$19,3,FALSE)</f>
        <v>#N/A</v>
      </c>
      <c r="H1564" t="e">
        <f t="shared" si="24"/>
        <v>#N/A</v>
      </c>
      <c r="I1564" t="e">
        <f>IF(VLOOKUP('Reported Performance Table'!D1564,'Master List'!$B$45:$D$143,3,FALSE)="","No",VLOOKUP('Reported Performance Table'!D1564,'Master List'!$B$45:$D$143,3,FALSE))</f>
        <v>#N/A</v>
      </c>
      <c r="J1564" s="169" t="str">
        <f>IF('Reported Performance Table'!D1564="","",
  IF('Reported Performance Table'!E1564="Yes",
   IF('Reported Performance Table'!F1564="Premium","Premium_LUNA_CCT","LUNA_CCT"),
   IF('Reported Performance Table'!B1564="Outdoor Luminaires",
    IF(OR('Reported Performance Table'!D1564="Fuel Pump Canopy Luminaires",'Reported Performance Table'!D1564="Sports Lighting"),
     IF('Reported Performance Table'!F1564="Premium","Premium_Sports_and_Fuel_Pump_CCT", "Sports_and_Fuel_Pump_CCT"),
     IF('Reported Performance Table'!F1564="Premium","Premium_Outdoor_CCT","Outdoor_CCT")),
    IF('Reported Performance Table'!F1564="Premium","Premium_CCT","Reported_CCT"))))</f>
        <v/>
      </c>
      <c r="K1564" t="str">
        <f>IF('Reported Performance Table'!D1564="","",IF(J1564="LUNA_CCT",VLOOKUP('Reported Performance Table'!D1564,'Master List'!$B$45:$E$143,4,FALSE),"Reported_BUG"))</f>
        <v/>
      </c>
      <c r="L1564" t="str">
        <f>IF('Reported Performance Table'!D1564="","",IF(AND('Reported Performance Table'!$E1564="Yes",OR('Reported Performance Table'!$D1564='Master List'!$B$45,'Reported Performance Table'!$D1564='Master List'!$B$46,'Reported Performance Table'!$D1564='Master List'!$B$47,'Reported Performance Table'!$D1564='Master List'!$B$49,'Reported Performance Table'!$D1564='Master List'!$B$51,'Reported Performance Table'!$D1564='Master List'!$B$115,'Reported Performance Table'!$D1564='Master List'!$B$118,'Reported Performance Table'!$D1564='Master List'!$B$142)),"LUNA_Dimming","Dimming_Capability_and_Range"))</f>
        <v/>
      </c>
    </row>
    <row r="1565" spans="1:12" x14ac:dyDescent="0.3">
      <c r="A1565" s="49">
        <v>1572</v>
      </c>
      <c r="B1565" s="50"/>
      <c r="D1565" s="21" t="e">
        <f>VLOOKUP('Reported Performance Table'!C1565,'Master List'!$B$22:$C$41,2,FALSE)</f>
        <v>#N/A</v>
      </c>
      <c r="E1565" t="e">
        <f>VLOOKUP('Reported Performance Table'!D1565,'Master List'!$B$45:$C$143,2,FALSE)</f>
        <v>#N/A</v>
      </c>
      <c r="F1565" t="e">
        <f>VLOOKUP('Reported Performance Table'!C1565,'Master List'!$B$22:$D$42,3,FALSE)</f>
        <v>#N/A</v>
      </c>
      <c r="G1565" s="94" t="e">
        <f>VLOOKUP('Reported Performance Table'!B1565,'Master List'!$B$11:$D$19,3,FALSE)</f>
        <v>#N/A</v>
      </c>
      <c r="H1565" t="e">
        <f t="shared" si="24"/>
        <v>#N/A</v>
      </c>
      <c r="I1565" t="e">
        <f>IF(VLOOKUP('Reported Performance Table'!D1565,'Master List'!$B$45:$D$143,3,FALSE)="","No",VLOOKUP('Reported Performance Table'!D1565,'Master List'!$B$45:$D$143,3,FALSE))</f>
        <v>#N/A</v>
      </c>
      <c r="J1565" s="169" t="str">
        <f>IF('Reported Performance Table'!D1565="","",
  IF('Reported Performance Table'!E1565="Yes",
   IF('Reported Performance Table'!F1565="Premium","Premium_LUNA_CCT","LUNA_CCT"),
   IF('Reported Performance Table'!B1565="Outdoor Luminaires",
    IF(OR('Reported Performance Table'!D1565="Fuel Pump Canopy Luminaires",'Reported Performance Table'!D1565="Sports Lighting"),
     IF('Reported Performance Table'!F1565="Premium","Premium_Sports_and_Fuel_Pump_CCT", "Sports_and_Fuel_Pump_CCT"),
     IF('Reported Performance Table'!F1565="Premium","Premium_Outdoor_CCT","Outdoor_CCT")),
    IF('Reported Performance Table'!F1565="Premium","Premium_CCT","Reported_CCT"))))</f>
        <v/>
      </c>
      <c r="K1565" t="str">
        <f>IF('Reported Performance Table'!D1565="","",IF(J1565="LUNA_CCT",VLOOKUP('Reported Performance Table'!D1565,'Master List'!$B$45:$E$143,4,FALSE),"Reported_BUG"))</f>
        <v/>
      </c>
      <c r="L1565" t="str">
        <f>IF('Reported Performance Table'!D1565="","",IF(AND('Reported Performance Table'!$E1565="Yes",OR('Reported Performance Table'!$D1565='Master List'!$B$45,'Reported Performance Table'!$D1565='Master List'!$B$46,'Reported Performance Table'!$D1565='Master List'!$B$47,'Reported Performance Table'!$D1565='Master List'!$B$49,'Reported Performance Table'!$D1565='Master List'!$B$51,'Reported Performance Table'!$D1565='Master List'!$B$115,'Reported Performance Table'!$D1565='Master List'!$B$118,'Reported Performance Table'!$D1565='Master List'!$B$142)),"LUNA_Dimming","Dimming_Capability_and_Range"))</f>
        <v/>
      </c>
    </row>
    <row r="1566" spans="1:12" x14ac:dyDescent="0.3">
      <c r="A1566" s="49">
        <v>1573</v>
      </c>
      <c r="B1566" s="50"/>
      <c r="D1566" s="21" t="e">
        <f>VLOOKUP('Reported Performance Table'!C1566,'Master List'!$B$22:$C$41,2,FALSE)</f>
        <v>#N/A</v>
      </c>
      <c r="E1566" t="e">
        <f>VLOOKUP('Reported Performance Table'!D1566,'Master List'!$B$45:$C$143,2,FALSE)</f>
        <v>#N/A</v>
      </c>
      <c r="F1566" t="e">
        <f>VLOOKUP('Reported Performance Table'!C1566,'Master List'!$B$22:$D$42,3,FALSE)</f>
        <v>#N/A</v>
      </c>
      <c r="G1566" s="94" t="e">
        <f>VLOOKUP('Reported Performance Table'!B1566,'Master List'!$B$11:$D$19,3,FALSE)</f>
        <v>#N/A</v>
      </c>
      <c r="H1566" t="e">
        <f t="shared" si="24"/>
        <v>#N/A</v>
      </c>
      <c r="I1566" t="e">
        <f>IF(VLOOKUP('Reported Performance Table'!D1566,'Master List'!$B$45:$D$143,3,FALSE)="","No",VLOOKUP('Reported Performance Table'!D1566,'Master List'!$B$45:$D$143,3,FALSE))</f>
        <v>#N/A</v>
      </c>
      <c r="J1566" s="169" t="str">
        <f>IF('Reported Performance Table'!D1566="","",
  IF('Reported Performance Table'!E1566="Yes",
   IF('Reported Performance Table'!F1566="Premium","Premium_LUNA_CCT","LUNA_CCT"),
   IF('Reported Performance Table'!B1566="Outdoor Luminaires",
    IF(OR('Reported Performance Table'!D1566="Fuel Pump Canopy Luminaires",'Reported Performance Table'!D1566="Sports Lighting"),
     IF('Reported Performance Table'!F1566="Premium","Premium_Sports_and_Fuel_Pump_CCT", "Sports_and_Fuel_Pump_CCT"),
     IF('Reported Performance Table'!F1566="Premium","Premium_Outdoor_CCT","Outdoor_CCT")),
    IF('Reported Performance Table'!F1566="Premium","Premium_CCT","Reported_CCT"))))</f>
        <v/>
      </c>
      <c r="K1566" t="str">
        <f>IF('Reported Performance Table'!D1566="","",IF(J1566="LUNA_CCT",VLOOKUP('Reported Performance Table'!D1566,'Master List'!$B$45:$E$143,4,FALSE),"Reported_BUG"))</f>
        <v/>
      </c>
      <c r="L1566" t="str">
        <f>IF('Reported Performance Table'!D1566="","",IF(AND('Reported Performance Table'!$E1566="Yes",OR('Reported Performance Table'!$D1566='Master List'!$B$45,'Reported Performance Table'!$D1566='Master List'!$B$46,'Reported Performance Table'!$D1566='Master List'!$B$47,'Reported Performance Table'!$D1566='Master List'!$B$49,'Reported Performance Table'!$D1566='Master List'!$B$51,'Reported Performance Table'!$D1566='Master List'!$B$115,'Reported Performance Table'!$D1566='Master List'!$B$118,'Reported Performance Table'!$D1566='Master List'!$B$142)),"LUNA_Dimming","Dimming_Capability_and_Range"))</f>
        <v/>
      </c>
    </row>
    <row r="1567" spans="1:12" x14ac:dyDescent="0.3">
      <c r="A1567" s="49">
        <v>1574</v>
      </c>
      <c r="B1567" s="50"/>
      <c r="D1567" s="21" t="e">
        <f>VLOOKUP('Reported Performance Table'!C1567,'Master List'!$B$22:$C$41,2,FALSE)</f>
        <v>#N/A</v>
      </c>
      <c r="E1567" t="e">
        <f>VLOOKUP('Reported Performance Table'!D1567,'Master List'!$B$45:$C$143,2,FALSE)</f>
        <v>#N/A</v>
      </c>
      <c r="F1567" t="e">
        <f>VLOOKUP('Reported Performance Table'!C1567,'Master List'!$B$22:$D$42,3,FALSE)</f>
        <v>#N/A</v>
      </c>
      <c r="G1567" s="94" t="e">
        <f>VLOOKUP('Reported Performance Table'!B1567,'Master List'!$B$11:$D$19,3,FALSE)</f>
        <v>#N/A</v>
      </c>
      <c r="H1567" t="e">
        <f t="shared" si="24"/>
        <v>#N/A</v>
      </c>
      <c r="I1567" t="e">
        <f>IF(VLOOKUP('Reported Performance Table'!D1567,'Master List'!$B$45:$D$143,3,FALSE)="","No",VLOOKUP('Reported Performance Table'!D1567,'Master List'!$B$45:$D$143,3,FALSE))</f>
        <v>#N/A</v>
      </c>
      <c r="J1567" s="169" t="str">
        <f>IF('Reported Performance Table'!D1567="","",
  IF('Reported Performance Table'!E1567="Yes",
   IF('Reported Performance Table'!F1567="Premium","Premium_LUNA_CCT","LUNA_CCT"),
   IF('Reported Performance Table'!B1567="Outdoor Luminaires",
    IF(OR('Reported Performance Table'!D1567="Fuel Pump Canopy Luminaires",'Reported Performance Table'!D1567="Sports Lighting"),
     IF('Reported Performance Table'!F1567="Premium","Premium_Sports_and_Fuel_Pump_CCT", "Sports_and_Fuel_Pump_CCT"),
     IF('Reported Performance Table'!F1567="Premium","Premium_Outdoor_CCT","Outdoor_CCT")),
    IF('Reported Performance Table'!F1567="Premium","Premium_CCT","Reported_CCT"))))</f>
        <v/>
      </c>
      <c r="K1567" t="str">
        <f>IF('Reported Performance Table'!D1567="","",IF(J1567="LUNA_CCT",VLOOKUP('Reported Performance Table'!D1567,'Master List'!$B$45:$E$143,4,FALSE),"Reported_BUG"))</f>
        <v/>
      </c>
      <c r="L1567" t="str">
        <f>IF('Reported Performance Table'!D1567="","",IF(AND('Reported Performance Table'!$E1567="Yes",OR('Reported Performance Table'!$D1567='Master List'!$B$45,'Reported Performance Table'!$D1567='Master List'!$B$46,'Reported Performance Table'!$D1567='Master List'!$B$47,'Reported Performance Table'!$D1567='Master List'!$B$49,'Reported Performance Table'!$D1567='Master List'!$B$51,'Reported Performance Table'!$D1567='Master List'!$B$115,'Reported Performance Table'!$D1567='Master List'!$B$118,'Reported Performance Table'!$D1567='Master List'!$B$142)),"LUNA_Dimming","Dimming_Capability_and_Range"))</f>
        <v/>
      </c>
    </row>
    <row r="1568" spans="1:12" x14ac:dyDescent="0.3">
      <c r="A1568" s="49">
        <v>1575</v>
      </c>
      <c r="B1568" s="50"/>
      <c r="D1568" s="21" t="e">
        <f>VLOOKUP('Reported Performance Table'!C1568,'Master List'!$B$22:$C$41,2,FALSE)</f>
        <v>#N/A</v>
      </c>
      <c r="E1568" t="e">
        <f>VLOOKUP('Reported Performance Table'!D1568,'Master List'!$B$45:$C$143,2,FALSE)</f>
        <v>#N/A</v>
      </c>
      <c r="F1568" t="e">
        <f>VLOOKUP('Reported Performance Table'!C1568,'Master List'!$B$22:$D$42,3,FALSE)</f>
        <v>#N/A</v>
      </c>
      <c r="G1568" s="94" t="e">
        <f>VLOOKUP('Reported Performance Table'!B1568,'Master List'!$B$11:$D$19,3,FALSE)</f>
        <v>#N/A</v>
      </c>
      <c r="H1568" t="e">
        <f t="shared" si="24"/>
        <v>#N/A</v>
      </c>
      <c r="I1568" t="e">
        <f>IF(VLOOKUP('Reported Performance Table'!D1568,'Master List'!$B$45:$D$143,3,FALSE)="","No",VLOOKUP('Reported Performance Table'!D1568,'Master List'!$B$45:$D$143,3,FALSE))</f>
        <v>#N/A</v>
      </c>
      <c r="J1568" s="169" t="str">
        <f>IF('Reported Performance Table'!D1568="","",
  IF('Reported Performance Table'!E1568="Yes",
   IF('Reported Performance Table'!F1568="Premium","Premium_LUNA_CCT","LUNA_CCT"),
   IF('Reported Performance Table'!B1568="Outdoor Luminaires",
    IF(OR('Reported Performance Table'!D1568="Fuel Pump Canopy Luminaires",'Reported Performance Table'!D1568="Sports Lighting"),
     IF('Reported Performance Table'!F1568="Premium","Premium_Sports_and_Fuel_Pump_CCT", "Sports_and_Fuel_Pump_CCT"),
     IF('Reported Performance Table'!F1568="Premium","Premium_Outdoor_CCT","Outdoor_CCT")),
    IF('Reported Performance Table'!F1568="Premium","Premium_CCT","Reported_CCT"))))</f>
        <v/>
      </c>
      <c r="K1568" t="str">
        <f>IF('Reported Performance Table'!D1568="","",IF(J1568="LUNA_CCT",VLOOKUP('Reported Performance Table'!D1568,'Master List'!$B$45:$E$143,4,FALSE),"Reported_BUG"))</f>
        <v/>
      </c>
      <c r="L1568" t="str">
        <f>IF('Reported Performance Table'!D1568="","",IF(AND('Reported Performance Table'!$E1568="Yes",OR('Reported Performance Table'!$D1568='Master List'!$B$45,'Reported Performance Table'!$D1568='Master List'!$B$46,'Reported Performance Table'!$D1568='Master List'!$B$47,'Reported Performance Table'!$D1568='Master List'!$B$49,'Reported Performance Table'!$D1568='Master List'!$B$51,'Reported Performance Table'!$D1568='Master List'!$B$115,'Reported Performance Table'!$D1568='Master List'!$B$118,'Reported Performance Table'!$D1568='Master List'!$B$142)),"LUNA_Dimming","Dimming_Capability_and_Range"))</f>
        <v/>
      </c>
    </row>
    <row r="1569" spans="1:12" x14ac:dyDescent="0.3">
      <c r="A1569" s="49">
        <v>1576</v>
      </c>
      <c r="B1569" s="50"/>
      <c r="D1569" s="21" t="e">
        <f>VLOOKUP('Reported Performance Table'!C1569,'Master List'!$B$22:$C$41,2,FALSE)</f>
        <v>#N/A</v>
      </c>
      <c r="E1569" t="e">
        <f>VLOOKUP('Reported Performance Table'!D1569,'Master List'!$B$45:$C$143,2,FALSE)</f>
        <v>#N/A</v>
      </c>
      <c r="F1569" t="e">
        <f>VLOOKUP('Reported Performance Table'!C1569,'Master List'!$B$22:$D$42,3,FALSE)</f>
        <v>#N/A</v>
      </c>
      <c r="G1569" s="94" t="e">
        <f>VLOOKUP('Reported Performance Table'!B1569,'Master List'!$B$11:$D$19,3,FALSE)</f>
        <v>#N/A</v>
      </c>
      <c r="H1569" t="e">
        <f t="shared" si="24"/>
        <v>#N/A</v>
      </c>
      <c r="I1569" t="e">
        <f>IF(VLOOKUP('Reported Performance Table'!D1569,'Master List'!$B$45:$D$143,3,FALSE)="","No",VLOOKUP('Reported Performance Table'!D1569,'Master List'!$B$45:$D$143,3,FALSE))</f>
        <v>#N/A</v>
      </c>
      <c r="J1569" s="169" t="str">
        <f>IF('Reported Performance Table'!D1569="","",
  IF('Reported Performance Table'!E1569="Yes",
   IF('Reported Performance Table'!F1569="Premium","Premium_LUNA_CCT","LUNA_CCT"),
   IF('Reported Performance Table'!B1569="Outdoor Luminaires",
    IF(OR('Reported Performance Table'!D1569="Fuel Pump Canopy Luminaires",'Reported Performance Table'!D1569="Sports Lighting"),
     IF('Reported Performance Table'!F1569="Premium","Premium_Sports_and_Fuel_Pump_CCT", "Sports_and_Fuel_Pump_CCT"),
     IF('Reported Performance Table'!F1569="Premium","Premium_Outdoor_CCT","Outdoor_CCT")),
    IF('Reported Performance Table'!F1569="Premium","Premium_CCT","Reported_CCT"))))</f>
        <v/>
      </c>
      <c r="K1569" t="str">
        <f>IF('Reported Performance Table'!D1569="","",IF(J1569="LUNA_CCT",VLOOKUP('Reported Performance Table'!D1569,'Master List'!$B$45:$E$143,4,FALSE),"Reported_BUG"))</f>
        <v/>
      </c>
      <c r="L1569" t="str">
        <f>IF('Reported Performance Table'!D1569="","",IF(AND('Reported Performance Table'!$E1569="Yes",OR('Reported Performance Table'!$D1569='Master List'!$B$45,'Reported Performance Table'!$D1569='Master List'!$B$46,'Reported Performance Table'!$D1569='Master List'!$B$47,'Reported Performance Table'!$D1569='Master List'!$B$49,'Reported Performance Table'!$D1569='Master List'!$B$51,'Reported Performance Table'!$D1569='Master List'!$B$115,'Reported Performance Table'!$D1569='Master List'!$B$118,'Reported Performance Table'!$D1569='Master List'!$B$142)),"LUNA_Dimming","Dimming_Capability_and_Range"))</f>
        <v/>
      </c>
    </row>
    <row r="1570" spans="1:12" x14ac:dyDescent="0.3">
      <c r="A1570" s="49">
        <v>1577</v>
      </c>
      <c r="B1570" s="50"/>
      <c r="D1570" s="21" t="e">
        <f>VLOOKUP('Reported Performance Table'!C1570,'Master List'!$B$22:$C$41,2,FALSE)</f>
        <v>#N/A</v>
      </c>
      <c r="E1570" t="e">
        <f>VLOOKUP('Reported Performance Table'!D1570,'Master List'!$B$45:$C$143,2,FALSE)</f>
        <v>#N/A</v>
      </c>
      <c r="F1570" t="e">
        <f>VLOOKUP('Reported Performance Table'!C1570,'Master List'!$B$22:$D$42,3,FALSE)</f>
        <v>#N/A</v>
      </c>
      <c r="G1570" s="94" t="e">
        <f>VLOOKUP('Reported Performance Table'!B1570,'Master List'!$B$11:$D$19,3,FALSE)</f>
        <v>#N/A</v>
      </c>
      <c r="H1570" t="e">
        <f t="shared" si="24"/>
        <v>#N/A</v>
      </c>
      <c r="I1570" t="e">
        <f>IF(VLOOKUP('Reported Performance Table'!D1570,'Master List'!$B$45:$D$143,3,FALSE)="","No",VLOOKUP('Reported Performance Table'!D1570,'Master List'!$B$45:$D$143,3,FALSE))</f>
        <v>#N/A</v>
      </c>
      <c r="J1570" s="169" t="str">
        <f>IF('Reported Performance Table'!D1570="","",
  IF('Reported Performance Table'!E1570="Yes",
   IF('Reported Performance Table'!F1570="Premium","Premium_LUNA_CCT","LUNA_CCT"),
   IF('Reported Performance Table'!B1570="Outdoor Luminaires",
    IF(OR('Reported Performance Table'!D1570="Fuel Pump Canopy Luminaires",'Reported Performance Table'!D1570="Sports Lighting"),
     IF('Reported Performance Table'!F1570="Premium","Premium_Sports_and_Fuel_Pump_CCT", "Sports_and_Fuel_Pump_CCT"),
     IF('Reported Performance Table'!F1570="Premium","Premium_Outdoor_CCT","Outdoor_CCT")),
    IF('Reported Performance Table'!F1570="Premium","Premium_CCT","Reported_CCT"))))</f>
        <v/>
      </c>
      <c r="K1570" t="str">
        <f>IF('Reported Performance Table'!D1570="","",IF(J1570="LUNA_CCT",VLOOKUP('Reported Performance Table'!D1570,'Master List'!$B$45:$E$143,4,FALSE),"Reported_BUG"))</f>
        <v/>
      </c>
      <c r="L1570" t="str">
        <f>IF('Reported Performance Table'!D1570="","",IF(AND('Reported Performance Table'!$E1570="Yes",OR('Reported Performance Table'!$D1570='Master List'!$B$45,'Reported Performance Table'!$D1570='Master List'!$B$46,'Reported Performance Table'!$D1570='Master List'!$B$47,'Reported Performance Table'!$D1570='Master List'!$B$49,'Reported Performance Table'!$D1570='Master List'!$B$51,'Reported Performance Table'!$D1570='Master List'!$B$115,'Reported Performance Table'!$D1570='Master List'!$B$118,'Reported Performance Table'!$D1570='Master List'!$B$142)),"LUNA_Dimming","Dimming_Capability_and_Range"))</f>
        <v/>
      </c>
    </row>
    <row r="1571" spans="1:12" x14ac:dyDescent="0.3">
      <c r="A1571" s="49">
        <v>1578</v>
      </c>
      <c r="B1571" s="50"/>
      <c r="D1571" s="21" t="e">
        <f>VLOOKUP('Reported Performance Table'!C1571,'Master List'!$B$22:$C$41,2,FALSE)</f>
        <v>#N/A</v>
      </c>
      <c r="E1571" t="e">
        <f>VLOOKUP('Reported Performance Table'!D1571,'Master List'!$B$45:$C$143,2,FALSE)</f>
        <v>#N/A</v>
      </c>
      <c r="F1571" t="e">
        <f>VLOOKUP('Reported Performance Table'!C1571,'Master List'!$B$22:$D$42,3,FALSE)</f>
        <v>#N/A</v>
      </c>
      <c r="G1571" s="94" t="e">
        <f>VLOOKUP('Reported Performance Table'!B1571,'Master List'!$B$11:$D$19,3,FALSE)</f>
        <v>#N/A</v>
      </c>
      <c r="H1571" t="e">
        <f t="shared" si="24"/>
        <v>#N/A</v>
      </c>
      <c r="I1571" t="e">
        <f>IF(VLOOKUP('Reported Performance Table'!D1571,'Master List'!$B$45:$D$143,3,FALSE)="","No",VLOOKUP('Reported Performance Table'!D1571,'Master List'!$B$45:$D$143,3,FALSE))</f>
        <v>#N/A</v>
      </c>
      <c r="J1571" s="169" t="str">
        <f>IF('Reported Performance Table'!D1571="","",
  IF('Reported Performance Table'!E1571="Yes",
   IF('Reported Performance Table'!F1571="Premium","Premium_LUNA_CCT","LUNA_CCT"),
   IF('Reported Performance Table'!B1571="Outdoor Luminaires",
    IF(OR('Reported Performance Table'!D1571="Fuel Pump Canopy Luminaires",'Reported Performance Table'!D1571="Sports Lighting"),
     IF('Reported Performance Table'!F1571="Premium","Premium_Sports_and_Fuel_Pump_CCT", "Sports_and_Fuel_Pump_CCT"),
     IF('Reported Performance Table'!F1571="Premium","Premium_Outdoor_CCT","Outdoor_CCT")),
    IF('Reported Performance Table'!F1571="Premium","Premium_CCT","Reported_CCT"))))</f>
        <v/>
      </c>
      <c r="K1571" t="str">
        <f>IF('Reported Performance Table'!D1571="","",IF(J1571="LUNA_CCT",VLOOKUP('Reported Performance Table'!D1571,'Master List'!$B$45:$E$143,4,FALSE),"Reported_BUG"))</f>
        <v/>
      </c>
      <c r="L1571" t="str">
        <f>IF('Reported Performance Table'!D1571="","",IF(AND('Reported Performance Table'!$E1571="Yes",OR('Reported Performance Table'!$D1571='Master List'!$B$45,'Reported Performance Table'!$D1571='Master List'!$B$46,'Reported Performance Table'!$D1571='Master List'!$B$47,'Reported Performance Table'!$D1571='Master List'!$B$49,'Reported Performance Table'!$D1571='Master List'!$B$51,'Reported Performance Table'!$D1571='Master List'!$B$115,'Reported Performance Table'!$D1571='Master List'!$B$118,'Reported Performance Table'!$D1571='Master List'!$B$142)),"LUNA_Dimming","Dimming_Capability_and_Range"))</f>
        <v/>
      </c>
    </row>
    <row r="1572" spans="1:12" x14ac:dyDescent="0.3">
      <c r="A1572" s="49">
        <v>1579</v>
      </c>
      <c r="B1572" s="50"/>
      <c r="D1572" s="21" t="e">
        <f>VLOOKUP('Reported Performance Table'!C1572,'Master List'!$B$22:$C$41,2,FALSE)</f>
        <v>#N/A</v>
      </c>
      <c r="E1572" t="e">
        <f>VLOOKUP('Reported Performance Table'!D1572,'Master List'!$B$45:$C$143,2,FALSE)</f>
        <v>#N/A</v>
      </c>
      <c r="F1572" t="e">
        <f>VLOOKUP('Reported Performance Table'!C1572,'Master List'!$B$22:$D$42,3,FALSE)</f>
        <v>#N/A</v>
      </c>
      <c r="G1572" s="94" t="e">
        <f>VLOOKUP('Reported Performance Table'!B1572,'Master List'!$B$11:$D$19,3,FALSE)</f>
        <v>#N/A</v>
      </c>
      <c r="H1572" t="e">
        <f t="shared" si="24"/>
        <v>#N/A</v>
      </c>
      <c r="I1572" t="e">
        <f>IF(VLOOKUP('Reported Performance Table'!D1572,'Master List'!$B$45:$D$143,3,FALSE)="","No",VLOOKUP('Reported Performance Table'!D1572,'Master List'!$B$45:$D$143,3,FALSE))</f>
        <v>#N/A</v>
      </c>
      <c r="J1572" s="169" t="str">
        <f>IF('Reported Performance Table'!D1572="","",
  IF('Reported Performance Table'!E1572="Yes",
   IF('Reported Performance Table'!F1572="Premium","Premium_LUNA_CCT","LUNA_CCT"),
   IF('Reported Performance Table'!B1572="Outdoor Luminaires",
    IF(OR('Reported Performance Table'!D1572="Fuel Pump Canopy Luminaires",'Reported Performance Table'!D1572="Sports Lighting"),
     IF('Reported Performance Table'!F1572="Premium","Premium_Sports_and_Fuel_Pump_CCT", "Sports_and_Fuel_Pump_CCT"),
     IF('Reported Performance Table'!F1572="Premium","Premium_Outdoor_CCT","Outdoor_CCT")),
    IF('Reported Performance Table'!F1572="Premium","Premium_CCT","Reported_CCT"))))</f>
        <v/>
      </c>
      <c r="K1572" t="str">
        <f>IF('Reported Performance Table'!D1572="","",IF(J1572="LUNA_CCT",VLOOKUP('Reported Performance Table'!D1572,'Master List'!$B$45:$E$143,4,FALSE),"Reported_BUG"))</f>
        <v/>
      </c>
      <c r="L1572" t="str">
        <f>IF('Reported Performance Table'!D1572="","",IF(AND('Reported Performance Table'!$E1572="Yes",OR('Reported Performance Table'!$D1572='Master List'!$B$45,'Reported Performance Table'!$D1572='Master List'!$B$46,'Reported Performance Table'!$D1572='Master List'!$B$47,'Reported Performance Table'!$D1572='Master List'!$B$49,'Reported Performance Table'!$D1572='Master List'!$B$51,'Reported Performance Table'!$D1572='Master List'!$B$115,'Reported Performance Table'!$D1572='Master List'!$B$118,'Reported Performance Table'!$D1572='Master List'!$B$142)),"LUNA_Dimming","Dimming_Capability_and_Range"))</f>
        <v/>
      </c>
    </row>
    <row r="1573" spans="1:12" x14ac:dyDescent="0.3">
      <c r="A1573" s="49">
        <v>1580</v>
      </c>
      <c r="B1573" s="50"/>
      <c r="D1573" s="21" t="e">
        <f>VLOOKUP('Reported Performance Table'!C1573,'Master List'!$B$22:$C$41,2,FALSE)</f>
        <v>#N/A</v>
      </c>
      <c r="E1573" t="e">
        <f>VLOOKUP('Reported Performance Table'!D1573,'Master List'!$B$45:$C$143,2,FALSE)</f>
        <v>#N/A</v>
      </c>
      <c r="F1573" t="e">
        <f>VLOOKUP('Reported Performance Table'!C1573,'Master List'!$B$22:$D$42,3,FALSE)</f>
        <v>#N/A</v>
      </c>
      <c r="G1573" s="94" t="e">
        <f>VLOOKUP('Reported Performance Table'!B1573,'Master List'!$B$11:$D$19,3,FALSE)</f>
        <v>#N/A</v>
      </c>
      <c r="H1573" t="e">
        <f t="shared" si="24"/>
        <v>#N/A</v>
      </c>
      <c r="I1573" t="e">
        <f>IF(VLOOKUP('Reported Performance Table'!D1573,'Master List'!$B$45:$D$143,3,FALSE)="","No",VLOOKUP('Reported Performance Table'!D1573,'Master List'!$B$45:$D$143,3,FALSE))</f>
        <v>#N/A</v>
      </c>
      <c r="J1573" s="169" t="str">
        <f>IF('Reported Performance Table'!D1573="","",
  IF('Reported Performance Table'!E1573="Yes",
   IF('Reported Performance Table'!F1573="Premium","Premium_LUNA_CCT","LUNA_CCT"),
   IF('Reported Performance Table'!B1573="Outdoor Luminaires",
    IF(OR('Reported Performance Table'!D1573="Fuel Pump Canopy Luminaires",'Reported Performance Table'!D1573="Sports Lighting"),
     IF('Reported Performance Table'!F1573="Premium","Premium_Sports_and_Fuel_Pump_CCT", "Sports_and_Fuel_Pump_CCT"),
     IF('Reported Performance Table'!F1573="Premium","Premium_Outdoor_CCT","Outdoor_CCT")),
    IF('Reported Performance Table'!F1573="Premium","Premium_CCT","Reported_CCT"))))</f>
        <v/>
      </c>
      <c r="K1573" t="str">
        <f>IF('Reported Performance Table'!D1573="","",IF(J1573="LUNA_CCT",VLOOKUP('Reported Performance Table'!D1573,'Master List'!$B$45:$E$143,4,FALSE),"Reported_BUG"))</f>
        <v/>
      </c>
      <c r="L1573" t="str">
        <f>IF('Reported Performance Table'!D1573="","",IF(AND('Reported Performance Table'!$E1573="Yes",OR('Reported Performance Table'!$D1573='Master List'!$B$45,'Reported Performance Table'!$D1573='Master List'!$B$46,'Reported Performance Table'!$D1573='Master List'!$B$47,'Reported Performance Table'!$D1573='Master List'!$B$49,'Reported Performance Table'!$D1573='Master List'!$B$51,'Reported Performance Table'!$D1573='Master List'!$B$115,'Reported Performance Table'!$D1573='Master List'!$B$118,'Reported Performance Table'!$D1573='Master List'!$B$142)),"LUNA_Dimming","Dimming_Capability_and_Range"))</f>
        <v/>
      </c>
    </row>
    <row r="1574" spans="1:12" x14ac:dyDescent="0.3">
      <c r="A1574" s="49">
        <v>1581</v>
      </c>
      <c r="B1574" s="50"/>
      <c r="D1574" s="21" t="e">
        <f>VLOOKUP('Reported Performance Table'!C1574,'Master List'!$B$22:$C$41,2,FALSE)</f>
        <v>#N/A</v>
      </c>
      <c r="E1574" t="e">
        <f>VLOOKUP('Reported Performance Table'!D1574,'Master List'!$B$45:$C$143,2,FALSE)</f>
        <v>#N/A</v>
      </c>
      <c r="F1574" t="e">
        <f>VLOOKUP('Reported Performance Table'!C1574,'Master List'!$B$22:$D$42,3,FALSE)</f>
        <v>#N/A</v>
      </c>
      <c r="G1574" s="94" t="e">
        <f>VLOOKUP('Reported Performance Table'!B1574,'Master List'!$B$11:$D$19,3,FALSE)</f>
        <v>#N/A</v>
      </c>
      <c r="H1574" t="e">
        <f t="shared" si="24"/>
        <v>#N/A</v>
      </c>
      <c r="I1574" t="e">
        <f>IF(VLOOKUP('Reported Performance Table'!D1574,'Master List'!$B$45:$D$143,3,FALSE)="","No",VLOOKUP('Reported Performance Table'!D1574,'Master List'!$B$45:$D$143,3,FALSE))</f>
        <v>#N/A</v>
      </c>
      <c r="J1574" s="169" t="str">
        <f>IF('Reported Performance Table'!D1574="","",
  IF('Reported Performance Table'!E1574="Yes",
   IF('Reported Performance Table'!F1574="Premium","Premium_LUNA_CCT","LUNA_CCT"),
   IF('Reported Performance Table'!B1574="Outdoor Luminaires",
    IF(OR('Reported Performance Table'!D1574="Fuel Pump Canopy Luminaires",'Reported Performance Table'!D1574="Sports Lighting"),
     IF('Reported Performance Table'!F1574="Premium","Premium_Sports_and_Fuel_Pump_CCT", "Sports_and_Fuel_Pump_CCT"),
     IF('Reported Performance Table'!F1574="Premium","Premium_Outdoor_CCT","Outdoor_CCT")),
    IF('Reported Performance Table'!F1574="Premium","Premium_CCT","Reported_CCT"))))</f>
        <v/>
      </c>
      <c r="K1574" t="str">
        <f>IF('Reported Performance Table'!D1574="","",IF(J1574="LUNA_CCT",VLOOKUP('Reported Performance Table'!D1574,'Master List'!$B$45:$E$143,4,FALSE),"Reported_BUG"))</f>
        <v/>
      </c>
      <c r="L1574" t="str">
        <f>IF('Reported Performance Table'!D1574="","",IF(AND('Reported Performance Table'!$E1574="Yes",OR('Reported Performance Table'!$D1574='Master List'!$B$45,'Reported Performance Table'!$D1574='Master List'!$B$46,'Reported Performance Table'!$D1574='Master List'!$B$47,'Reported Performance Table'!$D1574='Master List'!$B$49,'Reported Performance Table'!$D1574='Master List'!$B$51,'Reported Performance Table'!$D1574='Master List'!$B$115,'Reported Performance Table'!$D1574='Master List'!$B$118,'Reported Performance Table'!$D1574='Master List'!$B$142)),"LUNA_Dimming","Dimming_Capability_and_Range"))</f>
        <v/>
      </c>
    </row>
    <row r="1575" spans="1:12" x14ac:dyDescent="0.3">
      <c r="A1575" s="49">
        <v>1582</v>
      </c>
      <c r="B1575" s="50"/>
      <c r="D1575" s="21" t="e">
        <f>VLOOKUP('Reported Performance Table'!C1575,'Master List'!$B$22:$C$41,2,FALSE)</f>
        <v>#N/A</v>
      </c>
      <c r="E1575" t="e">
        <f>VLOOKUP('Reported Performance Table'!D1575,'Master List'!$B$45:$C$143,2,FALSE)</f>
        <v>#N/A</v>
      </c>
      <c r="F1575" t="e">
        <f>VLOOKUP('Reported Performance Table'!C1575,'Master List'!$B$22:$D$42,3,FALSE)</f>
        <v>#N/A</v>
      </c>
      <c r="G1575" s="94" t="e">
        <f>VLOOKUP('Reported Performance Table'!B1575,'Master List'!$B$11:$D$19,3,FALSE)</f>
        <v>#N/A</v>
      </c>
      <c r="H1575" t="e">
        <f t="shared" si="24"/>
        <v>#N/A</v>
      </c>
      <c r="I1575" t="e">
        <f>IF(VLOOKUP('Reported Performance Table'!D1575,'Master List'!$B$45:$D$143,3,FALSE)="","No",VLOOKUP('Reported Performance Table'!D1575,'Master List'!$B$45:$D$143,3,FALSE))</f>
        <v>#N/A</v>
      </c>
      <c r="J1575" s="169" t="str">
        <f>IF('Reported Performance Table'!D1575="","",
  IF('Reported Performance Table'!E1575="Yes",
   IF('Reported Performance Table'!F1575="Premium","Premium_LUNA_CCT","LUNA_CCT"),
   IF('Reported Performance Table'!B1575="Outdoor Luminaires",
    IF(OR('Reported Performance Table'!D1575="Fuel Pump Canopy Luminaires",'Reported Performance Table'!D1575="Sports Lighting"),
     IF('Reported Performance Table'!F1575="Premium","Premium_Sports_and_Fuel_Pump_CCT", "Sports_and_Fuel_Pump_CCT"),
     IF('Reported Performance Table'!F1575="Premium","Premium_Outdoor_CCT","Outdoor_CCT")),
    IF('Reported Performance Table'!F1575="Premium","Premium_CCT","Reported_CCT"))))</f>
        <v/>
      </c>
      <c r="K1575" t="str">
        <f>IF('Reported Performance Table'!D1575="","",IF(J1575="LUNA_CCT",VLOOKUP('Reported Performance Table'!D1575,'Master List'!$B$45:$E$143,4,FALSE),"Reported_BUG"))</f>
        <v/>
      </c>
      <c r="L1575" t="str">
        <f>IF('Reported Performance Table'!D1575="","",IF(AND('Reported Performance Table'!$E1575="Yes",OR('Reported Performance Table'!$D1575='Master List'!$B$45,'Reported Performance Table'!$D1575='Master List'!$B$46,'Reported Performance Table'!$D1575='Master List'!$B$47,'Reported Performance Table'!$D1575='Master List'!$B$49,'Reported Performance Table'!$D1575='Master List'!$B$51,'Reported Performance Table'!$D1575='Master List'!$B$115,'Reported Performance Table'!$D1575='Master List'!$B$118,'Reported Performance Table'!$D1575='Master List'!$B$142)),"LUNA_Dimming","Dimming_Capability_and_Range"))</f>
        <v/>
      </c>
    </row>
    <row r="1576" spans="1:12" x14ac:dyDescent="0.3">
      <c r="A1576" s="49">
        <v>1583</v>
      </c>
      <c r="B1576" s="50"/>
      <c r="D1576" s="21" t="e">
        <f>VLOOKUP('Reported Performance Table'!C1576,'Master List'!$B$22:$C$41,2,FALSE)</f>
        <v>#N/A</v>
      </c>
      <c r="E1576" t="e">
        <f>VLOOKUP('Reported Performance Table'!D1576,'Master List'!$B$45:$C$143,2,FALSE)</f>
        <v>#N/A</v>
      </c>
      <c r="F1576" t="e">
        <f>VLOOKUP('Reported Performance Table'!C1576,'Master List'!$B$22:$D$42,3,FALSE)</f>
        <v>#N/A</v>
      </c>
      <c r="G1576" s="94" t="e">
        <f>VLOOKUP('Reported Performance Table'!B1576,'Master List'!$B$11:$D$19,3,FALSE)</f>
        <v>#N/A</v>
      </c>
      <c r="H1576" t="e">
        <f t="shared" si="24"/>
        <v>#N/A</v>
      </c>
      <c r="I1576" t="e">
        <f>IF(VLOOKUP('Reported Performance Table'!D1576,'Master List'!$B$45:$D$143,3,FALSE)="","No",VLOOKUP('Reported Performance Table'!D1576,'Master List'!$B$45:$D$143,3,FALSE))</f>
        <v>#N/A</v>
      </c>
      <c r="J1576" s="169" t="str">
        <f>IF('Reported Performance Table'!D1576="","",
  IF('Reported Performance Table'!E1576="Yes",
   IF('Reported Performance Table'!F1576="Premium","Premium_LUNA_CCT","LUNA_CCT"),
   IF('Reported Performance Table'!B1576="Outdoor Luminaires",
    IF(OR('Reported Performance Table'!D1576="Fuel Pump Canopy Luminaires",'Reported Performance Table'!D1576="Sports Lighting"),
     IF('Reported Performance Table'!F1576="Premium","Premium_Sports_and_Fuel_Pump_CCT", "Sports_and_Fuel_Pump_CCT"),
     IF('Reported Performance Table'!F1576="Premium","Premium_Outdoor_CCT","Outdoor_CCT")),
    IF('Reported Performance Table'!F1576="Premium","Premium_CCT","Reported_CCT"))))</f>
        <v/>
      </c>
      <c r="K1576" t="str">
        <f>IF('Reported Performance Table'!D1576="","",IF(J1576="LUNA_CCT",VLOOKUP('Reported Performance Table'!D1576,'Master List'!$B$45:$E$143,4,FALSE),"Reported_BUG"))</f>
        <v/>
      </c>
      <c r="L1576" t="str">
        <f>IF('Reported Performance Table'!D1576="","",IF(AND('Reported Performance Table'!$E1576="Yes",OR('Reported Performance Table'!$D1576='Master List'!$B$45,'Reported Performance Table'!$D1576='Master List'!$B$46,'Reported Performance Table'!$D1576='Master List'!$B$47,'Reported Performance Table'!$D1576='Master List'!$B$49,'Reported Performance Table'!$D1576='Master List'!$B$51,'Reported Performance Table'!$D1576='Master List'!$B$115,'Reported Performance Table'!$D1576='Master List'!$B$118,'Reported Performance Table'!$D1576='Master List'!$B$142)),"LUNA_Dimming","Dimming_Capability_and_Range"))</f>
        <v/>
      </c>
    </row>
    <row r="1577" spans="1:12" x14ac:dyDescent="0.3">
      <c r="A1577" s="49">
        <v>1584</v>
      </c>
      <c r="B1577" s="50"/>
      <c r="D1577" s="21" t="e">
        <f>VLOOKUP('Reported Performance Table'!C1577,'Master List'!$B$22:$C$41,2,FALSE)</f>
        <v>#N/A</v>
      </c>
      <c r="E1577" t="e">
        <f>VLOOKUP('Reported Performance Table'!D1577,'Master List'!$B$45:$C$143,2,FALSE)</f>
        <v>#N/A</v>
      </c>
      <c r="F1577" t="e">
        <f>VLOOKUP('Reported Performance Table'!C1577,'Master List'!$B$22:$D$42,3,FALSE)</f>
        <v>#N/A</v>
      </c>
      <c r="G1577" s="94" t="e">
        <f>VLOOKUP('Reported Performance Table'!B1577,'Master List'!$B$11:$D$19,3,FALSE)</f>
        <v>#N/A</v>
      </c>
      <c r="H1577" t="e">
        <f t="shared" si="24"/>
        <v>#N/A</v>
      </c>
      <c r="I1577" t="e">
        <f>IF(VLOOKUP('Reported Performance Table'!D1577,'Master List'!$B$45:$D$143,3,FALSE)="","No",VLOOKUP('Reported Performance Table'!D1577,'Master List'!$B$45:$D$143,3,FALSE))</f>
        <v>#N/A</v>
      </c>
      <c r="J1577" s="169" t="str">
        <f>IF('Reported Performance Table'!D1577="","",
  IF('Reported Performance Table'!E1577="Yes",
   IF('Reported Performance Table'!F1577="Premium","Premium_LUNA_CCT","LUNA_CCT"),
   IF('Reported Performance Table'!B1577="Outdoor Luminaires",
    IF(OR('Reported Performance Table'!D1577="Fuel Pump Canopy Luminaires",'Reported Performance Table'!D1577="Sports Lighting"),
     IF('Reported Performance Table'!F1577="Premium","Premium_Sports_and_Fuel_Pump_CCT", "Sports_and_Fuel_Pump_CCT"),
     IF('Reported Performance Table'!F1577="Premium","Premium_Outdoor_CCT","Outdoor_CCT")),
    IF('Reported Performance Table'!F1577="Premium","Premium_CCT","Reported_CCT"))))</f>
        <v/>
      </c>
      <c r="K1577" t="str">
        <f>IF('Reported Performance Table'!D1577="","",IF(J1577="LUNA_CCT",VLOOKUP('Reported Performance Table'!D1577,'Master List'!$B$45:$E$143,4,FALSE),"Reported_BUG"))</f>
        <v/>
      </c>
      <c r="L1577" t="str">
        <f>IF('Reported Performance Table'!D1577="","",IF(AND('Reported Performance Table'!$E1577="Yes",OR('Reported Performance Table'!$D1577='Master List'!$B$45,'Reported Performance Table'!$D1577='Master List'!$B$46,'Reported Performance Table'!$D1577='Master List'!$B$47,'Reported Performance Table'!$D1577='Master List'!$B$49,'Reported Performance Table'!$D1577='Master List'!$B$51,'Reported Performance Table'!$D1577='Master List'!$B$115,'Reported Performance Table'!$D1577='Master List'!$B$118,'Reported Performance Table'!$D1577='Master List'!$B$142)),"LUNA_Dimming","Dimming_Capability_and_Range"))</f>
        <v/>
      </c>
    </row>
    <row r="1578" spans="1:12" x14ac:dyDescent="0.3">
      <c r="A1578" s="49">
        <v>1585</v>
      </c>
      <c r="B1578" s="50"/>
      <c r="D1578" s="21" t="e">
        <f>VLOOKUP('Reported Performance Table'!C1578,'Master List'!$B$22:$C$41,2,FALSE)</f>
        <v>#N/A</v>
      </c>
      <c r="E1578" t="e">
        <f>VLOOKUP('Reported Performance Table'!D1578,'Master List'!$B$45:$C$143,2,FALSE)</f>
        <v>#N/A</v>
      </c>
      <c r="F1578" t="e">
        <f>VLOOKUP('Reported Performance Table'!C1578,'Master List'!$B$22:$D$42,3,FALSE)</f>
        <v>#N/A</v>
      </c>
      <c r="G1578" s="94" t="e">
        <f>VLOOKUP('Reported Performance Table'!B1578,'Master List'!$B$11:$D$19,3,FALSE)</f>
        <v>#N/A</v>
      </c>
      <c r="H1578" t="e">
        <f t="shared" si="24"/>
        <v>#N/A</v>
      </c>
      <c r="I1578" t="e">
        <f>IF(VLOOKUP('Reported Performance Table'!D1578,'Master List'!$B$45:$D$143,3,FALSE)="","No",VLOOKUP('Reported Performance Table'!D1578,'Master List'!$B$45:$D$143,3,FALSE))</f>
        <v>#N/A</v>
      </c>
      <c r="J1578" s="169" t="str">
        <f>IF('Reported Performance Table'!D1578="","",
  IF('Reported Performance Table'!E1578="Yes",
   IF('Reported Performance Table'!F1578="Premium","Premium_LUNA_CCT","LUNA_CCT"),
   IF('Reported Performance Table'!B1578="Outdoor Luminaires",
    IF(OR('Reported Performance Table'!D1578="Fuel Pump Canopy Luminaires",'Reported Performance Table'!D1578="Sports Lighting"),
     IF('Reported Performance Table'!F1578="Premium","Premium_Sports_and_Fuel_Pump_CCT", "Sports_and_Fuel_Pump_CCT"),
     IF('Reported Performance Table'!F1578="Premium","Premium_Outdoor_CCT","Outdoor_CCT")),
    IF('Reported Performance Table'!F1578="Premium","Premium_CCT","Reported_CCT"))))</f>
        <v/>
      </c>
      <c r="K1578" t="str">
        <f>IF('Reported Performance Table'!D1578="","",IF(J1578="LUNA_CCT",VLOOKUP('Reported Performance Table'!D1578,'Master List'!$B$45:$E$143,4,FALSE),"Reported_BUG"))</f>
        <v/>
      </c>
      <c r="L1578" t="str">
        <f>IF('Reported Performance Table'!D1578="","",IF(AND('Reported Performance Table'!$E1578="Yes",OR('Reported Performance Table'!$D1578='Master List'!$B$45,'Reported Performance Table'!$D1578='Master List'!$B$46,'Reported Performance Table'!$D1578='Master List'!$B$47,'Reported Performance Table'!$D1578='Master List'!$B$49,'Reported Performance Table'!$D1578='Master List'!$B$51,'Reported Performance Table'!$D1578='Master List'!$B$115,'Reported Performance Table'!$D1578='Master List'!$B$118,'Reported Performance Table'!$D1578='Master List'!$B$142)),"LUNA_Dimming","Dimming_Capability_and_Range"))</f>
        <v/>
      </c>
    </row>
    <row r="1579" spans="1:12" x14ac:dyDescent="0.3">
      <c r="A1579" s="49">
        <v>1586</v>
      </c>
      <c r="B1579" s="50"/>
      <c r="D1579" s="21" t="e">
        <f>VLOOKUP('Reported Performance Table'!C1579,'Master List'!$B$22:$C$41,2,FALSE)</f>
        <v>#N/A</v>
      </c>
      <c r="E1579" t="e">
        <f>VLOOKUP('Reported Performance Table'!D1579,'Master List'!$B$45:$C$143,2,FALSE)</f>
        <v>#N/A</v>
      </c>
      <c r="F1579" t="e">
        <f>VLOOKUP('Reported Performance Table'!C1579,'Master List'!$B$22:$D$42,3,FALSE)</f>
        <v>#N/A</v>
      </c>
      <c r="G1579" s="94" t="e">
        <f>VLOOKUP('Reported Performance Table'!B1579,'Master List'!$B$11:$D$19,3,FALSE)</f>
        <v>#N/A</v>
      </c>
      <c r="H1579" t="e">
        <f t="shared" si="24"/>
        <v>#N/A</v>
      </c>
      <c r="I1579" t="e">
        <f>IF(VLOOKUP('Reported Performance Table'!D1579,'Master List'!$B$45:$D$143,3,FALSE)="","No",VLOOKUP('Reported Performance Table'!D1579,'Master List'!$B$45:$D$143,3,FALSE))</f>
        <v>#N/A</v>
      </c>
      <c r="J1579" s="169" t="str">
        <f>IF('Reported Performance Table'!D1579="","",
  IF('Reported Performance Table'!E1579="Yes",
   IF('Reported Performance Table'!F1579="Premium","Premium_LUNA_CCT","LUNA_CCT"),
   IF('Reported Performance Table'!B1579="Outdoor Luminaires",
    IF(OR('Reported Performance Table'!D1579="Fuel Pump Canopy Luminaires",'Reported Performance Table'!D1579="Sports Lighting"),
     IF('Reported Performance Table'!F1579="Premium","Premium_Sports_and_Fuel_Pump_CCT", "Sports_and_Fuel_Pump_CCT"),
     IF('Reported Performance Table'!F1579="Premium","Premium_Outdoor_CCT","Outdoor_CCT")),
    IF('Reported Performance Table'!F1579="Premium","Premium_CCT","Reported_CCT"))))</f>
        <v/>
      </c>
      <c r="K1579" t="str">
        <f>IF('Reported Performance Table'!D1579="","",IF(J1579="LUNA_CCT",VLOOKUP('Reported Performance Table'!D1579,'Master List'!$B$45:$E$143,4,FALSE),"Reported_BUG"))</f>
        <v/>
      </c>
      <c r="L1579" t="str">
        <f>IF('Reported Performance Table'!D1579="","",IF(AND('Reported Performance Table'!$E1579="Yes",OR('Reported Performance Table'!$D1579='Master List'!$B$45,'Reported Performance Table'!$D1579='Master List'!$B$46,'Reported Performance Table'!$D1579='Master List'!$B$47,'Reported Performance Table'!$D1579='Master List'!$B$49,'Reported Performance Table'!$D1579='Master List'!$B$51,'Reported Performance Table'!$D1579='Master List'!$B$115,'Reported Performance Table'!$D1579='Master List'!$B$118,'Reported Performance Table'!$D1579='Master List'!$B$142)),"LUNA_Dimming","Dimming_Capability_and_Range"))</f>
        <v/>
      </c>
    </row>
    <row r="1580" spans="1:12" x14ac:dyDescent="0.3">
      <c r="A1580" s="49">
        <v>1587</v>
      </c>
      <c r="B1580" s="50"/>
      <c r="D1580" s="21" t="e">
        <f>VLOOKUP('Reported Performance Table'!C1580,'Master List'!$B$22:$C$41,2,FALSE)</f>
        <v>#N/A</v>
      </c>
      <c r="E1580" t="e">
        <f>VLOOKUP('Reported Performance Table'!D1580,'Master List'!$B$45:$C$143,2,FALSE)</f>
        <v>#N/A</v>
      </c>
      <c r="F1580" t="e">
        <f>VLOOKUP('Reported Performance Table'!C1580,'Master List'!$B$22:$D$42,3,FALSE)</f>
        <v>#N/A</v>
      </c>
      <c r="G1580" s="94" t="e">
        <f>VLOOKUP('Reported Performance Table'!B1580,'Master List'!$B$11:$D$19,3,FALSE)</f>
        <v>#N/A</v>
      </c>
      <c r="H1580" t="e">
        <f t="shared" si="24"/>
        <v>#N/A</v>
      </c>
      <c r="I1580" t="e">
        <f>IF(VLOOKUP('Reported Performance Table'!D1580,'Master List'!$B$45:$D$143,3,FALSE)="","No",VLOOKUP('Reported Performance Table'!D1580,'Master List'!$B$45:$D$143,3,FALSE))</f>
        <v>#N/A</v>
      </c>
      <c r="J1580" s="169" t="str">
        <f>IF('Reported Performance Table'!D1580="","",
  IF('Reported Performance Table'!E1580="Yes",
   IF('Reported Performance Table'!F1580="Premium","Premium_LUNA_CCT","LUNA_CCT"),
   IF('Reported Performance Table'!B1580="Outdoor Luminaires",
    IF(OR('Reported Performance Table'!D1580="Fuel Pump Canopy Luminaires",'Reported Performance Table'!D1580="Sports Lighting"),
     IF('Reported Performance Table'!F1580="Premium","Premium_Sports_and_Fuel_Pump_CCT", "Sports_and_Fuel_Pump_CCT"),
     IF('Reported Performance Table'!F1580="Premium","Premium_Outdoor_CCT","Outdoor_CCT")),
    IF('Reported Performance Table'!F1580="Premium","Premium_CCT","Reported_CCT"))))</f>
        <v/>
      </c>
      <c r="K1580" t="str">
        <f>IF('Reported Performance Table'!D1580="","",IF(J1580="LUNA_CCT",VLOOKUP('Reported Performance Table'!D1580,'Master List'!$B$45:$E$143,4,FALSE),"Reported_BUG"))</f>
        <v/>
      </c>
      <c r="L1580" t="str">
        <f>IF('Reported Performance Table'!D1580="","",IF(AND('Reported Performance Table'!$E1580="Yes",OR('Reported Performance Table'!$D1580='Master List'!$B$45,'Reported Performance Table'!$D1580='Master List'!$B$46,'Reported Performance Table'!$D1580='Master List'!$B$47,'Reported Performance Table'!$D1580='Master List'!$B$49,'Reported Performance Table'!$D1580='Master List'!$B$51,'Reported Performance Table'!$D1580='Master List'!$B$115,'Reported Performance Table'!$D1580='Master List'!$B$118,'Reported Performance Table'!$D1580='Master List'!$B$142)),"LUNA_Dimming","Dimming_Capability_and_Range"))</f>
        <v/>
      </c>
    </row>
    <row r="1581" spans="1:12" x14ac:dyDescent="0.3">
      <c r="A1581" s="49">
        <v>1588</v>
      </c>
      <c r="B1581" s="50"/>
      <c r="D1581" s="21" t="e">
        <f>VLOOKUP('Reported Performance Table'!C1581,'Master List'!$B$22:$C$41,2,FALSE)</f>
        <v>#N/A</v>
      </c>
      <c r="E1581" t="e">
        <f>VLOOKUP('Reported Performance Table'!D1581,'Master List'!$B$45:$C$143,2,FALSE)</f>
        <v>#N/A</v>
      </c>
      <c r="F1581" t="e">
        <f>VLOOKUP('Reported Performance Table'!C1581,'Master List'!$B$22:$D$42,3,FALSE)</f>
        <v>#N/A</v>
      </c>
      <c r="G1581" s="94" t="e">
        <f>VLOOKUP('Reported Performance Table'!B1581,'Master List'!$B$11:$D$19,3,FALSE)</f>
        <v>#N/A</v>
      </c>
      <c r="H1581" t="e">
        <f t="shared" si="24"/>
        <v>#N/A</v>
      </c>
      <c r="I1581" t="e">
        <f>IF(VLOOKUP('Reported Performance Table'!D1581,'Master List'!$B$45:$D$143,3,FALSE)="","No",VLOOKUP('Reported Performance Table'!D1581,'Master List'!$B$45:$D$143,3,FALSE))</f>
        <v>#N/A</v>
      </c>
      <c r="J1581" s="169" t="str">
        <f>IF('Reported Performance Table'!D1581="","",
  IF('Reported Performance Table'!E1581="Yes",
   IF('Reported Performance Table'!F1581="Premium","Premium_LUNA_CCT","LUNA_CCT"),
   IF('Reported Performance Table'!B1581="Outdoor Luminaires",
    IF(OR('Reported Performance Table'!D1581="Fuel Pump Canopy Luminaires",'Reported Performance Table'!D1581="Sports Lighting"),
     IF('Reported Performance Table'!F1581="Premium","Premium_Sports_and_Fuel_Pump_CCT", "Sports_and_Fuel_Pump_CCT"),
     IF('Reported Performance Table'!F1581="Premium","Premium_Outdoor_CCT","Outdoor_CCT")),
    IF('Reported Performance Table'!F1581="Premium","Premium_CCT","Reported_CCT"))))</f>
        <v/>
      </c>
      <c r="K1581" t="str">
        <f>IF('Reported Performance Table'!D1581="","",IF(J1581="LUNA_CCT",VLOOKUP('Reported Performance Table'!D1581,'Master List'!$B$45:$E$143,4,FALSE),"Reported_BUG"))</f>
        <v/>
      </c>
      <c r="L1581" t="str">
        <f>IF('Reported Performance Table'!D1581="","",IF(AND('Reported Performance Table'!$E1581="Yes",OR('Reported Performance Table'!$D1581='Master List'!$B$45,'Reported Performance Table'!$D1581='Master List'!$B$46,'Reported Performance Table'!$D1581='Master List'!$B$47,'Reported Performance Table'!$D1581='Master List'!$B$49,'Reported Performance Table'!$D1581='Master List'!$B$51,'Reported Performance Table'!$D1581='Master List'!$B$115,'Reported Performance Table'!$D1581='Master List'!$B$118,'Reported Performance Table'!$D1581='Master List'!$B$142)),"LUNA_Dimming","Dimming_Capability_and_Range"))</f>
        <v/>
      </c>
    </row>
    <row r="1582" spans="1:12" x14ac:dyDescent="0.3">
      <c r="A1582" s="49">
        <v>1589</v>
      </c>
      <c r="B1582" s="50"/>
      <c r="D1582" s="21" t="e">
        <f>VLOOKUP('Reported Performance Table'!C1582,'Master List'!$B$22:$C$41,2,FALSE)</f>
        <v>#N/A</v>
      </c>
      <c r="E1582" t="e">
        <f>VLOOKUP('Reported Performance Table'!D1582,'Master List'!$B$45:$C$143,2,FALSE)</f>
        <v>#N/A</v>
      </c>
      <c r="F1582" t="e">
        <f>VLOOKUP('Reported Performance Table'!C1582,'Master List'!$B$22:$D$42,3,FALSE)</f>
        <v>#N/A</v>
      </c>
      <c r="G1582" s="94" t="e">
        <f>VLOOKUP('Reported Performance Table'!B1582,'Master List'!$B$11:$D$19,3,FALSE)</f>
        <v>#N/A</v>
      </c>
      <c r="H1582" t="e">
        <f t="shared" si="24"/>
        <v>#N/A</v>
      </c>
      <c r="I1582" t="e">
        <f>IF(VLOOKUP('Reported Performance Table'!D1582,'Master List'!$B$45:$D$143,3,FALSE)="","No",VLOOKUP('Reported Performance Table'!D1582,'Master List'!$B$45:$D$143,3,FALSE))</f>
        <v>#N/A</v>
      </c>
      <c r="J1582" s="169" t="str">
        <f>IF('Reported Performance Table'!D1582="","",
  IF('Reported Performance Table'!E1582="Yes",
   IF('Reported Performance Table'!F1582="Premium","Premium_LUNA_CCT","LUNA_CCT"),
   IF('Reported Performance Table'!B1582="Outdoor Luminaires",
    IF(OR('Reported Performance Table'!D1582="Fuel Pump Canopy Luminaires",'Reported Performance Table'!D1582="Sports Lighting"),
     IF('Reported Performance Table'!F1582="Premium","Premium_Sports_and_Fuel_Pump_CCT", "Sports_and_Fuel_Pump_CCT"),
     IF('Reported Performance Table'!F1582="Premium","Premium_Outdoor_CCT","Outdoor_CCT")),
    IF('Reported Performance Table'!F1582="Premium","Premium_CCT","Reported_CCT"))))</f>
        <v/>
      </c>
      <c r="K1582" t="str">
        <f>IF('Reported Performance Table'!D1582="","",IF(J1582="LUNA_CCT",VLOOKUP('Reported Performance Table'!D1582,'Master List'!$B$45:$E$143,4,FALSE),"Reported_BUG"))</f>
        <v/>
      </c>
      <c r="L1582" t="str">
        <f>IF('Reported Performance Table'!D1582="","",IF(AND('Reported Performance Table'!$E1582="Yes",OR('Reported Performance Table'!$D1582='Master List'!$B$45,'Reported Performance Table'!$D1582='Master List'!$B$46,'Reported Performance Table'!$D1582='Master List'!$B$47,'Reported Performance Table'!$D1582='Master List'!$B$49,'Reported Performance Table'!$D1582='Master List'!$B$51,'Reported Performance Table'!$D1582='Master List'!$B$115,'Reported Performance Table'!$D1582='Master List'!$B$118,'Reported Performance Table'!$D1582='Master List'!$B$142)),"LUNA_Dimming","Dimming_Capability_and_Range"))</f>
        <v/>
      </c>
    </row>
    <row r="1583" spans="1:12" x14ac:dyDescent="0.3">
      <c r="A1583" s="49">
        <v>1590</v>
      </c>
      <c r="B1583" s="50"/>
      <c r="D1583" s="21" t="e">
        <f>VLOOKUP('Reported Performance Table'!C1583,'Master List'!$B$22:$C$41,2,FALSE)</f>
        <v>#N/A</v>
      </c>
      <c r="E1583" t="e">
        <f>VLOOKUP('Reported Performance Table'!D1583,'Master List'!$B$45:$C$143,2,FALSE)</f>
        <v>#N/A</v>
      </c>
      <c r="F1583" t="e">
        <f>VLOOKUP('Reported Performance Table'!C1583,'Master List'!$B$22:$D$42,3,FALSE)</f>
        <v>#N/A</v>
      </c>
      <c r="G1583" s="94" t="e">
        <f>VLOOKUP('Reported Performance Table'!B1583,'Master List'!$B$11:$D$19,3,FALSE)</f>
        <v>#N/A</v>
      </c>
      <c r="H1583" t="e">
        <f t="shared" si="24"/>
        <v>#N/A</v>
      </c>
      <c r="I1583" t="e">
        <f>IF(VLOOKUP('Reported Performance Table'!D1583,'Master List'!$B$45:$D$143,3,FALSE)="","No",VLOOKUP('Reported Performance Table'!D1583,'Master List'!$B$45:$D$143,3,FALSE))</f>
        <v>#N/A</v>
      </c>
      <c r="J1583" s="169" t="str">
        <f>IF('Reported Performance Table'!D1583="","",
  IF('Reported Performance Table'!E1583="Yes",
   IF('Reported Performance Table'!F1583="Premium","Premium_LUNA_CCT","LUNA_CCT"),
   IF('Reported Performance Table'!B1583="Outdoor Luminaires",
    IF(OR('Reported Performance Table'!D1583="Fuel Pump Canopy Luminaires",'Reported Performance Table'!D1583="Sports Lighting"),
     IF('Reported Performance Table'!F1583="Premium","Premium_Sports_and_Fuel_Pump_CCT", "Sports_and_Fuel_Pump_CCT"),
     IF('Reported Performance Table'!F1583="Premium","Premium_Outdoor_CCT","Outdoor_CCT")),
    IF('Reported Performance Table'!F1583="Premium","Premium_CCT","Reported_CCT"))))</f>
        <v/>
      </c>
      <c r="K1583" t="str">
        <f>IF('Reported Performance Table'!D1583="","",IF(J1583="LUNA_CCT",VLOOKUP('Reported Performance Table'!D1583,'Master List'!$B$45:$E$143,4,FALSE),"Reported_BUG"))</f>
        <v/>
      </c>
      <c r="L1583" t="str">
        <f>IF('Reported Performance Table'!D1583="","",IF(AND('Reported Performance Table'!$E1583="Yes",OR('Reported Performance Table'!$D1583='Master List'!$B$45,'Reported Performance Table'!$D1583='Master List'!$B$46,'Reported Performance Table'!$D1583='Master List'!$B$47,'Reported Performance Table'!$D1583='Master List'!$B$49,'Reported Performance Table'!$D1583='Master List'!$B$51,'Reported Performance Table'!$D1583='Master List'!$B$115,'Reported Performance Table'!$D1583='Master List'!$B$118,'Reported Performance Table'!$D1583='Master List'!$B$142)),"LUNA_Dimming","Dimming_Capability_and_Range"))</f>
        <v/>
      </c>
    </row>
    <row r="1584" spans="1:12" x14ac:dyDescent="0.3">
      <c r="A1584" s="49">
        <v>1591</v>
      </c>
      <c r="B1584" s="50"/>
      <c r="D1584" s="21" t="e">
        <f>VLOOKUP('Reported Performance Table'!C1584,'Master List'!$B$22:$C$41,2,FALSE)</f>
        <v>#N/A</v>
      </c>
      <c r="E1584" t="e">
        <f>VLOOKUP('Reported Performance Table'!D1584,'Master List'!$B$45:$C$143,2,FALSE)</f>
        <v>#N/A</v>
      </c>
      <c r="F1584" t="e">
        <f>VLOOKUP('Reported Performance Table'!C1584,'Master List'!$B$22:$D$42,3,FALSE)</f>
        <v>#N/A</v>
      </c>
      <c r="G1584" s="94" t="e">
        <f>VLOOKUP('Reported Performance Table'!B1584,'Master List'!$B$11:$D$19,3,FALSE)</f>
        <v>#N/A</v>
      </c>
      <c r="H1584" t="e">
        <f t="shared" si="24"/>
        <v>#N/A</v>
      </c>
      <c r="I1584" t="e">
        <f>IF(VLOOKUP('Reported Performance Table'!D1584,'Master List'!$B$45:$D$143,3,FALSE)="","No",VLOOKUP('Reported Performance Table'!D1584,'Master List'!$B$45:$D$143,3,FALSE))</f>
        <v>#N/A</v>
      </c>
      <c r="J1584" s="169" t="str">
        <f>IF('Reported Performance Table'!D1584="","",
  IF('Reported Performance Table'!E1584="Yes",
   IF('Reported Performance Table'!F1584="Premium","Premium_LUNA_CCT","LUNA_CCT"),
   IF('Reported Performance Table'!B1584="Outdoor Luminaires",
    IF(OR('Reported Performance Table'!D1584="Fuel Pump Canopy Luminaires",'Reported Performance Table'!D1584="Sports Lighting"),
     IF('Reported Performance Table'!F1584="Premium","Premium_Sports_and_Fuel_Pump_CCT", "Sports_and_Fuel_Pump_CCT"),
     IF('Reported Performance Table'!F1584="Premium","Premium_Outdoor_CCT","Outdoor_CCT")),
    IF('Reported Performance Table'!F1584="Premium","Premium_CCT","Reported_CCT"))))</f>
        <v/>
      </c>
      <c r="K1584" t="str">
        <f>IF('Reported Performance Table'!D1584="","",IF(J1584="LUNA_CCT",VLOOKUP('Reported Performance Table'!D1584,'Master List'!$B$45:$E$143,4,FALSE),"Reported_BUG"))</f>
        <v/>
      </c>
      <c r="L1584" t="str">
        <f>IF('Reported Performance Table'!D1584="","",IF(AND('Reported Performance Table'!$E1584="Yes",OR('Reported Performance Table'!$D1584='Master List'!$B$45,'Reported Performance Table'!$D1584='Master List'!$B$46,'Reported Performance Table'!$D1584='Master List'!$B$47,'Reported Performance Table'!$D1584='Master List'!$B$49,'Reported Performance Table'!$D1584='Master List'!$B$51,'Reported Performance Table'!$D1584='Master List'!$B$115,'Reported Performance Table'!$D1584='Master List'!$B$118,'Reported Performance Table'!$D1584='Master List'!$B$142)),"LUNA_Dimming","Dimming_Capability_and_Range"))</f>
        <v/>
      </c>
    </row>
    <row r="1585" spans="1:12" x14ac:dyDescent="0.3">
      <c r="A1585" s="49">
        <v>1592</v>
      </c>
      <c r="B1585" s="50"/>
      <c r="D1585" s="21" t="e">
        <f>VLOOKUP('Reported Performance Table'!C1585,'Master List'!$B$22:$C$41,2,FALSE)</f>
        <v>#N/A</v>
      </c>
      <c r="E1585" t="e">
        <f>VLOOKUP('Reported Performance Table'!D1585,'Master List'!$B$45:$C$143,2,FALSE)</f>
        <v>#N/A</v>
      </c>
      <c r="F1585" t="e">
        <f>VLOOKUP('Reported Performance Table'!C1585,'Master List'!$B$22:$D$42,3,FALSE)</f>
        <v>#N/A</v>
      </c>
      <c r="G1585" s="94" t="e">
        <f>VLOOKUP('Reported Performance Table'!B1585,'Master List'!$B$11:$D$19,3,FALSE)</f>
        <v>#N/A</v>
      </c>
      <c r="H1585" t="e">
        <f t="shared" si="24"/>
        <v>#N/A</v>
      </c>
      <c r="I1585" t="e">
        <f>IF(VLOOKUP('Reported Performance Table'!D1585,'Master List'!$B$45:$D$143,3,FALSE)="","No",VLOOKUP('Reported Performance Table'!D1585,'Master List'!$B$45:$D$143,3,FALSE))</f>
        <v>#N/A</v>
      </c>
      <c r="J1585" s="169" t="str">
        <f>IF('Reported Performance Table'!D1585="","",
  IF('Reported Performance Table'!E1585="Yes",
   IF('Reported Performance Table'!F1585="Premium","Premium_LUNA_CCT","LUNA_CCT"),
   IF('Reported Performance Table'!B1585="Outdoor Luminaires",
    IF(OR('Reported Performance Table'!D1585="Fuel Pump Canopy Luminaires",'Reported Performance Table'!D1585="Sports Lighting"),
     IF('Reported Performance Table'!F1585="Premium","Premium_Sports_and_Fuel_Pump_CCT", "Sports_and_Fuel_Pump_CCT"),
     IF('Reported Performance Table'!F1585="Premium","Premium_Outdoor_CCT","Outdoor_CCT")),
    IF('Reported Performance Table'!F1585="Premium","Premium_CCT","Reported_CCT"))))</f>
        <v/>
      </c>
      <c r="K1585" t="str">
        <f>IF('Reported Performance Table'!D1585="","",IF(J1585="LUNA_CCT",VLOOKUP('Reported Performance Table'!D1585,'Master List'!$B$45:$E$143,4,FALSE),"Reported_BUG"))</f>
        <v/>
      </c>
      <c r="L1585" t="str">
        <f>IF('Reported Performance Table'!D1585="","",IF(AND('Reported Performance Table'!$E1585="Yes",OR('Reported Performance Table'!$D1585='Master List'!$B$45,'Reported Performance Table'!$D1585='Master List'!$B$46,'Reported Performance Table'!$D1585='Master List'!$B$47,'Reported Performance Table'!$D1585='Master List'!$B$49,'Reported Performance Table'!$D1585='Master List'!$B$51,'Reported Performance Table'!$D1585='Master List'!$B$115,'Reported Performance Table'!$D1585='Master List'!$B$118,'Reported Performance Table'!$D1585='Master List'!$B$142)),"LUNA_Dimming","Dimming_Capability_and_Range"))</f>
        <v/>
      </c>
    </row>
    <row r="1586" spans="1:12" x14ac:dyDescent="0.3">
      <c r="A1586" s="49">
        <v>1593</v>
      </c>
      <c r="B1586" s="50"/>
      <c r="D1586" s="21" t="e">
        <f>VLOOKUP('Reported Performance Table'!C1586,'Master List'!$B$22:$C$41,2,FALSE)</f>
        <v>#N/A</v>
      </c>
      <c r="E1586" t="e">
        <f>VLOOKUP('Reported Performance Table'!D1586,'Master List'!$B$45:$C$143,2,FALSE)</f>
        <v>#N/A</v>
      </c>
      <c r="F1586" t="e">
        <f>VLOOKUP('Reported Performance Table'!C1586,'Master List'!$B$22:$D$42,3,FALSE)</f>
        <v>#N/A</v>
      </c>
      <c r="G1586" s="94" t="e">
        <f>VLOOKUP('Reported Performance Table'!B1586,'Master List'!$B$11:$D$19,3,FALSE)</f>
        <v>#N/A</v>
      </c>
      <c r="H1586" t="e">
        <f t="shared" si="24"/>
        <v>#N/A</v>
      </c>
      <c r="I1586" t="e">
        <f>IF(VLOOKUP('Reported Performance Table'!D1586,'Master List'!$B$45:$D$143,3,FALSE)="","No",VLOOKUP('Reported Performance Table'!D1586,'Master List'!$B$45:$D$143,3,FALSE))</f>
        <v>#N/A</v>
      </c>
      <c r="J1586" s="169" t="str">
        <f>IF('Reported Performance Table'!D1586="","",
  IF('Reported Performance Table'!E1586="Yes",
   IF('Reported Performance Table'!F1586="Premium","Premium_LUNA_CCT","LUNA_CCT"),
   IF('Reported Performance Table'!B1586="Outdoor Luminaires",
    IF(OR('Reported Performance Table'!D1586="Fuel Pump Canopy Luminaires",'Reported Performance Table'!D1586="Sports Lighting"),
     IF('Reported Performance Table'!F1586="Premium","Premium_Sports_and_Fuel_Pump_CCT", "Sports_and_Fuel_Pump_CCT"),
     IF('Reported Performance Table'!F1586="Premium","Premium_Outdoor_CCT","Outdoor_CCT")),
    IF('Reported Performance Table'!F1586="Premium","Premium_CCT","Reported_CCT"))))</f>
        <v/>
      </c>
      <c r="K1586" t="str">
        <f>IF('Reported Performance Table'!D1586="","",IF(J1586="LUNA_CCT",VLOOKUP('Reported Performance Table'!D1586,'Master List'!$B$45:$E$143,4,FALSE),"Reported_BUG"))</f>
        <v/>
      </c>
      <c r="L1586" t="str">
        <f>IF('Reported Performance Table'!D1586="","",IF(AND('Reported Performance Table'!$E1586="Yes",OR('Reported Performance Table'!$D1586='Master List'!$B$45,'Reported Performance Table'!$D1586='Master List'!$B$46,'Reported Performance Table'!$D1586='Master List'!$B$47,'Reported Performance Table'!$D1586='Master List'!$B$49,'Reported Performance Table'!$D1586='Master List'!$B$51,'Reported Performance Table'!$D1586='Master List'!$B$115,'Reported Performance Table'!$D1586='Master List'!$B$118,'Reported Performance Table'!$D1586='Master List'!$B$142)),"LUNA_Dimming","Dimming_Capability_and_Range"))</f>
        <v/>
      </c>
    </row>
    <row r="1587" spans="1:12" x14ac:dyDescent="0.3">
      <c r="A1587" s="49">
        <v>1594</v>
      </c>
      <c r="B1587" s="50"/>
      <c r="D1587" s="21" t="e">
        <f>VLOOKUP('Reported Performance Table'!C1587,'Master List'!$B$22:$C$41,2,FALSE)</f>
        <v>#N/A</v>
      </c>
      <c r="E1587" t="e">
        <f>VLOOKUP('Reported Performance Table'!D1587,'Master List'!$B$45:$C$143,2,FALSE)</f>
        <v>#N/A</v>
      </c>
      <c r="F1587" t="e">
        <f>VLOOKUP('Reported Performance Table'!C1587,'Master List'!$B$22:$D$42,3,FALSE)</f>
        <v>#N/A</v>
      </c>
      <c r="G1587" s="94" t="e">
        <f>VLOOKUP('Reported Performance Table'!B1587,'Master List'!$B$11:$D$19,3,FALSE)</f>
        <v>#N/A</v>
      </c>
      <c r="H1587" t="e">
        <f t="shared" si="24"/>
        <v>#N/A</v>
      </c>
      <c r="I1587" t="e">
        <f>IF(VLOOKUP('Reported Performance Table'!D1587,'Master List'!$B$45:$D$143,3,FALSE)="","No",VLOOKUP('Reported Performance Table'!D1587,'Master List'!$B$45:$D$143,3,FALSE))</f>
        <v>#N/A</v>
      </c>
      <c r="J1587" s="169" t="str">
        <f>IF('Reported Performance Table'!D1587="","",
  IF('Reported Performance Table'!E1587="Yes",
   IF('Reported Performance Table'!F1587="Premium","Premium_LUNA_CCT","LUNA_CCT"),
   IF('Reported Performance Table'!B1587="Outdoor Luminaires",
    IF(OR('Reported Performance Table'!D1587="Fuel Pump Canopy Luminaires",'Reported Performance Table'!D1587="Sports Lighting"),
     IF('Reported Performance Table'!F1587="Premium","Premium_Sports_and_Fuel_Pump_CCT", "Sports_and_Fuel_Pump_CCT"),
     IF('Reported Performance Table'!F1587="Premium","Premium_Outdoor_CCT","Outdoor_CCT")),
    IF('Reported Performance Table'!F1587="Premium","Premium_CCT","Reported_CCT"))))</f>
        <v/>
      </c>
      <c r="K1587" t="str">
        <f>IF('Reported Performance Table'!D1587="","",IF(J1587="LUNA_CCT",VLOOKUP('Reported Performance Table'!D1587,'Master List'!$B$45:$E$143,4,FALSE),"Reported_BUG"))</f>
        <v/>
      </c>
      <c r="L1587" t="str">
        <f>IF('Reported Performance Table'!D1587="","",IF(AND('Reported Performance Table'!$E1587="Yes",OR('Reported Performance Table'!$D1587='Master List'!$B$45,'Reported Performance Table'!$D1587='Master List'!$B$46,'Reported Performance Table'!$D1587='Master List'!$B$47,'Reported Performance Table'!$D1587='Master List'!$B$49,'Reported Performance Table'!$D1587='Master List'!$B$51,'Reported Performance Table'!$D1587='Master List'!$B$115,'Reported Performance Table'!$D1587='Master List'!$B$118,'Reported Performance Table'!$D1587='Master List'!$B$142)),"LUNA_Dimming","Dimming_Capability_and_Range"))</f>
        <v/>
      </c>
    </row>
    <row r="1588" spans="1:12" x14ac:dyDescent="0.3">
      <c r="A1588" s="49">
        <v>1595</v>
      </c>
      <c r="B1588" s="50"/>
      <c r="D1588" s="21" t="e">
        <f>VLOOKUP('Reported Performance Table'!C1588,'Master List'!$B$22:$C$41,2,FALSE)</f>
        <v>#N/A</v>
      </c>
      <c r="E1588" t="e">
        <f>VLOOKUP('Reported Performance Table'!D1588,'Master List'!$B$45:$C$143,2,FALSE)</f>
        <v>#N/A</v>
      </c>
      <c r="F1588" t="e">
        <f>VLOOKUP('Reported Performance Table'!C1588,'Master List'!$B$22:$D$42,3,FALSE)</f>
        <v>#N/A</v>
      </c>
      <c r="G1588" s="94" t="e">
        <f>VLOOKUP('Reported Performance Table'!B1588,'Master List'!$B$11:$D$19,3,FALSE)</f>
        <v>#N/A</v>
      </c>
      <c r="H1588" t="e">
        <f t="shared" si="24"/>
        <v>#N/A</v>
      </c>
      <c r="I1588" t="e">
        <f>IF(VLOOKUP('Reported Performance Table'!D1588,'Master List'!$B$45:$D$143,3,FALSE)="","No",VLOOKUP('Reported Performance Table'!D1588,'Master List'!$B$45:$D$143,3,FALSE))</f>
        <v>#N/A</v>
      </c>
      <c r="J1588" s="169" t="str">
        <f>IF('Reported Performance Table'!D1588="","",
  IF('Reported Performance Table'!E1588="Yes",
   IF('Reported Performance Table'!F1588="Premium","Premium_LUNA_CCT","LUNA_CCT"),
   IF('Reported Performance Table'!B1588="Outdoor Luminaires",
    IF(OR('Reported Performance Table'!D1588="Fuel Pump Canopy Luminaires",'Reported Performance Table'!D1588="Sports Lighting"),
     IF('Reported Performance Table'!F1588="Premium","Premium_Sports_and_Fuel_Pump_CCT", "Sports_and_Fuel_Pump_CCT"),
     IF('Reported Performance Table'!F1588="Premium","Premium_Outdoor_CCT","Outdoor_CCT")),
    IF('Reported Performance Table'!F1588="Premium","Premium_CCT","Reported_CCT"))))</f>
        <v/>
      </c>
      <c r="K1588" t="str">
        <f>IF('Reported Performance Table'!D1588="","",IF(J1588="LUNA_CCT",VLOOKUP('Reported Performance Table'!D1588,'Master List'!$B$45:$E$143,4,FALSE),"Reported_BUG"))</f>
        <v/>
      </c>
      <c r="L1588" t="str">
        <f>IF('Reported Performance Table'!D1588="","",IF(AND('Reported Performance Table'!$E1588="Yes",OR('Reported Performance Table'!$D1588='Master List'!$B$45,'Reported Performance Table'!$D1588='Master List'!$B$46,'Reported Performance Table'!$D1588='Master List'!$B$47,'Reported Performance Table'!$D1588='Master List'!$B$49,'Reported Performance Table'!$D1588='Master List'!$B$51,'Reported Performance Table'!$D1588='Master List'!$B$115,'Reported Performance Table'!$D1588='Master List'!$B$118,'Reported Performance Table'!$D1588='Master List'!$B$142)),"LUNA_Dimming","Dimming_Capability_and_Range"))</f>
        <v/>
      </c>
    </row>
    <row r="1589" spans="1:12" x14ac:dyDescent="0.3">
      <c r="A1589" s="49">
        <v>1596</v>
      </c>
      <c r="B1589" s="50"/>
      <c r="D1589" s="21" t="e">
        <f>VLOOKUP('Reported Performance Table'!C1589,'Master List'!$B$22:$C$41,2,FALSE)</f>
        <v>#N/A</v>
      </c>
      <c r="E1589" t="e">
        <f>VLOOKUP('Reported Performance Table'!D1589,'Master List'!$B$45:$C$143,2,FALSE)</f>
        <v>#N/A</v>
      </c>
      <c r="F1589" t="e">
        <f>VLOOKUP('Reported Performance Table'!C1589,'Master List'!$B$22:$D$42,3,FALSE)</f>
        <v>#N/A</v>
      </c>
      <c r="G1589" s="94" t="e">
        <f>VLOOKUP('Reported Performance Table'!B1589,'Master List'!$B$11:$D$19,3,FALSE)</f>
        <v>#N/A</v>
      </c>
      <c r="H1589" t="e">
        <f t="shared" si="24"/>
        <v>#N/A</v>
      </c>
      <c r="I1589" t="e">
        <f>IF(VLOOKUP('Reported Performance Table'!D1589,'Master List'!$B$45:$D$143,3,FALSE)="","No",VLOOKUP('Reported Performance Table'!D1589,'Master List'!$B$45:$D$143,3,FALSE))</f>
        <v>#N/A</v>
      </c>
      <c r="J1589" s="169" t="str">
        <f>IF('Reported Performance Table'!D1589="","",
  IF('Reported Performance Table'!E1589="Yes",
   IF('Reported Performance Table'!F1589="Premium","Premium_LUNA_CCT","LUNA_CCT"),
   IF('Reported Performance Table'!B1589="Outdoor Luminaires",
    IF(OR('Reported Performance Table'!D1589="Fuel Pump Canopy Luminaires",'Reported Performance Table'!D1589="Sports Lighting"),
     IF('Reported Performance Table'!F1589="Premium","Premium_Sports_and_Fuel_Pump_CCT", "Sports_and_Fuel_Pump_CCT"),
     IF('Reported Performance Table'!F1589="Premium","Premium_Outdoor_CCT","Outdoor_CCT")),
    IF('Reported Performance Table'!F1589="Premium","Premium_CCT","Reported_CCT"))))</f>
        <v/>
      </c>
      <c r="K1589" t="str">
        <f>IF('Reported Performance Table'!D1589="","",IF(J1589="LUNA_CCT",VLOOKUP('Reported Performance Table'!D1589,'Master List'!$B$45:$E$143,4,FALSE),"Reported_BUG"))</f>
        <v/>
      </c>
      <c r="L1589" t="str">
        <f>IF('Reported Performance Table'!D1589="","",IF(AND('Reported Performance Table'!$E1589="Yes",OR('Reported Performance Table'!$D1589='Master List'!$B$45,'Reported Performance Table'!$D1589='Master List'!$B$46,'Reported Performance Table'!$D1589='Master List'!$B$47,'Reported Performance Table'!$D1589='Master List'!$B$49,'Reported Performance Table'!$D1589='Master List'!$B$51,'Reported Performance Table'!$D1589='Master List'!$B$115,'Reported Performance Table'!$D1589='Master List'!$B$118,'Reported Performance Table'!$D1589='Master List'!$B$142)),"LUNA_Dimming","Dimming_Capability_and_Range"))</f>
        <v/>
      </c>
    </row>
    <row r="1590" spans="1:12" x14ac:dyDescent="0.3">
      <c r="A1590" s="49">
        <v>1597</v>
      </c>
      <c r="B1590" s="50"/>
      <c r="D1590" s="21" t="e">
        <f>VLOOKUP('Reported Performance Table'!C1590,'Master List'!$B$22:$C$41,2,FALSE)</f>
        <v>#N/A</v>
      </c>
      <c r="E1590" t="e">
        <f>VLOOKUP('Reported Performance Table'!D1590,'Master List'!$B$45:$C$143,2,FALSE)</f>
        <v>#N/A</v>
      </c>
      <c r="F1590" t="e">
        <f>VLOOKUP('Reported Performance Table'!C1590,'Master List'!$B$22:$D$42,3,FALSE)</f>
        <v>#N/A</v>
      </c>
      <c r="G1590" s="94" t="e">
        <f>VLOOKUP('Reported Performance Table'!B1590,'Master List'!$B$11:$D$19,3,FALSE)</f>
        <v>#N/A</v>
      </c>
      <c r="H1590" t="e">
        <f t="shared" si="24"/>
        <v>#N/A</v>
      </c>
      <c r="I1590" t="e">
        <f>IF(VLOOKUP('Reported Performance Table'!D1590,'Master List'!$B$45:$D$143,3,FALSE)="","No",VLOOKUP('Reported Performance Table'!D1590,'Master List'!$B$45:$D$143,3,FALSE))</f>
        <v>#N/A</v>
      </c>
      <c r="J1590" s="169" t="str">
        <f>IF('Reported Performance Table'!D1590="","",
  IF('Reported Performance Table'!E1590="Yes",
   IF('Reported Performance Table'!F1590="Premium","Premium_LUNA_CCT","LUNA_CCT"),
   IF('Reported Performance Table'!B1590="Outdoor Luminaires",
    IF(OR('Reported Performance Table'!D1590="Fuel Pump Canopy Luminaires",'Reported Performance Table'!D1590="Sports Lighting"),
     IF('Reported Performance Table'!F1590="Premium","Premium_Sports_and_Fuel_Pump_CCT", "Sports_and_Fuel_Pump_CCT"),
     IF('Reported Performance Table'!F1590="Premium","Premium_Outdoor_CCT","Outdoor_CCT")),
    IF('Reported Performance Table'!F1590="Premium","Premium_CCT","Reported_CCT"))))</f>
        <v/>
      </c>
      <c r="K1590" t="str">
        <f>IF('Reported Performance Table'!D1590="","",IF(J1590="LUNA_CCT",VLOOKUP('Reported Performance Table'!D1590,'Master List'!$B$45:$E$143,4,FALSE),"Reported_BUG"))</f>
        <v/>
      </c>
      <c r="L1590" t="str">
        <f>IF('Reported Performance Table'!D1590="","",IF(AND('Reported Performance Table'!$E1590="Yes",OR('Reported Performance Table'!$D1590='Master List'!$B$45,'Reported Performance Table'!$D1590='Master List'!$B$46,'Reported Performance Table'!$D1590='Master List'!$B$47,'Reported Performance Table'!$D1590='Master List'!$B$49,'Reported Performance Table'!$D1590='Master List'!$B$51,'Reported Performance Table'!$D1590='Master List'!$B$115,'Reported Performance Table'!$D1590='Master List'!$B$118,'Reported Performance Table'!$D1590='Master List'!$B$142)),"LUNA_Dimming","Dimming_Capability_and_Range"))</f>
        <v/>
      </c>
    </row>
    <row r="1591" spans="1:12" x14ac:dyDescent="0.3">
      <c r="A1591" s="49">
        <v>1598</v>
      </c>
      <c r="B1591" s="50"/>
      <c r="D1591" s="21" t="e">
        <f>VLOOKUP('Reported Performance Table'!C1591,'Master List'!$B$22:$C$41,2,FALSE)</f>
        <v>#N/A</v>
      </c>
      <c r="E1591" t="e">
        <f>VLOOKUP('Reported Performance Table'!D1591,'Master List'!$B$45:$C$143,2,FALSE)</f>
        <v>#N/A</v>
      </c>
      <c r="F1591" t="e">
        <f>VLOOKUP('Reported Performance Table'!C1591,'Master List'!$B$22:$D$42,3,FALSE)</f>
        <v>#N/A</v>
      </c>
      <c r="G1591" s="94" t="e">
        <f>VLOOKUP('Reported Performance Table'!B1591,'Master List'!$B$11:$D$19,3,FALSE)</f>
        <v>#N/A</v>
      </c>
      <c r="H1591" t="e">
        <f t="shared" si="24"/>
        <v>#N/A</v>
      </c>
      <c r="I1591" t="e">
        <f>IF(VLOOKUP('Reported Performance Table'!D1591,'Master List'!$B$45:$D$143,3,FALSE)="","No",VLOOKUP('Reported Performance Table'!D1591,'Master List'!$B$45:$D$143,3,FALSE))</f>
        <v>#N/A</v>
      </c>
      <c r="J1591" s="169" t="str">
        <f>IF('Reported Performance Table'!D1591="","",
  IF('Reported Performance Table'!E1591="Yes",
   IF('Reported Performance Table'!F1591="Premium","Premium_LUNA_CCT","LUNA_CCT"),
   IF('Reported Performance Table'!B1591="Outdoor Luminaires",
    IF(OR('Reported Performance Table'!D1591="Fuel Pump Canopy Luminaires",'Reported Performance Table'!D1591="Sports Lighting"),
     IF('Reported Performance Table'!F1591="Premium","Premium_Sports_and_Fuel_Pump_CCT", "Sports_and_Fuel_Pump_CCT"),
     IF('Reported Performance Table'!F1591="Premium","Premium_Outdoor_CCT","Outdoor_CCT")),
    IF('Reported Performance Table'!F1591="Premium","Premium_CCT","Reported_CCT"))))</f>
        <v/>
      </c>
      <c r="K1591" t="str">
        <f>IF('Reported Performance Table'!D1591="","",IF(J1591="LUNA_CCT",VLOOKUP('Reported Performance Table'!D1591,'Master List'!$B$45:$E$143,4,FALSE),"Reported_BUG"))</f>
        <v/>
      </c>
      <c r="L1591" t="str">
        <f>IF('Reported Performance Table'!D1591="","",IF(AND('Reported Performance Table'!$E1591="Yes",OR('Reported Performance Table'!$D1591='Master List'!$B$45,'Reported Performance Table'!$D1591='Master List'!$B$46,'Reported Performance Table'!$D1591='Master List'!$B$47,'Reported Performance Table'!$D1591='Master List'!$B$49,'Reported Performance Table'!$D1591='Master List'!$B$51,'Reported Performance Table'!$D1591='Master List'!$B$115,'Reported Performance Table'!$D1591='Master List'!$B$118,'Reported Performance Table'!$D1591='Master List'!$B$142)),"LUNA_Dimming","Dimming_Capability_and_Range"))</f>
        <v/>
      </c>
    </row>
    <row r="1592" spans="1:12" x14ac:dyDescent="0.3">
      <c r="A1592" s="49">
        <v>1599</v>
      </c>
      <c r="B1592" s="50"/>
      <c r="D1592" s="21" t="e">
        <f>VLOOKUP('Reported Performance Table'!C1592,'Master List'!$B$22:$C$41,2,FALSE)</f>
        <v>#N/A</v>
      </c>
      <c r="E1592" t="e">
        <f>VLOOKUP('Reported Performance Table'!D1592,'Master List'!$B$45:$C$143,2,FALSE)</f>
        <v>#N/A</v>
      </c>
      <c r="F1592" t="e">
        <f>VLOOKUP('Reported Performance Table'!C1592,'Master List'!$B$22:$D$42,3,FALSE)</f>
        <v>#N/A</v>
      </c>
      <c r="G1592" s="94" t="e">
        <f>VLOOKUP('Reported Performance Table'!B1592,'Master List'!$B$11:$D$19,3,FALSE)</f>
        <v>#N/A</v>
      </c>
      <c r="H1592" t="e">
        <f t="shared" si="24"/>
        <v>#N/A</v>
      </c>
      <c r="I1592" t="e">
        <f>IF(VLOOKUP('Reported Performance Table'!D1592,'Master List'!$B$45:$D$143,3,FALSE)="","No",VLOOKUP('Reported Performance Table'!D1592,'Master List'!$B$45:$D$143,3,FALSE))</f>
        <v>#N/A</v>
      </c>
      <c r="J1592" s="169" t="str">
        <f>IF('Reported Performance Table'!D1592="","",
  IF('Reported Performance Table'!E1592="Yes",
   IF('Reported Performance Table'!F1592="Premium","Premium_LUNA_CCT","LUNA_CCT"),
   IF('Reported Performance Table'!B1592="Outdoor Luminaires",
    IF(OR('Reported Performance Table'!D1592="Fuel Pump Canopy Luminaires",'Reported Performance Table'!D1592="Sports Lighting"),
     IF('Reported Performance Table'!F1592="Premium","Premium_Sports_and_Fuel_Pump_CCT", "Sports_and_Fuel_Pump_CCT"),
     IF('Reported Performance Table'!F1592="Premium","Premium_Outdoor_CCT","Outdoor_CCT")),
    IF('Reported Performance Table'!F1592="Premium","Premium_CCT","Reported_CCT"))))</f>
        <v/>
      </c>
      <c r="K1592" t="str">
        <f>IF('Reported Performance Table'!D1592="","",IF(J1592="LUNA_CCT",VLOOKUP('Reported Performance Table'!D1592,'Master List'!$B$45:$E$143,4,FALSE),"Reported_BUG"))</f>
        <v/>
      </c>
      <c r="L1592" t="str">
        <f>IF('Reported Performance Table'!D1592="","",IF(AND('Reported Performance Table'!$E1592="Yes",OR('Reported Performance Table'!$D1592='Master List'!$B$45,'Reported Performance Table'!$D1592='Master List'!$B$46,'Reported Performance Table'!$D1592='Master List'!$B$47,'Reported Performance Table'!$D1592='Master List'!$B$49,'Reported Performance Table'!$D1592='Master List'!$B$51,'Reported Performance Table'!$D1592='Master List'!$B$115,'Reported Performance Table'!$D1592='Master List'!$B$118,'Reported Performance Table'!$D1592='Master List'!$B$142)),"LUNA_Dimming","Dimming_Capability_and_Range"))</f>
        <v/>
      </c>
    </row>
    <row r="1593" spans="1:12" x14ac:dyDescent="0.3">
      <c r="A1593" s="49">
        <v>1600</v>
      </c>
      <c r="B1593" s="50"/>
      <c r="D1593" s="21" t="e">
        <f>VLOOKUP('Reported Performance Table'!C1593,'Master List'!$B$22:$C$41,2,FALSE)</f>
        <v>#N/A</v>
      </c>
      <c r="E1593" t="e">
        <f>VLOOKUP('Reported Performance Table'!D1593,'Master List'!$B$45:$C$143,2,FALSE)</f>
        <v>#N/A</v>
      </c>
      <c r="F1593" t="e">
        <f>VLOOKUP('Reported Performance Table'!C1593,'Master List'!$B$22:$D$42,3,FALSE)</f>
        <v>#N/A</v>
      </c>
      <c r="G1593" s="94" t="e">
        <f>VLOOKUP('Reported Performance Table'!B1593,'Master List'!$B$11:$D$19,3,FALSE)</f>
        <v>#N/A</v>
      </c>
      <c r="H1593" t="e">
        <f t="shared" si="24"/>
        <v>#N/A</v>
      </c>
      <c r="I1593" t="e">
        <f>IF(VLOOKUP('Reported Performance Table'!D1593,'Master List'!$B$45:$D$143,3,FALSE)="","No",VLOOKUP('Reported Performance Table'!D1593,'Master List'!$B$45:$D$143,3,FALSE))</f>
        <v>#N/A</v>
      </c>
      <c r="J1593" s="169" t="str">
        <f>IF('Reported Performance Table'!D1593="","",
  IF('Reported Performance Table'!E1593="Yes",
   IF('Reported Performance Table'!F1593="Premium","Premium_LUNA_CCT","LUNA_CCT"),
   IF('Reported Performance Table'!B1593="Outdoor Luminaires",
    IF(OR('Reported Performance Table'!D1593="Fuel Pump Canopy Luminaires",'Reported Performance Table'!D1593="Sports Lighting"),
     IF('Reported Performance Table'!F1593="Premium","Premium_Sports_and_Fuel_Pump_CCT", "Sports_and_Fuel_Pump_CCT"),
     IF('Reported Performance Table'!F1593="Premium","Premium_Outdoor_CCT","Outdoor_CCT")),
    IF('Reported Performance Table'!F1593="Premium","Premium_CCT","Reported_CCT"))))</f>
        <v/>
      </c>
      <c r="K1593" t="str">
        <f>IF('Reported Performance Table'!D1593="","",IF(J1593="LUNA_CCT",VLOOKUP('Reported Performance Table'!D1593,'Master List'!$B$45:$E$143,4,FALSE),"Reported_BUG"))</f>
        <v/>
      </c>
      <c r="L1593" t="str">
        <f>IF('Reported Performance Table'!D1593="","",IF(AND('Reported Performance Table'!$E1593="Yes",OR('Reported Performance Table'!$D1593='Master List'!$B$45,'Reported Performance Table'!$D1593='Master List'!$B$46,'Reported Performance Table'!$D1593='Master List'!$B$47,'Reported Performance Table'!$D1593='Master List'!$B$49,'Reported Performance Table'!$D1593='Master List'!$B$51,'Reported Performance Table'!$D1593='Master List'!$B$115,'Reported Performance Table'!$D1593='Master List'!$B$118,'Reported Performance Table'!$D1593='Master List'!$B$142)),"LUNA_Dimming","Dimming_Capability_and_Range"))</f>
        <v/>
      </c>
    </row>
    <row r="1594" spans="1:12" x14ac:dyDescent="0.3">
      <c r="A1594" s="49">
        <v>1601</v>
      </c>
      <c r="B1594" s="50"/>
      <c r="D1594" s="21" t="e">
        <f>VLOOKUP('Reported Performance Table'!C1594,'Master List'!$B$22:$C$41,2,FALSE)</f>
        <v>#N/A</v>
      </c>
      <c r="E1594" t="e">
        <f>VLOOKUP('Reported Performance Table'!D1594,'Master List'!$B$45:$C$143,2,FALSE)</f>
        <v>#N/A</v>
      </c>
      <c r="F1594" t="e">
        <f>VLOOKUP('Reported Performance Table'!C1594,'Master List'!$B$22:$D$42,3,FALSE)</f>
        <v>#N/A</v>
      </c>
      <c r="G1594" s="94" t="e">
        <f>VLOOKUP('Reported Performance Table'!B1594,'Master List'!$B$11:$D$19,3,FALSE)</f>
        <v>#N/A</v>
      </c>
      <c r="H1594" t="e">
        <f t="shared" si="24"/>
        <v>#N/A</v>
      </c>
      <c r="I1594" t="e">
        <f>IF(VLOOKUP('Reported Performance Table'!D1594,'Master List'!$B$45:$D$143,3,FALSE)="","No",VLOOKUP('Reported Performance Table'!D1594,'Master List'!$B$45:$D$143,3,FALSE))</f>
        <v>#N/A</v>
      </c>
      <c r="J1594" s="169" t="str">
        <f>IF('Reported Performance Table'!D1594="","",
  IF('Reported Performance Table'!E1594="Yes",
   IF('Reported Performance Table'!F1594="Premium","Premium_LUNA_CCT","LUNA_CCT"),
   IF('Reported Performance Table'!B1594="Outdoor Luminaires",
    IF(OR('Reported Performance Table'!D1594="Fuel Pump Canopy Luminaires",'Reported Performance Table'!D1594="Sports Lighting"),
     IF('Reported Performance Table'!F1594="Premium","Premium_Sports_and_Fuel_Pump_CCT", "Sports_and_Fuel_Pump_CCT"),
     IF('Reported Performance Table'!F1594="Premium","Premium_Outdoor_CCT","Outdoor_CCT")),
    IF('Reported Performance Table'!F1594="Premium","Premium_CCT","Reported_CCT"))))</f>
        <v/>
      </c>
      <c r="K1594" t="str">
        <f>IF('Reported Performance Table'!D1594="","",IF(J1594="LUNA_CCT",VLOOKUP('Reported Performance Table'!D1594,'Master List'!$B$45:$E$143,4,FALSE),"Reported_BUG"))</f>
        <v/>
      </c>
      <c r="L1594" t="str">
        <f>IF('Reported Performance Table'!D1594="","",IF(AND('Reported Performance Table'!$E1594="Yes",OR('Reported Performance Table'!$D1594='Master List'!$B$45,'Reported Performance Table'!$D1594='Master List'!$B$46,'Reported Performance Table'!$D1594='Master List'!$B$47,'Reported Performance Table'!$D1594='Master List'!$B$49,'Reported Performance Table'!$D1594='Master List'!$B$51,'Reported Performance Table'!$D1594='Master List'!$B$115,'Reported Performance Table'!$D1594='Master List'!$B$118,'Reported Performance Table'!$D1594='Master List'!$B$142)),"LUNA_Dimming","Dimming_Capability_and_Range"))</f>
        <v/>
      </c>
    </row>
    <row r="1595" spans="1:12" x14ac:dyDescent="0.3">
      <c r="A1595" s="49">
        <v>1602</v>
      </c>
      <c r="B1595" s="50"/>
      <c r="D1595" s="21" t="e">
        <f>VLOOKUP('Reported Performance Table'!C1595,'Master List'!$B$22:$C$41,2,FALSE)</f>
        <v>#N/A</v>
      </c>
      <c r="E1595" t="e">
        <f>VLOOKUP('Reported Performance Table'!D1595,'Master List'!$B$45:$C$143,2,FALSE)</f>
        <v>#N/A</v>
      </c>
      <c r="F1595" t="e">
        <f>VLOOKUP('Reported Performance Table'!C1595,'Master List'!$B$22:$D$42,3,FALSE)</f>
        <v>#N/A</v>
      </c>
      <c r="G1595" s="94" t="e">
        <f>VLOOKUP('Reported Performance Table'!B1595,'Master List'!$B$11:$D$19,3,FALSE)</f>
        <v>#N/A</v>
      </c>
      <c r="H1595" t="e">
        <f t="shared" si="24"/>
        <v>#N/A</v>
      </c>
      <c r="I1595" t="e">
        <f>IF(VLOOKUP('Reported Performance Table'!D1595,'Master List'!$B$45:$D$143,3,FALSE)="","No",VLOOKUP('Reported Performance Table'!D1595,'Master List'!$B$45:$D$143,3,FALSE))</f>
        <v>#N/A</v>
      </c>
      <c r="J1595" s="169" t="str">
        <f>IF('Reported Performance Table'!D1595="","",
  IF('Reported Performance Table'!E1595="Yes",
   IF('Reported Performance Table'!F1595="Premium","Premium_LUNA_CCT","LUNA_CCT"),
   IF('Reported Performance Table'!B1595="Outdoor Luminaires",
    IF(OR('Reported Performance Table'!D1595="Fuel Pump Canopy Luminaires",'Reported Performance Table'!D1595="Sports Lighting"),
     IF('Reported Performance Table'!F1595="Premium","Premium_Sports_and_Fuel_Pump_CCT", "Sports_and_Fuel_Pump_CCT"),
     IF('Reported Performance Table'!F1595="Premium","Premium_Outdoor_CCT","Outdoor_CCT")),
    IF('Reported Performance Table'!F1595="Premium","Premium_CCT","Reported_CCT"))))</f>
        <v/>
      </c>
      <c r="K1595" t="str">
        <f>IF('Reported Performance Table'!D1595="","",IF(J1595="LUNA_CCT",VLOOKUP('Reported Performance Table'!D1595,'Master List'!$B$45:$E$143,4,FALSE),"Reported_BUG"))</f>
        <v/>
      </c>
      <c r="L1595" t="str">
        <f>IF('Reported Performance Table'!D1595="","",IF(AND('Reported Performance Table'!$E1595="Yes",OR('Reported Performance Table'!$D1595='Master List'!$B$45,'Reported Performance Table'!$D1595='Master List'!$B$46,'Reported Performance Table'!$D1595='Master List'!$B$47,'Reported Performance Table'!$D1595='Master List'!$B$49,'Reported Performance Table'!$D1595='Master List'!$B$51,'Reported Performance Table'!$D1595='Master List'!$B$115,'Reported Performance Table'!$D1595='Master List'!$B$118,'Reported Performance Table'!$D1595='Master List'!$B$142)),"LUNA_Dimming","Dimming_Capability_and_Range"))</f>
        <v/>
      </c>
    </row>
    <row r="1596" spans="1:12" x14ac:dyDescent="0.3">
      <c r="A1596" s="49">
        <v>1603</v>
      </c>
      <c r="B1596" s="50"/>
      <c r="D1596" s="21" t="e">
        <f>VLOOKUP('Reported Performance Table'!C1596,'Master List'!$B$22:$C$41,2,FALSE)</f>
        <v>#N/A</v>
      </c>
      <c r="E1596" t="e">
        <f>VLOOKUP('Reported Performance Table'!D1596,'Master List'!$B$45:$C$143,2,FALSE)</f>
        <v>#N/A</v>
      </c>
      <c r="F1596" t="e">
        <f>VLOOKUP('Reported Performance Table'!C1596,'Master List'!$B$22:$D$42,3,FALSE)</f>
        <v>#N/A</v>
      </c>
      <c r="G1596" s="94" t="e">
        <f>VLOOKUP('Reported Performance Table'!B1596,'Master List'!$B$11:$D$19,3,FALSE)</f>
        <v>#N/A</v>
      </c>
      <c r="H1596" t="e">
        <f t="shared" si="24"/>
        <v>#N/A</v>
      </c>
      <c r="I1596" t="e">
        <f>IF(VLOOKUP('Reported Performance Table'!D1596,'Master List'!$B$45:$D$143,3,FALSE)="","No",VLOOKUP('Reported Performance Table'!D1596,'Master List'!$B$45:$D$143,3,FALSE))</f>
        <v>#N/A</v>
      </c>
      <c r="J1596" s="169" t="str">
        <f>IF('Reported Performance Table'!D1596="","",
  IF('Reported Performance Table'!E1596="Yes",
   IF('Reported Performance Table'!F1596="Premium","Premium_LUNA_CCT","LUNA_CCT"),
   IF('Reported Performance Table'!B1596="Outdoor Luminaires",
    IF(OR('Reported Performance Table'!D1596="Fuel Pump Canopy Luminaires",'Reported Performance Table'!D1596="Sports Lighting"),
     IF('Reported Performance Table'!F1596="Premium","Premium_Sports_and_Fuel_Pump_CCT", "Sports_and_Fuel_Pump_CCT"),
     IF('Reported Performance Table'!F1596="Premium","Premium_Outdoor_CCT","Outdoor_CCT")),
    IF('Reported Performance Table'!F1596="Premium","Premium_CCT","Reported_CCT"))))</f>
        <v/>
      </c>
      <c r="K1596" t="str">
        <f>IF('Reported Performance Table'!D1596="","",IF(J1596="LUNA_CCT",VLOOKUP('Reported Performance Table'!D1596,'Master List'!$B$45:$E$143,4,FALSE),"Reported_BUG"))</f>
        <v/>
      </c>
      <c r="L1596" t="str">
        <f>IF('Reported Performance Table'!D1596="","",IF(AND('Reported Performance Table'!$E1596="Yes",OR('Reported Performance Table'!$D1596='Master List'!$B$45,'Reported Performance Table'!$D1596='Master List'!$B$46,'Reported Performance Table'!$D1596='Master List'!$B$47,'Reported Performance Table'!$D1596='Master List'!$B$49,'Reported Performance Table'!$D1596='Master List'!$B$51,'Reported Performance Table'!$D1596='Master List'!$B$115,'Reported Performance Table'!$D1596='Master List'!$B$118,'Reported Performance Table'!$D1596='Master List'!$B$142)),"LUNA_Dimming","Dimming_Capability_and_Range"))</f>
        <v/>
      </c>
    </row>
    <row r="1597" spans="1:12" x14ac:dyDescent="0.3">
      <c r="A1597" s="49">
        <v>1604</v>
      </c>
      <c r="B1597" s="50"/>
      <c r="D1597" s="21" t="e">
        <f>VLOOKUP('Reported Performance Table'!C1597,'Master List'!$B$22:$C$41,2,FALSE)</f>
        <v>#N/A</v>
      </c>
      <c r="E1597" t="e">
        <f>VLOOKUP('Reported Performance Table'!D1597,'Master List'!$B$45:$C$143,2,FALSE)</f>
        <v>#N/A</v>
      </c>
      <c r="F1597" t="e">
        <f>VLOOKUP('Reported Performance Table'!C1597,'Master List'!$B$22:$D$42,3,FALSE)</f>
        <v>#N/A</v>
      </c>
      <c r="G1597" s="94" t="e">
        <f>VLOOKUP('Reported Performance Table'!B1597,'Master List'!$B$11:$D$19,3,FALSE)</f>
        <v>#N/A</v>
      </c>
      <c r="H1597" t="e">
        <f t="shared" si="24"/>
        <v>#N/A</v>
      </c>
      <c r="I1597" t="e">
        <f>IF(VLOOKUP('Reported Performance Table'!D1597,'Master List'!$B$45:$D$143,3,FALSE)="","No",VLOOKUP('Reported Performance Table'!D1597,'Master List'!$B$45:$D$143,3,FALSE))</f>
        <v>#N/A</v>
      </c>
      <c r="J1597" s="169" t="str">
        <f>IF('Reported Performance Table'!D1597="","",
  IF('Reported Performance Table'!E1597="Yes",
   IF('Reported Performance Table'!F1597="Premium","Premium_LUNA_CCT","LUNA_CCT"),
   IF('Reported Performance Table'!B1597="Outdoor Luminaires",
    IF(OR('Reported Performance Table'!D1597="Fuel Pump Canopy Luminaires",'Reported Performance Table'!D1597="Sports Lighting"),
     IF('Reported Performance Table'!F1597="Premium","Premium_Sports_and_Fuel_Pump_CCT", "Sports_and_Fuel_Pump_CCT"),
     IF('Reported Performance Table'!F1597="Premium","Premium_Outdoor_CCT","Outdoor_CCT")),
    IF('Reported Performance Table'!F1597="Premium","Premium_CCT","Reported_CCT"))))</f>
        <v/>
      </c>
      <c r="K1597" t="str">
        <f>IF('Reported Performance Table'!D1597="","",IF(J1597="LUNA_CCT",VLOOKUP('Reported Performance Table'!D1597,'Master List'!$B$45:$E$143,4,FALSE),"Reported_BUG"))</f>
        <v/>
      </c>
      <c r="L1597" t="str">
        <f>IF('Reported Performance Table'!D1597="","",IF(AND('Reported Performance Table'!$E1597="Yes",OR('Reported Performance Table'!$D1597='Master List'!$B$45,'Reported Performance Table'!$D1597='Master List'!$B$46,'Reported Performance Table'!$D1597='Master List'!$B$47,'Reported Performance Table'!$D1597='Master List'!$B$49,'Reported Performance Table'!$D1597='Master List'!$B$51,'Reported Performance Table'!$D1597='Master List'!$B$115,'Reported Performance Table'!$D1597='Master List'!$B$118,'Reported Performance Table'!$D1597='Master List'!$B$142)),"LUNA_Dimming","Dimming_Capability_and_Range"))</f>
        <v/>
      </c>
    </row>
    <row r="1598" spans="1:12" x14ac:dyDescent="0.3">
      <c r="A1598" s="49">
        <v>1605</v>
      </c>
      <c r="B1598" s="50"/>
      <c r="D1598" s="21" t="e">
        <f>VLOOKUP('Reported Performance Table'!C1598,'Master List'!$B$22:$C$41,2,FALSE)</f>
        <v>#N/A</v>
      </c>
      <c r="E1598" t="e">
        <f>VLOOKUP('Reported Performance Table'!D1598,'Master List'!$B$45:$C$143,2,FALSE)</f>
        <v>#N/A</v>
      </c>
      <c r="F1598" t="e">
        <f>VLOOKUP('Reported Performance Table'!C1598,'Master List'!$B$22:$D$42,3,FALSE)</f>
        <v>#N/A</v>
      </c>
      <c r="G1598" s="94" t="e">
        <f>VLOOKUP('Reported Performance Table'!B1598,'Master List'!$B$11:$D$19,3,FALSE)</f>
        <v>#N/A</v>
      </c>
      <c r="H1598" t="e">
        <f t="shared" si="24"/>
        <v>#N/A</v>
      </c>
      <c r="I1598" t="e">
        <f>IF(VLOOKUP('Reported Performance Table'!D1598,'Master List'!$B$45:$D$143,3,FALSE)="","No",VLOOKUP('Reported Performance Table'!D1598,'Master List'!$B$45:$D$143,3,FALSE))</f>
        <v>#N/A</v>
      </c>
      <c r="J1598" s="169" t="str">
        <f>IF('Reported Performance Table'!D1598="","",
  IF('Reported Performance Table'!E1598="Yes",
   IF('Reported Performance Table'!F1598="Premium","Premium_LUNA_CCT","LUNA_CCT"),
   IF('Reported Performance Table'!B1598="Outdoor Luminaires",
    IF(OR('Reported Performance Table'!D1598="Fuel Pump Canopy Luminaires",'Reported Performance Table'!D1598="Sports Lighting"),
     IF('Reported Performance Table'!F1598="Premium","Premium_Sports_and_Fuel_Pump_CCT", "Sports_and_Fuel_Pump_CCT"),
     IF('Reported Performance Table'!F1598="Premium","Premium_Outdoor_CCT","Outdoor_CCT")),
    IF('Reported Performance Table'!F1598="Premium","Premium_CCT","Reported_CCT"))))</f>
        <v/>
      </c>
      <c r="K1598" t="str">
        <f>IF('Reported Performance Table'!D1598="","",IF(J1598="LUNA_CCT",VLOOKUP('Reported Performance Table'!D1598,'Master List'!$B$45:$E$143,4,FALSE),"Reported_BUG"))</f>
        <v/>
      </c>
      <c r="L1598" t="str">
        <f>IF('Reported Performance Table'!D1598="","",IF(AND('Reported Performance Table'!$E1598="Yes",OR('Reported Performance Table'!$D1598='Master List'!$B$45,'Reported Performance Table'!$D1598='Master List'!$B$46,'Reported Performance Table'!$D1598='Master List'!$B$47,'Reported Performance Table'!$D1598='Master List'!$B$49,'Reported Performance Table'!$D1598='Master List'!$B$51,'Reported Performance Table'!$D1598='Master List'!$B$115,'Reported Performance Table'!$D1598='Master List'!$B$118,'Reported Performance Table'!$D1598='Master List'!$B$142)),"LUNA_Dimming","Dimming_Capability_and_Range"))</f>
        <v/>
      </c>
    </row>
    <row r="1599" spans="1:12" x14ac:dyDescent="0.3">
      <c r="A1599" s="49">
        <v>1606</v>
      </c>
      <c r="B1599" s="50"/>
      <c r="D1599" s="21" t="e">
        <f>VLOOKUP('Reported Performance Table'!C1599,'Master List'!$B$22:$C$41,2,FALSE)</f>
        <v>#N/A</v>
      </c>
      <c r="E1599" t="e">
        <f>VLOOKUP('Reported Performance Table'!D1599,'Master List'!$B$45:$C$143,2,FALSE)</f>
        <v>#N/A</v>
      </c>
      <c r="F1599" t="e">
        <f>VLOOKUP('Reported Performance Table'!C1599,'Master List'!$B$22:$D$42,3,FALSE)</f>
        <v>#N/A</v>
      </c>
      <c r="G1599" s="94" t="e">
        <f>VLOOKUP('Reported Performance Table'!B1599,'Master List'!$B$11:$D$19,3,FALSE)</f>
        <v>#N/A</v>
      </c>
      <c r="H1599" t="e">
        <f t="shared" si="24"/>
        <v>#N/A</v>
      </c>
      <c r="I1599" t="e">
        <f>IF(VLOOKUP('Reported Performance Table'!D1599,'Master List'!$B$45:$D$143,3,FALSE)="","No",VLOOKUP('Reported Performance Table'!D1599,'Master List'!$B$45:$D$143,3,FALSE))</f>
        <v>#N/A</v>
      </c>
      <c r="J1599" s="169" t="str">
        <f>IF('Reported Performance Table'!D1599="","",
  IF('Reported Performance Table'!E1599="Yes",
   IF('Reported Performance Table'!F1599="Premium","Premium_LUNA_CCT","LUNA_CCT"),
   IF('Reported Performance Table'!B1599="Outdoor Luminaires",
    IF(OR('Reported Performance Table'!D1599="Fuel Pump Canopy Luminaires",'Reported Performance Table'!D1599="Sports Lighting"),
     IF('Reported Performance Table'!F1599="Premium","Premium_Sports_and_Fuel_Pump_CCT", "Sports_and_Fuel_Pump_CCT"),
     IF('Reported Performance Table'!F1599="Premium","Premium_Outdoor_CCT","Outdoor_CCT")),
    IF('Reported Performance Table'!F1599="Premium","Premium_CCT","Reported_CCT"))))</f>
        <v/>
      </c>
      <c r="K1599" t="str">
        <f>IF('Reported Performance Table'!D1599="","",IF(J1599="LUNA_CCT",VLOOKUP('Reported Performance Table'!D1599,'Master List'!$B$45:$E$143,4,FALSE),"Reported_BUG"))</f>
        <v/>
      </c>
      <c r="L1599" t="str">
        <f>IF('Reported Performance Table'!D1599="","",IF(AND('Reported Performance Table'!$E1599="Yes",OR('Reported Performance Table'!$D1599='Master List'!$B$45,'Reported Performance Table'!$D1599='Master List'!$B$46,'Reported Performance Table'!$D1599='Master List'!$B$47,'Reported Performance Table'!$D1599='Master List'!$B$49,'Reported Performance Table'!$D1599='Master List'!$B$51,'Reported Performance Table'!$D1599='Master List'!$B$115,'Reported Performance Table'!$D1599='Master List'!$B$118,'Reported Performance Table'!$D1599='Master List'!$B$142)),"LUNA_Dimming","Dimming_Capability_and_Range"))</f>
        <v/>
      </c>
    </row>
    <row r="1600" spans="1:12" x14ac:dyDescent="0.3">
      <c r="A1600" s="49">
        <v>1607</v>
      </c>
      <c r="B1600" s="50"/>
      <c r="D1600" s="21" t="e">
        <f>VLOOKUP('Reported Performance Table'!C1600,'Master List'!$B$22:$C$41,2,FALSE)</f>
        <v>#N/A</v>
      </c>
      <c r="E1600" t="e">
        <f>VLOOKUP('Reported Performance Table'!D1600,'Master List'!$B$45:$C$143,2,FALSE)</f>
        <v>#N/A</v>
      </c>
      <c r="F1600" t="e">
        <f>VLOOKUP('Reported Performance Table'!C1600,'Master List'!$B$22:$D$42,3,FALSE)</f>
        <v>#N/A</v>
      </c>
      <c r="G1600" s="94" t="e">
        <f>VLOOKUP('Reported Performance Table'!B1600,'Master List'!$B$11:$D$19,3,FALSE)</f>
        <v>#N/A</v>
      </c>
      <c r="H1600" t="e">
        <f t="shared" si="24"/>
        <v>#N/A</v>
      </c>
      <c r="I1600" t="e">
        <f>IF(VLOOKUP('Reported Performance Table'!D1600,'Master List'!$B$45:$D$143,3,FALSE)="","No",VLOOKUP('Reported Performance Table'!D1600,'Master List'!$B$45:$D$143,3,FALSE))</f>
        <v>#N/A</v>
      </c>
      <c r="J1600" s="169" t="str">
        <f>IF('Reported Performance Table'!D1600="","",
  IF('Reported Performance Table'!E1600="Yes",
   IF('Reported Performance Table'!F1600="Premium","Premium_LUNA_CCT","LUNA_CCT"),
   IF('Reported Performance Table'!B1600="Outdoor Luminaires",
    IF(OR('Reported Performance Table'!D1600="Fuel Pump Canopy Luminaires",'Reported Performance Table'!D1600="Sports Lighting"),
     IF('Reported Performance Table'!F1600="Premium","Premium_Sports_and_Fuel_Pump_CCT", "Sports_and_Fuel_Pump_CCT"),
     IF('Reported Performance Table'!F1600="Premium","Premium_Outdoor_CCT","Outdoor_CCT")),
    IF('Reported Performance Table'!F1600="Premium","Premium_CCT","Reported_CCT"))))</f>
        <v/>
      </c>
      <c r="K1600" t="str">
        <f>IF('Reported Performance Table'!D1600="","",IF(J1600="LUNA_CCT",VLOOKUP('Reported Performance Table'!D1600,'Master List'!$B$45:$E$143,4,FALSE),"Reported_BUG"))</f>
        <v/>
      </c>
      <c r="L1600" t="str">
        <f>IF('Reported Performance Table'!D1600="","",IF(AND('Reported Performance Table'!$E1600="Yes",OR('Reported Performance Table'!$D1600='Master List'!$B$45,'Reported Performance Table'!$D1600='Master List'!$B$46,'Reported Performance Table'!$D1600='Master List'!$B$47,'Reported Performance Table'!$D1600='Master List'!$B$49,'Reported Performance Table'!$D1600='Master List'!$B$51,'Reported Performance Table'!$D1600='Master List'!$B$115,'Reported Performance Table'!$D1600='Master List'!$B$118,'Reported Performance Table'!$D1600='Master List'!$B$142)),"LUNA_Dimming","Dimming_Capability_and_Range"))</f>
        <v/>
      </c>
    </row>
    <row r="1601" spans="1:12" x14ac:dyDescent="0.3">
      <c r="A1601" s="49">
        <v>1608</v>
      </c>
      <c r="B1601" s="50"/>
      <c r="D1601" s="21" t="e">
        <f>VLOOKUP('Reported Performance Table'!C1601,'Master List'!$B$22:$C$41,2,FALSE)</f>
        <v>#N/A</v>
      </c>
      <c r="E1601" t="e">
        <f>VLOOKUP('Reported Performance Table'!D1601,'Master List'!$B$45:$C$143,2,FALSE)</f>
        <v>#N/A</v>
      </c>
      <c r="F1601" t="e">
        <f>VLOOKUP('Reported Performance Table'!C1601,'Master List'!$B$22:$D$42,3,FALSE)</f>
        <v>#N/A</v>
      </c>
      <c r="G1601" s="94" t="e">
        <f>VLOOKUP('Reported Performance Table'!B1601,'Master List'!$B$11:$D$19,3,FALSE)</f>
        <v>#N/A</v>
      </c>
      <c r="H1601" t="e">
        <f t="shared" si="24"/>
        <v>#N/A</v>
      </c>
      <c r="I1601" t="e">
        <f>IF(VLOOKUP('Reported Performance Table'!D1601,'Master List'!$B$45:$D$143,3,FALSE)="","No",VLOOKUP('Reported Performance Table'!D1601,'Master List'!$B$45:$D$143,3,FALSE))</f>
        <v>#N/A</v>
      </c>
      <c r="J1601" s="169" t="str">
        <f>IF('Reported Performance Table'!D1601="","",
  IF('Reported Performance Table'!E1601="Yes",
   IF('Reported Performance Table'!F1601="Premium","Premium_LUNA_CCT","LUNA_CCT"),
   IF('Reported Performance Table'!B1601="Outdoor Luminaires",
    IF(OR('Reported Performance Table'!D1601="Fuel Pump Canopy Luminaires",'Reported Performance Table'!D1601="Sports Lighting"),
     IF('Reported Performance Table'!F1601="Premium","Premium_Sports_and_Fuel_Pump_CCT", "Sports_and_Fuel_Pump_CCT"),
     IF('Reported Performance Table'!F1601="Premium","Premium_Outdoor_CCT","Outdoor_CCT")),
    IF('Reported Performance Table'!F1601="Premium","Premium_CCT","Reported_CCT"))))</f>
        <v/>
      </c>
      <c r="K1601" t="str">
        <f>IF('Reported Performance Table'!D1601="","",IF(J1601="LUNA_CCT",VLOOKUP('Reported Performance Table'!D1601,'Master List'!$B$45:$E$143,4,FALSE),"Reported_BUG"))</f>
        <v/>
      </c>
      <c r="L1601" t="str">
        <f>IF('Reported Performance Table'!D1601="","",IF(AND('Reported Performance Table'!$E1601="Yes",OR('Reported Performance Table'!$D1601='Master List'!$B$45,'Reported Performance Table'!$D1601='Master List'!$B$46,'Reported Performance Table'!$D1601='Master List'!$B$47,'Reported Performance Table'!$D1601='Master List'!$B$49,'Reported Performance Table'!$D1601='Master List'!$B$51,'Reported Performance Table'!$D1601='Master List'!$B$115,'Reported Performance Table'!$D1601='Master List'!$B$118,'Reported Performance Table'!$D1601='Master List'!$B$142)),"LUNA_Dimming","Dimming_Capability_and_Range"))</f>
        <v/>
      </c>
    </row>
    <row r="1602" spans="1:12" x14ac:dyDescent="0.3">
      <c r="A1602" s="49">
        <v>1609</v>
      </c>
      <c r="B1602" s="50"/>
      <c r="D1602" s="21" t="e">
        <f>VLOOKUP('Reported Performance Table'!C1602,'Master List'!$B$22:$C$41,2,FALSE)</f>
        <v>#N/A</v>
      </c>
      <c r="E1602" t="e">
        <f>VLOOKUP('Reported Performance Table'!D1602,'Master List'!$B$45:$C$143,2,FALSE)</f>
        <v>#N/A</v>
      </c>
      <c r="F1602" t="e">
        <f>VLOOKUP('Reported Performance Table'!C1602,'Master List'!$B$22:$D$42,3,FALSE)</f>
        <v>#N/A</v>
      </c>
      <c r="G1602" s="94" t="e">
        <f>VLOOKUP('Reported Performance Table'!B1602,'Master List'!$B$11:$D$19,3,FALSE)</f>
        <v>#N/A</v>
      </c>
      <c r="H1602" t="e">
        <f t="shared" si="24"/>
        <v>#N/A</v>
      </c>
      <c r="I1602" t="e">
        <f>IF(VLOOKUP('Reported Performance Table'!D1602,'Master List'!$B$45:$D$143,3,FALSE)="","No",VLOOKUP('Reported Performance Table'!D1602,'Master List'!$B$45:$D$143,3,FALSE))</f>
        <v>#N/A</v>
      </c>
      <c r="J1602" s="169" t="str">
        <f>IF('Reported Performance Table'!D1602="","",
  IF('Reported Performance Table'!E1602="Yes",
   IF('Reported Performance Table'!F1602="Premium","Premium_LUNA_CCT","LUNA_CCT"),
   IF('Reported Performance Table'!B1602="Outdoor Luminaires",
    IF(OR('Reported Performance Table'!D1602="Fuel Pump Canopy Luminaires",'Reported Performance Table'!D1602="Sports Lighting"),
     IF('Reported Performance Table'!F1602="Premium","Premium_Sports_and_Fuel_Pump_CCT", "Sports_and_Fuel_Pump_CCT"),
     IF('Reported Performance Table'!F1602="Premium","Premium_Outdoor_CCT","Outdoor_CCT")),
    IF('Reported Performance Table'!F1602="Premium","Premium_CCT","Reported_CCT"))))</f>
        <v/>
      </c>
      <c r="K1602" t="str">
        <f>IF('Reported Performance Table'!D1602="","",IF(J1602="LUNA_CCT",VLOOKUP('Reported Performance Table'!D1602,'Master List'!$B$45:$E$143,4,FALSE),"Reported_BUG"))</f>
        <v/>
      </c>
      <c r="L1602" t="str">
        <f>IF('Reported Performance Table'!D1602="","",IF(AND('Reported Performance Table'!$E1602="Yes",OR('Reported Performance Table'!$D1602='Master List'!$B$45,'Reported Performance Table'!$D1602='Master List'!$B$46,'Reported Performance Table'!$D1602='Master List'!$B$47,'Reported Performance Table'!$D1602='Master List'!$B$49,'Reported Performance Table'!$D1602='Master List'!$B$51,'Reported Performance Table'!$D1602='Master List'!$B$115,'Reported Performance Table'!$D1602='Master List'!$B$118,'Reported Performance Table'!$D1602='Master List'!$B$142)),"LUNA_Dimming","Dimming_Capability_and_Range"))</f>
        <v/>
      </c>
    </row>
    <row r="1603" spans="1:12" x14ac:dyDescent="0.3">
      <c r="A1603" s="49">
        <v>1610</v>
      </c>
      <c r="B1603" s="50"/>
      <c r="D1603" s="21" t="e">
        <f>VLOOKUP('Reported Performance Table'!C1603,'Master List'!$B$22:$C$41,2,FALSE)</f>
        <v>#N/A</v>
      </c>
      <c r="E1603" t="e">
        <f>VLOOKUP('Reported Performance Table'!D1603,'Master List'!$B$45:$C$143,2,FALSE)</f>
        <v>#N/A</v>
      </c>
      <c r="F1603" t="e">
        <f>VLOOKUP('Reported Performance Table'!C1603,'Master List'!$B$22:$D$42,3,FALSE)</f>
        <v>#N/A</v>
      </c>
      <c r="G1603" s="94" t="e">
        <f>VLOOKUP('Reported Performance Table'!B1603,'Master List'!$B$11:$D$19,3,FALSE)</f>
        <v>#N/A</v>
      </c>
      <c r="H1603" t="e">
        <f t="shared" si="24"/>
        <v>#N/A</v>
      </c>
      <c r="I1603" t="e">
        <f>IF(VLOOKUP('Reported Performance Table'!D1603,'Master List'!$B$45:$D$143,3,FALSE)="","No",VLOOKUP('Reported Performance Table'!D1603,'Master List'!$B$45:$D$143,3,FALSE))</f>
        <v>#N/A</v>
      </c>
      <c r="J1603" s="169" t="str">
        <f>IF('Reported Performance Table'!D1603="","",
  IF('Reported Performance Table'!E1603="Yes",
   IF('Reported Performance Table'!F1603="Premium","Premium_LUNA_CCT","LUNA_CCT"),
   IF('Reported Performance Table'!B1603="Outdoor Luminaires",
    IF(OR('Reported Performance Table'!D1603="Fuel Pump Canopy Luminaires",'Reported Performance Table'!D1603="Sports Lighting"),
     IF('Reported Performance Table'!F1603="Premium","Premium_Sports_and_Fuel_Pump_CCT", "Sports_and_Fuel_Pump_CCT"),
     IF('Reported Performance Table'!F1603="Premium","Premium_Outdoor_CCT","Outdoor_CCT")),
    IF('Reported Performance Table'!F1603="Premium","Premium_CCT","Reported_CCT"))))</f>
        <v/>
      </c>
      <c r="K1603" t="str">
        <f>IF('Reported Performance Table'!D1603="","",IF(J1603="LUNA_CCT",VLOOKUP('Reported Performance Table'!D1603,'Master List'!$B$45:$E$143,4,FALSE),"Reported_BUG"))</f>
        <v/>
      </c>
      <c r="L1603" t="str">
        <f>IF('Reported Performance Table'!D1603="","",IF(AND('Reported Performance Table'!$E1603="Yes",OR('Reported Performance Table'!$D1603='Master List'!$B$45,'Reported Performance Table'!$D1603='Master List'!$B$46,'Reported Performance Table'!$D1603='Master List'!$B$47,'Reported Performance Table'!$D1603='Master List'!$B$49,'Reported Performance Table'!$D1603='Master List'!$B$51,'Reported Performance Table'!$D1603='Master List'!$B$115,'Reported Performance Table'!$D1603='Master List'!$B$118,'Reported Performance Table'!$D1603='Master List'!$B$142)),"LUNA_Dimming","Dimming_Capability_and_Range"))</f>
        <v/>
      </c>
    </row>
    <row r="1604" spans="1:12" x14ac:dyDescent="0.3">
      <c r="A1604" s="49">
        <v>1611</v>
      </c>
      <c r="B1604" s="50"/>
      <c r="D1604" s="21" t="e">
        <f>VLOOKUP('Reported Performance Table'!C1604,'Master List'!$B$22:$C$41,2,FALSE)</f>
        <v>#N/A</v>
      </c>
      <c r="E1604" t="e">
        <f>VLOOKUP('Reported Performance Table'!D1604,'Master List'!$B$45:$C$143,2,FALSE)</f>
        <v>#N/A</v>
      </c>
      <c r="F1604" t="e">
        <f>VLOOKUP('Reported Performance Table'!C1604,'Master List'!$B$22:$D$42,3,FALSE)</f>
        <v>#N/A</v>
      </c>
      <c r="G1604" s="94" t="e">
        <f>VLOOKUP('Reported Performance Table'!B1604,'Master List'!$B$11:$D$19,3,FALSE)</f>
        <v>#N/A</v>
      </c>
      <c r="H1604" t="e">
        <f t="shared" si="24"/>
        <v>#N/A</v>
      </c>
      <c r="I1604" t="e">
        <f>IF(VLOOKUP('Reported Performance Table'!D1604,'Master List'!$B$45:$D$143,3,FALSE)="","No",VLOOKUP('Reported Performance Table'!D1604,'Master List'!$B$45:$D$143,3,FALSE))</f>
        <v>#N/A</v>
      </c>
      <c r="J1604" s="169" t="str">
        <f>IF('Reported Performance Table'!D1604="","",
  IF('Reported Performance Table'!E1604="Yes",
   IF('Reported Performance Table'!F1604="Premium","Premium_LUNA_CCT","LUNA_CCT"),
   IF('Reported Performance Table'!B1604="Outdoor Luminaires",
    IF(OR('Reported Performance Table'!D1604="Fuel Pump Canopy Luminaires",'Reported Performance Table'!D1604="Sports Lighting"),
     IF('Reported Performance Table'!F1604="Premium","Premium_Sports_and_Fuel_Pump_CCT", "Sports_and_Fuel_Pump_CCT"),
     IF('Reported Performance Table'!F1604="Premium","Premium_Outdoor_CCT","Outdoor_CCT")),
    IF('Reported Performance Table'!F1604="Premium","Premium_CCT","Reported_CCT"))))</f>
        <v/>
      </c>
      <c r="K1604" t="str">
        <f>IF('Reported Performance Table'!D1604="","",IF(J1604="LUNA_CCT",VLOOKUP('Reported Performance Table'!D1604,'Master List'!$B$45:$E$143,4,FALSE),"Reported_BUG"))</f>
        <v/>
      </c>
      <c r="L1604" t="str">
        <f>IF('Reported Performance Table'!D1604="","",IF(AND('Reported Performance Table'!$E1604="Yes",OR('Reported Performance Table'!$D1604='Master List'!$B$45,'Reported Performance Table'!$D1604='Master List'!$B$46,'Reported Performance Table'!$D1604='Master List'!$B$47,'Reported Performance Table'!$D1604='Master List'!$B$49,'Reported Performance Table'!$D1604='Master List'!$B$51,'Reported Performance Table'!$D1604='Master List'!$B$115,'Reported Performance Table'!$D1604='Master List'!$B$118,'Reported Performance Table'!$D1604='Master List'!$B$142)),"LUNA_Dimming","Dimming_Capability_and_Range"))</f>
        <v/>
      </c>
    </row>
    <row r="1605" spans="1:12" x14ac:dyDescent="0.3">
      <c r="A1605" s="49">
        <v>1612</v>
      </c>
      <c r="B1605" s="50"/>
      <c r="D1605" s="21" t="e">
        <f>VLOOKUP('Reported Performance Table'!C1605,'Master List'!$B$22:$C$41,2,FALSE)</f>
        <v>#N/A</v>
      </c>
      <c r="E1605" t="e">
        <f>VLOOKUP('Reported Performance Table'!D1605,'Master List'!$B$45:$C$143,2,FALSE)</f>
        <v>#N/A</v>
      </c>
      <c r="F1605" t="e">
        <f>VLOOKUP('Reported Performance Table'!C1605,'Master List'!$B$22:$D$42,3,FALSE)</f>
        <v>#N/A</v>
      </c>
      <c r="G1605" s="94" t="e">
        <f>VLOOKUP('Reported Performance Table'!B1605,'Master List'!$B$11:$D$19,3,FALSE)</f>
        <v>#N/A</v>
      </c>
      <c r="H1605" t="e">
        <f t="shared" si="24"/>
        <v>#N/A</v>
      </c>
      <c r="I1605" t="e">
        <f>IF(VLOOKUP('Reported Performance Table'!D1605,'Master List'!$B$45:$D$143,3,FALSE)="","No",VLOOKUP('Reported Performance Table'!D1605,'Master List'!$B$45:$D$143,3,FALSE))</f>
        <v>#N/A</v>
      </c>
      <c r="J1605" s="169" t="str">
        <f>IF('Reported Performance Table'!D1605="","",
  IF('Reported Performance Table'!E1605="Yes",
   IF('Reported Performance Table'!F1605="Premium","Premium_LUNA_CCT","LUNA_CCT"),
   IF('Reported Performance Table'!B1605="Outdoor Luminaires",
    IF(OR('Reported Performance Table'!D1605="Fuel Pump Canopy Luminaires",'Reported Performance Table'!D1605="Sports Lighting"),
     IF('Reported Performance Table'!F1605="Premium","Premium_Sports_and_Fuel_Pump_CCT", "Sports_and_Fuel_Pump_CCT"),
     IF('Reported Performance Table'!F1605="Premium","Premium_Outdoor_CCT","Outdoor_CCT")),
    IF('Reported Performance Table'!F1605="Premium","Premium_CCT","Reported_CCT"))))</f>
        <v/>
      </c>
      <c r="K1605" t="str">
        <f>IF('Reported Performance Table'!D1605="","",IF(J1605="LUNA_CCT",VLOOKUP('Reported Performance Table'!D1605,'Master List'!$B$45:$E$143,4,FALSE),"Reported_BUG"))</f>
        <v/>
      </c>
      <c r="L1605" t="str">
        <f>IF('Reported Performance Table'!D1605="","",IF(AND('Reported Performance Table'!$E1605="Yes",OR('Reported Performance Table'!$D1605='Master List'!$B$45,'Reported Performance Table'!$D1605='Master List'!$B$46,'Reported Performance Table'!$D1605='Master List'!$B$47,'Reported Performance Table'!$D1605='Master List'!$B$49,'Reported Performance Table'!$D1605='Master List'!$B$51,'Reported Performance Table'!$D1605='Master List'!$B$115,'Reported Performance Table'!$D1605='Master List'!$B$118,'Reported Performance Table'!$D1605='Master List'!$B$142)),"LUNA_Dimming","Dimming_Capability_and_Range"))</f>
        <v/>
      </c>
    </row>
    <row r="1606" spans="1:12" x14ac:dyDescent="0.3">
      <c r="A1606" s="49">
        <v>1613</v>
      </c>
      <c r="B1606" s="50"/>
      <c r="D1606" s="21" t="e">
        <f>VLOOKUP('Reported Performance Table'!C1606,'Master List'!$B$22:$C$41,2,FALSE)</f>
        <v>#N/A</v>
      </c>
      <c r="E1606" t="e">
        <f>VLOOKUP('Reported Performance Table'!D1606,'Master List'!$B$45:$C$143,2,FALSE)</f>
        <v>#N/A</v>
      </c>
      <c r="F1606" t="e">
        <f>VLOOKUP('Reported Performance Table'!C1606,'Master List'!$B$22:$D$42,3,FALSE)</f>
        <v>#N/A</v>
      </c>
      <c r="G1606" s="94" t="e">
        <f>VLOOKUP('Reported Performance Table'!B1606,'Master List'!$B$11:$D$19,3,FALSE)</f>
        <v>#N/A</v>
      </c>
      <c r="H1606" t="e">
        <f t="shared" si="24"/>
        <v>#N/A</v>
      </c>
      <c r="I1606" t="e">
        <f>IF(VLOOKUP('Reported Performance Table'!D1606,'Master List'!$B$45:$D$143,3,FALSE)="","No",VLOOKUP('Reported Performance Table'!D1606,'Master List'!$B$45:$D$143,3,FALSE))</f>
        <v>#N/A</v>
      </c>
      <c r="J1606" s="169" t="str">
        <f>IF('Reported Performance Table'!D1606="","",
  IF('Reported Performance Table'!E1606="Yes",
   IF('Reported Performance Table'!F1606="Premium","Premium_LUNA_CCT","LUNA_CCT"),
   IF('Reported Performance Table'!B1606="Outdoor Luminaires",
    IF(OR('Reported Performance Table'!D1606="Fuel Pump Canopy Luminaires",'Reported Performance Table'!D1606="Sports Lighting"),
     IF('Reported Performance Table'!F1606="Premium","Premium_Sports_and_Fuel_Pump_CCT", "Sports_and_Fuel_Pump_CCT"),
     IF('Reported Performance Table'!F1606="Premium","Premium_Outdoor_CCT","Outdoor_CCT")),
    IF('Reported Performance Table'!F1606="Premium","Premium_CCT","Reported_CCT"))))</f>
        <v/>
      </c>
      <c r="K1606" t="str">
        <f>IF('Reported Performance Table'!D1606="","",IF(J1606="LUNA_CCT",VLOOKUP('Reported Performance Table'!D1606,'Master List'!$B$45:$E$143,4,FALSE),"Reported_BUG"))</f>
        <v/>
      </c>
      <c r="L1606" t="str">
        <f>IF('Reported Performance Table'!D1606="","",IF(AND('Reported Performance Table'!$E1606="Yes",OR('Reported Performance Table'!$D1606='Master List'!$B$45,'Reported Performance Table'!$D1606='Master List'!$B$46,'Reported Performance Table'!$D1606='Master List'!$B$47,'Reported Performance Table'!$D1606='Master List'!$B$49,'Reported Performance Table'!$D1606='Master List'!$B$51,'Reported Performance Table'!$D1606='Master List'!$B$115,'Reported Performance Table'!$D1606='Master List'!$B$118,'Reported Performance Table'!$D1606='Master List'!$B$142)),"LUNA_Dimming","Dimming_Capability_and_Range"))</f>
        <v/>
      </c>
    </row>
    <row r="1607" spans="1:12" x14ac:dyDescent="0.3">
      <c r="A1607" s="49">
        <v>1614</v>
      </c>
      <c r="B1607" s="50"/>
      <c r="D1607" s="21" t="e">
        <f>VLOOKUP('Reported Performance Table'!C1607,'Master List'!$B$22:$C$41,2,FALSE)</f>
        <v>#N/A</v>
      </c>
      <c r="E1607" t="e">
        <f>VLOOKUP('Reported Performance Table'!D1607,'Master List'!$B$45:$C$143,2,FALSE)</f>
        <v>#N/A</v>
      </c>
      <c r="F1607" t="e">
        <f>VLOOKUP('Reported Performance Table'!C1607,'Master List'!$B$22:$D$42,3,FALSE)</f>
        <v>#N/A</v>
      </c>
      <c r="G1607" s="94" t="e">
        <f>VLOOKUP('Reported Performance Table'!B1607,'Master List'!$B$11:$D$19,3,FALSE)</f>
        <v>#N/A</v>
      </c>
      <c r="H1607" t="e">
        <f t="shared" si="24"/>
        <v>#N/A</v>
      </c>
      <c r="I1607" t="e">
        <f>IF(VLOOKUP('Reported Performance Table'!D1607,'Master List'!$B$45:$D$143,3,FALSE)="","No",VLOOKUP('Reported Performance Table'!D1607,'Master List'!$B$45:$D$143,3,FALSE))</f>
        <v>#N/A</v>
      </c>
      <c r="J1607" s="169" t="str">
        <f>IF('Reported Performance Table'!D1607="","",
  IF('Reported Performance Table'!E1607="Yes",
   IF('Reported Performance Table'!F1607="Premium","Premium_LUNA_CCT","LUNA_CCT"),
   IF('Reported Performance Table'!B1607="Outdoor Luminaires",
    IF(OR('Reported Performance Table'!D1607="Fuel Pump Canopy Luminaires",'Reported Performance Table'!D1607="Sports Lighting"),
     IF('Reported Performance Table'!F1607="Premium","Premium_Sports_and_Fuel_Pump_CCT", "Sports_and_Fuel_Pump_CCT"),
     IF('Reported Performance Table'!F1607="Premium","Premium_Outdoor_CCT","Outdoor_CCT")),
    IF('Reported Performance Table'!F1607="Premium","Premium_CCT","Reported_CCT"))))</f>
        <v/>
      </c>
      <c r="K1607" t="str">
        <f>IF('Reported Performance Table'!D1607="","",IF(J1607="LUNA_CCT",VLOOKUP('Reported Performance Table'!D1607,'Master List'!$B$45:$E$143,4,FALSE),"Reported_BUG"))</f>
        <v/>
      </c>
      <c r="L1607" t="str">
        <f>IF('Reported Performance Table'!D1607="","",IF(AND('Reported Performance Table'!$E1607="Yes",OR('Reported Performance Table'!$D1607='Master List'!$B$45,'Reported Performance Table'!$D1607='Master List'!$B$46,'Reported Performance Table'!$D1607='Master List'!$B$47,'Reported Performance Table'!$D1607='Master List'!$B$49,'Reported Performance Table'!$D1607='Master List'!$B$51,'Reported Performance Table'!$D1607='Master List'!$B$115,'Reported Performance Table'!$D1607='Master List'!$B$118,'Reported Performance Table'!$D1607='Master List'!$B$142)),"LUNA_Dimming","Dimming_Capability_and_Range"))</f>
        <v/>
      </c>
    </row>
    <row r="1608" spans="1:12" x14ac:dyDescent="0.3">
      <c r="A1608" s="49">
        <v>1615</v>
      </c>
      <c r="B1608" s="50"/>
      <c r="D1608" s="21" t="e">
        <f>VLOOKUP('Reported Performance Table'!C1608,'Master List'!$B$22:$C$41,2,FALSE)</f>
        <v>#N/A</v>
      </c>
      <c r="E1608" t="e">
        <f>VLOOKUP('Reported Performance Table'!D1608,'Master List'!$B$45:$C$143,2,FALSE)</f>
        <v>#N/A</v>
      </c>
      <c r="F1608" t="e">
        <f>VLOOKUP('Reported Performance Table'!C1608,'Master List'!$B$22:$D$42,3,FALSE)</f>
        <v>#N/A</v>
      </c>
      <c r="G1608" s="94" t="e">
        <f>VLOOKUP('Reported Performance Table'!B1608,'Master List'!$B$11:$D$19,3,FALSE)</f>
        <v>#N/A</v>
      </c>
      <c r="H1608" t="e">
        <f t="shared" si="24"/>
        <v>#N/A</v>
      </c>
      <c r="I1608" t="e">
        <f>IF(VLOOKUP('Reported Performance Table'!D1608,'Master List'!$B$45:$D$143,3,FALSE)="","No",VLOOKUP('Reported Performance Table'!D1608,'Master List'!$B$45:$D$143,3,FALSE))</f>
        <v>#N/A</v>
      </c>
      <c r="J1608" s="169" t="str">
        <f>IF('Reported Performance Table'!D1608="","",
  IF('Reported Performance Table'!E1608="Yes",
   IF('Reported Performance Table'!F1608="Premium","Premium_LUNA_CCT","LUNA_CCT"),
   IF('Reported Performance Table'!B1608="Outdoor Luminaires",
    IF(OR('Reported Performance Table'!D1608="Fuel Pump Canopy Luminaires",'Reported Performance Table'!D1608="Sports Lighting"),
     IF('Reported Performance Table'!F1608="Premium","Premium_Sports_and_Fuel_Pump_CCT", "Sports_and_Fuel_Pump_CCT"),
     IF('Reported Performance Table'!F1608="Premium","Premium_Outdoor_CCT","Outdoor_CCT")),
    IF('Reported Performance Table'!F1608="Premium","Premium_CCT","Reported_CCT"))))</f>
        <v/>
      </c>
      <c r="K1608" t="str">
        <f>IF('Reported Performance Table'!D1608="","",IF(J1608="LUNA_CCT",VLOOKUP('Reported Performance Table'!D1608,'Master List'!$B$45:$E$143,4,FALSE),"Reported_BUG"))</f>
        <v/>
      </c>
      <c r="L1608" t="str">
        <f>IF('Reported Performance Table'!D1608="","",IF(AND('Reported Performance Table'!$E1608="Yes",OR('Reported Performance Table'!$D1608='Master List'!$B$45,'Reported Performance Table'!$D1608='Master List'!$B$46,'Reported Performance Table'!$D1608='Master List'!$B$47,'Reported Performance Table'!$D1608='Master List'!$B$49,'Reported Performance Table'!$D1608='Master List'!$B$51,'Reported Performance Table'!$D1608='Master List'!$B$115,'Reported Performance Table'!$D1608='Master List'!$B$118,'Reported Performance Table'!$D1608='Master List'!$B$142)),"LUNA_Dimming","Dimming_Capability_and_Range"))</f>
        <v/>
      </c>
    </row>
    <row r="1609" spans="1:12" x14ac:dyDescent="0.3">
      <c r="A1609" s="49">
        <v>1616</v>
      </c>
      <c r="B1609" s="50"/>
      <c r="D1609" s="21" t="e">
        <f>VLOOKUP('Reported Performance Table'!C1609,'Master List'!$B$22:$C$41,2,FALSE)</f>
        <v>#N/A</v>
      </c>
      <c r="E1609" t="e">
        <f>VLOOKUP('Reported Performance Table'!D1609,'Master List'!$B$45:$C$143,2,FALSE)</f>
        <v>#N/A</v>
      </c>
      <c r="F1609" t="e">
        <f>VLOOKUP('Reported Performance Table'!C1609,'Master List'!$B$22:$D$42,3,FALSE)</f>
        <v>#N/A</v>
      </c>
      <c r="G1609" s="94" t="e">
        <f>VLOOKUP('Reported Performance Table'!B1609,'Master List'!$B$11:$D$19,3,FALSE)</f>
        <v>#N/A</v>
      </c>
      <c r="H1609" t="e">
        <f t="shared" si="24"/>
        <v>#N/A</v>
      </c>
      <c r="I1609" t="e">
        <f>IF(VLOOKUP('Reported Performance Table'!D1609,'Master List'!$B$45:$D$143,3,FALSE)="","No",VLOOKUP('Reported Performance Table'!D1609,'Master List'!$B$45:$D$143,3,FALSE))</f>
        <v>#N/A</v>
      </c>
      <c r="J1609" s="169" t="str">
        <f>IF('Reported Performance Table'!D1609="","",
  IF('Reported Performance Table'!E1609="Yes",
   IF('Reported Performance Table'!F1609="Premium","Premium_LUNA_CCT","LUNA_CCT"),
   IF('Reported Performance Table'!B1609="Outdoor Luminaires",
    IF(OR('Reported Performance Table'!D1609="Fuel Pump Canopy Luminaires",'Reported Performance Table'!D1609="Sports Lighting"),
     IF('Reported Performance Table'!F1609="Premium","Premium_Sports_and_Fuel_Pump_CCT", "Sports_and_Fuel_Pump_CCT"),
     IF('Reported Performance Table'!F1609="Premium","Premium_Outdoor_CCT","Outdoor_CCT")),
    IF('Reported Performance Table'!F1609="Premium","Premium_CCT","Reported_CCT"))))</f>
        <v/>
      </c>
      <c r="K1609" t="str">
        <f>IF('Reported Performance Table'!D1609="","",IF(J1609="LUNA_CCT",VLOOKUP('Reported Performance Table'!D1609,'Master List'!$B$45:$E$143,4,FALSE),"Reported_BUG"))</f>
        <v/>
      </c>
      <c r="L1609" t="str">
        <f>IF('Reported Performance Table'!D1609="","",IF(AND('Reported Performance Table'!$E1609="Yes",OR('Reported Performance Table'!$D1609='Master List'!$B$45,'Reported Performance Table'!$D1609='Master List'!$B$46,'Reported Performance Table'!$D1609='Master List'!$B$47,'Reported Performance Table'!$D1609='Master List'!$B$49,'Reported Performance Table'!$D1609='Master List'!$B$51,'Reported Performance Table'!$D1609='Master List'!$B$115,'Reported Performance Table'!$D1609='Master List'!$B$118,'Reported Performance Table'!$D1609='Master List'!$B$142)),"LUNA_Dimming","Dimming_Capability_and_Range"))</f>
        <v/>
      </c>
    </row>
    <row r="1610" spans="1:12" x14ac:dyDescent="0.3">
      <c r="A1610" s="49">
        <v>1617</v>
      </c>
      <c r="B1610" s="50"/>
      <c r="D1610" s="21" t="e">
        <f>VLOOKUP('Reported Performance Table'!C1610,'Master List'!$B$22:$C$41,2,FALSE)</f>
        <v>#N/A</v>
      </c>
      <c r="E1610" t="e">
        <f>VLOOKUP('Reported Performance Table'!D1610,'Master List'!$B$45:$C$143,2,FALSE)</f>
        <v>#N/A</v>
      </c>
      <c r="F1610" t="e">
        <f>VLOOKUP('Reported Performance Table'!C1610,'Master List'!$B$22:$D$42,3,FALSE)</f>
        <v>#N/A</v>
      </c>
      <c r="G1610" s="94" t="e">
        <f>VLOOKUP('Reported Performance Table'!B1610,'Master List'!$B$11:$D$19,3,FALSE)</f>
        <v>#N/A</v>
      </c>
      <c r="H1610" t="e">
        <f t="shared" si="24"/>
        <v>#N/A</v>
      </c>
      <c r="I1610" t="e">
        <f>IF(VLOOKUP('Reported Performance Table'!D1610,'Master List'!$B$45:$D$143,3,FALSE)="","No",VLOOKUP('Reported Performance Table'!D1610,'Master List'!$B$45:$D$143,3,FALSE))</f>
        <v>#N/A</v>
      </c>
      <c r="J1610" s="169" t="str">
        <f>IF('Reported Performance Table'!D1610="","",
  IF('Reported Performance Table'!E1610="Yes",
   IF('Reported Performance Table'!F1610="Premium","Premium_LUNA_CCT","LUNA_CCT"),
   IF('Reported Performance Table'!B1610="Outdoor Luminaires",
    IF(OR('Reported Performance Table'!D1610="Fuel Pump Canopy Luminaires",'Reported Performance Table'!D1610="Sports Lighting"),
     IF('Reported Performance Table'!F1610="Premium","Premium_Sports_and_Fuel_Pump_CCT", "Sports_and_Fuel_Pump_CCT"),
     IF('Reported Performance Table'!F1610="Premium","Premium_Outdoor_CCT","Outdoor_CCT")),
    IF('Reported Performance Table'!F1610="Premium","Premium_CCT","Reported_CCT"))))</f>
        <v/>
      </c>
      <c r="K1610" t="str">
        <f>IF('Reported Performance Table'!D1610="","",IF(J1610="LUNA_CCT",VLOOKUP('Reported Performance Table'!D1610,'Master List'!$B$45:$E$143,4,FALSE),"Reported_BUG"))</f>
        <v/>
      </c>
      <c r="L1610" t="str">
        <f>IF('Reported Performance Table'!D1610="","",IF(AND('Reported Performance Table'!$E1610="Yes",OR('Reported Performance Table'!$D1610='Master List'!$B$45,'Reported Performance Table'!$D1610='Master List'!$B$46,'Reported Performance Table'!$D1610='Master List'!$B$47,'Reported Performance Table'!$D1610='Master List'!$B$49,'Reported Performance Table'!$D1610='Master List'!$B$51,'Reported Performance Table'!$D1610='Master List'!$B$115,'Reported Performance Table'!$D1610='Master List'!$B$118,'Reported Performance Table'!$D1610='Master List'!$B$142)),"LUNA_Dimming","Dimming_Capability_and_Range"))</f>
        <v/>
      </c>
    </row>
    <row r="1611" spans="1:12" x14ac:dyDescent="0.3">
      <c r="A1611" s="49">
        <v>1618</v>
      </c>
      <c r="B1611" s="50"/>
      <c r="D1611" s="21" t="e">
        <f>VLOOKUP('Reported Performance Table'!C1611,'Master List'!$B$22:$C$41,2,FALSE)</f>
        <v>#N/A</v>
      </c>
      <c r="E1611" t="e">
        <f>VLOOKUP('Reported Performance Table'!D1611,'Master List'!$B$45:$C$143,2,FALSE)</f>
        <v>#N/A</v>
      </c>
      <c r="F1611" t="e">
        <f>VLOOKUP('Reported Performance Table'!C1611,'Master List'!$B$22:$D$42,3,FALSE)</f>
        <v>#N/A</v>
      </c>
      <c r="G1611" s="94" t="e">
        <f>VLOOKUP('Reported Performance Table'!B1611,'Master List'!$B$11:$D$19,3,FALSE)</f>
        <v>#N/A</v>
      </c>
      <c r="H1611" t="e">
        <f t="shared" ref="H1611:H1674" si="25">CONCATENATE(F1611,G1611)</f>
        <v>#N/A</v>
      </c>
      <c r="I1611" t="e">
        <f>IF(VLOOKUP('Reported Performance Table'!D1611,'Master List'!$B$45:$D$143,3,FALSE)="","No",VLOOKUP('Reported Performance Table'!D1611,'Master List'!$B$45:$D$143,3,FALSE))</f>
        <v>#N/A</v>
      </c>
      <c r="J1611" s="169" t="str">
        <f>IF('Reported Performance Table'!D1611="","",
  IF('Reported Performance Table'!E1611="Yes",
   IF('Reported Performance Table'!F1611="Premium","Premium_LUNA_CCT","LUNA_CCT"),
   IF('Reported Performance Table'!B1611="Outdoor Luminaires",
    IF(OR('Reported Performance Table'!D1611="Fuel Pump Canopy Luminaires",'Reported Performance Table'!D1611="Sports Lighting"),
     IF('Reported Performance Table'!F1611="Premium","Premium_Sports_and_Fuel_Pump_CCT", "Sports_and_Fuel_Pump_CCT"),
     IF('Reported Performance Table'!F1611="Premium","Premium_Outdoor_CCT","Outdoor_CCT")),
    IF('Reported Performance Table'!F1611="Premium","Premium_CCT","Reported_CCT"))))</f>
        <v/>
      </c>
      <c r="K1611" t="str">
        <f>IF('Reported Performance Table'!D1611="","",IF(J1611="LUNA_CCT",VLOOKUP('Reported Performance Table'!D1611,'Master List'!$B$45:$E$143,4,FALSE),"Reported_BUG"))</f>
        <v/>
      </c>
      <c r="L1611" t="str">
        <f>IF('Reported Performance Table'!D1611="","",IF(AND('Reported Performance Table'!$E1611="Yes",OR('Reported Performance Table'!$D1611='Master List'!$B$45,'Reported Performance Table'!$D1611='Master List'!$B$46,'Reported Performance Table'!$D1611='Master List'!$B$47,'Reported Performance Table'!$D1611='Master List'!$B$49,'Reported Performance Table'!$D1611='Master List'!$B$51,'Reported Performance Table'!$D1611='Master List'!$B$115,'Reported Performance Table'!$D1611='Master List'!$B$118,'Reported Performance Table'!$D1611='Master List'!$B$142)),"LUNA_Dimming","Dimming_Capability_and_Range"))</f>
        <v/>
      </c>
    </row>
    <row r="1612" spans="1:12" x14ac:dyDescent="0.3">
      <c r="A1612" s="49">
        <v>1619</v>
      </c>
      <c r="B1612" s="50"/>
      <c r="D1612" s="21" t="e">
        <f>VLOOKUP('Reported Performance Table'!C1612,'Master List'!$B$22:$C$41,2,FALSE)</f>
        <v>#N/A</v>
      </c>
      <c r="E1612" t="e">
        <f>VLOOKUP('Reported Performance Table'!D1612,'Master List'!$B$45:$C$143,2,FALSE)</f>
        <v>#N/A</v>
      </c>
      <c r="F1612" t="e">
        <f>VLOOKUP('Reported Performance Table'!C1612,'Master List'!$B$22:$D$42,3,FALSE)</f>
        <v>#N/A</v>
      </c>
      <c r="G1612" s="94" t="e">
        <f>VLOOKUP('Reported Performance Table'!B1612,'Master List'!$B$11:$D$19,3,FALSE)</f>
        <v>#N/A</v>
      </c>
      <c r="H1612" t="e">
        <f t="shared" si="25"/>
        <v>#N/A</v>
      </c>
      <c r="I1612" t="e">
        <f>IF(VLOOKUP('Reported Performance Table'!D1612,'Master List'!$B$45:$D$143,3,FALSE)="","No",VLOOKUP('Reported Performance Table'!D1612,'Master List'!$B$45:$D$143,3,FALSE))</f>
        <v>#N/A</v>
      </c>
      <c r="J1612" s="169" t="str">
        <f>IF('Reported Performance Table'!D1612="","",
  IF('Reported Performance Table'!E1612="Yes",
   IF('Reported Performance Table'!F1612="Premium","Premium_LUNA_CCT","LUNA_CCT"),
   IF('Reported Performance Table'!B1612="Outdoor Luminaires",
    IF(OR('Reported Performance Table'!D1612="Fuel Pump Canopy Luminaires",'Reported Performance Table'!D1612="Sports Lighting"),
     IF('Reported Performance Table'!F1612="Premium","Premium_Sports_and_Fuel_Pump_CCT", "Sports_and_Fuel_Pump_CCT"),
     IF('Reported Performance Table'!F1612="Premium","Premium_Outdoor_CCT","Outdoor_CCT")),
    IF('Reported Performance Table'!F1612="Premium","Premium_CCT","Reported_CCT"))))</f>
        <v/>
      </c>
      <c r="K1612" t="str">
        <f>IF('Reported Performance Table'!D1612="","",IF(J1612="LUNA_CCT",VLOOKUP('Reported Performance Table'!D1612,'Master List'!$B$45:$E$143,4,FALSE),"Reported_BUG"))</f>
        <v/>
      </c>
      <c r="L1612" t="str">
        <f>IF('Reported Performance Table'!D1612="","",IF(AND('Reported Performance Table'!$E1612="Yes",OR('Reported Performance Table'!$D1612='Master List'!$B$45,'Reported Performance Table'!$D1612='Master List'!$B$46,'Reported Performance Table'!$D1612='Master List'!$B$47,'Reported Performance Table'!$D1612='Master List'!$B$49,'Reported Performance Table'!$D1612='Master List'!$B$51,'Reported Performance Table'!$D1612='Master List'!$B$115,'Reported Performance Table'!$D1612='Master List'!$B$118,'Reported Performance Table'!$D1612='Master List'!$B$142)),"LUNA_Dimming","Dimming_Capability_and_Range"))</f>
        <v/>
      </c>
    </row>
    <row r="1613" spans="1:12" x14ac:dyDescent="0.3">
      <c r="A1613" s="49">
        <v>1620</v>
      </c>
      <c r="B1613" s="50"/>
      <c r="D1613" s="21" t="e">
        <f>VLOOKUP('Reported Performance Table'!C1613,'Master List'!$B$22:$C$41,2,FALSE)</f>
        <v>#N/A</v>
      </c>
      <c r="E1613" t="e">
        <f>VLOOKUP('Reported Performance Table'!D1613,'Master List'!$B$45:$C$143,2,FALSE)</f>
        <v>#N/A</v>
      </c>
      <c r="F1613" t="e">
        <f>VLOOKUP('Reported Performance Table'!C1613,'Master List'!$B$22:$D$42,3,FALSE)</f>
        <v>#N/A</v>
      </c>
      <c r="G1613" s="94" t="e">
        <f>VLOOKUP('Reported Performance Table'!B1613,'Master List'!$B$11:$D$19,3,FALSE)</f>
        <v>#N/A</v>
      </c>
      <c r="H1613" t="e">
        <f t="shared" si="25"/>
        <v>#N/A</v>
      </c>
      <c r="I1613" t="e">
        <f>IF(VLOOKUP('Reported Performance Table'!D1613,'Master List'!$B$45:$D$143,3,FALSE)="","No",VLOOKUP('Reported Performance Table'!D1613,'Master List'!$B$45:$D$143,3,FALSE))</f>
        <v>#N/A</v>
      </c>
      <c r="J1613" s="169" t="str">
        <f>IF('Reported Performance Table'!D1613="","",
  IF('Reported Performance Table'!E1613="Yes",
   IF('Reported Performance Table'!F1613="Premium","Premium_LUNA_CCT","LUNA_CCT"),
   IF('Reported Performance Table'!B1613="Outdoor Luminaires",
    IF(OR('Reported Performance Table'!D1613="Fuel Pump Canopy Luminaires",'Reported Performance Table'!D1613="Sports Lighting"),
     IF('Reported Performance Table'!F1613="Premium","Premium_Sports_and_Fuel_Pump_CCT", "Sports_and_Fuel_Pump_CCT"),
     IF('Reported Performance Table'!F1613="Premium","Premium_Outdoor_CCT","Outdoor_CCT")),
    IF('Reported Performance Table'!F1613="Premium","Premium_CCT","Reported_CCT"))))</f>
        <v/>
      </c>
      <c r="K1613" t="str">
        <f>IF('Reported Performance Table'!D1613="","",IF(J1613="LUNA_CCT",VLOOKUP('Reported Performance Table'!D1613,'Master List'!$B$45:$E$143,4,FALSE),"Reported_BUG"))</f>
        <v/>
      </c>
      <c r="L1613" t="str">
        <f>IF('Reported Performance Table'!D1613="","",IF(AND('Reported Performance Table'!$E1613="Yes",OR('Reported Performance Table'!$D1613='Master List'!$B$45,'Reported Performance Table'!$D1613='Master List'!$B$46,'Reported Performance Table'!$D1613='Master List'!$B$47,'Reported Performance Table'!$D1613='Master List'!$B$49,'Reported Performance Table'!$D1613='Master List'!$B$51,'Reported Performance Table'!$D1613='Master List'!$B$115,'Reported Performance Table'!$D1613='Master List'!$B$118,'Reported Performance Table'!$D1613='Master List'!$B$142)),"LUNA_Dimming","Dimming_Capability_and_Range"))</f>
        <v/>
      </c>
    </row>
    <row r="1614" spans="1:12" x14ac:dyDescent="0.3">
      <c r="A1614" s="49">
        <v>1621</v>
      </c>
      <c r="B1614" s="50"/>
      <c r="D1614" s="21" t="e">
        <f>VLOOKUP('Reported Performance Table'!C1614,'Master List'!$B$22:$C$41,2,FALSE)</f>
        <v>#N/A</v>
      </c>
      <c r="E1614" t="e">
        <f>VLOOKUP('Reported Performance Table'!D1614,'Master List'!$B$45:$C$143,2,FALSE)</f>
        <v>#N/A</v>
      </c>
      <c r="F1614" t="e">
        <f>VLOOKUP('Reported Performance Table'!C1614,'Master List'!$B$22:$D$42,3,FALSE)</f>
        <v>#N/A</v>
      </c>
      <c r="G1614" s="94" t="e">
        <f>VLOOKUP('Reported Performance Table'!B1614,'Master List'!$B$11:$D$19,3,FALSE)</f>
        <v>#N/A</v>
      </c>
      <c r="H1614" t="e">
        <f t="shared" si="25"/>
        <v>#N/A</v>
      </c>
      <c r="I1614" t="e">
        <f>IF(VLOOKUP('Reported Performance Table'!D1614,'Master List'!$B$45:$D$143,3,FALSE)="","No",VLOOKUP('Reported Performance Table'!D1614,'Master List'!$B$45:$D$143,3,FALSE))</f>
        <v>#N/A</v>
      </c>
      <c r="J1614" s="169" t="str">
        <f>IF('Reported Performance Table'!D1614="","",
  IF('Reported Performance Table'!E1614="Yes",
   IF('Reported Performance Table'!F1614="Premium","Premium_LUNA_CCT","LUNA_CCT"),
   IF('Reported Performance Table'!B1614="Outdoor Luminaires",
    IF(OR('Reported Performance Table'!D1614="Fuel Pump Canopy Luminaires",'Reported Performance Table'!D1614="Sports Lighting"),
     IF('Reported Performance Table'!F1614="Premium","Premium_Sports_and_Fuel_Pump_CCT", "Sports_and_Fuel_Pump_CCT"),
     IF('Reported Performance Table'!F1614="Premium","Premium_Outdoor_CCT","Outdoor_CCT")),
    IF('Reported Performance Table'!F1614="Premium","Premium_CCT","Reported_CCT"))))</f>
        <v/>
      </c>
      <c r="K1614" t="str">
        <f>IF('Reported Performance Table'!D1614="","",IF(J1614="LUNA_CCT",VLOOKUP('Reported Performance Table'!D1614,'Master List'!$B$45:$E$143,4,FALSE),"Reported_BUG"))</f>
        <v/>
      </c>
      <c r="L1614" t="str">
        <f>IF('Reported Performance Table'!D1614="","",IF(AND('Reported Performance Table'!$E1614="Yes",OR('Reported Performance Table'!$D1614='Master List'!$B$45,'Reported Performance Table'!$D1614='Master List'!$B$46,'Reported Performance Table'!$D1614='Master List'!$B$47,'Reported Performance Table'!$D1614='Master List'!$B$49,'Reported Performance Table'!$D1614='Master List'!$B$51,'Reported Performance Table'!$D1614='Master List'!$B$115,'Reported Performance Table'!$D1614='Master List'!$B$118,'Reported Performance Table'!$D1614='Master List'!$B$142)),"LUNA_Dimming","Dimming_Capability_and_Range"))</f>
        <v/>
      </c>
    </row>
    <row r="1615" spans="1:12" x14ac:dyDescent="0.3">
      <c r="A1615" s="49">
        <v>1622</v>
      </c>
      <c r="B1615" s="50"/>
      <c r="D1615" s="21" t="e">
        <f>VLOOKUP('Reported Performance Table'!C1615,'Master List'!$B$22:$C$41,2,FALSE)</f>
        <v>#N/A</v>
      </c>
      <c r="E1615" t="e">
        <f>VLOOKUP('Reported Performance Table'!D1615,'Master List'!$B$45:$C$143,2,FALSE)</f>
        <v>#N/A</v>
      </c>
      <c r="F1615" t="e">
        <f>VLOOKUP('Reported Performance Table'!C1615,'Master List'!$B$22:$D$42,3,FALSE)</f>
        <v>#N/A</v>
      </c>
      <c r="G1615" s="94" t="e">
        <f>VLOOKUP('Reported Performance Table'!B1615,'Master List'!$B$11:$D$19,3,FALSE)</f>
        <v>#N/A</v>
      </c>
      <c r="H1615" t="e">
        <f t="shared" si="25"/>
        <v>#N/A</v>
      </c>
      <c r="I1615" t="e">
        <f>IF(VLOOKUP('Reported Performance Table'!D1615,'Master List'!$B$45:$D$143,3,FALSE)="","No",VLOOKUP('Reported Performance Table'!D1615,'Master List'!$B$45:$D$143,3,FALSE))</f>
        <v>#N/A</v>
      </c>
      <c r="J1615" s="169" t="str">
        <f>IF('Reported Performance Table'!D1615="","",
  IF('Reported Performance Table'!E1615="Yes",
   IF('Reported Performance Table'!F1615="Premium","Premium_LUNA_CCT","LUNA_CCT"),
   IF('Reported Performance Table'!B1615="Outdoor Luminaires",
    IF(OR('Reported Performance Table'!D1615="Fuel Pump Canopy Luminaires",'Reported Performance Table'!D1615="Sports Lighting"),
     IF('Reported Performance Table'!F1615="Premium","Premium_Sports_and_Fuel_Pump_CCT", "Sports_and_Fuel_Pump_CCT"),
     IF('Reported Performance Table'!F1615="Premium","Premium_Outdoor_CCT","Outdoor_CCT")),
    IF('Reported Performance Table'!F1615="Premium","Premium_CCT","Reported_CCT"))))</f>
        <v/>
      </c>
      <c r="K1615" t="str">
        <f>IF('Reported Performance Table'!D1615="","",IF(J1615="LUNA_CCT",VLOOKUP('Reported Performance Table'!D1615,'Master List'!$B$45:$E$143,4,FALSE),"Reported_BUG"))</f>
        <v/>
      </c>
      <c r="L1615" t="str">
        <f>IF('Reported Performance Table'!D1615="","",IF(AND('Reported Performance Table'!$E1615="Yes",OR('Reported Performance Table'!$D1615='Master List'!$B$45,'Reported Performance Table'!$D1615='Master List'!$B$46,'Reported Performance Table'!$D1615='Master List'!$B$47,'Reported Performance Table'!$D1615='Master List'!$B$49,'Reported Performance Table'!$D1615='Master List'!$B$51,'Reported Performance Table'!$D1615='Master List'!$B$115,'Reported Performance Table'!$D1615='Master List'!$B$118,'Reported Performance Table'!$D1615='Master List'!$B$142)),"LUNA_Dimming","Dimming_Capability_and_Range"))</f>
        <v/>
      </c>
    </row>
    <row r="1616" spans="1:12" x14ac:dyDescent="0.3">
      <c r="A1616" s="49">
        <v>1623</v>
      </c>
      <c r="B1616" s="50"/>
      <c r="D1616" s="21" t="e">
        <f>VLOOKUP('Reported Performance Table'!C1616,'Master List'!$B$22:$C$41,2,FALSE)</f>
        <v>#N/A</v>
      </c>
      <c r="E1616" t="e">
        <f>VLOOKUP('Reported Performance Table'!D1616,'Master List'!$B$45:$C$143,2,FALSE)</f>
        <v>#N/A</v>
      </c>
      <c r="F1616" t="e">
        <f>VLOOKUP('Reported Performance Table'!C1616,'Master List'!$B$22:$D$42,3,FALSE)</f>
        <v>#N/A</v>
      </c>
      <c r="G1616" s="94" t="e">
        <f>VLOOKUP('Reported Performance Table'!B1616,'Master List'!$B$11:$D$19,3,FALSE)</f>
        <v>#N/A</v>
      </c>
      <c r="H1616" t="e">
        <f t="shared" si="25"/>
        <v>#N/A</v>
      </c>
      <c r="I1616" t="e">
        <f>IF(VLOOKUP('Reported Performance Table'!D1616,'Master List'!$B$45:$D$143,3,FALSE)="","No",VLOOKUP('Reported Performance Table'!D1616,'Master List'!$B$45:$D$143,3,FALSE))</f>
        <v>#N/A</v>
      </c>
      <c r="J1616" s="169" t="str">
        <f>IF('Reported Performance Table'!D1616="","",
  IF('Reported Performance Table'!E1616="Yes",
   IF('Reported Performance Table'!F1616="Premium","Premium_LUNA_CCT","LUNA_CCT"),
   IF('Reported Performance Table'!B1616="Outdoor Luminaires",
    IF(OR('Reported Performance Table'!D1616="Fuel Pump Canopy Luminaires",'Reported Performance Table'!D1616="Sports Lighting"),
     IF('Reported Performance Table'!F1616="Premium","Premium_Sports_and_Fuel_Pump_CCT", "Sports_and_Fuel_Pump_CCT"),
     IF('Reported Performance Table'!F1616="Premium","Premium_Outdoor_CCT","Outdoor_CCT")),
    IF('Reported Performance Table'!F1616="Premium","Premium_CCT","Reported_CCT"))))</f>
        <v/>
      </c>
      <c r="K1616" t="str">
        <f>IF('Reported Performance Table'!D1616="","",IF(J1616="LUNA_CCT",VLOOKUP('Reported Performance Table'!D1616,'Master List'!$B$45:$E$143,4,FALSE),"Reported_BUG"))</f>
        <v/>
      </c>
      <c r="L1616" t="str">
        <f>IF('Reported Performance Table'!D1616="","",IF(AND('Reported Performance Table'!$E1616="Yes",OR('Reported Performance Table'!$D1616='Master List'!$B$45,'Reported Performance Table'!$D1616='Master List'!$B$46,'Reported Performance Table'!$D1616='Master List'!$B$47,'Reported Performance Table'!$D1616='Master List'!$B$49,'Reported Performance Table'!$D1616='Master List'!$B$51,'Reported Performance Table'!$D1616='Master List'!$B$115,'Reported Performance Table'!$D1616='Master List'!$B$118,'Reported Performance Table'!$D1616='Master List'!$B$142)),"LUNA_Dimming","Dimming_Capability_and_Range"))</f>
        <v/>
      </c>
    </row>
    <row r="1617" spans="1:12" x14ac:dyDescent="0.3">
      <c r="A1617" s="49">
        <v>1624</v>
      </c>
      <c r="B1617" s="50"/>
      <c r="D1617" s="21" t="e">
        <f>VLOOKUP('Reported Performance Table'!C1617,'Master List'!$B$22:$C$41,2,FALSE)</f>
        <v>#N/A</v>
      </c>
      <c r="E1617" t="e">
        <f>VLOOKUP('Reported Performance Table'!D1617,'Master List'!$B$45:$C$143,2,FALSE)</f>
        <v>#N/A</v>
      </c>
      <c r="F1617" t="e">
        <f>VLOOKUP('Reported Performance Table'!C1617,'Master List'!$B$22:$D$42,3,FALSE)</f>
        <v>#N/A</v>
      </c>
      <c r="G1617" s="94" t="e">
        <f>VLOOKUP('Reported Performance Table'!B1617,'Master List'!$B$11:$D$19,3,FALSE)</f>
        <v>#N/A</v>
      </c>
      <c r="H1617" t="e">
        <f t="shared" si="25"/>
        <v>#N/A</v>
      </c>
      <c r="I1617" t="e">
        <f>IF(VLOOKUP('Reported Performance Table'!D1617,'Master List'!$B$45:$D$143,3,FALSE)="","No",VLOOKUP('Reported Performance Table'!D1617,'Master List'!$B$45:$D$143,3,FALSE))</f>
        <v>#N/A</v>
      </c>
      <c r="J1617" s="169" t="str">
        <f>IF('Reported Performance Table'!D1617="","",
  IF('Reported Performance Table'!E1617="Yes",
   IF('Reported Performance Table'!F1617="Premium","Premium_LUNA_CCT","LUNA_CCT"),
   IF('Reported Performance Table'!B1617="Outdoor Luminaires",
    IF(OR('Reported Performance Table'!D1617="Fuel Pump Canopy Luminaires",'Reported Performance Table'!D1617="Sports Lighting"),
     IF('Reported Performance Table'!F1617="Premium","Premium_Sports_and_Fuel_Pump_CCT", "Sports_and_Fuel_Pump_CCT"),
     IF('Reported Performance Table'!F1617="Premium","Premium_Outdoor_CCT","Outdoor_CCT")),
    IF('Reported Performance Table'!F1617="Premium","Premium_CCT","Reported_CCT"))))</f>
        <v/>
      </c>
      <c r="K1617" t="str">
        <f>IF('Reported Performance Table'!D1617="","",IF(J1617="LUNA_CCT",VLOOKUP('Reported Performance Table'!D1617,'Master List'!$B$45:$E$143,4,FALSE),"Reported_BUG"))</f>
        <v/>
      </c>
      <c r="L1617" t="str">
        <f>IF('Reported Performance Table'!D1617="","",IF(AND('Reported Performance Table'!$E1617="Yes",OR('Reported Performance Table'!$D1617='Master List'!$B$45,'Reported Performance Table'!$D1617='Master List'!$B$46,'Reported Performance Table'!$D1617='Master List'!$B$47,'Reported Performance Table'!$D1617='Master List'!$B$49,'Reported Performance Table'!$D1617='Master List'!$B$51,'Reported Performance Table'!$D1617='Master List'!$B$115,'Reported Performance Table'!$D1617='Master List'!$B$118,'Reported Performance Table'!$D1617='Master List'!$B$142)),"LUNA_Dimming","Dimming_Capability_and_Range"))</f>
        <v/>
      </c>
    </row>
    <row r="1618" spans="1:12" x14ac:dyDescent="0.3">
      <c r="A1618" s="49">
        <v>1625</v>
      </c>
      <c r="B1618" s="50"/>
      <c r="D1618" s="21" t="e">
        <f>VLOOKUP('Reported Performance Table'!C1618,'Master List'!$B$22:$C$41,2,FALSE)</f>
        <v>#N/A</v>
      </c>
      <c r="E1618" t="e">
        <f>VLOOKUP('Reported Performance Table'!D1618,'Master List'!$B$45:$C$143,2,FALSE)</f>
        <v>#N/A</v>
      </c>
      <c r="F1618" t="e">
        <f>VLOOKUP('Reported Performance Table'!C1618,'Master List'!$B$22:$D$42,3,FALSE)</f>
        <v>#N/A</v>
      </c>
      <c r="G1618" s="94" t="e">
        <f>VLOOKUP('Reported Performance Table'!B1618,'Master List'!$B$11:$D$19,3,FALSE)</f>
        <v>#N/A</v>
      </c>
      <c r="H1618" t="e">
        <f t="shared" si="25"/>
        <v>#N/A</v>
      </c>
      <c r="I1618" t="e">
        <f>IF(VLOOKUP('Reported Performance Table'!D1618,'Master List'!$B$45:$D$143,3,FALSE)="","No",VLOOKUP('Reported Performance Table'!D1618,'Master List'!$B$45:$D$143,3,FALSE))</f>
        <v>#N/A</v>
      </c>
      <c r="J1618" s="169" t="str">
        <f>IF('Reported Performance Table'!D1618="","",
  IF('Reported Performance Table'!E1618="Yes",
   IF('Reported Performance Table'!F1618="Premium","Premium_LUNA_CCT","LUNA_CCT"),
   IF('Reported Performance Table'!B1618="Outdoor Luminaires",
    IF(OR('Reported Performance Table'!D1618="Fuel Pump Canopy Luminaires",'Reported Performance Table'!D1618="Sports Lighting"),
     IF('Reported Performance Table'!F1618="Premium","Premium_Sports_and_Fuel_Pump_CCT", "Sports_and_Fuel_Pump_CCT"),
     IF('Reported Performance Table'!F1618="Premium","Premium_Outdoor_CCT","Outdoor_CCT")),
    IF('Reported Performance Table'!F1618="Premium","Premium_CCT","Reported_CCT"))))</f>
        <v/>
      </c>
      <c r="K1618" t="str">
        <f>IF('Reported Performance Table'!D1618="","",IF(J1618="LUNA_CCT",VLOOKUP('Reported Performance Table'!D1618,'Master List'!$B$45:$E$143,4,FALSE),"Reported_BUG"))</f>
        <v/>
      </c>
      <c r="L1618" t="str">
        <f>IF('Reported Performance Table'!D1618="","",IF(AND('Reported Performance Table'!$E1618="Yes",OR('Reported Performance Table'!$D1618='Master List'!$B$45,'Reported Performance Table'!$D1618='Master List'!$B$46,'Reported Performance Table'!$D1618='Master List'!$B$47,'Reported Performance Table'!$D1618='Master List'!$B$49,'Reported Performance Table'!$D1618='Master List'!$B$51,'Reported Performance Table'!$D1618='Master List'!$B$115,'Reported Performance Table'!$D1618='Master List'!$B$118,'Reported Performance Table'!$D1618='Master List'!$B$142)),"LUNA_Dimming","Dimming_Capability_and_Range"))</f>
        <v/>
      </c>
    </row>
    <row r="1619" spans="1:12" x14ac:dyDescent="0.3">
      <c r="A1619" s="49">
        <v>1626</v>
      </c>
      <c r="B1619" s="50"/>
      <c r="D1619" s="21" t="e">
        <f>VLOOKUP('Reported Performance Table'!C1619,'Master List'!$B$22:$C$41,2,FALSE)</f>
        <v>#N/A</v>
      </c>
      <c r="E1619" t="e">
        <f>VLOOKUP('Reported Performance Table'!D1619,'Master List'!$B$45:$C$143,2,FALSE)</f>
        <v>#N/A</v>
      </c>
      <c r="F1619" t="e">
        <f>VLOOKUP('Reported Performance Table'!C1619,'Master List'!$B$22:$D$42,3,FALSE)</f>
        <v>#N/A</v>
      </c>
      <c r="G1619" s="94" t="e">
        <f>VLOOKUP('Reported Performance Table'!B1619,'Master List'!$B$11:$D$19,3,FALSE)</f>
        <v>#N/A</v>
      </c>
      <c r="H1619" t="e">
        <f t="shared" si="25"/>
        <v>#N/A</v>
      </c>
      <c r="I1619" t="e">
        <f>IF(VLOOKUP('Reported Performance Table'!D1619,'Master List'!$B$45:$D$143,3,FALSE)="","No",VLOOKUP('Reported Performance Table'!D1619,'Master List'!$B$45:$D$143,3,FALSE))</f>
        <v>#N/A</v>
      </c>
      <c r="J1619" s="169" t="str">
        <f>IF('Reported Performance Table'!D1619="","",
  IF('Reported Performance Table'!E1619="Yes",
   IF('Reported Performance Table'!F1619="Premium","Premium_LUNA_CCT","LUNA_CCT"),
   IF('Reported Performance Table'!B1619="Outdoor Luminaires",
    IF(OR('Reported Performance Table'!D1619="Fuel Pump Canopy Luminaires",'Reported Performance Table'!D1619="Sports Lighting"),
     IF('Reported Performance Table'!F1619="Premium","Premium_Sports_and_Fuel_Pump_CCT", "Sports_and_Fuel_Pump_CCT"),
     IF('Reported Performance Table'!F1619="Premium","Premium_Outdoor_CCT","Outdoor_CCT")),
    IF('Reported Performance Table'!F1619="Premium","Premium_CCT","Reported_CCT"))))</f>
        <v/>
      </c>
      <c r="K1619" t="str">
        <f>IF('Reported Performance Table'!D1619="","",IF(J1619="LUNA_CCT",VLOOKUP('Reported Performance Table'!D1619,'Master List'!$B$45:$E$143,4,FALSE),"Reported_BUG"))</f>
        <v/>
      </c>
      <c r="L1619" t="str">
        <f>IF('Reported Performance Table'!D1619="","",IF(AND('Reported Performance Table'!$E1619="Yes",OR('Reported Performance Table'!$D1619='Master List'!$B$45,'Reported Performance Table'!$D1619='Master List'!$B$46,'Reported Performance Table'!$D1619='Master List'!$B$47,'Reported Performance Table'!$D1619='Master List'!$B$49,'Reported Performance Table'!$D1619='Master List'!$B$51,'Reported Performance Table'!$D1619='Master List'!$B$115,'Reported Performance Table'!$D1619='Master List'!$B$118,'Reported Performance Table'!$D1619='Master List'!$B$142)),"LUNA_Dimming","Dimming_Capability_and_Range"))</f>
        <v/>
      </c>
    </row>
    <row r="1620" spans="1:12" x14ac:dyDescent="0.3">
      <c r="A1620" s="49">
        <v>1627</v>
      </c>
      <c r="B1620" s="50"/>
      <c r="D1620" s="21" t="e">
        <f>VLOOKUP('Reported Performance Table'!C1620,'Master List'!$B$22:$C$41,2,FALSE)</f>
        <v>#N/A</v>
      </c>
      <c r="E1620" t="e">
        <f>VLOOKUP('Reported Performance Table'!D1620,'Master List'!$B$45:$C$143,2,FALSE)</f>
        <v>#N/A</v>
      </c>
      <c r="F1620" t="e">
        <f>VLOOKUP('Reported Performance Table'!C1620,'Master List'!$B$22:$D$42,3,FALSE)</f>
        <v>#N/A</v>
      </c>
      <c r="G1620" s="94" t="e">
        <f>VLOOKUP('Reported Performance Table'!B1620,'Master List'!$B$11:$D$19,3,FALSE)</f>
        <v>#N/A</v>
      </c>
      <c r="H1620" t="e">
        <f t="shared" si="25"/>
        <v>#N/A</v>
      </c>
      <c r="I1620" t="e">
        <f>IF(VLOOKUP('Reported Performance Table'!D1620,'Master List'!$B$45:$D$143,3,FALSE)="","No",VLOOKUP('Reported Performance Table'!D1620,'Master List'!$B$45:$D$143,3,FALSE))</f>
        <v>#N/A</v>
      </c>
      <c r="J1620" s="169" t="str">
        <f>IF('Reported Performance Table'!D1620="","",
  IF('Reported Performance Table'!E1620="Yes",
   IF('Reported Performance Table'!F1620="Premium","Premium_LUNA_CCT","LUNA_CCT"),
   IF('Reported Performance Table'!B1620="Outdoor Luminaires",
    IF(OR('Reported Performance Table'!D1620="Fuel Pump Canopy Luminaires",'Reported Performance Table'!D1620="Sports Lighting"),
     IF('Reported Performance Table'!F1620="Premium","Premium_Sports_and_Fuel_Pump_CCT", "Sports_and_Fuel_Pump_CCT"),
     IF('Reported Performance Table'!F1620="Premium","Premium_Outdoor_CCT","Outdoor_CCT")),
    IF('Reported Performance Table'!F1620="Premium","Premium_CCT","Reported_CCT"))))</f>
        <v/>
      </c>
      <c r="K1620" t="str">
        <f>IF('Reported Performance Table'!D1620="","",IF(J1620="LUNA_CCT",VLOOKUP('Reported Performance Table'!D1620,'Master List'!$B$45:$E$143,4,FALSE),"Reported_BUG"))</f>
        <v/>
      </c>
      <c r="L1620" t="str">
        <f>IF('Reported Performance Table'!D1620="","",IF(AND('Reported Performance Table'!$E1620="Yes",OR('Reported Performance Table'!$D1620='Master List'!$B$45,'Reported Performance Table'!$D1620='Master List'!$B$46,'Reported Performance Table'!$D1620='Master List'!$B$47,'Reported Performance Table'!$D1620='Master List'!$B$49,'Reported Performance Table'!$D1620='Master List'!$B$51,'Reported Performance Table'!$D1620='Master List'!$B$115,'Reported Performance Table'!$D1620='Master List'!$B$118,'Reported Performance Table'!$D1620='Master List'!$B$142)),"LUNA_Dimming","Dimming_Capability_and_Range"))</f>
        <v/>
      </c>
    </row>
    <row r="1621" spans="1:12" x14ac:dyDescent="0.3">
      <c r="A1621" s="49">
        <v>1628</v>
      </c>
      <c r="B1621" s="50"/>
      <c r="D1621" s="21" t="e">
        <f>VLOOKUP('Reported Performance Table'!C1621,'Master List'!$B$22:$C$41,2,FALSE)</f>
        <v>#N/A</v>
      </c>
      <c r="E1621" t="e">
        <f>VLOOKUP('Reported Performance Table'!D1621,'Master List'!$B$45:$C$143,2,FALSE)</f>
        <v>#N/A</v>
      </c>
      <c r="F1621" t="e">
        <f>VLOOKUP('Reported Performance Table'!C1621,'Master List'!$B$22:$D$42,3,FALSE)</f>
        <v>#N/A</v>
      </c>
      <c r="G1621" s="94" t="e">
        <f>VLOOKUP('Reported Performance Table'!B1621,'Master List'!$B$11:$D$19,3,FALSE)</f>
        <v>#N/A</v>
      </c>
      <c r="H1621" t="e">
        <f t="shared" si="25"/>
        <v>#N/A</v>
      </c>
      <c r="I1621" t="e">
        <f>IF(VLOOKUP('Reported Performance Table'!D1621,'Master List'!$B$45:$D$143,3,FALSE)="","No",VLOOKUP('Reported Performance Table'!D1621,'Master List'!$B$45:$D$143,3,FALSE))</f>
        <v>#N/A</v>
      </c>
      <c r="J1621" s="169" t="str">
        <f>IF('Reported Performance Table'!D1621="","",
  IF('Reported Performance Table'!E1621="Yes",
   IF('Reported Performance Table'!F1621="Premium","Premium_LUNA_CCT","LUNA_CCT"),
   IF('Reported Performance Table'!B1621="Outdoor Luminaires",
    IF(OR('Reported Performance Table'!D1621="Fuel Pump Canopy Luminaires",'Reported Performance Table'!D1621="Sports Lighting"),
     IF('Reported Performance Table'!F1621="Premium","Premium_Sports_and_Fuel_Pump_CCT", "Sports_and_Fuel_Pump_CCT"),
     IF('Reported Performance Table'!F1621="Premium","Premium_Outdoor_CCT","Outdoor_CCT")),
    IF('Reported Performance Table'!F1621="Premium","Premium_CCT","Reported_CCT"))))</f>
        <v/>
      </c>
      <c r="K1621" t="str">
        <f>IF('Reported Performance Table'!D1621="","",IF(J1621="LUNA_CCT",VLOOKUP('Reported Performance Table'!D1621,'Master List'!$B$45:$E$143,4,FALSE),"Reported_BUG"))</f>
        <v/>
      </c>
      <c r="L1621" t="str">
        <f>IF('Reported Performance Table'!D1621="","",IF(AND('Reported Performance Table'!$E1621="Yes",OR('Reported Performance Table'!$D1621='Master List'!$B$45,'Reported Performance Table'!$D1621='Master List'!$B$46,'Reported Performance Table'!$D1621='Master List'!$B$47,'Reported Performance Table'!$D1621='Master List'!$B$49,'Reported Performance Table'!$D1621='Master List'!$B$51,'Reported Performance Table'!$D1621='Master List'!$B$115,'Reported Performance Table'!$D1621='Master List'!$B$118,'Reported Performance Table'!$D1621='Master List'!$B$142)),"LUNA_Dimming","Dimming_Capability_and_Range"))</f>
        <v/>
      </c>
    </row>
    <row r="1622" spans="1:12" x14ac:dyDescent="0.3">
      <c r="A1622" s="49">
        <v>1629</v>
      </c>
      <c r="B1622" s="50"/>
      <c r="D1622" s="21" t="e">
        <f>VLOOKUP('Reported Performance Table'!C1622,'Master List'!$B$22:$C$41,2,FALSE)</f>
        <v>#N/A</v>
      </c>
      <c r="E1622" t="e">
        <f>VLOOKUP('Reported Performance Table'!D1622,'Master List'!$B$45:$C$143,2,FALSE)</f>
        <v>#N/A</v>
      </c>
      <c r="F1622" t="e">
        <f>VLOOKUP('Reported Performance Table'!C1622,'Master List'!$B$22:$D$42,3,FALSE)</f>
        <v>#N/A</v>
      </c>
      <c r="G1622" s="94" t="e">
        <f>VLOOKUP('Reported Performance Table'!B1622,'Master List'!$B$11:$D$19,3,FALSE)</f>
        <v>#N/A</v>
      </c>
      <c r="H1622" t="e">
        <f t="shared" si="25"/>
        <v>#N/A</v>
      </c>
      <c r="I1622" t="e">
        <f>IF(VLOOKUP('Reported Performance Table'!D1622,'Master List'!$B$45:$D$143,3,FALSE)="","No",VLOOKUP('Reported Performance Table'!D1622,'Master List'!$B$45:$D$143,3,FALSE))</f>
        <v>#N/A</v>
      </c>
      <c r="J1622" s="169" t="str">
        <f>IF('Reported Performance Table'!D1622="","",
  IF('Reported Performance Table'!E1622="Yes",
   IF('Reported Performance Table'!F1622="Premium","Premium_LUNA_CCT","LUNA_CCT"),
   IF('Reported Performance Table'!B1622="Outdoor Luminaires",
    IF(OR('Reported Performance Table'!D1622="Fuel Pump Canopy Luminaires",'Reported Performance Table'!D1622="Sports Lighting"),
     IF('Reported Performance Table'!F1622="Premium","Premium_Sports_and_Fuel_Pump_CCT", "Sports_and_Fuel_Pump_CCT"),
     IF('Reported Performance Table'!F1622="Premium","Premium_Outdoor_CCT","Outdoor_CCT")),
    IF('Reported Performance Table'!F1622="Premium","Premium_CCT","Reported_CCT"))))</f>
        <v/>
      </c>
      <c r="K1622" t="str">
        <f>IF('Reported Performance Table'!D1622="","",IF(J1622="LUNA_CCT",VLOOKUP('Reported Performance Table'!D1622,'Master List'!$B$45:$E$143,4,FALSE),"Reported_BUG"))</f>
        <v/>
      </c>
      <c r="L1622" t="str">
        <f>IF('Reported Performance Table'!D1622="","",IF(AND('Reported Performance Table'!$E1622="Yes",OR('Reported Performance Table'!$D1622='Master List'!$B$45,'Reported Performance Table'!$D1622='Master List'!$B$46,'Reported Performance Table'!$D1622='Master List'!$B$47,'Reported Performance Table'!$D1622='Master List'!$B$49,'Reported Performance Table'!$D1622='Master List'!$B$51,'Reported Performance Table'!$D1622='Master List'!$B$115,'Reported Performance Table'!$D1622='Master List'!$B$118,'Reported Performance Table'!$D1622='Master List'!$B$142)),"LUNA_Dimming","Dimming_Capability_and_Range"))</f>
        <v/>
      </c>
    </row>
    <row r="1623" spans="1:12" x14ac:dyDescent="0.3">
      <c r="A1623" s="49">
        <v>1630</v>
      </c>
      <c r="B1623" s="50"/>
      <c r="D1623" s="21" t="e">
        <f>VLOOKUP('Reported Performance Table'!C1623,'Master List'!$B$22:$C$41,2,FALSE)</f>
        <v>#N/A</v>
      </c>
      <c r="E1623" t="e">
        <f>VLOOKUP('Reported Performance Table'!D1623,'Master List'!$B$45:$C$143,2,FALSE)</f>
        <v>#N/A</v>
      </c>
      <c r="F1623" t="e">
        <f>VLOOKUP('Reported Performance Table'!C1623,'Master List'!$B$22:$D$42,3,FALSE)</f>
        <v>#N/A</v>
      </c>
      <c r="G1623" s="94" t="e">
        <f>VLOOKUP('Reported Performance Table'!B1623,'Master List'!$B$11:$D$19,3,FALSE)</f>
        <v>#N/A</v>
      </c>
      <c r="H1623" t="e">
        <f t="shared" si="25"/>
        <v>#N/A</v>
      </c>
      <c r="I1623" t="e">
        <f>IF(VLOOKUP('Reported Performance Table'!D1623,'Master List'!$B$45:$D$143,3,FALSE)="","No",VLOOKUP('Reported Performance Table'!D1623,'Master List'!$B$45:$D$143,3,FALSE))</f>
        <v>#N/A</v>
      </c>
      <c r="J1623" s="169" t="str">
        <f>IF('Reported Performance Table'!D1623="","",
  IF('Reported Performance Table'!E1623="Yes",
   IF('Reported Performance Table'!F1623="Premium","Premium_LUNA_CCT","LUNA_CCT"),
   IF('Reported Performance Table'!B1623="Outdoor Luminaires",
    IF(OR('Reported Performance Table'!D1623="Fuel Pump Canopy Luminaires",'Reported Performance Table'!D1623="Sports Lighting"),
     IF('Reported Performance Table'!F1623="Premium","Premium_Sports_and_Fuel_Pump_CCT", "Sports_and_Fuel_Pump_CCT"),
     IF('Reported Performance Table'!F1623="Premium","Premium_Outdoor_CCT","Outdoor_CCT")),
    IF('Reported Performance Table'!F1623="Premium","Premium_CCT","Reported_CCT"))))</f>
        <v/>
      </c>
      <c r="K1623" t="str">
        <f>IF('Reported Performance Table'!D1623="","",IF(J1623="LUNA_CCT",VLOOKUP('Reported Performance Table'!D1623,'Master List'!$B$45:$E$143,4,FALSE),"Reported_BUG"))</f>
        <v/>
      </c>
      <c r="L1623" t="str">
        <f>IF('Reported Performance Table'!D1623="","",IF(AND('Reported Performance Table'!$E1623="Yes",OR('Reported Performance Table'!$D1623='Master List'!$B$45,'Reported Performance Table'!$D1623='Master List'!$B$46,'Reported Performance Table'!$D1623='Master List'!$B$47,'Reported Performance Table'!$D1623='Master List'!$B$49,'Reported Performance Table'!$D1623='Master List'!$B$51,'Reported Performance Table'!$D1623='Master List'!$B$115,'Reported Performance Table'!$D1623='Master List'!$B$118,'Reported Performance Table'!$D1623='Master List'!$B$142)),"LUNA_Dimming","Dimming_Capability_and_Range"))</f>
        <v/>
      </c>
    </row>
    <row r="1624" spans="1:12" x14ac:dyDescent="0.3">
      <c r="A1624" s="49">
        <v>1631</v>
      </c>
      <c r="B1624" s="50"/>
      <c r="D1624" s="21" t="e">
        <f>VLOOKUP('Reported Performance Table'!C1624,'Master List'!$B$22:$C$41,2,FALSE)</f>
        <v>#N/A</v>
      </c>
      <c r="E1624" t="e">
        <f>VLOOKUP('Reported Performance Table'!D1624,'Master List'!$B$45:$C$143,2,FALSE)</f>
        <v>#N/A</v>
      </c>
      <c r="F1624" t="e">
        <f>VLOOKUP('Reported Performance Table'!C1624,'Master List'!$B$22:$D$42,3,FALSE)</f>
        <v>#N/A</v>
      </c>
      <c r="G1624" s="94" t="e">
        <f>VLOOKUP('Reported Performance Table'!B1624,'Master List'!$B$11:$D$19,3,FALSE)</f>
        <v>#N/A</v>
      </c>
      <c r="H1624" t="e">
        <f t="shared" si="25"/>
        <v>#N/A</v>
      </c>
      <c r="I1624" t="e">
        <f>IF(VLOOKUP('Reported Performance Table'!D1624,'Master List'!$B$45:$D$143,3,FALSE)="","No",VLOOKUP('Reported Performance Table'!D1624,'Master List'!$B$45:$D$143,3,FALSE))</f>
        <v>#N/A</v>
      </c>
      <c r="J1624" s="169" t="str">
        <f>IF('Reported Performance Table'!D1624="","",
  IF('Reported Performance Table'!E1624="Yes",
   IF('Reported Performance Table'!F1624="Premium","Premium_LUNA_CCT","LUNA_CCT"),
   IF('Reported Performance Table'!B1624="Outdoor Luminaires",
    IF(OR('Reported Performance Table'!D1624="Fuel Pump Canopy Luminaires",'Reported Performance Table'!D1624="Sports Lighting"),
     IF('Reported Performance Table'!F1624="Premium","Premium_Sports_and_Fuel_Pump_CCT", "Sports_and_Fuel_Pump_CCT"),
     IF('Reported Performance Table'!F1624="Premium","Premium_Outdoor_CCT","Outdoor_CCT")),
    IF('Reported Performance Table'!F1624="Premium","Premium_CCT","Reported_CCT"))))</f>
        <v/>
      </c>
      <c r="K1624" t="str">
        <f>IF('Reported Performance Table'!D1624="","",IF(J1624="LUNA_CCT",VLOOKUP('Reported Performance Table'!D1624,'Master List'!$B$45:$E$143,4,FALSE),"Reported_BUG"))</f>
        <v/>
      </c>
      <c r="L1624" t="str">
        <f>IF('Reported Performance Table'!D1624="","",IF(AND('Reported Performance Table'!$E1624="Yes",OR('Reported Performance Table'!$D1624='Master List'!$B$45,'Reported Performance Table'!$D1624='Master List'!$B$46,'Reported Performance Table'!$D1624='Master List'!$B$47,'Reported Performance Table'!$D1624='Master List'!$B$49,'Reported Performance Table'!$D1624='Master List'!$B$51,'Reported Performance Table'!$D1624='Master List'!$B$115,'Reported Performance Table'!$D1624='Master List'!$B$118,'Reported Performance Table'!$D1624='Master List'!$B$142)),"LUNA_Dimming","Dimming_Capability_and_Range"))</f>
        <v/>
      </c>
    </row>
    <row r="1625" spans="1:12" x14ac:dyDescent="0.3">
      <c r="A1625" s="49">
        <v>1632</v>
      </c>
      <c r="B1625" s="50"/>
      <c r="D1625" s="21" t="e">
        <f>VLOOKUP('Reported Performance Table'!C1625,'Master List'!$B$22:$C$41,2,FALSE)</f>
        <v>#N/A</v>
      </c>
      <c r="E1625" t="e">
        <f>VLOOKUP('Reported Performance Table'!D1625,'Master List'!$B$45:$C$143,2,FALSE)</f>
        <v>#N/A</v>
      </c>
      <c r="F1625" t="e">
        <f>VLOOKUP('Reported Performance Table'!C1625,'Master List'!$B$22:$D$42,3,FALSE)</f>
        <v>#N/A</v>
      </c>
      <c r="G1625" s="94" t="e">
        <f>VLOOKUP('Reported Performance Table'!B1625,'Master List'!$B$11:$D$19,3,FALSE)</f>
        <v>#N/A</v>
      </c>
      <c r="H1625" t="e">
        <f t="shared" si="25"/>
        <v>#N/A</v>
      </c>
      <c r="I1625" t="e">
        <f>IF(VLOOKUP('Reported Performance Table'!D1625,'Master List'!$B$45:$D$143,3,FALSE)="","No",VLOOKUP('Reported Performance Table'!D1625,'Master List'!$B$45:$D$143,3,FALSE))</f>
        <v>#N/A</v>
      </c>
      <c r="J1625" s="169" t="str">
        <f>IF('Reported Performance Table'!D1625="","",
  IF('Reported Performance Table'!E1625="Yes",
   IF('Reported Performance Table'!F1625="Premium","Premium_LUNA_CCT","LUNA_CCT"),
   IF('Reported Performance Table'!B1625="Outdoor Luminaires",
    IF(OR('Reported Performance Table'!D1625="Fuel Pump Canopy Luminaires",'Reported Performance Table'!D1625="Sports Lighting"),
     IF('Reported Performance Table'!F1625="Premium","Premium_Sports_and_Fuel_Pump_CCT", "Sports_and_Fuel_Pump_CCT"),
     IF('Reported Performance Table'!F1625="Premium","Premium_Outdoor_CCT","Outdoor_CCT")),
    IF('Reported Performance Table'!F1625="Premium","Premium_CCT","Reported_CCT"))))</f>
        <v/>
      </c>
      <c r="K1625" t="str">
        <f>IF('Reported Performance Table'!D1625="","",IF(J1625="LUNA_CCT",VLOOKUP('Reported Performance Table'!D1625,'Master List'!$B$45:$E$143,4,FALSE),"Reported_BUG"))</f>
        <v/>
      </c>
      <c r="L1625" t="str">
        <f>IF('Reported Performance Table'!D1625="","",IF(AND('Reported Performance Table'!$E1625="Yes",OR('Reported Performance Table'!$D1625='Master List'!$B$45,'Reported Performance Table'!$D1625='Master List'!$B$46,'Reported Performance Table'!$D1625='Master List'!$B$47,'Reported Performance Table'!$D1625='Master List'!$B$49,'Reported Performance Table'!$D1625='Master List'!$B$51,'Reported Performance Table'!$D1625='Master List'!$B$115,'Reported Performance Table'!$D1625='Master List'!$B$118,'Reported Performance Table'!$D1625='Master List'!$B$142)),"LUNA_Dimming","Dimming_Capability_and_Range"))</f>
        <v/>
      </c>
    </row>
    <row r="1626" spans="1:12" x14ac:dyDescent="0.3">
      <c r="A1626" s="49">
        <v>1633</v>
      </c>
      <c r="B1626" s="50"/>
      <c r="D1626" s="21" t="e">
        <f>VLOOKUP('Reported Performance Table'!C1626,'Master List'!$B$22:$C$41,2,FALSE)</f>
        <v>#N/A</v>
      </c>
      <c r="E1626" t="e">
        <f>VLOOKUP('Reported Performance Table'!D1626,'Master List'!$B$45:$C$143,2,FALSE)</f>
        <v>#N/A</v>
      </c>
      <c r="F1626" t="e">
        <f>VLOOKUP('Reported Performance Table'!C1626,'Master List'!$B$22:$D$42,3,FALSE)</f>
        <v>#N/A</v>
      </c>
      <c r="G1626" s="94" t="e">
        <f>VLOOKUP('Reported Performance Table'!B1626,'Master List'!$B$11:$D$19,3,FALSE)</f>
        <v>#N/A</v>
      </c>
      <c r="H1626" t="e">
        <f t="shared" si="25"/>
        <v>#N/A</v>
      </c>
      <c r="I1626" t="e">
        <f>IF(VLOOKUP('Reported Performance Table'!D1626,'Master List'!$B$45:$D$143,3,FALSE)="","No",VLOOKUP('Reported Performance Table'!D1626,'Master List'!$B$45:$D$143,3,FALSE))</f>
        <v>#N/A</v>
      </c>
      <c r="J1626" s="169" t="str">
        <f>IF('Reported Performance Table'!D1626="","",
  IF('Reported Performance Table'!E1626="Yes",
   IF('Reported Performance Table'!F1626="Premium","Premium_LUNA_CCT","LUNA_CCT"),
   IF('Reported Performance Table'!B1626="Outdoor Luminaires",
    IF(OR('Reported Performance Table'!D1626="Fuel Pump Canopy Luminaires",'Reported Performance Table'!D1626="Sports Lighting"),
     IF('Reported Performance Table'!F1626="Premium","Premium_Sports_and_Fuel_Pump_CCT", "Sports_and_Fuel_Pump_CCT"),
     IF('Reported Performance Table'!F1626="Premium","Premium_Outdoor_CCT","Outdoor_CCT")),
    IF('Reported Performance Table'!F1626="Premium","Premium_CCT","Reported_CCT"))))</f>
        <v/>
      </c>
      <c r="K1626" t="str">
        <f>IF('Reported Performance Table'!D1626="","",IF(J1626="LUNA_CCT",VLOOKUP('Reported Performance Table'!D1626,'Master List'!$B$45:$E$143,4,FALSE),"Reported_BUG"))</f>
        <v/>
      </c>
      <c r="L1626" t="str">
        <f>IF('Reported Performance Table'!D1626="","",IF(AND('Reported Performance Table'!$E1626="Yes",OR('Reported Performance Table'!$D1626='Master List'!$B$45,'Reported Performance Table'!$D1626='Master List'!$B$46,'Reported Performance Table'!$D1626='Master List'!$B$47,'Reported Performance Table'!$D1626='Master List'!$B$49,'Reported Performance Table'!$D1626='Master List'!$B$51,'Reported Performance Table'!$D1626='Master List'!$B$115,'Reported Performance Table'!$D1626='Master List'!$B$118,'Reported Performance Table'!$D1626='Master List'!$B$142)),"LUNA_Dimming","Dimming_Capability_and_Range"))</f>
        <v/>
      </c>
    </row>
    <row r="1627" spans="1:12" x14ac:dyDescent="0.3">
      <c r="A1627" s="49">
        <v>1634</v>
      </c>
      <c r="B1627" s="50"/>
      <c r="D1627" s="21" t="e">
        <f>VLOOKUP('Reported Performance Table'!C1627,'Master List'!$B$22:$C$41,2,FALSE)</f>
        <v>#N/A</v>
      </c>
      <c r="E1627" t="e">
        <f>VLOOKUP('Reported Performance Table'!D1627,'Master List'!$B$45:$C$143,2,FALSE)</f>
        <v>#N/A</v>
      </c>
      <c r="F1627" t="e">
        <f>VLOOKUP('Reported Performance Table'!C1627,'Master List'!$B$22:$D$42,3,FALSE)</f>
        <v>#N/A</v>
      </c>
      <c r="G1627" s="94" t="e">
        <f>VLOOKUP('Reported Performance Table'!B1627,'Master List'!$B$11:$D$19,3,FALSE)</f>
        <v>#N/A</v>
      </c>
      <c r="H1627" t="e">
        <f t="shared" si="25"/>
        <v>#N/A</v>
      </c>
      <c r="I1627" t="e">
        <f>IF(VLOOKUP('Reported Performance Table'!D1627,'Master List'!$B$45:$D$143,3,FALSE)="","No",VLOOKUP('Reported Performance Table'!D1627,'Master List'!$B$45:$D$143,3,FALSE))</f>
        <v>#N/A</v>
      </c>
      <c r="J1627" s="169" t="str">
        <f>IF('Reported Performance Table'!D1627="","",
  IF('Reported Performance Table'!E1627="Yes",
   IF('Reported Performance Table'!F1627="Premium","Premium_LUNA_CCT","LUNA_CCT"),
   IF('Reported Performance Table'!B1627="Outdoor Luminaires",
    IF(OR('Reported Performance Table'!D1627="Fuel Pump Canopy Luminaires",'Reported Performance Table'!D1627="Sports Lighting"),
     IF('Reported Performance Table'!F1627="Premium","Premium_Sports_and_Fuel_Pump_CCT", "Sports_and_Fuel_Pump_CCT"),
     IF('Reported Performance Table'!F1627="Premium","Premium_Outdoor_CCT","Outdoor_CCT")),
    IF('Reported Performance Table'!F1627="Premium","Premium_CCT","Reported_CCT"))))</f>
        <v/>
      </c>
      <c r="K1627" t="str">
        <f>IF('Reported Performance Table'!D1627="","",IF(J1627="LUNA_CCT",VLOOKUP('Reported Performance Table'!D1627,'Master List'!$B$45:$E$143,4,FALSE),"Reported_BUG"))</f>
        <v/>
      </c>
      <c r="L1627" t="str">
        <f>IF('Reported Performance Table'!D1627="","",IF(AND('Reported Performance Table'!$E1627="Yes",OR('Reported Performance Table'!$D1627='Master List'!$B$45,'Reported Performance Table'!$D1627='Master List'!$B$46,'Reported Performance Table'!$D1627='Master List'!$B$47,'Reported Performance Table'!$D1627='Master List'!$B$49,'Reported Performance Table'!$D1627='Master List'!$B$51,'Reported Performance Table'!$D1627='Master List'!$B$115,'Reported Performance Table'!$D1627='Master List'!$B$118,'Reported Performance Table'!$D1627='Master List'!$B$142)),"LUNA_Dimming","Dimming_Capability_and_Range"))</f>
        <v/>
      </c>
    </row>
    <row r="1628" spans="1:12" x14ac:dyDescent="0.3">
      <c r="A1628" s="49">
        <v>1635</v>
      </c>
      <c r="B1628" s="50"/>
      <c r="D1628" s="21" t="e">
        <f>VLOOKUP('Reported Performance Table'!C1628,'Master List'!$B$22:$C$41,2,FALSE)</f>
        <v>#N/A</v>
      </c>
      <c r="E1628" t="e">
        <f>VLOOKUP('Reported Performance Table'!D1628,'Master List'!$B$45:$C$143,2,FALSE)</f>
        <v>#N/A</v>
      </c>
      <c r="F1628" t="e">
        <f>VLOOKUP('Reported Performance Table'!C1628,'Master List'!$B$22:$D$42,3,FALSE)</f>
        <v>#N/A</v>
      </c>
      <c r="G1628" s="94" t="e">
        <f>VLOOKUP('Reported Performance Table'!B1628,'Master List'!$B$11:$D$19,3,FALSE)</f>
        <v>#N/A</v>
      </c>
      <c r="H1628" t="e">
        <f t="shared" si="25"/>
        <v>#N/A</v>
      </c>
      <c r="I1628" t="e">
        <f>IF(VLOOKUP('Reported Performance Table'!D1628,'Master List'!$B$45:$D$143,3,FALSE)="","No",VLOOKUP('Reported Performance Table'!D1628,'Master List'!$B$45:$D$143,3,FALSE))</f>
        <v>#N/A</v>
      </c>
      <c r="J1628" s="169" t="str">
        <f>IF('Reported Performance Table'!D1628="","",
  IF('Reported Performance Table'!E1628="Yes",
   IF('Reported Performance Table'!F1628="Premium","Premium_LUNA_CCT","LUNA_CCT"),
   IF('Reported Performance Table'!B1628="Outdoor Luminaires",
    IF(OR('Reported Performance Table'!D1628="Fuel Pump Canopy Luminaires",'Reported Performance Table'!D1628="Sports Lighting"),
     IF('Reported Performance Table'!F1628="Premium","Premium_Sports_and_Fuel_Pump_CCT", "Sports_and_Fuel_Pump_CCT"),
     IF('Reported Performance Table'!F1628="Premium","Premium_Outdoor_CCT","Outdoor_CCT")),
    IF('Reported Performance Table'!F1628="Premium","Premium_CCT","Reported_CCT"))))</f>
        <v/>
      </c>
      <c r="K1628" t="str">
        <f>IF('Reported Performance Table'!D1628="","",IF(J1628="LUNA_CCT",VLOOKUP('Reported Performance Table'!D1628,'Master List'!$B$45:$E$143,4,FALSE),"Reported_BUG"))</f>
        <v/>
      </c>
      <c r="L1628" t="str">
        <f>IF('Reported Performance Table'!D1628="","",IF(AND('Reported Performance Table'!$E1628="Yes",OR('Reported Performance Table'!$D1628='Master List'!$B$45,'Reported Performance Table'!$D1628='Master List'!$B$46,'Reported Performance Table'!$D1628='Master List'!$B$47,'Reported Performance Table'!$D1628='Master List'!$B$49,'Reported Performance Table'!$D1628='Master List'!$B$51,'Reported Performance Table'!$D1628='Master List'!$B$115,'Reported Performance Table'!$D1628='Master List'!$B$118,'Reported Performance Table'!$D1628='Master List'!$B$142)),"LUNA_Dimming","Dimming_Capability_and_Range"))</f>
        <v/>
      </c>
    </row>
    <row r="1629" spans="1:12" x14ac:dyDescent="0.3">
      <c r="A1629" s="49">
        <v>1636</v>
      </c>
      <c r="B1629" s="50"/>
      <c r="D1629" s="21" t="e">
        <f>VLOOKUP('Reported Performance Table'!C1629,'Master List'!$B$22:$C$41,2,FALSE)</f>
        <v>#N/A</v>
      </c>
      <c r="E1629" t="e">
        <f>VLOOKUP('Reported Performance Table'!D1629,'Master List'!$B$45:$C$143,2,FALSE)</f>
        <v>#N/A</v>
      </c>
      <c r="F1629" t="e">
        <f>VLOOKUP('Reported Performance Table'!C1629,'Master List'!$B$22:$D$42,3,FALSE)</f>
        <v>#N/A</v>
      </c>
      <c r="G1629" s="94" t="e">
        <f>VLOOKUP('Reported Performance Table'!B1629,'Master List'!$B$11:$D$19,3,FALSE)</f>
        <v>#N/A</v>
      </c>
      <c r="H1629" t="e">
        <f t="shared" si="25"/>
        <v>#N/A</v>
      </c>
      <c r="I1629" t="e">
        <f>IF(VLOOKUP('Reported Performance Table'!D1629,'Master List'!$B$45:$D$143,3,FALSE)="","No",VLOOKUP('Reported Performance Table'!D1629,'Master List'!$B$45:$D$143,3,FALSE))</f>
        <v>#N/A</v>
      </c>
      <c r="J1629" s="169" t="str">
        <f>IF('Reported Performance Table'!D1629="","",
  IF('Reported Performance Table'!E1629="Yes",
   IF('Reported Performance Table'!F1629="Premium","Premium_LUNA_CCT","LUNA_CCT"),
   IF('Reported Performance Table'!B1629="Outdoor Luminaires",
    IF(OR('Reported Performance Table'!D1629="Fuel Pump Canopy Luminaires",'Reported Performance Table'!D1629="Sports Lighting"),
     IF('Reported Performance Table'!F1629="Premium","Premium_Sports_and_Fuel_Pump_CCT", "Sports_and_Fuel_Pump_CCT"),
     IF('Reported Performance Table'!F1629="Premium","Premium_Outdoor_CCT","Outdoor_CCT")),
    IF('Reported Performance Table'!F1629="Premium","Premium_CCT","Reported_CCT"))))</f>
        <v/>
      </c>
      <c r="K1629" t="str">
        <f>IF('Reported Performance Table'!D1629="","",IF(J1629="LUNA_CCT",VLOOKUP('Reported Performance Table'!D1629,'Master List'!$B$45:$E$143,4,FALSE),"Reported_BUG"))</f>
        <v/>
      </c>
      <c r="L1629" t="str">
        <f>IF('Reported Performance Table'!D1629="","",IF(AND('Reported Performance Table'!$E1629="Yes",OR('Reported Performance Table'!$D1629='Master List'!$B$45,'Reported Performance Table'!$D1629='Master List'!$B$46,'Reported Performance Table'!$D1629='Master List'!$B$47,'Reported Performance Table'!$D1629='Master List'!$B$49,'Reported Performance Table'!$D1629='Master List'!$B$51,'Reported Performance Table'!$D1629='Master List'!$B$115,'Reported Performance Table'!$D1629='Master List'!$B$118,'Reported Performance Table'!$D1629='Master List'!$B$142)),"LUNA_Dimming","Dimming_Capability_and_Range"))</f>
        <v/>
      </c>
    </row>
    <row r="1630" spans="1:12" x14ac:dyDescent="0.3">
      <c r="A1630" s="49">
        <v>1637</v>
      </c>
      <c r="B1630" s="50"/>
      <c r="D1630" s="21" t="e">
        <f>VLOOKUP('Reported Performance Table'!C1630,'Master List'!$B$22:$C$41,2,FALSE)</f>
        <v>#N/A</v>
      </c>
      <c r="E1630" t="e">
        <f>VLOOKUP('Reported Performance Table'!D1630,'Master List'!$B$45:$C$143,2,FALSE)</f>
        <v>#N/A</v>
      </c>
      <c r="F1630" t="e">
        <f>VLOOKUP('Reported Performance Table'!C1630,'Master List'!$B$22:$D$42,3,FALSE)</f>
        <v>#N/A</v>
      </c>
      <c r="G1630" s="94" t="e">
        <f>VLOOKUP('Reported Performance Table'!B1630,'Master List'!$B$11:$D$19,3,FALSE)</f>
        <v>#N/A</v>
      </c>
      <c r="H1630" t="e">
        <f t="shared" si="25"/>
        <v>#N/A</v>
      </c>
      <c r="I1630" t="e">
        <f>IF(VLOOKUP('Reported Performance Table'!D1630,'Master List'!$B$45:$D$143,3,FALSE)="","No",VLOOKUP('Reported Performance Table'!D1630,'Master List'!$B$45:$D$143,3,FALSE))</f>
        <v>#N/A</v>
      </c>
      <c r="J1630" s="169" t="str">
        <f>IF('Reported Performance Table'!D1630="","",
  IF('Reported Performance Table'!E1630="Yes",
   IF('Reported Performance Table'!F1630="Premium","Premium_LUNA_CCT","LUNA_CCT"),
   IF('Reported Performance Table'!B1630="Outdoor Luminaires",
    IF(OR('Reported Performance Table'!D1630="Fuel Pump Canopy Luminaires",'Reported Performance Table'!D1630="Sports Lighting"),
     IF('Reported Performance Table'!F1630="Premium","Premium_Sports_and_Fuel_Pump_CCT", "Sports_and_Fuel_Pump_CCT"),
     IF('Reported Performance Table'!F1630="Premium","Premium_Outdoor_CCT","Outdoor_CCT")),
    IF('Reported Performance Table'!F1630="Premium","Premium_CCT","Reported_CCT"))))</f>
        <v/>
      </c>
      <c r="K1630" t="str">
        <f>IF('Reported Performance Table'!D1630="","",IF(J1630="LUNA_CCT",VLOOKUP('Reported Performance Table'!D1630,'Master List'!$B$45:$E$143,4,FALSE),"Reported_BUG"))</f>
        <v/>
      </c>
      <c r="L1630" t="str">
        <f>IF('Reported Performance Table'!D1630="","",IF(AND('Reported Performance Table'!$E1630="Yes",OR('Reported Performance Table'!$D1630='Master List'!$B$45,'Reported Performance Table'!$D1630='Master List'!$B$46,'Reported Performance Table'!$D1630='Master List'!$B$47,'Reported Performance Table'!$D1630='Master List'!$B$49,'Reported Performance Table'!$D1630='Master List'!$B$51,'Reported Performance Table'!$D1630='Master List'!$B$115,'Reported Performance Table'!$D1630='Master List'!$B$118,'Reported Performance Table'!$D1630='Master List'!$B$142)),"LUNA_Dimming","Dimming_Capability_and_Range"))</f>
        <v/>
      </c>
    </row>
    <row r="1631" spans="1:12" x14ac:dyDescent="0.3">
      <c r="A1631" s="49">
        <v>1638</v>
      </c>
      <c r="B1631" s="50"/>
      <c r="D1631" s="21" t="e">
        <f>VLOOKUP('Reported Performance Table'!C1631,'Master List'!$B$22:$C$41,2,FALSE)</f>
        <v>#N/A</v>
      </c>
      <c r="E1631" t="e">
        <f>VLOOKUP('Reported Performance Table'!D1631,'Master List'!$B$45:$C$143,2,FALSE)</f>
        <v>#N/A</v>
      </c>
      <c r="F1631" t="e">
        <f>VLOOKUP('Reported Performance Table'!C1631,'Master List'!$B$22:$D$42,3,FALSE)</f>
        <v>#N/A</v>
      </c>
      <c r="G1631" s="94" t="e">
        <f>VLOOKUP('Reported Performance Table'!B1631,'Master List'!$B$11:$D$19,3,FALSE)</f>
        <v>#N/A</v>
      </c>
      <c r="H1631" t="e">
        <f t="shared" si="25"/>
        <v>#N/A</v>
      </c>
      <c r="I1631" t="e">
        <f>IF(VLOOKUP('Reported Performance Table'!D1631,'Master List'!$B$45:$D$143,3,FALSE)="","No",VLOOKUP('Reported Performance Table'!D1631,'Master List'!$B$45:$D$143,3,FALSE))</f>
        <v>#N/A</v>
      </c>
      <c r="J1631" s="169" t="str">
        <f>IF('Reported Performance Table'!D1631="","",
  IF('Reported Performance Table'!E1631="Yes",
   IF('Reported Performance Table'!F1631="Premium","Premium_LUNA_CCT","LUNA_CCT"),
   IF('Reported Performance Table'!B1631="Outdoor Luminaires",
    IF(OR('Reported Performance Table'!D1631="Fuel Pump Canopy Luminaires",'Reported Performance Table'!D1631="Sports Lighting"),
     IF('Reported Performance Table'!F1631="Premium","Premium_Sports_and_Fuel_Pump_CCT", "Sports_and_Fuel_Pump_CCT"),
     IF('Reported Performance Table'!F1631="Premium","Premium_Outdoor_CCT","Outdoor_CCT")),
    IF('Reported Performance Table'!F1631="Premium","Premium_CCT","Reported_CCT"))))</f>
        <v/>
      </c>
      <c r="K1631" t="str">
        <f>IF('Reported Performance Table'!D1631="","",IF(J1631="LUNA_CCT",VLOOKUP('Reported Performance Table'!D1631,'Master List'!$B$45:$E$143,4,FALSE),"Reported_BUG"))</f>
        <v/>
      </c>
      <c r="L1631" t="str">
        <f>IF('Reported Performance Table'!D1631="","",IF(AND('Reported Performance Table'!$E1631="Yes",OR('Reported Performance Table'!$D1631='Master List'!$B$45,'Reported Performance Table'!$D1631='Master List'!$B$46,'Reported Performance Table'!$D1631='Master List'!$B$47,'Reported Performance Table'!$D1631='Master List'!$B$49,'Reported Performance Table'!$D1631='Master List'!$B$51,'Reported Performance Table'!$D1631='Master List'!$B$115,'Reported Performance Table'!$D1631='Master List'!$B$118,'Reported Performance Table'!$D1631='Master List'!$B$142)),"LUNA_Dimming","Dimming_Capability_and_Range"))</f>
        <v/>
      </c>
    </row>
    <row r="1632" spans="1:12" x14ac:dyDescent="0.3">
      <c r="A1632" s="49">
        <v>1639</v>
      </c>
      <c r="B1632" s="50"/>
      <c r="D1632" s="21" t="e">
        <f>VLOOKUP('Reported Performance Table'!C1632,'Master List'!$B$22:$C$41,2,FALSE)</f>
        <v>#N/A</v>
      </c>
      <c r="E1632" t="e">
        <f>VLOOKUP('Reported Performance Table'!D1632,'Master List'!$B$45:$C$143,2,FALSE)</f>
        <v>#N/A</v>
      </c>
      <c r="F1632" t="e">
        <f>VLOOKUP('Reported Performance Table'!C1632,'Master List'!$B$22:$D$42,3,FALSE)</f>
        <v>#N/A</v>
      </c>
      <c r="G1632" s="94" t="e">
        <f>VLOOKUP('Reported Performance Table'!B1632,'Master List'!$B$11:$D$19,3,FALSE)</f>
        <v>#N/A</v>
      </c>
      <c r="H1632" t="e">
        <f t="shared" si="25"/>
        <v>#N/A</v>
      </c>
      <c r="I1632" t="e">
        <f>IF(VLOOKUP('Reported Performance Table'!D1632,'Master List'!$B$45:$D$143,3,FALSE)="","No",VLOOKUP('Reported Performance Table'!D1632,'Master List'!$B$45:$D$143,3,FALSE))</f>
        <v>#N/A</v>
      </c>
      <c r="J1632" s="169" t="str">
        <f>IF('Reported Performance Table'!D1632="","",
  IF('Reported Performance Table'!E1632="Yes",
   IF('Reported Performance Table'!F1632="Premium","Premium_LUNA_CCT","LUNA_CCT"),
   IF('Reported Performance Table'!B1632="Outdoor Luminaires",
    IF(OR('Reported Performance Table'!D1632="Fuel Pump Canopy Luminaires",'Reported Performance Table'!D1632="Sports Lighting"),
     IF('Reported Performance Table'!F1632="Premium","Premium_Sports_and_Fuel_Pump_CCT", "Sports_and_Fuel_Pump_CCT"),
     IF('Reported Performance Table'!F1632="Premium","Premium_Outdoor_CCT","Outdoor_CCT")),
    IF('Reported Performance Table'!F1632="Premium","Premium_CCT","Reported_CCT"))))</f>
        <v/>
      </c>
      <c r="K1632" t="str">
        <f>IF('Reported Performance Table'!D1632="","",IF(J1632="LUNA_CCT",VLOOKUP('Reported Performance Table'!D1632,'Master List'!$B$45:$E$143,4,FALSE),"Reported_BUG"))</f>
        <v/>
      </c>
      <c r="L1632" t="str">
        <f>IF('Reported Performance Table'!D1632="","",IF(AND('Reported Performance Table'!$E1632="Yes",OR('Reported Performance Table'!$D1632='Master List'!$B$45,'Reported Performance Table'!$D1632='Master List'!$B$46,'Reported Performance Table'!$D1632='Master List'!$B$47,'Reported Performance Table'!$D1632='Master List'!$B$49,'Reported Performance Table'!$D1632='Master List'!$B$51,'Reported Performance Table'!$D1632='Master List'!$B$115,'Reported Performance Table'!$D1632='Master List'!$B$118,'Reported Performance Table'!$D1632='Master List'!$B$142)),"LUNA_Dimming","Dimming_Capability_and_Range"))</f>
        <v/>
      </c>
    </row>
    <row r="1633" spans="1:12" x14ac:dyDescent="0.3">
      <c r="A1633" s="49">
        <v>1640</v>
      </c>
      <c r="B1633" s="50"/>
      <c r="D1633" s="21" t="e">
        <f>VLOOKUP('Reported Performance Table'!C1633,'Master List'!$B$22:$C$41,2,FALSE)</f>
        <v>#N/A</v>
      </c>
      <c r="E1633" t="e">
        <f>VLOOKUP('Reported Performance Table'!D1633,'Master List'!$B$45:$C$143,2,FALSE)</f>
        <v>#N/A</v>
      </c>
      <c r="F1633" t="e">
        <f>VLOOKUP('Reported Performance Table'!C1633,'Master List'!$B$22:$D$42,3,FALSE)</f>
        <v>#N/A</v>
      </c>
      <c r="G1633" s="94" t="e">
        <f>VLOOKUP('Reported Performance Table'!B1633,'Master List'!$B$11:$D$19,3,FALSE)</f>
        <v>#N/A</v>
      </c>
      <c r="H1633" t="e">
        <f t="shared" si="25"/>
        <v>#N/A</v>
      </c>
      <c r="I1633" t="e">
        <f>IF(VLOOKUP('Reported Performance Table'!D1633,'Master List'!$B$45:$D$143,3,FALSE)="","No",VLOOKUP('Reported Performance Table'!D1633,'Master List'!$B$45:$D$143,3,FALSE))</f>
        <v>#N/A</v>
      </c>
      <c r="J1633" s="169" t="str">
        <f>IF('Reported Performance Table'!D1633="","",
  IF('Reported Performance Table'!E1633="Yes",
   IF('Reported Performance Table'!F1633="Premium","Premium_LUNA_CCT","LUNA_CCT"),
   IF('Reported Performance Table'!B1633="Outdoor Luminaires",
    IF(OR('Reported Performance Table'!D1633="Fuel Pump Canopy Luminaires",'Reported Performance Table'!D1633="Sports Lighting"),
     IF('Reported Performance Table'!F1633="Premium","Premium_Sports_and_Fuel_Pump_CCT", "Sports_and_Fuel_Pump_CCT"),
     IF('Reported Performance Table'!F1633="Premium","Premium_Outdoor_CCT","Outdoor_CCT")),
    IF('Reported Performance Table'!F1633="Premium","Premium_CCT","Reported_CCT"))))</f>
        <v/>
      </c>
      <c r="K1633" t="str">
        <f>IF('Reported Performance Table'!D1633="","",IF(J1633="LUNA_CCT",VLOOKUP('Reported Performance Table'!D1633,'Master List'!$B$45:$E$143,4,FALSE),"Reported_BUG"))</f>
        <v/>
      </c>
      <c r="L1633" t="str">
        <f>IF('Reported Performance Table'!D1633="","",IF(AND('Reported Performance Table'!$E1633="Yes",OR('Reported Performance Table'!$D1633='Master List'!$B$45,'Reported Performance Table'!$D1633='Master List'!$B$46,'Reported Performance Table'!$D1633='Master List'!$B$47,'Reported Performance Table'!$D1633='Master List'!$B$49,'Reported Performance Table'!$D1633='Master List'!$B$51,'Reported Performance Table'!$D1633='Master List'!$B$115,'Reported Performance Table'!$D1633='Master List'!$B$118,'Reported Performance Table'!$D1633='Master List'!$B$142)),"LUNA_Dimming","Dimming_Capability_and_Range"))</f>
        <v/>
      </c>
    </row>
    <row r="1634" spans="1:12" x14ac:dyDescent="0.3">
      <c r="A1634" s="49">
        <v>1641</v>
      </c>
      <c r="B1634" s="50"/>
      <c r="D1634" s="21" t="e">
        <f>VLOOKUP('Reported Performance Table'!C1634,'Master List'!$B$22:$C$41,2,FALSE)</f>
        <v>#N/A</v>
      </c>
      <c r="E1634" t="e">
        <f>VLOOKUP('Reported Performance Table'!D1634,'Master List'!$B$45:$C$143,2,FALSE)</f>
        <v>#N/A</v>
      </c>
      <c r="F1634" t="e">
        <f>VLOOKUP('Reported Performance Table'!C1634,'Master List'!$B$22:$D$42,3,FALSE)</f>
        <v>#N/A</v>
      </c>
      <c r="G1634" s="94" t="e">
        <f>VLOOKUP('Reported Performance Table'!B1634,'Master List'!$B$11:$D$19,3,FALSE)</f>
        <v>#N/A</v>
      </c>
      <c r="H1634" t="e">
        <f t="shared" si="25"/>
        <v>#N/A</v>
      </c>
      <c r="I1634" t="e">
        <f>IF(VLOOKUP('Reported Performance Table'!D1634,'Master List'!$B$45:$D$143,3,FALSE)="","No",VLOOKUP('Reported Performance Table'!D1634,'Master List'!$B$45:$D$143,3,FALSE))</f>
        <v>#N/A</v>
      </c>
      <c r="J1634" s="169" t="str">
        <f>IF('Reported Performance Table'!D1634="","",
  IF('Reported Performance Table'!E1634="Yes",
   IF('Reported Performance Table'!F1634="Premium","Premium_LUNA_CCT","LUNA_CCT"),
   IF('Reported Performance Table'!B1634="Outdoor Luminaires",
    IF(OR('Reported Performance Table'!D1634="Fuel Pump Canopy Luminaires",'Reported Performance Table'!D1634="Sports Lighting"),
     IF('Reported Performance Table'!F1634="Premium","Premium_Sports_and_Fuel_Pump_CCT", "Sports_and_Fuel_Pump_CCT"),
     IF('Reported Performance Table'!F1634="Premium","Premium_Outdoor_CCT","Outdoor_CCT")),
    IF('Reported Performance Table'!F1634="Premium","Premium_CCT","Reported_CCT"))))</f>
        <v/>
      </c>
      <c r="K1634" t="str">
        <f>IF('Reported Performance Table'!D1634="","",IF(J1634="LUNA_CCT",VLOOKUP('Reported Performance Table'!D1634,'Master List'!$B$45:$E$143,4,FALSE),"Reported_BUG"))</f>
        <v/>
      </c>
      <c r="L1634" t="str">
        <f>IF('Reported Performance Table'!D1634="","",IF(AND('Reported Performance Table'!$E1634="Yes",OR('Reported Performance Table'!$D1634='Master List'!$B$45,'Reported Performance Table'!$D1634='Master List'!$B$46,'Reported Performance Table'!$D1634='Master List'!$B$47,'Reported Performance Table'!$D1634='Master List'!$B$49,'Reported Performance Table'!$D1634='Master List'!$B$51,'Reported Performance Table'!$D1634='Master List'!$B$115,'Reported Performance Table'!$D1634='Master List'!$B$118,'Reported Performance Table'!$D1634='Master List'!$B$142)),"LUNA_Dimming","Dimming_Capability_and_Range"))</f>
        <v/>
      </c>
    </row>
    <row r="1635" spans="1:12" x14ac:dyDescent="0.3">
      <c r="A1635" s="49">
        <v>1642</v>
      </c>
      <c r="B1635" s="50"/>
      <c r="D1635" s="21" t="e">
        <f>VLOOKUP('Reported Performance Table'!C1635,'Master List'!$B$22:$C$41,2,FALSE)</f>
        <v>#N/A</v>
      </c>
      <c r="E1635" t="e">
        <f>VLOOKUP('Reported Performance Table'!D1635,'Master List'!$B$45:$C$143,2,FALSE)</f>
        <v>#N/A</v>
      </c>
      <c r="F1635" t="e">
        <f>VLOOKUP('Reported Performance Table'!C1635,'Master List'!$B$22:$D$42,3,FALSE)</f>
        <v>#N/A</v>
      </c>
      <c r="G1635" s="94" t="e">
        <f>VLOOKUP('Reported Performance Table'!B1635,'Master List'!$B$11:$D$19,3,FALSE)</f>
        <v>#N/A</v>
      </c>
      <c r="H1635" t="e">
        <f t="shared" si="25"/>
        <v>#N/A</v>
      </c>
      <c r="I1635" t="e">
        <f>IF(VLOOKUP('Reported Performance Table'!D1635,'Master List'!$B$45:$D$143,3,FALSE)="","No",VLOOKUP('Reported Performance Table'!D1635,'Master List'!$B$45:$D$143,3,FALSE))</f>
        <v>#N/A</v>
      </c>
      <c r="J1635" s="169" t="str">
        <f>IF('Reported Performance Table'!D1635="","",
  IF('Reported Performance Table'!E1635="Yes",
   IF('Reported Performance Table'!F1635="Premium","Premium_LUNA_CCT","LUNA_CCT"),
   IF('Reported Performance Table'!B1635="Outdoor Luminaires",
    IF(OR('Reported Performance Table'!D1635="Fuel Pump Canopy Luminaires",'Reported Performance Table'!D1635="Sports Lighting"),
     IF('Reported Performance Table'!F1635="Premium","Premium_Sports_and_Fuel_Pump_CCT", "Sports_and_Fuel_Pump_CCT"),
     IF('Reported Performance Table'!F1635="Premium","Premium_Outdoor_CCT","Outdoor_CCT")),
    IF('Reported Performance Table'!F1635="Premium","Premium_CCT","Reported_CCT"))))</f>
        <v/>
      </c>
      <c r="K1635" t="str">
        <f>IF('Reported Performance Table'!D1635="","",IF(J1635="LUNA_CCT",VLOOKUP('Reported Performance Table'!D1635,'Master List'!$B$45:$E$143,4,FALSE),"Reported_BUG"))</f>
        <v/>
      </c>
      <c r="L1635" t="str">
        <f>IF('Reported Performance Table'!D1635="","",IF(AND('Reported Performance Table'!$E1635="Yes",OR('Reported Performance Table'!$D1635='Master List'!$B$45,'Reported Performance Table'!$D1635='Master List'!$B$46,'Reported Performance Table'!$D1635='Master List'!$B$47,'Reported Performance Table'!$D1635='Master List'!$B$49,'Reported Performance Table'!$D1635='Master List'!$B$51,'Reported Performance Table'!$D1635='Master List'!$B$115,'Reported Performance Table'!$D1635='Master List'!$B$118,'Reported Performance Table'!$D1635='Master List'!$B$142)),"LUNA_Dimming","Dimming_Capability_and_Range"))</f>
        <v/>
      </c>
    </row>
    <row r="1636" spans="1:12" x14ac:dyDescent="0.3">
      <c r="A1636" s="49">
        <v>1643</v>
      </c>
      <c r="B1636" s="50"/>
      <c r="D1636" s="21" t="e">
        <f>VLOOKUP('Reported Performance Table'!C1636,'Master List'!$B$22:$C$41,2,FALSE)</f>
        <v>#N/A</v>
      </c>
      <c r="E1636" t="e">
        <f>VLOOKUP('Reported Performance Table'!D1636,'Master List'!$B$45:$C$143,2,FALSE)</f>
        <v>#N/A</v>
      </c>
      <c r="F1636" t="e">
        <f>VLOOKUP('Reported Performance Table'!C1636,'Master List'!$B$22:$D$42,3,FALSE)</f>
        <v>#N/A</v>
      </c>
      <c r="G1636" s="94" t="e">
        <f>VLOOKUP('Reported Performance Table'!B1636,'Master List'!$B$11:$D$19,3,FALSE)</f>
        <v>#N/A</v>
      </c>
      <c r="H1636" t="e">
        <f t="shared" si="25"/>
        <v>#N/A</v>
      </c>
      <c r="I1636" t="e">
        <f>IF(VLOOKUP('Reported Performance Table'!D1636,'Master List'!$B$45:$D$143,3,FALSE)="","No",VLOOKUP('Reported Performance Table'!D1636,'Master List'!$B$45:$D$143,3,FALSE))</f>
        <v>#N/A</v>
      </c>
      <c r="J1636" s="169" t="str">
        <f>IF('Reported Performance Table'!D1636="","",
  IF('Reported Performance Table'!E1636="Yes",
   IF('Reported Performance Table'!F1636="Premium","Premium_LUNA_CCT","LUNA_CCT"),
   IF('Reported Performance Table'!B1636="Outdoor Luminaires",
    IF(OR('Reported Performance Table'!D1636="Fuel Pump Canopy Luminaires",'Reported Performance Table'!D1636="Sports Lighting"),
     IF('Reported Performance Table'!F1636="Premium","Premium_Sports_and_Fuel_Pump_CCT", "Sports_and_Fuel_Pump_CCT"),
     IF('Reported Performance Table'!F1636="Premium","Premium_Outdoor_CCT","Outdoor_CCT")),
    IF('Reported Performance Table'!F1636="Premium","Premium_CCT","Reported_CCT"))))</f>
        <v/>
      </c>
      <c r="K1636" t="str">
        <f>IF('Reported Performance Table'!D1636="","",IF(J1636="LUNA_CCT",VLOOKUP('Reported Performance Table'!D1636,'Master List'!$B$45:$E$143,4,FALSE),"Reported_BUG"))</f>
        <v/>
      </c>
      <c r="L1636" t="str">
        <f>IF('Reported Performance Table'!D1636="","",IF(AND('Reported Performance Table'!$E1636="Yes",OR('Reported Performance Table'!$D1636='Master List'!$B$45,'Reported Performance Table'!$D1636='Master List'!$B$46,'Reported Performance Table'!$D1636='Master List'!$B$47,'Reported Performance Table'!$D1636='Master List'!$B$49,'Reported Performance Table'!$D1636='Master List'!$B$51,'Reported Performance Table'!$D1636='Master List'!$B$115,'Reported Performance Table'!$D1636='Master List'!$B$118,'Reported Performance Table'!$D1636='Master List'!$B$142)),"LUNA_Dimming","Dimming_Capability_and_Range"))</f>
        <v/>
      </c>
    </row>
    <row r="1637" spans="1:12" x14ac:dyDescent="0.3">
      <c r="A1637" s="49">
        <v>1644</v>
      </c>
      <c r="B1637" s="50"/>
      <c r="D1637" s="21" t="e">
        <f>VLOOKUP('Reported Performance Table'!C1637,'Master List'!$B$22:$C$41,2,FALSE)</f>
        <v>#N/A</v>
      </c>
      <c r="E1637" t="e">
        <f>VLOOKUP('Reported Performance Table'!D1637,'Master List'!$B$45:$C$143,2,FALSE)</f>
        <v>#N/A</v>
      </c>
      <c r="F1637" t="e">
        <f>VLOOKUP('Reported Performance Table'!C1637,'Master List'!$B$22:$D$42,3,FALSE)</f>
        <v>#N/A</v>
      </c>
      <c r="G1637" s="94" t="e">
        <f>VLOOKUP('Reported Performance Table'!B1637,'Master List'!$B$11:$D$19,3,FALSE)</f>
        <v>#N/A</v>
      </c>
      <c r="H1637" t="e">
        <f t="shared" si="25"/>
        <v>#N/A</v>
      </c>
      <c r="I1637" t="e">
        <f>IF(VLOOKUP('Reported Performance Table'!D1637,'Master List'!$B$45:$D$143,3,FALSE)="","No",VLOOKUP('Reported Performance Table'!D1637,'Master List'!$B$45:$D$143,3,FALSE))</f>
        <v>#N/A</v>
      </c>
      <c r="J1637" s="169" t="str">
        <f>IF('Reported Performance Table'!D1637="","",
  IF('Reported Performance Table'!E1637="Yes",
   IF('Reported Performance Table'!F1637="Premium","Premium_LUNA_CCT","LUNA_CCT"),
   IF('Reported Performance Table'!B1637="Outdoor Luminaires",
    IF(OR('Reported Performance Table'!D1637="Fuel Pump Canopy Luminaires",'Reported Performance Table'!D1637="Sports Lighting"),
     IF('Reported Performance Table'!F1637="Premium","Premium_Sports_and_Fuel_Pump_CCT", "Sports_and_Fuel_Pump_CCT"),
     IF('Reported Performance Table'!F1637="Premium","Premium_Outdoor_CCT","Outdoor_CCT")),
    IF('Reported Performance Table'!F1637="Premium","Premium_CCT","Reported_CCT"))))</f>
        <v/>
      </c>
      <c r="K1637" t="str">
        <f>IF('Reported Performance Table'!D1637="","",IF(J1637="LUNA_CCT",VLOOKUP('Reported Performance Table'!D1637,'Master List'!$B$45:$E$143,4,FALSE),"Reported_BUG"))</f>
        <v/>
      </c>
      <c r="L1637" t="str">
        <f>IF('Reported Performance Table'!D1637="","",IF(AND('Reported Performance Table'!$E1637="Yes",OR('Reported Performance Table'!$D1637='Master List'!$B$45,'Reported Performance Table'!$D1637='Master List'!$B$46,'Reported Performance Table'!$D1637='Master List'!$B$47,'Reported Performance Table'!$D1637='Master List'!$B$49,'Reported Performance Table'!$D1637='Master List'!$B$51,'Reported Performance Table'!$D1637='Master List'!$B$115,'Reported Performance Table'!$D1637='Master List'!$B$118,'Reported Performance Table'!$D1637='Master List'!$B$142)),"LUNA_Dimming","Dimming_Capability_and_Range"))</f>
        <v/>
      </c>
    </row>
    <row r="1638" spans="1:12" x14ac:dyDescent="0.3">
      <c r="A1638" s="49">
        <v>1645</v>
      </c>
      <c r="B1638" s="50"/>
      <c r="D1638" s="21" t="e">
        <f>VLOOKUP('Reported Performance Table'!C1638,'Master List'!$B$22:$C$41,2,FALSE)</f>
        <v>#N/A</v>
      </c>
      <c r="E1638" t="e">
        <f>VLOOKUP('Reported Performance Table'!D1638,'Master List'!$B$45:$C$143,2,FALSE)</f>
        <v>#N/A</v>
      </c>
      <c r="F1638" t="e">
        <f>VLOOKUP('Reported Performance Table'!C1638,'Master List'!$B$22:$D$42,3,FALSE)</f>
        <v>#N/A</v>
      </c>
      <c r="G1638" s="94" t="e">
        <f>VLOOKUP('Reported Performance Table'!B1638,'Master List'!$B$11:$D$19,3,FALSE)</f>
        <v>#N/A</v>
      </c>
      <c r="H1638" t="e">
        <f t="shared" si="25"/>
        <v>#N/A</v>
      </c>
      <c r="I1638" t="e">
        <f>IF(VLOOKUP('Reported Performance Table'!D1638,'Master List'!$B$45:$D$143,3,FALSE)="","No",VLOOKUP('Reported Performance Table'!D1638,'Master List'!$B$45:$D$143,3,FALSE))</f>
        <v>#N/A</v>
      </c>
      <c r="J1638" s="169" t="str">
        <f>IF('Reported Performance Table'!D1638="","",
  IF('Reported Performance Table'!E1638="Yes",
   IF('Reported Performance Table'!F1638="Premium","Premium_LUNA_CCT","LUNA_CCT"),
   IF('Reported Performance Table'!B1638="Outdoor Luminaires",
    IF(OR('Reported Performance Table'!D1638="Fuel Pump Canopy Luminaires",'Reported Performance Table'!D1638="Sports Lighting"),
     IF('Reported Performance Table'!F1638="Premium","Premium_Sports_and_Fuel_Pump_CCT", "Sports_and_Fuel_Pump_CCT"),
     IF('Reported Performance Table'!F1638="Premium","Premium_Outdoor_CCT","Outdoor_CCT")),
    IF('Reported Performance Table'!F1638="Premium","Premium_CCT","Reported_CCT"))))</f>
        <v/>
      </c>
      <c r="K1638" t="str">
        <f>IF('Reported Performance Table'!D1638="","",IF(J1638="LUNA_CCT",VLOOKUP('Reported Performance Table'!D1638,'Master List'!$B$45:$E$143,4,FALSE),"Reported_BUG"))</f>
        <v/>
      </c>
      <c r="L1638" t="str">
        <f>IF('Reported Performance Table'!D1638="","",IF(AND('Reported Performance Table'!$E1638="Yes",OR('Reported Performance Table'!$D1638='Master List'!$B$45,'Reported Performance Table'!$D1638='Master List'!$B$46,'Reported Performance Table'!$D1638='Master List'!$B$47,'Reported Performance Table'!$D1638='Master List'!$B$49,'Reported Performance Table'!$D1638='Master List'!$B$51,'Reported Performance Table'!$D1638='Master List'!$B$115,'Reported Performance Table'!$D1638='Master List'!$B$118,'Reported Performance Table'!$D1638='Master List'!$B$142)),"LUNA_Dimming","Dimming_Capability_and_Range"))</f>
        <v/>
      </c>
    </row>
    <row r="1639" spans="1:12" x14ac:dyDescent="0.3">
      <c r="A1639" s="49">
        <v>1646</v>
      </c>
      <c r="B1639" s="50"/>
      <c r="D1639" s="21" t="e">
        <f>VLOOKUP('Reported Performance Table'!C1639,'Master List'!$B$22:$C$41,2,FALSE)</f>
        <v>#N/A</v>
      </c>
      <c r="E1639" t="e">
        <f>VLOOKUP('Reported Performance Table'!D1639,'Master List'!$B$45:$C$143,2,FALSE)</f>
        <v>#N/A</v>
      </c>
      <c r="F1639" t="e">
        <f>VLOOKUP('Reported Performance Table'!C1639,'Master List'!$B$22:$D$42,3,FALSE)</f>
        <v>#N/A</v>
      </c>
      <c r="G1639" s="94" t="e">
        <f>VLOOKUP('Reported Performance Table'!B1639,'Master List'!$B$11:$D$19,3,FALSE)</f>
        <v>#N/A</v>
      </c>
      <c r="H1639" t="e">
        <f t="shared" si="25"/>
        <v>#N/A</v>
      </c>
      <c r="I1639" t="e">
        <f>IF(VLOOKUP('Reported Performance Table'!D1639,'Master List'!$B$45:$D$143,3,FALSE)="","No",VLOOKUP('Reported Performance Table'!D1639,'Master List'!$B$45:$D$143,3,FALSE))</f>
        <v>#N/A</v>
      </c>
      <c r="J1639" s="169" t="str">
        <f>IF('Reported Performance Table'!D1639="","",
  IF('Reported Performance Table'!E1639="Yes",
   IF('Reported Performance Table'!F1639="Premium","Premium_LUNA_CCT","LUNA_CCT"),
   IF('Reported Performance Table'!B1639="Outdoor Luminaires",
    IF(OR('Reported Performance Table'!D1639="Fuel Pump Canopy Luminaires",'Reported Performance Table'!D1639="Sports Lighting"),
     IF('Reported Performance Table'!F1639="Premium","Premium_Sports_and_Fuel_Pump_CCT", "Sports_and_Fuel_Pump_CCT"),
     IF('Reported Performance Table'!F1639="Premium","Premium_Outdoor_CCT","Outdoor_CCT")),
    IF('Reported Performance Table'!F1639="Premium","Premium_CCT","Reported_CCT"))))</f>
        <v/>
      </c>
      <c r="K1639" t="str">
        <f>IF('Reported Performance Table'!D1639="","",IF(J1639="LUNA_CCT",VLOOKUP('Reported Performance Table'!D1639,'Master List'!$B$45:$E$143,4,FALSE),"Reported_BUG"))</f>
        <v/>
      </c>
      <c r="L1639" t="str">
        <f>IF('Reported Performance Table'!D1639="","",IF(AND('Reported Performance Table'!$E1639="Yes",OR('Reported Performance Table'!$D1639='Master List'!$B$45,'Reported Performance Table'!$D1639='Master List'!$B$46,'Reported Performance Table'!$D1639='Master List'!$B$47,'Reported Performance Table'!$D1639='Master List'!$B$49,'Reported Performance Table'!$D1639='Master List'!$B$51,'Reported Performance Table'!$D1639='Master List'!$B$115,'Reported Performance Table'!$D1639='Master List'!$B$118,'Reported Performance Table'!$D1639='Master List'!$B$142)),"LUNA_Dimming","Dimming_Capability_and_Range"))</f>
        <v/>
      </c>
    </row>
    <row r="1640" spans="1:12" x14ac:dyDescent="0.3">
      <c r="A1640" s="49">
        <v>1647</v>
      </c>
      <c r="B1640" s="50"/>
      <c r="D1640" s="21" t="e">
        <f>VLOOKUP('Reported Performance Table'!C1640,'Master List'!$B$22:$C$41,2,FALSE)</f>
        <v>#N/A</v>
      </c>
      <c r="E1640" t="e">
        <f>VLOOKUP('Reported Performance Table'!D1640,'Master List'!$B$45:$C$143,2,FALSE)</f>
        <v>#N/A</v>
      </c>
      <c r="F1640" t="e">
        <f>VLOOKUP('Reported Performance Table'!C1640,'Master List'!$B$22:$D$42,3,FALSE)</f>
        <v>#N/A</v>
      </c>
      <c r="G1640" s="94" t="e">
        <f>VLOOKUP('Reported Performance Table'!B1640,'Master List'!$B$11:$D$19,3,FALSE)</f>
        <v>#N/A</v>
      </c>
      <c r="H1640" t="e">
        <f t="shared" si="25"/>
        <v>#N/A</v>
      </c>
      <c r="I1640" t="e">
        <f>IF(VLOOKUP('Reported Performance Table'!D1640,'Master List'!$B$45:$D$143,3,FALSE)="","No",VLOOKUP('Reported Performance Table'!D1640,'Master List'!$B$45:$D$143,3,FALSE))</f>
        <v>#N/A</v>
      </c>
      <c r="J1640" s="169" t="str">
        <f>IF('Reported Performance Table'!D1640="","",
  IF('Reported Performance Table'!E1640="Yes",
   IF('Reported Performance Table'!F1640="Premium","Premium_LUNA_CCT","LUNA_CCT"),
   IF('Reported Performance Table'!B1640="Outdoor Luminaires",
    IF(OR('Reported Performance Table'!D1640="Fuel Pump Canopy Luminaires",'Reported Performance Table'!D1640="Sports Lighting"),
     IF('Reported Performance Table'!F1640="Premium","Premium_Sports_and_Fuel_Pump_CCT", "Sports_and_Fuel_Pump_CCT"),
     IF('Reported Performance Table'!F1640="Premium","Premium_Outdoor_CCT","Outdoor_CCT")),
    IF('Reported Performance Table'!F1640="Premium","Premium_CCT","Reported_CCT"))))</f>
        <v/>
      </c>
      <c r="K1640" t="str">
        <f>IF('Reported Performance Table'!D1640="","",IF(J1640="LUNA_CCT",VLOOKUP('Reported Performance Table'!D1640,'Master List'!$B$45:$E$143,4,FALSE),"Reported_BUG"))</f>
        <v/>
      </c>
      <c r="L1640" t="str">
        <f>IF('Reported Performance Table'!D1640="","",IF(AND('Reported Performance Table'!$E1640="Yes",OR('Reported Performance Table'!$D1640='Master List'!$B$45,'Reported Performance Table'!$D1640='Master List'!$B$46,'Reported Performance Table'!$D1640='Master List'!$B$47,'Reported Performance Table'!$D1640='Master List'!$B$49,'Reported Performance Table'!$D1640='Master List'!$B$51,'Reported Performance Table'!$D1640='Master List'!$B$115,'Reported Performance Table'!$D1640='Master List'!$B$118,'Reported Performance Table'!$D1640='Master List'!$B$142)),"LUNA_Dimming","Dimming_Capability_and_Range"))</f>
        <v/>
      </c>
    </row>
    <row r="1641" spans="1:12" x14ac:dyDescent="0.3">
      <c r="A1641" s="49">
        <v>1648</v>
      </c>
      <c r="B1641" s="50"/>
      <c r="D1641" s="21" t="e">
        <f>VLOOKUP('Reported Performance Table'!C1641,'Master List'!$B$22:$C$41,2,FALSE)</f>
        <v>#N/A</v>
      </c>
      <c r="E1641" t="e">
        <f>VLOOKUP('Reported Performance Table'!D1641,'Master List'!$B$45:$C$143,2,FALSE)</f>
        <v>#N/A</v>
      </c>
      <c r="F1641" t="e">
        <f>VLOOKUP('Reported Performance Table'!C1641,'Master List'!$B$22:$D$42,3,FALSE)</f>
        <v>#N/A</v>
      </c>
      <c r="G1641" s="94" t="e">
        <f>VLOOKUP('Reported Performance Table'!B1641,'Master List'!$B$11:$D$19,3,FALSE)</f>
        <v>#N/A</v>
      </c>
      <c r="H1641" t="e">
        <f t="shared" si="25"/>
        <v>#N/A</v>
      </c>
      <c r="I1641" t="e">
        <f>IF(VLOOKUP('Reported Performance Table'!D1641,'Master List'!$B$45:$D$143,3,FALSE)="","No",VLOOKUP('Reported Performance Table'!D1641,'Master List'!$B$45:$D$143,3,FALSE))</f>
        <v>#N/A</v>
      </c>
      <c r="J1641" s="169" t="str">
        <f>IF('Reported Performance Table'!D1641="","",
  IF('Reported Performance Table'!E1641="Yes",
   IF('Reported Performance Table'!F1641="Premium","Premium_LUNA_CCT","LUNA_CCT"),
   IF('Reported Performance Table'!B1641="Outdoor Luminaires",
    IF(OR('Reported Performance Table'!D1641="Fuel Pump Canopy Luminaires",'Reported Performance Table'!D1641="Sports Lighting"),
     IF('Reported Performance Table'!F1641="Premium","Premium_Sports_and_Fuel_Pump_CCT", "Sports_and_Fuel_Pump_CCT"),
     IF('Reported Performance Table'!F1641="Premium","Premium_Outdoor_CCT","Outdoor_CCT")),
    IF('Reported Performance Table'!F1641="Premium","Premium_CCT","Reported_CCT"))))</f>
        <v/>
      </c>
      <c r="K1641" t="str">
        <f>IF('Reported Performance Table'!D1641="","",IF(J1641="LUNA_CCT",VLOOKUP('Reported Performance Table'!D1641,'Master List'!$B$45:$E$143,4,FALSE),"Reported_BUG"))</f>
        <v/>
      </c>
      <c r="L1641" t="str">
        <f>IF('Reported Performance Table'!D1641="","",IF(AND('Reported Performance Table'!$E1641="Yes",OR('Reported Performance Table'!$D1641='Master List'!$B$45,'Reported Performance Table'!$D1641='Master List'!$B$46,'Reported Performance Table'!$D1641='Master List'!$B$47,'Reported Performance Table'!$D1641='Master List'!$B$49,'Reported Performance Table'!$D1641='Master List'!$B$51,'Reported Performance Table'!$D1641='Master List'!$B$115,'Reported Performance Table'!$D1641='Master List'!$B$118,'Reported Performance Table'!$D1641='Master List'!$B$142)),"LUNA_Dimming","Dimming_Capability_and_Range"))</f>
        <v/>
      </c>
    </row>
    <row r="1642" spans="1:12" x14ac:dyDescent="0.3">
      <c r="A1642" s="49">
        <v>1649</v>
      </c>
      <c r="B1642" s="50"/>
      <c r="D1642" s="21" t="e">
        <f>VLOOKUP('Reported Performance Table'!C1642,'Master List'!$B$22:$C$41,2,FALSE)</f>
        <v>#N/A</v>
      </c>
      <c r="E1642" t="e">
        <f>VLOOKUP('Reported Performance Table'!D1642,'Master List'!$B$45:$C$143,2,FALSE)</f>
        <v>#N/A</v>
      </c>
      <c r="F1642" t="e">
        <f>VLOOKUP('Reported Performance Table'!C1642,'Master List'!$B$22:$D$42,3,FALSE)</f>
        <v>#N/A</v>
      </c>
      <c r="G1642" s="94" t="e">
        <f>VLOOKUP('Reported Performance Table'!B1642,'Master List'!$B$11:$D$19,3,FALSE)</f>
        <v>#N/A</v>
      </c>
      <c r="H1642" t="e">
        <f t="shared" si="25"/>
        <v>#N/A</v>
      </c>
      <c r="I1642" t="e">
        <f>IF(VLOOKUP('Reported Performance Table'!D1642,'Master List'!$B$45:$D$143,3,FALSE)="","No",VLOOKUP('Reported Performance Table'!D1642,'Master List'!$B$45:$D$143,3,FALSE))</f>
        <v>#N/A</v>
      </c>
      <c r="J1642" s="169" t="str">
        <f>IF('Reported Performance Table'!D1642="","",
  IF('Reported Performance Table'!E1642="Yes",
   IF('Reported Performance Table'!F1642="Premium","Premium_LUNA_CCT","LUNA_CCT"),
   IF('Reported Performance Table'!B1642="Outdoor Luminaires",
    IF(OR('Reported Performance Table'!D1642="Fuel Pump Canopy Luminaires",'Reported Performance Table'!D1642="Sports Lighting"),
     IF('Reported Performance Table'!F1642="Premium","Premium_Sports_and_Fuel_Pump_CCT", "Sports_and_Fuel_Pump_CCT"),
     IF('Reported Performance Table'!F1642="Premium","Premium_Outdoor_CCT","Outdoor_CCT")),
    IF('Reported Performance Table'!F1642="Premium","Premium_CCT","Reported_CCT"))))</f>
        <v/>
      </c>
      <c r="K1642" t="str">
        <f>IF('Reported Performance Table'!D1642="","",IF(J1642="LUNA_CCT",VLOOKUP('Reported Performance Table'!D1642,'Master List'!$B$45:$E$143,4,FALSE),"Reported_BUG"))</f>
        <v/>
      </c>
      <c r="L1642" t="str">
        <f>IF('Reported Performance Table'!D1642="","",IF(AND('Reported Performance Table'!$E1642="Yes",OR('Reported Performance Table'!$D1642='Master List'!$B$45,'Reported Performance Table'!$D1642='Master List'!$B$46,'Reported Performance Table'!$D1642='Master List'!$B$47,'Reported Performance Table'!$D1642='Master List'!$B$49,'Reported Performance Table'!$D1642='Master List'!$B$51,'Reported Performance Table'!$D1642='Master List'!$B$115,'Reported Performance Table'!$D1642='Master List'!$B$118,'Reported Performance Table'!$D1642='Master List'!$B$142)),"LUNA_Dimming","Dimming_Capability_and_Range"))</f>
        <v/>
      </c>
    </row>
    <row r="1643" spans="1:12" x14ac:dyDescent="0.3">
      <c r="A1643" s="49">
        <v>1650</v>
      </c>
      <c r="B1643" s="50"/>
      <c r="D1643" s="21" t="e">
        <f>VLOOKUP('Reported Performance Table'!C1643,'Master List'!$B$22:$C$41,2,FALSE)</f>
        <v>#N/A</v>
      </c>
      <c r="E1643" t="e">
        <f>VLOOKUP('Reported Performance Table'!D1643,'Master List'!$B$45:$C$143,2,FALSE)</f>
        <v>#N/A</v>
      </c>
      <c r="F1643" t="e">
        <f>VLOOKUP('Reported Performance Table'!C1643,'Master List'!$B$22:$D$42,3,FALSE)</f>
        <v>#N/A</v>
      </c>
      <c r="G1643" s="94" t="e">
        <f>VLOOKUP('Reported Performance Table'!B1643,'Master List'!$B$11:$D$19,3,FALSE)</f>
        <v>#N/A</v>
      </c>
      <c r="H1643" t="e">
        <f t="shared" si="25"/>
        <v>#N/A</v>
      </c>
      <c r="I1643" t="e">
        <f>IF(VLOOKUP('Reported Performance Table'!D1643,'Master List'!$B$45:$D$143,3,FALSE)="","No",VLOOKUP('Reported Performance Table'!D1643,'Master List'!$B$45:$D$143,3,FALSE))</f>
        <v>#N/A</v>
      </c>
      <c r="J1643" s="169" t="str">
        <f>IF('Reported Performance Table'!D1643="","",
  IF('Reported Performance Table'!E1643="Yes",
   IF('Reported Performance Table'!F1643="Premium","Premium_LUNA_CCT","LUNA_CCT"),
   IF('Reported Performance Table'!B1643="Outdoor Luminaires",
    IF(OR('Reported Performance Table'!D1643="Fuel Pump Canopy Luminaires",'Reported Performance Table'!D1643="Sports Lighting"),
     IF('Reported Performance Table'!F1643="Premium","Premium_Sports_and_Fuel_Pump_CCT", "Sports_and_Fuel_Pump_CCT"),
     IF('Reported Performance Table'!F1643="Premium","Premium_Outdoor_CCT","Outdoor_CCT")),
    IF('Reported Performance Table'!F1643="Premium","Premium_CCT","Reported_CCT"))))</f>
        <v/>
      </c>
      <c r="K1643" t="str">
        <f>IF('Reported Performance Table'!D1643="","",IF(J1643="LUNA_CCT",VLOOKUP('Reported Performance Table'!D1643,'Master List'!$B$45:$E$143,4,FALSE),"Reported_BUG"))</f>
        <v/>
      </c>
      <c r="L1643" t="str">
        <f>IF('Reported Performance Table'!D1643="","",IF(AND('Reported Performance Table'!$E1643="Yes",OR('Reported Performance Table'!$D1643='Master List'!$B$45,'Reported Performance Table'!$D1643='Master List'!$B$46,'Reported Performance Table'!$D1643='Master List'!$B$47,'Reported Performance Table'!$D1643='Master List'!$B$49,'Reported Performance Table'!$D1643='Master List'!$B$51,'Reported Performance Table'!$D1643='Master List'!$B$115,'Reported Performance Table'!$D1643='Master List'!$B$118,'Reported Performance Table'!$D1643='Master List'!$B$142)),"LUNA_Dimming","Dimming_Capability_and_Range"))</f>
        <v/>
      </c>
    </row>
    <row r="1644" spans="1:12" x14ac:dyDescent="0.3">
      <c r="A1644" s="49">
        <v>1651</v>
      </c>
      <c r="B1644" s="50"/>
      <c r="D1644" s="21" t="e">
        <f>VLOOKUP('Reported Performance Table'!C1644,'Master List'!$B$22:$C$41,2,FALSE)</f>
        <v>#N/A</v>
      </c>
      <c r="E1644" t="e">
        <f>VLOOKUP('Reported Performance Table'!D1644,'Master List'!$B$45:$C$143,2,FALSE)</f>
        <v>#N/A</v>
      </c>
      <c r="F1644" t="e">
        <f>VLOOKUP('Reported Performance Table'!C1644,'Master List'!$B$22:$D$42,3,FALSE)</f>
        <v>#N/A</v>
      </c>
      <c r="G1644" s="94" t="e">
        <f>VLOOKUP('Reported Performance Table'!B1644,'Master List'!$B$11:$D$19,3,FALSE)</f>
        <v>#N/A</v>
      </c>
      <c r="H1644" t="e">
        <f t="shared" si="25"/>
        <v>#N/A</v>
      </c>
      <c r="I1644" t="e">
        <f>IF(VLOOKUP('Reported Performance Table'!D1644,'Master List'!$B$45:$D$143,3,FALSE)="","No",VLOOKUP('Reported Performance Table'!D1644,'Master List'!$B$45:$D$143,3,FALSE))</f>
        <v>#N/A</v>
      </c>
      <c r="J1644" s="169" t="str">
        <f>IF('Reported Performance Table'!D1644="","",
  IF('Reported Performance Table'!E1644="Yes",
   IF('Reported Performance Table'!F1644="Premium","Premium_LUNA_CCT","LUNA_CCT"),
   IF('Reported Performance Table'!B1644="Outdoor Luminaires",
    IF(OR('Reported Performance Table'!D1644="Fuel Pump Canopy Luminaires",'Reported Performance Table'!D1644="Sports Lighting"),
     IF('Reported Performance Table'!F1644="Premium","Premium_Sports_and_Fuel_Pump_CCT", "Sports_and_Fuel_Pump_CCT"),
     IF('Reported Performance Table'!F1644="Premium","Premium_Outdoor_CCT","Outdoor_CCT")),
    IF('Reported Performance Table'!F1644="Premium","Premium_CCT","Reported_CCT"))))</f>
        <v/>
      </c>
      <c r="K1644" t="str">
        <f>IF('Reported Performance Table'!D1644="","",IF(J1644="LUNA_CCT",VLOOKUP('Reported Performance Table'!D1644,'Master List'!$B$45:$E$143,4,FALSE),"Reported_BUG"))</f>
        <v/>
      </c>
      <c r="L1644" t="str">
        <f>IF('Reported Performance Table'!D1644="","",IF(AND('Reported Performance Table'!$E1644="Yes",OR('Reported Performance Table'!$D1644='Master List'!$B$45,'Reported Performance Table'!$D1644='Master List'!$B$46,'Reported Performance Table'!$D1644='Master List'!$B$47,'Reported Performance Table'!$D1644='Master List'!$B$49,'Reported Performance Table'!$D1644='Master List'!$B$51,'Reported Performance Table'!$D1644='Master List'!$B$115,'Reported Performance Table'!$D1644='Master List'!$B$118,'Reported Performance Table'!$D1644='Master List'!$B$142)),"LUNA_Dimming","Dimming_Capability_and_Range"))</f>
        <v/>
      </c>
    </row>
    <row r="1645" spans="1:12" x14ac:dyDescent="0.3">
      <c r="A1645" s="49">
        <v>1652</v>
      </c>
      <c r="B1645" s="50"/>
      <c r="D1645" s="21" t="e">
        <f>VLOOKUP('Reported Performance Table'!C1645,'Master List'!$B$22:$C$41,2,FALSE)</f>
        <v>#N/A</v>
      </c>
      <c r="E1645" t="e">
        <f>VLOOKUP('Reported Performance Table'!D1645,'Master List'!$B$45:$C$143,2,FALSE)</f>
        <v>#N/A</v>
      </c>
      <c r="F1645" t="e">
        <f>VLOOKUP('Reported Performance Table'!C1645,'Master List'!$B$22:$D$42,3,FALSE)</f>
        <v>#N/A</v>
      </c>
      <c r="G1645" s="94" t="e">
        <f>VLOOKUP('Reported Performance Table'!B1645,'Master List'!$B$11:$D$19,3,FALSE)</f>
        <v>#N/A</v>
      </c>
      <c r="H1645" t="e">
        <f t="shared" si="25"/>
        <v>#N/A</v>
      </c>
      <c r="I1645" t="e">
        <f>IF(VLOOKUP('Reported Performance Table'!D1645,'Master List'!$B$45:$D$143,3,FALSE)="","No",VLOOKUP('Reported Performance Table'!D1645,'Master List'!$B$45:$D$143,3,FALSE))</f>
        <v>#N/A</v>
      </c>
      <c r="J1645" s="169" t="str">
        <f>IF('Reported Performance Table'!D1645="","",
  IF('Reported Performance Table'!E1645="Yes",
   IF('Reported Performance Table'!F1645="Premium","Premium_LUNA_CCT","LUNA_CCT"),
   IF('Reported Performance Table'!B1645="Outdoor Luminaires",
    IF(OR('Reported Performance Table'!D1645="Fuel Pump Canopy Luminaires",'Reported Performance Table'!D1645="Sports Lighting"),
     IF('Reported Performance Table'!F1645="Premium","Premium_Sports_and_Fuel_Pump_CCT", "Sports_and_Fuel_Pump_CCT"),
     IF('Reported Performance Table'!F1645="Premium","Premium_Outdoor_CCT","Outdoor_CCT")),
    IF('Reported Performance Table'!F1645="Premium","Premium_CCT","Reported_CCT"))))</f>
        <v/>
      </c>
      <c r="K1645" t="str">
        <f>IF('Reported Performance Table'!D1645="","",IF(J1645="LUNA_CCT",VLOOKUP('Reported Performance Table'!D1645,'Master List'!$B$45:$E$143,4,FALSE),"Reported_BUG"))</f>
        <v/>
      </c>
      <c r="L1645" t="str">
        <f>IF('Reported Performance Table'!D1645="","",IF(AND('Reported Performance Table'!$E1645="Yes",OR('Reported Performance Table'!$D1645='Master List'!$B$45,'Reported Performance Table'!$D1645='Master List'!$B$46,'Reported Performance Table'!$D1645='Master List'!$B$47,'Reported Performance Table'!$D1645='Master List'!$B$49,'Reported Performance Table'!$D1645='Master List'!$B$51,'Reported Performance Table'!$D1645='Master List'!$B$115,'Reported Performance Table'!$D1645='Master List'!$B$118,'Reported Performance Table'!$D1645='Master List'!$B$142)),"LUNA_Dimming","Dimming_Capability_and_Range"))</f>
        <v/>
      </c>
    </row>
    <row r="1646" spans="1:12" x14ac:dyDescent="0.3">
      <c r="A1646" s="49">
        <v>1653</v>
      </c>
      <c r="B1646" s="50"/>
      <c r="D1646" s="21" t="e">
        <f>VLOOKUP('Reported Performance Table'!C1646,'Master List'!$B$22:$C$41,2,FALSE)</f>
        <v>#N/A</v>
      </c>
      <c r="E1646" t="e">
        <f>VLOOKUP('Reported Performance Table'!D1646,'Master List'!$B$45:$C$143,2,FALSE)</f>
        <v>#N/A</v>
      </c>
      <c r="F1646" t="e">
        <f>VLOOKUP('Reported Performance Table'!C1646,'Master List'!$B$22:$D$42,3,FALSE)</f>
        <v>#N/A</v>
      </c>
      <c r="G1646" s="94" t="e">
        <f>VLOOKUP('Reported Performance Table'!B1646,'Master List'!$B$11:$D$19,3,FALSE)</f>
        <v>#N/A</v>
      </c>
      <c r="H1646" t="e">
        <f t="shared" si="25"/>
        <v>#N/A</v>
      </c>
      <c r="I1646" t="e">
        <f>IF(VLOOKUP('Reported Performance Table'!D1646,'Master List'!$B$45:$D$143,3,FALSE)="","No",VLOOKUP('Reported Performance Table'!D1646,'Master List'!$B$45:$D$143,3,FALSE))</f>
        <v>#N/A</v>
      </c>
      <c r="J1646" s="169" t="str">
        <f>IF('Reported Performance Table'!D1646="","",
  IF('Reported Performance Table'!E1646="Yes",
   IF('Reported Performance Table'!F1646="Premium","Premium_LUNA_CCT","LUNA_CCT"),
   IF('Reported Performance Table'!B1646="Outdoor Luminaires",
    IF(OR('Reported Performance Table'!D1646="Fuel Pump Canopy Luminaires",'Reported Performance Table'!D1646="Sports Lighting"),
     IF('Reported Performance Table'!F1646="Premium","Premium_Sports_and_Fuel_Pump_CCT", "Sports_and_Fuel_Pump_CCT"),
     IF('Reported Performance Table'!F1646="Premium","Premium_Outdoor_CCT","Outdoor_CCT")),
    IF('Reported Performance Table'!F1646="Premium","Premium_CCT","Reported_CCT"))))</f>
        <v/>
      </c>
      <c r="K1646" t="str">
        <f>IF('Reported Performance Table'!D1646="","",IF(J1646="LUNA_CCT",VLOOKUP('Reported Performance Table'!D1646,'Master List'!$B$45:$E$143,4,FALSE),"Reported_BUG"))</f>
        <v/>
      </c>
      <c r="L1646" t="str">
        <f>IF('Reported Performance Table'!D1646="","",IF(AND('Reported Performance Table'!$E1646="Yes",OR('Reported Performance Table'!$D1646='Master List'!$B$45,'Reported Performance Table'!$D1646='Master List'!$B$46,'Reported Performance Table'!$D1646='Master List'!$B$47,'Reported Performance Table'!$D1646='Master List'!$B$49,'Reported Performance Table'!$D1646='Master List'!$B$51,'Reported Performance Table'!$D1646='Master List'!$B$115,'Reported Performance Table'!$D1646='Master List'!$B$118,'Reported Performance Table'!$D1646='Master List'!$B$142)),"LUNA_Dimming","Dimming_Capability_and_Range"))</f>
        <v/>
      </c>
    </row>
    <row r="1647" spans="1:12" x14ac:dyDescent="0.3">
      <c r="A1647" s="49">
        <v>1654</v>
      </c>
      <c r="B1647" s="50"/>
      <c r="D1647" s="21" t="e">
        <f>VLOOKUP('Reported Performance Table'!C1647,'Master List'!$B$22:$C$41,2,FALSE)</f>
        <v>#N/A</v>
      </c>
      <c r="E1647" t="e">
        <f>VLOOKUP('Reported Performance Table'!D1647,'Master List'!$B$45:$C$143,2,FALSE)</f>
        <v>#N/A</v>
      </c>
      <c r="F1647" t="e">
        <f>VLOOKUP('Reported Performance Table'!C1647,'Master List'!$B$22:$D$42,3,FALSE)</f>
        <v>#N/A</v>
      </c>
      <c r="G1647" s="94" t="e">
        <f>VLOOKUP('Reported Performance Table'!B1647,'Master List'!$B$11:$D$19,3,FALSE)</f>
        <v>#N/A</v>
      </c>
      <c r="H1647" t="e">
        <f t="shared" si="25"/>
        <v>#N/A</v>
      </c>
      <c r="I1647" t="e">
        <f>IF(VLOOKUP('Reported Performance Table'!D1647,'Master List'!$B$45:$D$143,3,FALSE)="","No",VLOOKUP('Reported Performance Table'!D1647,'Master List'!$B$45:$D$143,3,FALSE))</f>
        <v>#N/A</v>
      </c>
      <c r="J1647" s="169" t="str">
        <f>IF('Reported Performance Table'!D1647="","",
  IF('Reported Performance Table'!E1647="Yes",
   IF('Reported Performance Table'!F1647="Premium","Premium_LUNA_CCT","LUNA_CCT"),
   IF('Reported Performance Table'!B1647="Outdoor Luminaires",
    IF(OR('Reported Performance Table'!D1647="Fuel Pump Canopy Luminaires",'Reported Performance Table'!D1647="Sports Lighting"),
     IF('Reported Performance Table'!F1647="Premium","Premium_Sports_and_Fuel_Pump_CCT", "Sports_and_Fuel_Pump_CCT"),
     IF('Reported Performance Table'!F1647="Premium","Premium_Outdoor_CCT","Outdoor_CCT")),
    IF('Reported Performance Table'!F1647="Premium","Premium_CCT","Reported_CCT"))))</f>
        <v/>
      </c>
      <c r="K1647" t="str">
        <f>IF('Reported Performance Table'!D1647="","",IF(J1647="LUNA_CCT",VLOOKUP('Reported Performance Table'!D1647,'Master List'!$B$45:$E$143,4,FALSE),"Reported_BUG"))</f>
        <v/>
      </c>
      <c r="L1647" t="str">
        <f>IF('Reported Performance Table'!D1647="","",IF(AND('Reported Performance Table'!$E1647="Yes",OR('Reported Performance Table'!$D1647='Master List'!$B$45,'Reported Performance Table'!$D1647='Master List'!$B$46,'Reported Performance Table'!$D1647='Master List'!$B$47,'Reported Performance Table'!$D1647='Master List'!$B$49,'Reported Performance Table'!$D1647='Master List'!$B$51,'Reported Performance Table'!$D1647='Master List'!$B$115,'Reported Performance Table'!$D1647='Master List'!$B$118,'Reported Performance Table'!$D1647='Master List'!$B$142)),"LUNA_Dimming","Dimming_Capability_and_Range"))</f>
        <v/>
      </c>
    </row>
    <row r="1648" spans="1:12" x14ac:dyDescent="0.3">
      <c r="A1648" s="49">
        <v>1655</v>
      </c>
      <c r="B1648" s="50"/>
      <c r="D1648" s="21" t="e">
        <f>VLOOKUP('Reported Performance Table'!C1648,'Master List'!$B$22:$C$41,2,FALSE)</f>
        <v>#N/A</v>
      </c>
      <c r="E1648" t="e">
        <f>VLOOKUP('Reported Performance Table'!D1648,'Master List'!$B$45:$C$143,2,FALSE)</f>
        <v>#N/A</v>
      </c>
      <c r="F1648" t="e">
        <f>VLOOKUP('Reported Performance Table'!C1648,'Master List'!$B$22:$D$42,3,FALSE)</f>
        <v>#N/A</v>
      </c>
      <c r="G1648" s="94" t="e">
        <f>VLOOKUP('Reported Performance Table'!B1648,'Master List'!$B$11:$D$19,3,FALSE)</f>
        <v>#N/A</v>
      </c>
      <c r="H1648" t="e">
        <f t="shared" si="25"/>
        <v>#N/A</v>
      </c>
      <c r="I1648" t="e">
        <f>IF(VLOOKUP('Reported Performance Table'!D1648,'Master List'!$B$45:$D$143,3,FALSE)="","No",VLOOKUP('Reported Performance Table'!D1648,'Master List'!$B$45:$D$143,3,FALSE))</f>
        <v>#N/A</v>
      </c>
      <c r="J1648" s="169" t="str">
        <f>IF('Reported Performance Table'!D1648="","",
  IF('Reported Performance Table'!E1648="Yes",
   IF('Reported Performance Table'!F1648="Premium","Premium_LUNA_CCT","LUNA_CCT"),
   IF('Reported Performance Table'!B1648="Outdoor Luminaires",
    IF(OR('Reported Performance Table'!D1648="Fuel Pump Canopy Luminaires",'Reported Performance Table'!D1648="Sports Lighting"),
     IF('Reported Performance Table'!F1648="Premium","Premium_Sports_and_Fuel_Pump_CCT", "Sports_and_Fuel_Pump_CCT"),
     IF('Reported Performance Table'!F1648="Premium","Premium_Outdoor_CCT","Outdoor_CCT")),
    IF('Reported Performance Table'!F1648="Premium","Premium_CCT","Reported_CCT"))))</f>
        <v/>
      </c>
      <c r="K1648" t="str">
        <f>IF('Reported Performance Table'!D1648="","",IF(J1648="LUNA_CCT",VLOOKUP('Reported Performance Table'!D1648,'Master List'!$B$45:$E$143,4,FALSE),"Reported_BUG"))</f>
        <v/>
      </c>
      <c r="L1648" t="str">
        <f>IF('Reported Performance Table'!D1648="","",IF(AND('Reported Performance Table'!$E1648="Yes",OR('Reported Performance Table'!$D1648='Master List'!$B$45,'Reported Performance Table'!$D1648='Master List'!$B$46,'Reported Performance Table'!$D1648='Master List'!$B$47,'Reported Performance Table'!$D1648='Master List'!$B$49,'Reported Performance Table'!$D1648='Master List'!$B$51,'Reported Performance Table'!$D1648='Master List'!$B$115,'Reported Performance Table'!$D1648='Master List'!$B$118,'Reported Performance Table'!$D1648='Master List'!$B$142)),"LUNA_Dimming","Dimming_Capability_and_Range"))</f>
        <v/>
      </c>
    </row>
    <row r="1649" spans="1:12" x14ac:dyDescent="0.3">
      <c r="A1649" s="49">
        <v>1656</v>
      </c>
      <c r="B1649" s="50"/>
      <c r="D1649" s="21" t="e">
        <f>VLOOKUP('Reported Performance Table'!C1649,'Master List'!$B$22:$C$41,2,FALSE)</f>
        <v>#N/A</v>
      </c>
      <c r="E1649" t="e">
        <f>VLOOKUP('Reported Performance Table'!D1649,'Master List'!$B$45:$C$143,2,FALSE)</f>
        <v>#N/A</v>
      </c>
      <c r="F1649" t="e">
        <f>VLOOKUP('Reported Performance Table'!C1649,'Master List'!$B$22:$D$42,3,FALSE)</f>
        <v>#N/A</v>
      </c>
      <c r="G1649" s="94" t="e">
        <f>VLOOKUP('Reported Performance Table'!B1649,'Master List'!$B$11:$D$19,3,FALSE)</f>
        <v>#N/A</v>
      </c>
      <c r="H1649" t="e">
        <f t="shared" si="25"/>
        <v>#N/A</v>
      </c>
      <c r="I1649" t="e">
        <f>IF(VLOOKUP('Reported Performance Table'!D1649,'Master List'!$B$45:$D$143,3,FALSE)="","No",VLOOKUP('Reported Performance Table'!D1649,'Master List'!$B$45:$D$143,3,FALSE))</f>
        <v>#N/A</v>
      </c>
      <c r="J1649" s="169" t="str">
        <f>IF('Reported Performance Table'!D1649="","",
  IF('Reported Performance Table'!E1649="Yes",
   IF('Reported Performance Table'!F1649="Premium","Premium_LUNA_CCT","LUNA_CCT"),
   IF('Reported Performance Table'!B1649="Outdoor Luminaires",
    IF(OR('Reported Performance Table'!D1649="Fuel Pump Canopy Luminaires",'Reported Performance Table'!D1649="Sports Lighting"),
     IF('Reported Performance Table'!F1649="Premium","Premium_Sports_and_Fuel_Pump_CCT", "Sports_and_Fuel_Pump_CCT"),
     IF('Reported Performance Table'!F1649="Premium","Premium_Outdoor_CCT","Outdoor_CCT")),
    IF('Reported Performance Table'!F1649="Premium","Premium_CCT","Reported_CCT"))))</f>
        <v/>
      </c>
      <c r="K1649" t="str">
        <f>IF('Reported Performance Table'!D1649="","",IF(J1649="LUNA_CCT",VLOOKUP('Reported Performance Table'!D1649,'Master List'!$B$45:$E$143,4,FALSE),"Reported_BUG"))</f>
        <v/>
      </c>
      <c r="L1649" t="str">
        <f>IF('Reported Performance Table'!D1649="","",IF(AND('Reported Performance Table'!$E1649="Yes",OR('Reported Performance Table'!$D1649='Master List'!$B$45,'Reported Performance Table'!$D1649='Master List'!$B$46,'Reported Performance Table'!$D1649='Master List'!$B$47,'Reported Performance Table'!$D1649='Master List'!$B$49,'Reported Performance Table'!$D1649='Master List'!$B$51,'Reported Performance Table'!$D1649='Master List'!$B$115,'Reported Performance Table'!$D1649='Master List'!$B$118,'Reported Performance Table'!$D1649='Master List'!$B$142)),"LUNA_Dimming","Dimming_Capability_and_Range"))</f>
        <v/>
      </c>
    </row>
    <row r="1650" spans="1:12" x14ac:dyDescent="0.3">
      <c r="A1650" s="49">
        <v>1657</v>
      </c>
      <c r="B1650" s="50"/>
      <c r="D1650" s="21" t="e">
        <f>VLOOKUP('Reported Performance Table'!C1650,'Master List'!$B$22:$C$41,2,FALSE)</f>
        <v>#N/A</v>
      </c>
      <c r="E1650" t="e">
        <f>VLOOKUP('Reported Performance Table'!D1650,'Master List'!$B$45:$C$143,2,FALSE)</f>
        <v>#N/A</v>
      </c>
      <c r="F1650" t="e">
        <f>VLOOKUP('Reported Performance Table'!C1650,'Master List'!$B$22:$D$42,3,FALSE)</f>
        <v>#N/A</v>
      </c>
      <c r="G1650" s="94" t="e">
        <f>VLOOKUP('Reported Performance Table'!B1650,'Master List'!$B$11:$D$19,3,FALSE)</f>
        <v>#N/A</v>
      </c>
      <c r="H1650" t="e">
        <f t="shared" si="25"/>
        <v>#N/A</v>
      </c>
      <c r="I1650" t="e">
        <f>IF(VLOOKUP('Reported Performance Table'!D1650,'Master List'!$B$45:$D$143,3,FALSE)="","No",VLOOKUP('Reported Performance Table'!D1650,'Master List'!$B$45:$D$143,3,FALSE))</f>
        <v>#N/A</v>
      </c>
      <c r="J1650" s="169" t="str">
        <f>IF('Reported Performance Table'!D1650="","",
  IF('Reported Performance Table'!E1650="Yes",
   IF('Reported Performance Table'!F1650="Premium","Premium_LUNA_CCT","LUNA_CCT"),
   IF('Reported Performance Table'!B1650="Outdoor Luminaires",
    IF(OR('Reported Performance Table'!D1650="Fuel Pump Canopy Luminaires",'Reported Performance Table'!D1650="Sports Lighting"),
     IF('Reported Performance Table'!F1650="Premium","Premium_Sports_and_Fuel_Pump_CCT", "Sports_and_Fuel_Pump_CCT"),
     IF('Reported Performance Table'!F1650="Premium","Premium_Outdoor_CCT","Outdoor_CCT")),
    IF('Reported Performance Table'!F1650="Premium","Premium_CCT","Reported_CCT"))))</f>
        <v/>
      </c>
      <c r="K1650" t="str">
        <f>IF('Reported Performance Table'!D1650="","",IF(J1650="LUNA_CCT",VLOOKUP('Reported Performance Table'!D1650,'Master List'!$B$45:$E$143,4,FALSE),"Reported_BUG"))</f>
        <v/>
      </c>
      <c r="L1650" t="str">
        <f>IF('Reported Performance Table'!D1650="","",IF(AND('Reported Performance Table'!$E1650="Yes",OR('Reported Performance Table'!$D1650='Master List'!$B$45,'Reported Performance Table'!$D1650='Master List'!$B$46,'Reported Performance Table'!$D1650='Master List'!$B$47,'Reported Performance Table'!$D1650='Master List'!$B$49,'Reported Performance Table'!$D1650='Master List'!$B$51,'Reported Performance Table'!$D1650='Master List'!$B$115,'Reported Performance Table'!$D1650='Master List'!$B$118,'Reported Performance Table'!$D1650='Master List'!$B$142)),"LUNA_Dimming","Dimming_Capability_and_Range"))</f>
        <v/>
      </c>
    </row>
    <row r="1651" spans="1:12" x14ac:dyDescent="0.3">
      <c r="A1651" s="49">
        <v>1658</v>
      </c>
      <c r="B1651" s="50"/>
      <c r="D1651" s="21" t="e">
        <f>VLOOKUP('Reported Performance Table'!C1651,'Master List'!$B$22:$C$41,2,FALSE)</f>
        <v>#N/A</v>
      </c>
      <c r="E1651" t="e">
        <f>VLOOKUP('Reported Performance Table'!D1651,'Master List'!$B$45:$C$143,2,FALSE)</f>
        <v>#N/A</v>
      </c>
      <c r="F1651" t="e">
        <f>VLOOKUP('Reported Performance Table'!C1651,'Master List'!$B$22:$D$42,3,FALSE)</f>
        <v>#N/A</v>
      </c>
      <c r="G1651" s="94" t="e">
        <f>VLOOKUP('Reported Performance Table'!B1651,'Master List'!$B$11:$D$19,3,FALSE)</f>
        <v>#N/A</v>
      </c>
      <c r="H1651" t="e">
        <f t="shared" si="25"/>
        <v>#N/A</v>
      </c>
      <c r="I1651" t="e">
        <f>IF(VLOOKUP('Reported Performance Table'!D1651,'Master List'!$B$45:$D$143,3,FALSE)="","No",VLOOKUP('Reported Performance Table'!D1651,'Master List'!$B$45:$D$143,3,FALSE))</f>
        <v>#N/A</v>
      </c>
      <c r="J1651" s="169" t="str">
        <f>IF('Reported Performance Table'!D1651="","",
  IF('Reported Performance Table'!E1651="Yes",
   IF('Reported Performance Table'!F1651="Premium","Premium_LUNA_CCT","LUNA_CCT"),
   IF('Reported Performance Table'!B1651="Outdoor Luminaires",
    IF(OR('Reported Performance Table'!D1651="Fuel Pump Canopy Luminaires",'Reported Performance Table'!D1651="Sports Lighting"),
     IF('Reported Performance Table'!F1651="Premium","Premium_Sports_and_Fuel_Pump_CCT", "Sports_and_Fuel_Pump_CCT"),
     IF('Reported Performance Table'!F1651="Premium","Premium_Outdoor_CCT","Outdoor_CCT")),
    IF('Reported Performance Table'!F1651="Premium","Premium_CCT","Reported_CCT"))))</f>
        <v/>
      </c>
      <c r="K1651" t="str">
        <f>IF('Reported Performance Table'!D1651="","",IF(J1651="LUNA_CCT",VLOOKUP('Reported Performance Table'!D1651,'Master List'!$B$45:$E$143,4,FALSE),"Reported_BUG"))</f>
        <v/>
      </c>
      <c r="L1651" t="str">
        <f>IF('Reported Performance Table'!D1651="","",IF(AND('Reported Performance Table'!$E1651="Yes",OR('Reported Performance Table'!$D1651='Master List'!$B$45,'Reported Performance Table'!$D1651='Master List'!$B$46,'Reported Performance Table'!$D1651='Master List'!$B$47,'Reported Performance Table'!$D1651='Master List'!$B$49,'Reported Performance Table'!$D1651='Master List'!$B$51,'Reported Performance Table'!$D1651='Master List'!$B$115,'Reported Performance Table'!$D1651='Master List'!$B$118,'Reported Performance Table'!$D1651='Master List'!$B$142)),"LUNA_Dimming","Dimming_Capability_and_Range"))</f>
        <v/>
      </c>
    </row>
    <row r="1652" spans="1:12" x14ac:dyDescent="0.3">
      <c r="A1652" s="49">
        <v>1659</v>
      </c>
      <c r="B1652" s="50"/>
      <c r="D1652" s="21" t="e">
        <f>VLOOKUP('Reported Performance Table'!C1652,'Master List'!$B$22:$C$41,2,FALSE)</f>
        <v>#N/A</v>
      </c>
      <c r="E1652" t="e">
        <f>VLOOKUP('Reported Performance Table'!D1652,'Master List'!$B$45:$C$143,2,FALSE)</f>
        <v>#N/A</v>
      </c>
      <c r="F1652" t="e">
        <f>VLOOKUP('Reported Performance Table'!C1652,'Master List'!$B$22:$D$42,3,FALSE)</f>
        <v>#N/A</v>
      </c>
      <c r="G1652" s="94" t="e">
        <f>VLOOKUP('Reported Performance Table'!B1652,'Master List'!$B$11:$D$19,3,FALSE)</f>
        <v>#N/A</v>
      </c>
      <c r="H1652" t="e">
        <f t="shared" si="25"/>
        <v>#N/A</v>
      </c>
      <c r="I1652" t="e">
        <f>IF(VLOOKUP('Reported Performance Table'!D1652,'Master List'!$B$45:$D$143,3,FALSE)="","No",VLOOKUP('Reported Performance Table'!D1652,'Master List'!$B$45:$D$143,3,FALSE))</f>
        <v>#N/A</v>
      </c>
      <c r="J1652" s="169" t="str">
        <f>IF('Reported Performance Table'!D1652="","",
  IF('Reported Performance Table'!E1652="Yes",
   IF('Reported Performance Table'!F1652="Premium","Premium_LUNA_CCT","LUNA_CCT"),
   IF('Reported Performance Table'!B1652="Outdoor Luminaires",
    IF(OR('Reported Performance Table'!D1652="Fuel Pump Canopy Luminaires",'Reported Performance Table'!D1652="Sports Lighting"),
     IF('Reported Performance Table'!F1652="Premium","Premium_Sports_and_Fuel_Pump_CCT", "Sports_and_Fuel_Pump_CCT"),
     IF('Reported Performance Table'!F1652="Premium","Premium_Outdoor_CCT","Outdoor_CCT")),
    IF('Reported Performance Table'!F1652="Premium","Premium_CCT","Reported_CCT"))))</f>
        <v/>
      </c>
      <c r="K1652" t="str">
        <f>IF('Reported Performance Table'!D1652="","",IF(J1652="LUNA_CCT",VLOOKUP('Reported Performance Table'!D1652,'Master List'!$B$45:$E$143,4,FALSE),"Reported_BUG"))</f>
        <v/>
      </c>
      <c r="L1652" t="str">
        <f>IF('Reported Performance Table'!D1652="","",IF(AND('Reported Performance Table'!$E1652="Yes",OR('Reported Performance Table'!$D1652='Master List'!$B$45,'Reported Performance Table'!$D1652='Master List'!$B$46,'Reported Performance Table'!$D1652='Master List'!$B$47,'Reported Performance Table'!$D1652='Master List'!$B$49,'Reported Performance Table'!$D1652='Master List'!$B$51,'Reported Performance Table'!$D1652='Master List'!$B$115,'Reported Performance Table'!$D1652='Master List'!$B$118,'Reported Performance Table'!$D1652='Master List'!$B$142)),"LUNA_Dimming","Dimming_Capability_and_Range"))</f>
        <v/>
      </c>
    </row>
    <row r="1653" spans="1:12" x14ac:dyDescent="0.3">
      <c r="A1653" s="49">
        <v>1660</v>
      </c>
      <c r="B1653" s="50"/>
      <c r="D1653" s="21" t="e">
        <f>VLOOKUP('Reported Performance Table'!C1653,'Master List'!$B$22:$C$41,2,FALSE)</f>
        <v>#N/A</v>
      </c>
      <c r="E1653" t="e">
        <f>VLOOKUP('Reported Performance Table'!D1653,'Master List'!$B$45:$C$143,2,FALSE)</f>
        <v>#N/A</v>
      </c>
      <c r="F1653" t="e">
        <f>VLOOKUP('Reported Performance Table'!C1653,'Master List'!$B$22:$D$42,3,FALSE)</f>
        <v>#N/A</v>
      </c>
      <c r="G1653" s="94" t="e">
        <f>VLOOKUP('Reported Performance Table'!B1653,'Master List'!$B$11:$D$19,3,FALSE)</f>
        <v>#N/A</v>
      </c>
      <c r="H1653" t="e">
        <f t="shared" si="25"/>
        <v>#N/A</v>
      </c>
      <c r="I1653" t="e">
        <f>IF(VLOOKUP('Reported Performance Table'!D1653,'Master List'!$B$45:$D$143,3,FALSE)="","No",VLOOKUP('Reported Performance Table'!D1653,'Master List'!$B$45:$D$143,3,FALSE))</f>
        <v>#N/A</v>
      </c>
      <c r="J1653" s="169" t="str">
        <f>IF('Reported Performance Table'!D1653="","",
  IF('Reported Performance Table'!E1653="Yes",
   IF('Reported Performance Table'!F1653="Premium","Premium_LUNA_CCT","LUNA_CCT"),
   IF('Reported Performance Table'!B1653="Outdoor Luminaires",
    IF(OR('Reported Performance Table'!D1653="Fuel Pump Canopy Luminaires",'Reported Performance Table'!D1653="Sports Lighting"),
     IF('Reported Performance Table'!F1653="Premium","Premium_Sports_and_Fuel_Pump_CCT", "Sports_and_Fuel_Pump_CCT"),
     IF('Reported Performance Table'!F1653="Premium","Premium_Outdoor_CCT","Outdoor_CCT")),
    IF('Reported Performance Table'!F1653="Premium","Premium_CCT","Reported_CCT"))))</f>
        <v/>
      </c>
      <c r="K1653" t="str">
        <f>IF('Reported Performance Table'!D1653="","",IF(J1653="LUNA_CCT",VLOOKUP('Reported Performance Table'!D1653,'Master List'!$B$45:$E$143,4,FALSE),"Reported_BUG"))</f>
        <v/>
      </c>
      <c r="L1653" t="str">
        <f>IF('Reported Performance Table'!D1653="","",IF(AND('Reported Performance Table'!$E1653="Yes",OR('Reported Performance Table'!$D1653='Master List'!$B$45,'Reported Performance Table'!$D1653='Master List'!$B$46,'Reported Performance Table'!$D1653='Master List'!$B$47,'Reported Performance Table'!$D1653='Master List'!$B$49,'Reported Performance Table'!$D1653='Master List'!$B$51,'Reported Performance Table'!$D1653='Master List'!$B$115,'Reported Performance Table'!$D1653='Master List'!$B$118,'Reported Performance Table'!$D1653='Master List'!$B$142)),"LUNA_Dimming","Dimming_Capability_and_Range"))</f>
        <v/>
      </c>
    </row>
    <row r="1654" spans="1:12" x14ac:dyDescent="0.3">
      <c r="A1654" s="49">
        <v>1661</v>
      </c>
      <c r="B1654" s="50"/>
      <c r="D1654" s="21" t="e">
        <f>VLOOKUP('Reported Performance Table'!C1654,'Master List'!$B$22:$C$41,2,FALSE)</f>
        <v>#N/A</v>
      </c>
      <c r="E1654" t="e">
        <f>VLOOKUP('Reported Performance Table'!D1654,'Master List'!$B$45:$C$143,2,FALSE)</f>
        <v>#N/A</v>
      </c>
      <c r="F1654" t="e">
        <f>VLOOKUP('Reported Performance Table'!C1654,'Master List'!$B$22:$D$42,3,FALSE)</f>
        <v>#N/A</v>
      </c>
      <c r="G1654" s="94" t="e">
        <f>VLOOKUP('Reported Performance Table'!B1654,'Master List'!$B$11:$D$19,3,FALSE)</f>
        <v>#N/A</v>
      </c>
      <c r="H1654" t="e">
        <f t="shared" si="25"/>
        <v>#N/A</v>
      </c>
      <c r="I1654" t="e">
        <f>IF(VLOOKUP('Reported Performance Table'!D1654,'Master List'!$B$45:$D$143,3,FALSE)="","No",VLOOKUP('Reported Performance Table'!D1654,'Master List'!$B$45:$D$143,3,FALSE))</f>
        <v>#N/A</v>
      </c>
      <c r="J1654" s="169" t="str">
        <f>IF('Reported Performance Table'!D1654="","",
  IF('Reported Performance Table'!E1654="Yes",
   IF('Reported Performance Table'!F1654="Premium","Premium_LUNA_CCT","LUNA_CCT"),
   IF('Reported Performance Table'!B1654="Outdoor Luminaires",
    IF(OR('Reported Performance Table'!D1654="Fuel Pump Canopy Luminaires",'Reported Performance Table'!D1654="Sports Lighting"),
     IF('Reported Performance Table'!F1654="Premium","Premium_Sports_and_Fuel_Pump_CCT", "Sports_and_Fuel_Pump_CCT"),
     IF('Reported Performance Table'!F1654="Premium","Premium_Outdoor_CCT","Outdoor_CCT")),
    IF('Reported Performance Table'!F1654="Premium","Premium_CCT","Reported_CCT"))))</f>
        <v/>
      </c>
      <c r="K1654" t="str">
        <f>IF('Reported Performance Table'!D1654="","",IF(J1654="LUNA_CCT",VLOOKUP('Reported Performance Table'!D1654,'Master List'!$B$45:$E$143,4,FALSE),"Reported_BUG"))</f>
        <v/>
      </c>
      <c r="L1654" t="str">
        <f>IF('Reported Performance Table'!D1654="","",IF(AND('Reported Performance Table'!$E1654="Yes",OR('Reported Performance Table'!$D1654='Master List'!$B$45,'Reported Performance Table'!$D1654='Master List'!$B$46,'Reported Performance Table'!$D1654='Master List'!$B$47,'Reported Performance Table'!$D1654='Master List'!$B$49,'Reported Performance Table'!$D1654='Master List'!$B$51,'Reported Performance Table'!$D1654='Master List'!$B$115,'Reported Performance Table'!$D1654='Master List'!$B$118,'Reported Performance Table'!$D1654='Master List'!$B$142)),"LUNA_Dimming","Dimming_Capability_and_Range"))</f>
        <v/>
      </c>
    </row>
    <row r="1655" spans="1:12" x14ac:dyDescent="0.3">
      <c r="A1655" s="49">
        <v>1662</v>
      </c>
      <c r="B1655" s="50"/>
      <c r="D1655" s="21" t="e">
        <f>VLOOKUP('Reported Performance Table'!C1655,'Master List'!$B$22:$C$41,2,FALSE)</f>
        <v>#N/A</v>
      </c>
      <c r="E1655" t="e">
        <f>VLOOKUP('Reported Performance Table'!D1655,'Master List'!$B$45:$C$143,2,FALSE)</f>
        <v>#N/A</v>
      </c>
      <c r="F1655" t="e">
        <f>VLOOKUP('Reported Performance Table'!C1655,'Master List'!$B$22:$D$42,3,FALSE)</f>
        <v>#N/A</v>
      </c>
      <c r="G1655" s="94" t="e">
        <f>VLOOKUP('Reported Performance Table'!B1655,'Master List'!$B$11:$D$19,3,FALSE)</f>
        <v>#N/A</v>
      </c>
      <c r="H1655" t="e">
        <f t="shared" si="25"/>
        <v>#N/A</v>
      </c>
      <c r="I1655" t="e">
        <f>IF(VLOOKUP('Reported Performance Table'!D1655,'Master List'!$B$45:$D$143,3,FALSE)="","No",VLOOKUP('Reported Performance Table'!D1655,'Master List'!$B$45:$D$143,3,FALSE))</f>
        <v>#N/A</v>
      </c>
      <c r="J1655" s="169" t="str">
        <f>IF('Reported Performance Table'!D1655="","",
  IF('Reported Performance Table'!E1655="Yes",
   IF('Reported Performance Table'!F1655="Premium","Premium_LUNA_CCT","LUNA_CCT"),
   IF('Reported Performance Table'!B1655="Outdoor Luminaires",
    IF(OR('Reported Performance Table'!D1655="Fuel Pump Canopy Luminaires",'Reported Performance Table'!D1655="Sports Lighting"),
     IF('Reported Performance Table'!F1655="Premium","Premium_Sports_and_Fuel_Pump_CCT", "Sports_and_Fuel_Pump_CCT"),
     IF('Reported Performance Table'!F1655="Premium","Premium_Outdoor_CCT","Outdoor_CCT")),
    IF('Reported Performance Table'!F1655="Premium","Premium_CCT","Reported_CCT"))))</f>
        <v/>
      </c>
      <c r="K1655" t="str">
        <f>IF('Reported Performance Table'!D1655="","",IF(J1655="LUNA_CCT",VLOOKUP('Reported Performance Table'!D1655,'Master List'!$B$45:$E$143,4,FALSE),"Reported_BUG"))</f>
        <v/>
      </c>
      <c r="L1655" t="str">
        <f>IF('Reported Performance Table'!D1655="","",IF(AND('Reported Performance Table'!$E1655="Yes",OR('Reported Performance Table'!$D1655='Master List'!$B$45,'Reported Performance Table'!$D1655='Master List'!$B$46,'Reported Performance Table'!$D1655='Master List'!$B$47,'Reported Performance Table'!$D1655='Master List'!$B$49,'Reported Performance Table'!$D1655='Master List'!$B$51,'Reported Performance Table'!$D1655='Master List'!$B$115,'Reported Performance Table'!$D1655='Master List'!$B$118,'Reported Performance Table'!$D1655='Master List'!$B$142)),"LUNA_Dimming","Dimming_Capability_and_Range"))</f>
        <v/>
      </c>
    </row>
    <row r="1656" spans="1:12" x14ac:dyDescent="0.3">
      <c r="A1656" s="49">
        <v>1663</v>
      </c>
      <c r="B1656" s="50"/>
      <c r="D1656" s="21" t="e">
        <f>VLOOKUP('Reported Performance Table'!C1656,'Master List'!$B$22:$C$41,2,FALSE)</f>
        <v>#N/A</v>
      </c>
      <c r="E1656" t="e">
        <f>VLOOKUP('Reported Performance Table'!D1656,'Master List'!$B$45:$C$143,2,FALSE)</f>
        <v>#N/A</v>
      </c>
      <c r="F1656" t="e">
        <f>VLOOKUP('Reported Performance Table'!C1656,'Master List'!$B$22:$D$42,3,FALSE)</f>
        <v>#N/A</v>
      </c>
      <c r="G1656" s="94" t="e">
        <f>VLOOKUP('Reported Performance Table'!B1656,'Master List'!$B$11:$D$19,3,FALSE)</f>
        <v>#N/A</v>
      </c>
      <c r="H1656" t="e">
        <f t="shared" si="25"/>
        <v>#N/A</v>
      </c>
      <c r="I1656" t="e">
        <f>IF(VLOOKUP('Reported Performance Table'!D1656,'Master List'!$B$45:$D$143,3,FALSE)="","No",VLOOKUP('Reported Performance Table'!D1656,'Master List'!$B$45:$D$143,3,FALSE))</f>
        <v>#N/A</v>
      </c>
      <c r="J1656" s="169" t="str">
        <f>IF('Reported Performance Table'!D1656="","",
  IF('Reported Performance Table'!E1656="Yes",
   IF('Reported Performance Table'!F1656="Premium","Premium_LUNA_CCT","LUNA_CCT"),
   IF('Reported Performance Table'!B1656="Outdoor Luminaires",
    IF(OR('Reported Performance Table'!D1656="Fuel Pump Canopy Luminaires",'Reported Performance Table'!D1656="Sports Lighting"),
     IF('Reported Performance Table'!F1656="Premium","Premium_Sports_and_Fuel_Pump_CCT", "Sports_and_Fuel_Pump_CCT"),
     IF('Reported Performance Table'!F1656="Premium","Premium_Outdoor_CCT","Outdoor_CCT")),
    IF('Reported Performance Table'!F1656="Premium","Premium_CCT","Reported_CCT"))))</f>
        <v/>
      </c>
      <c r="K1656" t="str">
        <f>IF('Reported Performance Table'!D1656="","",IF(J1656="LUNA_CCT",VLOOKUP('Reported Performance Table'!D1656,'Master List'!$B$45:$E$143,4,FALSE),"Reported_BUG"))</f>
        <v/>
      </c>
      <c r="L1656" t="str">
        <f>IF('Reported Performance Table'!D1656="","",IF(AND('Reported Performance Table'!$E1656="Yes",OR('Reported Performance Table'!$D1656='Master List'!$B$45,'Reported Performance Table'!$D1656='Master List'!$B$46,'Reported Performance Table'!$D1656='Master List'!$B$47,'Reported Performance Table'!$D1656='Master List'!$B$49,'Reported Performance Table'!$D1656='Master List'!$B$51,'Reported Performance Table'!$D1656='Master List'!$B$115,'Reported Performance Table'!$D1656='Master List'!$B$118,'Reported Performance Table'!$D1656='Master List'!$B$142)),"LUNA_Dimming","Dimming_Capability_and_Range"))</f>
        <v/>
      </c>
    </row>
    <row r="1657" spans="1:12" x14ac:dyDescent="0.3">
      <c r="A1657" s="49">
        <v>1664</v>
      </c>
      <c r="B1657" s="50"/>
      <c r="D1657" s="21" t="e">
        <f>VLOOKUP('Reported Performance Table'!C1657,'Master List'!$B$22:$C$41,2,FALSE)</f>
        <v>#N/A</v>
      </c>
      <c r="E1657" t="e">
        <f>VLOOKUP('Reported Performance Table'!D1657,'Master List'!$B$45:$C$143,2,FALSE)</f>
        <v>#N/A</v>
      </c>
      <c r="F1657" t="e">
        <f>VLOOKUP('Reported Performance Table'!C1657,'Master List'!$B$22:$D$42,3,FALSE)</f>
        <v>#N/A</v>
      </c>
      <c r="G1657" s="94" t="e">
        <f>VLOOKUP('Reported Performance Table'!B1657,'Master List'!$B$11:$D$19,3,FALSE)</f>
        <v>#N/A</v>
      </c>
      <c r="H1657" t="e">
        <f t="shared" si="25"/>
        <v>#N/A</v>
      </c>
      <c r="I1657" t="e">
        <f>IF(VLOOKUP('Reported Performance Table'!D1657,'Master List'!$B$45:$D$143,3,FALSE)="","No",VLOOKUP('Reported Performance Table'!D1657,'Master List'!$B$45:$D$143,3,FALSE))</f>
        <v>#N/A</v>
      </c>
      <c r="J1657" s="169" t="str">
        <f>IF('Reported Performance Table'!D1657="","",
  IF('Reported Performance Table'!E1657="Yes",
   IF('Reported Performance Table'!F1657="Premium","Premium_LUNA_CCT","LUNA_CCT"),
   IF('Reported Performance Table'!B1657="Outdoor Luminaires",
    IF(OR('Reported Performance Table'!D1657="Fuel Pump Canopy Luminaires",'Reported Performance Table'!D1657="Sports Lighting"),
     IF('Reported Performance Table'!F1657="Premium","Premium_Sports_and_Fuel_Pump_CCT", "Sports_and_Fuel_Pump_CCT"),
     IF('Reported Performance Table'!F1657="Premium","Premium_Outdoor_CCT","Outdoor_CCT")),
    IF('Reported Performance Table'!F1657="Premium","Premium_CCT","Reported_CCT"))))</f>
        <v/>
      </c>
      <c r="K1657" t="str">
        <f>IF('Reported Performance Table'!D1657="","",IF(J1657="LUNA_CCT",VLOOKUP('Reported Performance Table'!D1657,'Master List'!$B$45:$E$143,4,FALSE),"Reported_BUG"))</f>
        <v/>
      </c>
      <c r="L1657" t="str">
        <f>IF('Reported Performance Table'!D1657="","",IF(AND('Reported Performance Table'!$E1657="Yes",OR('Reported Performance Table'!$D1657='Master List'!$B$45,'Reported Performance Table'!$D1657='Master List'!$B$46,'Reported Performance Table'!$D1657='Master List'!$B$47,'Reported Performance Table'!$D1657='Master List'!$B$49,'Reported Performance Table'!$D1657='Master List'!$B$51,'Reported Performance Table'!$D1657='Master List'!$B$115,'Reported Performance Table'!$D1657='Master List'!$B$118,'Reported Performance Table'!$D1657='Master List'!$B$142)),"LUNA_Dimming","Dimming_Capability_and_Range"))</f>
        <v/>
      </c>
    </row>
    <row r="1658" spans="1:12" x14ac:dyDescent="0.3">
      <c r="A1658" s="49">
        <v>1665</v>
      </c>
      <c r="B1658" s="50"/>
      <c r="D1658" s="21" t="e">
        <f>VLOOKUP('Reported Performance Table'!C1658,'Master List'!$B$22:$C$41,2,FALSE)</f>
        <v>#N/A</v>
      </c>
      <c r="E1658" t="e">
        <f>VLOOKUP('Reported Performance Table'!D1658,'Master List'!$B$45:$C$143,2,FALSE)</f>
        <v>#N/A</v>
      </c>
      <c r="F1658" t="e">
        <f>VLOOKUP('Reported Performance Table'!C1658,'Master List'!$B$22:$D$42,3,FALSE)</f>
        <v>#N/A</v>
      </c>
      <c r="G1658" s="94" t="e">
        <f>VLOOKUP('Reported Performance Table'!B1658,'Master List'!$B$11:$D$19,3,FALSE)</f>
        <v>#N/A</v>
      </c>
      <c r="H1658" t="e">
        <f t="shared" si="25"/>
        <v>#N/A</v>
      </c>
      <c r="I1658" t="e">
        <f>IF(VLOOKUP('Reported Performance Table'!D1658,'Master List'!$B$45:$D$143,3,FALSE)="","No",VLOOKUP('Reported Performance Table'!D1658,'Master List'!$B$45:$D$143,3,FALSE))</f>
        <v>#N/A</v>
      </c>
      <c r="J1658" s="169" t="str">
        <f>IF('Reported Performance Table'!D1658="","",
  IF('Reported Performance Table'!E1658="Yes",
   IF('Reported Performance Table'!F1658="Premium","Premium_LUNA_CCT","LUNA_CCT"),
   IF('Reported Performance Table'!B1658="Outdoor Luminaires",
    IF(OR('Reported Performance Table'!D1658="Fuel Pump Canopy Luminaires",'Reported Performance Table'!D1658="Sports Lighting"),
     IF('Reported Performance Table'!F1658="Premium","Premium_Sports_and_Fuel_Pump_CCT", "Sports_and_Fuel_Pump_CCT"),
     IF('Reported Performance Table'!F1658="Premium","Premium_Outdoor_CCT","Outdoor_CCT")),
    IF('Reported Performance Table'!F1658="Premium","Premium_CCT","Reported_CCT"))))</f>
        <v/>
      </c>
      <c r="K1658" t="str">
        <f>IF('Reported Performance Table'!D1658="","",IF(J1658="LUNA_CCT",VLOOKUP('Reported Performance Table'!D1658,'Master List'!$B$45:$E$143,4,FALSE),"Reported_BUG"))</f>
        <v/>
      </c>
      <c r="L1658" t="str">
        <f>IF('Reported Performance Table'!D1658="","",IF(AND('Reported Performance Table'!$E1658="Yes",OR('Reported Performance Table'!$D1658='Master List'!$B$45,'Reported Performance Table'!$D1658='Master List'!$B$46,'Reported Performance Table'!$D1658='Master List'!$B$47,'Reported Performance Table'!$D1658='Master List'!$B$49,'Reported Performance Table'!$D1658='Master List'!$B$51,'Reported Performance Table'!$D1658='Master List'!$B$115,'Reported Performance Table'!$D1658='Master List'!$B$118,'Reported Performance Table'!$D1658='Master List'!$B$142)),"LUNA_Dimming","Dimming_Capability_and_Range"))</f>
        <v/>
      </c>
    </row>
    <row r="1659" spans="1:12" x14ac:dyDescent="0.3">
      <c r="A1659" s="49">
        <v>1666</v>
      </c>
      <c r="B1659" s="50"/>
      <c r="D1659" s="21" t="e">
        <f>VLOOKUP('Reported Performance Table'!C1659,'Master List'!$B$22:$C$41,2,FALSE)</f>
        <v>#N/A</v>
      </c>
      <c r="E1659" t="e">
        <f>VLOOKUP('Reported Performance Table'!D1659,'Master List'!$B$45:$C$143,2,FALSE)</f>
        <v>#N/A</v>
      </c>
      <c r="F1659" t="e">
        <f>VLOOKUP('Reported Performance Table'!C1659,'Master List'!$B$22:$D$42,3,FALSE)</f>
        <v>#N/A</v>
      </c>
      <c r="G1659" s="94" t="e">
        <f>VLOOKUP('Reported Performance Table'!B1659,'Master List'!$B$11:$D$19,3,FALSE)</f>
        <v>#N/A</v>
      </c>
      <c r="H1659" t="e">
        <f t="shared" si="25"/>
        <v>#N/A</v>
      </c>
      <c r="I1659" t="e">
        <f>IF(VLOOKUP('Reported Performance Table'!D1659,'Master List'!$B$45:$D$143,3,FALSE)="","No",VLOOKUP('Reported Performance Table'!D1659,'Master List'!$B$45:$D$143,3,FALSE))</f>
        <v>#N/A</v>
      </c>
      <c r="J1659" s="169" t="str">
        <f>IF('Reported Performance Table'!D1659="","",
  IF('Reported Performance Table'!E1659="Yes",
   IF('Reported Performance Table'!F1659="Premium","Premium_LUNA_CCT","LUNA_CCT"),
   IF('Reported Performance Table'!B1659="Outdoor Luminaires",
    IF(OR('Reported Performance Table'!D1659="Fuel Pump Canopy Luminaires",'Reported Performance Table'!D1659="Sports Lighting"),
     IF('Reported Performance Table'!F1659="Premium","Premium_Sports_and_Fuel_Pump_CCT", "Sports_and_Fuel_Pump_CCT"),
     IF('Reported Performance Table'!F1659="Premium","Premium_Outdoor_CCT","Outdoor_CCT")),
    IF('Reported Performance Table'!F1659="Premium","Premium_CCT","Reported_CCT"))))</f>
        <v/>
      </c>
      <c r="K1659" t="str">
        <f>IF('Reported Performance Table'!D1659="","",IF(J1659="LUNA_CCT",VLOOKUP('Reported Performance Table'!D1659,'Master List'!$B$45:$E$143,4,FALSE),"Reported_BUG"))</f>
        <v/>
      </c>
      <c r="L1659" t="str">
        <f>IF('Reported Performance Table'!D1659="","",IF(AND('Reported Performance Table'!$E1659="Yes",OR('Reported Performance Table'!$D1659='Master List'!$B$45,'Reported Performance Table'!$D1659='Master List'!$B$46,'Reported Performance Table'!$D1659='Master List'!$B$47,'Reported Performance Table'!$D1659='Master List'!$B$49,'Reported Performance Table'!$D1659='Master List'!$B$51,'Reported Performance Table'!$D1659='Master List'!$B$115,'Reported Performance Table'!$D1659='Master List'!$B$118,'Reported Performance Table'!$D1659='Master List'!$B$142)),"LUNA_Dimming","Dimming_Capability_and_Range"))</f>
        <v/>
      </c>
    </row>
    <row r="1660" spans="1:12" x14ac:dyDescent="0.3">
      <c r="A1660" s="49">
        <v>1667</v>
      </c>
      <c r="B1660" s="50"/>
      <c r="D1660" s="21" t="e">
        <f>VLOOKUP('Reported Performance Table'!C1660,'Master List'!$B$22:$C$41,2,FALSE)</f>
        <v>#N/A</v>
      </c>
      <c r="E1660" t="e">
        <f>VLOOKUP('Reported Performance Table'!D1660,'Master List'!$B$45:$C$143,2,FALSE)</f>
        <v>#N/A</v>
      </c>
      <c r="F1660" t="e">
        <f>VLOOKUP('Reported Performance Table'!C1660,'Master List'!$B$22:$D$42,3,FALSE)</f>
        <v>#N/A</v>
      </c>
      <c r="G1660" s="94" t="e">
        <f>VLOOKUP('Reported Performance Table'!B1660,'Master List'!$B$11:$D$19,3,FALSE)</f>
        <v>#N/A</v>
      </c>
      <c r="H1660" t="e">
        <f t="shared" si="25"/>
        <v>#N/A</v>
      </c>
      <c r="I1660" t="e">
        <f>IF(VLOOKUP('Reported Performance Table'!D1660,'Master List'!$B$45:$D$143,3,FALSE)="","No",VLOOKUP('Reported Performance Table'!D1660,'Master List'!$B$45:$D$143,3,FALSE))</f>
        <v>#N/A</v>
      </c>
      <c r="J1660" s="169" t="str">
        <f>IF('Reported Performance Table'!D1660="","",
  IF('Reported Performance Table'!E1660="Yes",
   IF('Reported Performance Table'!F1660="Premium","Premium_LUNA_CCT","LUNA_CCT"),
   IF('Reported Performance Table'!B1660="Outdoor Luminaires",
    IF(OR('Reported Performance Table'!D1660="Fuel Pump Canopy Luminaires",'Reported Performance Table'!D1660="Sports Lighting"),
     IF('Reported Performance Table'!F1660="Premium","Premium_Sports_and_Fuel_Pump_CCT", "Sports_and_Fuel_Pump_CCT"),
     IF('Reported Performance Table'!F1660="Premium","Premium_Outdoor_CCT","Outdoor_CCT")),
    IF('Reported Performance Table'!F1660="Premium","Premium_CCT","Reported_CCT"))))</f>
        <v/>
      </c>
      <c r="K1660" t="str">
        <f>IF('Reported Performance Table'!D1660="","",IF(J1660="LUNA_CCT",VLOOKUP('Reported Performance Table'!D1660,'Master List'!$B$45:$E$143,4,FALSE),"Reported_BUG"))</f>
        <v/>
      </c>
      <c r="L1660" t="str">
        <f>IF('Reported Performance Table'!D1660="","",IF(AND('Reported Performance Table'!$E1660="Yes",OR('Reported Performance Table'!$D1660='Master List'!$B$45,'Reported Performance Table'!$D1660='Master List'!$B$46,'Reported Performance Table'!$D1660='Master List'!$B$47,'Reported Performance Table'!$D1660='Master List'!$B$49,'Reported Performance Table'!$D1660='Master List'!$B$51,'Reported Performance Table'!$D1660='Master List'!$B$115,'Reported Performance Table'!$D1660='Master List'!$B$118,'Reported Performance Table'!$D1660='Master List'!$B$142)),"LUNA_Dimming","Dimming_Capability_and_Range"))</f>
        <v/>
      </c>
    </row>
    <row r="1661" spans="1:12" x14ac:dyDescent="0.3">
      <c r="A1661" s="49">
        <v>1668</v>
      </c>
      <c r="B1661" s="50"/>
      <c r="D1661" s="21" t="e">
        <f>VLOOKUP('Reported Performance Table'!C1661,'Master List'!$B$22:$C$41,2,FALSE)</f>
        <v>#N/A</v>
      </c>
      <c r="E1661" t="e">
        <f>VLOOKUP('Reported Performance Table'!D1661,'Master List'!$B$45:$C$143,2,FALSE)</f>
        <v>#N/A</v>
      </c>
      <c r="F1661" t="e">
        <f>VLOOKUP('Reported Performance Table'!C1661,'Master List'!$B$22:$D$42,3,FALSE)</f>
        <v>#N/A</v>
      </c>
      <c r="G1661" s="94" t="e">
        <f>VLOOKUP('Reported Performance Table'!B1661,'Master List'!$B$11:$D$19,3,FALSE)</f>
        <v>#N/A</v>
      </c>
      <c r="H1661" t="e">
        <f t="shared" si="25"/>
        <v>#N/A</v>
      </c>
      <c r="I1661" t="e">
        <f>IF(VLOOKUP('Reported Performance Table'!D1661,'Master List'!$B$45:$D$143,3,FALSE)="","No",VLOOKUP('Reported Performance Table'!D1661,'Master List'!$B$45:$D$143,3,FALSE))</f>
        <v>#N/A</v>
      </c>
      <c r="J1661" s="169" t="str">
        <f>IF('Reported Performance Table'!D1661="","",
  IF('Reported Performance Table'!E1661="Yes",
   IF('Reported Performance Table'!F1661="Premium","Premium_LUNA_CCT","LUNA_CCT"),
   IF('Reported Performance Table'!B1661="Outdoor Luminaires",
    IF(OR('Reported Performance Table'!D1661="Fuel Pump Canopy Luminaires",'Reported Performance Table'!D1661="Sports Lighting"),
     IF('Reported Performance Table'!F1661="Premium","Premium_Sports_and_Fuel_Pump_CCT", "Sports_and_Fuel_Pump_CCT"),
     IF('Reported Performance Table'!F1661="Premium","Premium_Outdoor_CCT","Outdoor_CCT")),
    IF('Reported Performance Table'!F1661="Premium","Premium_CCT","Reported_CCT"))))</f>
        <v/>
      </c>
      <c r="K1661" t="str">
        <f>IF('Reported Performance Table'!D1661="","",IF(J1661="LUNA_CCT",VLOOKUP('Reported Performance Table'!D1661,'Master List'!$B$45:$E$143,4,FALSE),"Reported_BUG"))</f>
        <v/>
      </c>
      <c r="L1661" t="str">
        <f>IF('Reported Performance Table'!D1661="","",IF(AND('Reported Performance Table'!$E1661="Yes",OR('Reported Performance Table'!$D1661='Master List'!$B$45,'Reported Performance Table'!$D1661='Master List'!$B$46,'Reported Performance Table'!$D1661='Master List'!$B$47,'Reported Performance Table'!$D1661='Master List'!$B$49,'Reported Performance Table'!$D1661='Master List'!$B$51,'Reported Performance Table'!$D1661='Master List'!$B$115,'Reported Performance Table'!$D1661='Master List'!$B$118,'Reported Performance Table'!$D1661='Master List'!$B$142)),"LUNA_Dimming","Dimming_Capability_and_Range"))</f>
        <v/>
      </c>
    </row>
    <row r="1662" spans="1:12" x14ac:dyDescent="0.3">
      <c r="A1662" s="49">
        <v>1669</v>
      </c>
      <c r="B1662" s="50"/>
      <c r="D1662" s="21" t="e">
        <f>VLOOKUP('Reported Performance Table'!C1662,'Master List'!$B$22:$C$41,2,FALSE)</f>
        <v>#N/A</v>
      </c>
      <c r="E1662" t="e">
        <f>VLOOKUP('Reported Performance Table'!D1662,'Master List'!$B$45:$C$143,2,FALSE)</f>
        <v>#N/A</v>
      </c>
      <c r="F1662" t="e">
        <f>VLOOKUP('Reported Performance Table'!C1662,'Master List'!$B$22:$D$42,3,FALSE)</f>
        <v>#N/A</v>
      </c>
      <c r="G1662" s="94" t="e">
        <f>VLOOKUP('Reported Performance Table'!B1662,'Master List'!$B$11:$D$19,3,FALSE)</f>
        <v>#N/A</v>
      </c>
      <c r="H1662" t="e">
        <f t="shared" si="25"/>
        <v>#N/A</v>
      </c>
      <c r="I1662" t="e">
        <f>IF(VLOOKUP('Reported Performance Table'!D1662,'Master List'!$B$45:$D$143,3,FALSE)="","No",VLOOKUP('Reported Performance Table'!D1662,'Master List'!$B$45:$D$143,3,FALSE))</f>
        <v>#N/A</v>
      </c>
      <c r="J1662" s="169" t="str">
        <f>IF('Reported Performance Table'!D1662="","",
  IF('Reported Performance Table'!E1662="Yes",
   IF('Reported Performance Table'!F1662="Premium","Premium_LUNA_CCT","LUNA_CCT"),
   IF('Reported Performance Table'!B1662="Outdoor Luminaires",
    IF(OR('Reported Performance Table'!D1662="Fuel Pump Canopy Luminaires",'Reported Performance Table'!D1662="Sports Lighting"),
     IF('Reported Performance Table'!F1662="Premium","Premium_Sports_and_Fuel_Pump_CCT", "Sports_and_Fuel_Pump_CCT"),
     IF('Reported Performance Table'!F1662="Premium","Premium_Outdoor_CCT","Outdoor_CCT")),
    IF('Reported Performance Table'!F1662="Premium","Premium_CCT","Reported_CCT"))))</f>
        <v/>
      </c>
      <c r="K1662" t="str">
        <f>IF('Reported Performance Table'!D1662="","",IF(J1662="LUNA_CCT",VLOOKUP('Reported Performance Table'!D1662,'Master List'!$B$45:$E$143,4,FALSE),"Reported_BUG"))</f>
        <v/>
      </c>
      <c r="L1662" t="str">
        <f>IF('Reported Performance Table'!D1662="","",IF(AND('Reported Performance Table'!$E1662="Yes",OR('Reported Performance Table'!$D1662='Master List'!$B$45,'Reported Performance Table'!$D1662='Master List'!$B$46,'Reported Performance Table'!$D1662='Master List'!$B$47,'Reported Performance Table'!$D1662='Master List'!$B$49,'Reported Performance Table'!$D1662='Master List'!$B$51,'Reported Performance Table'!$D1662='Master List'!$B$115,'Reported Performance Table'!$D1662='Master List'!$B$118,'Reported Performance Table'!$D1662='Master List'!$B$142)),"LUNA_Dimming","Dimming_Capability_and_Range"))</f>
        <v/>
      </c>
    </row>
    <row r="1663" spans="1:12" x14ac:dyDescent="0.3">
      <c r="A1663" s="49">
        <v>1670</v>
      </c>
      <c r="B1663" s="50"/>
      <c r="D1663" s="21" t="e">
        <f>VLOOKUP('Reported Performance Table'!C1663,'Master List'!$B$22:$C$41,2,FALSE)</f>
        <v>#N/A</v>
      </c>
      <c r="E1663" t="e">
        <f>VLOOKUP('Reported Performance Table'!D1663,'Master List'!$B$45:$C$143,2,FALSE)</f>
        <v>#N/A</v>
      </c>
      <c r="F1663" t="e">
        <f>VLOOKUP('Reported Performance Table'!C1663,'Master List'!$B$22:$D$42,3,FALSE)</f>
        <v>#N/A</v>
      </c>
      <c r="G1663" s="94" t="e">
        <f>VLOOKUP('Reported Performance Table'!B1663,'Master List'!$B$11:$D$19,3,FALSE)</f>
        <v>#N/A</v>
      </c>
      <c r="H1663" t="e">
        <f t="shared" si="25"/>
        <v>#N/A</v>
      </c>
      <c r="I1663" t="e">
        <f>IF(VLOOKUP('Reported Performance Table'!D1663,'Master List'!$B$45:$D$143,3,FALSE)="","No",VLOOKUP('Reported Performance Table'!D1663,'Master List'!$B$45:$D$143,3,FALSE))</f>
        <v>#N/A</v>
      </c>
      <c r="J1663" s="169" t="str">
        <f>IF('Reported Performance Table'!D1663="","",
  IF('Reported Performance Table'!E1663="Yes",
   IF('Reported Performance Table'!F1663="Premium","Premium_LUNA_CCT","LUNA_CCT"),
   IF('Reported Performance Table'!B1663="Outdoor Luminaires",
    IF(OR('Reported Performance Table'!D1663="Fuel Pump Canopy Luminaires",'Reported Performance Table'!D1663="Sports Lighting"),
     IF('Reported Performance Table'!F1663="Premium","Premium_Sports_and_Fuel_Pump_CCT", "Sports_and_Fuel_Pump_CCT"),
     IF('Reported Performance Table'!F1663="Premium","Premium_Outdoor_CCT","Outdoor_CCT")),
    IF('Reported Performance Table'!F1663="Premium","Premium_CCT","Reported_CCT"))))</f>
        <v/>
      </c>
      <c r="K1663" t="str">
        <f>IF('Reported Performance Table'!D1663="","",IF(J1663="LUNA_CCT",VLOOKUP('Reported Performance Table'!D1663,'Master List'!$B$45:$E$143,4,FALSE),"Reported_BUG"))</f>
        <v/>
      </c>
      <c r="L1663" t="str">
        <f>IF('Reported Performance Table'!D1663="","",IF(AND('Reported Performance Table'!$E1663="Yes",OR('Reported Performance Table'!$D1663='Master List'!$B$45,'Reported Performance Table'!$D1663='Master List'!$B$46,'Reported Performance Table'!$D1663='Master List'!$B$47,'Reported Performance Table'!$D1663='Master List'!$B$49,'Reported Performance Table'!$D1663='Master List'!$B$51,'Reported Performance Table'!$D1663='Master List'!$B$115,'Reported Performance Table'!$D1663='Master List'!$B$118,'Reported Performance Table'!$D1663='Master List'!$B$142)),"LUNA_Dimming","Dimming_Capability_and_Range"))</f>
        <v/>
      </c>
    </row>
    <row r="1664" spans="1:12" x14ac:dyDescent="0.3">
      <c r="A1664" s="49">
        <v>1671</v>
      </c>
      <c r="B1664" s="50"/>
      <c r="D1664" s="21" t="e">
        <f>VLOOKUP('Reported Performance Table'!C1664,'Master List'!$B$22:$C$41,2,FALSE)</f>
        <v>#N/A</v>
      </c>
      <c r="E1664" t="e">
        <f>VLOOKUP('Reported Performance Table'!D1664,'Master List'!$B$45:$C$143,2,FALSE)</f>
        <v>#N/A</v>
      </c>
      <c r="F1664" t="e">
        <f>VLOOKUP('Reported Performance Table'!C1664,'Master List'!$B$22:$D$42,3,FALSE)</f>
        <v>#N/A</v>
      </c>
      <c r="G1664" s="94" t="e">
        <f>VLOOKUP('Reported Performance Table'!B1664,'Master List'!$B$11:$D$19,3,FALSE)</f>
        <v>#N/A</v>
      </c>
      <c r="H1664" t="e">
        <f t="shared" si="25"/>
        <v>#N/A</v>
      </c>
      <c r="I1664" t="e">
        <f>IF(VLOOKUP('Reported Performance Table'!D1664,'Master List'!$B$45:$D$143,3,FALSE)="","No",VLOOKUP('Reported Performance Table'!D1664,'Master List'!$B$45:$D$143,3,FALSE))</f>
        <v>#N/A</v>
      </c>
      <c r="J1664" s="169" t="str">
        <f>IF('Reported Performance Table'!D1664="","",
  IF('Reported Performance Table'!E1664="Yes",
   IF('Reported Performance Table'!F1664="Premium","Premium_LUNA_CCT","LUNA_CCT"),
   IF('Reported Performance Table'!B1664="Outdoor Luminaires",
    IF(OR('Reported Performance Table'!D1664="Fuel Pump Canopy Luminaires",'Reported Performance Table'!D1664="Sports Lighting"),
     IF('Reported Performance Table'!F1664="Premium","Premium_Sports_and_Fuel_Pump_CCT", "Sports_and_Fuel_Pump_CCT"),
     IF('Reported Performance Table'!F1664="Premium","Premium_Outdoor_CCT","Outdoor_CCT")),
    IF('Reported Performance Table'!F1664="Premium","Premium_CCT","Reported_CCT"))))</f>
        <v/>
      </c>
      <c r="K1664" t="str">
        <f>IF('Reported Performance Table'!D1664="","",IF(J1664="LUNA_CCT",VLOOKUP('Reported Performance Table'!D1664,'Master List'!$B$45:$E$143,4,FALSE),"Reported_BUG"))</f>
        <v/>
      </c>
      <c r="L1664" t="str">
        <f>IF('Reported Performance Table'!D1664="","",IF(AND('Reported Performance Table'!$E1664="Yes",OR('Reported Performance Table'!$D1664='Master List'!$B$45,'Reported Performance Table'!$D1664='Master List'!$B$46,'Reported Performance Table'!$D1664='Master List'!$B$47,'Reported Performance Table'!$D1664='Master List'!$B$49,'Reported Performance Table'!$D1664='Master List'!$B$51,'Reported Performance Table'!$D1664='Master List'!$B$115,'Reported Performance Table'!$D1664='Master List'!$B$118,'Reported Performance Table'!$D1664='Master List'!$B$142)),"LUNA_Dimming","Dimming_Capability_and_Range"))</f>
        <v/>
      </c>
    </row>
    <row r="1665" spans="1:12" x14ac:dyDescent="0.3">
      <c r="A1665" s="49">
        <v>1672</v>
      </c>
      <c r="B1665" s="50"/>
      <c r="D1665" s="21" t="e">
        <f>VLOOKUP('Reported Performance Table'!C1665,'Master List'!$B$22:$C$41,2,FALSE)</f>
        <v>#N/A</v>
      </c>
      <c r="E1665" t="e">
        <f>VLOOKUP('Reported Performance Table'!D1665,'Master List'!$B$45:$C$143,2,FALSE)</f>
        <v>#N/A</v>
      </c>
      <c r="F1665" t="e">
        <f>VLOOKUP('Reported Performance Table'!C1665,'Master List'!$B$22:$D$42,3,FALSE)</f>
        <v>#N/A</v>
      </c>
      <c r="G1665" s="94" t="e">
        <f>VLOOKUP('Reported Performance Table'!B1665,'Master List'!$B$11:$D$19,3,FALSE)</f>
        <v>#N/A</v>
      </c>
      <c r="H1665" t="e">
        <f t="shared" si="25"/>
        <v>#N/A</v>
      </c>
      <c r="I1665" t="e">
        <f>IF(VLOOKUP('Reported Performance Table'!D1665,'Master List'!$B$45:$D$143,3,FALSE)="","No",VLOOKUP('Reported Performance Table'!D1665,'Master List'!$B$45:$D$143,3,FALSE))</f>
        <v>#N/A</v>
      </c>
      <c r="J1665" s="169" t="str">
        <f>IF('Reported Performance Table'!D1665="","",
  IF('Reported Performance Table'!E1665="Yes",
   IF('Reported Performance Table'!F1665="Premium","Premium_LUNA_CCT","LUNA_CCT"),
   IF('Reported Performance Table'!B1665="Outdoor Luminaires",
    IF(OR('Reported Performance Table'!D1665="Fuel Pump Canopy Luminaires",'Reported Performance Table'!D1665="Sports Lighting"),
     IF('Reported Performance Table'!F1665="Premium","Premium_Sports_and_Fuel_Pump_CCT", "Sports_and_Fuel_Pump_CCT"),
     IF('Reported Performance Table'!F1665="Premium","Premium_Outdoor_CCT","Outdoor_CCT")),
    IF('Reported Performance Table'!F1665="Premium","Premium_CCT","Reported_CCT"))))</f>
        <v/>
      </c>
      <c r="K1665" t="str">
        <f>IF('Reported Performance Table'!D1665="","",IF(J1665="LUNA_CCT",VLOOKUP('Reported Performance Table'!D1665,'Master List'!$B$45:$E$143,4,FALSE),"Reported_BUG"))</f>
        <v/>
      </c>
      <c r="L1665" t="str">
        <f>IF('Reported Performance Table'!D1665="","",IF(AND('Reported Performance Table'!$E1665="Yes",OR('Reported Performance Table'!$D1665='Master List'!$B$45,'Reported Performance Table'!$D1665='Master List'!$B$46,'Reported Performance Table'!$D1665='Master List'!$B$47,'Reported Performance Table'!$D1665='Master List'!$B$49,'Reported Performance Table'!$D1665='Master List'!$B$51,'Reported Performance Table'!$D1665='Master List'!$B$115,'Reported Performance Table'!$D1665='Master List'!$B$118,'Reported Performance Table'!$D1665='Master List'!$B$142)),"LUNA_Dimming","Dimming_Capability_and_Range"))</f>
        <v/>
      </c>
    </row>
    <row r="1666" spans="1:12" x14ac:dyDescent="0.3">
      <c r="A1666" s="49">
        <v>1673</v>
      </c>
      <c r="B1666" s="50"/>
      <c r="D1666" s="21" t="e">
        <f>VLOOKUP('Reported Performance Table'!C1666,'Master List'!$B$22:$C$41,2,FALSE)</f>
        <v>#N/A</v>
      </c>
      <c r="E1666" t="e">
        <f>VLOOKUP('Reported Performance Table'!D1666,'Master List'!$B$45:$C$143,2,FALSE)</f>
        <v>#N/A</v>
      </c>
      <c r="F1666" t="e">
        <f>VLOOKUP('Reported Performance Table'!C1666,'Master List'!$B$22:$D$42,3,FALSE)</f>
        <v>#N/A</v>
      </c>
      <c r="G1666" s="94" t="e">
        <f>VLOOKUP('Reported Performance Table'!B1666,'Master List'!$B$11:$D$19,3,FALSE)</f>
        <v>#N/A</v>
      </c>
      <c r="H1666" t="e">
        <f t="shared" si="25"/>
        <v>#N/A</v>
      </c>
      <c r="I1666" t="e">
        <f>IF(VLOOKUP('Reported Performance Table'!D1666,'Master List'!$B$45:$D$143,3,FALSE)="","No",VLOOKUP('Reported Performance Table'!D1666,'Master List'!$B$45:$D$143,3,FALSE))</f>
        <v>#N/A</v>
      </c>
      <c r="J1666" s="169" t="str">
        <f>IF('Reported Performance Table'!D1666="","",
  IF('Reported Performance Table'!E1666="Yes",
   IF('Reported Performance Table'!F1666="Premium","Premium_LUNA_CCT","LUNA_CCT"),
   IF('Reported Performance Table'!B1666="Outdoor Luminaires",
    IF(OR('Reported Performance Table'!D1666="Fuel Pump Canopy Luminaires",'Reported Performance Table'!D1666="Sports Lighting"),
     IF('Reported Performance Table'!F1666="Premium","Premium_Sports_and_Fuel_Pump_CCT", "Sports_and_Fuel_Pump_CCT"),
     IF('Reported Performance Table'!F1666="Premium","Premium_Outdoor_CCT","Outdoor_CCT")),
    IF('Reported Performance Table'!F1666="Premium","Premium_CCT","Reported_CCT"))))</f>
        <v/>
      </c>
      <c r="K1666" t="str">
        <f>IF('Reported Performance Table'!D1666="","",IF(J1666="LUNA_CCT",VLOOKUP('Reported Performance Table'!D1666,'Master List'!$B$45:$E$143,4,FALSE),"Reported_BUG"))</f>
        <v/>
      </c>
      <c r="L1666" t="str">
        <f>IF('Reported Performance Table'!D1666="","",IF(AND('Reported Performance Table'!$E1666="Yes",OR('Reported Performance Table'!$D1666='Master List'!$B$45,'Reported Performance Table'!$D1666='Master List'!$B$46,'Reported Performance Table'!$D1666='Master List'!$B$47,'Reported Performance Table'!$D1666='Master List'!$B$49,'Reported Performance Table'!$D1666='Master List'!$B$51,'Reported Performance Table'!$D1666='Master List'!$B$115,'Reported Performance Table'!$D1666='Master List'!$B$118,'Reported Performance Table'!$D1666='Master List'!$B$142)),"LUNA_Dimming","Dimming_Capability_and_Range"))</f>
        <v/>
      </c>
    </row>
    <row r="1667" spans="1:12" x14ac:dyDescent="0.3">
      <c r="A1667" s="49">
        <v>1674</v>
      </c>
      <c r="B1667" s="50"/>
      <c r="D1667" s="21" t="e">
        <f>VLOOKUP('Reported Performance Table'!C1667,'Master List'!$B$22:$C$41,2,FALSE)</f>
        <v>#N/A</v>
      </c>
      <c r="E1667" t="e">
        <f>VLOOKUP('Reported Performance Table'!D1667,'Master List'!$B$45:$C$143,2,FALSE)</f>
        <v>#N/A</v>
      </c>
      <c r="F1667" t="e">
        <f>VLOOKUP('Reported Performance Table'!C1667,'Master List'!$B$22:$D$42,3,FALSE)</f>
        <v>#N/A</v>
      </c>
      <c r="G1667" s="94" t="e">
        <f>VLOOKUP('Reported Performance Table'!B1667,'Master List'!$B$11:$D$19,3,FALSE)</f>
        <v>#N/A</v>
      </c>
      <c r="H1667" t="e">
        <f t="shared" si="25"/>
        <v>#N/A</v>
      </c>
      <c r="I1667" t="e">
        <f>IF(VLOOKUP('Reported Performance Table'!D1667,'Master List'!$B$45:$D$143,3,FALSE)="","No",VLOOKUP('Reported Performance Table'!D1667,'Master List'!$B$45:$D$143,3,FALSE))</f>
        <v>#N/A</v>
      </c>
      <c r="J1667" s="169" t="str">
        <f>IF('Reported Performance Table'!D1667="","",
  IF('Reported Performance Table'!E1667="Yes",
   IF('Reported Performance Table'!F1667="Premium","Premium_LUNA_CCT","LUNA_CCT"),
   IF('Reported Performance Table'!B1667="Outdoor Luminaires",
    IF(OR('Reported Performance Table'!D1667="Fuel Pump Canopy Luminaires",'Reported Performance Table'!D1667="Sports Lighting"),
     IF('Reported Performance Table'!F1667="Premium","Premium_Sports_and_Fuel_Pump_CCT", "Sports_and_Fuel_Pump_CCT"),
     IF('Reported Performance Table'!F1667="Premium","Premium_Outdoor_CCT","Outdoor_CCT")),
    IF('Reported Performance Table'!F1667="Premium","Premium_CCT","Reported_CCT"))))</f>
        <v/>
      </c>
      <c r="K1667" t="str">
        <f>IF('Reported Performance Table'!D1667="","",IF(J1667="LUNA_CCT",VLOOKUP('Reported Performance Table'!D1667,'Master List'!$B$45:$E$143,4,FALSE),"Reported_BUG"))</f>
        <v/>
      </c>
      <c r="L1667" t="str">
        <f>IF('Reported Performance Table'!D1667="","",IF(AND('Reported Performance Table'!$E1667="Yes",OR('Reported Performance Table'!$D1667='Master List'!$B$45,'Reported Performance Table'!$D1667='Master List'!$B$46,'Reported Performance Table'!$D1667='Master List'!$B$47,'Reported Performance Table'!$D1667='Master List'!$B$49,'Reported Performance Table'!$D1667='Master List'!$B$51,'Reported Performance Table'!$D1667='Master List'!$B$115,'Reported Performance Table'!$D1667='Master List'!$B$118,'Reported Performance Table'!$D1667='Master List'!$B$142)),"LUNA_Dimming","Dimming_Capability_and_Range"))</f>
        <v/>
      </c>
    </row>
    <row r="1668" spans="1:12" x14ac:dyDescent="0.3">
      <c r="A1668" s="49">
        <v>1675</v>
      </c>
      <c r="B1668" s="50"/>
      <c r="D1668" s="21" t="e">
        <f>VLOOKUP('Reported Performance Table'!C1668,'Master List'!$B$22:$C$41,2,FALSE)</f>
        <v>#N/A</v>
      </c>
      <c r="E1668" t="e">
        <f>VLOOKUP('Reported Performance Table'!D1668,'Master List'!$B$45:$C$143,2,FALSE)</f>
        <v>#N/A</v>
      </c>
      <c r="F1668" t="e">
        <f>VLOOKUP('Reported Performance Table'!C1668,'Master List'!$B$22:$D$42,3,FALSE)</f>
        <v>#N/A</v>
      </c>
      <c r="G1668" s="94" t="e">
        <f>VLOOKUP('Reported Performance Table'!B1668,'Master List'!$B$11:$D$19,3,FALSE)</f>
        <v>#N/A</v>
      </c>
      <c r="H1668" t="e">
        <f t="shared" si="25"/>
        <v>#N/A</v>
      </c>
      <c r="I1668" t="e">
        <f>IF(VLOOKUP('Reported Performance Table'!D1668,'Master List'!$B$45:$D$143,3,FALSE)="","No",VLOOKUP('Reported Performance Table'!D1668,'Master List'!$B$45:$D$143,3,FALSE))</f>
        <v>#N/A</v>
      </c>
      <c r="J1668" s="169" t="str">
        <f>IF('Reported Performance Table'!D1668="","",
  IF('Reported Performance Table'!E1668="Yes",
   IF('Reported Performance Table'!F1668="Premium","Premium_LUNA_CCT","LUNA_CCT"),
   IF('Reported Performance Table'!B1668="Outdoor Luminaires",
    IF(OR('Reported Performance Table'!D1668="Fuel Pump Canopy Luminaires",'Reported Performance Table'!D1668="Sports Lighting"),
     IF('Reported Performance Table'!F1668="Premium","Premium_Sports_and_Fuel_Pump_CCT", "Sports_and_Fuel_Pump_CCT"),
     IF('Reported Performance Table'!F1668="Premium","Premium_Outdoor_CCT","Outdoor_CCT")),
    IF('Reported Performance Table'!F1668="Premium","Premium_CCT","Reported_CCT"))))</f>
        <v/>
      </c>
      <c r="K1668" t="str">
        <f>IF('Reported Performance Table'!D1668="","",IF(J1668="LUNA_CCT",VLOOKUP('Reported Performance Table'!D1668,'Master List'!$B$45:$E$143,4,FALSE),"Reported_BUG"))</f>
        <v/>
      </c>
      <c r="L1668" t="str">
        <f>IF('Reported Performance Table'!D1668="","",IF(AND('Reported Performance Table'!$E1668="Yes",OR('Reported Performance Table'!$D1668='Master List'!$B$45,'Reported Performance Table'!$D1668='Master List'!$B$46,'Reported Performance Table'!$D1668='Master List'!$B$47,'Reported Performance Table'!$D1668='Master List'!$B$49,'Reported Performance Table'!$D1668='Master List'!$B$51,'Reported Performance Table'!$D1668='Master List'!$B$115,'Reported Performance Table'!$D1668='Master List'!$B$118,'Reported Performance Table'!$D1668='Master List'!$B$142)),"LUNA_Dimming","Dimming_Capability_and_Range"))</f>
        <v/>
      </c>
    </row>
    <row r="1669" spans="1:12" x14ac:dyDescent="0.3">
      <c r="A1669" s="49">
        <v>1676</v>
      </c>
      <c r="B1669" s="50"/>
      <c r="D1669" s="21" t="e">
        <f>VLOOKUP('Reported Performance Table'!C1669,'Master List'!$B$22:$C$41,2,FALSE)</f>
        <v>#N/A</v>
      </c>
      <c r="E1669" t="e">
        <f>VLOOKUP('Reported Performance Table'!D1669,'Master List'!$B$45:$C$143,2,FALSE)</f>
        <v>#N/A</v>
      </c>
      <c r="F1669" t="e">
        <f>VLOOKUP('Reported Performance Table'!C1669,'Master List'!$B$22:$D$42,3,FALSE)</f>
        <v>#N/A</v>
      </c>
      <c r="G1669" s="94" t="e">
        <f>VLOOKUP('Reported Performance Table'!B1669,'Master List'!$B$11:$D$19,3,FALSE)</f>
        <v>#N/A</v>
      </c>
      <c r="H1669" t="e">
        <f t="shared" si="25"/>
        <v>#N/A</v>
      </c>
      <c r="I1669" t="e">
        <f>IF(VLOOKUP('Reported Performance Table'!D1669,'Master List'!$B$45:$D$143,3,FALSE)="","No",VLOOKUP('Reported Performance Table'!D1669,'Master List'!$B$45:$D$143,3,FALSE))</f>
        <v>#N/A</v>
      </c>
      <c r="J1669" s="169" t="str">
        <f>IF('Reported Performance Table'!D1669="","",
  IF('Reported Performance Table'!E1669="Yes",
   IF('Reported Performance Table'!F1669="Premium","Premium_LUNA_CCT","LUNA_CCT"),
   IF('Reported Performance Table'!B1669="Outdoor Luminaires",
    IF(OR('Reported Performance Table'!D1669="Fuel Pump Canopy Luminaires",'Reported Performance Table'!D1669="Sports Lighting"),
     IF('Reported Performance Table'!F1669="Premium","Premium_Sports_and_Fuel_Pump_CCT", "Sports_and_Fuel_Pump_CCT"),
     IF('Reported Performance Table'!F1669="Premium","Premium_Outdoor_CCT","Outdoor_CCT")),
    IF('Reported Performance Table'!F1669="Premium","Premium_CCT","Reported_CCT"))))</f>
        <v/>
      </c>
      <c r="K1669" t="str">
        <f>IF('Reported Performance Table'!D1669="","",IF(J1669="LUNA_CCT",VLOOKUP('Reported Performance Table'!D1669,'Master List'!$B$45:$E$143,4,FALSE),"Reported_BUG"))</f>
        <v/>
      </c>
      <c r="L1669" t="str">
        <f>IF('Reported Performance Table'!D1669="","",IF(AND('Reported Performance Table'!$E1669="Yes",OR('Reported Performance Table'!$D1669='Master List'!$B$45,'Reported Performance Table'!$D1669='Master List'!$B$46,'Reported Performance Table'!$D1669='Master List'!$B$47,'Reported Performance Table'!$D1669='Master List'!$B$49,'Reported Performance Table'!$D1669='Master List'!$B$51,'Reported Performance Table'!$D1669='Master List'!$B$115,'Reported Performance Table'!$D1669='Master List'!$B$118,'Reported Performance Table'!$D1669='Master List'!$B$142)),"LUNA_Dimming","Dimming_Capability_and_Range"))</f>
        <v/>
      </c>
    </row>
    <row r="1670" spans="1:12" x14ac:dyDescent="0.3">
      <c r="A1670" s="49">
        <v>1677</v>
      </c>
      <c r="B1670" s="50"/>
      <c r="D1670" s="21" t="e">
        <f>VLOOKUP('Reported Performance Table'!C1670,'Master List'!$B$22:$C$41,2,FALSE)</f>
        <v>#N/A</v>
      </c>
      <c r="E1670" t="e">
        <f>VLOOKUP('Reported Performance Table'!D1670,'Master List'!$B$45:$C$143,2,FALSE)</f>
        <v>#N/A</v>
      </c>
      <c r="F1670" t="e">
        <f>VLOOKUP('Reported Performance Table'!C1670,'Master List'!$B$22:$D$42,3,FALSE)</f>
        <v>#N/A</v>
      </c>
      <c r="G1670" s="94" t="e">
        <f>VLOOKUP('Reported Performance Table'!B1670,'Master List'!$B$11:$D$19,3,FALSE)</f>
        <v>#N/A</v>
      </c>
      <c r="H1670" t="e">
        <f t="shared" si="25"/>
        <v>#N/A</v>
      </c>
      <c r="I1670" t="e">
        <f>IF(VLOOKUP('Reported Performance Table'!D1670,'Master List'!$B$45:$D$143,3,FALSE)="","No",VLOOKUP('Reported Performance Table'!D1670,'Master List'!$B$45:$D$143,3,FALSE))</f>
        <v>#N/A</v>
      </c>
      <c r="J1670" s="169" t="str">
        <f>IF('Reported Performance Table'!D1670="","",
  IF('Reported Performance Table'!E1670="Yes",
   IF('Reported Performance Table'!F1670="Premium","Premium_LUNA_CCT","LUNA_CCT"),
   IF('Reported Performance Table'!B1670="Outdoor Luminaires",
    IF(OR('Reported Performance Table'!D1670="Fuel Pump Canopy Luminaires",'Reported Performance Table'!D1670="Sports Lighting"),
     IF('Reported Performance Table'!F1670="Premium","Premium_Sports_and_Fuel_Pump_CCT", "Sports_and_Fuel_Pump_CCT"),
     IF('Reported Performance Table'!F1670="Premium","Premium_Outdoor_CCT","Outdoor_CCT")),
    IF('Reported Performance Table'!F1670="Premium","Premium_CCT","Reported_CCT"))))</f>
        <v/>
      </c>
      <c r="K1670" t="str">
        <f>IF('Reported Performance Table'!D1670="","",IF(J1670="LUNA_CCT",VLOOKUP('Reported Performance Table'!D1670,'Master List'!$B$45:$E$143,4,FALSE),"Reported_BUG"))</f>
        <v/>
      </c>
      <c r="L1670" t="str">
        <f>IF('Reported Performance Table'!D1670="","",IF(AND('Reported Performance Table'!$E1670="Yes",OR('Reported Performance Table'!$D1670='Master List'!$B$45,'Reported Performance Table'!$D1670='Master List'!$B$46,'Reported Performance Table'!$D1670='Master List'!$B$47,'Reported Performance Table'!$D1670='Master List'!$B$49,'Reported Performance Table'!$D1670='Master List'!$B$51,'Reported Performance Table'!$D1670='Master List'!$B$115,'Reported Performance Table'!$D1670='Master List'!$B$118,'Reported Performance Table'!$D1670='Master List'!$B$142)),"LUNA_Dimming","Dimming_Capability_and_Range"))</f>
        <v/>
      </c>
    </row>
    <row r="1671" spans="1:12" x14ac:dyDescent="0.3">
      <c r="A1671" s="49">
        <v>1678</v>
      </c>
      <c r="B1671" s="50"/>
      <c r="D1671" s="21" t="e">
        <f>VLOOKUP('Reported Performance Table'!C1671,'Master List'!$B$22:$C$41,2,FALSE)</f>
        <v>#N/A</v>
      </c>
      <c r="E1671" t="e">
        <f>VLOOKUP('Reported Performance Table'!D1671,'Master List'!$B$45:$C$143,2,FALSE)</f>
        <v>#N/A</v>
      </c>
      <c r="F1671" t="e">
        <f>VLOOKUP('Reported Performance Table'!C1671,'Master List'!$B$22:$D$42,3,FALSE)</f>
        <v>#N/A</v>
      </c>
      <c r="G1671" s="94" t="e">
        <f>VLOOKUP('Reported Performance Table'!B1671,'Master List'!$B$11:$D$19,3,FALSE)</f>
        <v>#N/A</v>
      </c>
      <c r="H1671" t="e">
        <f t="shared" si="25"/>
        <v>#N/A</v>
      </c>
      <c r="I1671" t="e">
        <f>IF(VLOOKUP('Reported Performance Table'!D1671,'Master List'!$B$45:$D$143,3,FALSE)="","No",VLOOKUP('Reported Performance Table'!D1671,'Master List'!$B$45:$D$143,3,FALSE))</f>
        <v>#N/A</v>
      </c>
      <c r="J1671" s="169" t="str">
        <f>IF('Reported Performance Table'!D1671="","",
  IF('Reported Performance Table'!E1671="Yes",
   IF('Reported Performance Table'!F1671="Premium","Premium_LUNA_CCT","LUNA_CCT"),
   IF('Reported Performance Table'!B1671="Outdoor Luminaires",
    IF(OR('Reported Performance Table'!D1671="Fuel Pump Canopy Luminaires",'Reported Performance Table'!D1671="Sports Lighting"),
     IF('Reported Performance Table'!F1671="Premium","Premium_Sports_and_Fuel_Pump_CCT", "Sports_and_Fuel_Pump_CCT"),
     IF('Reported Performance Table'!F1671="Premium","Premium_Outdoor_CCT","Outdoor_CCT")),
    IF('Reported Performance Table'!F1671="Premium","Premium_CCT","Reported_CCT"))))</f>
        <v/>
      </c>
      <c r="K1671" t="str">
        <f>IF('Reported Performance Table'!D1671="","",IF(J1671="LUNA_CCT",VLOOKUP('Reported Performance Table'!D1671,'Master List'!$B$45:$E$143,4,FALSE),"Reported_BUG"))</f>
        <v/>
      </c>
      <c r="L1671" t="str">
        <f>IF('Reported Performance Table'!D1671="","",IF(AND('Reported Performance Table'!$E1671="Yes",OR('Reported Performance Table'!$D1671='Master List'!$B$45,'Reported Performance Table'!$D1671='Master List'!$B$46,'Reported Performance Table'!$D1671='Master List'!$B$47,'Reported Performance Table'!$D1671='Master List'!$B$49,'Reported Performance Table'!$D1671='Master List'!$B$51,'Reported Performance Table'!$D1671='Master List'!$B$115,'Reported Performance Table'!$D1671='Master List'!$B$118,'Reported Performance Table'!$D1671='Master List'!$B$142)),"LUNA_Dimming","Dimming_Capability_and_Range"))</f>
        <v/>
      </c>
    </row>
    <row r="1672" spans="1:12" x14ac:dyDescent="0.3">
      <c r="A1672" s="49">
        <v>1679</v>
      </c>
      <c r="B1672" s="50"/>
      <c r="D1672" s="21" t="e">
        <f>VLOOKUP('Reported Performance Table'!C1672,'Master List'!$B$22:$C$41,2,FALSE)</f>
        <v>#N/A</v>
      </c>
      <c r="E1672" t="e">
        <f>VLOOKUP('Reported Performance Table'!D1672,'Master List'!$B$45:$C$143,2,FALSE)</f>
        <v>#N/A</v>
      </c>
      <c r="F1672" t="e">
        <f>VLOOKUP('Reported Performance Table'!C1672,'Master List'!$B$22:$D$42,3,FALSE)</f>
        <v>#N/A</v>
      </c>
      <c r="G1672" s="94" t="e">
        <f>VLOOKUP('Reported Performance Table'!B1672,'Master List'!$B$11:$D$19,3,FALSE)</f>
        <v>#N/A</v>
      </c>
      <c r="H1672" t="e">
        <f t="shared" si="25"/>
        <v>#N/A</v>
      </c>
      <c r="I1672" t="e">
        <f>IF(VLOOKUP('Reported Performance Table'!D1672,'Master List'!$B$45:$D$143,3,FALSE)="","No",VLOOKUP('Reported Performance Table'!D1672,'Master List'!$B$45:$D$143,3,FALSE))</f>
        <v>#N/A</v>
      </c>
      <c r="J1672" s="169" t="str">
        <f>IF('Reported Performance Table'!D1672="","",
  IF('Reported Performance Table'!E1672="Yes",
   IF('Reported Performance Table'!F1672="Premium","Premium_LUNA_CCT","LUNA_CCT"),
   IF('Reported Performance Table'!B1672="Outdoor Luminaires",
    IF(OR('Reported Performance Table'!D1672="Fuel Pump Canopy Luminaires",'Reported Performance Table'!D1672="Sports Lighting"),
     IF('Reported Performance Table'!F1672="Premium","Premium_Sports_and_Fuel_Pump_CCT", "Sports_and_Fuel_Pump_CCT"),
     IF('Reported Performance Table'!F1672="Premium","Premium_Outdoor_CCT","Outdoor_CCT")),
    IF('Reported Performance Table'!F1672="Premium","Premium_CCT","Reported_CCT"))))</f>
        <v/>
      </c>
      <c r="K1672" t="str">
        <f>IF('Reported Performance Table'!D1672="","",IF(J1672="LUNA_CCT",VLOOKUP('Reported Performance Table'!D1672,'Master List'!$B$45:$E$143,4,FALSE),"Reported_BUG"))</f>
        <v/>
      </c>
      <c r="L1672" t="str">
        <f>IF('Reported Performance Table'!D1672="","",IF(AND('Reported Performance Table'!$E1672="Yes",OR('Reported Performance Table'!$D1672='Master List'!$B$45,'Reported Performance Table'!$D1672='Master List'!$B$46,'Reported Performance Table'!$D1672='Master List'!$B$47,'Reported Performance Table'!$D1672='Master List'!$B$49,'Reported Performance Table'!$D1672='Master List'!$B$51,'Reported Performance Table'!$D1672='Master List'!$B$115,'Reported Performance Table'!$D1672='Master List'!$B$118,'Reported Performance Table'!$D1672='Master List'!$B$142)),"LUNA_Dimming","Dimming_Capability_and_Range"))</f>
        <v/>
      </c>
    </row>
    <row r="1673" spans="1:12" x14ac:dyDescent="0.3">
      <c r="A1673" s="49">
        <v>1680</v>
      </c>
      <c r="B1673" s="50"/>
      <c r="D1673" s="21" t="e">
        <f>VLOOKUP('Reported Performance Table'!C1673,'Master List'!$B$22:$C$41,2,FALSE)</f>
        <v>#N/A</v>
      </c>
      <c r="E1673" t="e">
        <f>VLOOKUP('Reported Performance Table'!D1673,'Master List'!$B$45:$C$143,2,FALSE)</f>
        <v>#N/A</v>
      </c>
      <c r="F1673" t="e">
        <f>VLOOKUP('Reported Performance Table'!C1673,'Master List'!$B$22:$D$42,3,FALSE)</f>
        <v>#N/A</v>
      </c>
      <c r="G1673" s="94" t="e">
        <f>VLOOKUP('Reported Performance Table'!B1673,'Master List'!$B$11:$D$19,3,FALSE)</f>
        <v>#N/A</v>
      </c>
      <c r="H1673" t="e">
        <f t="shared" si="25"/>
        <v>#N/A</v>
      </c>
      <c r="I1673" t="e">
        <f>IF(VLOOKUP('Reported Performance Table'!D1673,'Master List'!$B$45:$D$143,3,FALSE)="","No",VLOOKUP('Reported Performance Table'!D1673,'Master List'!$B$45:$D$143,3,FALSE))</f>
        <v>#N/A</v>
      </c>
      <c r="J1673" s="169" t="str">
        <f>IF('Reported Performance Table'!D1673="","",
  IF('Reported Performance Table'!E1673="Yes",
   IF('Reported Performance Table'!F1673="Premium","Premium_LUNA_CCT","LUNA_CCT"),
   IF('Reported Performance Table'!B1673="Outdoor Luminaires",
    IF(OR('Reported Performance Table'!D1673="Fuel Pump Canopy Luminaires",'Reported Performance Table'!D1673="Sports Lighting"),
     IF('Reported Performance Table'!F1673="Premium","Premium_Sports_and_Fuel_Pump_CCT", "Sports_and_Fuel_Pump_CCT"),
     IF('Reported Performance Table'!F1673="Premium","Premium_Outdoor_CCT","Outdoor_CCT")),
    IF('Reported Performance Table'!F1673="Premium","Premium_CCT","Reported_CCT"))))</f>
        <v/>
      </c>
      <c r="K1673" t="str">
        <f>IF('Reported Performance Table'!D1673="","",IF(J1673="LUNA_CCT",VLOOKUP('Reported Performance Table'!D1673,'Master List'!$B$45:$E$143,4,FALSE),"Reported_BUG"))</f>
        <v/>
      </c>
      <c r="L1673" t="str">
        <f>IF('Reported Performance Table'!D1673="","",IF(AND('Reported Performance Table'!$E1673="Yes",OR('Reported Performance Table'!$D1673='Master List'!$B$45,'Reported Performance Table'!$D1673='Master List'!$B$46,'Reported Performance Table'!$D1673='Master List'!$B$47,'Reported Performance Table'!$D1673='Master List'!$B$49,'Reported Performance Table'!$D1673='Master List'!$B$51,'Reported Performance Table'!$D1673='Master List'!$B$115,'Reported Performance Table'!$D1673='Master List'!$B$118,'Reported Performance Table'!$D1673='Master List'!$B$142)),"LUNA_Dimming","Dimming_Capability_and_Range"))</f>
        <v/>
      </c>
    </row>
    <row r="1674" spans="1:12" x14ac:dyDescent="0.3">
      <c r="A1674" s="49">
        <v>1681</v>
      </c>
      <c r="B1674" s="50"/>
      <c r="D1674" s="21" t="e">
        <f>VLOOKUP('Reported Performance Table'!C1674,'Master List'!$B$22:$C$41,2,FALSE)</f>
        <v>#N/A</v>
      </c>
      <c r="E1674" t="e">
        <f>VLOOKUP('Reported Performance Table'!D1674,'Master List'!$B$45:$C$143,2,FALSE)</f>
        <v>#N/A</v>
      </c>
      <c r="F1674" t="e">
        <f>VLOOKUP('Reported Performance Table'!C1674,'Master List'!$B$22:$D$42,3,FALSE)</f>
        <v>#N/A</v>
      </c>
      <c r="G1674" s="94" t="e">
        <f>VLOOKUP('Reported Performance Table'!B1674,'Master List'!$B$11:$D$19,3,FALSE)</f>
        <v>#N/A</v>
      </c>
      <c r="H1674" t="e">
        <f t="shared" si="25"/>
        <v>#N/A</v>
      </c>
      <c r="I1674" t="e">
        <f>IF(VLOOKUP('Reported Performance Table'!D1674,'Master List'!$B$45:$D$143,3,FALSE)="","No",VLOOKUP('Reported Performance Table'!D1674,'Master List'!$B$45:$D$143,3,FALSE))</f>
        <v>#N/A</v>
      </c>
      <c r="J1674" s="169" t="str">
        <f>IF('Reported Performance Table'!D1674="","",
  IF('Reported Performance Table'!E1674="Yes",
   IF('Reported Performance Table'!F1674="Premium","Premium_LUNA_CCT","LUNA_CCT"),
   IF('Reported Performance Table'!B1674="Outdoor Luminaires",
    IF(OR('Reported Performance Table'!D1674="Fuel Pump Canopy Luminaires",'Reported Performance Table'!D1674="Sports Lighting"),
     IF('Reported Performance Table'!F1674="Premium","Premium_Sports_and_Fuel_Pump_CCT", "Sports_and_Fuel_Pump_CCT"),
     IF('Reported Performance Table'!F1674="Premium","Premium_Outdoor_CCT","Outdoor_CCT")),
    IF('Reported Performance Table'!F1674="Premium","Premium_CCT","Reported_CCT"))))</f>
        <v/>
      </c>
      <c r="K1674" t="str">
        <f>IF('Reported Performance Table'!D1674="","",IF(J1674="LUNA_CCT",VLOOKUP('Reported Performance Table'!D1674,'Master List'!$B$45:$E$143,4,FALSE),"Reported_BUG"))</f>
        <v/>
      </c>
      <c r="L1674" t="str">
        <f>IF('Reported Performance Table'!D1674="","",IF(AND('Reported Performance Table'!$E1674="Yes",OR('Reported Performance Table'!$D1674='Master List'!$B$45,'Reported Performance Table'!$D1674='Master List'!$B$46,'Reported Performance Table'!$D1674='Master List'!$B$47,'Reported Performance Table'!$D1674='Master List'!$B$49,'Reported Performance Table'!$D1674='Master List'!$B$51,'Reported Performance Table'!$D1674='Master List'!$B$115,'Reported Performance Table'!$D1674='Master List'!$B$118,'Reported Performance Table'!$D1674='Master List'!$B$142)),"LUNA_Dimming","Dimming_Capability_and_Range"))</f>
        <v/>
      </c>
    </row>
    <row r="1675" spans="1:12" x14ac:dyDescent="0.3">
      <c r="A1675" s="49">
        <v>1682</v>
      </c>
      <c r="B1675" s="50"/>
      <c r="D1675" s="21" t="e">
        <f>VLOOKUP('Reported Performance Table'!C1675,'Master List'!$B$22:$C$41,2,FALSE)</f>
        <v>#N/A</v>
      </c>
      <c r="E1675" t="e">
        <f>VLOOKUP('Reported Performance Table'!D1675,'Master List'!$B$45:$C$143,2,FALSE)</f>
        <v>#N/A</v>
      </c>
      <c r="F1675" t="e">
        <f>VLOOKUP('Reported Performance Table'!C1675,'Master List'!$B$22:$D$42,3,FALSE)</f>
        <v>#N/A</v>
      </c>
      <c r="G1675" s="94" t="e">
        <f>VLOOKUP('Reported Performance Table'!B1675,'Master List'!$B$11:$D$19,3,FALSE)</f>
        <v>#N/A</v>
      </c>
      <c r="H1675" t="e">
        <f t="shared" ref="H1675:H1738" si="26">CONCATENATE(F1675,G1675)</f>
        <v>#N/A</v>
      </c>
      <c r="I1675" t="e">
        <f>IF(VLOOKUP('Reported Performance Table'!D1675,'Master List'!$B$45:$D$143,3,FALSE)="","No",VLOOKUP('Reported Performance Table'!D1675,'Master List'!$B$45:$D$143,3,FALSE))</f>
        <v>#N/A</v>
      </c>
      <c r="J1675" s="169" t="str">
        <f>IF('Reported Performance Table'!D1675="","",
  IF('Reported Performance Table'!E1675="Yes",
   IF('Reported Performance Table'!F1675="Premium","Premium_LUNA_CCT","LUNA_CCT"),
   IF('Reported Performance Table'!B1675="Outdoor Luminaires",
    IF(OR('Reported Performance Table'!D1675="Fuel Pump Canopy Luminaires",'Reported Performance Table'!D1675="Sports Lighting"),
     IF('Reported Performance Table'!F1675="Premium","Premium_Sports_and_Fuel_Pump_CCT", "Sports_and_Fuel_Pump_CCT"),
     IF('Reported Performance Table'!F1675="Premium","Premium_Outdoor_CCT","Outdoor_CCT")),
    IF('Reported Performance Table'!F1675="Premium","Premium_CCT","Reported_CCT"))))</f>
        <v/>
      </c>
      <c r="K1675" t="str">
        <f>IF('Reported Performance Table'!D1675="","",IF(J1675="LUNA_CCT",VLOOKUP('Reported Performance Table'!D1675,'Master List'!$B$45:$E$143,4,FALSE),"Reported_BUG"))</f>
        <v/>
      </c>
      <c r="L1675" t="str">
        <f>IF('Reported Performance Table'!D1675="","",IF(AND('Reported Performance Table'!$E1675="Yes",OR('Reported Performance Table'!$D1675='Master List'!$B$45,'Reported Performance Table'!$D1675='Master List'!$B$46,'Reported Performance Table'!$D1675='Master List'!$B$47,'Reported Performance Table'!$D1675='Master List'!$B$49,'Reported Performance Table'!$D1675='Master List'!$B$51,'Reported Performance Table'!$D1675='Master List'!$B$115,'Reported Performance Table'!$D1675='Master List'!$B$118,'Reported Performance Table'!$D1675='Master List'!$B$142)),"LUNA_Dimming","Dimming_Capability_and_Range"))</f>
        <v/>
      </c>
    </row>
    <row r="1676" spans="1:12" x14ac:dyDescent="0.3">
      <c r="A1676" s="49">
        <v>1683</v>
      </c>
      <c r="B1676" s="50"/>
      <c r="D1676" s="21" t="e">
        <f>VLOOKUP('Reported Performance Table'!C1676,'Master List'!$B$22:$C$41,2,FALSE)</f>
        <v>#N/A</v>
      </c>
      <c r="E1676" t="e">
        <f>VLOOKUP('Reported Performance Table'!D1676,'Master List'!$B$45:$C$143,2,FALSE)</f>
        <v>#N/A</v>
      </c>
      <c r="F1676" t="e">
        <f>VLOOKUP('Reported Performance Table'!C1676,'Master List'!$B$22:$D$42,3,FALSE)</f>
        <v>#N/A</v>
      </c>
      <c r="G1676" s="94" t="e">
        <f>VLOOKUP('Reported Performance Table'!B1676,'Master List'!$B$11:$D$19,3,FALSE)</f>
        <v>#N/A</v>
      </c>
      <c r="H1676" t="e">
        <f t="shared" si="26"/>
        <v>#N/A</v>
      </c>
      <c r="I1676" t="e">
        <f>IF(VLOOKUP('Reported Performance Table'!D1676,'Master List'!$B$45:$D$143,3,FALSE)="","No",VLOOKUP('Reported Performance Table'!D1676,'Master List'!$B$45:$D$143,3,FALSE))</f>
        <v>#N/A</v>
      </c>
      <c r="J1676" s="169" t="str">
        <f>IF('Reported Performance Table'!D1676="","",
  IF('Reported Performance Table'!E1676="Yes",
   IF('Reported Performance Table'!F1676="Premium","Premium_LUNA_CCT","LUNA_CCT"),
   IF('Reported Performance Table'!B1676="Outdoor Luminaires",
    IF(OR('Reported Performance Table'!D1676="Fuel Pump Canopy Luminaires",'Reported Performance Table'!D1676="Sports Lighting"),
     IF('Reported Performance Table'!F1676="Premium","Premium_Sports_and_Fuel_Pump_CCT", "Sports_and_Fuel_Pump_CCT"),
     IF('Reported Performance Table'!F1676="Premium","Premium_Outdoor_CCT","Outdoor_CCT")),
    IF('Reported Performance Table'!F1676="Premium","Premium_CCT","Reported_CCT"))))</f>
        <v/>
      </c>
      <c r="K1676" t="str">
        <f>IF('Reported Performance Table'!D1676="","",IF(J1676="LUNA_CCT",VLOOKUP('Reported Performance Table'!D1676,'Master List'!$B$45:$E$143,4,FALSE),"Reported_BUG"))</f>
        <v/>
      </c>
      <c r="L1676" t="str">
        <f>IF('Reported Performance Table'!D1676="","",IF(AND('Reported Performance Table'!$E1676="Yes",OR('Reported Performance Table'!$D1676='Master List'!$B$45,'Reported Performance Table'!$D1676='Master List'!$B$46,'Reported Performance Table'!$D1676='Master List'!$B$47,'Reported Performance Table'!$D1676='Master List'!$B$49,'Reported Performance Table'!$D1676='Master List'!$B$51,'Reported Performance Table'!$D1676='Master List'!$B$115,'Reported Performance Table'!$D1676='Master List'!$B$118,'Reported Performance Table'!$D1676='Master List'!$B$142)),"LUNA_Dimming","Dimming_Capability_and_Range"))</f>
        <v/>
      </c>
    </row>
    <row r="1677" spans="1:12" x14ac:dyDescent="0.3">
      <c r="A1677" s="49">
        <v>1684</v>
      </c>
      <c r="B1677" s="50"/>
      <c r="D1677" s="21" t="e">
        <f>VLOOKUP('Reported Performance Table'!C1677,'Master List'!$B$22:$C$41,2,FALSE)</f>
        <v>#N/A</v>
      </c>
      <c r="E1677" t="e">
        <f>VLOOKUP('Reported Performance Table'!D1677,'Master List'!$B$45:$C$143,2,FALSE)</f>
        <v>#N/A</v>
      </c>
      <c r="F1677" t="e">
        <f>VLOOKUP('Reported Performance Table'!C1677,'Master List'!$B$22:$D$42,3,FALSE)</f>
        <v>#N/A</v>
      </c>
      <c r="G1677" s="94" t="e">
        <f>VLOOKUP('Reported Performance Table'!B1677,'Master List'!$B$11:$D$19,3,FALSE)</f>
        <v>#N/A</v>
      </c>
      <c r="H1677" t="e">
        <f t="shared" si="26"/>
        <v>#N/A</v>
      </c>
      <c r="I1677" t="e">
        <f>IF(VLOOKUP('Reported Performance Table'!D1677,'Master List'!$B$45:$D$143,3,FALSE)="","No",VLOOKUP('Reported Performance Table'!D1677,'Master List'!$B$45:$D$143,3,FALSE))</f>
        <v>#N/A</v>
      </c>
      <c r="J1677" s="169" t="str">
        <f>IF('Reported Performance Table'!D1677="","",
  IF('Reported Performance Table'!E1677="Yes",
   IF('Reported Performance Table'!F1677="Premium","Premium_LUNA_CCT","LUNA_CCT"),
   IF('Reported Performance Table'!B1677="Outdoor Luminaires",
    IF(OR('Reported Performance Table'!D1677="Fuel Pump Canopy Luminaires",'Reported Performance Table'!D1677="Sports Lighting"),
     IF('Reported Performance Table'!F1677="Premium","Premium_Sports_and_Fuel_Pump_CCT", "Sports_and_Fuel_Pump_CCT"),
     IF('Reported Performance Table'!F1677="Premium","Premium_Outdoor_CCT","Outdoor_CCT")),
    IF('Reported Performance Table'!F1677="Premium","Premium_CCT","Reported_CCT"))))</f>
        <v/>
      </c>
      <c r="K1677" t="str">
        <f>IF('Reported Performance Table'!D1677="","",IF(J1677="LUNA_CCT",VLOOKUP('Reported Performance Table'!D1677,'Master List'!$B$45:$E$143,4,FALSE),"Reported_BUG"))</f>
        <v/>
      </c>
      <c r="L1677" t="str">
        <f>IF('Reported Performance Table'!D1677="","",IF(AND('Reported Performance Table'!$E1677="Yes",OR('Reported Performance Table'!$D1677='Master List'!$B$45,'Reported Performance Table'!$D1677='Master List'!$B$46,'Reported Performance Table'!$D1677='Master List'!$B$47,'Reported Performance Table'!$D1677='Master List'!$B$49,'Reported Performance Table'!$D1677='Master List'!$B$51,'Reported Performance Table'!$D1677='Master List'!$B$115,'Reported Performance Table'!$D1677='Master List'!$B$118,'Reported Performance Table'!$D1677='Master List'!$B$142)),"LUNA_Dimming","Dimming_Capability_and_Range"))</f>
        <v/>
      </c>
    </row>
    <row r="1678" spans="1:12" x14ac:dyDescent="0.3">
      <c r="A1678" s="49">
        <v>1685</v>
      </c>
      <c r="B1678" s="50"/>
      <c r="D1678" s="21" t="e">
        <f>VLOOKUP('Reported Performance Table'!C1678,'Master List'!$B$22:$C$41,2,FALSE)</f>
        <v>#N/A</v>
      </c>
      <c r="E1678" t="e">
        <f>VLOOKUP('Reported Performance Table'!D1678,'Master List'!$B$45:$C$143,2,FALSE)</f>
        <v>#N/A</v>
      </c>
      <c r="F1678" t="e">
        <f>VLOOKUP('Reported Performance Table'!C1678,'Master List'!$B$22:$D$42,3,FALSE)</f>
        <v>#N/A</v>
      </c>
      <c r="G1678" s="94" t="e">
        <f>VLOOKUP('Reported Performance Table'!B1678,'Master List'!$B$11:$D$19,3,FALSE)</f>
        <v>#N/A</v>
      </c>
      <c r="H1678" t="e">
        <f t="shared" si="26"/>
        <v>#N/A</v>
      </c>
      <c r="I1678" t="e">
        <f>IF(VLOOKUP('Reported Performance Table'!D1678,'Master List'!$B$45:$D$143,3,FALSE)="","No",VLOOKUP('Reported Performance Table'!D1678,'Master List'!$B$45:$D$143,3,FALSE))</f>
        <v>#N/A</v>
      </c>
      <c r="J1678" s="169" t="str">
        <f>IF('Reported Performance Table'!D1678="","",
  IF('Reported Performance Table'!E1678="Yes",
   IF('Reported Performance Table'!F1678="Premium","Premium_LUNA_CCT","LUNA_CCT"),
   IF('Reported Performance Table'!B1678="Outdoor Luminaires",
    IF(OR('Reported Performance Table'!D1678="Fuel Pump Canopy Luminaires",'Reported Performance Table'!D1678="Sports Lighting"),
     IF('Reported Performance Table'!F1678="Premium","Premium_Sports_and_Fuel_Pump_CCT", "Sports_and_Fuel_Pump_CCT"),
     IF('Reported Performance Table'!F1678="Premium","Premium_Outdoor_CCT","Outdoor_CCT")),
    IF('Reported Performance Table'!F1678="Premium","Premium_CCT","Reported_CCT"))))</f>
        <v/>
      </c>
      <c r="K1678" t="str">
        <f>IF('Reported Performance Table'!D1678="","",IF(J1678="LUNA_CCT",VLOOKUP('Reported Performance Table'!D1678,'Master List'!$B$45:$E$143,4,FALSE),"Reported_BUG"))</f>
        <v/>
      </c>
      <c r="L1678" t="str">
        <f>IF('Reported Performance Table'!D1678="","",IF(AND('Reported Performance Table'!$E1678="Yes",OR('Reported Performance Table'!$D1678='Master List'!$B$45,'Reported Performance Table'!$D1678='Master List'!$B$46,'Reported Performance Table'!$D1678='Master List'!$B$47,'Reported Performance Table'!$D1678='Master List'!$B$49,'Reported Performance Table'!$D1678='Master List'!$B$51,'Reported Performance Table'!$D1678='Master List'!$B$115,'Reported Performance Table'!$D1678='Master List'!$B$118,'Reported Performance Table'!$D1678='Master List'!$B$142)),"LUNA_Dimming","Dimming_Capability_and_Range"))</f>
        <v/>
      </c>
    </row>
    <row r="1679" spans="1:12" x14ac:dyDescent="0.3">
      <c r="A1679" s="49">
        <v>1686</v>
      </c>
      <c r="B1679" s="50"/>
      <c r="D1679" s="21" t="e">
        <f>VLOOKUP('Reported Performance Table'!C1679,'Master List'!$B$22:$C$41,2,FALSE)</f>
        <v>#N/A</v>
      </c>
      <c r="E1679" t="e">
        <f>VLOOKUP('Reported Performance Table'!D1679,'Master List'!$B$45:$C$143,2,FALSE)</f>
        <v>#N/A</v>
      </c>
      <c r="F1679" t="e">
        <f>VLOOKUP('Reported Performance Table'!C1679,'Master List'!$B$22:$D$42,3,FALSE)</f>
        <v>#N/A</v>
      </c>
      <c r="G1679" s="94" t="e">
        <f>VLOOKUP('Reported Performance Table'!B1679,'Master List'!$B$11:$D$19,3,FALSE)</f>
        <v>#N/A</v>
      </c>
      <c r="H1679" t="e">
        <f t="shared" si="26"/>
        <v>#N/A</v>
      </c>
      <c r="I1679" t="e">
        <f>IF(VLOOKUP('Reported Performance Table'!D1679,'Master List'!$B$45:$D$143,3,FALSE)="","No",VLOOKUP('Reported Performance Table'!D1679,'Master List'!$B$45:$D$143,3,FALSE))</f>
        <v>#N/A</v>
      </c>
      <c r="J1679" s="169" t="str">
        <f>IF('Reported Performance Table'!D1679="","",
  IF('Reported Performance Table'!E1679="Yes",
   IF('Reported Performance Table'!F1679="Premium","Premium_LUNA_CCT","LUNA_CCT"),
   IF('Reported Performance Table'!B1679="Outdoor Luminaires",
    IF(OR('Reported Performance Table'!D1679="Fuel Pump Canopy Luminaires",'Reported Performance Table'!D1679="Sports Lighting"),
     IF('Reported Performance Table'!F1679="Premium","Premium_Sports_and_Fuel_Pump_CCT", "Sports_and_Fuel_Pump_CCT"),
     IF('Reported Performance Table'!F1679="Premium","Premium_Outdoor_CCT","Outdoor_CCT")),
    IF('Reported Performance Table'!F1679="Premium","Premium_CCT","Reported_CCT"))))</f>
        <v/>
      </c>
      <c r="K1679" t="str">
        <f>IF('Reported Performance Table'!D1679="","",IF(J1679="LUNA_CCT",VLOOKUP('Reported Performance Table'!D1679,'Master List'!$B$45:$E$143,4,FALSE),"Reported_BUG"))</f>
        <v/>
      </c>
      <c r="L1679" t="str">
        <f>IF('Reported Performance Table'!D1679="","",IF(AND('Reported Performance Table'!$E1679="Yes",OR('Reported Performance Table'!$D1679='Master List'!$B$45,'Reported Performance Table'!$D1679='Master List'!$B$46,'Reported Performance Table'!$D1679='Master List'!$B$47,'Reported Performance Table'!$D1679='Master List'!$B$49,'Reported Performance Table'!$D1679='Master List'!$B$51,'Reported Performance Table'!$D1679='Master List'!$B$115,'Reported Performance Table'!$D1679='Master List'!$B$118,'Reported Performance Table'!$D1679='Master List'!$B$142)),"LUNA_Dimming","Dimming_Capability_and_Range"))</f>
        <v/>
      </c>
    </row>
    <row r="1680" spans="1:12" x14ac:dyDescent="0.3">
      <c r="A1680" s="49">
        <v>1687</v>
      </c>
      <c r="B1680" s="50"/>
      <c r="D1680" s="21" t="e">
        <f>VLOOKUP('Reported Performance Table'!C1680,'Master List'!$B$22:$C$41,2,FALSE)</f>
        <v>#N/A</v>
      </c>
      <c r="E1680" t="e">
        <f>VLOOKUP('Reported Performance Table'!D1680,'Master List'!$B$45:$C$143,2,FALSE)</f>
        <v>#N/A</v>
      </c>
      <c r="F1680" t="e">
        <f>VLOOKUP('Reported Performance Table'!C1680,'Master List'!$B$22:$D$42,3,FALSE)</f>
        <v>#N/A</v>
      </c>
      <c r="G1680" s="94" t="e">
        <f>VLOOKUP('Reported Performance Table'!B1680,'Master List'!$B$11:$D$19,3,FALSE)</f>
        <v>#N/A</v>
      </c>
      <c r="H1680" t="e">
        <f t="shared" si="26"/>
        <v>#N/A</v>
      </c>
      <c r="I1680" t="e">
        <f>IF(VLOOKUP('Reported Performance Table'!D1680,'Master List'!$B$45:$D$143,3,FALSE)="","No",VLOOKUP('Reported Performance Table'!D1680,'Master List'!$B$45:$D$143,3,FALSE))</f>
        <v>#N/A</v>
      </c>
      <c r="J1680" s="169" t="str">
        <f>IF('Reported Performance Table'!D1680="","",
  IF('Reported Performance Table'!E1680="Yes",
   IF('Reported Performance Table'!F1680="Premium","Premium_LUNA_CCT","LUNA_CCT"),
   IF('Reported Performance Table'!B1680="Outdoor Luminaires",
    IF(OR('Reported Performance Table'!D1680="Fuel Pump Canopy Luminaires",'Reported Performance Table'!D1680="Sports Lighting"),
     IF('Reported Performance Table'!F1680="Premium","Premium_Sports_and_Fuel_Pump_CCT", "Sports_and_Fuel_Pump_CCT"),
     IF('Reported Performance Table'!F1680="Premium","Premium_Outdoor_CCT","Outdoor_CCT")),
    IF('Reported Performance Table'!F1680="Premium","Premium_CCT","Reported_CCT"))))</f>
        <v/>
      </c>
      <c r="K1680" t="str">
        <f>IF('Reported Performance Table'!D1680="","",IF(J1680="LUNA_CCT",VLOOKUP('Reported Performance Table'!D1680,'Master List'!$B$45:$E$143,4,FALSE),"Reported_BUG"))</f>
        <v/>
      </c>
      <c r="L1680" t="str">
        <f>IF('Reported Performance Table'!D1680="","",IF(AND('Reported Performance Table'!$E1680="Yes",OR('Reported Performance Table'!$D1680='Master List'!$B$45,'Reported Performance Table'!$D1680='Master List'!$B$46,'Reported Performance Table'!$D1680='Master List'!$B$47,'Reported Performance Table'!$D1680='Master List'!$B$49,'Reported Performance Table'!$D1680='Master List'!$B$51,'Reported Performance Table'!$D1680='Master List'!$B$115,'Reported Performance Table'!$D1680='Master List'!$B$118,'Reported Performance Table'!$D1680='Master List'!$B$142)),"LUNA_Dimming","Dimming_Capability_and_Range"))</f>
        <v/>
      </c>
    </row>
    <row r="1681" spans="1:12" x14ac:dyDescent="0.3">
      <c r="A1681" s="49">
        <v>1688</v>
      </c>
      <c r="B1681" s="50"/>
      <c r="D1681" s="21" t="e">
        <f>VLOOKUP('Reported Performance Table'!C1681,'Master List'!$B$22:$C$41,2,FALSE)</f>
        <v>#N/A</v>
      </c>
      <c r="E1681" t="e">
        <f>VLOOKUP('Reported Performance Table'!D1681,'Master List'!$B$45:$C$143,2,FALSE)</f>
        <v>#N/A</v>
      </c>
      <c r="F1681" t="e">
        <f>VLOOKUP('Reported Performance Table'!C1681,'Master List'!$B$22:$D$42,3,FALSE)</f>
        <v>#N/A</v>
      </c>
      <c r="G1681" s="94" t="e">
        <f>VLOOKUP('Reported Performance Table'!B1681,'Master List'!$B$11:$D$19,3,FALSE)</f>
        <v>#N/A</v>
      </c>
      <c r="H1681" t="e">
        <f t="shared" si="26"/>
        <v>#N/A</v>
      </c>
      <c r="I1681" t="e">
        <f>IF(VLOOKUP('Reported Performance Table'!D1681,'Master List'!$B$45:$D$143,3,FALSE)="","No",VLOOKUP('Reported Performance Table'!D1681,'Master List'!$B$45:$D$143,3,FALSE))</f>
        <v>#N/A</v>
      </c>
      <c r="J1681" s="169" t="str">
        <f>IF('Reported Performance Table'!D1681="","",
  IF('Reported Performance Table'!E1681="Yes",
   IF('Reported Performance Table'!F1681="Premium","Premium_LUNA_CCT","LUNA_CCT"),
   IF('Reported Performance Table'!B1681="Outdoor Luminaires",
    IF(OR('Reported Performance Table'!D1681="Fuel Pump Canopy Luminaires",'Reported Performance Table'!D1681="Sports Lighting"),
     IF('Reported Performance Table'!F1681="Premium","Premium_Sports_and_Fuel_Pump_CCT", "Sports_and_Fuel_Pump_CCT"),
     IF('Reported Performance Table'!F1681="Premium","Premium_Outdoor_CCT","Outdoor_CCT")),
    IF('Reported Performance Table'!F1681="Premium","Premium_CCT","Reported_CCT"))))</f>
        <v/>
      </c>
      <c r="K1681" t="str">
        <f>IF('Reported Performance Table'!D1681="","",IF(J1681="LUNA_CCT",VLOOKUP('Reported Performance Table'!D1681,'Master List'!$B$45:$E$143,4,FALSE),"Reported_BUG"))</f>
        <v/>
      </c>
      <c r="L1681" t="str">
        <f>IF('Reported Performance Table'!D1681="","",IF(AND('Reported Performance Table'!$E1681="Yes",OR('Reported Performance Table'!$D1681='Master List'!$B$45,'Reported Performance Table'!$D1681='Master List'!$B$46,'Reported Performance Table'!$D1681='Master List'!$B$47,'Reported Performance Table'!$D1681='Master List'!$B$49,'Reported Performance Table'!$D1681='Master List'!$B$51,'Reported Performance Table'!$D1681='Master List'!$B$115,'Reported Performance Table'!$D1681='Master List'!$B$118,'Reported Performance Table'!$D1681='Master List'!$B$142)),"LUNA_Dimming","Dimming_Capability_and_Range"))</f>
        <v/>
      </c>
    </row>
    <row r="1682" spans="1:12" x14ac:dyDescent="0.3">
      <c r="A1682" s="49">
        <v>1689</v>
      </c>
      <c r="B1682" s="50"/>
      <c r="D1682" s="21" t="e">
        <f>VLOOKUP('Reported Performance Table'!C1682,'Master List'!$B$22:$C$41,2,FALSE)</f>
        <v>#N/A</v>
      </c>
      <c r="E1682" t="e">
        <f>VLOOKUP('Reported Performance Table'!D1682,'Master List'!$B$45:$C$143,2,FALSE)</f>
        <v>#N/A</v>
      </c>
      <c r="F1682" t="e">
        <f>VLOOKUP('Reported Performance Table'!C1682,'Master List'!$B$22:$D$42,3,FALSE)</f>
        <v>#N/A</v>
      </c>
      <c r="G1682" s="94" t="e">
        <f>VLOOKUP('Reported Performance Table'!B1682,'Master List'!$B$11:$D$19,3,FALSE)</f>
        <v>#N/A</v>
      </c>
      <c r="H1682" t="e">
        <f t="shared" si="26"/>
        <v>#N/A</v>
      </c>
      <c r="I1682" t="e">
        <f>IF(VLOOKUP('Reported Performance Table'!D1682,'Master List'!$B$45:$D$143,3,FALSE)="","No",VLOOKUP('Reported Performance Table'!D1682,'Master List'!$B$45:$D$143,3,FALSE))</f>
        <v>#N/A</v>
      </c>
      <c r="J1682" s="169" t="str">
        <f>IF('Reported Performance Table'!D1682="","",
  IF('Reported Performance Table'!E1682="Yes",
   IF('Reported Performance Table'!F1682="Premium","Premium_LUNA_CCT","LUNA_CCT"),
   IF('Reported Performance Table'!B1682="Outdoor Luminaires",
    IF(OR('Reported Performance Table'!D1682="Fuel Pump Canopy Luminaires",'Reported Performance Table'!D1682="Sports Lighting"),
     IF('Reported Performance Table'!F1682="Premium","Premium_Sports_and_Fuel_Pump_CCT", "Sports_and_Fuel_Pump_CCT"),
     IF('Reported Performance Table'!F1682="Premium","Premium_Outdoor_CCT","Outdoor_CCT")),
    IF('Reported Performance Table'!F1682="Premium","Premium_CCT","Reported_CCT"))))</f>
        <v/>
      </c>
      <c r="K1682" t="str">
        <f>IF('Reported Performance Table'!D1682="","",IF(J1682="LUNA_CCT",VLOOKUP('Reported Performance Table'!D1682,'Master List'!$B$45:$E$143,4,FALSE),"Reported_BUG"))</f>
        <v/>
      </c>
      <c r="L1682" t="str">
        <f>IF('Reported Performance Table'!D1682="","",IF(AND('Reported Performance Table'!$E1682="Yes",OR('Reported Performance Table'!$D1682='Master List'!$B$45,'Reported Performance Table'!$D1682='Master List'!$B$46,'Reported Performance Table'!$D1682='Master List'!$B$47,'Reported Performance Table'!$D1682='Master List'!$B$49,'Reported Performance Table'!$D1682='Master List'!$B$51,'Reported Performance Table'!$D1682='Master List'!$B$115,'Reported Performance Table'!$D1682='Master List'!$B$118,'Reported Performance Table'!$D1682='Master List'!$B$142)),"LUNA_Dimming","Dimming_Capability_and_Range"))</f>
        <v/>
      </c>
    </row>
    <row r="1683" spans="1:12" x14ac:dyDescent="0.3">
      <c r="A1683" s="49">
        <v>1690</v>
      </c>
      <c r="B1683" s="50"/>
      <c r="D1683" s="21" t="e">
        <f>VLOOKUP('Reported Performance Table'!C1683,'Master List'!$B$22:$C$41,2,FALSE)</f>
        <v>#N/A</v>
      </c>
      <c r="E1683" t="e">
        <f>VLOOKUP('Reported Performance Table'!D1683,'Master List'!$B$45:$C$143,2,FALSE)</f>
        <v>#N/A</v>
      </c>
      <c r="F1683" t="e">
        <f>VLOOKUP('Reported Performance Table'!C1683,'Master List'!$B$22:$D$42,3,FALSE)</f>
        <v>#N/A</v>
      </c>
      <c r="G1683" s="94" t="e">
        <f>VLOOKUP('Reported Performance Table'!B1683,'Master List'!$B$11:$D$19,3,FALSE)</f>
        <v>#N/A</v>
      </c>
      <c r="H1683" t="e">
        <f t="shared" si="26"/>
        <v>#N/A</v>
      </c>
      <c r="I1683" t="e">
        <f>IF(VLOOKUP('Reported Performance Table'!D1683,'Master List'!$B$45:$D$143,3,FALSE)="","No",VLOOKUP('Reported Performance Table'!D1683,'Master List'!$B$45:$D$143,3,FALSE))</f>
        <v>#N/A</v>
      </c>
      <c r="J1683" s="169" t="str">
        <f>IF('Reported Performance Table'!D1683="","",
  IF('Reported Performance Table'!E1683="Yes",
   IF('Reported Performance Table'!F1683="Premium","Premium_LUNA_CCT","LUNA_CCT"),
   IF('Reported Performance Table'!B1683="Outdoor Luminaires",
    IF(OR('Reported Performance Table'!D1683="Fuel Pump Canopy Luminaires",'Reported Performance Table'!D1683="Sports Lighting"),
     IF('Reported Performance Table'!F1683="Premium","Premium_Sports_and_Fuel_Pump_CCT", "Sports_and_Fuel_Pump_CCT"),
     IF('Reported Performance Table'!F1683="Premium","Premium_Outdoor_CCT","Outdoor_CCT")),
    IF('Reported Performance Table'!F1683="Premium","Premium_CCT","Reported_CCT"))))</f>
        <v/>
      </c>
      <c r="K1683" t="str">
        <f>IF('Reported Performance Table'!D1683="","",IF(J1683="LUNA_CCT",VLOOKUP('Reported Performance Table'!D1683,'Master List'!$B$45:$E$143,4,FALSE),"Reported_BUG"))</f>
        <v/>
      </c>
      <c r="L1683" t="str">
        <f>IF('Reported Performance Table'!D1683="","",IF(AND('Reported Performance Table'!$E1683="Yes",OR('Reported Performance Table'!$D1683='Master List'!$B$45,'Reported Performance Table'!$D1683='Master List'!$B$46,'Reported Performance Table'!$D1683='Master List'!$B$47,'Reported Performance Table'!$D1683='Master List'!$B$49,'Reported Performance Table'!$D1683='Master List'!$B$51,'Reported Performance Table'!$D1683='Master List'!$B$115,'Reported Performance Table'!$D1683='Master List'!$B$118,'Reported Performance Table'!$D1683='Master List'!$B$142)),"LUNA_Dimming","Dimming_Capability_and_Range"))</f>
        <v/>
      </c>
    </row>
    <row r="1684" spans="1:12" x14ac:dyDescent="0.3">
      <c r="A1684" s="49">
        <v>1691</v>
      </c>
      <c r="B1684" s="50"/>
      <c r="D1684" s="21" t="e">
        <f>VLOOKUP('Reported Performance Table'!C1684,'Master List'!$B$22:$C$41,2,FALSE)</f>
        <v>#N/A</v>
      </c>
      <c r="E1684" t="e">
        <f>VLOOKUP('Reported Performance Table'!D1684,'Master List'!$B$45:$C$143,2,FALSE)</f>
        <v>#N/A</v>
      </c>
      <c r="F1684" t="e">
        <f>VLOOKUP('Reported Performance Table'!C1684,'Master List'!$B$22:$D$42,3,FALSE)</f>
        <v>#N/A</v>
      </c>
      <c r="G1684" s="94" t="e">
        <f>VLOOKUP('Reported Performance Table'!B1684,'Master List'!$B$11:$D$19,3,FALSE)</f>
        <v>#N/A</v>
      </c>
      <c r="H1684" t="e">
        <f t="shared" si="26"/>
        <v>#N/A</v>
      </c>
      <c r="I1684" t="e">
        <f>IF(VLOOKUP('Reported Performance Table'!D1684,'Master List'!$B$45:$D$143,3,FALSE)="","No",VLOOKUP('Reported Performance Table'!D1684,'Master List'!$B$45:$D$143,3,FALSE))</f>
        <v>#N/A</v>
      </c>
      <c r="J1684" s="169" t="str">
        <f>IF('Reported Performance Table'!D1684="","",
  IF('Reported Performance Table'!E1684="Yes",
   IF('Reported Performance Table'!F1684="Premium","Premium_LUNA_CCT","LUNA_CCT"),
   IF('Reported Performance Table'!B1684="Outdoor Luminaires",
    IF(OR('Reported Performance Table'!D1684="Fuel Pump Canopy Luminaires",'Reported Performance Table'!D1684="Sports Lighting"),
     IF('Reported Performance Table'!F1684="Premium","Premium_Sports_and_Fuel_Pump_CCT", "Sports_and_Fuel_Pump_CCT"),
     IF('Reported Performance Table'!F1684="Premium","Premium_Outdoor_CCT","Outdoor_CCT")),
    IF('Reported Performance Table'!F1684="Premium","Premium_CCT","Reported_CCT"))))</f>
        <v/>
      </c>
      <c r="K1684" t="str">
        <f>IF('Reported Performance Table'!D1684="","",IF(J1684="LUNA_CCT",VLOOKUP('Reported Performance Table'!D1684,'Master List'!$B$45:$E$143,4,FALSE),"Reported_BUG"))</f>
        <v/>
      </c>
      <c r="L1684" t="str">
        <f>IF('Reported Performance Table'!D1684="","",IF(AND('Reported Performance Table'!$E1684="Yes",OR('Reported Performance Table'!$D1684='Master List'!$B$45,'Reported Performance Table'!$D1684='Master List'!$B$46,'Reported Performance Table'!$D1684='Master List'!$B$47,'Reported Performance Table'!$D1684='Master List'!$B$49,'Reported Performance Table'!$D1684='Master List'!$B$51,'Reported Performance Table'!$D1684='Master List'!$B$115,'Reported Performance Table'!$D1684='Master List'!$B$118,'Reported Performance Table'!$D1684='Master List'!$B$142)),"LUNA_Dimming","Dimming_Capability_and_Range"))</f>
        <v/>
      </c>
    </row>
    <row r="1685" spans="1:12" x14ac:dyDescent="0.3">
      <c r="A1685" s="49">
        <v>1692</v>
      </c>
      <c r="B1685" s="50"/>
      <c r="D1685" s="21" t="e">
        <f>VLOOKUP('Reported Performance Table'!C1685,'Master List'!$B$22:$C$41,2,FALSE)</f>
        <v>#N/A</v>
      </c>
      <c r="E1685" t="e">
        <f>VLOOKUP('Reported Performance Table'!D1685,'Master List'!$B$45:$C$143,2,FALSE)</f>
        <v>#N/A</v>
      </c>
      <c r="F1685" t="e">
        <f>VLOOKUP('Reported Performance Table'!C1685,'Master List'!$B$22:$D$42,3,FALSE)</f>
        <v>#N/A</v>
      </c>
      <c r="G1685" s="94" t="e">
        <f>VLOOKUP('Reported Performance Table'!B1685,'Master List'!$B$11:$D$19,3,FALSE)</f>
        <v>#N/A</v>
      </c>
      <c r="H1685" t="e">
        <f t="shared" si="26"/>
        <v>#N/A</v>
      </c>
      <c r="I1685" t="e">
        <f>IF(VLOOKUP('Reported Performance Table'!D1685,'Master List'!$B$45:$D$143,3,FALSE)="","No",VLOOKUP('Reported Performance Table'!D1685,'Master List'!$B$45:$D$143,3,FALSE))</f>
        <v>#N/A</v>
      </c>
      <c r="J1685" s="169" t="str">
        <f>IF('Reported Performance Table'!D1685="","",
  IF('Reported Performance Table'!E1685="Yes",
   IF('Reported Performance Table'!F1685="Premium","Premium_LUNA_CCT","LUNA_CCT"),
   IF('Reported Performance Table'!B1685="Outdoor Luminaires",
    IF(OR('Reported Performance Table'!D1685="Fuel Pump Canopy Luminaires",'Reported Performance Table'!D1685="Sports Lighting"),
     IF('Reported Performance Table'!F1685="Premium","Premium_Sports_and_Fuel_Pump_CCT", "Sports_and_Fuel_Pump_CCT"),
     IF('Reported Performance Table'!F1685="Premium","Premium_Outdoor_CCT","Outdoor_CCT")),
    IF('Reported Performance Table'!F1685="Premium","Premium_CCT","Reported_CCT"))))</f>
        <v/>
      </c>
      <c r="K1685" t="str">
        <f>IF('Reported Performance Table'!D1685="","",IF(J1685="LUNA_CCT",VLOOKUP('Reported Performance Table'!D1685,'Master List'!$B$45:$E$143,4,FALSE),"Reported_BUG"))</f>
        <v/>
      </c>
      <c r="L1685" t="str">
        <f>IF('Reported Performance Table'!D1685="","",IF(AND('Reported Performance Table'!$E1685="Yes",OR('Reported Performance Table'!$D1685='Master List'!$B$45,'Reported Performance Table'!$D1685='Master List'!$B$46,'Reported Performance Table'!$D1685='Master List'!$B$47,'Reported Performance Table'!$D1685='Master List'!$B$49,'Reported Performance Table'!$D1685='Master List'!$B$51,'Reported Performance Table'!$D1685='Master List'!$B$115,'Reported Performance Table'!$D1685='Master List'!$B$118,'Reported Performance Table'!$D1685='Master List'!$B$142)),"LUNA_Dimming","Dimming_Capability_and_Range"))</f>
        <v/>
      </c>
    </row>
    <row r="1686" spans="1:12" x14ac:dyDescent="0.3">
      <c r="A1686" s="49">
        <v>1693</v>
      </c>
      <c r="B1686" s="50"/>
      <c r="D1686" s="21" t="e">
        <f>VLOOKUP('Reported Performance Table'!C1686,'Master List'!$B$22:$C$41,2,FALSE)</f>
        <v>#N/A</v>
      </c>
      <c r="E1686" t="e">
        <f>VLOOKUP('Reported Performance Table'!D1686,'Master List'!$B$45:$C$143,2,FALSE)</f>
        <v>#N/A</v>
      </c>
      <c r="F1686" t="e">
        <f>VLOOKUP('Reported Performance Table'!C1686,'Master List'!$B$22:$D$42,3,FALSE)</f>
        <v>#N/A</v>
      </c>
      <c r="G1686" s="94" t="e">
        <f>VLOOKUP('Reported Performance Table'!B1686,'Master List'!$B$11:$D$19,3,FALSE)</f>
        <v>#N/A</v>
      </c>
      <c r="H1686" t="e">
        <f t="shared" si="26"/>
        <v>#N/A</v>
      </c>
      <c r="I1686" t="e">
        <f>IF(VLOOKUP('Reported Performance Table'!D1686,'Master List'!$B$45:$D$143,3,FALSE)="","No",VLOOKUP('Reported Performance Table'!D1686,'Master List'!$B$45:$D$143,3,FALSE))</f>
        <v>#N/A</v>
      </c>
      <c r="J1686" s="169" t="str">
        <f>IF('Reported Performance Table'!D1686="","",
  IF('Reported Performance Table'!E1686="Yes",
   IF('Reported Performance Table'!F1686="Premium","Premium_LUNA_CCT","LUNA_CCT"),
   IF('Reported Performance Table'!B1686="Outdoor Luminaires",
    IF(OR('Reported Performance Table'!D1686="Fuel Pump Canopy Luminaires",'Reported Performance Table'!D1686="Sports Lighting"),
     IF('Reported Performance Table'!F1686="Premium","Premium_Sports_and_Fuel_Pump_CCT", "Sports_and_Fuel_Pump_CCT"),
     IF('Reported Performance Table'!F1686="Premium","Premium_Outdoor_CCT","Outdoor_CCT")),
    IF('Reported Performance Table'!F1686="Premium","Premium_CCT","Reported_CCT"))))</f>
        <v/>
      </c>
      <c r="K1686" t="str">
        <f>IF('Reported Performance Table'!D1686="","",IF(J1686="LUNA_CCT",VLOOKUP('Reported Performance Table'!D1686,'Master List'!$B$45:$E$143,4,FALSE),"Reported_BUG"))</f>
        <v/>
      </c>
      <c r="L1686" t="str">
        <f>IF('Reported Performance Table'!D1686="","",IF(AND('Reported Performance Table'!$E1686="Yes",OR('Reported Performance Table'!$D1686='Master List'!$B$45,'Reported Performance Table'!$D1686='Master List'!$B$46,'Reported Performance Table'!$D1686='Master List'!$B$47,'Reported Performance Table'!$D1686='Master List'!$B$49,'Reported Performance Table'!$D1686='Master List'!$B$51,'Reported Performance Table'!$D1686='Master List'!$B$115,'Reported Performance Table'!$D1686='Master List'!$B$118,'Reported Performance Table'!$D1686='Master List'!$B$142)),"LUNA_Dimming","Dimming_Capability_and_Range"))</f>
        <v/>
      </c>
    </row>
    <row r="1687" spans="1:12" x14ac:dyDescent="0.3">
      <c r="A1687" s="49">
        <v>1694</v>
      </c>
      <c r="B1687" s="50"/>
      <c r="D1687" s="21" t="e">
        <f>VLOOKUP('Reported Performance Table'!C1687,'Master List'!$B$22:$C$41,2,FALSE)</f>
        <v>#N/A</v>
      </c>
      <c r="E1687" t="e">
        <f>VLOOKUP('Reported Performance Table'!D1687,'Master List'!$B$45:$C$143,2,FALSE)</f>
        <v>#N/A</v>
      </c>
      <c r="F1687" t="e">
        <f>VLOOKUP('Reported Performance Table'!C1687,'Master List'!$B$22:$D$42,3,FALSE)</f>
        <v>#N/A</v>
      </c>
      <c r="G1687" s="94" t="e">
        <f>VLOOKUP('Reported Performance Table'!B1687,'Master List'!$B$11:$D$19,3,FALSE)</f>
        <v>#N/A</v>
      </c>
      <c r="H1687" t="e">
        <f t="shared" si="26"/>
        <v>#N/A</v>
      </c>
      <c r="I1687" t="e">
        <f>IF(VLOOKUP('Reported Performance Table'!D1687,'Master List'!$B$45:$D$143,3,FALSE)="","No",VLOOKUP('Reported Performance Table'!D1687,'Master List'!$B$45:$D$143,3,FALSE))</f>
        <v>#N/A</v>
      </c>
      <c r="J1687" s="169" t="str">
        <f>IF('Reported Performance Table'!D1687="","",
  IF('Reported Performance Table'!E1687="Yes",
   IF('Reported Performance Table'!F1687="Premium","Premium_LUNA_CCT","LUNA_CCT"),
   IF('Reported Performance Table'!B1687="Outdoor Luminaires",
    IF(OR('Reported Performance Table'!D1687="Fuel Pump Canopy Luminaires",'Reported Performance Table'!D1687="Sports Lighting"),
     IF('Reported Performance Table'!F1687="Premium","Premium_Sports_and_Fuel_Pump_CCT", "Sports_and_Fuel_Pump_CCT"),
     IF('Reported Performance Table'!F1687="Premium","Premium_Outdoor_CCT","Outdoor_CCT")),
    IF('Reported Performance Table'!F1687="Premium","Premium_CCT","Reported_CCT"))))</f>
        <v/>
      </c>
      <c r="K1687" t="str">
        <f>IF('Reported Performance Table'!D1687="","",IF(J1687="LUNA_CCT",VLOOKUP('Reported Performance Table'!D1687,'Master List'!$B$45:$E$143,4,FALSE),"Reported_BUG"))</f>
        <v/>
      </c>
      <c r="L1687" t="str">
        <f>IF('Reported Performance Table'!D1687="","",IF(AND('Reported Performance Table'!$E1687="Yes",OR('Reported Performance Table'!$D1687='Master List'!$B$45,'Reported Performance Table'!$D1687='Master List'!$B$46,'Reported Performance Table'!$D1687='Master List'!$B$47,'Reported Performance Table'!$D1687='Master List'!$B$49,'Reported Performance Table'!$D1687='Master List'!$B$51,'Reported Performance Table'!$D1687='Master List'!$B$115,'Reported Performance Table'!$D1687='Master List'!$B$118,'Reported Performance Table'!$D1687='Master List'!$B$142)),"LUNA_Dimming","Dimming_Capability_and_Range"))</f>
        <v/>
      </c>
    </row>
    <row r="1688" spans="1:12" x14ac:dyDescent="0.3">
      <c r="A1688" s="49">
        <v>1695</v>
      </c>
      <c r="B1688" s="50"/>
      <c r="D1688" s="21" t="e">
        <f>VLOOKUP('Reported Performance Table'!C1688,'Master List'!$B$22:$C$41,2,FALSE)</f>
        <v>#N/A</v>
      </c>
      <c r="E1688" t="e">
        <f>VLOOKUP('Reported Performance Table'!D1688,'Master List'!$B$45:$C$143,2,FALSE)</f>
        <v>#N/A</v>
      </c>
      <c r="F1688" t="e">
        <f>VLOOKUP('Reported Performance Table'!C1688,'Master List'!$B$22:$D$42,3,FALSE)</f>
        <v>#N/A</v>
      </c>
      <c r="G1688" s="94" t="e">
        <f>VLOOKUP('Reported Performance Table'!B1688,'Master List'!$B$11:$D$19,3,FALSE)</f>
        <v>#N/A</v>
      </c>
      <c r="H1688" t="e">
        <f t="shared" si="26"/>
        <v>#N/A</v>
      </c>
      <c r="I1688" t="e">
        <f>IF(VLOOKUP('Reported Performance Table'!D1688,'Master List'!$B$45:$D$143,3,FALSE)="","No",VLOOKUP('Reported Performance Table'!D1688,'Master List'!$B$45:$D$143,3,FALSE))</f>
        <v>#N/A</v>
      </c>
      <c r="J1688" s="169" t="str">
        <f>IF('Reported Performance Table'!D1688="","",
  IF('Reported Performance Table'!E1688="Yes",
   IF('Reported Performance Table'!F1688="Premium","Premium_LUNA_CCT","LUNA_CCT"),
   IF('Reported Performance Table'!B1688="Outdoor Luminaires",
    IF(OR('Reported Performance Table'!D1688="Fuel Pump Canopy Luminaires",'Reported Performance Table'!D1688="Sports Lighting"),
     IF('Reported Performance Table'!F1688="Premium","Premium_Sports_and_Fuel_Pump_CCT", "Sports_and_Fuel_Pump_CCT"),
     IF('Reported Performance Table'!F1688="Premium","Premium_Outdoor_CCT","Outdoor_CCT")),
    IF('Reported Performance Table'!F1688="Premium","Premium_CCT","Reported_CCT"))))</f>
        <v/>
      </c>
      <c r="K1688" t="str">
        <f>IF('Reported Performance Table'!D1688="","",IF(J1688="LUNA_CCT",VLOOKUP('Reported Performance Table'!D1688,'Master List'!$B$45:$E$143,4,FALSE),"Reported_BUG"))</f>
        <v/>
      </c>
      <c r="L1688" t="str">
        <f>IF('Reported Performance Table'!D1688="","",IF(AND('Reported Performance Table'!$E1688="Yes",OR('Reported Performance Table'!$D1688='Master List'!$B$45,'Reported Performance Table'!$D1688='Master List'!$B$46,'Reported Performance Table'!$D1688='Master List'!$B$47,'Reported Performance Table'!$D1688='Master List'!$B$49,'Reported Performance Table'!$D1688='Master List'!$B$51,'Reported Performance Table'!$D1688='Master List'!$B$115,'Reported Performance Table'!$D1688='Master List'!$B$118,'Reported Performance Table'!$D1688='Master List'!$B$142)),"LUNA_Dimming","Dimming_Capability_and_Range"))</f>
        <v/>
      </c>
    </row>
    <row r="1689" spans="1:12" x14ac:dyDescent="0.3">
      <c r="A1689" s="49">
        <v>1696</v>
      </c>
      <c r="B1689" s="50"/>
      <c r="D1689" s="21" t="e">
        <f>VLOOKUP('Reported Performance Table'!C1689,'Master List'!$B$22:$C$41,2,FALSE)</f>
        <v>#N/A</v>
      </c>
      <c r="E1689" t="e">
        <f>VLOOKUP('Reported Performance Table'!D1689,'Master List'!$B$45:$C$143,2,FALSE)</f>
        <v>#N/A</v>
      </c>
      <c r="F1689" t="e">
        <f>VLOOKUP('Reported Performance Table'!C1689,'Master List'!$B$22:$D$42,3,FALSE)</f>
        <v>#N/A</v>
      </c>
      <c r="G1689" s="94" t="e">
        <f>VLOOKUP('Reported Performance Table'!B1689,'Master List'!$B$11:$D$19,3,FALSE)</f>
        <v>#N/A</v>
      </c>
      <c r="H1689" t="e">
        <f t="shared" si="26"/>
        <v>#N/A</v>
      </c>
      <c r="I1689" t="e">
        <f>IF(VLOOKUP('Reported Performance Table'!D1689,'Master List'!$B$45:$D$143,3,FALSE)="","No",VLOOKUP('Reported Performance Table'!D1689,'Master List'!$B$45:$D$143,3,FALSE))</f>
        <v>#N/A</v>
      </c>
      <c r="J1689" s="169" t="str">
        <f>IF('Reported Performance Table'!D1689="","",
  IF('Reported Performance Table'!E1689="Yes",
   IF('Reported Performance Table'!F1689="Premium","Premium_LUNA_CCT","LUNA_CCT"),
   IF('Reported Performance Table'!B1689="Outdoor Luminaires",
    IF(OR('Reported Performance Table'!D1689="Fuel Pump Canopy Luminaires",'Reported Performance Table'!D1689="Sports Lighting"),
     IF('Reported Performance Table'!F1689="Premium","Premium_Sports_and_Fuel_Pump_CCT", "Sports_and_Fuel_Pump_CCT"),
     IF('Reported Performance Table'!F1689="Premium","Premium_Outdoor_CCT","Outdoor_CCT")),
    IF('Reported Performance Table'!F1689="Premium","Premium_CCT","Reported_CCT"))))</f>
        <v/>
      </c>
      <c r="K1689" t="str">
        <f>IF('Reported Performance Table'!D1689="","",IF(J1689="LUNA_CCT",VLOOKUP('Reported Performance Table'!D1689,'Master List'!$B$45:$E$143,4,FALSE),"Reported_BUG"))</f>
        <v/>
      </c>
      <c r="L1689" t="str">
        <f>IF('Reported Performance Table'!D1689="","",IF(AND('Reported Performance Table'!$E1689="Yes",OR('Reported Performance Table'!$D1689='Master List'!$B$45,'Reported Performance Table'!$D1689='Master List'!$B$46,'Reported Performance Table'!$D1689='Master List'!$B$47,'Reported Performance Table'!$D1689='Master List'!$B$49,'Reported Performance Table'!$D1689='Master List'!$B$51,'Reported Performance Table'!$D1689='Master List'!$B$115,'Reported Performance Table'!$D1689='Master List'!$B$118,'Reported Performance Table'!$D1689='Master List'!$B$142)),"LUNA_Dimming","Dimming_Capability_and_Range"))</f>
        <v/>
      </c>
    </row>
    <row r="1690" spans="1:12" x14ac:dyDescent="0.3">
      <c r="A1690" s="49">
        <v>1697</v>
      </c>
      <c r="B1690" s="50"/>
      <c r="D1690" s="21" t="e">
        <f>VLOOKUP('Reported Performance Table'!C1690,'Master List'!$B$22:$C$41,2,FALSE)</f>
        <v>#N/A</v>
      </c>
      <c r="E1690" t="e">
        <f>VLOOKUP('Reported Performance Table'!D1690,'Master List'!$B$45:$C$143,2,FALSE)</f>
        <v>#N/A</v>
      </c>
      <c r="F1690" t="e">
        <f>VLOOKUP('Reported Performance Table'!C1690,'Master List'!$B$22:$D$42,3,FALSE)</f>
        <v>#N/A</v>
      </c>
      <c r="G1690" s="94" t="e">
        <f>VLOOKUP('Reported Performance Table'!B1690,'Master List'!$B$11:$D$19,3,FALSE)</f>
        <v>#N/A</v>
      </c>
      <c r="H1690" t="e">
        <f t="shared" si="26"/>
        <v>#N/A</v>
      </c>
      <c r="I1690" t="e">
        <f>IF(VLOOKUP('Reported Performance Table'!D1690,'Master List'!$B$45:$D$143,3,FALSE)="","No",VLOOKUP('Reported Performance Table'!D1690,'Master List'!$B$45:$D$143,3,FALSE))</f>
        <v>#N/A</v>
      </c>
      <c r="J1690" s="169" t="str">
        <f>IF('Reported Performance Table'!D1690="","",
  IF('Reported Performance Table'!E1690="Yes",
   IF('Reported Performance Table'!F1690="Premium","Premium_LUNA_CCT","LUNA_CCT"),
   IF('Reported Performance Table'!B1690="Outdoor Luminaires",
    IF(OR('Reported Performance Table'!D1690="Fuel Pump Canopy Luminaires",'Reported Performance Table'!D1690="Sports Lighting"),
     IF('Reported Performance Table'!F1690="Premium","Premium_Sports_and_Fuel_Pump_CCT", "Sports_and_Fuel_Pump_CCT"),
     IF('Reported Performance Table'!F1690="Premium","Premium_Outdoor_CCT","Outdoor_CCT")),
    IF('Reported Performance Table'!F1690="Premium","Premium_CCT","Reported_CCT"))))</f>
        <v/>
      </c>
      <c r="K1690" t="str">
        <f>IF('Reported Performance Table'!D1690="","",IF(J1690="LUNA_CCT",VLOOKUP('Reported Performance Table'!D1690,'Master List'!$B$45:$E$143,4,FALSE),"Reported_BUG"))</f>
        <v/>
      </c>
      <c r="L1690" t="str">
        <f>IF('Reported Performance Table'!D1690="","",IF(AND('Reported Performance Table'!$E1690="Yes",OR('Reported Performance Table'!$D1690='Master List'!$B$45,'Reported Performance Table'!$D1690='Master List'!$B$46,'Reported Performance Table'!$D1690='Master List'!$B$47,'Reported Performance Table'!$D1690='Master List'!$B$49,'Reported Performance Table'!$D1690='Master List'!$B$51,'Reported Performance Table'!$D1690='Master List'!$B$115,'Reported Performance Table'!$D1690='Master List'!$B$118,'Reported Performance Table'!$D1690='Master List'!$B$142)),"LUNA_Dimming","Dimming_Capability_and_Range"))</f>
        <v/>
      </c>
    </row>
    <row r="1691" spans="1:12" x14ac:dyDescent="0.3">
      <c r="A1691" s="49">
        <v>1698</v>
      </c>
      <c r="B1691" s="50"/>
      <c r="D1691" s="21" t="e">
        <f>VLOOKUP('Reported Performance Table'!C1691,'Master List'!$B$22:$C$41,2,FALSE)</f>
        <v>#N/A</v>
      </c>
      <c r="E1691" t="e">
        <f>VLOOKUP('Reported Performance Table'!D1691,'Master List'!$B$45:$C$143,2,FALSE)</f>
        <v>#N/A</v>
      </c>
      <c r="F1691" t="e">
        <f>VLOOKUP('Reported Performance Table'!C1691,'Master List'!$B$22:$D$42,3,FALSE)</f>
        <v>#N/A</v>
      </c>
      <c r="G1691" s="94" t="e">
        <f>VLOOKUP('Reported Performance Table'!B1691,'Master List'!$B$11:$D$19,3,FALSE)</f>
        <v>#N/A</v>
      </c>
      <c r="H1691" t="e">
        <f t="shared" si="26"/>
        <v>#N/A</v>
      </c>
      <c r="I1691" t="e">
        <f>IF(VLOOKUP('Reported Performance Table'!D1691,'Master List'!$B$45:$D$143,3,FALSE)="","No",VLOOKUP('Reported Performance Table'!D1691,'Master List'!$B$45:$D$143,3,FALSE))</f>
        <v>#N/A</v>
      </c>
      <c r="J1691" s="169" t="str">
        <f>IF('Reported Performance Table'!D1691="","",
  IF('Reported Performance Table'!E1691="Yes",
   IF('Reported Performance Table'!F1691="Premium","Premium_LUNA_CCT","LUNA_CCT"),
   IF('Reported Performance Table'!B1691="Outdoor Luminaires",
    IF(OR('Reported Performance Table'!D1691="Fuel Pump Canopy Luminaires",'Reported Performance Table'!D1691="Sports Lighting"),
     IF('Reported Performance Table'!F1691="Premium","Premium_Sports_and_Fuel_Pump_CCT", "Sports_and_Fuel_Pump_CCT"),
     IF('Reported Performance Table'!F1691="Premium","Premium_Outdoor_CCT","Outdoor_CCT")),
    IF('Reported Performance Table'!F1691="Premium","Premium_CCT","Reported_CCT"))))</f>
        <v/>
      </c>
      <c r="K1691" t="str">
        <f>IF('Reported Performance Table'!D1691="","",IF(J1691="LUNA_CCT",VLOOKUP('Reported Performance Table'!D1691,'Master List'!$B$45:$E$143,4,FALSE),"Reported_BUG"))</f>
        <v/>
      </c>
      <c r="L1691" t="str">
        <f>IF('Reported Performance Table'!D1691="","",IF(AND('Reported Performance Table'!$E1691="Yes",OR('Reported Performance Table'!$D1691='Master List'!$B$45,'Reported Performance Table'!$D1691='Master List'!$B$46,'Reported Performance Table'!$D1691='Master List'!$B$47,'Reported Performance Table'!$D1691='Master List'!$B$49,'Reported Performance Table'!$D1691='Master List'!$B$51,'Reported Performance Table'!$D1691='Master List'!$B$115,'Reported Performance Table'!$D1691='Master List'!$B$118,'Reported Performance Table'!$D1691='Master List'!$B$142)),"LUNA_Dimming","Dimming_Capability_and_Range"))</f>
        <v/>
      </c>
    </row>
    <row r="1692" spans="1:12" x14ac:dyDescent="0.3">
      <c r="A1692" s="49">
        <v>1699</v>
      </c>
      <c r="B1692" s="50"/>
      <c r="D1692" s="21" t="e">
        <f>VLOOKUP('Reported Performance Table'!C1692,'Master List'!$B$22:$C$41,2,FALSE)</f>
        <v>#N/A</v>
      </c>
      <c r="E1692" t="e">
        <f>VLOOKUP('Reported Performance Table'!D1692,'Master List'!$B$45:$C$143,2,FALSE)</f>
        <v>#N/A</v>
      </c>
      <c r="F1692" t="e">
        <f>VLOOKUP('Reported Performance Table'!C1692,'Master List'!$B$22:$D$42,3,FALSE)</f>
        <v>#N/A</v>
      </c>
      <c r="G1692" s="94" t="e">
        <f>VLOOKUP('Reported Performance Table'!B1692,'Master List'!$B$11:$D$19,3,FALSE)</f>
        <v>#N/A</v>
      </c>
      <c r="H1692" t="e">
        <f t="shared" si="26"/>
        <v>#N/A</v>
      </c>
      <c r="I1692" t="e">
        <f>IF(VLOOKUP('Reported Performance Table'!D1692,'Master List'!$B$45:$D$143,3,FALSE)="","No",VLOOKUP('Reported Performance Table'!D1692,'Master List'!$B$45:$D$143,3,FALSE))</f>
        <v>#N/A</v>
      </c>
      <c r="J1692" s="169" t="str">
        <f>IF('Reported Performance Table'!D1692="","",
  IF('Reported Performance Table'!E1692="Yes",
   IF('Reported Performance Table'!F1692="Premium","Premium_LUNA_CCT","LUNA_CCT"),
   IF('Reported Performance Table'!B1692="Outdoor Luminaires",
    IF(OR('Reported Performance Table'!D1692="Fuel Pump Canopy Luminaires",'Reported Performance Table'!D1692="Sports Lighting"),
     IF('Reported Performance Table'!F1692="Premium","Premium_Sports_and_Fuel_Pump_CCT", "Sports_and_Fuel_Pump_CCT"),
     IF('Reported Performance Table'!F1692="Premium","Premium_Outdoor_CCT","Outdoor_CCT")),
    IF('Reported Performance Table'!F1692="Premium","Premium_CCT","Reported_CCT"))))</f>
        <v/>
      </c>
      <c r="K1692" t="str">
        <f>IF('Reported Performance Table'!D1692="","",IF(J1692="LUNA_CCT",VLOOKUP('Reported Performance Table'!D1692,'Master List'!$B$45:$E$143,4,FALSE),"Reported_BUG"))</f>
        <v/>
      </c>
      <c r="L1692" t="str">
        <f>IF('Reported Performance Table'!D1692="","",IF(AND('Reported Performance Table'!$E1692="Yes",OR('Reported Performance Table'!$D1692='Master List'!$B$45,'Reported Performance Table'!$D1692='Master List'!$B$46,'Reported Performance Table'!$D1692='Master List'!$B$47,'Reported Performance Table'!$D1692='Master List'!$B$49,'Reported Performance Table'!$D1692='Master List'!$B$51,'Reported Performance Table'!$D1692='Master List'!$B$115,'Reported Performance Table'!$D1692='Master List'!$B$118,'Reported Performance Table'!$D1692='Master List'!$B$142)),"LUNA_Dimming","Dimming_Capability_and_Range"))</f>
        <v/>
      </c>
    </row>
    <row r="1693" spans="1:12" x14ac:dyDescent="0.3">
      <c r="A1693" s="49">
        <v>1700</v>
      </c>
      <c r="B1693" s="50"/>
      <c r="D1693" s="21" t="e">
        <f>VLOOKUP('Reported Performance Table'!C1693,'Master List'!$B$22:$C$41,2,FALSE)</f>
        <v>#N/A</v>
      </c>
      <c r="E1693" t="e">
        <f>VLOOKUP('Reported Performance Table'!D1693,'Master List'!$B$45:$C$143,2,FALSE)</f>
        <v>#N/A</v>
      </c>
      <c r="F1693" t="e">
        <f>VLOOKUP('Reported Performance Table'!C1693,'Master List'!$B$22:$D$42,3,FALSE)</f>
        <v>#N/A</v>
      </c>
      <c r="G1693" s="94" t="e">
        <f>VLOOKUP('Reported Performance Table'!B1693,'Master List'!$B$11:$D$19,3,FALSE)</f>
        <v>#N/A</v>
      </c>
      <c r="H1693" t="e">
        <f t="shared" si="26"/>
        <v>#N/A</v>
      </c>
      <c r="I1693" t="e">
        <f>IF(VLOOKUP('Reported Performance Table'!D1693,'Master List'!$B$45:$D$143,3,FALSE)="","No",VLOOKUP('Reported Performance Table'!D1693,'Master List'!$B$45:$D$143,3,FALSE))</f>
        <v>#N/A</v>
      </c>
      <c r="J1693" s="169" t="str">
        <f>IF('Reported Performance Table'!D1693="","",
  IF('Reported Performance Table'!E1693="Yes",
   IF('Reported Performance Table'!F1693="Premium","Premium_LUNA_CCT","LUNA_CCT"),
   IF('Reported Performance Table'!B1693="Outdoor Luminaires",
    IF(OR('Reported Performance Table'!D1693="Fuel Pump Canopy Luminaires",'Reported Performance Table'!D1693="Sports Lighting"),
     IF('Reported Performance Table'!F1693="Premium","Premium_Sports_and_Fuel_Pump_CCT", "Sports_and_Fuel_Pump_CCT"),
     IF('Reported Performance Table'!F1693="Premium","Premium_Outdoor_CCT","Outdoor_CCT")),
    IF('Reported Performance Table'!F1693="Premium","Premium_CCT","Reported_CCT"))))</f>
        <v/>
      </c>
      <c r="K1693" t="str">
        <f>IF('Reported Performance Table'!D1693="","",IF(J1693="LUNA_CCT",VLOOKUP('Reported Performance Table'!D1693,'Master List'!$B$45:$E$143,4,FALSE),"Reported_BUG"))</f>
        <v/>
      </c>
      <c r="L1693" t="str">
        <f>IF('Reported Performance Table'!D1693="","",IF(AND('Reported Performance Table'!$E1693="Yes",OR('Reported Performance Table'!$D1693='Master List'!$B$45,'Reported Performance Table'!$D1693='Master List'!$B$46,'Reported Performance Table'!$D1693='Master List'!$B$47,'Reported Performance Table'!$D1693='Master List'!$B$49,'Reported Performance Table'!$D1693='Master List'!$B$51,'Reported Performance Table'!$D1693='Master List'!$B$115,'Reported Performance Table'!$D1693='Master List'!$B$118,'Reported Performance Table'!$D1693='Master List'!$B$142)),"LUNA_Dimming","Dimming_Capability_and_Range"))</f>
        <v/>
      </c>
    </row>
    <row r="1694" spans="1:12" x14ac:dyDescent="0.3">
      <c r="A1694" s="49">
        <v>1701</v>
      </c>
      <c r="B1694" s="50"/>
      <c r="D1694" s="21" t="e">
        <f>VLOOKUP('Reported Performance Table'!C1694,'Master List'!$B$22:$C$41,2,FALSE)</f>
        <v>#N/A</v>
      </c>
      <c r="E1694" t="e">
        <f>VLOOKUP('Reported Performance Table'!D1694,'Master List'!$B$45:$C$143,2,FALSE)</f>
        <v>#N/A</v>
      </c>
      <c r="F1694" t="e">
        <f>VLOOKUP('Reported Performance Table'!C1694,'Master List'!$B$22:$D$42,3,FALSE)</f>
        <v>#N/A</v>
      </c>
      <c r="G1694" s="94" t="e">
        <f>VLOOKUP('Reported Performance Table'!B1694,'Master List'!$B$11:$D$19,3,FALSE)</f>
        <v>#N/A</v>
      </c>
      <c r="H1694" t="e">
        <f t="shared" si="26"/>
        <v>#N/A</v>
      </c>
      <c r="I1694" t="e">
        <f>IF(VLOOKUP('Reported Performance Table'!D1694,'Master List'!$B$45:$D$143,3,FALSE)="","No",VLOOKUP('Reported Performance Table'!D1694,'Master List'!$B$45:$D$143,3,FALSE))</f>
        <v>#N/A</v>
      </c>
      <c r="J1694" s="169" t="str">
        <f>IF('Reported Performance Table'!D1694="","",
  IF('Reported Performance Table'!E1694="Yes",
   IF('Reported Performance Table'!F1694="Premium","Premium_LUNA_CCT","LUNA_CCT"),
   IF('Reported Performance Table'!B1694="Outdoor Luminaires",
    IF(OR('Reported Performance Table'!D1694="Fuel Pump Canopy Luminaires",'Reported Performance Table'!D1694="Sports Lighting"),
     IF('Reported Performance Table'!F1694="Premium","Premium_Sports_and_Fuel_Pump_CCT", "Sports_and_Fuel_Pump_CCT"),
     IF('Reported Performance Table'!F1694="Premium","Premium_Outdoor_CCT","Outdoor_CCT")),
    IF('Reported Performance Table'!F1694="Premium","Premium_CCT","Reported_CCT"))))</f>
        <v/>
      </c>
      <c r="K1694" t="str">
        <f>IF('Reported Performance Table'!D1694="","",IF(J1694="LUNA_CCT",VLOOKUP('Reported Performance Table'!D1694,'Master List'!$B$45:$E$143,4,FALSE),"Reported_BUG"))</f>
        <v/>
      </c>
      <c r="L1694" t="str">
        <f>IF('Reported Performance Table'!D1694="","",IF(AND('Reported Performance Table'!$E1694="Yes",OR('Reported Performance Table'!$D1694='Master List'!$B$45,'Reported Performance Table'!$D1694='Master List'!$B$46,'Reported Performance Table'!$D1694='Master List'!$B$47,'Reported Performance Table'!$D1694='Master List'!$B$49,'Reported Performance Table'!$D1694='Master List'!$B$51,'Reported Performance Table'!$D1694='Master List'!$B$115,'Reported Performance Table'!$D1694='Master List'!$B$118,'Reported Performance Table'!$D1694='Master List'!$B$142)),"LUNA_Dimming","Dimming_Capability_and_Range"))</f>
        <v/>
      </c>
    </row>
    <row r="1695" spans="1:12" x14ac:dyDescent="0.3">
      <c r="A1695" s="49">
        <v>1702</v>
      </c>
      <c r="B1695" s="50"/>
      <c r="D1695" s="21" t="e">
        <f>VLOOKUP('Reported Performance Table'!C1695,'Master List'!$B$22:$C$41,2,FALSE)</f>
        <v>#N/A</v>
      </c>
      <c r="E1695" t="e">
        <f>VLOOKUP('Reported Performance Table'!D1695,'Master List'!$B$45:$C$143,2,FALSE)</f>
        <v>#N/A</v>
      </c>
      <c r="F1695" t="e">
        <f>VLOOKUP('Reported Performance Table'!C1695,'Master List'!$B$22:$D$42,3,FALSE)</f>
        <v>#N/A</v>
      </c>
      <c r="G1695" s="94" t="e">
        <f>VLOOKUP('Reported Performance Table'!B1695,'Master List'!$B$11:$D$19,3,FALSE)</f>
        <v>#N/A</v>
      </c>
      <c r="H1695" t="e">
        <f t="shared" si="26"/>
        <v>#N/A</v>
      </c>
      <c r="I1695" t="e">
        <f>IF(VLOOKUP('Reported Performance Table'!D1695,'Master List'!$B$45:$D$143,3,FALSE)="","No",VLOOKUP('Reported Performance Table'!D1695,'Master List'!$B$45:$D$143,3,FALSE))</f>
        <v>#N/A</v>
      </c>
      <c r="J1695" s="169" t="str">
        <f>IF('Reported Performance Table'!D1695="","",
  IF('Reported Performance Table'!E1695="Yes",
   IF('Reported Performance Table'!F1695="Premium","Premium_LUNA_CCT","LUNA_CCT"),
   IF('Reported Performance Table'!B1695="Outdoor Luminaires",
    IF(OR('Reported Performance Table'!D1695="Fuel Pump Canopy Luminaires",'Reported Performance Table'!D1695="Sports Lighting"),
     IF('Reported Performance Table'!F1695="Premium","Premium_Sports_and_Fuel_Pump_CCT", "Sports_and_Fuel_Pump_CCT"),
     IF('Reported Performance Table'!F1695="Premium","Premium_Outdoor_CCT","Outdoor_CCT")),
    IF('Reported Performance Table'!F1695="Premium","Premium_CCT","Reported_CCT"))))</f>
        <v/>
      </c>
      <c r="K1695" t="str">
        <f>IF('Reported Performance Table'!D1695="","",IF(J1695="LUNA_CCT",VLOOKUP('Reported Performance Table'!D1695,'Master List'!$B$45:$E$143,4,FALSE),"Reported_BUG"))</f>
        <v/>
      </c>
      <c r="L1695" t="str">
        <f>IF('Reported Performance Table'!D1695="","",IF(AND('Reported Performance Table'!$E1695="Yes",OR('Reported Performance Table'!$D1695='Master List'!$B$45,'Reported Performance Table'!$D1695='Master List'!$B$46,'Reported Performance Table'!$D1695='Master List'!$B$47,'Reported Performance Table'!$D1695='Master List'!$B$49,'Reported Performance Table'!$D1695='Master List'!$B$51,'Reported Performance Table'!$D1695='Master List'!$B$115,'Reported Performance Table'!$D1695='Master List'!$B$118,'Reported Performance Table'!$D1695='Master List'!$B$142)),"LUNA_Dimming","Dimming_Capability_and_Range"))</f>
        <v/>
      </c>
    </row>
    <row r="1696" spans="1:12" x14ac:dyDescent="0.3">
      <c r="A1696" s="49">
        <v>1703</v>
      </c>
      <c r="B1696" s="50"/>
      <c r="D1696" s="21" t="e">
        <f>VLOOKUP('Reported Performance Table'!C1696,'Master List'!$B$22:$C$41,2,FALSE)</f>
        <v>#N/A</v>
      </c>
      <c r="E1696" t="e">
        <f>VLOOKUP('Reported Performance Table'!D1696,'Master List'!$B$45:$C$143,2,FALSE)</f>
        <v>#N/A</v>
      </c>
      <c r="F1696" t="e">
        <f>VLOOKUP('Reported Performance Table'!C1696,'Master List'!$B$22:$D$42,3,FALSE)</f>
        <v>#N/A</v>
      </c>
      <c r="G1696" s="94" t="e">
        <f>VLOOKUP('Reported Performance Table'!B1696,'Master List'!$B$11:$D$19,3,FALSE)</f>
        <v>#N/A</v>
      </c>
      <c r="H1696" t="e">
        <f t="shared" si="26"/>
        <v>#N/A</v>
      </c>
      <c r="I1696" t="e">
        <f>IF(VLOOKUP('Reported Performance Table'!D1696,'Master List'!$B$45:$D$143,3,FALSE)="","No",VLOOKUP('Reported Performance Table'!D1696,'Master List'!$B$45:$D$143,3,FALSE))</f>
        <v>#N/A</v>
      </c>
      <c r="J1696" s="169" t="str">
        <f>IF('Reported Performance Table'!D1696="","",
  IF('Reported Performance Table'!E1696="Yes",
   IF('Reported Performance Table'!F1696="Premium","Premium_LUNA_CCT","LUNA_CCT"),
   IF('Reported Performance Table'!B1696="Outdoor Luminaires",
    IF(OR('Reported Performance Table'!D1696="Fuel Pump Canopy Luminaires",'Reported Performance Table'!D1696="Sports Lighting"),
     IF('Reported Performance Table'!F1696="Premium","Premium_Sports_and_Fuel_Pump_CCT", "Sports_and_Fuel_Pump_CCT"),
     IF('Reported Performance Table'!F1696="Premium","Premium_Outdoor_CCT","Outdoor_CCT")),
    IF('Reported Performance Table'!F1696="Premium","Premium_CCT","Reported_CCT"))))</f>
        <v/>
      </c>
      <c r="K1696" t="str">
        <f>IF('Reported Performance Table'!D1696="","",IF(J1696="LUNA_CCT",VLOOKUP('Reported Performance Table'!D1696,'Master List'!$B$45:$E$143,4,FALSE),"Reported_BUG"))</f>
        <v/>
      </c>
      <c r="L1696" t="str">
        <f>IF('Reported Performance Table'!D1696="","",IF(AND('Reported Performance Table'!$E1696="Yes",OR('Reported Performance Table'!$D1696='Master List'!$B$45,'Reported Performance Table'!$D1696='Master List'!$B$46,'Reported Performance Table'!$D1696='Master List'!$B$47,'Reported Performance Table'!$D1696='Master List'!$B$49,'Reported Performance Table'!$D1696='Master List'!$B$51,'Reported Performance Table'!$D1696='Master List'!$B$115,'Reported Performance Table'!$D1696='Master List'!$B$118,'Reported Performance Table'!$D1696='Master List'!$B$142)),"LUNA_Dimming","Dimming_Capability_and_Range"))</f>
        <v/>
      </c>
    </row>
    <row r="1697" spans="1:12" x14ac:dyDescent="0.3">
      <c r="A1697" s="49">
        <v>1704</v>
      </c>
      <c r="B1697" s="50"/>
      <c r="D1697" s="21" t="e">
        <f>VLOOKUP('Reported Performance Table'!C1697,'Master List'!$B$22:$C$41,2,FALSE)</f>
        <v>#N/A</v>
      </c>
      <c r="E1697" t="e">
        <f>VLOOKUP('Reported Performance Table'!D1697,'Master List'!$B$45:$C$143,2,FALSE)</f>
        <v>#N/A</v>
      </c>
      <c r="F1697" t="e">
        <f>VLOOKUP('Reported Performance Table'!C1697,'Master List'!$B$22:$D$42,3,FALSE)</f>
        <v>#N/A</v>
      </c>
      <c r="G1697" s="94" t="e">
        <f>VLOOKUP('Reported Performance Table'!B1697,'Master List'!$B$11:$D$19,3,FALSE)</f>
        <v>#N/A</v>
      </c>
      <c r="H1697" t="e">
        <f t="shared" si="26"/>
        <v>#N/A</v>
      </c>
      <c r="I1697" t="e">
        <f>IF(VLOOKUP('Reported Performance Table'!D1697,'Master List'!$B$45:$D$143,3,FALSE)="","No",VLOOKUP('Reported Performance Table'!D1697,'Master List'!$B$45:$D$143,3,FALSE))</f>
        <v>#N/A</v>
      </c>
      <c r="J1697" s="169" t="str">
        <f>IF('Reported Performance Table'!D1697="","",
  IF('Reported Performance Table'!E1697="Yes",
   IF('Reported Performance Table'!F1697="Premium","Premium_LUNA_CCT","LUNA_CCT"),
   IF('Reported Performance Table'!B1697="Outdoor Luminaires",
    IF(OR('Reported Performance Table'!D1697="Fuel Pump Canopy Luminaires",'Reported Performance Table'!D1697="Sports Lighting"),
     IF('Reported Performance Table'!F1697="Premium","Premium_Sports_and_Fuel_Pump_CCT", "Sports_and_Fuel_Pump_CCT"),
     IF('Reported Performance Table'!F1697="Premium","Premium_Outdoor_CCT","Outdoor_CCT")),
    IF('Reported Performance Table'!F1697="Premium","Premium_CCT","Reported_CCT"))))</f>
        <v/>
      </c>
      <c r="K1697" t="str">
        <f>IF('Reported Performance Table'!D1697="","",IF(J1697="LUNA_CCT",VLOOKUP('Reported Performance Table'!D1697,'Master List'!$B$45:$E$143,4,FALSE),"Reported_BUG"))</f>
        <v/>
      </c>
      <c r="L1697" t="str">
        <f>IF('Reported Performance Table'!D1697="","",IF(AND('Reported Performance Table'!$E1697="Yes",OR('Reported Performance Table'!$D1697='Master List'!$B$45,'Reported Performance Table'!$D1697='Master List'!$B$46,'Reported Performance Table'!$D1697='Master List'!$B$47,'Reported Performance Table'!$D1697='Master List'!$B$49,'Reported Performance Table'!$D1697='Master List'!$B$51,'Reported Performance Table'!$D1697='Master List'!$B$115,'Reported Performance Table'!$D1697='Master List'!$B$118,'Reported Performance Table'!$D1697='Master List'!$B$142)),"LUNA_Dimming","Dimming_Capability_and_Range"))</f>
        <v/>
      </c>
    </row>
    <row r="1698" spans="1:12" x14ac:dyDescent="0.3">
      <c r="A1698" s="49">
        <v>1705</v>
      </c>
      <c r="B1698" s="50"/>
      <c r="D1698" s="21" t="e">
        <f>VLOOKUP('Reported Performance Table'!C1698,'Master List'!$B$22:$C$41,2,FALSE)</f>
        <v>#N/A</v>
      </c>
      <c r="E1698" t="e">
        <f>VLOOKUP('Reported Performance Table'!D1698,'Master List'!$B$45:$C$143,2,FALSE)</f>
        <v>#N/A</v>
      </c>
      <c r="F1698" t="e">
        <f>VLOOKUP('Reported Performance Table'!C1698,'Master List'!$B$22:$D$42,3,FALSE)</f>
        <v>#N/A</v>
      </c>
      <c r="G1698" s="94" t="e">
        <f>VLOOKUP('Reported Performance Table'!B1698,'Master List'!$B$11:$D$19,3,FALSE)</f>
        <v>#N/A</v>
      </c>
      <c r="H1698" t="e">
        <f t="shared" si="26"/>
        <v>#N/A</v>
      </c>
      <c r="I1698" t="e">
        <f>IF(VLOOKUP('Reported Performance Table'!D1698,'Master List'!$B$45:$D$143,3,FALSE)="","No",VLOOKUP('Reported Performance Table'!D1698,'Master List'!$B$45:$D$143,3,FALSE))</f>
        <v>#N/A</v>
      </c>
      <c r="J1698" s="169" t="str">
        <f>IF('Reported Performance Table'!D1698="","",
  IF('Reported Performance Table'!E1698="Yes",
   IF('Reported Performance Table'!F1698="Premium","Premium_LUNA_CCT","LUNA_CCT"),
   IF('Reported Performance Table'!B1698="Outdoor Luminaires",
    IF(OR('Reported Performance Table'!D1698="Fuel Pump Canopy Luminaires",'Reported Performance Table'!D1698="Sports Lighting"),
     IF('Reported Performance Table'!F1698="Premium","Premium_Sports_and_Fuel_Pump_CCT", "Sports_and_Fuel_Pump_CCT"),
     IF('Reported Performance Table'!F1698="Premium","Premium_Outdoor_CCT","Outdoor_CCT")),
    IF('Reported Performance Table'!F1698="Premium","Premium_CCT","Reported_CCT"))))</f>
        <v/>
      </c>
      <c r="K1698" t="str">
        <f>IF('Reported Performance Table'!D1698="","",IF(J1698="LUNA_CCT",VLOOKUP('Reported Performance Table'!D1698,'Master List'!$B$45:$E$143,4,FALSE),"Reported_BUG"))</f>
        <v/>
      </c>
      <c r="L1698" t="str">
        <f>IF('Reported Performance Table'!D1698="","",IF(AND('Reported Performance Table'!$E1698="Yes",OR('Reported Performance Table'!$D1698='Master List'!$B$45,'Reported Performance Table'!$D1698='Master List'!$B$46,'Reported Performance Table'!$D1698='Master List'!$B$47,'Reported Performance Table'!$D1698='Master List'!$B$49,'Reported Performance Table'!$D1698='Master List'!$B$51,'Reported Performance Table'!$D1698='Master List'!$B$115,'Reported Performance Table'!$D1698='Master List'!$B$118,'Reported Performance Table'!$D1698='Master List'!$B$142)),"LUNA_Dimming","Dimming_Capability_and_Range"))</f>
        <v/>
      </c>
    </row>
    <row r="1699" spans="1:12" x14ac:dyDescent="0.3">
      <c r="A1699" s="49">
        <v>1706</v>
      </c>
      <c r="B1699" s="50"/>
      <c r="D1699" s="21" t="e">
        <f>VLOOKUP('Reported Performance Table'!C1699,'Master List'!$B$22:$C$41,2,FALSE)</f>
        <v>#N/A</v>
      </c>
      <c r="E1699" t="e">
        <f>VLOOKUP('Reported Performance Table'!D1699,'Master List'!$B$45:$C$143,2,FALSE)</f>
        <v>#N/A</v>
      </c>
      <c r="F1699" t="e">
        <f>VLOOKUP('Reported Performance Table'!C1699,'Master List'!$B$22:$D$42,3,FALSE)</f>
        <v>#N/A</v>
      </c>
      <c r="G1699" s="94" t="e">
        <f>VLOOKUP('Reported Performance Table'!B1699,'Master List'!$B$11:$D$19,3,FALSE)</f>
        <v>#N/A</v>
      </c>
      <c r="H1699" t="e">
        <f t="shared" si="26"/>
        <v>#N/A</v>
      </c>
      <c r="I1699" t="e">
        <f>IF(VLOOKUP('Reported Performance Table'!D1699,'Master List'!$B$45:$D$143,3,FALSE)="","No",VLOOKUP('Reported Performance Table'!D1699,'Master List'!$B$45:$D$143,3,FALSE))</f>
        <v>#N/A</v>
      </c>
      <c r="J1699" s="169" t="str">
        <f>IF('Reported Performance Table'!D1699="","",
  IF('Reported Performance Table'!E1699="Yes",
   IF('Reported Performance Table'!F1699="Premium","Premium_LUNA_CCT","LUNA_CCT"),
   IF('Reported Performance Table'!B1699="Outdoor Luminaires",
    IF(OR('Reported Performance Table'!D1699="Fuel Pump Canopy Luminaires",'Reported Performance Table'!D1699="Sports Lighting"),
     IF('Reported Performance Table'!F1699="Premium","Premium_Sports_and_Fuel_Pump_CCT", "Sports_and_Fuel_Pump_CCT"),
     IF('Reported Performance Table'!F1699="Premium","Premium_Outdoor_CCT","Outdoor_CCT")),
    IF('Reported Performance Table'!F1699="Premium","Premium_CCT","Reported_CCT"))))</f>
        <v/>
      </c>
      <c r="K1699" t="str">
        <f>IF('Reported Performance Table'!D1699="","",IF(J1699="LUNA_CCT",VLOOKUP('Reported Performance Table'!D1699,'Master List'!$B$45:$E$143,4,FALSE),"Reported_BUG"))</f>
        <v/>
      </c>
      <c r="L1699" t="str">
        <f>IF('Reported Performance Table'!D1699="","",IF(AND('Reported Performance Table'!$E1699="Yes",OR('Reported Performance Table'!$D1699='Master List'!$B$45,'Reported Performance Table'!$D1699='Master List'!$B$46,'Reported Performance Table'!$D1699='Master List'!$B$47,'Reported Performance Table'!$D1699='Master List'!$B$49,'Reported Performance Table'!$D1699='Master List'!$B$51,'Reported Performance Table'!$D1699='Master List'!$B$115,'Reported Performance Table'!$D1699='Master List'!$B$118,'Reported Performance Table'!$D1699='Master List'!$B$142)),"LUNA_Dimming","Dimming_Capability_and_Range"))</f>
        <v/>
      </c>
    </row>
    <row r="1700" spans="1:12" x14ac:dyDescent="0.3">
      <c r="A1700" s="49">
        <v>1707</v>
      </c>
      <c r="B1700" s="50"/>
      <c r="D1700" s="21" t="e">
        <f>VLOOKUP('Reported Performance Table'!C1700,'Master List'!$B$22:$C$41,2,FALSE)</f>
        <v>#N/A</v>
      </c>
      <c r="E1700" t="e">
        <f>VLOOKUP('Reported Performance Table'!D1700,'Master List'!$B$45:$C$143,2,FALSE)</f>
        <v>#N/A</v>
      </c>
      <c r="F1700" t="e">
        <f>VLOOKUP('Reported Performance Table'!C1700,'Master List'!$B$22:$D$42,3,FALSE)</f>
        <v>#N/A</v>
      </c>
      <c r="G1700" s="94" t="e">
        <f>VLOOKUP('Reported Performance Table'!B1700,'Master List'!$B$11:$D$19,3,FALSE)</f>
        <v>#N/A</v>
      </c>
      <c r="H1700" t="e">
        <f t="shared" si="26"/>
        <v>#N/A</v>
      </c>
      <c r="I1700" t="e">
        <f>IF(VLOOKUP('Reported Performance Table'!D1700,'Master List'!$B$45:$D$143,3,FALSE)="","No",VLOOKUP('Reported Performance Table'!D1700,'Master List'!$B$45:$D$143,3,FALSE))</f>
        <v>#N/A</v>
      </c>
      <c r="J1700" s="169" t="str">
        <f>IF('Reported Performance Table'!D1700="","",
  IF('Reported Performance Table'!E1700="Yes",
   IF('Reported Performance Table'!F1700="Premium","Premium_LUNA_CCT","LUNA_CCT"),
   IF('Reported Performance Table'!B1700="Outdoor Luminaires",
    IF(OR('Reported Performance Table'!D1700="Fuel Pump Canopy Luminaires",'Reported Performance Table'!D1700="Sports Lighting"),
     IF('Reported Performance Table'!F1700="Premium","Premium_Sports_and_Fuel_Pump_CCT", "Sports_and_Fuel_Pump_CCT"),
     IF('Reported Performance Table'!F1700="Premium","Premium_Outdoor_CCT","Outdoor_CCT")),
    IF('Reported Performance Table'!F1700="Premium","Premium_CCT","Reported_CCT"))))</f>
        <v/>
      </c>
      <c r="K1700" t="str">
        <f>IF('Reported Performance Table'!D1700="","",IF(J1700="LUNA_CCT",VLOOKUP('Reported Performance Table'!D1700,'Master List'!$B$45:$E$143,4,FALSE),"Reported_BUG"))</f>
        <v/>
      </c>
      <c r="L1700" t="str">
        <f>IF('Reported Performance Table'!D1700="","",IF(AND('Reported Performance Table'!$E1700="Yes",OR('Reported Performance Table'!$D1700='Master List'!$B$45,'Reported Performance Table'!$D1700='Master List'!$B$46,'Reported Performance Table'!$D1700='Master List'!$B$47,'Reported Performance Table'!$D1700='Master List'!$B$49,'Reported Performance Table'!$D1700='Master List'!$B$51,'Reported Performance Table'!$D1700='Master List'!$B$115,'Reported Performance Table'!$D1700='Master List'!$B$118,'Reported Performance Table'!$D1700='Master List'!$B$142)),"LUNA_Dimming","Dimming_Capability_and_Range"))</f>
        <v/>
      </c>
    </row>
    <row r="1701" spans="1:12" x14ac:dyDescent="0.3">
      <c r="A1701" s="49">
        <v>1708</v>
      </c>
      <c r="B1701" s="50"/>
      <c r="D1701" s="21" t="e">
        <f>VLOOKUP('Reported Performance Table'!C1701,'Master List'!$B$22:$C$41,2,FALSE)</f>
        <v>#N/A</v>
      </c>
      <c r="E1701" t="e">
        <f>VLOOKUP('Reported Performance Table'!D1701,'Master List'!$B$45:$C$143,2,FALSE)</f>
        <v>#N/A</v>
      </c>
      <c r="F1701" t="e">
        <f>VLOOKUP('Reported Performance Table'!C1701,'Master List'!$B$22:$D$42,3,FALSE)</f>
        <v>#N/A</v>
      </c>
      <c r="G1701" s="94" t="e">
        <f>VLOOKUP('Reported Performance Table'!B1701,'Master List'!$B$11:$D$19,3,FALSE)</f>
        <v>#N/A</v>
      </c>
      <c r="H1701" t="e">
        <f t="shared" si="26"/>
        <v>#N/A</v>
      </c>
      <c r="I1701" t="e">
        <f>IF(VLOOKUP('Reported Performance Table'!D1701,'Master List'!$B$45:$D$143,3,FALSE)="","No",VLOOKUP('Reported Performance Table'!D1701,'Master List'!$B$45:$D$143,3,FALSE))</f>
        <v>#N/A</v>
      </c>
      <c r="J1701" s="169" t="str">
        <f>IF('Reported Performance Table'!D1701="","",
  IF('Reported Performance Table'!E1701="Yes",
   IF('Reported Performance Table'!F1701="Premium","Premium_LUNA_CCT","LUNA_CCT"),
   IF('Reported Performance Table'!B1701="Outdoor Luminaires",
    IF(OR('Reported Performance Table'!D1701="Fuel Pump Canopy Luminaires",'Reported Performance Table'!D1701="Sports Lighting"),
     IF('Reported Performance Table'!F1701="Premium","Premium_Sports_and_Fuel_Pump_CCT", "Sports_and_Fuel_Pump_CCT"),
     IF('Reported Performance Table'!F1701="Premium","Premium_Outdoor_CCT","Outdoor_CCT")),
    IF('Reported Performance Table'!F1701="Premium","Premium_CCT","Reported_CCT"))))</f>
        <v/>
      </c>
      <c r="K1701" t="str">
        <f>IF('Reported Performance Table'!D1701="","",IF(J1701="LUNA_CCT",VLOOKUP('Reported Performance Table'!D1701,'Master List'!$B$45:$E$143,4,FALSE),"Reported_BUG"))</f>
        <v/>
      </c>
      <c r="L1701" t="str">
        <f>IF('Reported Performance Table'!D1701="","",IF(AND('Reported Performance Table'!$E1701="Yes",OR('Reported Performance Table'!$D1701='Master List'!$B$45,'Reported Performance Table'!$D1701='Master List'!$B$46,'Reported Performance Table'!$D1701='Master List'!$B$47,'Reported Performance Table'!$D1701='Master List'!$B$49,'Reported Performance Table'!$D1701='Master List'!$B$51,'Reported Performance Table'!$D1701='Master List'!$B$115,'Reported Performance Table'!$D1701='Master List'!$B$118,'Reported Performance Table'!$D1701='Master List'!$B$142)),"LUNA_Dimming","Dimming_Capability_and_Range"))</f>
        <v/>
      </c>
    </row>
    <row r="1702" spans="1:12" x14ac:dyDescent="0.3">
      <c r="A1702" s="49">
        <v>1709</v>
      </c>
      <c r="B1702" s="50"/>
      <c r="D1702" s="21" t="e">
        <f>VLOOKUP('Reported Performance Table'!C1702,'Master List'!$B$22:$C$41,2,FALSE)</f>
        <v>#N/A</v>
      </c>
      <c r="E1702" t="e">
        <f>VLOOKUP('Reported Performance Table'!D1702,'Master List'!$B$45:$C$143,2,FALSE)</f>
        <v>#N/A</v>
      </c>
      <c r="F1702" t="e">
        <f>VLOOKUP('Reported Performance Table'!C1702,'Master List'!$B$22:$D$42,3,FALSE)</f>
        <v>#N/A</v>
      </c>
      <c r="G1702" s="94" t="e">
        <f>VLOOKUP('Reported Performance Table'!B1702,'Master List'!$B$11:$D$19,3,FALSE)</f>
        <v>#N/A</v>
      </c>
      <c r="H1702" t="e">
        <f t="shared" si="26"/>
        <v>#N/A</v>
      </c>
      <c r="I1702" t="e">
        <f>IF(VLOOKUP('Reported Performance Table'!D1702,'Master List'!$B$45:$D$143,3,FALSE)="","No",VLOOKUP('Reported Performance Table'!D1702,'Master List'!$B$45:$D$143,3,FALSE))</f>
        <v>#N/A</v>
      </c>
      <c r="J1702" s="169" t="str">
        <f>IF('Reported Performance Table'!D1702="","",
  IF('Reported Performance Table'!E1702="Yes",
   IF('Reported Performance Table'!F1702="Premium","Premium_LUNA_CCT","LUNA_CCT"),
   IF('Reported Performance Table'!B1702="Outdoor Luminaires",
    IF(OR('Reported Performance Table'!D1702="Fuel Pump Canopy Luminaires",'Reported Performance Table'!D1702="Sports Lighting"),
     IF('Reported Performance Table'!F1702="Premium","Premium_Sports_and_Fuel_Pump_CCT", "Sports_and_Fuel_Pump_CCT"),
     IF('Reported Performance Table'!F1702="Premium","Premium_Outdoor_CCT","Outdoor_CCT")),
    IF('Reported Performance Table'!F1702="Premium","Premium_CCT","Reported_CCT"))))</f>
        <v/>
      </c>
      <c r="K1702" t="str">
        <f>IF('Reported Performance Table'!D1702="","",IF(J1702="LUNA_CCT",VLOOKUP('Reported Performance Table'!D1702,'Master List'!$B$45:$E$143,4,FALSE),"Reported_BUG"))</f>
        <v/>
      </c>
      <c r="L1702" t="str">
        <f>IF('Reported Performance Table'!D1702="","",IF(AND('Reported Performance Table'!$E1702="Yes",OR('Reported Performance Table'!$D1702='Master List'!$B$45,'Reported Performance Table'!$D1702='Master List'!$B$46,'Reported Performance Table'!$D1702='Master List'!$B$47,'Reported Performance Table'!$D1702='Master List'!$B$49,'Reported Performance Table'!$D1702='Master List'!$B$51,'Reported Performance Table'!$D1702='Master List'!$B$115,'Reported Performance Table'!$D1702='Master List'!$B$118,'Reported Performance Table'!$D1702='Master List'!$B$142)),"LUNA_Dimming","Dimming_Capability_and_Range"))</f>
        <v/>
      </c>
    </row>
    <row r="1703" spans="1:12" x14ac:dyDescent="0.3">
      <c r="A1703" s="49">
        <v>1710</v>
      </c>
      <c r="B1703" s="50"/>
      <c r="D1703" s="21" t="e">
        <f>VLOOKUP('Reported Performance Table'!C1703,'Master List'!$B$22:$C$41,2,FALSE)</f>
        <v>#N/A</v>
      </c>
      <c r="E1703" t="e">
        <f>VLOOKUP('Reported Performance Table'!D1703,'Master List'!$B$45:$C$143,2,FALSE)</f>
        <v>#N/A</v>
      </c>
      <c r="F1703" t="e">
        <f>VLOOKUP('Reported Performance Table'!C1703,'Master List'!$B$22:$D$42,3,FALSE)</f>
        <v>#N/A</v>
      </c>
      <c r="G1703" s="94" t="e">
        <f>VLOOKUP('Reported Performance Table'!B1703,'Master List'!$B$11:$D$19,3,FALSE)</f>
        <v>#N/A</v>
      </c>
      <c r="H1703" t="e">
        <f t="shared" si="26"/>
        <v>#N/A</v>
      </c>
      <c r="I1703" t="e">
        <f>IF(VLOOKUP('Reported Performance Table'!D1703,'Master List'!$B$45:$D$143,3,FALSE)="","No",VLOOKUP('Reported Performance Table'!D1703,'Master List'!$B$45:$D$143,3,FALSE))</f>
        <v>#N/A</v>
      </c>
      <c r="J1703" s="169" t="str">
        <f>IF('Reported Performance Table'!D1703="","",
  IF('Reported Performance Table'!E1703="Yes",
   IF('Reported Performance Table'!F1703="Premium","Premium_LUNA_CCT","LUNA_CCT"),
   IF('Reported Performance Table'!B1703="Outdoor Luminaires",
    IF(OR('Reported Performance Table'!D1703="Fuel Pump Canopy Luminaires",'Reported Performance Table'!D1703="Sports Lighting"),
     IF('Reported Performance Table'!F1703="Premium","Premium_Sports_and_Fuel_Pump_CCT", "Sports_and_Fuel_Pump_CCT"),
     IF('Reported Performance Table'!F1703="Premium","Premium_Outdoor_CCT","Outdoor_CCT")),
    IF('Reported Performance Table'!F1703="Premium","Premium_CCT","Reported_CCT"))))</f>
        <v/>
      </c>
      <c r="K1703" t="str">
        <f>IF('Reported Performance Table'!D1703="","",IF(J1703="LUNA_CCT",VLOOKUP('Reported Performance Table'!D1703,'Master List'!$B$45:$E$143,4,FALSE),"Reported_BUG"))</f>
        <v/>
      </c>
      <c r="L1703" t="str">
        <f>IF('Reported Performance Table'!D1703="","",IF(AND('Reported Performance Table'!$E1703="Yes",OR('Reported Performance Table'!$D1703='Master List'!$B$45,'Reported Performance Table'!$D1703='Master List'!$B$46,'Reported Performance Table'!$D1703='Master List'!$B$47,'Reported Performance Table'!$D1703='Master List'!$B$49,'Reported Performance Table'!$D1703='Master List'!$B$51,'Reported Performance Table'!$D1703='Master List'!$B$115,'Reported Performance Table'!$D1703='Master List'!$B$118,'Reported Performance Table'!$D1703='Master List'!$B$142)),"LUNA_Dimming","Dimming_Capability_and_Range"))</f>
        <v/>
      </c>
    </row>
    <row r="1704" spans="1:12" x14ac:dyDescent="0.3">
      <c r="A1704" s="49">
        <v>1711</v>
      </c>
      <c r="B1704" s="50"/>
      <c r="D1704" s="21" t="e">
        <f>VLOOKUP('Reported Performance Table'!C1704,'Master List'!$B$22:$C$41,2,FALSE)</f>
        <v>#N/A</v>
      </c>
      <c r="E1704" t="e">
        <f>VLOOKUP('Reported Performance Table'!D1704,'Master List'!$B$45:$C$143,2,FALSE)</f>
        <v>#N/A</v>
      </c>
      <c r="F1704" t="e">
        <f>VLOOKUP('Reported Performance Table'!C1704,'Master List'!$B$22:$D$42,3,FALSE)</f>
        <v>#N/A</v>
      </c>
      <c r="G1704" s="94" t="e">
        <f>VLOOKUP('Reported Performance Table'!B1704,'Master List'!$B$11:$D$19,3,FALSE)</f>
        <v>#N/A</v>
      </c>
      <c r="H1704" t="e">
        <f t="shared" si="26"/>
        <v>#N/A</v>
      </c>
      <c r="I1704" t="e">
        <f>IF(VLOOKUP('Reported Performance Table'!D1704,'Master List'!$B$45:$D$143,3,FALSE)="","No",VLOOKUP('Reported Performance Table'!D1704,'Master List'!$B$45:$D$143,3,FALSE))</f>
        <v>#N/A</v>
      </c>
      <c r="J1704" s="169" t="str">
        <f>IF('Reported Performance Table'!D1704="","",
  IF('Reported Performance Table'!E1704="Yes",
   IF('Reported Performance Table'!F1704="Premium","Premium_LUNA_CCT","LUNA_CCT"),
   IF('Reported Performance Table'!B1704="Outdoor Luminaires",
    IF(OR('Reported Performance Table'!D1704="Fuel Pump Canopy Luminaires",'Reported Performance Table'!D1704="Sports Lighting"),
     IF('Reported Performance Table'!F1704="Premium","Premium_Sports_and_Fuel_Pump_CCT", "Sports_and_Fuel_Pump_CCT"),
     IF('Reported Performance Table'!F1704="Premium","Premium_Outdoor_CCT","Outdoor_CCT")),
    IF('Reported Performance Table'!F1704="Premium","Premium_CCT","Reported_CCT"))))</f>
        <v/>
      </c>
      <c r="K1704" t="str">
        <f>IF('Reported Performance Table'!D1704="","",IF(J1704="LUNA_CCT",VLOOKUP('Reported Performance Table'!D1704,'Master List'!$B$45:$E$143,4,FALSE),"Reported_BUG"))</f>
        <v/>
      </c>
      <c r="L1704" t="str">
        <f>IF('Reported Performance Table'!D1704="","",IF(AND('Reported Performance Table'!$E1704="Yes",OR('Reported Performance Table'!$D1704='Master List'!$B$45,'Reported Performance Table'!$D1704='Master List'!$B$46,'Reported Performance Table'!$D1704='Master List'!$B$47,'Reported Performance Table'!$D1704='Master List'!$B$49,'Reported Performance Table'!$D1704='Master List'!$B$51,'Reported Performance Table'!$D1704='Master List'!$B$115,'Reported Performance Table'!$D1704='Master List'!$B$118,'Reported Performance Table'!$D1704='Master List'!$B$142)),"LUNA_Dimming","Dimming_Capability_and_Range"))</f>
        <v/>
      </c>
    </row>
    <row r="1705" spans="1:12" x14ac:dyDescent="0.3">
      <c r="A1705" s="49">
        <v>1712</v>
      </c>
      <c r="B1705" s="50"/>
      <c r="D1705" s="21" t="e">
        <f>VLOOKUP('Reported Performance Table'!C1705,'Master List'!$B$22:$C$41,2,FALSE)</f>
        <v>#N/A</v>
      </c>
      <c r="E1705" t="e">
        <f>VLOOKUP('Reported Performance Table'!D1705,'Master List'!$B$45:$C$143,2,FALSE)</f>
        <v>#N/A</v>
      </c>
      <c r="F1705" t="e">
        <f>VLOOKUP('Reported Performance Table'!C1705,'Master List'!$B$22:$D$42,3,FALSE)</f>
        <v>#N/A</v>
      </c>
      <c r="G1705" s="94" t="e">
        <f>VLOOKUP('Reported Performance Table'!B1705,'Master List'!$B$11:$D$19,3,FALSE)</f>
        <v>#N/A</v>
      </c>
      <c r="H1705" t="e">
        <f t="shared" si="26"/>
        <v>#N/A</v>
      </c>
      <c r="I1705" t="e">
        <f>IF(VLOOKUP('Reported Performance Table'!D1705,'Master List'!$B$45:$D$143,3,FALSE)="","No",VLOOKUP('Reported Performance Table'!D1705,'Master List'!$B$45:$D$143,3,FALSE))</f>
        <v>#N/A</v>
      </c>
      <c r="J1705" s="169" t="str">
        <f>IF('Reported Performance Table'!D1705="","",
  IF('Reported Performance Table'!E1705="Yes",
   IF('Reported Performance Table'!F1705="Premium","Premium_LUNA_CCT","LUNA_CCT"),
   IF('Reported Performance Table'!B1705="Outdoor Luminaires",
    IF(OR('Reported Performance Table'!D1705="Fuel Pump Canopy Luminaires",'Reported Performance Table'!D1705="Sports Lighting"),
     IF('Reported Performance Table'!F1705="Premium","Premium_Sports_and_Fuel_Pump_CCT", "Sports_and_Fuel_Pump_CCT"),
     IF('Reported Performance Table'!F1705="Premium","Premium_Outdoor_CCT","Outdoor_CCT")),
    IF('Reported Performance Table'!F1705="Premium","Premium_CCT","Reported_CCT"))))</f>
        <v/>
      </c>
      <c r="K1705" t="str">
        <f>IF('Reported Performance Table'!D1705="","",IF(J1705="LUNA_CCT",VLOOKUP('Reported Performance Table'!D1705,'Master List'!$B$45:$E$143,4,FALSE),"Reported_BUG"))</f>
        <v/>
      </c>
      <c r="L1705" t="str">
        <f>IF('Reported Performance Table'!D1705="","",IF(AND('Reported Performance Table'!$E1705="Yes",OR('Reported Performance Table'!$D1705='Master List'!$B$45,'Reported Performance Table'!$D1705='Master List'!$B$46,'Reported Performance Table'!$D1705='Master List'!$B$47,'Reported Performance Table'!$D1705='Master List'!$B$49,'Reported Performance Table'!$D1705='Master List'!$B$51,'Reported Performance Table'!$D1705='Master List'!$B$115,'Reported Performance Table'!$D1705='Master List'!$B$118,'Reported Performance Table'!$D1705='Master List'!$B$142)),"LUNA_Dimming","Dimming_Capability_and_Range"))</f>
        <v/>
      </c>
    </row>
    <row r="1706" spans="1:12" x14ac:dyDescent="0.3">
      <c r="A1706" s="49">
        <v>1713</v>
      </c>
      <c r="B1706" s="50"/>
      <c r="D1706" s="21" t="e">
        <f>VLOOKUP('Reported Performance Table'!C1706,'Master List'!$B$22:$C$41,2,FALSE)</f>
        <v>#N/A</v>
      </c>
      <c r="E1706" t="e">
        <f>VLOOKUP('Reported Performance Table'!D1706,'Master List'!$B$45:$C$143,2,FALSE)</f>
        <v>#N/A</v>
      </c>
      <c r="F1706" t="e">
        <f>VLOOKUP('Reported Performance Table'!C1706,'Master List'!$B$22:$D$42,3,FALSE)</f>
        <v>#N/A</v>
      </c>
      <c r="G1706" s="94" t="e">
        <f>VLOOKUP('Reported Performance Table'!B1706,'Master List'!$B$11:$D$19,3,FALSE)</f>
        <v>#N/A</v>
      </c>
      <c r="H1706" t="e">
        <f t="shared" si="26"/>
        <v>#N/A</v>
      </c>
      <c r="I1706" t="e">
        <f>IF(VLOOKUP('Reported Performance Table'!D1706,'Master List'!$B$45:$D$143,3,FALSE)="","No",VLOOKUP('Reported Performance Table'!D1706,'Master List'!$B$45:$D$143,3,FALSE))</f>
        <v>#N/A</v>
      </c>
      <c r="J1706" s="169" t="str">
        <f>IF('Reported Performance Table'!D1706="","",
  IF('Reported Performance Table'!E1706="Yes",
   IF('Reported Performance Table'!F1706="Premium","Premium_LUNA_CCT","LUNA_CCT"),
   IF('Reported Performance Table'!B1706="Outdoor Luminaires",
    IF(OR('Reported Performance Table'!D1706="Fuel Pump Canopy Luminaires",'Reported Performance Table'!D1706="Sports Lighting"),
     IF('Reported Performance Table'!F1706="Premium","Premium_Sports_and_Fuel_Pump_CCT", "Sports_and_Fuel_Pump_CCT"),
     IF('Reported Performance Table'!F1706="Premium","Premium_Outdoor_CCT","Outdoor_CCT")),
    IF('Reported Performance Table'!F1706="Premium","Premium_CCT","Reported_CCT"))))</f>
        <v/>
      </c>
      <c r="K1706" t="str">
        <f>IF('Reported Performance Table'!D1706="","",IF(J1706="LUNA_CCT",VLOOKUP('Reported Performance Table'!D1706,'Master List'!$B$45:$E$143,4,FALSE),"Reported_BUG"))</f>
        <v/>
      </c>
      <c r="L1706" t="str">
        <f>IF('Reported Performance Table'!D1706="","",IF(AND('Reported Performance Table'!$E1706="Yes",OR('Reported Performance Table'!$D1706='Master List'!$B$45,'Reported Performance Table'!$D1706='Master List'!$B$46,'Reported Performance Table'!$D1706='Master List'!$B$47,'Reported Performance Table'!$D1706='Master List'!$B$49,'Reported Performance Table'!$D1706='Master List'!$B$51,'Reported Performance Table'!$D1706='Master List'!$B$115,'Reported Performance Table'!$D1706='Master List'!$B$118,'Reported Performance Table'!$D1706='Master List'!$B$142)),"LUNA_Dimming","Dimming_Capability_and_Range"))</f>
        <v/>
      </c>
    </row>
    <row r="1707" spans="1:12" x14ac:dyDescent="0.3">
      <c r="A1707" s="49">
        <v>1714</v>
      </c>
      <c r="B1707" s="50"/>
      <c r="D1707" s="21" t="e">
        <f>VLOOKUP('Reported Performance Table'!C1707,'Master List'!$B$22:$C$41,2,FALSE)</f>
        <v>#N/A</v>
      </c>
      <c r="E1707" t="e">
        <f>VLOOKUP('Reported Performance Table'!D1707,'Master List'!$B$45:$C$143,2,FALSE)</f>
        <v>#N/A</v>
      </c>
      <c r="F1707" t="e">
        <f>VLOOKUP('Reported Performance Table'!C1707,'Master List'!$B$22:$D$42,3,FALSE)</f>
        <v>#N/A</v>
      </c>
      <c r="G1707" s="94" t="e">
        <f>VLOOKUP('Reported Performance Table'!B1707,'Master List'!$B$11:$D$19,3,FALSE)</f>
        <v>#N/A</v>
      </c>
      <c r="H1707" t="e">
        <f t="shared" si="26"/>
        <v>#N/A</v>
      </c>
      <c r="I1707" t="e">
        <f>IF(VLOOKUP('Reported Performance Table'!D1707,'Master List'!$B$45:$D$143,3,FALSE)="","No",VLOOKUP('Reported Performance Table'!D1707,'Master List'!$B$45:$D$143,3,FALSE))</f>
        <v>#N/A</v>
      </c>
      <c r="J1707" s="169" t="str">
        <f>IF('Reported Performance Table'!D1707="","",
  IF('Reported Performance Table'!E1707="Yes",
   IF('Reported Performance Table'!F1707="Premium","Premium_LUNA_CCT","LUNA_CCT"),
   IF('Reported Performance Table'!B1707="Outdoor Luminaires",
    IF(OR('Reported Performance Table'!D1707="Fuel Pump Canopy Luminaires",'Reported Performance Table'!D1707="Sports Lighting"),
     IF('Reported Performance Table'!F1707="Premium","Premium_Sports_and_Fuel_Pump_CCT", "Sports_and_Fuel_Pump_CCT"),
     IF('Reported Performance Table'!F1707="Premium","Premium_Outdoor_CCT","Outdoor_CCT")),
    IF('Reported Performance Table'!F1707="Premium","Premium_CCT","Reported_CCT"))))</f>
        <v/>
      </c>
      <c r="K1707" t="str">
        <f>IF('Reported Performance Table'!D1707="","",IF(J1707="LUNA_CCT",VLOOKUP('Reported Performance Table'!D1707,'Master List'!$B$45:$E$143,4,FALSE),"Reported_BUG"))</f>
        <v/>
      </c>
      <c r="L1707" t="str">
        <f>IF('Reported Performance Table'!D1707="","",IF(AND('Reported Performance Table'!$E1707="Yes",OR('Reported Performance Table'!$D1707='Master List'!$B$45,'Reported Performance Table'!$D1707='Master List'!$B$46,'Reported Performance Table'!$D1707='Master List'!$B$47,'Reported Performance Table'!$D1707='Master List'!$B$49,'Reported Performance Table'!$D1707='Master List'!$B$51,'Reported Performance Table'!$D1707='Master List'!$B$115,'Reported Performance Table'!$D1707='Master List'!$B$118,'Reported Performance Table'!$D1707='Master List'!$B$142)),"LUNA_Dimming","Dimming_Capability_and_Range"))</f>
        <v/>
      </c>
    </row>
    <row r="1708" spans="1:12" x14ac:dyDescent="0.3">
      <c r="A1708" s="49">
        <v>1715</v>
      </c>
      <c r="B1708" s="50"/>
      <c r="D1708" s="21" t="e">
        <f>VLOOKUP('Reported Performance Table'!C1708,'Master List'!$B$22:$C$41,2,FALSE)</f>
        <v>#N/A</v>
      </c>
      <c r="E1708" t="e">
        <f>VLOOKUP('Reported Performance Table'!D1708,'Master List'!$B$45:$C$143,2,FALSE)</f>
        <v>#N/A</v>
      </c>
      <c r="F1708" t="e">
        <f>VLOOKUP('Reported Performance Table'!C1708,'Master List'!$B$22:$D$42,3,FALSE)</f>
        <v>#N/A</v>
      </c>
      <c r="G1708" s="94" t="e">
        <f>VLOOKUP('Reported Performance Table'!B1708,'Master List'!$B$11:$D$19,3,FALSE)</f>
        <v>#N/A</v>
      </c>
      <c r="H1708" t="e">
        <f t="shared" si="26"/>
        <v>#N/A</v>
      </c>
      <c r="I1708" t="e">
        <f>IF(VLOOKUP('Reported Performance Table'!D1708,'Master List'!$B$45:$D$143,3,FALSE)="","No",VLOOKUP('Reported Performance Table'!D1708,'Master List'!$B$45:$D$143,3,FALSE))</f>
        <v>#N/A</v>
      </c>
      <c r="J1708" s="169" t="str">
        <f>IF('Reported Performance Table'!D1708="","",
  IF('Reported Performance Table'!E1708="Yes",
   IF('Reported Performance Table'!F1708="Premium","Premium_LUNA_CCT","LUNA_CCT"),
   IF('Reported Performance Table'!B1708="Outdoor Luminaires",
    IF(OR('Reported Performance Table'!D1708="Fuel Pump Canopy Luminaires",'Reported Performance Table'!D1708="Sports Lighting"),
     IF('Reported Performance Table'!F1708="Premium","Premium_Sports_and_Fuel_Pump_CCT", "Sports_and_Fuel_Pump_CCT"),
     IF('Reported Performance Table'!F1708="Premium","Premium_Outdoor_CCT","Outdoor_CCT")),
    IF('Reported Performance Table'!F1708="Premium","Premium_CCT","Reported_CCT"))))</f>
        <v/>
      </c>
      <c r="K1708" t="str">
        <f>IF('Reported Performance Table'!D1708="","",IF(J1708="LUNA_CCT",VLOOKUP('Reported Performance Table'!D1708,'Master List'!$B$45:$E$143,4,FALSE),"Reported_BUG"))</f>
        <v/>
      </c>
      <c r="L1708" t="str">
        <f>IF('Reported Performance Table'!D1708="","",IF(AND('Reported Performance Table'!$E1708="Yes",OR('Reported Performance Table'!$D1708='Master List'!$B$45,'Reported Performance Table'!$D1708='Master List'!$B$46,'Reported Performance Table'!$D1708='Master List'!$B$47,'Reported Performance Table'!$D1708='Master List'!$B$49,'Reported Performance Table'!$D1708='Master List'!$B$51,'Reported Performance Table'!$D1708='Master List'!$B$115,'Reported Performance Table'!$D1708='Master List'!$B$118,'Reported Performance Table'!$D1708='Master List'!$B$142)),"LUNA_Dimming","Dimming_Capability_and_Range"))</f>
        <v/>
      </c>
    </row>
    <row r="1709" spans="1:12" x14ac:dyDescent="0.3">
      <c r="A1709" s="49">
        <v>1716</v>
      </c>
      <c r="B1709" s="50"/>
      <c r="D1709" s="21" t="e">
        <f>VLOOKUP('Reported Performance Table'!C1709,'Master List'!$B$22:$C$41,2,FALSE)</f>
        <v>#N/A</v>
      </c>
      <c r="E1709" t="e">
        <f>VLOOKUP('Reported Performance Table'!D1709,'Master List'!$B$45:$C$143,2,FALSE)</f>
        <v>#N/A</v>
      </c>
      <c r="F1709" t="e">
        <f>VLOOKUP('Reported Performance Table'!C1709,'Master List'!$B$22:$D$42,3,FALSE)</f>
        <v>#N/A</v>
      </c>
      <c r="G1709" s="94" t="e">
        <f>VLOOKUP('Reported Performance Table'!B1709,'Master List'!$B$11:$D$19,3,FALSE)</f>
        <v>#N/A</v>
      </c>
      <c r="H1709" t="e">
        <f t="shared" si="26"/>
        <v>#N/A</v>
      </c>
      <c r="I1709" t="e">
        <f>IF(VLOOKUP('Reported Performance Table'!D1709,'Master List'!$B$45:$D$143,3,FALSE)="","No",VLOOKUP('Reported Performance Table'!D1709,'Master List'!$B$45:$D$143,3,FALSE))</f>
        <v>#N/A</v>
      </c>
      <c r="J1709" s="169" t="str">
        <f>IF('Reported Performance Table'!D1709="","",
  IF('Reported Performance Table'!E1709="Yes",
   IF('Reported Performance Table'!F1709="Premium","Premium_LUNA_CCT","LUNA_CCT"),
   IF('Reported Performance Table'!B1709="Outdoor Luminaires",
    IF(OR('Reported Performance Table'!D1709="Fuel Pump Canopy Luminaires",'Reported Performance Table'!D1709="Sports Lighting"),
     IF('Reported Performance Table'!F1709="Premium","Premium_Sports_and_Fuel_Pump_CCT", "Sports_and_Fuel_Pump_CCT"),
     IF('Reported Performance Table'!F1709="Premium","Premium_Outdoor_CCT","Outdoor_CCT")),
    IF('Reported Performance Table'!F1709="Premium","Premium_CCT","Reported_CCT"))))</f>
        <v/>
      </c>
      <c r="K1709" t="str">
        <f>IF('Reported Performance Table'!D1709="","",IF(J1709="LUNA_CCT",VLOOKUP('Reported Performance Table'!D1709,'Master List'!$B$45:$E$143,4,FALSE),"Reported_BUG"))</f>
        <v/>
      </c>
      <c r="L1709" t="str">
        <f>IF('Reported Performance Table'!D1709="","",IF(AND('Reported Performance Table'!$E1709="Yes",OR('Reported Performance Table'!$D1709='Master List'!$B$45,'Reported Performance Table'!$D1709='Master List'!$B$46,'Reported Performance Table'!$D1709='Master List'!$B$47,'Reported Performance Table'!$D1709='Master List'!$B$49,'Reported Performance Table'!$D1709='Master List'!$B$51,'Reported Performance Table'!$D1709='Master List'!$B$115,'Reported Performance Table'!$D1709='Master List'!$B$118,'Reported Performance Table'!$D1709='Master List'!$B$142)),"LUNA_Dimming","Dimming_Capability_and_Range"))</f>
        <v/>
      </c>
    </row>
    <row r="1710" spans="1:12" x14ac:dyDescent="0.3">
      <c r="A1710" s="49">
        <v>1717</v>
      </c>
      <c r="B1710" s="50"/>
      <c r="D1710" s="21" t="e">
        <f>VLOOKUP('Reported Performance Table'!C1710,'Master List'!$B$22:$C$41,2,FALSE)</f>
        <v>#N/A</v>
      </c>
      <c r="E1710" t="e">
        <f>VLOOKUP('Reported Performance Table'!D1710,'Master List'!$B$45:$C$143,2,FALSE)</f>
        <v>#N/A</v>
      </c>
      <c r="F1710" t="e">
        <f>VLOOKUP('Reported Performance Table'!C1710,'Master List'!$B$22:$D$42,3,FALSE)</f>
        <v>#N/A</v>
      </c>
      <c r="G1710" s="94" t="e">
        <f>VLOOKUP('Reported Performance Table'!B1710,'Master List'!$B$11:$D$19,3,FALSE)</f>
        <v>#N/A</v>
      </c>
      <c r="H1710" t="e">
        <f t="shared" si="26"/>
        <v>#N/A</v>
      </c>
      <c r="I1710" t="e">
        <f>IF(VLOOKUP('Reported Performance Table'!D1710,'Master List'!$B$45:$D$143,3,FALSE)="","No",VLOOKUP('Reported Performance Table'!D1710,'Master List'!$B$45:$D$143,3,FALSE))</f>
        <v>#N/A</v>
      </c>
      <c r="J1710" s="169" t="str">
        <f>IF('Reported Performance Table'!D1710="","",
  IF('Reported Performance Table'!E1710="Yes",
   IF('Reported Performance Table'!F1710="Premium","Premium_LUNA_CCT","LUNA_CCT"),
   IF('Reported Performance Table'!B1710="Outdoor Luminaires",
    IF(OR('Reported Performance Table'!D1710="Fuel Pump Canopy Luminaires",'Reported Performance Table'!D1710="Sports Lighting"),
     IF('Reported Performance Table'!F1710="Premium","Premium_Sports_and_Fuel_Pump_CCT", "Sports_and_Fuel_Pump_CCT"),
     IF('Reported Performance Table'!F1710="Premium","Premium_Outdoor_CCT","Outdoor_CCT")),
    IF('Reported Performance Table'!F1710="Premium","Premium_CCT","Reported_CCT"))))</f>
        <v/>
      </c>
      <c r="K1710" t="str">
        <f>IF('Reported Performance Table'!D1710="","",IF(J1710="LUNA_CCT",VLOOKUP('Reported Performance Table'!D1710,'Master List'!$B$45:$E$143,4,FALSE),"Reported_BUG"))</f>
        <v/>
      </c>
      <c r="L1710" t="str">
        <f>IF('Reported Performance Table'!D1710="","",IF(AND('Reported Performance Table'!$E1710="Yes",OR('Reported Performance Table'!$D1710='Master List'!$B$45,'Reported Performance Table'!$D1710='Master List'!$B$46,'Reported Performance Table'!$D1710='Master List'!$B$47,'Reported Performance Table'!$D1710='Master List'!$B$49,'Reported Performance Table'!$D1710='Master List'!$B$51,'Reported Performance Table'!$D1710='Master List'!$B$115,'Reported Performance Table'!$D1710='Master List'!$B$118,'Reported Performance Table'!$D1710='Master List'!$B$142)),"LUNA_Dimming","Dimming_Capability_and_Range"))</f>
        <v/>
      </c>
    </row>
    <row r="1711" spans="1:12" x14ac:dyDescent="0.3">
      <c r="A1711" s="49">
        <v>1718</v>
      </c>
      <c r="B1711" s="50"/>
      <c r="D1711" s="21" t="e">
        <f>VLOOKUP('Reported Performance Table'!C1711,'Master List'!$B$22:$C$41,2,FALSE)</f>
        <v>#N/A</v>
      </c>
      <c r="E1711" t="e">
        <f>VLOOKUP('Reported Performance Table'!D1711,'Master List'!$B$45:$C$143,2,FALSE)</f>
        <v>#N/A</v>
      </c>
      <c r="F1711" t="e">
        <f>VLOOKUP('Reported Performance Table'!C1711,'Master List'!$B$22:$D$42,3,FALSE)</f>
        <v>#N/A</v>
      </c>
      <c r="G1711" s="94" t="e">
        <f>VLOOKUP('Reported Performance Table'!B1711,'Master List'!$B$11:$D$19,3,FALSE)</f>
        <v>#N/A</v>
      </c>
      <c r="H1711" t="e">
        <f t="shared" si="26"/>
        <v>#N/A</v>
      </c>
      <c r="I1711" t="e">
        <f>IF(VLOOKUP('Reported Performance Table'!D1711,'Master List'!$B$45:$D$143,3,FALSE)="","No",VLOOKUP('Reported Performance Table'!D1711,'Master List'!$B$45:$D$143,3,FALSE))</f>
        <v>#N/A</v>
      </c>
      <c r="J1711" s="169" t="str">
        <f>IF('Reported Performance Table'!D1711="","",
  IF('Reported Performance Table'!E1711="Yes",
   IF('Reported Performance Table'!F1711="Premium","Premium_LUNA_CCT","LUNA_CCT"),
   IF('Reported Performance Table'!B1711="Outdoor Luminaires",
    IF(OR('Reported Performance Table'!D1711="Fuel Pump Canopy Luminaires",'Reported Performance Table'!D1711="Sports Lighting"),
     IF('Reported Performance Table'!F1711="Premium","Premium_Sports_and_Fuel_Pump_CCT", "Sports_and_Fuel_Pump_CCT"),
     IF('Reported Performance Table'!F1711="Premium","Premium_Outdoor_CCT","Outdoor_CCT")),
    IF('Reported Performance Table'!F1711="Premium","Premium_CCT","Reported_CCT"))))</f>
        <v/>
      </c>
      <c r="K1711" t="str">
        <f>IF('Reported Performance Table'!D1711="","",IF(J1711="LUNA_CCT",VLOOKUP('Reported Performance Table'!D1711,'Master List'!$B$45:$E$143,4,FALSE),"Reported_BUG"))</f>
        <v/>
      </c>
      <c r="L1711" t="str">
        <f>IF('Reported Performance Table'!D1711="","",IF(AND('Reported Performance Table'!$E1711="Yes",OR('Reported Performance Table'!$D1711='Master List'!$B$45,'Reported Performance Table'!$D1711='Master List'!$B$46,'Reported Performance Table'!$D1711='Master List'!$B$47,'Reported Performance Table'!$D1711='Master List'!$B$49,'Reported Performance Table'!$D1711='Master List'!$B$51,'Reported Performance Table'!$D1711='Master List'!$B$115,'Reported Performance Table'!$D1711='Master List'!$B$118,'Reported Performance Table'!$D1711='Master List'!$B$142)),"LUNA_Dimming","Dimming_Capability_and_Range"))</f>
        <v/>
      </c>
    </row>
    <row r="1712" spans="1:12" x14ac:dyDescent="0.3">
      <c r="A1712" s="49">
        <v>1719</v>
      </c>
      <c r="B1712" s="50"/>
      <c r="D1712" s="21" t="e">
        <f>VLOOKUP('Reported Performance Table'!C1712,'Master List'!$B$22:$C$41,2,FALSE)</f>
        <v>#N/A</v>
      </c>
      <c r="E1712" t="e">
        <f>VLOOKUP('Reported Performance Table'!D1712,'Master List'!$B$45:$C$143,2,FALSE)</f>
        <v>#N/A</v>
      </c>
      <c r="F1712" t="e">
        <f>VLOOKUP('Reported Performance Table'!C1712,'Master List'!$B$22:$D$42,3,FALSE)</f>
        <v>#N/A</v>
      </c>
      <c r="G1712" s="94" t="e">
        <f>VLOOKUP('Reported Performance Table'!B1712,'Master List'!$B$11:$D$19,3,FALSE)</f>
        <v>#N/A</v>
      </c>
      <c r="H1712" t="e">
        <f t="shared" si="26"/>
        <v>#N/A</v>
      </c>
      <c r="I1712" t="e">
        <f>IF(VLOOKUP('Reported Performance Table'!D1712,'Master List'!$B$45:$D$143,3,FALSE)="","No",VLOOKUP('Reported Performance Table'!D1712,'Master List'!$B$45:$D$143,3,FALSE))</f>
        <v>#N/A</v>
      </c>
      <c r="J1712" s="169" t="str">
        <f>IF('Reported Performance Table'!D1712="","",
  IF('Reported Performance Table'!E1712="Yes",
   IF('Reported Performance Table'!F1712="Premium","Premium_LUNA_CCT","LUNA_CCT"),
   IF('Reported Performance Table'!B1712="Outdoor Luminaires",
    IF(OR('Reported Performance Table'!D1712="Fuel Pump Canopy Luminaires",'Reported Performance Table'!D1712="Sports Lighting"),
     IF('Reported Performance Table'!F1712="Premium","Premium_Sports_and_Fuel_Pump_CCT", "Sports_and_Fuel_Pump_CCT"),
     IF('Reported Performance Table'!F1712="Premium","Premium_Outdoor_CCT","Outdoor_CCT")),
    IF('Reported Performance Table'!F1712="Premium","Premium_CCT","Reported_CCT"))))</f>
        <v/>
      </c>
      <c r="K1712" t="str">
        <f>IF('Reported Performance Table'!D1712="","",IF(J1712="LUNA_CCT",VLOOKUP('Reported Performance Table'!D1712,'Master List'!$B$45:$E$143,4,FALSE),"Reported_BUG"))</f>
        <v/>
      </c>
      <c r="L1712" t="str">
        <f>IF('Reported Performance Table'!D1712="","",IF(AND('Reported Performance Table'!$E1712="Yes",OR('Reported Performance Table'!$D1712='Master List'!$B$45,'Reported Performance Table'!$D1712='Master List'!$B$46,'Reported Performance Table'!$D1712='Master List'!$B$47,'Reported Performance Table'!$D1712='Master List'!$B$49,'Reported Performance Table'!$D1712='Master List'!$B$51,'Reported Performance Table'!$D1712='Master List'!$B$115,'Reported Performance Table'!$D1712='Master List'!$B$118,'Reported Performance Table'!$D1712='Master List'!$B$142)),"LUNA_Dimming","Dimming_Capability_and_Range"))</f>
        <v/>
      </c>
    </row>
    <row r="1713" spans="1:12" x14ac:dyDescent="0.3">
      <c r="A1713" s="49">
        <v>1720</v>
      </c>
      <c r="B1713" s="50"/>
      <c r="D1713" s="21" t="e">
        <f>VLOOKUP('Reported Performance Table'!C1713,'Master List'!$B$22:$C$41,2,FALSE)</f>
        <v>#N/A</v>
      </c>
      <c r="E1713" t="e">
        <f>VLOOKUP('Reported Performance Table'!D1713,'Master List'!$B$45:$C$143,2,FALSE)</f>
        <v>#N/A</v>
      </c>
      <c r="F1713" t="e">
        <f>VLOOKUP('Reported Performance Table'!C1713,'Master List'!$B$22:$D$42,3,FALSE)</f>
        <v>#N/A</v>
      </c>
      <c r="G1713" s="94" t="e">
        <f>VLOOKUP('Reported Performance Table'!B1713,'Master List'!$B$11:$D$19,3,FALSE)</f>
        <v>#N/A</v>
      </c>
      <c r="H1713" t="e">
        <f t="shared" si="26"/>
        <v>#N/A</v>
      </c>
      <c r="I1713" t="e">
        <f>IF(VLOOKUP('Reported Performance Table'!D1713,'Master List'!$B$45:$D$143,3,FALSE)="","No",VLOOKUP('Reported Performance Table'!D1713,'Master List'!$B$45:$D$143,3,FALSE))</f>
        <v>#N/A</v>
      </c>
      <c r="J1713" s="169" t="str">
        <f>IF('Reported Performance Table'!D1713="","",
  IF('Reported Performance Table'!E1713="Yes",
   IF('Reported Performance Table'!F1713="Premium","Premium_LUNA_CCT","LUNA_CCT"),
   IF('Reported Performance Table'!B1713="Outdoor Luminaires",
    IF(OR('Reported Performance Table'!D1713="Fuel Pump Canopy Luminaires",'Reported Performance Table'!D1713="Sports Lighting"),
     IF('Reported Performance Table'!F1713="Premium","Premium_Sports_and_Fuel_Pump_CCT", "Sports_and_Fuel_Pump_CCT"),
     IF('Reported Performance Table'!F1713="Premium","Premium_Outdoor_CCT","Outdoor_CCT")),
    IF('Reported Performance Table'!F1713="Premium","Premium_CCT","Reported_CCT"))))</f>
        <v/>
      </c>
      <c r="K1713" t="str">
        <f>IF('Reported Performance Table'!D1713="","",IF(J1713="LUNA_CCT",VLOOKUP('Reported Performance Table'!D1713,'Master List'!$B$45:$E$143,4,FALSE),"Reported_BUG"))</f>
        <v/>
      </c>
      <c r="L1713" t="str">
        <f>IF('Reported Performance Table'!D1713="","",IF(AND('Reported Performance Table'!$E1713="Yes",OR('Reported Performance Table'!$D1713='Master List'!$B$45,'Reported Performance Table'!$D1713='Master List'!$B$46,'Reported Performance Table'!$D1713='Master List'!$B$47,'Reported Performance Table'!$D1713='Master List'!$B$49,'Reported Performance Table'!$D1713='Master List'!$B$51,'Reported Performance Table'!$D1713='Master List'!$B$115,'Reported Performance Table'!$D1713='Master List'!$B$118,'Reported Performance Table'!$D1713='Master List'!$B$142)),"LUNA_Dimming","Dimming_Capability_and_Range"))</f>
        <v/>
      </c>
    </row>
    <row r="1714" spans="1:12" x14ac:dyDescent="0.3">
      <c r="A1714" s="49">
        <v>1721</v>
      </c>
      <c r="B1714" s="50"/>
      <c r="D1714" s="21" t="e">
        <f>VLOOKUP('Reported Performance Table'!C1714,'Master List'!$B$22:$C$41,2,FALSE)</f>
        <v>#N/A</v>
      </c>
      <c r="E1714" t="e">
        <f>VLOOKUP('Reported Performance Table'!D1714,'Master List'!$B$45:$C$143,2,FALSE)</f>
        <v>#N/A</v>
      </c>
      <c r="F1714" t="e">
        <f>VLOOKUP('Reported Performance Table'!C1714,'Master List'!$B$22:$D$42,3,FALSE)</f>
        <v>#N/A</v>
      </c>
      <c r="G1714" s="94" t="e">
        <f>VLOOKUP('Reported Performance Table'!B1714,'Master List'!$B$11:$D$19,3,FALSE)</f>
        <v>#N/A</v>
      </c>
      <c r="H1714" t="e">
        <f t="shared" si="26"/>
        <v>#N/A</v>
      </c>
      <c r="I1714" t="e">
        <f>IF(VLOOKUP('Reported Performance Table'!D1714,'Master List'!$B$45:$D$143,3,FALSE)="","No",VLOOKUP('Reported Performance Table'!D1714,'Master List'!$B$45:$D$143,3,FALSE))</f>
        <v>#N/A</v>
      </c>
      <c r="J1714" s="169" t="str">
        <f>IF('Reported Performance Table'!D1714="","",
  IF('Reported Performance Table'!E1714="Yes",
   IF('Reported Performance Table'!F1714="Premium","Premium_LUNA_CCT","LUNA_CCT"),
   IF('Reported Performance Table'!B1714="Outdoor Luminaires",
    IF(OR('Reported Performance Table'!D1714="Fuel Pump Canopy Luminaires",'Reported Performance Table'!D1714="Sports Lighting"),
     IF('Reported Performance Table'!F1714="Premium","Premium_Sports_and_Fuel_Pump_CCT", "Sports_and_Fuel_Pump_CCT"),
     IF('Reported Performance Table'!F1714="Premium","Premium_Outdoor_CCT","Outdoor_CCT")),
    IF('Reported Performance Table'!F1714="Premium","Premium_CCT","Reported_CCT"))))</f>
        <v/>
      </c>
      <c r="K1714" t="str">
        <f>IF('Reported Performance Table'!D1714="","",IF(J1714="LUNA_CCT",VLOOKUP('Reported Performance Table'!D1714,'Master List'!$B$45:$E$143,4,FALSE),"Reported_BUG"))</f>
        <v/>
      </c>
      <c r="L1714" t="str">
        <f>IF('Reported Performance Table'!D1714="","",IF(AND('Reported Performance Table'!$E1714="Yes",OR('Reported Performance Table'!$D1714='Master List'!$B$45,'Reported Performance Table'!$D1714='Master List'!$B$46,'Reported Performance Table'!$D1714='Master List'!$B$47,'Reported Performance Table'!$D1714='Master List'!$B$49,'Reported Performance Table'!$D1714='Master List'!$B$51,'Reported Performance Table'!$D1714='Master List'!$B$115,'Reported Performance Table'!$D1714='Master List'!$B$118,'Reported Performance Table'!$D1714='Master List'!$B$142)),"LUNA_Dimming","Dimming_Capability_and_Range"))</f>
        <v/>
      </c>
    </row>
    <row r="1715" spans="1:12" x14ac:dyDescent="0.3">
      <c r="A1715" s="49">
        <v>1722</v>
      </c>
      <c r="B1715" s="50"/>
      <c r="D1715" s="21" t="e">
        <f>VLOOKUP('Reported Performance Table'!C1715,'Master List'!$B$22:$C$41,2,FALSE)</f>
        <v>#N/A</v>
      </c>
      <c r="E1715" t="e">
        <f>VLOOKUP('Reported Performance Table'!D1715,'Master List'!$B$45:$C$143,2,FALSE)</f>
        <v>#N/A</v>
      </c>
      <c r="F1715" t="e">
        <f>VLOOKUP('Reported Performance Table'!C1715,'Master List'!$B$22:$D$42,3,FALSE)</f>
        <v>#N/A</v>
      </c>
      <c r="G1715" s="94" t="e">
        <f>VLOOKUP('Reported Performance Table'!B1715,'Master List'!$B$11:$D$19,3,FALSE)</f>
        <v>#N/A</v>
      </c>
      <c r="H1715" t="e">
        <f t="shared" si="26"/>
        <v>#N/A</v>
      </c>
      <c r="I1715" t="e">
        <f>IF(VLOOKUP('Reported Performance Table'!D1715,'Master List'!$B$45:$D$143,3,FALSE)="","No",VLOOKUP('Reported Performance Table'!D1715,'Master List'!$B$45:$D$143,3,FALSE))</f>
        <v>#N/A</v>
      </c>
      <c r="J1715" s="169" t="str">
        <f>IF('Reported Performance Table'!D1715="","",
  IF('Reported Performance Table'!E1715="Yes",
   IF('Reported Performance Table'!F1715="Premium","Premium_LUNA_CCT","LUNA_CCT"),
   IF('Reported Performance Table'!B1715="Outdoor Luminaires",
    IF(OR('Reported Performance Table'!D1715="Fuel Pump Canopy Luminaires",'Reported Performance Table'!D1715="Sports Lighting"),
     IF('Reported Performance Table'!F1715="Premium","Premium_Sports_and_Fuel_Pump_CCT", "Sports_and_Fuel_Pump_CCT"),
     IF('Reported Performance Table'!F1715="Premium","Premium_Outdoor_CCT","Outdoor_CCT")),
    IF('Reported Performance Table'!F1715="Premium","Premium_CCT","Reported_CCT"))))</f>
        <v/>
      </c>
      <c r="K1715" t="str">
        <f>IF('Reported Performance Table'!D1715="","",IF(J1715="LUNA_CCT",VLOOKUP('Reported Performance Table'!D1715,'Master List'!$B$45:$E$143,4,FALSE),"Reported_BUG"))</f>
        <v/>
      </c>
      <c r="L1715" t="str">
        <f>IF('Reported Performance Table'!D1715="","",IF(AND('Reported Performance Table'!$E1715="Yes",OR('Reported Performance Table'!$D1715='Master List'!$B$45,'Reported Performance Table'!$D1715='Master List'!$B$46,'Reported Performance Table'!$D1715='Master List'!$B$47,'Reported Performance Table'!$D1715='Master List'!$B$49,'Reported Performance Table'!$D1715='Master List'!$B$51,'Reported Performance Table'!$D1715='Master List'!$B$115,'Reported Performance Table'!$D1715='Master List'!$B$118,'Reported Performance Table'!$D1715='Master List'!$B$142)),"LUNA_Dimming","Dimming_Capability_and_Range"))</f>
        <v/>
      </c>
    </row>
    <row r="1716" spans="1:12" x14ac:dyDescent="0.3">
      <c r="A1716" s="49">
        <v>1723</v>
      </c>
      <c r="B1716" s="50"/>
      <c r="D1716" s="21" t="e">
        <f>VLOOKUP('Reported Performance Table'!C1716,'Master List'!$B$22:$C$41,2,FALSE)</f>
        <v>#N/A</v>
      </c>
      <c r="E1716" t="e">
        <f>VLOOKUP('Reported Performance Table'!D1716,'Master List'!$B$45:$C$143,2,FALSE)</f>
        <v>#N/A</v>
      </c>
      <c r="F1716" t="e">
        <f>VLOOKUP('Reported Performance Table'!C1716,'Master List'!$B$22:$D$42,3,FALSE)</f>
        <v>#N/A</v>
      </c>
      <c r="G1716" s="94" t="e">
        <f>VLOOKUP('Reported Performance Table'!B1716,'Master List'!$B$11:$D$19,3,FALSE)</f>
        <v>#N/A</v>
      </c>
      <c r="H1716" t="e">
        <f t="shared" si="26"/>
        <v>#N/A</v>
      </c>
      <c r="I1716" t="e">
        <f>IF(VLOOKUP('Reported Performance Table'!D1716,'Master List'!$B$45:$D$143,3,FALSE)="","No",VLOOKUP('Reported Performance Table'!D1716,'Master List'!$B$45:$D$143,3,FALSE))</f>
        <v>#N/A</v>
      </c>
      <c r="J1716" s="169" t="str">
        <f>IF('Reported Performance Table'!D1716="","",
  IF('Reported Performance Table'!E1716="Yes",
   IF('Reported Performance Table'!F1716="Premium","Premium_LUNA_CCT","LUNA_CCT"),
   IF('Reported Performance Table'!B1716="Outdoor Luminaires",
    IF(OR('Reported Performance Table'!D1716="Fuel Pump Canopy Luminaires",'Reported Performance Table'!D1716="Sports Lighting"),
     IF('Reported Performance Table'!F1716="Premium","Premium_Sports_and_Fuel_Pump_CCT", "Sports_and_Fuel_Pump_CCT"),
     IF('Reported Performance Table'!F1716="Premium","Premium_Outdoor_CCT","Outdoor_CCT")),
    IF('Reported Performance Table'!F1716="Premium","Premium_CCT","Reported_CCT"))))</f>
        <v/>
      </c>
      <c r="K1716" t="str">
        <f>IF('Reported Performance Table'!D1716="","",IF(J1716="LUNA_CCT",VLOOKUP('Reported Performance Table'!D1716,'Master List'!$B$45:$E$143,4,FALSE),"Reported_BUG"))</f>
        <v/>
      </c>
      <c r="L1716" t="str">
        <f>IF('Reported Performance Table'!D1716="","",IF(AND('Reported Performance Table'!$E1716="Yes",OR('Reported Performance Table'!$D1716='Master List'!$B$45,'Reported Performance Table'!$D1716='Master List'!$B$46,'Reported Performance Table'!$D1716='Master List'!$B$47,'Reported Performance Table'!$D1716='Master List'!$B$49,'Reported Performance Table'!$D1716='Master List'!$B$51,'Reported Performance Table'!$D1716='Master List'!$B$115,'Reported Performance Table'!$D1716='Master List'!$B$118,'Reported Performance Table'!$D1716='Master List'!$B$142)),"LUNA_Dimming","Dimming_Capability_and_Range"))</f>
        <v/>
      </c>
    </row>
    <row r="1717" spans="1:12" x14ac:dyDescent="0.3">
      <c r="A1717" s="49">
        <v>1724</v>
      </c>
      <c r="B1717" s="50"/>
      <c r="D1717" s="21" t="e">
        <f>VLOOKUP('Reported Performance Table'!C1717,'Master List'!$B$22:$C$41,2,FALSE)</f>
        <v>#N/A</v>
      </c>
      <c r="E1717" t="e">
        <f>VLOOKUP('Reported Performance Table'!D1717,'Master List'!$B$45:$C$143,2,FALSE)</f>
        <v>#N/A</v>
      </c>
      <c r="F1717" t="e">
        <f>VLOOKUP('Reported Performance Table'!C1717,'Master List'!$B$22:$D$42,3,FALSE)</f>
        <v>#N/A</v>
      </c>
      <c r="G1717" s="94" t="e">
        <f>VLOOKUP('Reported Performance Table'!B1717,'Master List'!$B$11:$D$19,3,FALSE)</f>
        <v>#N/A</v>
      </c>
      <c r="H1717" t="e">
        <f t="shared" si="26"/>
        <v>#N/A</v>
      </c>
      <c r="I1717" t="e">
        <f>IF(VLOOKUP('Reported Performance Table'!D1717,'Master List'!$B$45:$D$143,3,FALSE)="","No",VLOOKUP('Reported Performance Table'!D1717,'Master List'!$B$45:$D$143,3,FALSE))</f>
        <v>#N/A</v>
      </c>
      <c r="J1717" s="169" t="str">
        <f>IF('Reported Performance Table'!D1717="","",
  IF('Reported Performance Table'!E1717="Yes",
   IF('Reported Performance Table'!F1717="Premium","Premium_LUNA_CCT","LUNA_CCT"),
   IF('Reported Performance Table'!B1717="Outdoor Luminaires",
    IF(OR('Reported Performance Table'!D1717="Fuel Pump Canopy Luminaires",'Reported Performance Table'!D1717="Sports Lighting"),
     IF('Reported Performance Table'!F1717="Premium","Premium_Sports_and_Fuel_Pump_CCT", "Sports_and_Fuel_Pump_CCT"),
     IF('Reported Performance Table'!F1717="Premium","Premium_Outdoor_CCT","Outdoor_CCT")),
    IF('Reported Performance Table'!F1717="Premium","Premium_CCT","Reported_CCT"))))</f>
        <v/>
      </c>
      <c r="K1717" t="str">
        <f>IF('Reported Performance Table'!D1717="","",IF(J1717="LUNA_CCT",VLOOKUP('Reported Performance Table'!D1717,'Master List'!$B$45:$E$143,4,FALSE),"Reported_BUG"))</f>
        <v/>
      </c>
      <c r="L1717" t="str">
        <f>IF('Reported Performance Table'!D1717="","",IF(AND('Reported Performance Table'!$E1717="Yes",OR('Reported Performance Table'!$D1717='Master List'!$B$45,'Reported Performance Table'!$D1717='Master List'!$B$46,'Reported Performance Table'!$D1717='Master List'!$B$47,'Reported Performance Table'!$D1717='Master List'!$B$49,'Reported Performance Table'!$D1717='Master List'!$B$51,'Reported Performance Table'!$D1717='Master List'!$B$115,'Reported Performance Table'!$D1717='Master List'!$B$118,'Reported Performance Table'!$D1717='Master List'!$B$142)),"LUNA_Dimming","Dimming_Capability_and_Range"))</f>
        <v/>
      </c>
    </row>
    <row r="1718" spans="1:12" x14ac:dyDescent="0.3">
      <c r="A1718" s="49">
        <v>1725</v>
      </c>
      <c r="B1718" s="50"/>
      <c r="D1718" s="21" t="e">
        <f>VLOOKUP('Reported Performance Table'!C1718,'Master List'!$B$22:$C$41,2,FALSE)</f>
        <v>#N/A</v>
      </c>
      <c r="E1718" t="e">
        <f>VLOOKUP('Reported Performance Table'!D1718,'Master List'!$B$45:$C$143,2,FALSE)</f>
        <v>#N/A</v>
      </c>
      <c r="F1718" t="e">
        <f>VLOOKUP('Reported Performance Table'!C1718,'Master List'!$B$22:$D$42,3,FALSE)</f>
        <v>#N/A</v>
      </c>
      <c r="G1718" s="94" t="e">
        <f>VLOOKUP('Reported Performance Table'!B1718,'Master List'!$B$11:$D$19,3,FALSE)</f>
        <v>#N/A</v>
      </c>
      <c r="H1718" t="e">
        <f t="shared" si="26"/>
        <v>#N/A</v>
      </c>
      <c r="I1718" t="e">
        <f>IF(VLOOKUP('Reported Performance Table'!D1718,'Master List'!$B$45:$D$143,3,FALSE)="","No",VLOOKUP('Reported Performance Table'!D1718,'Master List'!$B$45:$D$143,3,FALSE))</f>
        <v>#N/A</v>
      </c>
      <c r="J1718" s="169" t="str">
        <f>IF('Reported Performance Table'!D1718="","",
  IF('Reported Performance Table'!E1718="Yes",
   IF('Reported Performance Table'!F1718="Premium","Premium_LUNA_CCT","LUNA_CCT"),
   IF('Reported Performance Table'!B1718="Outdoor Luminaires",
    IF(OR('Reported Performance Table'!D1718="Fuel Pump Canopy Luminaires",'Reported Performance Table'!D1718="Sports Lighting"),
     IF('Reported Performance Table'!F1718="Premium","Premium_Sports_and_Fuel_Pump_CCT", "Sports_and_Fuel_Pump_CCT"),
     IF('Reported Performance Table'!F1718="Premium","Premium_Outdoor_CCT","Outdoor_CCT")),
    IF('Reported Performance Table'!F1718="Premium","Premium_CCT","Reported_CCT"))))</f>
        <v/>
      </c>
      <c r="K1718" t="str">
        <f>IF('Reported Performance Table'!D1718="","",IF(J1718="LUNA_CCT",VLOOKUP('Reported Performance Table'!D1718,'Master List'!$B$45:$E$143,4,FALSE),"Reported_BUG"))</f>
        <v/>
      </c>
      <c r="L1718" t="str">
        <f>IF('Reported Performance Table'!D1718="","",IF(AND('Reported Performance Table'!$E1718="Yes",OR('Reported Performance Table'!$D1718='Master List'!$B$45,'Reported Performance Table'!$D1718='Master List'!$B$46,'Reported Performance Table'!$D1718='Master List'!$B$47,'Reported Performance Table'!$D1718='Master List'!$B$49,'Reported Performance Table'!$D1718='Master List'!$B$51,'Reported Performance Table'!$D1718='Master List'!$B$115,'Reported Performance Table'!$D1718='Master List'!$B$118,'Reported Performance Table'!$D1718='Master List'!$B$142)),"LUNA_Dimming","Dimming_Capability_and_Range"))</f>
        <v/>
      </c>
    </row>
    <row r="1719" spans="1:12" x14ac:dyDescent="0.3">
      <c r="A1719" s="49">
        <v>1726</v>
      </c>
      <c r="B1719" s="50"/>
      <c r="D1719" s="21" t="e">
        <f>VLOOKUP('Reported Performance Table'!C1719,'Master List'!$B$22:$C$41,2,FALSE)</f>
        <v>#N/A</v>
      </c>
      <c r="E1719" t="e">
        <f>VLOOKUP('Reported Performance Table'!D1719,'Master List'!$B$45:$C$143,2,FALSE)</f>
        <v>#N/A</v>
      </c>
      <c r="F1719" t="e">
        <f>VLOOKUP('Reported Performance Table'!C1719,'Master List'!$B$22:$D$42,3,FALSE)</f>
        <v>#N/A</v>
      </c>
      <c r="G1719" s="94" t="e">
        <f>VLOOKUP('Reported Performance Table'!B1719,'Master List'!$B$11:$D$19,3,FALSE)</f>
        <v>#N/A</v>
      </c>
      <c r="H1719" t="e">
        <f t="shared" si="26"/>
        <v>#N/A</v>
      </c>
      <c r="I1719" t="e">
        <f>IF(VLOOKUP('Reported Performance Table'!D1719,'Master List'!$B$45:$D$143,3,FALSE)="","No",VLOOKUP('Reported Performance Table'!D1719,'Master List'!$B$45:$D$143,3,FALSE))</f>
        <v>#N/A</v>
      </c>
      <c r="J1719" s="169" t="str">
        <f>IF('Reported Performance Table'!D1719="","",
  IF('Reported Performance Table'!E1719="Yes",
   IF('Reported Performance Table'!F1719="Premium","Premium_LUNA_CCT","LUNA_CCT"),
   IF('Reported Performance Table'!B1719="Outdoor Luminaires",
    IF(OR('Reported Performance Table'!D1719="Fuel Pump Canopy Luminaires",'Reported Performance Table'!D1719="Sports Lighting"),
     IF('Reported Performance Table'!F1719="Premium","Premium_Sports_and_Fuel_Pump_CCT", "Sports_and_Fuel_Pump_CCT"),
     IF('Reported Performance Table'!F1719="Premium","Premium_Outdoor_CCT","Outdoor_CCT")),
    IF('Reported Performance Table'!F1719="Premium","Premium_CCT","Reported_CCT"))))</f>
        <v/>
      </c>
      <c r="K1719" t="str">
        <f>IF('Reported Performance Table'!D1719="","",IF(J1719="LUNA_CCT",VLOOKUP('Reported Performance Table'!D1719,'Master List'!$B$45:$E$143,4,FALSE),"Reported_BUG"))</f>
        <v/>
      </c>
      <c r="L1719" t="str">
        <f>IF('Reported Performance Table'!D1719="","",IF(AND('Reported Performance Table'!$E1719="Yes",OR('Reported Performance Table'!$D1719='Master List'!$B$45,'Reported Performance Table'!$D1719='Master List'!$B$46,'Reported Performance Table'!$D1719='Master List'!$B$47,'Reported Performance Table'!$D1719='Master List'!$B$49,'Reported Performance Table'!$D1719='Master List'!$B$51,'Reported Performance Table'!$D1719='Master List'!$B$115,'Reported Performance Table'!$D1719='Master List'!$B$118,'Reported Performance Table'!$D1719='Master List'!$B$142)),"LUNA_Dimming","Dimming_Capability_and_Range"))</f>
        <v/>
      </c>
    </row>
    <row r="1720" spans="1:12" x14ac:dyDescent="0.3">
      <c r="A1720" s="49">
        <v>1727</v>
      </c>
      <c r="B1720" s="50"/>
      <c r="D1720" s="21" t="e">
        <f>VLOOKUP('Reported Performance Table'!C1720,'Master List'!$B$22:$C$41,2,FALSE)</f>
        <v>#N/A</v>
      </c>
      <c r="E1720" t="e">
        <f>VLOOKUP('Reported Performance Table'!D1720,'Master List'!$B$45:$C$143,2,FALSE)</f>
        <v>#N/A</v>
      </c>
      <c r="F1720" t="e">
        <f>VLOOKUP('Reported Performance Table'!C1720,'Master List'!$B$22:$D$42,3,FALSE)</f>
        <v>#N/A</v>
      </c>
      <c r="G1720" s="94" t="e">
        <f>VLOOKUP('Reported Performance Table'!B1720,'Master List'!$B$11:$D$19,3,FALSE)</f>
        <v>#N/A</v>
      </c>
      <c r="H1720" t="e">
        <f t="shared" si="26"/>
        <v>#N/A</v>
      </c>
      <c r="I1720" t="e">
        <f>IF(VLOOKUP('Reported Performance Table'!D1720,'Master List'!$B$45:$D$143,3,FALSE)="","No",VLOOKUP('Reported Performance Table'!D1720,'Master List'!$B$45:$D$143,3,FALSE))</f>
        <v>#N/A</v>
      </c>
      <c r="J1720" s="169" t="str">
        <f>IF('Reported Performance Table'!D1720="","",
  IF('Reported Performance Table'!E1720="Yes",
   IF('Reported Performance Table'!F1720="Premium","Premium_LUNA_CCT","LUNA_CCT"),
   IF('Reported Performance Table'!B1720="Outdoor Luminaires",
    IF(OR('Reported Performance Table'!D1720="Fuel Pump Canopy Luminaires",'Reported Performance Table'!D1720="Sports Lighting"),
     IF('Reported Performance Table'!F1720="Premium","Premium_Sports_and_Fuel_Pump_CCT", "Sports_and_Fuel_Pump_CCT"),
     IF('Reported Performance Table'!F1720="Premium","Premium_Outdoor_CCT","Outdoor_CCT")),
    IF('Reported Performance Table'!F1720="Premium","Premium_CCT","Reported_CCT"))))</f>
        <v/>
      </c>
      <c r="K1720" t="str">
        <f>IF('Reported Performance Table'!D1720="","",IF(J1720="LUNA_CCT",VLOOKUP('Reported Performance Table'!D1720,'Master List'!$B$45:$E$143,4,FALSE),"Reported_BUG"))</f>
        <v/>
      </c>
      <c r="L1720" t="str">
        <f>IF('Reported Performance Table'!D1720="","",IF(AND('Reported Performance Table'!$E1720="Yes",OR('Reported Performance Table'!$D1720='Master List'!$B$45,'Reported Performance Table'!$D1720='Master List'!$B$46,'Reported Performance Table'!$D1720='Master List'!$B$47,'Reported Performance Table'!$D1720='Master List'!$B$49,'Reported Performance Table'!$D1720='Master List'!$B$51,'Reported Performance Table'!$D1720='Master List'!$B$115,'Reported Performance Table'!$D1720='Master List'!$B$118,'Reported Performance Table'!$D1720='Master List'!$B$142)),"LUNA_Dimming","Dimming_Capability_and_Range"))</f>
        <v/>
      </c>
    </row>
    <row r="1721" spans="1:12" x14ac:dyDescent="0.3">
      <c r="A1721" s="49">
        <v>1728</v>
      </c>
      <c r="B1721" s="50"/>
      <c r="D1721" s="21" t="e">
        <f>VLOOKUP('Reported Performance Table'!C1721,'Master List'!$B$22:$C$41,2,FALSE)</f>
        <v>#N/A</v>
      </c>
      <c r="E1721" t="e">
        <f>VLOOKUP('Reported Performance Table'!D1721,'Master List'!$B$45:$C$143,2,FALSE)</f>
        <v>#N/A</v>
      </c>
      <c r="F1721" t="e">
        <f>VLOOKUP('Reported Performance Table'!C1721,'Master List'!$B$22:$D$42,3,FALSE)</f>
        <v>#N/A</v>
      </c>
      <c r="G1721" s="94" t="e">
        <f>VLOOKUP('Reported Performance Table'!B1721,'Master List'!$B$11:$D$19,3,FALSE)</f>
        <v>#N/A</v>
      </c>
      <c r="H1721" t="e">
        <f t="shared" si="26"/>
        <v>#N/A</v>
      </c>
      <c r="I1721" t="e">
        <f>IF(VLOOKUP('Reported Performance Table'!D1721,'Master List'!$B$45:$D$143,3,FALSE)="","No",VLOOKUP('Reported Performance Table'!D1721,'Master List'!$B$45:$D$143,3,FALSE))</f>
        <v>#N/A</v>
      </c>
      <c r="J1721" s="169" t="str">
        <f>IF('Reported Performance Table'!D1721="","",
  IF('Reported Performance Table'!E1721="Yes",
   IF('Reported Performance Table'!F1721="Premium","Premium_LUNA_CCT","LUNA_CCT"),
   IF('Reported Performance Table'!B1721="Outdoor Luminaires",
    IF(OR('Reported Performance Table'!D1721="Fuel Pump Canopy Luminaires",'Reported Performance Table'!D1721="Sports Lighting"),
     IF('Reported Performance Table'!F1721="Premium","Premium_Sports_and_Fuel_Pump_CCT", "Sports_and_Fuel_Pump_CCT"),
     IF('Reported Performance Table'!F1721="Premium","Premium_Outdoor_CCT","Outdoor_CCT")),
    IF('Reported Performance Table'!F1721="Premium","Premium_CCT","Reported_CCT"))))</f>
        <v/>
      </c>
      <c r="K1721" t="str">
        <f>IF('Reported Performance Table'!D1721="","",IF(J1721="LUNA_CCT",VLOOKUP('Reported Performance Table'!D1721,'Master List'!$B$45:$E$143,4,FALSE),"Reported_BUG"))</f>
        <v/>
      </c>
      <c r="L1721" t="str">
        <f>IF('Reported Performance Table'!D1721="","",IF(AND('Reported Performance Table'!$E1721="Yes",OR('Reported Performance Table'!$D1721='Master List'!$B$45,'Reported Performance Table'!$D1721='Master List'!$B$46,'Reported Performance Table'!$D1721='Master List'!$B$47,'Reported Performance Table'!$D1721='Master List'!$B$49,'Reported Performance Table'!$D1721='Master List'!$B$51,'Reported Performance Table'!$D1721='Master List'!$B$115,'Reported Performance Table'!$D1721='Master List'!$B$118,'Reported Performance Table'!$D1721='Master List'!$B$142)),"LUNA_Dimming","Dimming_Capability_and_Range"))</f>
        <v/>
      </c>
    </row>
    <row r="1722" spans="1:12" x14ac:dyDescent="0.3">
      <c r="A1722" s="49">
        <v>1729</v>
      </c>
      <c r="B1722" s="50"/>
      <c r="D1722" s="21" t="e">
        <f>VLOOKUP('Reported Performance Table'!C1722,'Master List'!$B$22:$C$41,2,FALSE)</f>
        <v>#N/A</v>
      </c>
      <c r="E1722" t="e">
        <f>VLOOKUP('Reported Performance Table'!D1722,'Master List'!$B$45:$C$143,2,FALSE)</f>
        <v>#N/A</v>
      </c>
      <c r="F1722" t="e">
        <f>VLOOKUP('Reported Performance Table'!C1722,'Master List'!$B$22:$D$42,3,FALSE)</f>
        <v>#N/A</v>
      </c>
      <c r="G1722" s="94" t="e">
        <f>VLOOKUP('Reported Performance Table'!B1722,'Master List'!$B$11:$D$19,3,FALSE)</f>
        <v>#N/A</v>
      </c>
      <c r="H1722" t="e">
        <f t="shared" si="26"/>
        <v>#N/A</v>
      </c>
      <c r="I1722" t="e">
        <f>IF(VLOOKUP('Reported Performance Table'!D1722,'Master List'!$B$45:$D$143,3,FALSE)="","No",VLOOKUP('Reported Performance Table'!D1722,'Master List'!$B$45:$D$143,3,FALSE))</f>
        <v>#N/A</v>
      </c>
      <c r="J1722" s="169" t="str">
        <f>IF('Reported Performance Table'!D1722="","",
  IF('Reported Performance Table'!E1722="Yes",
   IF('Reported Performance Table'!F1722="Premium","Premium_LUNA_CCT","LUNA_CCT"),
   IF('Reported Performance Table'!B1722="Outdoor Luminaires",
    IF(OR('Reported Performance Table'!D1722="Fuel Pump Canopy Luminaires",'Reported Performance Table'!D1722="Sports Lighting"),
     IF('Reported Performance Table'!F1722="Premium","Premium_Sports_and_Fuel_Pump_CCT", "Sports_and_Fuel_Pump_CCT"),
     IF('Reported Performance Table'!F1722="Premium","Premium_Outdoor_CCT","Outdoor_CCT")),
    IF('Reported Performance Table'!F1722="Premium","Premium_CCT","Reported_CCT"))))</f>
        <v/>
      </c>
      <c r="K1722" t="str">
        <f>IF('Reported Performance Table'!D1722="","",IF(J1722="LUNA_CCT",VLOOKUP('Reported Performance Table'!D1722,'Master List'!$B$45:$E$143,4,FALSE),"Reported_BUG"))</f>
        <v/>
      </c>
      <c r="L1722" t="str">
        <f>IF('Reported Performance Table'!D1722="","",IF(AND('Reported Performance Table'!$E1722="Yes",OR('Reported Performance Table'!$D1722='Master List'!$B$45,'Reported Performance Table'!$D1722='Master List'!$B$46,'Reported Performance Table'!$D1722='Master List'!$B$47,'Reported Performance Table'!$D1722='Master List'!$B$49,'Reported Performance Table'!$D1722='Master List'!$B$51,'Reported Performance Table'!$D1722='Master List'!$B$115,'Reported Performance Table'!$D1722='Master List'!$B$118,'Reported Performance Table'!$D1722='Master List'!$B$142)),"LUNA_Dimming","Dimming_Capability_and_Range"))</f>
        <v/>
      </c>
    </row>
    <row r="1723" spans="1:12" x14ac:dyDescent="0.3">
      <c r="A1723" s="49">
        <v>1730</v>
      </c>
      <c r="B1723" s="50"/>
      <c r="D1723" s="21" t="e">
        <f>VLOOKUP('Reported Performance Table'!C1723,'Master List'!$B$22:$C$41,2,FALSE)</f>
        <v>#N/A</v>
      </c>
      <c r="E1723" t="e">
        <f>VLOOKUP('Reported Performance Table'!D1723,'Master List'!$B$45:$C$143,2,FALSE)</f>
        <v>#N/A</v>
      </c>
      <c r="F1723" t="e">
        <f>VLOOKUP('Reported Performance Table'!C1723,'Master List'!$B$22:$D$42,3,FALSE)</f>
        <v>#N/A</v>
      </c>
      <c r="G1723" s="94" t="e">
        <f>VLOOKUP('Reported Performance Table'!B1723,'Master List'!$B$11:$D$19,3,FALSE)</f>
        <v>#N/A</v>
      </c>
      <c r="H1723" t="e">
        <f t="shared" si="26"/>
        <v>#N/A</v>
      </c>
      <c r="I1723" t="e">
        <f>IF(VLOOKUP('Reported Performance Table'!D1723,'Master List'!$B$45:$D$143,3,FALSE)="","No",VLOOKUP('Reported Performance Table'!D1723,'Master List'!$B$45:$D$143,3,FALSE))</f>
        <v>#N/A</v>
      </c>
      <c r="J1723" s="169" t="str">
        <f>IF('Reported Performance Table'!D1723="","",
  IF('Reported Performance Table'!E1723="Yes",
   IF('Reported Performance Table'!F1723="Premium","Premium_LUNA_CCT","LUNA_CCT"),
   IF('Reported Performance Table'!B1723="Outdoor Luminaires",
    IF(OR('Reported Performance Table'!D1723="Fuel Pump Canopy Luminaires",'Reported Performance Table'!D1723="Sports Lighting"),
     IF('Reported Performance Table'!F1723="Premium","Premium_Sports_and_Fuel_Pump_CCT", "Sports_and_Fuel_Pump_CCT"),
     IF('Reported Performance Table'!F1723="Premium","Premium_Outdoor_CCT","Outdoor_CCT")),
    IF('Reported Performance Table'!F1723="Premium","Premium_CCT","Reported_CCT"))))</f>
        <v/>
      </c>
      <c r="K1723" t="str">
        <f>IF('Reported Performance Table'!D1723="","",IF(J1723="LUNA_CCT",VLOOKUP('Reported Performance Table'!D1723,'Master List'!$B$45:$E$143,4,FALSE),"Reported_BUG"))</f>
        <v/>
      </c>
      <c r="L1723" t="str">
        <f>IF('Reported Performance Table'!D1723="","",IF(AND('Reported Performance Table'!$E1723="Yes",OR('Reported Performance Table'!$D1723='Master List'!$B$45,'Reported Performance Table'!$D1723='Master List'!$B$46,'Reported Performance Table'!$D1723='Master List'!$B$47,'Reported Performance Table'!$D1723='Master List'!$B$49,'Reported Performance Table'!$D1723='Master List'!$B$51,'Reported Performance Table'!$D1723='Master List'!$B$115,'Reported Performance Table'!$D1723='Master List'!$B$118,'Reported Performance Table'!$D1723='Master List'!$B$142)),"LUNA_Dimming","Dimming_Capability_and_Range"))</f>
        <v/>
      </c>
    </row>
    <row r="1724" spans="1:12" x14ac:dyDescent="0.3">
      <c r="A1724" s="49">
        <v>1731</v>
      </c>
      <c r="B1724" s="50"/>
      <c r="D1724" s="21" t="e">
        <f>VLOOKUP('Reported Performance Table'!C1724,'Master List'!$B$22:$C$41,2,FALSE)</f>
        <v>#N/A</v>
      </c>
      <c r="E1724" t="e">
        <f>VLOOKUP('Reported Performance Table'!D1724,'Master List'!$B$45:$C$143,2,FALSE)</f>
        <v>#N/A</v>
      </c>
      <c r="F1724" t="e">
        <f>VLOOKUP('Reported Performance Table'!C1724,'Master List'!$B$22:$D$42,3,FALSE)</f>
        <v>#N/A</v>
      </c>
      <c r="G1724" s="94" t="e">
        <f>VLOOKUP('Reported Performance Table'!B1724,'Master List'!$B$11:$D$19,3,FALSE)</f>
        <v>#N/A</v>
      </c>
      <c r="H1724" t="e">
        <f t="shared" si="26"/>
        <v>#N/A</v>
      </c>
      <c r="I1724" t="e">
        <f>IF(VLOOKUP('Reported Performance Table'!D1724,'Master List'!$B$45:$D$143,3,FALSE)="","No",VLOOKUP('Reported Performance Table'!D1724,'Master List'!$B$45:$D$143,3,FALSE))</f>
        <v>#N/A</v>
      </c>
      <c r="J1724" s="169" t="str">
        <f>IF('Reported Performance Table'!D1724="","",
  IF('Reported Performance Table'!E1724="Yes",
   IF('Reported Performance Table'!F1724="Premium","Premium_LUNA_CCT","LUNA_CCT"),
   IF('Reported Performance Table'!B1724="Outdoor Luminaires",
    IF(OR('Reported Performance Table'!D1724="Fuel Pump Canopy Luminaires",'Reported Performance Table'!D1724="Sports Lighting"),
     IF('Reported Performance Table'!F1724="Premium","Premium_Sports_and_Fuel_Pump_CCT", "Sports_and_Fuel_Pump_CCT"),
     IF('Reported Performance Table'!F1724="Premium","Premium_Outdoor_CCT","Outdoor_CCT")),
    IF('Reported Performance Table'!F1724="Premium","Premium_CCT","Reported_CCT"))))</f>
        <v/>
      </c>
      <c r="K1724" t="str">
        <f>IF('Reported Performance Table'!D1724="","",IF(J1724="LUNA_CCT",VLOOKUP('Reported Performance Table'!D1724,'Master List'!$B$45:$E$143,4,FALSE),"Reported_BUG"))</f>
        <v/>
      </c>
      <c r="L1724" t="str">
        <f>IF('Reported Performance Table'!D1724="","",IF(AND('Reported Performance Table'!$E1724="Yes",OR('Reported Performance Table'!$D1724='Master List'!$B$45,'Reported Performance Table'!$D1724='Master List'!$B$46,'Reported Performance Table'!$D1724='Master List'!$B$47,'Reported Performance Table'!$D1724='Master List'!$B$49,'Reported Performance Table'!$D1724='Master List'!$B$51,'Reported Performance Table'!$D1724='Master List'!$B$115,'Reported Performance Table'!$D1724='Master List'!$B$118,'Reported Performance Table'!$D1724='Master List'!$B$142)),"LUNA_Dimming","Dimming_Capability_and_Range"))</f>
        <v/>
      </c>
    </row>
    <row r="1725" spans="1:12" x14ac:dyDescent="0.3">
      <c r="A1725" s="49">
        <v>1732</v>
      </c>
      <c r="B1725" s="50"/>
      <c r="D1725" s="21" t="e">
        <f>VLOOKUP('Reported Performance Table'!C1725,'Master List'!$B$22:$C$41,2,FALSE)</f>
        <v>#N/A</v>
      </c>
      <c r="E1725" t="e">
        <f>VLOOKUP('Reported Performance Table'!D1725,'Master List'!$B$45:$C$143,2,FALSE)</f>
        <v>#N/A</v>
      </c>
      <c r="F1725" t="e">
        <f>VLOOKUP('Reported Performance Table'!C1725,'Master List'!$B$22:$D$42,3,FALSE)</f>
        <v>#N/A</v>
      </c>
      <c r="G1725" s="94" t="e">
        <f>VLOOKUP('Reported Performance Table'!B1725,'Master List'!$B$11:$D$19,3,FALSE)</f>
        <v>#N/A</v>
      </c>
      <c r="H1725" t="e">
        <f t="shared" si="26"/>
        <v>#N/A</v>
      </c>
      <c r="I1725" t="e">
        <f>IF(VLOOKUP('Reported Performance Table'!D1725,'Master List'!$B$45:$D$143,3,FALSE)="","No",VLOOKUP('Reported Performance Table'!D1725,'Master List'!$B$45:$D$143,3,FALSE))</f>
        <v>#N/A</v>
      </c>
      <c r="J1725" s="169" t="str">
        <f>IF('Reported Performance Table'!D1725="","",
  IF('Reported Performance Table'!E1725="Yes",
   IF('Reported Performance Table'!F1725="Premium","Premium_LUNA_CCT","LUNA_CCT"),
   IF('Reported Performance Table'!B1725="Outdoor Luminaires",
    IF(OR('Reported Performance Table'!D1725="Fuel Pump Canopy Luminaires",'Reported Performance Table'!D1725="Sports Lighting"),
     IF('Reported Performance Table'!F1725="Premium","Premium_Sports_and_Fuel_Pump_CCT", "Sports_and_Fuel_Pump_CCT"),
     IF('Reported Performance Table'!F1725="Premium","Premium_Outdoor_CCT","Outdoor_CCT")),
    IF('Reported Performance Table'!F1725="Premium","Premium_CCT","Reported_CCT"))))</f>
        <v/>
      </c>
      <c r="K1725" t="str">
        <f>IF('Reported Performance Table'!D1725="","",IF(J1725="LUNA_CCT",VLOOKUP('Reported Performance Table'!D1725,'Master List'!$B$45:$E$143,4,FALSE),"Reported_BUG"))</f>
        <v/>
      </c>
      <c r="L1725" t="str">
        <f>IF('Reported Performance Table'!D1725="","",IF(AND('Reported Performance Table'!$E1725="Yes",OR('Reported Performance Table'!$D1725='Master List'!$B$45,'Reported Performance Table'!$D1725='Master List'!$B$46,'Reported Performance Table'!$D1725='Master List'!$B$47,'Reported Performance Table'!$D1725='Master List'!$B$49,'Reported Performance Table'!$D1725='Master List'!$B$51,'Reported Performance Table'!$D1725='Master List'!$B$115,'Reported Performance Table'!$D1725='Master List'!$B$118,'Reported Performance Table'!$D1725='Master List'!$B$142)),"LUNA_Dimming","Dimming_Capability_and_Range"))</f>
        <v/>
      </c>
    </row>
    <row r="1726" spans="1:12" x14ac:dyDescent="0.3">
      <c r="A1726" s="49">
        <v>1733</v>
      </c>
      <c r="B1726" s="50"/>
      <c r="D1726" s="21" t="e">
        <f>VLOOKUP('Reported Performance Table'!C1726,'Master List'!$B$22:$C$41,2,FALSE)</f>
        <v>#N/A</v>
      </c>
      <c r="E1726" t="e">
        <f>VLOOKUP('Reported Performance Table'!D1726,'Master List'!$B$45:$C$143,2,FALSE)</f>
        <v>#N/A</v>
      </c>
      <c r="F1726" t="e">
        <f>VLOOKUP('Reported Performance Table'!C1726,'Master List'!$B$22:$D$42,3,FALSE)</f>
        <v>#N/A</v>
      </c>
      <c r="G1726" s="94" t="e">
        <f>VLOOKUP('Reported Performance Table'!B1726,'Master List'!$B$11:$D$19,3,FALSE)</f>
        <v>#N/A</v>
      </c>
      <c r="H1726" t="e">
        <f t="shared" si="26"/>
        <v>#N/A</v>
      </c>
      <c r="I1726" t="e">
        <f>IF(VLOOKUP('Reported Performance Table'!D1726,'Master List'!$B$45:$D$143,3,FALSE)="","No",VLOOKUP('Reported Performance Table'!D1726,'Master List'!$B$45:$D$143,3,FALSE))</f>
        <v>#N/A</v>
      </c>
      <c r="J1726" s="169" t="str">
        <f>IF('Reported Performance Table'!D1726="","",
  IF('Reported Performance Table'!E1726="Yes",
   IF('Reported Performance Table'!F1726="Premium","Premium_LUNA_CCT","LUNA_CCT"),
   IF('Reported Performance Table'!B1726="Outdoor Luminaires",
    IF(OR('Reported Performance Table'!D1726="Fuel Pump Canopy Luminaires",'Reported Performance Table'!D1726="Sports Lighting"),
     IF('Reported Performance Table'!F1726="Premium","Premium_Sports_and_Fuel_Pump_CCT", "Sports_and_Fuel_Pump_CCT"),
     IF('Reported Performance Table'!F1726="Premium","Premium_Outdoor_CCT","Outdoor_CCT")),
    IF('Reported Performance Table'!F1726="Premium","Premium_CCT","Reported_CCT"))))</f>
        <v/>
      </c>
      <c r="K1726" t="str">
        <f>IF('Reported Performance Table'!D1726="","",IF(J1726="LUNA_CCT",VLOOKUP('Reported Performance Table'!D1726,'Master List'!$B$45:$E$143,4,FALSE),"Reported_BUG"))</f>
        <v/>
      </c>
      <c r="L1726" t="str">
        <f>IF('Reported Performance Table'!D1726="","",IF(AND('Reported Performance Table'!$E1726="Yes",OR('Reported Performance Table'!$D1726='Master List'!$B$45,'Reported Performance Table'!$D1726='Master List'!$B$46,'Reported Performance Table'!$D1726='Master List'!$B$47,'Reported Performance Table'!$D1726='Master List'!$B$49,'Reported Performance Table'!$D1726='Master List'!$B$51,'Reported Performance Table'!$D1726='Master List'!$B$115,'Reported Performance Table'!$D1726='Master List'!$B$118,'Reported Performance Table'!$D1726='Master List'!$B$142)),"LUNA_Dimming","Dimming_Capability_and_Range"))</f>
        <v/>
      </c>
    </row>
    <row r="1727" spans="1:12" x14ac:dyDescent="0.3">
      <c r="A1727" s="49">
        <v>1734</v>
      </c>
      <c r="B1727" s="50"/>
      <c r="D1727" s="21" t="e">
        <f>VLOOKUP('Reported Performance Table'!C1727,'Master List'!$B$22:$C$41,2,FALSE)</f>
        <v>#N/A</v>
      </c>
      <c r="E1727" t="e">
        <f>VLOOKUP('Reported Performance Table'!D1727,'Master List'!$B$45:$C$143,2,FALSE)</f>
        <v>#N/A</v>
      </c>
      <c r="F1727" t="e">
        <f>VLOOKUP('Reported Performance Table'!C1727,'Master List'!$B$22:$D$42,3,FALSE)</f>
        <v>#N/A</v>
      </c>
      <c r="G1727" s="94" t="e">
        <f>VLOOKUP('Reported Performance Table'!B1727,'Master List'!$B$11:$D$19,3,FALSE)</f>
        <v>#N/A</v>
      </c>
      <c r="H1727" t="e">
        <f t="shared" si="26"/>
        <v>#N/A</v>
      </c>
      <c r="I1727" t="e">
        <f>IF(VLOOKUP('Reported Performance Table'!D1727,'Master List'!$B$45:$D$143,3,FALSE)="","No",VLOOKUP('Reported Performance Table'!D1727,'Master List'!$B$45:$D$143,3,FALSE))</f>
        <v>#N/A</v>
      </c>
      <c r="J1727" s="169" t="str">
        <f>IF('Reported Performance Table'!D1727="","",
  IF('Reported Performance Table'!E1727="Yes",
   IF('Reported Performance Table'!F1727="Premium","Premium_LUNA_CCT","LUNA_CCT"),
   IF('Reported Performance Table'!B1727="Outdoor Luminaires",
    IF(OR('Reported Performance Table'!D1727="Fuel Pump Canopy Luminaires",'Reported Performance Table'!D1727="Sports Lighting"),
     IF('Reported Performance Table'!F1727="Premium","Premium_Sports_and_Fuel_Pump_CCT", "Sports_and_Fuel_Pump_CCT"),
     IF('Reported Performance Table'!F1727="Premium","Premium_Outdoor_CCT","Outdoor_CCT")),
    IF('Reported Performance Table'!F1727="Premium","Premium_CCT","Reported_CCT"))))</f>
        <v/>
      </c>
      <c r="K1727" t="str">
        <f>IF('Reported Performance Table'!D1727="","",IF(J1727="LUNA_CCT",VLOOKUP('Reported Performance Table'!D1727,'Master List'!$B$45:$E$143,4,FALSE),"Reported_BUG"))</f>
        <v/>
      </c>
      <c r="L1727" t="str">
        <f>IF('Reported Performance Table'!D1727="","",IF(AND('Reported Performance Table'!$E1727="Yes",OR('Reported Performance Table'!$D1727='Master List'!$B$45,'Reported Performance Table'!$D1727='Master List'!$B$46,'Reported Performance Table'!$D1727='Master List'!$B$47,'Reported Performance Table'!$D1727='Master List'!$B$49,'Reported Performance Table'!$D1727='Master List'!$B$51,'Reported Performance Table'!$D1727='Master List'!$B$115,'Reported Performance Table'!$D1727='Master List'!$B$118,'Reported Performance Table'!$D1727='Master List'!$B$142)),"LUNA_Dimming","Dimming_Capability_and_Range"))</f>
        <v/>
      </c>
    </row>
    <row r="1728" spans="1:12" x14ac:dyDescent="0.3">
      <c r="A1728" s="49">
        <v>1735</v>
      </c>
      <c r="B1728" s="50"/>
      <c r="D1728" s="21" t="e">
        <f>VLOOKUP('Reported Performance Table'!C1728,'Master List'!$B$22:$C$41,2,FALSE)</f>
        <v>#N/A</v>
      </c>
      <c r="E1728" t="e">
        <f>VLOOKUP('Reported Performance Table'!D1728,'Master List'!$B$45:$C$143,2,FALSE)</f>
        <v>#N/A</v>
      </c>
      <c r="F1728" t="e">
        <f>VLOOKUP('Reported Performance Table'!C1728,'Master List'!$B$22:$D$42,3,FALSE)</f>
        <v>#N/A</v>
      </c>
      <c r="G1728" s="94" t="e">
        <f>VLOOKUP('Reported Performance Table'!B1728,'Master List'!$B$11:$D$19,3,FALSE)</f>
        <v>#N/A</v>
      </c>
      <c r="H1728" t="e">
        <f t="shared" si="26"/>
        <v>#N/A</v>
      </c>
      <c r="I1728" t="e">
        <f>IF(VLOOKUP('Reported Performance Table'!D1728,'Master List'!$B$45:$D$143,3,FALSE)="","No",VLOOKUP('Reported Performance Table'!D1728,'Master List'!$B$45:$D$143,3,FALSE))</f>
        <v>#N/A</v>
      </c>
      <c r="J1728" s="169" t="str">
        <f>IF('Reported Performance Table'!D1728="","",
  IF('Reported Performance Table'!E1728="Yes",
   IF('Reported Performance Table'!F1728="Premium","Premium_LUNA_CCT","LUNA_CCT"),
   IF('Reported Performance Table'!B1728="Outdoor Luminaires",
    IF(OR('Reported Performance Table'!D1728="Fuel Pump Canopy Luminaires",'Reported Performance Table'!D1728="Sports Lighting"),
     IF('Reported Performance Table'!F1728="Premium","Premium_Sports_and_Fuel_Pump_CCT", "Sports_and_Fuel_Pump_CCT"),
     IF('Reported Performance Table'!F1728="Premium","Premium_Outdoor_CCT","Outdoor_CCT")),
    IF('Reported Performance Table'!F1728="Premium","Premium_CCT","Reported_CCT"))))</f>
        <v/>
      </c>
      <c r="K1728" t="str">
        <f>IF('Reported Performance Table'!D1728="","",IF(J1728="LUNA_CCT",VLOOKUP('Reported Performance Table'!D1728,'Master List'!$B$45:$E$143,4,FALSE),"Reported_BUG"))</f>
        <v/>
      </c>
      <c r="L1728" t="str">
        <f>IF('Reported Performance Table'!D1728="","",IF(AND('Reported Performance Table'!$E1728="Yes",OR('Reported Performance Table'!$D1728='Master List'!$B$45,'Reported Performance Table'!$D1728='Master List'!$B$46,'Reported Performance Table'!$D1728='Master List'!$B$47,'Reported Performance Table'!$D1728='Master List'!$B$49,'Reported Performance Table'!$D1728='Master List'!$B$51,'Reported Performance Table'!$D1728='Master List'!$B$115,'Reported Performance Table'!$D1728='Master List'!$B$118,'Reported Performance Table'!$D1728='Master List'!$B$142)),"LUNA_Dimming","Dimming_Capability_and_Range"))</f>
        <v/>
      </c>
    </row>
    <row r="1729" spans="1:12" x14ac:dyDescent="0.3">
      <c r="A1729" s="49">
        <v>1736</v>
      </c>
      <c r="B1729" s="50"/>
      <c r="D1729" s="21" t="e">
        <f>VLOOKUP('Reported Performance Table'!C1729,'Master List'!$B$22:$C$41,2,FALSE)</f>
        <v>#N/A</v>
      </c>
      <c r="E1729" t="e">
        <f>VLOOKUP('Reported Performance Table'!D1729,'Master List'!$B$45:$C$143,2,FALSE)</f>
        <v>#N/A</v>
      </c>
      <c r="F1729" t="e">
        <f>VLOOKUP('Reported Performance Table'!C1729,'Master List'!$B$22:$D$42,3,FALSE)</f>
        <v>#N/A</v>
      </c>
      <c r="G1729" s="94" t="e">
        <f>VLOOKUP('Reported Performance Table'!B1729,'Master List'!$B$11:$D$19,3,FALSE)</f>
        <v>#N/A</v>
      </c>
      <c r="H1729" t="e">
        <f t="shared" si="26"/>
        <v>#N/A</v>
      </c>
      <c r="I1729" t="e">
        <f>IF(VLOOKUP('Reported Performance Table'!D1729,'Master List'!$B$45:$D$143,3,FALSE)="","No",VLOOKUP('Reported Performance Table'!D1729,'Master List'!$B$45:$D$143,3,FALSE))</f>
        <v>#N/A</v>
      </c>
      <c r="J1729" s="169" t="str">
        <f>IF('Reported Performance Table'!D1729="","",
  IF('Reported Performance Table'!E1729="Yes",
   IF('Reported Performance Table'!F1729="Premium","Premium_LUNA_CCT","LUNA_CCT"),
   IF('Reported Performance Table'!B1729="Outdoor Luminaires",
    IF(OR('Reported Performance Table'!D1729="Fuel Pump Canopy Luminaires",'Reported Performance Table'!D1729="Sports Lighting"),
     IF('Reported Performance Table'!F1729="Premium","Premium_Sports_and_Fuel_Pump_CCT", "Sports_and_Fuel_Pump_CCT"),
     IF('Reported Performance Table'!F1729="Premium","Premium_Outdoor_CCT","Outdoor_CCT")),
    IF('Reported Performance Table'!F1729="Premium","Premium_CCT","Reported_CCT"))))</f>
        <v/>
      </c>
      <c r="K1729" t="str">
        <f>IF('Reported Performance Table'!D1729="","",IF(J1729="LUNA_CCT",VLOOKUP('Reported Performance Table'!D1729,'Master List'!$B$45:$E$143,4,FALSE),"Reported_BUG"))</f>
        <v/>
      </c>
      <c r="L1729" t="str">
        <f>IF('Reported Performance Table'!D1729="","",IF(AND('Reported Performance Table'!$E1729="Yes",OR('Reported Performance Table'!$D1729='Master List'!$B$45,'Reported Performance Table'!$D1729='Master List'!$B$46,'Reported Performance Table'!$D1729='Master List'!$B$47,'Reported Performance Table'!$D1729='Master List'!$B$49,'Reported Performance Table'!$D1729='Master List'!$B$51,'Reported Performance Table'!$D1729='Master List'!$B$115,'Reported Performance Table'!$D1729='Master List'!$B$118,'Reported Performance Table'!$D1729='Master List'!$B$142)),"LUNA_Dimming","Dimming_Capability_and_Range"))</f>
        <v/>
      </c>
    </row>
    <row r="1730" spans="1:12" x14ac:dyDescent="0.3">
      <c r="A1730" s="49">
        <v>1737</v>
      </c>
      <c r="B1730" s="50"/>
      <c r="D1730" s="21" t="e">
        <f>VLOOKUP('Reported Performance Table'!C1730,'Master List'!$B$22:$C$41,2,FALSE)</f>
        <v>#N/A</v>
      </c>
      <c r="E1730" t="e">
        <f>VLOOKUP('Reported Performance Table'!D1730,'Master List'!$B$45:$C$143,2,FALSE)</f>
        <v>#N/A</v>
      </c>
      <c r="F1730" t="e">
        <f>VLOOKUP('Reported Performance Table'!C1730,'Master List'!$B$22:$D$42,3,FALSE)</f>
        <v>#N/A</v>
      </c>
      <c r="G1730" s="94" t="e">
        <f>VLOOKUP('Reported Performance Table'!B1730,'Master List'!$B$11:$D$19,3,FALSE)</f>
        <v>#N/A</v>
      </c>
      <c r="H1730" t="e">
        <f t="shared" si="26"/>
        <v>#N/A</v>
      </c>
      <c r="I1730" t="e">
        <f>IF(VLOOKUP('Reported Performance Table'!D1730,'Master List'!$B$45:$D$143,3,FALSE)="","No",VLOOKUP('Reported Performance Table'!D1730,'Master List'!$B$45:$D$143,3,FALSE))</f>
        <v>#N/A</v>
      </c>
      <c r="J1730" s="169" t="str">
        <f>IF('Reported Performance Table'!D1730="","",
  IF('Reported Performance Table'!E1730="Yes",
   IF('Reported Performance Table'!F1730="Premium","Premium_LUNA_CCT","LUNA_CCT"),
   IF('Reported Performance Table'!B1730="Outdoor Luminaires",
    IF(OR('Reported Performance Table'!D1730="Fuel Pump Canopy Luminaires",'Reported Performance Table'!D1730="Sports Lighting"),
     IF('Reported Performance Table'!F1730="Premium","Premium_Sports_and_Fuel_Pump_CCT", "Sports_and_Fuel_Pump_CCT"),
     IF('Reported Performance Table'!F1730="Premium","Premium_Outdoor_CCT","Outdoor_CCT")),
    IF('Reported Performance Table'!F1730="Premium","Premium_CCT","Reported_CCT"))))</f>
        <v/>
      </c>
      <c r="K1730" t="str">
        <f>IF('Reported Performance Table'!D1730="","",IF(J1730="LUNA_CCT",VLOOKUP('Reported Performance Table'!D1730,'Master List'!$B$45:$E$143,4,FALSE),"Reported_BUG"))</f>
        <v/>
      </c>
      <c r="L1730" t="str">
        <f>IF('Reported Performance Table'!D1730="","",IF(AND('Reported Performance Table'!$E1730="Yes",OR('Reported Performance Table'!$D1730='Master List'!$B$45,'Reported Performance Table'!$D1730='Master List'!$B$46,'Reported Performance Table'!$D1730='Master List'!$B$47,'Reported Performance Table'!$D1730='Master List'!$B$49,'Reported Performance Table'!$D1730='Master List'!$B$51,'Reported Performance Table'!$D1730='Master List'!$B$115,'Reported Performance Table'!$D1730='Master List'!$B$118,'Reported Performance Table'!$D1730='Master List'!$B$142)),"LUNA_Dimming","Dimming_Capability_and_Range"))</f>
        <v/>
      </c>
    </row>
    <row r="1731" spans="1:12" x14ac:dyDescent="0.3">
      <c r="A1731" s="49">
        <v>1738</v>
      </c>
      <c r="B1731" s="50"/>
      <c r="D1731" s="21" t="e">
        <f>VLOOKUP('Reported Performance Table'!C1731,'Master List'!$B$22:$C$41,2,FALSE)</f>
        <v>#N/A</v>
      </c>
      <c r="E1731" t="e">
        <f>VLOOKUP('Reported Performance Table'!D1731,'Master List'!$B$45:$C$143,2,FALSE)</f>
        <v>#N/A</v>
      </c>
      <c r="F1731" t="e">
        <f>VLOOKUP('Reported Performance Table'!C1731,'Master List'!$B$22:$D$42,3,FALSE)</f>
        <v>#N/A</v>
      </c>
      <c r="G1731" s="94" t="e">
        <f>VLOOKUP('Reported Performance Table'!B1731,'Master List'!$B$11:$D$19,3,FALSE)</f>
        <v>#N/A</v>
      </c>
      <c r="H1731" t="e">
        <f t="shared" si="26"/>
        <v>#N/A</v>
      </c>
      <c r="I1731" t="e">
        <f>IF(VLOOKUP('Reported Performance Table'!D1731,'Master List'!$B$45:$D$143,3,FALSE)="","No",VLOOKUP('Reported Performance Table'!D1731,'Master List'!$B$45:$D$143,3,FALSE))</f>
        <v>#N/A</v>
      </c>
      <c r="J1731" s="169" t="str">
        <f>IF('Reported Performance Table'!D1731="","",
  IF('Reported Performance Table'!E1731="Yes",
   IF('Reported Performance Table'!F1731="Premium","Premium_LUNA_CCT","LUNA_CCT"),
   IF('Reported Performance Table'!B1731="Outdoor Luminaires",
    IF(OR('Reported Performance Table'!D1731="Fuel Pump Canopy Luminaires",'Reported Performance Table'!D1731="Sports Lighting"),
     IF('Reported Performance Table'!F1731="Premium","Premium_Sports_and_Fuel_Pump_CCT", "Sports_and_Fuel_Pump_CCT"),
     IF('Reported Performance Table'!F1731="Premium","Premium_Outdoor_CCT","Outdoor_CCT")),
    IF('Reported Performance Table'!F1731="Premium","Premium_CCT","Reported_CCT"))))</f>
        <v/>
      </c>
      <c r="K1731" t="str">
        <f>IF('Reported Performance Table'!D1731="","",IF(J1731="LUNA_CCT",VLOOKUP('Reported Performance Table'!D1731,'Master List'!$B$45:$E$143,4,FALSE),"Reported_BUG"))</f>
        <v/>
      </c>
      <c r="L1731" t="str">
        <f>IF('Reported Performance Table'!D1731="","",IF(AND('Reported Performance Table'!$E1731="Yes",OR('Reported Performance Table'!$D1731='Master List'!$B$45,'Reported Performance Table'!$D1731='Master List'!$B$46,'Reported Performance Table'!$D1731='Master List'!$B$47,'Reported Performance Table'!$D1731='Master List'!$B$49,'Reported Performance Table'!$D1731='Master List'!$B$51,'Reported Performance Table'!$D1731='Master List'!$B$115,'Reported Performance Table'!$D1731='Master List'!$B$118,'Reported Performance Table'!$D1731='Master List'!$B$142)),"LUNA_Dimming","Dimming_Capability_and_Range"))</f>
        <v/>
      </c>
    </row>
    <row r="1732" spans="1:12" x14ac:dyDescent="0.3">
      <c r="A1732" s="49">
        <v>1739</v>
      </c>
      <c r="B1732" s="50"/>
      <c r="D1732" s="21" t="e">
        <f>VLOOKUP('Reported Performance Table'!C1732,'Master List'!$B$22:$C$41,2,FALSE)</f>
        <v>#N/A</v>
      </c>
      <c r="E1732" t="e">
        <f>VLOOKUP('Reported Performance Table'!D1732,'Master List'!$B$45:$C$143,2,FALSE)</f>
        <v>#N/A</v>
      </c>
      <c r="F1732" t="e">
        <f>VLOOKUP('Reported Performance Table'!C1732,'Master List'!$B$22:$D$42,3,FALSE)</f>
        <v>#N/A</v>
      </c>
      <c r="G1732" s="94" t="e">
        <f>VLOOKUP('Reported Performance Table'!B1732,'Master List'!$B$11:$D$19,3,FALSE)</f>
        <v>#N/A</v>
      </c>
      <c r="H1732" t="e">
        <f t="shared" si="26"/>
        <v>#N/A</v>
      </c>
      <c r="I1732" t="e">
        <f>IF(VLOOKUP('Reported Performance Table'!D1732,'Master List'!$B$45:$D$143,3,FALSE)="","No",VLOOKUP('Reported Performance Table'!D1732,'Master List'!$B$45:$D$143,3,FALSE))</f>
        <v>#N/A</v>
      </c>
      <c r="J1732" s="169" t="str">
        <f>IF('Reported Performance Table'!D1732="","",
  IF('Reported Performance Table'!E1732="Yes",
   IF('Reported Performance Table'!F1732="Premium","Premium_LUNA_CCT","LUNA_CCT"),
   IF('Reported Performance Table'!B1732="Outdoor Luminaires",
    IF(OR('Reported Performance Table'!D1732="Fuel Pump Canopy Luminaires",'Reported Performance Table'!D1732="Sports Lighting"),
     IF('Reported Performance Table'!F1732="Premium","Premium_Sports_and_Fuel_Pump_CCT", "Sports_and_Fuel_Pump_CCT"),
     IF('Reported Performance Table'!F1732="Premium","Premium_Outdoor_CCT","Outdoor_CCT")),
    IF('Reported Performance Table'!F1732="Premium","Premium_CCT","Reported_CCT"))))</f>
        <v/>
      </c>
      <c r="K1732" t="str">
        <f>IF('Reported Performance Table'!D1732="","",IF(J1732="LUNA_CCT",VLOOKUP('Reported Performance Table'!D1732,'Master List'!$B$45:$E$143,4,FALSE),"Reported_BUG"))</f>
        <v/>
      </c>
      <c r="L1732" t="str">
        <f>IF('Reported Performance Table'!D1732="","",IF(AND('Reported Performance Table'!$E1732="Yes",OR('Reported Performance Table'!$D1732='Master List'!$B$45,'Reported Performance Table'!$D1732='Master List'!$B$46,'Reported Performance Table'!$D1732='Master List'!$B$47,'Reported Performance Table'!$D1732='Master List'!$B$49,'Reported Performance Table'!$D1732='Master List'!$B$51,'Reported Performance Table'!$D1732='Master List'!$B$115,'Reported Performance Table'!$D1732='Master List'!$B$118,'Reported Performance Table'!$D1732='Master List'!$B$142)),"LUNA_Dimming","Dimming_Capability_and_Range"))</f>
        <v/>
      </c>
    </row>
    <row r="1733" spans="1:12" x14ac:dyDescent="0.3">
      <c r="A1733" s="49">
        <v>1740</v>
      </c>
      <c r="B1733" s="50"/>
      <c r="D1733" s="21" t="e">
        <f>VLOOKUP('Reported Performance Table'!C1733,'Master List'!$B$22:$C$41,2,FALSE)</f>
        <v>#N/A</v>
      </c>
      <c r="E1733" t="e">
        <f>VLOOKUP('Reported Performance Table'!D1733,'Master List'!$B$45:$C$143,2,FALSE)</f>
        <v>#N/A</v>
      </c>
      <c r="F1733" t="e">
        <f>VLOOKUP('Reported Performance Table'!C1733,'Master List'!$B$22:$D$42,3,FALSE)</f>
        <v>#N/A</v>
      </c>
      <c r="G1733" s="94" t="e">
        <f>VLOOKUP('Reported Performance Table'!B1733,'Master List'!$B$11:$D$19,3,FALSE)</f>
        <v>#N/A</v>
      </c>
      <c r="H1733" t="e">
        <f t="shared" si="26"/>
        <v>#N/A</v>
      </c>
      <c r="I1733" t="e">
        <f>IF(VLOOKUP('Reported Performance Table'!D1733,'Master List'!$B$45:$D$143,3,FALSE)="","No",VLOOKUP('Reported Performance Table'!D1733,'Master List'!$B$45:$D$143,3,FALSE))</f>
        <v>#N/A</v>
      </c>
      <c r="J1733" s="169" t="str">
        <f>IF('Reported Performance Table'!D1733="","",
  IF('Reported Performance Table'!E1733="Yes",
   IF('Reported Performance Table'!F1733="Premium","Premium_LUNA_CCT","LUNA_CCT"),
   IF('Reported Performance Table'!B1733="Outdoor Luminaires",
    IF(OR('Reported Performance Table'!D1733="Fuel Pump Canopy Luminaires",'Reported Performance Table'!D1733="Sports Lighting"),
     IF('Reported Performance Table'!F1733="Premium","Premium_Sports_and_Fuel_Pump_CCT", "Sports_and_Fuel_Pump_CCT"),
     IF('Reported Performance Table'!F1733="Premium","Premium_Outdoor_CCT","Outdoor_CCT")),
    IF('Reported Performance Table'!F1733="Premium","Premium_CCT","Reported_CCT"))))</f>
        <v/>
      </c>
      <c r="K1733" t="str">
        <f>IF('Reported Performance Table'!D1733="","",IF(J1733="LUNA_CCT",VLOOKUP('Reported Performance Table'!D1733,'Master List'!$B$45:$E$143,4,FALSE),"Reported_BUG"))</f>
        <v/>
      </c>
      <c r="L1733" t="str">
        <f>IF('Reported Performance Table'!D1733="","",IF(AND('Reported Performance Table'!$E1733="Yes",OR('Reported Performance Table'!$D1733='Master List'!$B$45,'Reported Performance Table'!$D1733='Master List'!$B$46,'Reported Performance Table'!$D1733='Master List'!$B$47,'Reported Performance Table'!$D1733='Master List'!$B$49,'Reported Performance Table'!$D1733='Master List'!$B$51,'Reported Performance Table'!$D1733='Master List'!$B$115,'Reported Performance Table'!$D1733='Master List'!$B$118,'Reported Performance Table'!$D1733='Master List'!$B$142)),"LUNA_Dimming","Dimming_Capability_and_Range"))</f>
        <v/>
      </c>
    </row>
    <row r="1734" spans="1:12" x14ac:dyDescent="0.3">
      <c r="A1734" s="49">
        <v>1741</v>
      </c>
      <c r="B1734" s="50"/>
      <c r="D1734" s="21" t="e">
        <f>VLOOKUP('Reported Performance Table'!C1734,'Master List'!$B$22:$C$41,2,FALSE)</f>
        <v>#N/A</v>
      </c>
      <c r="E1734" t="e">
        <f>VLOOKUP('Reported Performance Table'!D1734,'Master List'!$B$45:$C$143,2,FALSE)</f>
        <v>#N/A</v>
      </c>
      <c r="F1734" t="e">
        <f>VLOOKUP('Reported Performance Table'!C1734,'Master List'!$B$22:$D$42,3,FALSE)</f>
        <v>#N/A</v>
      </c>
      <c r="G1734" s="94" t="e">
        <f>VLOOKUP('Reported Performance Table'!B1734,'Master List'!$B$11:$D$19,3,FALSE)</f>
        <v>#N/A</v>
      </c>
      <c r="H1734" t="e">
        <f t="shared" si="26"/>
        <v>#N/A</v>
      </c>
      <c r="I1734" t="e">
        <f>IF(VLOOKUP('Reported Performance Table'!D1734,'Master List'!$B$45:$D$143,3,FALSE)="","No",VLOOKUP('Reported Performance Table'!D1734,'Master List'!$B$45:$D$143,3,FALSE))</f>
        <v>#N/A</v>
      </c>
      <c r="J1734" s="169" t="str">
        <f>IF('Reported Performance Table'!D1734="","",
  IF('Reported Performance Table'!E1734="Yes",
   IF('Reported Performance Table'!F1734="Premium","Premium_LUNA_CCT","LUNA_CCT"),
   IF('Reported Performance Table'!B1734="Outdoor Luminaires",
    IF(OR('Reported Performance Table'!D1734="Fuel Pump Canopy Luminaires",'Reported Performance Table'!D1734="Sports Lighting"),
     IF('Reported Performance Table'!F1734="Premium","Premium_Sports_and_Fuel_Pump_CCT", "Sports_and_Fuel_Pump_CCT"),
     IF('Reported Performance Table'!F1734="Premium","Premium_Outdoor_CCT","Outdoor_CCT")),
    IF('Reported Performance Table'!F1734="Premium","Premium_CCT","Reported_CCT"))))</f>
        <v/>
      </c>
      <c r="K1734" t="str">
        <f>IF('Reported Performance Table'!D1734="","",IF(J1734="LUNA_CCT",VLOOKUP('Reported Performance Table'!D1734,'Master List'!$B$45:$E$143,4,FALSE),"Reported_BUG"))</f>
        <v/>
      </c>
      <c r="L1734" t="str">
        <f>IF('Reported Performance Table'!D1734="","",IF(AND('Reported Performance Table'!$E1734="Yes",OR('Reported Performance Table'!$D1734='Master List'!$B$45,'Reported Performance Table'!$D1734='Master List'!$B$46,'Reported Performance Table'!$D1734='Master List'!$B$47,'Reported Performance Table'!$D1734='Master List'!$B$49,'Reported Performance Table'!$D1734='Master List'!$B$51,'Reported Performance Table'!$D1734='Master List'!$B$115,'Reported Performance Table'!$D1734='Master List'!$B$118,'Reported Performance Table'!$D1734='Master List'!$B$142)),"LUNA_Dimming","Dimming_Capability_and_Range"))</f>
        <v/>
      </c>
    </row>
    <row r="1735" spans="1:12" x14ac:dyDescent="0.3">
      <c r="A1735" s="49">
        <v>1742</v>
      </c>
      <c r="B1735" s="50"/>
      <c r="D1735" s="21" t="e">
        <f>VLOOKUP('Reported Performance Table'!C1735,'Master List'!$B$22:$C$41,2,FALSE)</f>
        <v>#N/A</v>
      </c>
      <c r="E1735" t="e">
        <f>VLOOKUP('Reported Performance Table'!D1735,'Master List'!$B$45:$C$143,2,FALSE)</f>
        <v>#N/A</v>
      </c>
      <c r="F1735" t="e">
        <f>VLOOKUP('Reported Performance Table'!C1735,'Master List'!$B$22:$D$42,3,FALSE)</f>
        <v>#N/A</v>
      </c>
      <c r="G1735" s="94" t="e">
        <f>VLOOKUP('Reported Performance Table'!B1735,'Master List'!$B$11:$D$19,3,FALSE)</f>
        <v>#N/A</v>
      </c>
      <c r="H1735" t="e">
        <f t="shared" si="26"/>
        <v>#N/A</v>
      </c>
      <c r="I1735" t="e">
        <f>IF(VLOOKUP('Reported Performance Table'!D1735,'Master List'!$B$45:$D$143,3,FALSE)="","No",VLOOKUP('Reported Performance Table'!D1735,'Master List'!$B$45:$D$143,3,FALSE))</f>
        <v>#N/A</v>
      </c>
      <c r="J1735" s="169" t="str">
        <f>IF('Reported Performance Table'!D1735="","",
  IF('Reported Performance Table'!E1735="Yes",
   IF('Reported Performance Table'!F1735="Premium","Premium_LUNA_CCT","LUNA_CCT"),
   IF('Reported Performance Table'!B1735="Outdoor Luminaires",
    IF(OR('Reported Performance Table'!D1735="Fuel Pump Canopy Luminaires",'Reported Performance Table'!D1735="Sports Lighting"),
     IF('Reported Performance Table'!F1735="Premium","Premium_Sports_and_Fuel_Pump_CCT", "Sports_and_Fuel_Pump_CCT"),
     IF('Reported Performance Table'!F1735="Premium","Premium_Outdoor_CCT","Outdoor_CCT")),
    IF('Reported Performance Table'!F1735="Premium","Premium_CCT","Reported_CCT"))))</f>
        <v/>
      </c>
      <c r="K1735" t="str">
        <f>IF('Reported Performance Table'!D1735="","",IF(J1735="LUNA_CCT",VLOOKUP('Reported Performance Table'!D1735,'Master List'!$B$45:$E$143,4,FALSE),"Reported_BUG"))</f>
        <v/>
      </c>
      <c r="L1735" t="str">
        <f>IF('Reported Performance Table'!D1735="","",IF(AND('Reported Performance Table'!$E1735="Yes",OR('Reported Performance Table'!$D1735='Master List'!$B$45,'Reported Performance Table'!$D1735='Master List'!$B$46,'Reported Performance Table'!$D1735='Master List'!$B$47,'Reported Performance Table'!$D1735='Master List'!$B$49,'Reported Performance Table'!$D1735='Master List'!$B$51,'Reported Performance Table'!$D1735='Master List'!$B$115,'Reported Performance Table'!$D1735='Master List'!$B$118,'Reported Performance Table'!$D1735='Master List'!$B$142)),"LUNA_Dimming","Dimming_Capability_and_Range"))</f>
        <v/>
      </c>
    </row>
    <row r="1736" spans="1:12" x14ac:dyDescent="0.3">
      <c r="A1736" s="49">
        <v>1743</v>
      </c>
      <c r="B1736" s="50"/>
      <c r="D1736" s="21" t="e">
        <f>VLOOKUP('Reported Performance Table'!C1736,'Master List'!$B$22:$C$41,2,FALSE)</f>
        <v>#N/A</v>
      </c>
      <c r="E1736" t="e">
        <f>VLOOKUP('Reported Performance Table'!D1736,'Master List'!$B$45:$C$143,2,FALSE)</f>
        <v>#N/A</v>
      </c>
      <c r="F1736" t="e">
        <f>VLOOKUP('Reported Performance Table'!C1736,'Master List'!$B$22:$D$42,3,FALSE)</f>
        <v>#N/A</v>
      </c>
      <c r="G1736" s="94" t="e">
        <f>VLOOKUP('Reported Performance Table'!B1736,'Master List'!$B$11:$D$19,3,FALSE)</f>
        <v>#N/A</v>
      </c>
      <c r="H1736" t="e">
        <f t="shared" si="26"/>
        <v>#N/A</v>
      </c>
      <c r="I1736" t="e">
        <f>IF(VLOOKUP('Reported Performance Table'!D1736,'Master List'!$B$45:$D$143,3,FALSE)="","No",VLOOKUP('Reported Performance Table'!D1736,'Master List'!$B$45:$D$143,3,FALSE))</f>
        <v>#N/A</v>
      </c>
      <c r="J1736" s="169" t="str">
        <f>IF('Reported Performance Table'!D1736="","",
  IF('Reported Performance Table'!E1736="Yes",
   IF('Reported Performance Table'!F1736="Premium","Premium_LUNA_CCT","LUNA_CCT"),
   IF('Reported Performance Table'!B1736="Outdoor Luminaires",
    IF(OR('Reported Performance Table'!D1736="Fuel Pump Canopy Luminaires",'Reported Performance Table'!D1736="Sports Lighting"),
     IF('Reported Performance Table'!F1736="Premium","Premium_Sports_and_Fuel_Pump_CCT", "Sports_and_Fuel_Pump_CCT"),
     IF('Reported Performance Table'!F1736="Premium","Premium_Outdoor_CCT","Outdoor_CCT")),
    IF('Reported Performance Table'!F1736="Premium","Premium_CCT","Reported_CCT"))))</f>
        <v/>
      </c>
      <c r="K1736" t="str">
        <f>IF('Reported Performance Table'!D1736="","",IF(J1736="LUNA_CCT",VLOOKUP('Reported Performance Table'!D1736,'Master List'!$B$45:$E$143,4,FALSE),"Reported_BUG"))</f>
        <v/>
      </c>
      <c r="L1736" t="str">
        <f>IF('Reported Performance Table'!D1736="","",IF(AND('Reported Performance Table'!$E1736="Yes",OR('Reported Performance Table'!$D1736='Master List'!$B$45,'Reported Performance Table'!$D1736='Master List'!$B$46,'Reported Performance Table'!$D1736='Master List'!$B$47,'Reported Performance Table'!$D1736='Master List'!$B$49,'Reported Performance Table'!$D1736='Master List'!$B$51,'Reported Performance Table'!$D1736='Master List'!$B$115,'Reported Performance Table'!$D1736='Master List'!$B$118,'Reported Performance Table'!$D1736='Master List'!$B$142)),"LUNA_Dimming","Dimming_Capability_and_Range"))</f>
        <v/>
      </c>
    </row>
    <row r="1737" spans="1:12" x14ac:dyDescent="0.3">
      <c r="A1737" s="49">
        <v>1744</v>
      </c>
      <c r="B1737" s="50"/>
      <c r="D1737" s="21" t="e">
        <f>VLOOKUP('Reported Performance Table'!C1737,'Master List'!$B$22:$C$41,2,FALSE)</f>
        <v>#N/A</v>
      </c>
      <c r="E1737" t="e">
        <f>VLOOKUP('Reported Performance Table'!D1737,'Master List'!$B$45:$C$143,2,FALSE)</f>
        <v>#N/A</v>
      </c>
      <c r="F1737" t="e">
        <f>VLOOKUP('Reported Performance Table'!C1737,'Master List'!$B$22:$D$42,3,FALSE)</f>
        <v>#N/A</v>
      </c>
      <c r="G1737" s="94" t="e">
        <f>VLOOKUP('Reported Performance Table'!B1737,'Master List'!$B$11:$D$19,3,FALSE)</f>
        <v>#N/A</v>
      </c>
      <c r="H1737" t="e">
        <f t="shared" si="26"/>
        <v>#N/A</v>
      </c>
      <c r="I1737" t="e">
        <f>IF(VLOOKUP('Reported Performance Table'!D1737,'Master List'!$B$45:$D$143,3,FALSE)="","No",VLOOKUP('Reported Performance Table'!D1737,'Master List'!$B$45:$D$143,3,FALSE))</f>
        <v>#N/A</v>
      </c>
      <c r="J1737" s="169" t="str">
        <f>IF('Reported Performance Table'!D1737="","",
  IF('Reported Performance Table'!E1737="Yes",
   IF('Reported Performance Table'!F1737="Premium","Premium_LUNA_CCT","LUNA_CCT"),
   IF('Reported Performance Table'!B1737="Outdoor Luminaires",
    IF(OR('Reported Performance Table'!D1737="Fuel Pump Canopy Luminaires",'Reported Performance Table'!D1737="Sports Lighting"),
     IF('Reported Performance Table'!F1737="Premium","Premium_Sports_and_Fuel_Pump_CCT", "Sports_and_Fuel_Pump_CCT"),
     IF('Reported Performance Table'!F1737="Premium","Premium_Outdoor_CCT","Outdoor_CCT")),
    IF('Reported Performance Table'!F1737="Premium","Premium_CCT","Reported_CCT"))))</f>
        <v/>
      </c>
      <c r="K1737" t="str">
        <f>IF('Reported Performance Table'!D1737="","",IF(J1737="LUNA_CCT",VLOOKUP('Reported Performance Table'!D1737,'Master List'!$B$45:$E$143,4,FALSE),"Reported_BUG"))</f>
        <v/>
      </c>
      <c r="L1737" t="str">
        <f>IF('Reported Performance Table'!D1737="","",IF(AND('Reported Performance Table'!$E1737="Yes",OR('Reported Performance Table'!$D1737='Master List'!$B$45,'Reported Performance Table'!$D1737='Master List'!$B$46,'Reported Performance Table'!$D1737='Master List'!$B$47,'Reported Performance Table'!$D1737='Master List'!$B$49,'Reported Performance Table'!$D1737='Master List'!$B$51,'Reported Performance Table'!$D1737='Master List'!$B$115,'Reported Performance Table'!$D1737='Master List'!$B$118,'Reported Performance Table'!$D1737='Master List'!$B$142)),"LUNA_Dimming","Dimming_Capability_and_Range"))</f>
        <v/>
      </c>
    </row>
    <row r="1738" spans="1:12" x14ac:dyDescent="0.3">
      <c r="A1738" s="49">
        <v>1745</v>
      </c>
      <c r="B1738" s="50"/>
      <c r="D1738" s="21" t="e">
        <f>VLOOKUP('Reported Performance Table'!C1738,'Master List'!$B$22:$C$41,2,FALSE)</f>
        <v>#N/A</v>
      </c>
      <c r="E1738" t="e">
        <f>VLOOKUP('Reported Performance Table'!D1738,'Master List'!$B$45:$C$143,2,FALSE)</f>
        <v>#N/A</v>
      </c>
      <c r="F1738" t="e">
        <f>VLOOKUP('Reported Performance Table'!C1738,'Master List'!$B$22:$D$42,3,FALSE)</f>
        <v>#N/A</v>
      </c>
      <c r="G1738" s="94" t="e">
        <f>VLOOKUP('Reported Performance Table'!B1738,'Master List'!$B$11:$D$19,3,FALSE)</f>
        <v>#N/A</v>
      </c>
      <c r="H1738" t="e">
        <f t="shared" si="26"/>
        <v>#N/A</v>
      </c>
      <c r="I1738" t="e">
        <f>IF(VLOOKUP('Reported Performance Table'!D1738,'Master List'!$B$45:$D$143,3,FALSE)="","No",VLOOKUP('Reported Performance Table'!D1738,'Master List'!$B$45:$D$143,3,FALSE))</f>
        <v>#N/A</v>
      </c>
      <c r="J1738" s="169" t="str">
        <f>IF('Reported Performance Table'!D1738="","",
  IF('Reported Performance Table'!E1738="Yes",
   IF('Reported Performance Table'!F1738="Premium","Premium_LUNA_CCT","LUNA_CCT"),
   IF('Reported Performance Table'!B1738="Outdoor Luminaires",
    IF(OR('Reported Performance Table'!D1738="Fuel Pump Canopy Luminaires",'Reported Performance Table'!D1738="Sports Lighting"),
     IF('Reported Performance Table'!F1738="Premium","Premium_Sports_and_Fuel_Pump_CCT", "Sports_and_Fuel_Pump_CCT"),
     IF('Reported Performance Table'!F1738="Premium","Premium_Outdoor_CCT","Outdoor_CCT")),
    IF('Reported Performance Table'!F1738="Premium","Premium_CCT","Reported_CCT"))))</f>
        <v/>
      </c>
      <c r="K1738" t="str">
        <f>IF('Reported Performance Table'!D1738="","",IF(J1738="LUNA_CCT",VLOOKUP('Reported Performance Table'!D1738,'Master List'!$B$45:$E$143,4,FALSE),"Reported_BUG"))</f>
        <v/>
      </c>
      <c r="L1738" t="str">
        <f>IF('Reported Performance Table'!D1738="","",IF(AND('Reported Performance Table'!$E1738="Yes",OR('Reported Performance Table'!$D1738='Master List'!$B$45,'Reported Performance Table'!$D1738='Master List'!$B$46,'Reported Performance Table'!$D1738='Master List'!$B$47,'Reported Performance Table'!$D1738='Master List'!$B$49,'Reported Performance Table'!$D1738='Master List'!$B$51,'Reported Performance Table'!$D1738='Master List'!$B$115,'Reported Performance Table'!$D1738='Master List'!$B$118,'Reported Performance Table'!$D1738='Master List'!$B$142)),"LUNA_Dimming","Dimming_Capability_and_Range"))</f>
        <v/>
      </c>
    </row>
    <row r="1739" spans="1:12" x14ac:dyDescent="0.3">
      <c r="A1739" s="49">
        <v>1746</v>
      </c>
      <c r="B1739" s="50"/>
      <c r="D1739" s="21" t="e">
        <f>VLOOKUP('Reported Performance Table'!C1739,'Master List'!$B$22:$C$41,2,FALSE)</f>
        <v>#N/A</v>
      </c>
      <c r="E1739" t="e">
        <f>VLOOKUP('Reported Performance Table'!D1739,'Master List'!$B$45:$C$143,2,FALSE)</f>
        <v>#N/A</v>
      </c>
      <c r="F1739" t="e">
        <f>VLOOKUP('Reported Performance Table'!C1739,'Master List'!$B$22:$D$42,3,FALSE)</f>
        <v>#N/A</v>
      </c>
      <c r="G1739" s="94" t="e">
        <f>VLOOKUP('Reported Performance Table'!B1739,'Master List'!$B$11:$D$19,3,FALSE)</f>
        <v>#N/A</v>
      </c>
      <c r="H1739" t="e">
        <f t="shared" ref="H1739:H1802" si="27">CONCATENATE(F1739,G1739)</f>
        <v>#N/A</v>
      </c>
      <c r="I1739" t="e">
        <f>IF(VLOOKUP('Reported Performance Table'!D1739,'Master List'!$B$45:$D$143,3,FALSE)="","No",VLOOKUP('Reported Performance Table'!D1739,'Master List'!$B$45:$D$143,3,FALSE))</f>
        <v>#N/A</v>
      </c>
      <c r="J1739" s="169" t="str">
        <f>IF('Reported Performance Table'!D1739="","",
  IF('Reported Performance Table'!E1739="Yes",
   IF('Reported Performance Table'!F1739="Premium","Premium_LUNA_CCT","LUNA_CCT"),
   IF('Reported Performance Table'!B1739="Outdoor Luminaires",
    IF(OR('Reported Performance Table'!D1739="Fuel Pump Canopy Luminaires",'Reported Performance Table'!D1739="Sports Lighting"),
     IF('Reported Performance Table'!F1739="Premium","Premium_Sports_and_Fuel_Pump_CCT", "Sports_and_Fuel_Pump_CCT"),
     IF('Reported Performance Table'!F1739="Premium","Premium_Outdoor_CCT","Outdoor_CCT")),
    IF('Reported Performance Table'!F1739="Premium","Premium_CCT","Reported_CCT"))))</f>
        <v/>
      </c>
      <c r="K1739" t="str">
        <f>IF('Reported Performance Table'!D1739="","",IF(J1739="LUNA_CCT",VLOOKUP('Reported Performance Table'!D1739,'Master List'!$B$45:$E$143,4,FALSE),"Reported_BUG"))</f>
        <v/>
      </c>
      <c r="L1739" t="str">
        <f>IF('Reported Performance Table'!D1739="","",IF(AND('Reported Performance Table'!$E1739="Yes",OR('Reported Performance Table'!$D1739='Master List'!$B$45,'Reported Performance Table'!$D1739='Master List'!$B$46,'Reported Performance Table'!$D1739='Master List'!$B$47,'Reported Performance Table'!$D1739='Master List'!$B$49,'Reported Performance Table'!$D1739='Master List'!$B$51,'Reported Performance Table'!$D1739='Master List'!$B$115,'Reported Performance Table'!$D1739='Master List'!$B$118,'Reported Performance Table'!$D1739='Master List'!$B$142)),"LUNA_Dimming","Dimming_Capability_and_Range"))</f>
        <v/>
      </c>
    </row>
    <row r="1740" spans="1:12" x14ac:dyDescent="0.3">
      <c r="A1740" s="49">
        <v>1747</v>
      </c>
      <c r="B1740" s="50"/>
      <c r="D1740" s="21" t="e">
        <f>VLOOKUP('Reported Performance Table'!C1740,'Master List'!$B$22:$C$41,2,FALSE)</f>
        <v>#N/A</v>
      </c>
      <c r="E1740" t="e">
        <f>VLOOKUP('Reported Performance Table'!D1740,'Master List'!$B$45:$C$143,2,FALSE)</f>
        <v>#N/A</v>
      </c>
      <c r="F1740" t="e">
        <f>VLOOKUP('Reported Performance Table'!C1740,'Master List'!$B$22:$D$42,3,FALSE)</f>
        <v>#N/A</v>
      </c>
      <c r="G1740" s="94" t="e">
        <f>VLOOKUP('Reported Performance Table'!B1740,'Master List'!$B$11:$D$19,3,FALSE)</f>
        <v>#N/A</v>
      </c>
      <c r="H1740" t="e">
        <f t="shared" si="27"/>
        <v>#N/A</v>
      </c>
      <c r="I1740" t="e">
        <f>IF(VLOOKUP('Reported Performance Table'!D1740,'Master List'!$B$45:$D$143,3,FALSE)="","No",VLOOKUP('Reported Performance Table'!D1740,'Master List'!$B$45:$D$143,3,FALSE))</f>
        <v>#N/A</v>
      </c>
      <c r="J1740" s="169" t="str">
        <f>IF('Reported Performance Table'!D1740="","",
  IF('Reported Performance Table'!E1740="Yes",
   IF('Reported Performance Table'!F1740="Premium","Premium_LUNA_CCT","LUNA_CCT"),
   IF('Reported Performance Table'!B1740="Outdoor Luminaires",
    IF(OR('Reported Performance Table'!D1740="Fuel Pump Canopy Luminaires",'Reported Performance Table'!D1740="Sports Lighting"),
     IF('Reported Performance Table'!F1740="Premium","Premium_Sports_and_Fuel_Pump_CCT", "Sports_and_Fuel_Pump_CCT"),
     IF('Reported Performance Table'!F1740="Premium","Premium_Outdoor_CCT","Outdoor_CCT")),
    IF('Reported Performance Table'!F1740="Premium","Premium_CCT","Reported_CCT"))))</f>
        <v/>
      </c>
      <c r="K1740" t="str">
        <f>IF('Reported Performance Table'!D1740="","",IF(J1740="LUNA_CCT",VLOOKUP('Reported Performance Table'!D1740,'Master List'!$B$45:$E$143,4,FALSE),"Reported_BUG"))</f>
        <v/>
      </c>
      <c r="L1740" t="str">
        <f>IF('Reported Performance Table'!D1740="","",IF(AND('Reported Performance Table'!$E1740="Yes",OR('Reported Performance Table'!$D1740='Master List'!$B$45,'Reported Performance Table'!$D1740='Master List'!$B$46,'Reported Performance Table'!$D1740='Master List'!$B$47,'Reported Performance Table'!$D1740='Master List'!$B$49,'Reported Performance Table'!$D1740='Master List'!$B$51,'Reported Performance Table'!$D1740='Master List'!$B$115,'Reported Performance Table'!$D1740='Master List'!$B$118,'Reported Performance Table'!$D1740='Master List'!$B$142)),"LUNA_Dimming","Dimming_Capability_and_Range"))</f>
        <v/>
      </c>
    </row>
    <row r="1741" spans="1:12" x14ac:dyDescent="0.3">
      <c r="A1741" s="49">
        <v>1748</v>
      </c>
      <c r="B1741" s="50"/>
      <c r="D1741" s="21" t="e">
        <f>VLOOKUP('Reported Performance Table'!C1741,'Master List'!$B$22:$C$41,2,FALSE)</f>
        <v>#N/A</v>
      </c>
      <c r="E1741" t="e">
        <f>VLOOKUP('Reported Performance Table'!D1741,'Master List'!$B$45:$C$143,2,FALSE)</f>
        <v>#N/A</v>
      </c>
      <c r="F1741" t="e">
        <f>VLOOKUP('Reported Performance Table'!C1741,'Master List'!$B$22:$D$42,3,FALSE)</f>
        <v>#N/A</v>
      </c>
      <c r="G1741" s="94" t="e">
        <f>VLOOKUP('Reported Performance Table'!B1741,'Master List'!$B$11:$D$19,3,FALSE)</f>
        <v>#N/A</v>
      </c>
      <c r="H1741" t="e">
        <f t="shared" si="27"/>
        <v>#N/A</v>
      </c>
      <c r="I1741" t="e">
        <f>IF(VLOOKUP('Reported Performance Table'!D1741,'Master List'!$B$45:$D$143,3,FALSE)="","No",VLOOKUP('Reported Performance Table'!D1741,'Master List'!$B$45:$D$143,3,FALSE))</f>
        <v>#N/A</v>
      </c>
      <c r="J1741" s="169" t="str">
        <f>IF('Reported Performance Table'!D1741="","",
  IF('Reported Performance Table'!E1741="Yes",
   IF('Reported Performance Table'!F1741="Premium","Premium_LUNA_CCT","LUNA_CCT"),
   IF('Reported Performance Table'!B1741="Outdoor Luminaires",
    IF(OR('Reported Performance Table'!D1741="Fuel Pump Canopy Luminaires",'Reported Performance Table'!D1741="Sports Lighting"),
     IF('Reported Performance Table'!F1741="Premium","Premium_Sports_and_Fuel_Pump_CCT", "Sports_and_Fuel_Pump_CCT"),
     IF('Reported Performance Table'!F1741="Premium","Premium_Outdoor_CCT","Outdoor_CCT")),
    IF('Reported Performance Table'!F1741="Premium","Premium_CCT","Reported_CCT"))))</f>
        <v/>
      </c>
      <c r="K1741" t="str">
        <f>IF('Reported Performance Table'!D1741="","",IF(J1741="LUNA_CCT",VLOOKUP('Reported Performance Table'!D1741,'Master List'!$B$45:$E$143,4,FALSE),"Reported_BUG"))</f>
        <v/>
      </c>
      <c r="L1741" t="str">
        <f>IF('Reported Performance Table'!D1741="","",IF(AND('Reported Performance Table'!$E1741="Yes",OR('Reported Performance Table'!$D1741='Master List'!$B$45,'Reported Performance Table'!$D1741='Master List'!$B$46,'Reported Performance Table'!$D1741='Master List'!$B$47,'Reported Performance Table'!$D1741='Master List'!$B$49,'Reported Performance Table'!$D1741='Master List'!$B$51,'Reported Performance Table'!$D1741='Master List'!$B$115,'Reported Performance Table'!$D1741='Master List'!$B$118,'Reported Performance Table'!$D1741='Master List'!$B$142)),"LUNA_Dimming","Dimming_Capability_and_Range"))</f>
        <v/>
      </c>
    </row>
    <row r="1742" spans="1:12" x14ac:dyDescent="0.3">
      <c r="A1742" s="49">
        <v>1749</v>
      </c>
      <c r="B1742" s="50"/>
      <c r="D1742" s="21" t="e">
        <f>VLOOKUP('Reported Performance Table'!C1742,'Master List'!$B$22:$C$41,2,FALSE)</f>
        <v>#N/A</v>
      </c>
      <c r="E1742" t="e">
        <f>VLOOKUP('Reported Performance Table'!D1742,'Master List'!$B$45:$C$143,2,FALSE)</f>
        <v>#N/A</v>
      </c>
      <c r="F1742" t="e">
        <f>VLOOKUP('Reported Performance Table'!C1742,'Master List'!$B$22:$D$42,3,FALSE)</f>
        <v>#N/A</v>
      </c>
      <c r="G1742" s="94" t="e">
        <f>VLOOKUP('Reported Performance Table'!B1742,'Master List'!$B$11:$D$19,3,FALSE)</f>
        <v>#N/A</v>
      </c>
      <c r="H1742" t="e">
        <f t="shared" si="27"/>
        <v>#N/A</v>
      </c>
      <c r="I1742" t="e">
        <f>IF(VLOOKUP('Reported Performance Table'!D1742,'Master List'!$B$45:$D$143,3,FALSE)="","No",VLOOKUP('Reported Performance Table'!D1742,'Master List'!$B$45:$D$143,3,FALSE))</f>
        <v>#N/A</v>
      </c>
      <c r="J1742" s="169" t="str">
        <f>IF('Reported Performance Table'!D1742="","",
  IF('Reported Performance Table'!E1742="Yes",
   IF('Reported Performance Table'!F1742="Premium","Premium_LUNA_CCT","LUNA_CCT"),
   IF('Reported Performance Table'!B1742="Outdoor Luminaires",
    IF(OR('Reported Performance Table'!D1742="Fuel Pump Canopy Luminaires",'Reported Performance Table'!D1742="Sports Lighting"),
     IF('Reported Performance Table'!F1742="Premium","Premium_Sports_and_Fuel_Pump_CCT", "Sports_and_Fuel_Pump_CCT"),
     IF('Reported Performance Table'!F1742="Premium","Premium_Outdoor_CCT","Outdoor_CCT")),
    IF('Reported Performance Table'!F1742="Premium","Premium_CCT","Reported_CCT"))))</f>
        <v/>
      </c>
      <c r="K1742" t="str">
        <f>IF('Reported Performance Table'!D1742="","",IF(J1742="LUNA_CCT",VLOOKUP('Reported Performance Table'!D1742,'Master List'!$B$45:$E$143,4,FALSE),"Reported_BUG"))</f>
        <v/>
      </c>
      <c r="L1742" t="str">
        <f>IF('Reported Performance Table'!D1742="","",IF(AND('Reported Performance Table'!$E1742="Yes",OR('Reported Performance Table'!$D1742='Master List'!$B$45,'Reported Performance Table'!$D1742='Master List'!$B$46,'Reported Performance Table'!$D1742='Master List'!$B$47,'Reported Performance Table'!$D1742='Master List'!$B$49,'Reported Performance Table'!$D1742='Master List'!$B$51,'Reported Performance Table'!$D1742='Master List'!$B$115,'Reported Performance Table'!$D1742='Master List'!$B$118,'Reported Performance Table'!$D1742='Master List'!$B$142)),"LUNA_Dimming","Dimming_Capability_and_Range"))</f>
        <v/>
      </c>
    </row>
    <row r="1743" spans="1:12" x14ac:dyDescent="0.3">
      <c r="A1743" s="49">
        <v>1750</v>
      </c>
      <c r="B1743" s="50"/>
      <c r="D1743" s="21" t="e">
        <f>VLOOKUP('Reported Performance Table'!C1743,'Master List'!$B$22:$C$41,2,FALSE)</f>
        <v>#N/A</v>
      </c>
      <c r="E1743" t="e">
        <f>VLOOKUP('Reported Performance Table'!D1743,'Master List'!$B$45:$C$143,2,FALSE)</f>
        <v>#N/A</v>
      </c>
      <c r="F1743" t="e">
        <f>VLOOKUP('Reported Performance Table'!C1743,'Master List'!$B$22:$D$42,3,FALSE)</f>
        <v>#N/A</v>
      </c>
      <c r="G1743" s="94" t="e">
        <f>VLOOKUP('Reported Performance Table'!B1743,'Master List'!$B$11:$D$19,3,FALSE)</f>
        <v>#N/A</v>
      </c>
      <c r="H1743" t="e">
        <f t="shared" si="27"/>
        <v>#N/A</v>
      </c>
      <c r="I1743" t="e">
        <f>IF(VLOOKUP('Reported Performance Table'!D1743,'Master List'!$B$45:$D$143,3,FALSE)="","No",VLOOKUP('Reported Performance Table'!D1743,'Master List'!$B$45:$D$143,3,FALSE))</f>
        <v>#N/A</v>
      </c>
      <c r="J1743" s="169" t="str">
        <f>IF('Reported Performance Table'!D1743="","",
  IF('Reported Performance Table'!E1743="Yes",
   IF('Reported Performance Table'!F1743="Premium","Premium_LUNA_CCT","LUNA_CCT"),
   IF('Reported Performance Table'!B1743="Outdoor Luminaires",
    IF(OR('Reported Performance Table'!D1743="Fuel Pump Canopy Luminaires",'Reported Performance Table'!D1743="Sports Lighting"),
     IF('Reported Performance Table'!F1743="Premium","Premium_Sports_and_Fuel_Pump_CCT", "Sports_and_Fuel_Pump_CCT"),
     IF('Reported Performance Table'!F1743="Premium","Premium_Outdoor_CCT","Outdoor_CCT")),
    IF('Reported Performance Table'!F1743="Premium","Premium_CCT","Reported_CCT"))))</f>
        <v/>
      </c>
      <c r="K1743" t="str">
        <f>IF('Reported Performance Table'!D1743="","",IF(J1743="LUNA_CCT",VLOOKUP('Reported Performance Table'!D1743,'Master List'!$B$45:$E$143,4,FALSE),"Reported_BUG"))</f>
        <v/>
      </c>
      <c r="L1743" t="str">
        <f>IF('Reported Performance Table'!D1743="","",IF(AND('Reported Performance Table'!$E1743="Yes",OR('Reported Performance Table'!$D1743='Master List'!$B$45,'Reported Performance Table'!$D1743='Master List'!$B$46,'Reported Performance Table'!$D1743='Master List'!$B$47,'Reported Performance Table'!$D1743='Master List'!$B$49,'Reported Performance Table'!$D1743='Master List'!$B$51,'Reported Performance Table'!$D1743='Master List'!$B$115,'Reported Performance Table'!$D1743='Master List'!$B$118,'Reported Performance Table'!$D1743='Master List'!$B$142)),"LUNA_Dimming","Dimming_Capability_and_Range"))</f>
        <v/>
      </c>
    </row>
    <row r="1744" spans="1:12" x14ac:dyDescent="0.3">
      <c r="A1744" s="49">
        <v>1751</v>
      </c>
      <c r="B1744" s="50"/>
      <c r="D1744" s="21" t="e">
        <f>VLOOKUP('Reported Performance Table'!C1744,'Master List'!$B$22:$C$41,2,FALSE)</f>
        <v>#N/A</v>
      </c>
      <c r="E1744" t="e">
        <f>VLOOKUP('Reported Performance Table'!D1744,'Master List'!$B$45:$C$143,2,FALSE)</f>
        <v>#N/A</v>
      </c>
      <c r="F1744" t="e">
        <f>VLOOKUP('Reported Performance Table'!C1744,'Master List'!$B$22:$D$42,3,FALSE)</f>
        <v>#N/A</v>
      </c>
      <c r="G1744" s="94" t="e">
        <f>VLOOKUP('Reported Performance Table'!B1744,'Master List'!$B$11:$D$19,3,FALSE)</f>
        <v>#N/A</v>
      </c>
      <c r="H1744" t="e">
        <f t="shared" si="27"/>
        <v>#N/A</v>
      </c>
      <c r="I1744" t="e">
        <f>IF(VLOOKUP('Reported Performance Table'!D1744,'Master List'!$B$45:$D$143,3,FALSE)="","No",VLOOKUP('Reported Performance Table'!D1744,'Master List'!$B$45:$D$143,3,FALSE))</f>
        <v>#N/A</v>
      </c>
      <c r="J1744" s="169" t="str">
        <f>IF('Reported Performance Table'!D1744="","",
  IF('Reported Performance Table'!E1744="Yes",
   IF('Reported Performance Table'!F1744="Premium","Premium_LUNA_CCT","LUNA_CCT"),
   IF('Reported Performance Table'!B1744="Outdoor Luminaires",
    IF(OR('Reported Performance Table'!D1744="Fuel Pump Canopy Luminaires",'Reported Performance Table'!D1744="Sports Lighting"),
     IF('Reported Performance Table'!F1744="Premium","Premium_Sports_and_Fuel_Pump_CCT", "Sports_and_Fuel_Pump_CCT"),
     IF('Reported Performance Table'!F1744="Premium","Premium_Outdoor_CCT","Outdoor_CCT")),
    IF('Reported Performance Table'!F1744="Premium","Premium_CCT","Reported_CCT"))))</f>
        <v/>
      </c>
      <c r="K1744" t="str">
        <f>IF('Reported Performance Table'!D1744="","",IF(J1744="LUNA_CCT",VLOOKUP('Reported Performance Table'!D1744,'Master List'!$B$45:$E$143,4,FALSE),"Reported_BUG"))</f>
        <v/>
      </c>
      <c r="L1744" t="str">
        <f>IF('Reported Performance Table'!D1744="","",IF(AND('Reported Performance Table'!$E1744="Yes",OR('Reported Performance Table'!$D1744='Master List'!$B$45,'Reported Performance Table'!$D1744='Master List'!$B$46,'Reported Performance Table'!$D1744='Master List'!$B$47,'Reported Performance Table'!$D1744='Master List'!$B$49,'Reported Performance Table'!$D1744='Master List'!$B$51,'Reported Performance Table'!$D1744='Master List'!$B$115,'Reported Performance Table'!$D1744='Master List'!$B$118,'Reported Performance Table'!$D1744='Master List'!$B$142)),"LUNA_Dimming","Dimming_Capability_and_Range"))</f>
        <v/>
      </c>
    </row>
    <row r="1745" spans="1:12" x14ac:dyDescent="0.3">
      <c r="A1745" s="49">
        <v>1752</v>
      </c>
      <c r="B1745" s="50"/>
      <c r="D1745" s="21" t="e">
        <f>VLOOKUP('Reported Performance Table'!C1745,'Master List'!$B$22:$C$41,2,FALSE)</f>
        <v>#N/A</v>
      </c>
      <c r="E1745" t="e">
        <f>VLOOKUP('Reported Performance Table'!D1745,'Master List'!$B$45:$C$143,2,FALSE)</f>
        <v>#N/A</v>
      </c>
      <c r="F1745" t="e">
        <f>VLOOKUP('Reported Performance Table'!C1745,'Master List'!$B$22:$D$42,3,FALSE)</f>
        <v>#N/A</v>
      </c>
      <c r="G1745" s="94" t="e">
        <f>VLOOKUP('Reported Performance Table'!B1745,'Master List'!$B$11:$D$19,3,FALSE)</f>
        <v>#N/A</v>
      </c>
      <c r="H1745" t="e">
        <f t="shared" si="27"/>
        <v>#N/A</v>
      </c>
      <c r="I1745" t="e">
        <f>IF(VLOOKUP('Reported Performance Table'!D1745,'Master List'!$B$45:$D$143,3,FALSE)="","No",VLOOKUP('Reported Performance Table'!D1745,'Master List'!$B$45:$D$143,3,FALSE))</f>
        <v>#N/A</v>
      </c>
      <c r="J1745" s="169" t="str">
        <f>IF('Reported Performance Table'!D1745="","",
  IF('Reported Performance Table'!E1745="Yes",
   IF('Reported Performance Table'!F1745="Premium","Premium_LUNA_CCT","LUNA_CCT"),
   IF('Reported Performance Table'!B1745="Outdoor Luminaires",
    IF(OR('Reported Performance Table'!D1745="Fuel Pump Canopy Luminaires",'Reported Performance Table'!D1745="Sports Lighting"),
     IF('Reported Performance Table'!F1745="Premium","Premium_Sports_and_Fuel_Pump_CCT", "Sports_and_Fuel_Pump_CCT"),
     IF('Reported Performance Table'!F1745="Premium","Premium_Outdoor_CCT","Outdoor_CCT")),
    IF('Reported Performance Table'!F1745="Premium","Premium_CCT","Reported_CCT"))))</f>
        <v/>
      </c>
      <c r="K1745" t="str">
        <f>IF('Reported Performance Table'!D1745="","",IF(J1745="LUNA_CCT",VLOOKUP('Reported Performance Table'!D1745,'Master List'!$B$45:$E$143,4,FALSE),"Reported_BUG"))</f>
        <v/>
      </c>
      <c r="L1745" t="str">
        <f>IF('Reported Performance Table'!D1745="","",IF(AND('Reported Performance Table'!$E1745="Yes",OR('Reported Performance Table'!$D1745='Master List'!$B$45,'Reported Performance Table'!$D1745='Master List'!$B$46,'Reported Performance Table'!$D1745='Master List'!$B$47,'Reported Performance Table'!$D1745='Master List'!$B$49,'Reported Performance Table'!$D1745='Master List'!$B$51,'Reported Performance Table'!$D1745='Master List'!$B$115,'Reported Performance Table'!$D1745='Master List'!$B$118,'Reported Performance Table'!$D1745='Master List'!$B$142)),"LUNA_Dimming","Dimming_Capability_and_Range"))</f>
        <v/>
      </c>
    </row>
    <row r="1746" spans="1:12" x14ac:dyDescent="0.3">
      <c r="A1746" s="49">
        <v>1753</v>
      </c>
      <c r="B1746" s="50"/>
      <c r="D1746" s="21" t="e">
        <f>VLOOKUP('Reported Performance Table'!C1746,'Master List'!$B$22:$C$41,2,FALSE)</f>
        <v>#N/A</v>
      </c>
      <c r="E1746" t="e">
        <f>VLOOKUP('Reported Performance Table'!D1746,'Master List'!$B$45:$C$143,2,FALSE)</f>
        <v>#N/A</v>
      </c>
      <c r="F1746" t="e">
        <f>VLOOKUP('Reported Performance Table'!C1746,'Master List'!$B$22:$D$42,3,FALSE)</f>
        <v>#N/A</v>
      </c>
      <c r="G1746" s="94" t="e">
        <f>VLOOKUP('Reported Performance Table'!B1746,'Master List'!$B$11:$D$19,3,FALSE)</f>
        <v>#N/A</v>
      </c>
      <c r="H1746" t="e">
        <f t="shared" si="27"/>
        <v>#N/A</v>
      </c>
      <c r="I1746" t="e">
        <f>IF(VLOOKUP('Reported Performance Table'!D1746,'Master List'!$B$45:$D$143,3,FALSE)="","No",VLOOKUP('Reported Performance Table'!D1746,'Master List'!$B$45:$D$143,3,FALSE))</f>
        <v>#N/A</v>
      </c>
      <c r="J1746" s="169" t="str">
        <f>IF('Reported Performance Table'!D1746="","",
  IF('Reported Performance Table'!E1746="Yes",
   IF('Reported Performance Table'!F1746="Premium","Premium_LUNA_CCT","LUNA_CCT"),
   IF('Reported Performance Table'!B1746="Outdoor Luminaires",
    IF(OR('Reported Performance Table'!D1746="Fuel Pump Canopy Luminaires",'Reported Performance Table'!D1746="Sports Lighting"),
     IF('Reported Performance Table'!F1746="Premium","Premium_Sports_and_Fuel_Pump_CCT", "Sports_and_Fuel_Pump_CCT"),
     IF('Reported Performance Table'!F1746="Premium","Premium_Outdoor_CCT","Outdoor_CCT")),
    IF('Reported Performance Table'!F1746="Premium","Premium_CCT","Reported_CCT"))))</f>
        <v/>
      </c>
      <c r="K1746" t="str">
        <f>IF('Reported Performance Table'!D1746="","",IF(J1746="LUNA_CCT",VLOOKUP('Reported Performance Table'!D1746,'Master List'!$B$45:$E$143,4,FALSE),"Reported_BUG"))</f>
        <v/>
      </c>
      <c r="L1746" t="str">
        <f>IF('Reported Performance Table'!D1746="","",IF(AND('Reported Performance Table'!$E1746="Yes",OR('Reported Performance Table'!$D1746='Master List'!$B$45,'Reported Performance Table'!$D1746='Master List'!$B$46,'Reported Performance Table'!$D1746='Master List'!$B$47,'Reported Performance Table'!$D1746='Master List'!$B$49,'Reported Performance Table'!$D1746='Master List'!$B$51,'Reported Performance Table'!$D1746='Master List'!$B$115,'Reported Performance Table'!$D1746='Master List'!$B$118,'Reported Performance Table'!$D1746='Master List'!$B$142)),"LUNA_Dimming","Dimming_Capability_and_Range"))</f>
        <v/>
      </c>
    </row>
    <row r="1747" spans="1:12" x14ac:dyDescent="0.3">
      <c r="A1747" s="49">
        <v>1754</v>
      </c>
      <c r="B1747" s="50"/>
      <c r="D1747" s="21" t="e">
        <f>VLOOKUP('Reported Performance Table'!C1747,'Master List'!$B$22:$C$41,2,FALSE)</f>
        <v>#N/A</v>
      </c>
      <c r="E1747" t="e">
        <f>VLOOKUP('Reported Performance Table'!D1747,'Master List'!$B$45:$C$143,2,FALSE)</f>
        <v>#N/A</v>
      </c>
      <c r="F1747" t="e">
        <f>VLOOKUP('Reported Performance Table'!C1747,'Master List'!$B$22:$D$42,3,FALSE)</f>
        <v>#N/A</v>
      </c>
      <c r="G1747" s="94" t="e">
        <f>VLOOKUP('Reported Performance Table'!B1747,'Master List'!$B$11:$D$19,3,FALSE)</f>
        <v>#N/A</v>
      </c>
      <c r="H1747" t="e">
        <f t="shared" si="27"/>
        <v>#N/A</v>
      </c>
      <c r="I1747" t="e">
        <f>IF(VLOOKUP('Reported Performance Table'!D1747,'Master List'!$B$45:$D$143,3,FALSE)="","No",VLOOKUP('Reported Performance Table'!D1747,'Master List'!$B$45:$D$143,3,FALSE))</f>
        <v>#N/A</v>
      </c>
      <c r="J1747" s="169" t="str">
        <f>IF('Reported Performance Table'!D1747="","",
  IF('Reported Performance Table'!E1747="Yes",
   IF('Reported Performance Table'!F1747="Premium","Premium_LUNA_CCT","LUNA_CCT"),
   IF('Reported Performance Table'!B1747="Outdoor Luminaires",
    IF(OR('Reported Performance Table'!D1747="Fuel Pump Canopy Luminaires",'Reported Performance Table'!D1747="Sports Lighting"),
     IF('Reported Performance Table'!F1747="Premium","Premium_Sports_and_Fuel_Pump_CCT", "Sports_and_Fuel_Pump_CCT"),
     IF('Reported Performance Table'!F1747="Premium","Premium_Outdoor_CCT","Outdoor_CCT")),
    IF('Reported Performance Table'!F1747="Premium","Premium_CCT","Reported_CCT"))))</f>
        <v/>
      </c>
      <c r="K1747" t="str">
        <f>IF('Reported Performance Table'!D1747="","",IF(J1747="LUNA_CCT",VLOOKUP('Reported Performance Table'!D1747,'Master List'!$B$45:$E$143,4,FALSE),"Reported_BUG"))</f>
        <v/>
      </c>
      <c r="L1747" t="str">
        <f>IF('Reported Performance Table'!D1747="","",IF(AND('Reported Performance Table'!$E1747="Yes",OR('Reported Performance Table'!$D1747='Master List'!$B$45,'Reported Performance Table'!$D1747='Master List'!$B$46,'Reported Performance Table'!$D1747='Master List'!$B$47,'Reported Performance Table'!$D1747='Master List'!$B$49,'Reported Performance Table'!$D1747='Master List'!$B$51,'Reported Performance Table'!$D1747='Master List'!$B$115,'Reported Performance Table'!$D1747='Master List'!$B$118,'Reported Performance Table'!$D1747='Master List'!$B$142)),"LUNA_Dimming","Dimming_Capability_and_Range"))</f>
        <v/>
      </c>
    </row>
    <row r="1748" spans="1:12" x14ac:dyDescent="0.3">
      <c r="A1748" s="49">
        <v>1755</v>
      </c>
      <c r="B1748" s="50"/>
      <c r="D1748" s="21" t="e">
        <f>VLOOKUP('Reported Performance Table'!C1748,'Master List'!$B$22:$C$41,2,FALSE)</f>
        <v>#N/A</v>
      </c>
      <c r="E1748" t="e">
        <f>VLOOKUP('Reported Performance Table'!D1748,'Master List'!$B$45:$C$143,2,FALSE)</f>
        <v>#N/A</v>
      </c>
      <c r="F1748" t="e">
        <f>VLOOKUP('Reported Performance Table'!C1748,'Master List'!$B$22:$D$42,3,FALSE)</f>
        <v>#N/A</v>
      </c>
      <c r="G1748" s="94" t="e">
        <f>VLOOKUP('Reported Performance Table'!B1748,'Master List'!$B$11:$D$19,3,FALSE)</f>
        <v>#N/A</v>
      </c>
      <c r="H1748" t="e">
        <f t="shared" si="27"/>
        <v>#N/A</v>
      </c>
      <c r="I1748" t="e">
        <f>IF(VLOOKUP('Reported Performance Table'!D1748,'Master List'!$B$45:$D$143,3,FALSE)="","No",VLOOKUP('Reported Performance Table'!D1748,'Master List'!$B$45:$D$143,3,FALSE))</f>
        <v>#N/A</v>
      </c>
      <c r="J1748" s="169" t="str">
        <f>IF('Reported Performance Table'!D1748="","",
  IF('Reported Performance Table'!E1748="Yes",
   IF('Reported Performance Table'!F1748="Premium","Premium_LUNA_CCT","LUNA_CCT"),
   IF('Reported Performance Table'!B1748="Outdoor Luminaires",
    IF(OR('Reported Performance Table'!D1748="Fuel Pump Canopy Luminaires",'Reported Performance Table'!D1748="Sports Lighting"),
     IF('Reported Performance Table'!F1748="Premium","Premium_Sports_and_Fuel_Pump_CCT", "Sports_and_Fuel_Pump_CCT"),
     IF('Reported Performance Table'!F1748="Premium","Premium_Outdoor_CCT","Outdoor_CCT")),
    IF('Reported Performance Table'!F1748="Premium","Premium_CCT","Reported_CCT"))))</f>
        <v/>
      </c>
      <c r="K1748" t="str">
        <f>IF('Reported Performance Table'!D1748="","",IF(J1748="LUNA_CCT",VLOOKUP('Reported Performance Table'!D1748,'Master List'!$B$45:$E$143,4,FALSE),"Reported_BUG"))</f>
        <v/>
      </c>
      <c r="L1748" t="str">
        <f>IF('Reported Performance Table'!D1748="","",IF(AND('Reported Performance Table'!$E1748="Yes",OR('Reported Performance Table'!$D1748='Master List'!$B$45,'Reported Performance Table'!$D1748='Master List'!$B$46,'Reported Performance Table'!$D1748='Master List'!$B$47,'Reported Performance Table'!$D1748='Master List'!$B$49,'Reported Performance Table'!$D1748='Master List'!$B$51,'Reported Performance Table'!$D1748='Master List'!$B$115,'Reported Performance Table'!$D1748='Master List'!$B$118,'Reported Performance Table'!$D1748='Master List'!$B$142)),"LUNA_Dimming","Dimming_Capability_and_Range"))</f>
        <v/>
      </c>
    </row>
    <row r="1749" spans="1:12" x14ac:dyDescent="0.3">
      <c r="A1749" s="49">
        <v>1756</v>
      </c>
      <c r="B1749" s="50"/>
      <c r="D1749" s="21" t="e">
        <f>VLOOKUP('Reported Performance Table'!C1749,'Master List'!$B$22:$C$41,2,FALSE)</f>
        <v>#N/A</v>
      </c>
      <c r="E1749" t="e">
        <f>VLOOKUP('Reported Performance Table'!D1749,'Master List'!$B$45:$C$143,2,FALSE)</f>
        <v>#N/A</v>
      </c>
      <c r="F1749" t="e">
        <f>VLOOKUP('Reported Performance Table'!C1749,'Master List'!$B$22:$D$42,3,FALSE)</f>
        <v>#N/A</v>
      </c>
      <c r="G1749" s="94" t="e">
        <f>VLOOKUP('Reported Performance Table'!B1749,'Master List'!$B$11:$D$19,3,FALSE)</f>
        <v>#N/A</v>
      </c>
      <c r="H1749" t="e">
        <f t="shared" si="27"/>
        <v>#N/A</v>
      </c>
      <c r="I1749" t="e">
        <f>IF(VLOOKUP('Reported Performance Table'!D1749,'Master List'!$B$45:$D$143,3,FALSE)="","No",VLOOKUP('Reported Performance Table'!D1749,'Master List'!$B$45:$D$143,3,FALSE))</f>
        <v>#N/A</v>
      </c>
      <c r="J1749" s="169" t="str">
        <f>IF('Reported Performance Table'!D1749="","",
  IF('Reported Performance Table'!E1749="Yes",
   IF('Reported Performance Table'!F1749="Premium","Premium_LUNA_CCT","LUNA_CCT"),
   IF('Reported Performance Table'!B1749="Outdoor Luminaires",
    IF(OR('Reported Performance Table'!D1749="Fuel Pump Canopy Luminaires",'Reported Performance Table'!D1749="Sports Lighting"),
     IF('Reported Performance Table'!F1749="Premium","Premium_Sports_and_Fuel_Pump_CCT", "Sports_and_Fuel_Pump_CCT"),
     IF('Reported Performance Table'!F1749="Premium","Premium_Outdoor_CCT","Outdoor_CCT")),
    IF('Reported Performance Table'!F1749="Premium","Premium_CCT","Reported_CCT"))))</f>
        <v/>
      </c>
      <c r="K1749" t="str">
        <f>IF('Reported Performance Table'!D1749="","",IF(J1749="LUNA_CCT",VLOOKUP('Reported Performance Table'!D1749,'Master List'!$B$45:$E$143,4,FALSE),"Reported_BUG"))</f>
        <v/>
      </c>
      <c r="L1749" t="str">
        <f>IF('Reported Performance Table'!D1749="","",IF(AND('Reported Performance Table'!$E1749="Yes",OR('Reported Performance Table'!$D1749='Master List'!$B$45,'Reported Performance Table'!$D1749='Master List'!$B$46,'Reported Performance Table'!$D1749='Master List'!$B$47,'Reported Performance Table'!$D1749='Master List'!$B$49,'Reported Performance Table'!$D1749='Master List'!$B$51,'Reported Performance Table'!$D1749='Master List'!$B$115,'Reported Performance Table'!$D1749='Master List'!$B$118,'Reported Performance Table'!$D1749='Master List'!$B$142)),"LUNA_Dimming","Dimming_Capability_and_Range"))</f>
        <v/>
      </c>
    </row>
    <row r="1750" spans="1:12" x14ac:dyDescent="0.3">
      <c r="A1750" s="49">
        <v>1757</v>
      </c>
      <c r="B1750" s="50"/>
      <c r="D1750" s="21" t="e">
        <f>VLOOKUP('Reported Performance Table'!C1750,'Master List'!$B$22:$C$41,2,FALSE)</f>
        <v>#N/A</v>
      </c>
      <c r="E1750" t="e">
        <f>VLOOKUP('Reported Performance Table'!D1750,'Master List'!$B$45:$C$143,2,FALSE)</f>
        <v>#N/A</v>
      </c>
      <c r="F1750" t="e">
        <f>VLOOKUP('Reported Performance Table'!C1750,'Master List'!$B$22:$D$42,3,FALSE)</f>
        <v>#N/A</v>
      </c>
      <c r="G1750" s="94" t="e">
        <f>VLOOKUP('Reported Performance Table'!B1750,'Master List'!$B$11:$D$19,3,FALSE)</f>
        <v>#N/A</v>
      </c>
      <c r="H1750" t="e">
        <f t="shared" si="27"/>
        <v>#N/A</v>
      </c>
      <c r="I1750" t="e">
        <f>IF(VLOOKUP('Reported Performance Table'!D1750,'Master List'!$B$45:$D$143,3,FALSE)="","No",VLOOKUP('Reported Performance Table'!D1750,'Master List'!$B$45:$D$143,3,FALSE))</f>
        <v>#N/A</v>
      </c>
      <c r="J1750" s="169" t="str">
        <f>IF('Reported Performance Table'!D1750="","",
  IF('Reported Performance Table'!E1750="Yes",
   IF('Reported Performance Table'!F1750="Premium","Premium_LUNA_CCT","LUNA_CCT"),
   IF('Reported Performance Table'!B1750="Outdoor Luminaires",
    IF(OR('Reported Performance Table'!D1750="Fuel Pump Canopy Luminaires",'Reported Performance Table'!D1750="Sports Lighting"),
     IF('Reported Performance Table'!F1750="Premium","Premium_Sports_and_Fuel_Pump_CCT", "Sports_and_Fuel_Pump_CCT"),
     IF('Reported Performance Table'!F1750="Premium","Premium_Outdoor_CCT","Outdoor_CCT")),
    IF('Reported Performance Table'!F1750="Premium","Premium_CCT","Reported_CCT"))))</f>
        <v/>
      </c>
      <c r="K1750" t="str">
        <f>IF('Reported Performance Table'!D1750="","",IF(J1750="LUNA_CCT",VLOOKUP('Reported Performance Table'!D1750,'Master List'!$B$45:$E$143,4,FALSE),"Reported_BUG"))</f>
        <v/>
      </c>
      <c r="L1750" t="str">
        <f>IF('Reported Performance Table'!D1750="","",IF(AND('Reported Performance Table'!$E1750="Yes",OR('Reported Performance Table'!$D1750='Master List'!$B$45,'Reported Performance Table'!$D1750='Master List'!$B$46,'Reported Performance Table'!$D1750='Master List'!$B$47,'Reported Performance Table'!$D1750='Master List'!$B$49,'Reported Performance Table'!$D1750='Master List'!$B$51,'Reported Performance Table'!$D1750='Master List'!$B$115,'Reported Performance Table'!$D1750='Master List'!$B$118,'Reported Performance Table'!$D1750='Master List'!$B$142)),"LUNA_Dimming","Dimming_Capability_and_Range"))</f>
        <v/>
      </c>
    </row>
    <row r="1751" spans="1:12" x14ac:dyDescent="0.3">
      <c r="A1751" s="49">
        <v>1758</v>
      </c>
      <c r="B1751" s="50"/>
      <c r="D1751" s="21" t="e">
        <f>VLOOKUP('Reported Performance Table'!C1751,'Master List'!$B$22:$C$41,2,FALSE)</f>
        <v>#N/A</v>
      </c>
      <c r="E1751" t="e">
        <f>VLOOKUP('Reported Performance Table'!D1751,'Master List'!$B$45:$C$143,2,FALSE)</f>
        <v>#N/A</v>
      </c>
      <c r="F1751" t="e">
        <f>VLOOKUP('Reported Performance Table'!C1751,'Master List'!$B$22:$D$42,3,FALSE)</f>
        <v>#N/A</v>
      </c>
      <c r="G1751" s="94" t="e">
        <f>VLOOKUP('Reported Performance Table'!B1751,'Master List'!$B$11:$D$19,3,FALSE)</f>
        <v>#N/A</v>
      </c>
      <c r="H1751" t="e">
        <f t="shared" si="27"/>
        <v>#N/A</v>
      </c>
      <c r="I1751" t="e">
        <f>IF(VLOOKUP('Reported Performance Table'!D1751,'Master List'!$B$45:$D$143,3,FALSE)="","No",VLOOKUP('Reported Performance Table'!D1751,'Master List'!$B$45:$D$143,3,FALSE))</f>
        <v>#N/A</v>
      </c>
      <c r="J1751" s="169" t="str">
        <f>IF('Reported Performance Table'!D1751="","",
  IF('Reported Performance Table'!E1751="Yes",
   IF('Reported Performance Table'!F1751="Premium","Premium_LUNA_CCT","LUNA_CCT"),
   IF('Reported Performance Table'!B1751="Outdoor Luminaires",
    IF(OR('Reported Performance Table'!D1751="Fuel Pump Canopy Luminaires",'Reported Performance Table'!D1751="Sports Lighting"),
     IF('Reported Performance Table'!F1751="Premium","Premium_Sports_and_Fuel_Pump_CCT", "Sports_and_Fuel_Pump_CCT"),
     IF('Reported Performance Table'!F1751="Premium","Premium_Outdoor_CCT","Outdoor_CCT")),
    IF('Reported Performance Table'!F1751="Premium","Premium_CCT","Reported_CCT"))))</f>
        <v/>
      </c>
      <c r="K1751" t="str">
        <f>IF('Reported Performance Table'!D1751="","",IF(J1751="LUNA_CCT",VLOOKUP('Reported Performance Table'!D1751,'Master List'!$B$45:$E$143,4,FALSE),"Reported_BUG"))</f>
        <v/>
      </c>
      <c r="L1751" t="str">
        <f>IF('Reported Performance Table'!D1751="","",IF(AND('Reported Performance Table'!$E1751="Yes",OR('Reported Performance Table'!$D1751='Master List'!$B$45,'Reported Performance Table'!$D1751='Master List'!$B$46,'Reported Performance Table'!$D1751='Master List'!$B$47,'Reported Performance Table'!$D1751='Master List'!$B$49,'Reported Performance Table'!$D1751='Master List'!$B$51,'Reported Performance Table'!$D1751='Master List'!$B$115,'Reported Performance Table'!$D1751='Master List'!$B$118,'Reported Performance Table'!$D1751='Master List'!$B$142)),"LUNA_Dimming","Dimming_Capability_and_Range"))</f>
        <v/>
      </c>
    </row>
    <row r="1752" spans="1:12" x14ac:dyDescent="0.3">
      <c r="A1752" s="49">
        <v>1759</v>
      </c>
      <c r="B1752" s="50"/>
      <c r="D1752" s="21" t="e">
        <f>VLOOKUP('Reported Performance Table'!C1752,'Master List'!$B$22:$C$41,2,FALSE)</f>
        <v>#N/A</v>
      </c>
      <c r="E1752" t="e">
        <f>VLOOKUP('Reported Performance Table'!D1752,'Master List'!$B$45:$C$143,2,FALSE)</f>
        <v>#N/A</v>
      </c>
      <c r="F1752" t="e">
        <f>VLOOKUP('Reported Performance Table'!C1752,'Master List'!$B$22:$D$42,3,FALSE)</f>
        <v>#N/A</v>
      </c>
      <c r="G1752" s="94" t="e">
        <f>VLOOKUP('Reported Performance Table'!B1752,'Master List'!$B$11:$D$19,3,FALSE)</f>
        <v>#N/A</v>
      </c>
      <c r="H1752" t="e">
        <f t="shared" si="27"/>
        <v>#N/A</v>
      </c>
      <c r="I1752" t="e">
        <f>IF(VLOOKUP('Reported Performance Table'!D1752,'Master List'!$B$45:$D$143,3,FALSE)="","No",VLOOKUP('Reported Performance Table'!D1752,'Master List'!$B$45:$D$143,3,FALSE))</f>
        <v>#N/A</v>
      </c>
      <c r="J1752" s="169" t="str">
        <f>IF('Reported Performance Table'!D1752="","",
  IF('Reported Performance Table'!E1752="Yes",
   IF('Reported Performance Table'!F1752="Premium","Premium_LUNA_CCT","LUNA_CCT"),
   IF('Reported Performance Table'!B1752="Outdoor Luminaires",
    IF(OR('Reported Performance Table'!D1752="Fuel Pump Canopy Luminaires",'Reported Performance Table'!D1752="Sports Lighting"),
     IF('Reported Performance Table'!F1752="Premium","Premium_Sports_and_Fuel_Pump_CCT", "Sports_and_Fuel_Pump_CCT"),
     IF('Reported Performance Table'!F1752="Premium","Premium_Outdoor_CCT","Outdoor_CCT")),
    IF('Reported Performance Table'!F1752="Premium","Premium_CCT","Reported_CCT"))))</f>
        <v/>
      </c>
      <c r="K1752" t="str">
        <f>IF('Reported Performance Table'!D1752="","",IF(J1752="LUNA_CCT",VLOOKUP('Reported Performance Table'!D1752,'Master List'!$B$45:$E$143,4,FALSE),"Reported_BUG"))</f>
        <v/>
      </c>
      <c r="L1752" t="str">
        <f>IF('Reported Performance Table'!D1752="","",IF(AND('Reported Performance Table'!$E1752="Yes",OR('Reported Performance Table'!$D1752='Master List'!$B$45,'Reported Performance Table'!$D1752='Master List'!$B$46,'Reported Performance Table'!$D1752='Master List'!$B$47,'Reported Performance Table'!$D1752='Master List'!$B$49,'Reported Performance Table'!$D1752='Master List'!$B$51,'Reported Performance Table'!$D1752='Master List'!$B$115,'Reported Performance Table'!$D1752='Master List'!$B$118,'Reported Performance Table'!$D1752='Master List'!$B$142)),"LUNA_Dimming","Dimming_Capability_and_Range"))</f>
        <v/>
      </c>
    </row>
    <row r="1753" spans="1:12" x14ac:dyDescent="0.3">
      <c r="A1753" s="49">
        <v>1760</v>
      </c>
      <c r="B1753" s="50"/>
      <c r="D1753" s="21" t="e">
        <f>VLOOKUP('Reported Performance Table'!C1753,'Master List'!$B$22:$C$41,2,FALSE)</f>
        <v>#N/A</v>
      </c>
      <c r="E1753" t="e">
        <f>VLOOKUP('Reported Performance Table'!D1753,'Master List'!$B$45:$C$143,2,FALSE)</f>
        <v>#N/A</v>
      </c>
      <c r="F1753" t="e">
        <f>VLOOKUP('Reported Performance Table'!C1753,'Master List'!$B$22:$D$42,3,FALSE)</f>
        <v>#N/A</v>
      </c>
      <c r="G1753" s="94" t="e">
        <f>VLOOKUP('Reported Performance Table'!B1753,'Master List'!$B$11:$D$19,3,FALSE)</f>
        <v>#N/A</v>
      </c>
      <c r="H1753" t="e">
        <f t="shared" si="27"/>
        <v>#N/A</v>
      </c>
      <c r="I1753" t="e">
        <f>IF(VLOOKUP('Reported Performance Table'!D1753,'Master List'!$B$45:$D$143,3,FALSE)="","No",VLOOKUP('Reported Performance Table'!D1753,'Master List'!$B$45:$D$143,3,FALSE))</f>
        <v>#N/A</v>
      </c>
      <c r="J1753" s="169" t="str">
        <f>IF('Reported Performance Table'!D1753="","",
  IF('Reported Performance Table'!E1753="Yes",
   IF('Reported Performance Table'!F1753="Premium","Premium_LUNA_CCT","LUNA_CCT"),
   IF('Reported Performance Table'!B1753="Outdoor Luminaires",
    IF(OR('Reported Performance Table'!D1753="Fuel Pump Canopy Luminaires",'Reported Performance Table'!D1753="Sports Lighting"),
     IF('Reported Performance Table'!F1753="Premium","Premium_Sports_and_Fuel_Pump_CCT", "Sports_and_Fuel_Pump_CCT"),
     IF('Reported Performance Table'!F1753="Premium","Premium_Outdoor_CCT","Outdoor_CCT")),
    IF('Reported Performance Table'!F1753="Premium","Premium_CCT","Reported_CCT"))))</f>
        <v/>
      </c>
      <c r="K1753" t="str">
        <f>IF('Reported Performance Table'!D1753="","",IF(J1753="LUNA_CCT",VLOOKUP('Reported Performance Table'!D1753,'Master List'!$B$45:$E$143,4,FALSE),"Reported_BUG"))</f>
        <v/>
      </c>
      <c r="L1753" t="str">
        <f>IF('Reported Performance Table'!D1753="","",IF(AND('Reported Performance Table'!$E1753="Yes",OR('Reported Performance Table'!$D1753='Master List'!$B$45,'Reported Performance Table'!$D1753='Master List'!$B$46,'Reported Performance Table'!$D1753='Master List'!$B$47,'Reported Performance Table'!$D1753='Master List'!$B$49,'Reported Performance Table'!$D1753='Master List'!$B$51,'Reported Performance Table'!$D1753='Master List'!$B$115,'Reported Performance Table'!$D1753='Master List'!$B$118,'Reported Performance Table'!$D1753='Master List'!$B$142)),"LUNA_Dimming","Dimming_Capability_and_Range"))</f>
        <v/>
      </c>
    </row>
    <row r="1754" spans="1:12" x14ac:dyDescent="0.3">
      <c r="A1754" s="49">
        <v>1761</v>
      </c>
      <c r="B1754" s="50"/>
      <c r="D1754" s="21" t="e">
        <f>VLOOKUP('Reported Performance Table'!C1754,'Master List'!$B$22:$C$41,2,FALSE)</f>
        <v>#N/A</v>
      </c>
      <c r="E1754" t="e">
        <f>VLOOKUP('Reported Performance Table'!D1754,'Master List'!$B$45:$C$143,2,FALSE)</f>
        <v>#N/A</v>
      </c>
      <c r="F1754" t="e">
        <f>VLOOKUP('Reported Performance Table'!C1754,'Master List'!$B$22:$D$42,3,FALSE)</f>
        <v>#N/A</v>
      </c>
      <c r="G1754" s="94" t="e">
        <f>VLOOKUP('Reported Performance Table'!B1754,'Master List'!$B$11:$D$19,3,FALSE)</f>
        <v>#N/A</v>
      </c>
      <c r="H1754" t="e">
        <f t="shared" si="27"/>
        <v>#N/A</v>
      </c>
      <c r="I1754" t="e">
        <f>IF(VLOOKUP('Reported Performance Table'!D1754,'Master List'!$B$45:$D$143,3,FALSE)="","No",VLOOKUP('Reported Performance Table'!D1754,'Master List'!$B$45:$D$143,3,FALSE))</f>
        <v>#N/A</v>
      </c>
      <c r="J1754" s="169" t="str">
        <f>IF('Reported Performance Table'!D1754="","",
  IF('Reported Performance Table'!E1754="Yes",
   IF('Reported Performance Table'!F1754="Premium","Premium_LUNA_CCT","LUNA_CCT"),
   IF('Reported Performance Table'!B1754="Outdoor Luminaires",
    IF(OR('Reported Performance Table'!D1754="Fuel Pump Canopy Luminaires",'Reported Performance Table'!D1754="Sports Lighting"),
     IF('Reported Performance Table'!F1754="Premium","Premium_Sports_and_Fuel_Pump_CCT", "Sports_and_Fuel_Pump_CCT"),
     IF('Reported Performance Table'!F1754="Premium","Premium_Outdoor_CCT","Outdoor_CCT")),
    IF('Reported Performance Table'!F1754="Premium","Premium_CCT","Reported_CCT"))))</f>
        <v/>
      </c>
      <c r="K1754" t="str">
        <f>IF('Reported Performance Table'!D1754="","",IF(J1754="LUNA_CCT",VLOOKUP('Reported Performance Table'!D1754,'Master List'!$B$45:$E$143,4,FALSE),"Reported_BUG"))</f>
        <v/>
      </c>
      <c r="L1754" t="str">
        <f>IF('Reported Performance Table'!D1754="","",IF(AND('Reported Performance Table'!$E1754="Yes",OR('Reported Performance Table'!$D1754='Master List'!$B$45,'Reported Performance Table'!$D1754='Master List'!$B$46,'Reported Performance Table'!$D1754='Master List'!$B$47,'Reported Performance Table'!$D1754='Master List'!$B$49,'Reported Performance Table'!$D1754='Master List'!$B$51,'Reported Performance Table'!$D1754='Master List'!$B$115,'Reported Performance Table'!$D1754='Master List'!$B$118,'Reported Performance Table'!$D1754='Master List'!$B$142)),"LUNA_Dimming","Dimming_Capability_and_Range"))</f>
        <v/>
      </c>
    </row>
    <row r="1755" spans="1:12" x14ac:dyDescent="0.3">
      <c r="A1755" s="49">
        <v>1762</v>
      </c>
      <c r="B1755" s="50"/>
      <c r="D1755" s="21" t="e">
        <f>VLOOKUP('Reported Performance Table'!C1755,'Master List'!$B$22:$C$41,2,FALSE)</f>
        <v>#N/A</v>
      </c>
      <c r="E1755" t="e">
        <f>VLOOKUP('Reported Performance Table'!D1755,'Master List'!$B$45:$C$143,2,FALSE)</f>
        <v>#N/A</v>
      </c>
      <c r="F1755" t="e">
        <f>VLOOKUP('Reported Performance Table'!C1755,'Master List'!$B$22:$D$42,3,FALSE)</f>
        <v>#N/A</v>
      </c>
      <c r="G1755" s="94" t="e">
        <f>VLOOKUP('Reported Performance Table'!B1755,'Master List'!$B$11:$D$19,3,FALSE)</f>
        <v>#N/A</v>
      </c>
      <c r="H1755" t="e">
        <f t="shared" si="27"/>
        <v>#N/A</v>
      </c>
      <c r="I1755" t="e">
        <f>IF(VLOOKUP('Reported Performance Table'!D1755,'Master List'!$B$45:$D$143,3,FALSE)="","No",VLOOKUP('Reported Performance Table'!D1755,'Master List'!$B$45:$D$143,3,FALSE))</f>
        <v>#N/A</v>
      </c>
      <c r="J1755" s="169" t="str">
        <f>IF('Reported Performance Table'!D1755="","",
  IF('Reported Performance Table'!E1755="Yes",
   IF('Reported Performance Table'!F1755="Premium","Premium_LUNA_CCT","LUNA_CCT"),
   IF('Reported Performance Table'!B1755="Outdoor Luminaires",
    IF(OR('Reported Performance Table'!D1755="Fuel Pump Canopy Luminaires",'Reported Performance Table'!D1755="Sports Lighting"),
     IF('Reported Performance Table'!F1755="Premium","Premium_Sports_and_Fuel_Pump_CCT", "Sports_and_Fuel_Pump_CCT"),
     IF('Reported Performance Table'!F1755="Premium","Premium_Outdoor_CCT","Outdoor_CCT")),
    IF('Reported Performance Table'!F1755="Premium","Premium_CCT","Reported_CCT"))))</f>
        <v/>
      </c>
      <c r="K1755" t="str">
        <f>IF('Reported Performance Table'!D1755="","",IF(J1755="LUNA_CCT",VLOOKUP('Reported Performance Table'!D1755,'Master List'!$B$45:$E$143,4,FALSE),"Reported_BUG"))</f>
        <v/>
      </c>
      <c r="L1755" t="str">
        <f>IF('Reported Performance Table'!D1755="","",IF(AND('Reported Performance Table'!$E1755="Yes",OR('Reported Performance Table'!$D1755='Master List'!$B$45,'Reported Performance Table'!$D1755='Master List'!$B$46,'Reported Performance Table'!$D1755='Master List'!$B$47,'Reported Performance Table'!$D1755='Master List'!$B$49,'Reported Performance Table'!$D1755='Master List'!$B$51,'Reported Performance Table'!$D1755='Master List'!$B$115,'Reported Performance Table'!$D1755='Master List'!$B$118,'Reported Performance Table'!$D1755='Master List'!$B$142)),"LUNA_Dimming","Dimming_Capability_and_Range"))</f>
        <v/>
      </c>
    </row>
    <row r="1756" spans="1:12" x14ac:dyDescent="0.3">
      <c r="A1756" s="49">
        <v>1763</v>
      </c>
      <c r="B1756" s="50"/>
      <c r="D1756" s="21" t="e">
        <f>VLOOKUP('Reported Performance Table'!C1756,'Master List'!$B$22:$C$41,2,FALSE)</f>
        <v>#N/A</v>
      </c>
      <c r="E1756" t="e">
        <f>VLOOKUP('Reported Performance Table'!D1756,'Master List'!$B$45:$C$143,2,FALSE)</f>
        <v>#N/A</v>
      </c>
      <c r="F1756" t="e">
        <f>VLOOKUP('Reported Performance Table'!C1756,'Master List'!$B$22:$D$42,3,FALSE)</f>
        <v>#N/A</v>
      </c>
      <c r="G1756" s="94" t="e">
        <f>VLOOKUP('Reported Performance Table'!B1756,'Master List'!$B$11:$D$19,3,FALSE)</f>
        <v>#N/A</v>
      </c>
      <c r="H1756" t="e">
        <f t="shared" si="27"/>
        <v>#N/A</v>
      </c>
      <c r="I1756" t="e">
        <f>IF(VLOOKUP('Reported Performance Table'!D1756,'Master List'!$B$45:$D$143,3,FALSE)="","No",VLOOKUP('Reported Performance Table'!D1756,'Master List'!$B$45:$D$143,3,FALSE))</f>
        <v>#N/A</v>
      </c>
      <c r="J1756" s="169" t="str">
        <f>IF('Reported Performance Table'!D1756="","",
  IF('Reported Performance Table'!E1756="Yes",
   IF('Reported Performance Table'!F1756="Premium","Premium_LUNA_CCT","LUNA_CCT"),
   IF('Reported Performance Table'!B1756="Outdoor Luminaires",
    IF(OR('Reported Performance Table'!D1756="Fuel Pump Canopy Luminaires",'Reported Performance Table'!D1756="Sports Lighting"),
     IF('Reported Performance Table'!F1756="Premium","Premium_Sports_and_Fuel_Pump_CCT", "Sports_and_Fuel_Pump_CCT"),
     IF('Reported Performance Table'!F1756="Premium","Premium_Outdoor_CCT","Outdoor_CCT")),
    IF('Reported Performance Table'!F1756="Premium","Premium_CCT","Reported_CCT"))))</f>
        <v/>
      </c>
      <c r="K1756" t="str">
        <f>IF('Reported Performance Table'!D1756="","",IF(J1756="LUNA_CCT",VLOOKUP('Reported Performance Table'!D1756,'Master List'!$B$45:$E$143,4,FALSE),"Reported_BUG"))</f>
        <v/>
      </c>
      <c r="L1756" t="str">
        <f>IF('Reported Performance Table'!D1756="","",IF(AND('Reported Performance Table'!$E1756="Yes",OR('Reported Performance Table'!$D1756='Master List'!$B$45,'Reported Performance Table'!$D1756='Master List'!$B$46,'Reported Performance Table'!$D1756='Master List'!$B$47,'Reported Performance Table'!$D1756='Master List'!$B$49,'Reported Performance Table'!$D1756='Master List'!$B$51,'Reported Performance Table'!$D1756='Master List'!$B$115,'Reported Performance Table'!$D1756='Master List'!$B$118,'Reported Performance Table'!$D1756='Master List'!$B$142)),"LUNA_Dimming","Dimming_Capability_and_Range"))</f>
        <v/>
      </c>
    </row>
    <row r="1757" spans="1:12" x14ac:dyDescent="0.3">
      <c r="A1757" s="49">
        <v>1764</v>
      </c>
      <c r="B1757" s="50"/>
      <c r="D1757" s="21" t="e">
        <f>VLOOKUP('Reported Performance Table'!C1757,'Master List'!$B$22:$C$41,2,FALSE)</f>
        <v>#N/A</v>
      </c>
      <c r="E1757" t="e">
        <f>VLOOKUP('Reported Performance Table'!D1757,'Master List'!$B$45:$C$143,2,FALSE)</f>
        <v>#N/A</v>
      </c>
      <c r="F1757" t="e">
        <f>VLOOKUP('Reported Performance Table'!C1757,'Master List'!$B$22:$D$42,3,FALSE)</f>
        <v>#N/A</v>
      </c>
      <c r="G1757" s="94" t="e">
        <f>VLOOKUP('Reported Performance Table'!B1757,'Master List'!$B$11:$D$19,3,FALSE)</f>
        <v>#N/A</v>
      </c>
      <c r="H1757" t="e">
        <f t="shared" si="27"/>
        <v>#N/A</v>
      </c>
      <c r="I1757" t="e">
        <f>IF(VLOOKUP('Reported Performance Table'!D1757,'Master List'!$B$45:$D$143,3,FALSE)="","No",VLOOKUP('Reported Performance Table'!D1757,'Master List'!$B$45:$D$143,3,FALSE))</f>
        <v>#N/A</v>
      </c>
      <c r="J1757" s="169" t="str">
        <f>IF('Reported Performance Table'!D1757="","",
  IF('Reported Performance Table'!E1757="Yes",
   IF('Reported Performance Table'!F1757="Premium","Premium_LUNA_CCT","LUNA_CCT"),
   IF('Reported Performance Table'!B1757="Outdoor Luminaires",
    IF(OR('Reported Performance Table'!D1757="Fuel Pump Canopy Luminaires",'Reported Performance Table'!D1757="Sports Lighting"),
     IF('Reported Performance Table'!F1757="Premium","Premium_Sports_and_Fuel_Pump_CCT", "Sports_and_Fuel_Pump_CCT"),
     IF('Reported Performance Table'!F1757="Premium","Premium_Outdoor_CCT","Outdoor_CCT")),
    IF('Reported Performance Table'!F1757="Premium","Premium_CCT","Reported_CCT"))))</f>
        <v/>
      </c>
      <c r="K1757" t="str">
        <f>IF('Reported Performance Table'!D1757="","",IF(J1757="LUNA_CCT",VLOOKUP('Reported Performance Table'!D1757,'Master List'!$B$45:$E$143,4,FALSE),"Reported_BUG"))</f>
        <v/>
      </c>
      <c r="L1757" t="str">
        <f>IF('Reported Performance Table'!D1757="","",IF(AND('Reported Performance Table'!$E1757="Yes",OR('Reported Performance Table'!$D1757='Master List'!$B$45,'Reported Performance Table'!$D1757='Master List'!$B$46,'Reported Performance Table'!$D1757='Master List'!$B$47,'Reported Performance Table'!$D1757='Master List'!$B$49,'Reported Performance Table'!$D1757='Master List'!$B$51,'Reported Performance Table'!$D1757='Master List'!$B$115,'Reported Performance Table'!$D1757='Master List'!$B$118,'Reported Performance Table'!$D1757='Master List'!$B$142)),"LUNA_Dimming","Dimming_Capability_and_Range"))</f>
        <v/>
      </c>
    </row>
    <row r="1758" spans="1:12" x14ac:dyDescent="0.3">
      <c r="A1758" s="49">
        <v>1765</v>
      </c>
      <c r="B1758" s="50"/>
      <c r="D1758" s="21" t="e">
        <f>VLOOKUP('Reported Performance Table'!C1758,'Master List'!$B$22:$C$41,2,FALSE)</f>
        <v>#N/A</v>
      </c>
      <c r="E1758" t="e">
        <f>VLOOKUP('Reported Performance Table'!D1758,'Master List'!$B$45:$C$143,2,FALSE)</f>
        <v>#N/A</v>
      </c>
      <c r="F1758" t="e">
        <f>VLOOKUP('Reported Performance Table'!C1758,'Master List'!$B$22:$D$42,3,FALSE)</f>
        <v>#N/A</v>
      </c>
      <c r="G1758" s="94" t="e">
        <f>VLOOKUP('Reported Performance Table'!B1758,'Master List'!$B$11:$D$19,3,FALSE)</f>
        <v>#N/A</v>
      </c>
      <c r="H1758" t="e">
        <f t="shared" si="27"/>
        <v>#N/A</v>
      </c>
      <c r="I1758" t="e">
        <f>IF(VLOOKUP('Reported Performance Table'!D1758,'Master List'!$B$45:$D$143,3,FALSE)="","No",VLOOKUP('Reported Performance Table'!D1758,'Master List'!$B$45:$D$143,3,FALSE))</f>
        <v>#N/A</v>
      </c>
      <c r="J1758" s="169" t="str">
        <f>IF('Reported Performance Table'!D1758="","",
  IF('Reported Performance Table'!E1758="Yes",
   IF('Reported Performance Table'!F1758="Premium","Premium_LUNA_CCT","LUNA_CCT"),
   IF('Reported Performance Table'!B1758="Outdoor Luminaires",
    IF(OR('Reported Performance Table'!D1758="Fuel Pump Canopy Luminaires",'Reported Performance Table'!D1758="Sports Lighting"),
     IF('Reported Performance Table'!F1758="Premium","Premium_Sports_and_Fuel_Pump_CCT", "Sports_and_Fuel_Pump_CCT"),
     IF('Reported Performance Table'!F1758="Premium","Premium_Outdoor_CCT","Outdoor_CCT")),
    IF('Reported Performance Table'!F1758="Premium","Premium_CCT","Reported_CCT"))))</f>
        <v/>
      </c>
      <c r="K1758" t="str">
        <f>IF('Reported Performance Table'!D1758="","",IF(J1758="LUNA_CCT",VLOOKUP('Reported Performance Table'!D1758,'Master List'!$B$45:$E$143,4,FALSE),"Reported_BUG"))</f>
        <v/>
      </c>
      <c r="L1758" t="str">
        <f>IF('Reported Performance Table'!D1758="","",IF(AND('Reported Performance Table'!$E1758="Yes",OR('Reported Performance Table'!$D1758='Master List'!$B$45,'Reported Performance Table'!$D1758='Master List'!$B$46,'Reported Performance Table'!$D1758='Master List'!$B$47,'Reported Performance Table'!$D1758='Master List'!$B$49,'Reported Performance Table'!$D1758='Master List'!$B$51,'Reported Performance Table'!$D1758='Master List'!$B$115,'Reported Performance Table'!$D1758='Master List'!$B$118,'Reported Performance Table'!$D1758='Master List'!$B$142)),"LUNA_Dimming","Dimming_Capability_and_Range"))</f>
        <v/>
      </c>
    </row>
    <row r="1759" spans="1:12" x14ac:dyDescent="0.3">
      <c r="A1759" s="49">
        <v>1766</v>
      </c>
      <c r="B1759" s="50"/>
      <c r="D1759" s="21" t="e">
        <f>VLOOKUP('Reported Performance Table'!C1759,'Master List'!$B$22:$C$41,2,FALSE)</f>
        <v>#N/A</v>
      </c>
      <c r="E1759" t="e">
        <f>VLOOKUP('Reported Performance Table'!D1759,'Master List'!$B$45:$C$143,2,FALSE)</f>
        <v>#N/A</v>
      </c>
      <c r="F1759" t="e">
        <f>VLOOKUP('Reported Performance Table'!C1759,'Master List'!$B$22:$D$42,3,FALSE)</f>
        <v>#N/A</v>
      </c>
      <c r="G1759" s="94" t="e">
        <f>VLOOKUP('Reported Performance Table'!B1759,'Master List'!$B$11:$D$19,3,FALSE)</f>
        <v>#N/A</v>
      </c>
      <c r="H1759" t="e">
        <f t="shared" si="27"/>
        <v>#N/A</v>
      </c>
      <c r="I1759" t="e">
        <f>IF(VLOOKUP('Reported Performance Table'!D1759,'Master List'!$B$45:$D$143,3,FALSE)="","No",VLOOKUP('Reported Performance Table'!D1759,'Master List'!$B$45:$D$143,3,FALSE))</f>
        <v>#N/A</v>
      </c>
      <c r="J1759" s="169" t="str">
        <f>IF('Reported Performance Table'!D1759="","",
  IF('Reported Performance Table'!E1759="Yes",
   IF('Reported Performance Table'!F1759="Premium","Premium_LUNA_CCT","LUNA_CCT"),
   IF('Reported Performance Table'!B1759="Outdoor Luminaires",
    IF(OR('Reported Performance Table'!D1759="Fuel Pump Canopy Luminaires",'Reported Performance Table'!D1759="Sports Lighting"),
     IF('Reported Performance Table'!F1759="Premium","Premium_Sports_and_Fuel_Pump_CCT", "Sports_and_Fuel_Pump_CCT"),
     IF('Reported Performance Table'!F1759="Premium","Premium_Outdoor_CCT","Outdoor_CCT")),
    IF('Reported Performance Table'!F1759="Premium","Premium_CCT","Reported_CCT"))))</f>
        <v/>
      </c>
      <c r="K1759" t="str">
        <f>IF('Reported Performance Table'!D1759="","",IF(J1759="LUNA_CCT",VLOOKUP('Reported Performance Table'!D1759,'Master List'!$B$45:$E$143,4,FALSE),"Reported_BUG"))</f>
        <v/>
      </c>
      <c r="L1759" t="str">
        <f>IF('Reported Performance Table'!D1759="","",IF(AND('Reported Performance Table'!$E1759="Yes",OR('Reported Performance Table'!$D1759='Master List'!$B$45,'Reported Performance Table'!$D1759='Master List'!$B$46,'Reported Performance Table'!$D1759='Master List'!$B$47,'Reported Performance Table'!$D1759='Master List'!$B$49,'Reported Performance Table'!$D1759='Master List'!$B$51,'Reported Performance Table'!$D1759='Master List'!$B$115,'Reported Performance Table'!$D1759='Master List'!$B$118,'Reported Performance Table'!$D1759='Master List'!$B$142)),"LUNA_Dimming","Dimming_Capability_and_Range"))</f>
        <v/>
      </c>
    </row>
    <row r="1760" spans="1:12" x14ac:dyDescent="0.3">
      <c r="A1760" s="49">
        <v>1767</v>
      </c>
      <c r="B1760" s="50"/>
      <c r="D1760" s="21" t="e">
        <f>VLOOKUP('Reported Performance Table'!C1760,'Master List'!$B$22:$C$41,2,FALSE)</f>
        <v>#N/A</v>
      </c>
      <c r="E1760" t="e">
        <f>VLOOKUP('Reported Performance Table'!D1760,'Master List'!$B$45:$C$143,2,FALSE)</f>
        <v>#N/A</v>
      </c>
      <c r="F1760" t="e">
        <f>VLOOKUP('Reported Performance Table'!C1760,'Master List'!$B$22:$D$42,3,FALSE)</f>
        <v>#N/A</v>
      </c>
      <c r="G1760" s="94" t="e">
        <f>VLOOKUP('Reported Performance Table'!B1760,'Master List'!$B$11:$D$19,3,FALSE)</f>
        <v>#N/A</v>
      </c>
      <c r="H1760" t="e">
        <f t="shared" si="27"/>
        <v>#N/A</v>
      </c>
      <c r="I1760" t="e">
        <f>IF(VLOOKUP('Reported Performance Table'!D1760,'Master List'!$B$45:$D$143,3,FALSE)="","No",VLOOKUP('Reported Performance Table'!D1760,'Master List'!$B$45:$D$143,3,FALSE))</f>
        <v>#N/A</v>
      </c>
      <c r="J1760" s="169" t="str">
        <f>IF('Reported Performance Table'!D1760="","",
  IF('Reported Performance Table'!E1760="Yes",
   IF('Reported Performance Table'!F1760="Premium","Premium_LUNA_CCT","LUNA_CCT"),
   IF('Reported Performance Table'!B1760="Outdoor Luminaires",
    IF(OR('Reported Performance Table'!D1760="Fuel Pump Canopy Luminaires",'Reported Performance Table'!D1760="Sports Lighting"),
     IF('Reported Performance Table'!F1760="Premium","Premium_Sports_and_Fuel_Pump_CCT", "Sports_and_Fuel_Pump_CCT"),
     IF('Reported Performance Table'!F1760="Premium","Premium_Outdoor_CCT","Outdoor_CCT")),
    IF('Reported Performance Table'!F1760="Premium","Premium_CCT","Reported_CCT"))))</f>
        <v/>
      </c>
      <c r="K1760" t="str">
        <f>IF('Reported Performance Table'!D1760="","",IF(J1760="LUNA_CCT",VLOOKUP('Reported Performance Table'!D1760,'Master List'!$B$45:$E$143,4,FALSE),"Reported_BUG"))</f>
        <v/>
      </c>
      <c r="L1760" t="str">
        <f>IF('Reported Performance Table'!D1760="","",IF(AND('Reported Performance Table'!$E1760="Yes",OR('Reported Performance Table'!$D1760='Master List'!$B$45,'Reported Performance Table'!$D1760='Master List'!$B$46,'Reported Performance Table'!$D1760='Master List'!$B$47,'Reported Performance Table'!$D1760='Master List'!$B$49,'Reported Performance Table'!$D1760='Master List'!$B$51,'Reported Performance Table'!$D1760='Master List'!$B$115,'Reported Performance Table'!$D1760='Master List'!$B$118,'Reported Performance Table'!$D1760='Master List'!$B$142)),"LUNA_Dimming","Dimming_Capability_and_Range"))</f>
        <v/>
      </c>
    </row>
    <row r="1761" spans="1:12" x14ac:dyDescent="0.3">
      <c r="A1761" s="49">
        <v>1768</v>
      </c>
      <c r="B1761" s="50"/>
      <c r="D1761" s="21" t="e">
        <f>VLOOKUP('Reported Performance Table'!C1761,'Master List'!$B$22:$C$41,2,FALSE)</f>
        <v>#N/A</v>
      </c>
      <c r="E1761" t="e">
        <f>VLOOKUP('Reported Performance Table'!D1761,'Master List'!$B$45:$C$143,2,FALSE)</f>
        <v>#N/A</v>
      </c>
      <c r="F1761" t="e">
        <f>VLOOKUP('Reported Performance Table'!C1761,'Master List'!$B$22:$D$42,3,FALSE)</f>
        <v>#N/A</v>
      </c>
      <c r="G1761" s="94" t="e">
        <f>VLOOKUP('Reported Performance Table'!B1761,'Master List'!$B$11:$D$19,3,FALSE)</f>
        <v>#N/A</v>
      </c>
      <c r="H1761" t="e">
        <f t="shared" si="27"/>
        <v>#N/A</v>
      </c>
      <c r="I1761" t="e">
        <f>IF(VLOOKUP('Reported Performance Table'!D1761,'Master List'!$B$45:$D$143,3,FALSE)="","No",VLOOKUP('Reported Performance Table'!D1761,'Master List'!$B$45:$D$143,3,FALSE))</f>
        <v>#N/A</v>
      </c>
      <c r="J1761" s="169" t="str">
        <f>IF('Reported Performance Table'!D1761="","",
  IF('Reported Performance Table'!E1761="Yes",
   IF('Reported Performance Table'!F1761="Premium","Premium_LUNA_CCT","LUNA_CCT"),
   IF('Reported Performance Table'!B1761="Outdoor Luminaires",
    IF(OR('Reported Performance Table'!D1761="Fuel Pump Canopy Luminaires",'Reported Performance Table'!D1761="Sports Lighting"),
     IF('Reported Performance Table'!F1761="Premium","Premium_Sports_and_Fuel_Pump_CCT", "Sports_and_Fuel_Pump_CCT"),
     IF('Reported Performance Table'!F1761="Premium","Premium_Outdoor_CCT","Outdoor_CCT")),
    IF('Reported Performance Table'!F1761="Premium","Premium_CCT","Reported_CCT"))))</f>
        <v/>
      </c>
      <c r="K1761" t="str">
        <f>IF('Reported Performance Table'!D1761="","",IF(J1761="LUNA_CCT",VLOOKUP('Reported Performance Table'!D1761,'Master List'!$B$45:$E$143,4,FALSE),"Reported_BUG"))</f>
        <v/>
      </c>
      <c r="L1761" t="str">
        <f>IF('Reported Performance Table'!D1761="","",IF(AND('Reported Performance Table'!$E1761="Yes",OR('Reported Performance Table'!$D1761='Master List'!$B$45,'Reported Performance Table'!$D1761='Master List'!$B$46,'Reported Performance Table'!$D1761='Master List'!$B$47,'Reported Performance Table'!$D1761='Master List'!$B$49,'Reported Performance Table'!$D1761='Master List'!$B$51,'Reported Performance Table'!$D1761='Master List'!$B$115,'Reported Performance Table'!$D1761='Master List'!$B$118,'Reported Performance Table'!$D1761='Master List'!$B$142)),"LUNA_Dimming","Dimming_Capability_and_Range"))</f>
        <v/>
      </c>
    </row>
    <row r="1762" spans="1:12" x14ac:dyDescent="0.3">
      <c r="A1762" s="49">
        <v>1769</v>
      </c>
      <c r="B1762" s="50"/>
      <c r="D1762" s="21" t="e">
        <f>VLOOKUP('Reported Performance Table'!C1762,'Master List'!$B$22:$C$41,2,FALSE)</f>
        <v>#N/A</v>
      </c>
      <c r="E1762" t="e">
        <f>VLOOKUP('Reported Performance Table'!D1762,'Master List'!$B$45:$C$143,2,FALSE)</f>
        <v>#N/A</v>
      </c>
      <c r="F1762" t="e">
        <f>VLOOKUP('Reported Performance Table'!C1762,'Master List'!$B$22:$D$42,3,FALSE)</f>
        <v>#N/A</v>
      </c>
      <c r="G1762" s="94" t="e">
        <f>VLOOKUP('Reported Performance Table'!B1762,'Master List'!$B$11:$D$19,3,FALSE)</f>
        <v>#N/A</v>
      </c>
      <c r="H1762" t="e">
        <f t="shared" si="27"/>
        <v>#N/A</v>
      </c>
      <c r="I1762" t="e">
        <f>IF(VLOOKUP('Reported Performance Table'!D1762,'Master List'!$B$45:$D$143,3,FALSE)="","No",VLOOKUP('Reported Performance Table'!D1762,'Master List'!$B$45:$D$143,3,FALSE))</f>
        <v>#N/A</v>
      </c>
      <c r="J1762" s="169" t="str">
        <f>IF('Reported Performance Table'!D1762="","",
  IF('Reported Performance Table'!E1762="Yes",
   IF('Reported Performance Table'!F1762="Premium","Premium_LUNA_CCT","LUNA_CCT"),
   IF('Reported Performance Table'!B1762="Outdoor Luminaires",
    IF(OR('Reported Performance Table'!D1762="Fuel Pump Canopy Luminaires",'Reported Performance Table'!D1762="Sports Lighting"),
     IF('Reported Performance Table'!F1762="Premium","Premium_Sports_and_Fuel_Pump_CCT", "Sports_and_Fuel_Pump_CCT"),
     IF('Reported Performance Table'!F1762="Premium","Premium_Outdoor_CCT","Outdoor_CCT")),
    IF('Reported Performance Table'!F1762="Premium","Premium_CCT","Reported_CCT"))))</f>
        <v/>
      </c>
      <c r="K1762" t="str">
        <f>IF('Reported Performance Table'!D1762="","",IF(J1762="LUNA_CCT",VLOOKUP('Reported Performance Table'!D1762,'Master List'!$B$45:$E$143,4,FALSE),"Reported_BUG"))</f>
        <v/>
      </c>
      <c r="L1762" t="str">
        <f>IF('Reported Performance Table'!D1762="","",IF(AND('Reported Performance Table'!$E1762="Yes",OR('Reported Performance Table'!$D1762='Master List'!$B$45,'Reported Performance Table'!$D1762='Master List'!$B$46,'Reported Performance Table'!$D1762='Master List'!$B$47,'Reported Performance Table'!$D1762='Master List'!$B$49,'Reported Performance Table'!$D1762='Master List'!$B$51,'Reported Performance Table'!$D1762='Master List'!$B$115,'Reported Performance Table'!$D1762='Master List'!$B$118,'Reported Performance Table'!$D1762='Master List'!$B$142)),"LUNA_Dimming","Dimming_Capability_and_Range"))</f>
        <v/>
      </c>
    </row>
    <row r="1763" spans="1:12" x14ac:dyDescent="0.3">
      <c r="A1763" s="49">
        <v>1770</v>
      </c>
      <c r="B1763" s="50"/>
      <c r="D1763" s="21" t="e">
        <f>VLOOKUP('Reported Performance Table'!C1763,'Master List'!$B$22:$C$41,2,FALSE)</f>
        <v>#N/A</v>
      </c>
      <c r="E1763" t="e">
        <f>VLOOKUP('Reported Performance Table'!D1763,'Master List'!$B$45:$C$143,2,FALSE)</f>
        <v>#N/A</v>
      </c>
      <c r="F1763" t="e">
        <f>VLOOKUP('Reported Performance Table'!C1763,'Master List'!$B$22:$D$42,3,FALSE)</f>
        <v>#N/A</v>
      </c>
      <c r="G1763" s="94" t="e">
        <f>VLOOKUP('Reported Performance Table'!B1763,'Master List'!$B$11:$D$19,3,FALSE)</f>
        <v>#N/A</v>
      </c>
      <c r="H1763" t="e">
        <f t="shared" si="27"/>
        <v>#N/A</v>
      </c>
      <c r="I1763" t="e">
        <f>IF(VLOOKUP('Reported Performance Table'!D1763,'Master List'!$B$45:$D$143,3,FALSE)="","No",VLOOKUP('Reported Performance Table'!D1763,'Master List'!$B$45:$D$143,3,FALSE))</f>
        <v>#N/A</v>
      </c>
      <c r="J1763" s="169" t="str">
        <f>IF('Reported Performance Table'!D1763="","",
  IF('Reported Performance Table'!E1763="Yes",
   IF('Reported Performance Table'!F1763="Premium","Premium_LUNA_CCT","LUNA_CCT"),
   IF('Reported Performance Table'!B1763="Outdoor Luminaires",
    IF(OR('Reported Performance Table'!D1763="Fuel Pump Canopy Luminaires",'Reported Performance Table'!D1763="Sports Lighting"),
     IF('Reported Performance Table'!F1763="Premium","Premium_Sports_and_Fuel_Pump_CCT", "Sports_and_Fuel_Pump_CCT"),
     IF('Reported Performance Table'!F1763="Premium","Premium_Outdoor_CCT","Outdoor_CCT")),
    IF('Reported Performance Table'!F1763="Premium","Premium_CCT","Reported_CCT"))))</f>
        <v/>
      </c>
      <c r="K1763" t="str">
        <f>IF('Reported Performance Table'!D1763="","",IF(J1763="LUNA_CCT",VLOOKUP('Reported Performance Table'!D1763,'Master List'!$B$45:$E$143,4,FALSE),"Reported_BUG"))</f>
        <v/>
      </c>
      <c r="L1763" t="str">
        <f>IF('Reported Performance Table'!D1763="","",IF(AND('Reported Performance Table'!$E1763="Yes",OR('Reported Performance Table'!$D1763='Master List'!$B$45,'Reported Performance Table'!$D1763='Master List'!$B$46,'Reported Performance Table'!$D1763='Master List'!$B$47,'Reported Performance Table'!$D1763='Master List'!$B$49,'Reported Performance Table'!$D1763='Master List'!$B$51,'Reported Performance Table'!$D1763='Master List'!$B$115,'Reported Performance Table'!$D1763='Master List'!$B$118,'Reported Performance Table'!$D1763='Master List'!$B$142)),"LUNA_Dimming","Dimming_Capability_and_Range"))</f>
        <v/>
      </c>
    </row>
    <row r="1764" spans="1:12" x14ac:dyDescent="0.3">
      <c r="A1764" s="49">
        <v>1771</v>
      </c>
      <c r="B1764" s="50"/>
      <c r="D1764" s="21" t="e">
        <f>VLOOKUP('Reported Performance Table'!C1764,'Master List'!$B$22:$C$41,2,FALSE)</f>
        <v>#N/A</v>
      </c>
      <c r="E1764" t="e">
        <f>VLOOKUP('Reported Performance Table'!D1764,'Master List'!$B$45:$C$143,2,FALSE)</f>
        <v>#N/A</v>
      </c>
      <c r="F1764" t="e">
        <f>VLOOKUP('Reported Performance Table'!C1764,'Master List'!$B$22:$D$42,3,FALSE)</f>
        <v>#N/A</v>
      </c>
      <c r="G1764" s="94" t="e">
        <f>VLOOKUP('Reported Performance Table'!B1764,'Master List'!$B$11:$D$19,3,FALSE)</f>
        <v>#N/A</v>
      </c>
      <c r="H1764" t="e">
        <f t="shared" si="27"/>
        <v>#N/A</v>
      </c>
      <c r="I1764" t="e">
        <f>IF(VLOOKUP('Reported Performance Table'!D1764,'Master List'!$B$45:$D$143,3,FALSE)="","No",VLOOKUP('Reported Performance Table'!D1764,'Master List'!$B$45:$D$143,3,FALSE))</f>
        <v>#N/A</v>
      </c>
      <c r="J1764" s="169" t="str">
        <f>IF('Reported Performance Table'!D1764="","",
  IF('Reported Performance Table'!E1764="Yes",
   IF('Reported Performance Table'!F1764="Premium","Premium_LUNA_CCT","LUNA_CCT"),
   IF('Reported Performance Table'!B1764="Outdoor Luminaires",
    IF(OR('Reported Performance Table'!D1764="Fuel Pump Canopy Luminaires",'Reported Performance Table'!D1764="Sports Lighting"),
     IF('Reported Performance Table'!F1764="Premium","Premium_Sports_and_Fuel_Pump_CCT", "Sports_and_Fuel_Pump_CCT"),
     IF('Reported Performance Table'!F1764="Premium","Premium_Outdoor_CCT","Outdoor_CCT")),
    IF('Reported Performance Table'!F1764="Premium","Premium_CCT","Reported_CCT"))))</f>
        <v/>
      </c>
      <c r="K1764" t="str">
        <f>IF('Reported Performance Table'!D1764="","",IF(J1764="LUNA_CCT",VLOOKUP('Reported Performance Table'!D1764,'Master List'!$B$45:$E$143,4,FALSE),"Reported_BUG"))</f>
        <v/>
      </c>
      <c r="L1764" t="str">
        <f>IF('Reported Performance Table'!D1764="","",IF(AND('Reported Performance Table'!$E1764="Yes",OR('Reported Performance Table'!$D1764='Master List'!$B$45,'Reported Performance Table'!$D1764='Master List'!$B$46,'Reported Performance Table'!$D1764='Master List'!$B$47,'Reported Performance Table'!$D1764='Master List'!$B$49,'Reported Performance Table'!$D1764='Master List'!$B$51,'Reported Performance Table'!$D1764='Master List'!$B$115,'Reported Performance Table'!$D1764='Master List'!$B$118,'Reported Performance Table'!$D1764='Master List'!$B$142)),"LUNA_Dimming","Dimming_Capability_and_Range"))</f>
        <v/>
      </c>
    </row>
    <row r="1765" spans="1:12" x14ac:dyDescent="0.3">
      <c r="A1765" s="49">
        <v>1772</v>
      </c>
      <c r="B1765" s="50"/>
      <c r="D1765" s="21" t="e">
        <f>VLOOKUP('Reported Performance Table'!C1765,'Master List'!$B$22:$C$41,2,FALSE)</f>
        <v>#N/A</v>
      </c>
      <c r="E1765" t="e">
        <f>VLOOKUP('Reported Performance Table'!D1765,'Master List'!$B$45:$C$143,2,FALSE)</f>
        <v>#N/A</v>
      </c>
      <c r="F1765" t="e">
        <f>VLOOKUP('Reported Performance Table'!C1765,'Master List'!$B$22:$D$42,3,FALSE)</f>
        <v>#N/A</v>
      </c>
      <c r="G1765" s="94" t="e">
        <f>VLOOKUP('Reported Performance Table'!B1765,'Master List'!$B$11:$D$19,3,FALSE)</f>
        <v>#N/A</v>
      </c>
      <c r="H1765" t="e">
        <f t="shared" si="27"/>
        <v>#N/A</v>
      </c>
      <c r="I1765" t="e">
        <f>IF(VLOOKUP('Reported Performance Table'!D1765,'Master List'!$B$45:$D$143,3,FALSE)="","No",VLOOKUP('Reported Performance Table'!D1765,'Master List'!$B$45:$D$143,3,FALSE))</f>
        <v>#N/A</v>
      </c>
      <c r="J1765" s="169" t="str">
        <f>IF('Reported Performance Table'!D1765="","",
  IF('Reported Performance Table'!E1765="Yes",
   IF('Reported Performance Table'!F1765="Premium","Premium_LUNA_CCT","LUNA_CCT"),
   IF('Reported Performance Table'!B1765="Outdoor Luminaires",
    IF(OR('Reported Performance Table'!D1765="Fuel Pump Canopy Luminaires",'Reported Performance Table'!D1765="Sports Lighting"),
     IF('Reported Performance Table'!F1765="Premium","Premium_Sports_and_Fuel_Pump_CCT", "Sports_and_Fuel_Pump_CCT"),
     IF('Reported Performance Table'!F1765="Premium","Premium_Outdoor_CCT","Outdoor_CCT")),
    IF('Reported Performance Table'!F1765="Premium","Premium_CCT","Reported_CCT"))))</f>
        <v/>
      </c>
      <c r="K1765" t="str">
        <f>IF('Reported Performance Table'!D1765="","",IF(J1765="LUNA_CCT",VLOOKUP('Reported Performance Table'!D1765,'Master List'!$B$45:$E$143,4,FALSE),"Reported_BUG"))</f>
        <v/>
      </c>
      <c r="L1765" t="str">
        <f>IF('Reported Performance Table'!D1765="","",IF(AND('Reported Performance Table'!$E1765="Yes",OR('Reported Performance Table'!$D1765='Master List'!$B$45,'Reported Performance Table'!$D1765='Master List'!$B$46,'Reported Performance Table'!$D1765='Master List'!$B$47,'Reported Performance Table'!$D1765='Master List'!$B$49,'Reported Performance Table'!$D1765='Master List'!$B$51,'Reported Performance Table'!$D1765='Master List'!$B$115,'Reported Performance Table'!$D1765='Master List'!$B$118,'Reported Performance Table'!$D1765='Master List'!$B$142)),"LUNA_Dimming","Dimming_Capability_and_Range"))</f>
        <v/>
      </c>
    </row>
    <row r="1766" spans="1:12" x14ac:dyDescent="0.3">
      <c r="A1766" s="49">
        <v>1773</v>
      </c>
      <c r="B1766" s="50"/>
      <c r="D1766" s="21" t="e">
        <f>VLOOKUP('Reported Performance Table'!C1766,'Master List'!$B$22:$C$41,2,FALSE)</f>
        <v>#N/A</v>
      </c>
      <c r="E1766" t="e">
        <f>VLOOKUP('Reported Performance Table'!D1766,'Master List'!$B$45:$C$143,2,FALSE)</f>
        <v>#N/A</v>
      </c>
      <c r="F1766" t="e">
        <f>VLOOKUP('Reported Performance Table'!C1766,'Master List'!$B$22:$D$42,3,FALSE)</f>
        <v>#N/A</v>
      </c>
      <c r="G1766" s="94" t="e">
        <f>VLOOKUP('Reported Performance Table'!B1766,'Master List'!$B$11:$D$19,3,FALSE)</f>
        <v>#N/A</v>
      </c>
      <c r="H1766" t="e">
        <f t="shared" si="27"/>
        <v>#N/A</v>
      </c>
      <c r="I1766" t="e">
        <f>IF(VLOOKUP('Reported Performance Table'!D1766,'Master List'!$B$45:$D$143,3,FALSE)="","No",VLOOKUP('Reported Performance Table'!D1766,'Master List'!$B$45:$D$143,3,FALSE))</f>
        <v>#N/A</v>
      </c>
      <c r="J1766" s="169" t="str">
        <f>IF('Reported Performance Table'!D1766="","",
  IF('Reported Performance Table'!E1766="Yes",
   IF('Reported Performance Table'!F1766="Premium","Premium_LUNA_CCT","LUNA_CCT"),
   IF('Reported Performance Table'!B1766="Outdoor Luminaires",
    IF(OR('Reported Performance Table'!D1766="Fuel Pump Canopy Luminaires",'Reported Performance Table'!D1766="Sports Lighting"),
     IF('Reported Performance Table'!F1766="Premium","Premium_Sports_and_Fuel_Pump_CCT", "Sports_and_Fuel_Pump_CCT"),
     IF('Reported Performance Table'!F1766="Premium","Premium_Outdoor_CCT","Outdoor_CCT")),
    IF('Reported Performance Table'!F1766="Premium","Premium_CCT","Reported_CCT"))))</f>
        <v/>
      </c>
      <c r="K1766" t="str">
        <f>IF('Reported Performance Table'!D1766="","",IF(J1766="LUNA_CCT",VLOOKUP('Reported Performance Table'!D1766,'Master List'!$B$45:$E$143,4,FALSE),"Reported_BUG"))</f>
        <v/>
      </c>
      <c r="L1766" t="str">
        <f>IF('Reported Performance Table'!D1766="","",IF(AND('Reported Performance Table'!$E1766="Yes",OR('Reported Performance Table'!$D1766='Master List'!$B$45,'Reported Performance Table'!$D1766='Master List'!$B$46,'Reported Performance Table'!$D1766='Master List'!$B$47,'Reported Performance Table'!$D1766='Master List'!$B$49,'Reported Performance Table'!$D1766='Master List'!$B$51,'Reported Performance Table'!$D1766='Master List'!$B$115,'Reported Performance Table'!$D1766='Master List'!$B$118,'Reported Performance Table'!$D1766='Master List'!$B$142)),"LUNA_Dimming","Dimming_Capability_and_Range"))</f>
        <v/>
      </c>
    </row>
    <row r="1767" spans="1:12" x14ac:dyDescent="0.3">
      <c r="A1767" s="49">
        <v>1774</v>
      </c>
      <c r="B1767" s="50"/>
      <c r="D1767" s="21" t="e">
        <f>VLOOKUP('Reported Performance Table'!C1767,'Master List'!$B$22:$C$41,2,FALSE)</f>
        <v>#N/A</v>
      </c>
      <c r="E1767" t="e">
        <f>VLOOKUP('Reported Performance Table'!D1767,'Master List'!$B$45:$C$143,2,FALSE)</f>
        <v>#N/A</v>
      </c>
      <c r="F1767" t="e">
        <f>VLOOKUP('Reported Performance Table'!C1767,'Master List'!$B$22:$D$42,3,FALSE)</f>
        <v>#N/A</v>
      </c>
      <c r="G1767" s="94" t="e">
        <f>VLOOKUP('Reported Performance Table'!B1767,'Master List'!$B$11:$D$19,3,FALSE)</f>
        <v>#N/A</v>
      </c>
      <c r="H1767" t="e">
        <f t="shared" si="27"/>
        <v>#N/A</v>
      </c>
      <c r="I1767" t="e">
        <f>IF(VLOOKUP('Reported Performance Table'!D1767,'Master List'!$B$45:$D$143,3,FALSE)="","No",VLOOKUP('Reported Performance Table'!D1767,'Master List'!$B$45:$D$143,3,FALSE))</f>
        <v>#N/A</v>
      </c>
      <c r="J1767" s="169" t="str">
        <f>IF('Reported Performance Table'!D1767="","",
  IF('Reported Performance Table'!E1767="Yes",
   IF('Reported Performance Table'!F1767="Premium","Premium_LUNA_CCT","LUNA_CCT"),
   IF('Reported Performance Table'!B1767="Outdoor Luminaires",
    IF(OR('Reported Performance Table'!D1767="Fuel Pump Canopy Luminaires",'Reported Performance Table'!D1767="Sports Lighting"),
     IF('Reported Performance Table'!F1767="Premium","Premium_Sports_and_Fuel_Pump_CCT", "Sports_and_Fuel_Pump_CCT"),
     IF('Reported Performance Table'!F1767="Premium","Premium_Outdoor_CCT","Outdoor_CCT")),
    IF('Reported Performance Table'!F1767="Premium","Premium_CCT","Reported_CCT"))))</f>
        <v/>
      </c>
      <c r="K1767" t="str">
        <f>IF('Reported Performance Table'!D1767="","",IF(J1767="LUNA_CCT",VLOOKUP('Reported Performance Table'!D1767,'Master List'!$B$45:$E$143,4,FALSE),"Reported_BUG"))</f>
        <v/>
      </c>
      <c r="L1767" t="str">
        <f>IF('Reported Performance Table'!D1767="","",IF(AND('Reported Performance Table'!$E1767="Yes",OR('Reported Performance Table'!$D1767='Master List'!$B$45,'Reported Performance Table'!$D1767='Master List'!$B$46,'Reported Performance Table'!$D1767='Master List'!$B$47,'Reported Performance Table'!$D1767='Master List'!$B$49,'Reported Performance Table'!$D1767='Master List'!$B$51,'Reported Performance Table'!$D1767='Master List'!$B$115,'Reported Performance Table'!$D1767='Master List'!$B$118,'Reported Performance Table'!$D1767='Master List'!$B$142)),"LUNA_Dimming","Dimming_Capability_and_Range"))</f>
        <v/>
      </c>
    </row>
    <row r="1768" spans="1:12" x14ac:dyDescent="0.3">
      <c r="A1768" s="49">
        <v>1775</v>
      </c>
      <c r="B1768" s="50"/>
      <c r="D1768" s="21" t="e">
        <f>VLOOKUP('Reported Performance Table'!C1768,'Master List'!$B$22:$C$41,2,FALSE)</f>
        <v>#N/A</v>
      </c>
      <c r="E1768" t="e">
        <f>VLOOKUP('Reported Performance Table'!D1768,'Master List'!$B$45:$C$143,2,FALSE)</f>
        <v>#N/A</v>
      </c>
      <c r="F1768" t="e">
        <f>VLOOKUP('Reported Performance Table'!C1768,'Master List'!$B$22:$D$42,3,FALSE)</f>
        <v>#N/A</v>
      </c>
      <c r="G1768" s="94" t="e">
        <f>VLOOKUP('Reported Performance Table'!B1768,'Master List'!$B$11:$D$19,3,FALSE)</f>
        <v>#N/A</v>
      </c>
      <c r="H1768" t="e">
        <f t="shared" si="27"/>
        <v>#N/A</v>
      </c>
      <c r="I1768" t="e">
        <f>IF(VLOOKUP('Reported Performance Table'!D1768,'Master List'!$B$45:$D$143,3,FALSE)="","No",VLOOKUP('Reported Performance Table'!D1768,'Master List'!$B$45:$D$143,3,FALSE))</f>
        <v>#N/A</v>
      </c>
      <c r="J1768" s="169" t="str">
        <f>IF('Reported Performance Table'!D1768="","",
  IF('Reported Performance Table'!E1768="Yes",
   IF('Reported Performance Table'!F1768="Premium","Premium_LUNA_CCT","LUNA_CCT"),
   IF('Reported Performance Table'!B1768="Outdoor Luminaires",
    IF(OR('Reported Performance Table'!D1768="Fuel Pump Canopy Luminaires",'Reported Performance Table'!D1768="Sports Lighting"),
     IF('Reported Performance Table'!F1768="Premium","Premium_Sports_and_Fuel_Pump_CCT", "Sports_and_Fuel_Pump_CCT"),
     IF('Reported Performance Table'!F1768="Premium","Premium_Outdoor_CCT","Outdoor_CCT")),
    IF('Reported Performance Table'!F1768="Premium","Premium_CCT","Reported_CCT"))))</f>
        <v/>
      </c>
      <c r="K1768" t="str">
        <f>IF('Reported Performance Table'!D1768="","",IF(J1768="LUNA_CCT",VLOOKUP('Reported Performance Table'!D1768,'Master List'!$B$45:$E$143,4,FALSE),"Reported_BUG"))</f>
        <v/>
      </c>
      <c r="L1768" t="str">
        <f>IF('Reported Performance Table'!D1768="","",IF(AND('Reported Performance Table'!$E1768="Yes",OR('Reported Performance Table'!$D1768='Master List'!$B$45,'Reported Performance Table'!$D1768='Master List'!$B$46,'Reported Performance Table'!$D1768='Master List'!$B$47,'Reported Performance Table'!$D1768='Master List'!$B$49,'Reported Performance Table'!$D1768='Master List'!$B$51,'Reported Performance Table'!$D1768='Master List'!$B$115,'Reported Performance Table'!$D1768='Master List'!$B$118,'Reported Performance Table'!$D1768='Master List'!$B$142)),"LUNA_Dimming","Dimming_Capability_and_Range"))</f>
        <v/>
      </c>
    </row>
    <row r="1769" spans="1:12" x14ac:dyDescent="0.3">
      <c r="A1769" s="49">
        <v>1776</v>
      </c>
      <c r="B1769" s="50"/>
      <c r="D1769" s="21" t="e">
        <f>VLOOKUP('Reported Performance Table'!C1769,'Master List'!$B$22:$C$41,2,FALSE)</f>
        <v>#N/A</v>
      </c>
      <c r="E1769" t="e">
        <f>VLOOKUP('Reported Performance Table'!D1769,'Master List'!$B$45:$C$143,2,FALSE)</f>
        <v>#N/A</v>
      </c>
      <c r="F1769" t="e">
        <f>VLOOKUP('Reported Performance Table'!C1769,'Master List'!$B$22:$D$42,3,FALSE)</f>
        <v>#N/A</v>
      </c>
      <c r="G1769" s="94" t="e">
        <f>VLOOKUP('Reported Performance Table'!B1769,'Master List'!$B$11:$D$19,3,FALSE)</f>
        <v>#N/A</v>
      </c>
      <c r="H1769" t="e">
        <f t="shared" si="27"/>
        <v>#N/A</v>
      </c>
      <c r="I1769" t="e">
        <f>IF(VLOOKUP('Reported Performance Table'!D1769,'Master List'!$B$45:$D$143,3,FALSE)="","No",VLOOKUP('Reported Performance Table'!D1769,'Master List'!$B$45:$D$143,3,FALSE))</f>
        <v>#N/A</v>
      </c>
      <c r="J1769" s="169" t="str">
        <f>IF('Reported Performance Table'!D1769="","",
  IF('Reported Performance Table'!E1769="Yes",
   IF('Reported Performance Table'!F1769="Premium","Premium_LUNA_CCT","LUNA_CCT"),
   IF('Reported Performance Table'!B1769="Outdoor Luminaires",
    IF(OR('Reported Performance Table'!D1769="Fuel Pump Canopy Luminaires",'Reported Performance Table'!D1769="Sports Lighting"),
     IF('Reported Performance Table'!F1769="Premium","Premium_Sports_and_Fuel_Pump_CCT", "Sports_and_Fuel_Pump_CCT"),
     IF('Reported Performance Table'!F1769="Premium","Premium_Outdoor_CCT","Outdoor_CCT")),
    IF('Reported Performance Table'!F1769="Premium","Premium_CCT","Reported_CCT"))))</f>
        <v/>
      </c>
      <c r="K1769" t="str">
        <f>IF('Reported Performance Table'!D1769="","",IF(J1769="LUNA_CCT",VLOOKUP('Reported Performance Table'!D1769,'Master List'!$B$45:$E$143,4,FALSE),"Reported_BUG"))</f>
        <v/>
      </c>
      <c r="L1769" t="str">
        <f>IF('Reported Performance Table'!D1769="","",IF(AND('Reported Performance Table'!$E1769="Yes",OR('Reported Performance Table'!$D1769='Master List'!$B$45,'Reported Performance Table'!$D1769='Master List'!$B$46,'Reported Performance Table'!$D1769='Master List'!$B$47,'Reported Performance Table'!$D1769='Master List'!$B$49,'Reported Performance Table'!$D1769='Master List'!$B$51,'Reported Performance Table'!$D1769='Master List'!$B$115,'Reported Performance Table'!$D1769='Master List'!$B$118,'Reported Performance Table'!$D1769='Master List'!$B$142)),"LUNA_Dimming","Dimming_Capability_and_Range"))</f>
        <v/>
      </c>
    </row>
    <row r="1770" spans="1:12" x14ac:dyDescent="0.3">
      <c r="A1770" s="49">
        <v>1777</v>
      </c>
      <c r="B1770" s="50"/>
      <c r="D1770" s="21" t="e">
        <f>VLOOKUP('Reported Performance Table'!C1770,'Master List'!$B$22:$C$41,2,FALSE)</f>
        <v>#N/A</v>
      </c>
      <c r="E1770" t="e">
        <f>VLOOKUP('Reported Performance Table'!D1770,'Master List'!$B$45:$C$143,2,FALSE)</f>
        <v>#N/A</v>
      </c>
      <c r="F1770" t="e">
        <f>VLOOKUP('Reported Performance Table'!C1770,'Master List'!$B$22:$D$42,3,FALSE)</f>
        <v>#N/A</v>
      </c>
      <c r="G1770" s="94" t="e">
        <f>VLOOKUP('Reported Performance Table'!B1770,'Master List'!$B$11:$D$19,3,FALSE)</f>
        <v>#N/A</v>
      </c>
      <c r="H1770" t="e">
        <f t="shared" si="27"/>
        <v>#N/A</v>
      </c>
      <c r="I1770" t="e">
        <f>IF(VLOOKUP('Reported Performance Table'!D1770,'Master List'!$B$45:$D$143,3,FALSE)="","No",VLOOKUP('Reported Performance Table'!D1770,'Master List'!$B$45:$D$143,3,FALSE))</f>
        <v>#N/A</v>
      </c>
      <c r="J1770" s="169" t="str">
        <f>IF('Reported Performance Table'!D1770="","",
  IF('Reported Performance Table'!E1770="Yes",
   IF('Reported Performance Table'!F1770="Premium","Premium_LUNA_CCT","LUNA_CCT"),
   IF('Reported Performance Table'!B1770="Outdoor Luminaires",
    IF(OR('Reported Performance Table'!D1770="Fuel Pump Canopy Luminaires",'Reported Performance Table'!D1770="Sports Lighting"),
     IF('Reported Performance Table'!F1770="Premium","Premium_Sports_and_Fuel_Pump_CCT", "Sports_and_Fuel_Pump_CCT"),
     IF('Reported Performance Table'!F1770="Premium","Premium_Outdoor_CCT","Outdoor_CCT")),
    IF('Reported Performance Table'!F1770="Premium","Premium_CCT","Reported_CCT"))))</f>
        <v/>
      </c>
      <c r="K1770" t="str">
        <f>IF('Reported Performance Table'!D1770="","",IF(J1770="LUNA_CCT",VLOOKUP('Reported Performance Table'!D1770,'Master List'!$B$45:$E$143,4,FALSE),"Reported_BUG"))</f>
        <v/>
      </c>
      <c r="L1770" t="str">
        <f>IF('Reported Performance Table'!D1770="","",IF(AND('Reported Performance Table'!$E1770="Yes",OR('Reported Performance Table'!$D1770='Master List'!$B$45,'Reported Performance Table'!$D1770='Master List'!$B$46,'Reported Performance Table'!$D1770='Master List'!$B$47,'Reported Performance Table'!$D1770='Master List'!$B$49,'Reported Performance Table'!$D1770='Master List'!$B$51,'Reported Performance Table'!$D1770='Master List'!$B$115,'Reported Performance Table'!$D1770='Master List'!$B$118,'Reported Performance Table'!$D1770='Master List'!$B$142)),"LUNA_Dimming","Dimming_Capability_and_Range"))</f>
        <v/>
      </c>
    </row>
    <row r="1771" spans="1:12" x14ac:dyDescent="0.3">
      <c r="A1771" s="49">
        <v>1778</v>
      </c>
      <c r="B1771" s="50"/>
      <c r="D1771" s="21" t="e">
        <f>VLOOKUP('Reported Performance Table'!C1771,'Master List'!$B$22:$C$41,2,FALSE)</f>
        <v>#N/A</v>
      </c>
      <c r="E1771" t="e">
        <f>VLOOKUP('Reported Performance Table'!D1771,'Master List'!$B$45:$C$143,2,FALSE)</f>
        <v>#N/A</v>
      </c>
      <c r="F1771" t="e">
        <f>VLOOKUP('Reported Performance Table'!C1771,'Master List'!$B$22:$D$42,3,FALSE)</f>
        <v>#N/A</v>
      </c>
      <c r="G1771" s="94" t="e">
        <f>VLOOKUP('Reported Performance Table'!B1771,'Master List'!$B$11:$D$19,3,FALSE)</f>
        <v>#N/A</v>
      </c>
      <c r="H1771" t="e">
        <f t="shared" si="27"/>
        <v>#N/A</v>
      </c>
      <c r="I1771" t="e">
        <f>IF(VLOOKUP('Reported Performance Table'!D1771,'Master List'!$B$45:$D$143,3,FALSE)="","No",VLOOKUP('Reported Performance Table'!D1771,'Master List'!$B$45:$D$143,3,FALSE))</f>
        <v>#N/A</v>
      </c>
      <c r="J1771" s="169" t="str">
        <f>IF('Reported Performance Table'!D1771="","",
  IF('Reported Performance Table'!E1771="Yes",
   IF('Reported Performance Table'!F1771="Premium","Premium_LUNA_CCT","LUNA_CCT"),
   IF('Reported Performance Table'!B1771="Outdoor Luminaires",
    IF(OR('Reported Performance Table'!D1771="Fuel Pump Canopy Luminaires",'Reported Performance Table'!D1771="Sports Lighting"),
     IF('Reported Performance Table'!F1771="Premium","Premium_Sports_and_Fuel_Pump_CCT", "Sports_and_Fuel_Pump_CCT"),
     IF('Reported Performance Table'!F1771="Premium","Premium_Outdoor_CCT","Outdoor_CCT")),
    IF('Reported Performance Table'!F1771="Premium","Premium_CCT","Reported_CCT"))))</f>
        <v/>
      </c>
      <c r="K1771" t="str">
        <f>IF('Reported Performance Table'!D1771="","",IF(J1771="LUNA_CCT",VLOOKUP('Reported Performance Table'!D1771,'Master List'!$B$45:$E$143,4,FALSE),"Reported_BUG"))</f>
        <v/>
      </c>
      <c r="L1771" t="str">
        <f>IF('Reported Performance Table'!D1771="","",IF(AND('Reported Performance Table'!$E1771="Yes",OR('Reported Performance Table'!$D1771='Master List'!$B$45,'Reported Performance Table'!$D1771='Master List'!$B$46,'Reported Performance Table'!$D1771='Master List'!$B$47,'Reported Performance Table'!$D1771='Master List'!$B$49,'Reported Performance Table'!$D1771='Master List'!$B$51,'Reported Performance Table'!$D1771='Master List'!$B$115,'Reported Performance Table'!$D1771='Master List'!$B$118,'Reported Performance Table'!$D1771='Master List'!$B$142)),"LUNA_Dimming","Dimming_Capability_and_Range"))</f>
        <v/>
      </c>
    </row>
    <row r="1772" spans="1:12" x14ac:dyDescent="0.3">
      <c r="A1772" s="49">
        <v>1779</v>
      </c>
      <c r="B1772" s="50"/>
      <c r="D1772" s="21" t="e">
        <f>VLOOKUP('Reported Performance Table'!C1772,'Master List'!$B$22:$C$41,2,FALSE)</f>
        <v>#N/A</v>
      </c>
      <c r="E1772" t="e">
        <f>VLOOKUP('Reported Performance Table'!D1772,'Master List'!$B$45:$C$143,2,FALSE)</f>
        <v>#N/A</v>
      </c>
      <c r="F1772" t="e">
        <f>VLOOKUP('Reported Performance Table'!C1772,'Master List'!$B$22:$D$42,3,FALSE)</f>
        <v>#N/A</v>
      </c>
      <c r="G1772" s="94" t="e">
        <f>VLOOKUP('Reported Performance Table'!B1772,'Master List'!$B$11:$D$19,3,FALSE)</f>
        <v>#N/A</v>
      </c>
      <c r="H1772" t="e">
        <f t="shared" si="27"/>
        <v>#N/A</v>
      </c>
      <c r="I1772" t="e">
        <f>IF(VLOOKUP('Reported Performance Table'!D1772,'Master List'!$B$45:$D$143,3,FALSE)="","No",VLOOKUP('Reported Performance Table'!D1772,'Master List'!$B$45:$D$143,3,FALSE))</f>
        <v>#N/A</v>
      </c>
      <c r="J1772" s="169" t="str">
        <f>IF('Reported Performance Table'!D1772="","",
  IF('Reported Performance Table'!E1772="Yes",
   IF('Reported Performance Table'!F1772="Premium","Premium_LUNA_CCT","LUNA_CCT"),
   IF('Reported Performance Table'!B1772="Outdoor Luminaires",
    IF(OR('Reported Performance Table'!D1772="Fuel Pump Canopy Luminaires",'Reported Performance Table'!D1772="Sports Lighting"),
     IF('Reported Performance Table'!F1772="Premium","Premium_Sports_and_Fuel_Pump_CCT", "Sports_and_Fuel_Pump_CCT"),
     IF('Reported Performance Table'!F1772="Premium","Premium_Outdoor_CCT","Outdoor_CCT")),
    IF('Reported Performance Table'!F1772="Premium","Premium_CCT","Reported_CCT"))))</f>
        <v/>
      </c>
      <c r="K1772" t="str">
        <f>IF('Reported Performance Table'!D1772="","",IF(J1772="LUNA_CCT",VLOOKUP('Reported Performance Table'!D1772,'Master List'!$B$45:$E$143,4,FALSE),"Reported_BUG"))</f>
        <v/>
      </c>
      <c r="L1772" t="str">
        <f>IF('Reported Performance Table'!D1772="","",IF(AND('Reported Performance Table'!$E1772="Yes",OR('Reported Performance Table'!$D1772='Master List'!$B$45,'Reported Performance Table'!$D1772='Master List'!$B$46,'Reported Performance Table'!$D1772='Master List'!$B$47,'Reported Performance Table'!$D1772='Master List'!$B$49,'Reported Performance Table'!$D1772='Master List'!$B$51,'Reported Performance Table'!$D1772='Master List'!$B$115,'Reported Performance Table'!$D1772='Master List'!$B$118,'Reported Performance Table'!$D1772='Master List'!$B$142)),"LUNA_Dimming","Dimming_Capability_and_Range"))</f>
        <v/>
      </c>
    </row>
    <row r="1773" spans="1:12" x14ac:dyDescent="0.3">
      <c r="A1773" s="49">
        <v>1780</v>
      </c>
      <c r="B1773" s="50"/>
      <c r="D1773" s="21" t="e">
        <f>VLOOKUP('Reported Performance Table'!C1773,'Master List'!$B$22:$C$41,2,FALSE)</f>
        <v>#N/A</v>
      </c>
      <c r="E1773" t="e">
        <f>VLOOKUP('Reported Performance Table'!D1773,'Master List'!$B$45:$C$143,2,FALSE)</f>
        <v>#N/A</v>
      </c>
      <c r="F1773" t="e">
        <f>VLOOKUP('Reported Performance Table'!C1773,'Master List'!$B$22:$D$42,3,FALSE)</f>
        <v>#N/A</v>
      </c>
      <c r="G1773" s="94" t="e">
        <f>VLOOKUP('Reported Performance Table'!B1773,'Master List'!$B$11:$D$19,3,FALSE)</f>
        <v>#N/A</v>
      </c>
      <c r="H1773" t="e">
        <f t="shared" si="27"/>
        <v>#N/A</v>
      </c>
      <c r="I1773" t="e">
        <f>IF(VLOOKUP('Reported Performance Table'!D1773,'Master List'!$B$45:$D$143,3,FALSE)="","No",VLOOKUP('Reported Performance Table'!D1773,'Master List'!$B$45:$D$143,3,FALSE))</f>
        <v>#N/A</v>
      </c>
      <c r="J1773" s="169" t="str">
        <f>IF('Reported Performance Table'!D1773="","",
  IF('Reported Performance Table'!E1773="Yes",
   IF('Reported Performance Table'!F1773="Premium","Premium_LUNA_CCT","LUNA_CCT"),
   IF('Reported Performance Table'!B1773="Outdoor Luminaires",
    IF(OR('Reported Performance Table'!D1773="Fuel Pump Canopy Luminaires",'Reported Performance Table'!D1773="Sports Lighting"),
     IF('Reported Performance Table'!F1773="Premium","Premium_Sports_and_Fuel_Pump_CCT", "Sports_and_Fuel_Pump_CCT"),
     IF('Reported Performance Table'!F1773="Premium","Premium_Outdoor_CCT","Outdoor_CCT")),
    IF('Reported Performance Table'!F1773="Premium","Premium_CCT","Reported_CCT"))))</f>
        <v/>
      </c>
      <c r="K1773" t="str">
        <f>IF('Reported Performance Table'!D1773="","",IF(J1773="LUNA_CCT",VLOOKUP('Reported Performance Table'!D1773,'Master List'!$B$45:$E$143,4,FALSE),"Reported_BUG"))</f>
        <v/>
      </c>
      <c r="L1773" t="str">
        <f>IF('Reported Performance Table'!D1773="","",IF(AND('Reported Performance Table'!$E1773="Yes",OR('Reported Performance Table'!$D1773='Master List'!$B$45,'Reported Performance Table'!$D1773='Master List'!$B$46,'Reported Performance Table'!$D1773='Master List'!$B$47,'Reported Performance Table'!$D1773='Master List'!$B$49,'Reported Performance Table'!$D1773='Master List'!$B$51,'Reported Performance Table'!$D1773='Master List'!$B$115,'Reported Performance Table'!$D1773='Master List'!$B$118,'Reported Performance Table'!$D1773='Master List'!$B$142)),"LUNA_Dimming","Dimming_Capability_and_Range"))</f>
        <v/>
      </c>
    </row>
    <row r="1774" spans="1:12" x14ac:dyDescent="0.3">
      <c r="A1774" s="49">
        <v>1781</v>
      </c>
      <c r="B1774" s="50"/>
      <c r="D1774" s="21" t="e">
        <f>VLOOKUP('Reported Performance Table'!C1774,'Master List'!$B$22:$C$41,2,FALSE)</f>
        <v>#N/A</v>
      </c>
      <c r="E1774" t="e">
        <f>VLOOKUP('Reported Performance Table'!D1774,'Master List'!$B$45:$C$143,2,FALSE)</f>
        <v>#N/A</v>
      </c>
      <c r="F1774" t="e">
        <f>VLOOKUP('Reported Performance Table'!C1774,'Master List'!$B$22:$D$42,3,FALSE)</f>
        <v>#N/A</v>
      </c>
      <c r="G1774" s="94" t="e">
        <f>VLOOKUP('Reported Performance Table'!B1774,'Master List'!$B$11:$D$19,3,FALSE)</f>
        <v>#N/A</v>
      </c>
      <c r="H1774" t="e">
        <f t="shared" si="27"/>
        <v>#N/A</v>
      </c>
      <c r="I1774" t="e">
        <f>IF(VLOOKUP('Reported Performance Table'!D1774,'Master List'!$B$45:$D$143,3,FALSE)="","No",VLOOKUP('Reported Performance Table'!D1774,'Master List'!$B$45:$D$143,3,FALSE))</f>
        <v>#N/A</v>
      </c>
      <c r="J1774" s="169" t="str">
        <f>IF('Reported Performance Table'!D1774="","",
  IF('Reported Performance Table'!E1774="Yes",
   IF('Reported Performance Table'!F1774="Premium","Premium_LUNA_CCT","LUNA_CCT"),
   IF('Reported Performance Table'!B1774="Outdoor Luminaires",
    IF(OR('Reported Performance Table'!D1774="Fuel Pump Canopy Luminaires",'Reported Performance Table'!D1774="Sports Lighting"),
     IF('Reported Performance Table'!F1774="Premium","Premium_Sports_and_Fuel_Pump_CCT", "Sports_and_Fuel_Pump_CCT"),
     IF('Reported Performance Table'!F1774="Premium","Premium_Outdoor_CCT","Outdoor_CCT")),
    IF('Reported Performance Table'!F1774="Premium","Premium_CCT","Reported_CCT"))))</f>
        <v/>
      </c>
      <c r="K1774" t="str">
        <f>IF('Reported Performance Table'!D1774="","",IF(J1774="LUNA_CCT",VLOOKUP('Reported Performance Table'!D1774,'Master List'!$B$45:$E$143,4,FALSE),"Reported_BUG"))</f>
        <v/>
      </c>
      <c r="L1774" t="str">
        <f>IF('Reported Performance Table'!D1774="","",IF(AND('Reported Performance Table'!$E1774="Yes",OR('Reported Performance Table'!$D1774='Master List'!$B$45,'Reported Performance Table'!$D1774='Master List'!$B$46,'Reported Performance Table'!$D1774='Master List'!$B$47,'Reported Performance Table'!$D1774='Master List'!$B$49,'Reported Performance Table'!$D1774='Master List'!$B$51,'Reported Performance Table'!$D1774='Master List'!$B$115,'Reported Performance Table'!$D1774='Master List'!$B$118,'Reported Performance Table'!$D1774='Master List'!$B$142)),"LUNA_Dimming","Dimming_Capability_and_Range"))</f>
        <v/>
      </c>
    </row>
    <row r="1775" spans="1:12" x14ac:dyDescent="0.3">
      <c r="A1775" s="49">
        <v>1782</v>
      </c>
      <c r="B1775" s="50"/>
      <c r="D1775" s="21" t="e">
        <f>VLOOKUP('Reported Performance Table'!C1775,'Master List'!$B$22:$C$41,2,FALSE)</f>
        <v>#N/A</v>
      </c>
      <c r="E1775" t="e">
        <f>VLOOKUP('Reported Performance Table'!D1775,'Master List'!$B$45:$C$143,2,FALSE)</f>
        <v>#N/A</v>
      </c>
      <c r="F1775" t="e">
        <f>VLOOKUP('Reported Performance Table'!C1775,'Master List'!$B$22:$D$42,3,FALSE)</f>
        <v>#N/A</v>
      </c>
      <c r="G1775" s="94" t="e">
        <f>VLOOKUP('Reported Performance Table'!B1775,'Master List'!$B$11:$D$19,3,FALSE)</f>
        <v>#N/A</v>
      </c>
      <c r="H1775" t="e">
        <f t="shared" si="27"/>
        <v>#N/A</v>
      </c>
      <c r="I1775" t="e">
        <f>IF(VLOOKUP('Reported Performance Table'!D1775,'Master List'!$B$45:$D$143,3,FALSE)="","No",VLOOKUP('Reported Performance Table'!D1775,'Master List'!$B$45:$D$143,3,FALSE))</f>
        <v>#N/A</v>
      </c>
      <c r="J1775" s="169" t="str">
        <f>IF('Reported Performance Table'!D1775="","",
  IF('Reported Performance Table'!E1775="Yes",
   IF('Reported Performance Table'!F1775="Premium","Premium_LUNA_CCT","LUNA_CCT"),
   IF('Reported Performance Table'!B1775="Outdoor Luminaires",
    IF(OR('Reported Performance Table'!D1775="Fuel Pump Canopy Luminaires",'Reported Performance Table'!D1775="Sports Lighting"),
     IF('Reported Performance Table'!F1775="Premium","Premium_Sports_and_Fuel_Pump_CCT", "Sports_and_Fuel_Pump_CCT"),
     IF('Reported Performance Table'!F1775="Premium","Premium_Outdoor_CCT","Outdoor_CCT")),
    IF('Reported Performance Table'!F1775="Premium","Premium_CCT","Reported_CCT"))))</f>
        <v/>
      </c>
      <c r="K1775" t="str">
        <f>IF('Reported Performance Table'!D1775="","",IF(J1775="LUNA_CCT",VLOOKUP('Reported Performance Table'!D1775,'Master List'!$B$45:$E$143,4,FALSE),"Reported_BUG"))</f>
        <v/>
      </c>
      <c r="L1775" t="str">
        <f>IF('Reported Performance Table'!D1775="","",IF(AND('Reported Performance Table'!$E1775="Yes",OR('Reported Performance Table'!$D1775='Master List'!$B$45,'Reported Performance Table'!$D1775='Master List'!$B$46,'Reported Performance Table'!$D1775='Master List'!$B$47,'Reported Performance Table'!$D1775='Master List'!$B$49,'Reported Performance Table'!$D1775='Master List'!$B$51,'Reported Performance Table'!$D1775='Master List'!$B$115,'Reported Performance Table'!$D1775='Master List'!$B$118,'Reported Performance Table'!$D1775='Master List'!$B$142)),"LUNA_Dimming","Dimming_Capability_and_Range"))</f>
        <v/>
      </c>
    </row>
    <row r="1776" spans="1:12" x14ac:dyDescent="0.3">
      <c r="A1776" s="49">
        <v>1783</v>
      </c>
      <c r="B1776" s="50"/>
      <c r="D1776" s="21" t="e">
        <f>VLOOKUP('Reported Performance Table'!C1776,'Master List'!$B$22:$C$41,2,FALSE)</f>
        <v>#N/A</v>
      </c>
      <c r="E1776" t="e">
        <f>VLOOKUP('Reported Performance Table'!D1776,'Master List'!$B$45:$C$143,2,FALSE)</f>
        <v>#N/A</v>
      </c>
      <c r="F1776" t="e">
        <f>VLOOKUP('Reported Performance Table'!C1776,'Master List'!$B$22:$D$42,3,FALSE)</f>
        <v>#N/A</v>
      </c>
      <c r="G1776" s="94" t="e">
        <f>VLOOKUP('Reported Performance Table'!B1776,'Master List'!$B$11:$D$19,3,FALSE)</f>
        <v>#N/A</v>
      </c>
      <c r="H1776" t="e">
        <f t="shared" si="27"/>
        <v>#N/A</v>
      </c>
      <c r="I1776" t="e">
        <f>IF(VLOOKUP('Reported Performance Table'!D1776,'Master List'!$B$45:$D$143,3,FALSE)="","No",VLOOKUP('Reported Performance Table'!D1776,'Master List'!$B$45:$D$143,3,FALSE))</f>
        <v>#N/A</v>
      </c>
      <c r="J1776" s="169" t="str">
        <f>IF('Reported Performance Table'!D1776="","",
  IF('Reported Performance Table'!E1776="Yes",
   IF('Reported Performance Table'!F1776="Premium","Premium_LUNA_CCT","LUNA_CCT"),
   IF('Reported Performance Table'!B1776="Outdoor Luminaires",
    IF(OR('Reported Performance Table'!D1776="Fuel Pump Canopy Luminaires",'Reported Performance Table'!D1776="Sports Lighting"),
     IF('Reported Performance Table'!F1776="Premium","Premium_Sports_and_Fuel_Pump_CCT", "Sports_and_Fuel_Pump_CCT"),
     IF('Reported Performance Table'!F1776="Premium","Premium_Outdoor_CCT","Outdoor_CCT")),
    IF('Reported Performance Table'!F1776="Premium","Premium_CCT","Reported_CCT"))))</f>
        <v/>
      </c>
      <c r="K1776" t="str">
        <f>IF('Reported Performance Table'!D1776="","",IF(J1776="LUNA_CCT",VLOOKUP('Reported Performance Table'!D1776,'Master List'!$B$45:$E$143,4,FALSE),"Reported_BUG"))</f>
        <v/>
      </c>
      <c r="L1776" t="str">
        <f>IF('Reported Performance Table'!D1776="","",IF(AND('Reported Performance Table'!$E1776="Yes",OR('Reported Performance Table'!$D1776='Master List'!$B$45,'Reported Performance Table'!$D1776='Master List'!$B$46,'Reported Performance Table'!$D1776='Master List'!$B$47,'Reported Performance Table'!$D1776='Master List'!$B$49,'Reported Performance Table'!$D1776='Master List'!$B$51,'Reported Performance Table'!$D1776='Master List'!$B$115,'Reported Performance Table'!$D1776='Master List'!$B$118,'Reported Performance Table'!$D1776='Master List'!$B$142)),"LUNA_Dimming","Dimming_Capability_and_Range"))</f>
        <v/>
      </c>
    </row>
    <row r="1777" spans="1:12" x14ac:dyDescent="0.3">
      <c r="A1777" s="49">
        <v>1784</v>
      </c>
      <c r="B1777" s="50"/>
      <c r="D1777" s="21" t="e">
        <f>VLOOKUP('Reported Performance Table'!C1777,'Master List'!$B$22:$C$41,2,FALSE)</f>
        <v>#N/A</v>
      </c>
      <c r="E1777" t="e">
        <f>VLOOKUP('Reported Performance Table'!D1777,'Master List'!$B$45:$C$143,2,FALSE)</f>
        <v>#N/A</v>
      </c>
      <c r="F1777" t="e">
        <f>VLOOKUP('Reported Performance Table'!C1777,'Master List'!$B$22:$D$42,3,FALSE)</f>
        <v>#N/A</v>
      </c>
      <c r="G1777" s="94" t="e">
        <f>VLOOKUP('Reported Performance Table'!B1777,'Master List'!$B$11:$D$19,3,FALSE)</f>
        <v>#N/A</v>
      </c>
      <c r="H1777" t="e">
        <f t="shared" si="27"/>
        <v>#N/A</v>
      </c>
      <c r="I1777" t="e">
        <f>IF(VLOOKUP('Reported Performance Table'!D1777,'Master List'!$B$45:$D$143,3,FALSE)="","No",VLOOKUP('Reported Performance Table'!D1777,'Master List'!$B$45:$D$143,3,FALSE))</f>
        <v>#N/A</v>
      </c>
      <c r="J1777" s="169" t="str">
        <f>IF('Reported Performance Table'!D1777="","",
  IF('Reported Performance Table'!E1777="Yes",
   IF('Reported Performance Table'!F1777="Premium","Premium_LUNA_CCT","LUNA_CCT"),
   IF('Reported Performance Table'!B1777="Outdoor Luminaires",
    IF(OR('Reported Performance Table'!D1777="Fuel Pump Canopy Luminaires",'Reported Performance Table'!D1777="Sports Lighting"),
     IF('Reported Performance Table'!F1777="Premium","Premium_Sports_and_Fuel_Pump_CCT", "Sports_and_Fuel_Pump_CCT"),
     IF('Reported Performance Table'!F1777="Premium","Premium_Outdoor_CCT","Outdoor_CCT")),
    IF('Reported Performance Table'!F1777="Premium","Premium_CCT","Reported_CCT"))))</f>
        <v/>
      </c>
      <c r="K1777" t="str">
        <f>IF('Reported Performance Table'!D1777="","",IF(J1777="LUNA_CCT",VLOOKUP('Reported Performance Table'!D1777,'Master List'!$B$45:$E$143,4,FALSE),"Reported_BUG"))</f>
        <v/>
      </c>
      <c r="L1777" t="str">
        <f>IF('Reported Performance Table'!D1777="","",IF(AND('Reported Performance Table'!$E1777="Yes",OR('Reported Performance Table'!$D1777='Master List'!$B$45,'Reported Performance Table'!$D1777='Master List'!$B$46,'Reported Performance Table'!$D1777='Master List'!$B$47,'Reported Performance Table'!$D1777='Master List'!$B$49,'Reported Performance Table'!$D1777='Master List'!$B$51,'Reported Performance Table'!$D1777='Master List'!$B$115,'Reported Performance Table'!$D1777='Master List'!$B$118,'Reported Performance Table'!$D1777='Master List'!$B$142)),"LUNA_Dimming","Dimming_Capability_and_Range"))</f>
        <v/>
      </c>
    </row>
    <row r="1778" spans="1:12" x14ac:dyDescent="0.3">
      <c r="A1778" s="49">
        <v>1785</v>
      </c>
      <c r="B1778" s="50"/>
      <c r="D1778" s="21" t="e">
        <f>VLOOKUP('Reported Performance Table'!C1778,'Master List'!$B$22:$C$41,2,FALSE)</f>
        <v>#N/A</v>
      </c>
      <c r="E1778" t="e">
        <f>VLOOKUP('Reported Performance Table'!D1778,'Master List'!$B$45:$C$143,2,FALSE)</f>
        <v>#N/A</v>
      </c>
      <c r="F1778" t="e">
        <f>VLOOKUP('Reported Performance Table'!C1778,'Master List'!$B$22:$D$42,3,FALSE)</f>
        <v>#N/A</v>
      </c>
      <c r="G1778" s="94" t="e">
        <f>VLOOKUP('Reported Performance Table'!B1778,'Master List'!$B$11:$D$19,3,FALSE)</f>
        <v>#N/A</v>
      </c>
      <c r="H1778" t="e">
        <f t="shared" si="27"/>
        <v>#N/A</v>
      </c>
      <c r="I1778" t="e">
        <f>IF(VLOOKUP('Reported Performance Table'!D1778,'Master List'!$B$45:$D$143,3,FALSE)="","No",VLOOKUP('Reported Performance Table'!D1778,'Master List'!$B$45:$D$143,3,FALSE))</f>
        <v>#N/A</v>
      </c>
      <c r="J1778" s="169" t="str">
        <f>IF('Reported Performance Table'!D1778="","",
  IF('Reported Performance Table'!E1778="Yes",
   IF('Reported Performance Table'!F1778="Premium","Premium_LUNA_CCT","LUNA_CCT"),
   IF('Reported Performance Table'!B1778="Outdoor Luminaires",
    IF(OR('Reported Performance Table'!D1778="Fuel Pump Canopy Luminaires",'Reported Performance Table'!D1778="Sports Lighting"),
     IF('Reported Performance Table'!F1778="Premium","Premium_Sports_and_Fuel_Pump_CCT", "Sports_and_Fuel_Pump_CCT"),
     IF('Reported Performance Table'!F1778="Premium","Premium_Outdoor_CCT","Outdoor_CCT")),
    IF('Reported Performance Table'!F1778="Premium","Premium_CCT","Reported_CCT"))))</f>
        <v/>
      </c>
      <c r="K1778" t="str">
        <f>IF('Reported Performance Table'!D1778="","",IF(J1778="LUNA_CCT",VLOOKUP('Reported Performance Table'!D1778,'Master List'!$B$45:$E$143,4,FALSE),"Reported_BUG"))</f>
        <v/>
      </c>
      <c r="L1778" t="str">
        <f>IF('Reported Performance Table'!D1778="","",IF(AND('Reported Performance Table'!$E1778="Yes",OR('Reported Performance Table'!$D1778='Master List'!$B$45,'Reported Performance Table'!$D1778='Master List'!$B$46,'Reported Performance Table'!$D1778='Master List'!$B$47,'Reported Performance Table'!$D1778='Master List'!$B$49,'Reported Performance Table'!$D1778='Master List'!$B$51,'Reported Performance Table'!$D1778='Master List'!$B$115,'Reported Performance Table'!$D1778='Master List'!$B$118,'Reported Performance Table'!$D1778='Master List'!$B$142)),"LUNA_Dimming","Dimming_Capability_and_Range"))</f>
        <v/>
      </c>
    </row>
    <row r="1779" spans="1:12" x14ac:dyDescent="0.3">
      <c r="A1779" s="49">
        <v>1786</v>
      </c>
      <c r="B1779" s="50"/>
      <c r="D1779" s="21" t="e">
        <f>VLOOKUP('Reported Performance Table'!C1779,'Master List'!$B$22:$C$41,2,FALSE)</f>
        <v>#N/A</v>
      </c>
      <c r="E1779" t="e">
        <f>VLOOKUP('Reported Performance Table'!D1779,'Master List'!$B$45:$C$143,2,FALSE)</f>
        <v>#N/A</v>
      </c>
      <c r="F1779" t="e">
        <f>VLOOKUP('Reported Performance Table'!C1779,'Master List'!$B$22:$D$42,3,FALSE)</f>
        <v>#N/A</v>
      </c>
      <c r="G1779" s="94" t="e">
        <f>VLOOKUP('Reported Performance Table'!B1779,'Master List'!$B$11:$D$19,3,FALSE)</f>
        <v>#N/A</v>
      </c>
      <c r="H1779" t="e">
        <f t="shared" si="27"/>
        <v>#N/A</v>
      </c>
      <c r="I1779" t="e">
        <f>IF(VLOOKUP('Reported Performance Table'!D1779,'Master List'!$B$45:$D$143,3,FALSE)="","No",VLOOKUP('Reported Performance Table'!D1779,'Master List'!$B$45:$D$143,3,FALSE))</f>
        <v>#N/A</v>
      </c>
      <c r="J1779" s="169" t="str">
        <f>IF('Reported Performance Table'!D1779="","",
  IF('Reported Performance Table'!E1779="Yes",
   IF('Reported Performance Table'!F1779="Premium","Premium_LUNA_CCT","LUNA_CCT"),
   IF('Reported Performance Table'!B1779="Outdoor Luminaires",
    IF(OR('Reported Performance Table'!D1779="Fuel Pump Canopy Luminaires",'Reported Performance Table'!D1779="Sports Lighting"),
     IF('Reported Performance Table'!F1779="Premium","Premium_Sports_and_Fuel_Pump_CCT", "Sports_and_Fuel_Pump_CCT"),
     IF('Reported Performance Table'!F1779="Premium","Premium_Outdoor_CCT","Outdoor_CCT")),
    IF('Reported Performance Table'!F1779="Premium","Premium_CCT","Reported_CCT"))))</f>
        <v/>
      </c>
      <c r="K1779" t="str">
        <f>IF('Reported Performance Table'!D1779="","",IF(J1779="LUNA_CCT",VLOOKUP('Reported Performance Table'!D1779,'Master List'!$B$45:$E$143,4,FALSE),"Reported_BUG"))</f>
        <v/>
      </c>
      <c r="L1779" t="str">
        <f>IF('Reported Performance Table'!D1779="","",IF(AND('Reported Performance Table'!$E1779="Yes",OR('Reported Performance Table'!$D1779='Master List'!$B$45,'Reported Performance Table'!$D1779='Master List'!$B$46,'Reported Performance Table'!$D1779='Master List'!$B$47,'Reported Performance Table'!$D1779='Master List'!$B$49,'Reported Performance Table'!$D1779='Master List'!$B$51,'Reported Performance Table'!$D1779='Master List'!$B$115,'Reported Performance Table'!$D1779='Master List'!$B$118,'Reported Performance Table'!$D1779='Master List'!$B$142)),"LUNA_Dimming","Dimming_Capability_and_Range"))</f>
        <v/>
      </c>
    </row>
    <row r="1780" spans="1:12" x14ac:dyDescent="0.3">
      <c r="A1780" s="49">
        <v>1787</v>
      </c>
      <c r="B1780" s="50"/>
      <c r="D1780" s="21" t="e">
        <f>VLOOKUP('Reported Performance Table'!C1780,'Master List'!$B$22:$C$41,2,FALSE)</f>
        <v>#N/A</v>
      </c>
      <c r="E1780" t="e">
        <f>VLOOKUP('Reported Performance Table'!D1780,'Master List'!$B$45:$C$143,2,FALSE)</f>
        <v>#N/A</v>
      </c>
      <c r="F1780" t="e">
        <f>VLOOKUP('Reported Performance Table'!C1780,'Master List'!$B$22:$D$42,3,FALSE)</f>
        <v>#N/A</v>
      </c>
      <c r="G1780" s="94" t="e">
        <f>VLOOKUP('Reported Performance Table'!B1780,'Master List'!$B$11:$D$19,3,FALSE)</f>
        <v>#N/A</v>
      </c>
      <c r="H1780" t="e">
        <f t="shared" si="27"/>
        <v>#N/A</v>
      </c>
      <c r="I1780" t="e">
        <f>IF(VLOOKUP('Reported Performance Table'!D1780,'Master List'!$B$45:$D$143,3,FALSE)="","No",VLOOKUP('Reported Performance Table'!D1780,'Master List'!$B$45:$D$143,3,FALSE))</f>
        <v>#N/A</v>
      </c>
      <c r="J1780" s="169" t="str">
        <f>IF('Reported Performance Table'!D1780="","",
  IF('Reported Performance Table'!E1780="Yes",
   IF('Reported Performance Table'!F1780="Premium","Premium_LUNA_CCT","LUNA_CCT"),
   IF('Reported Performance Table'!B1780="Outdoor Luminaires",
    IF(OR('Reported Performance Table'!D1780="Fuel Pump Canopy Luminaires",'Reported Performance Table'!D1780="Sports Lighting"),
     IF('Reported Performance Table'!F1780="Premium","Premium_Sports_and_Fuel_Pump_CCT", "Sports_and_Fuel_Pump_CCT"),
     IF('Reported Performance Table'!F1780="Premium","Premium_Outdoor_CCT","Outdoor_CCT")),
    IF('Reported Performance Table'!F1780="Premium","Premium_CCT","Reported_CCT"))))</f>
        <v/>
      </c>
      <c r="K1780" t="str">
        <f>IF('Reported Performance Table'!D1780="","",IF(J1780="LUNA_CCT",VLOOKUP('Reported Performance Table'!D1780,'Master List'!$B$45:$E$143,4,FALSE),"Reported_BUG"))</f>
        <v/>
      </c>
      <c r="L1780" t="str">
        <f>IF('Reported Performance Table'!D1780="","",IF(AND('Reported Performance Table'!$E1780="Yes",OR('Reported Performance Table'!$D1780='Master List'!$B$45,'Reported Performance Table'!$D1780='Master List'!$B$46,'Reported Performance Table'!$D1780='Master List'!$B$47,'Reported Performance Table'!$D1780='Master List'!$B$49,'Reported Performance Table'!$D1780='Master List'!$B$51,'Reported Performance Table'!$D1780='Master List'!$B$115,'Reported Performance Table'!$D1780='Master List'!$B$118,'Reported Performance Table'!$D1780='Master List'!$B$142)),"LUNA_Dimming","Dimming_Capability_and_Range"))</f>
        <v/>
      </c>
    </row>
    <row r="1781" spans="1:12" x14ac:dyDescent="0.3">
      <c r="A1781" s="49">
        <v>1788</v>
      </c>
      <c r="B1781" s="50"/>
      <c r="D1781" s="21" t="e">
        <f>VLOOKUP('Reported Performance Table'!C1781,'Master List'!$B$22:$C$41,2,FALSE)</f>
        <v>#N/A</v>
      </c>
      <c r="E1781" t="e">
        <f>VLOOKUP('Reported Performance Table'!D1781,'Master List'!$B$45:$C$143,2,FALSE)</f>
        <v>#N/A</v>
      </c>
      <c r="F1781" t="e">
        <f>VLOOKUP('Reported Performance Table'!C1781,'Master List'!$B$22:$D$42,3,FALSE)</f>
        <v>#N/A</v>
      </c>
      <c r="G1781" s="94" t="e">
        <f>VLOOKUP('Reported Performance Table'!B1781,'Master List'!$B$11:$D$19,3,FALSE)</f>
        <v>#N/A</v>
      </c>
      <c r="H1781" t="e">
        <f t="shared" si="27"/>
        <v>#N/A</v>
      </c>
      <c r="I1781" t="e">
        <f>IF(VLOOKUP('Reported Performance Table'!D1781,'Master List'!$B$45:$D$143,3,FALSE)="","No",VLOOKUP('Reported Performance Table'!D1781,'Master List'!$B$45:$D$143,3,FALSE))</f>
        <v>#N/A</v>
      </c>
      <c r="J1781" s="169" t="str">
        <f>IF('Reported Performance Table'!D1781="","",
  IF('Reported Performance Table'!E1781="Yes",
   IF('Reported Performance Table'!F1781="Premium","Premium_LUNA_CCT","LUNA_CCT"),
   IF('Reported Performance Table'!B1781="Outdoor Luminaires",
    IF(OR('Reported Performance Table'!D1781="Fuel Pump Canopy Luminaires",'Reported Performance Table'!D1781="Sports Lighting"),
     IF('Reported Performance Table'!F1781="Premium","Premium_Sports_and_Fuel_Pump_CCT", "Sports_and_Fuel_Pump_CCT"),
     IF('Reported Performance Table'!F1781="Premium","Premium_Outdoor_CCT","Outdoor_CCT")),
    IF('Reported Performance Table'!F1781="Premium","Premium_CCT","Reported_CCT"))))</f>
        <v/>
      </c>
      <c r="K1781" t="str">
        <f>IF('Reported Performance Table'!D1781="","",IF(J1781="LUNA_CCT",VLOOKUP('Reported Performance Table'!D1781,'Master List'!$B$45:$E$143,4,FALSE),"Reported_BUG"))</f>
        <v/>
      </c>
      <c r="L1781" t="str">
        <f>IF('Reported Performance Table'!D1781="","",IF(AND('Reported Performance Table'!$E1781="Yes",OR('Reported Performance Table'!$D1781='Master List'!$B$45,'Reported Performance Table'!$D1781='Master List'!$B$46,'Reported Performance Table'!$D1781='Master List'!$B$47,'Reported Performance Table'!$D1781='Master List'!$B$49,'Reported Performance Table'!$D1781='Master List'!$B$51,'Reported Performance Table'!$D1781='Master List'!$B$115,'Reported Performance Table'!$D1781='Master List'!$B$118,'Reported Performance Table'!$D1781='Master List'!$B$142)),"LUNA_Dimming","Dimming_Capability_and_Range"))</f>
        <v/>
      </c>
    </row>
    <row r="1782" spans="1:12" x14ac:dyDescent="0.3">
      <c r="A1782" s="49">
        <v>1789</v>
      </c>
      <c r="B1782" s="50"/>
      <c r="D1782" s="21" t="e">
        <f>VLOOKUP('Reported Performance Table'!C1782,'Master List'!$B$22:$C$41,2,FALSE)</f>
        <v>#N/A</v>
      </c>
      <c r="E1782" t="e">
        <f>VLOOKUP('Reported Performance Table'!D1782,'Master List'!$B$45:$C$143,2,FALSE)</f>
        <v>#N/A</v>
      </c>
      <c r="F1782" t="e">
        <f>VLOOKUP('Reported Performance Table'!C1782,'Master List'!$B$22:$D$42,3,FALSE)</f>
        <v>#N/A</v>
      </c>
      <c r="G1782" s="94" t="e">
        <f>VLOOKUP('Reported Performance Table'!B1782,'Master List'!$B$11:$D$19,3,FALSE)</f>
        <v>#N/A</v>
      </c>
      <c r="H1782" t="e">
        <f t="shared" si="27"/>
        <v>#N/A</v>
      </c>
      <c r="I1782" t="e">
        <f>IF(VLOOKUP('Reported Performance Table'!D1782,'Master List'!$B$45:$D$143,3,FALSE)="","No",VLOOKUP('Reported Performance Table'!D1782,'Master List'!$B$45:$D$143,3,FALSE))</f>
        <v>#N/A</v>
      </c>
      <c r="J1782" s="169" t="str">
        <f>IF('Reported Performance Table'!D1782="","",
  IF('Reported Performance Table'!E1782="Yes",
   IF('Reported Performance Table'!F1782="Premium","Premium_LUNA_CCT","LUNA_CCT"),
   IF('Reported Performance Table'!B1782="Outdoor Luminaires",
    IF(OR('Reported Performance Table'!D1782="Fuel Pump Canopy Luminaires",'Reported Performance Table'!D1782="Sports Lighting"),
     IF('Reported Performance Table'!F1782="Premium","Premium_Sports_and_Fuel_Pump_CCT", "Sports_and_Fuel_Pump_CCT"),
     IF('Reported Performance Table'!F1782="Premium","Premium_Outdoor_CCT","Outdoor_CCT")),
    IF('Reported Performance Table'!F1782="Premium","Premium_CCT","Reported_CCT"))))</f>
        <v/>
      </c>
      <c r="K1782" t="str">
        <f>IF('Reported Performance Table'!D1782="","",IF(J1782="LUNA_CCT",VLOOKUP('Reported Performance Table'!D1782,'Master List'!$B$45:$E$143,4,FALSE),"Reported_BUG"))</f>
        <v/>
      </c>
      <c r="L1782" t="str">
        <f>IF('Reported Performance Table'!D1782="","",IF(AND('Reported Performance Table'!$E1782="Yes",OR('Reported Performance Table'!$D1782='Master List'!$B$45,'Reported Performance Table'!$D1782='Master List'!$B$46,'Reported Performance Table'!$D1782='Master List'!$B$47,'Reported Performance Table'!$D1782='Master List'!$B$49,'Reported Performance Table'!$D1782='Master List'!$B$51,'Reported Performance Table'!$D1782='Master List'!$B$115,'Reported Performance Table'!$D1782='Master List'!$B$118,'Reported Performance Table'!$D1782='Master List'!$B$142)),"LUNA_Dimming","Dimming_Capability_and_Range"))</f>
        <v/>
      </c>
    </row>
    <row r="1783" spans="1:12" x14ac:dyDescent="0.3">
      <c r="A1783" s="49">
        <v>1790</v>
      </c>
      <c r="B1783" s="50"/>
      <c r="D1783" s="21" t="e">
        <f>VLOOKUP('Reported Performance Table'!C1783,'Master List'!$B$22:$C$41,2,FALSE)</f>
        <v>#N/A</v>
      </c>
      <c r="E1783" t="e">
        <f>VLOOKUP('Reported Performance Table'!D1783,'Master List'!$B$45:$C$143,2,FALSE)</f>
        <v>#N/A</v>
      </c>
      <c r="F1783" t="e">
        <f>VLOOKUP('Reported Performance Table'!C1783,'Master List'!$B$22:$D$42,3,FALSE)</f>
        <v>#N/A</v>
      </c>
      <c r="G1783" s="94" t="e">
        <f>VLOOKUP('Reported Performance Table'!B1783,'Master List'!$B$11:$D$19,3,FALSE)</f>
        <v>#N/A</v>
      </c>
      <c r="H1783" t="e">
        <f t="shared" si="27"/>
        <v>#N/A</v>
      </c>
      <c r="I1783" t="e">
        <f>IF(VLOOKUP('Reported Performance Table'!D1783,'Master List'!$B$45:$D$143,3,FALSE)="","No",VLOOKUP('Reported Performance Table'!D1783,'Master List'!$B$45:$D$143,3,FALSE))</f>
        <v>#N/A</v>
      </c>
      <c r="J1783" s="169" t="str">
        <f>IF('Reported Performance Table'!D1783="","",
  IF('Reported Performance Table'!E1783="Yes",
   IF('Reported Performance Table'!F1783="Premium","Premium_LUNA_CCT","LUNA_CCT"),
   IF('Reported Performance Table'!B1783="Outdoor Luminaires",
    IF(OR('Reported Performance Table'!D1783="Fuel Pump Canopy Luminaires",'Reported Performance Table'!D1783="Sports Lighting"),
     IF('Reported Performance Table'!F1783="Premium","Premium_Sports_and_Fuel_Pump_CCT", "Sports_and_Fuel_Pump_CCT"),
     IF('Reported Performance Table'!F1783="Premium","Premium_Outdoor_CCT","Outdoor_CCT")),
    IF('Reported Performance Table'!F1783="Premium","Premium_CCT","Reported_CCT"))))</f>
        <v/>
      </c>
      <c r="K1783" t="str">
        <f>IF('Reported Performance Table'!D1783="","",IF(J1783="LUNA_CCT",VLOOKUP('Reported Performance Table'!D1783,'Master List'!$B$45:$E$143,4,FALSE),"Reported_BUG"))</f>
        <v/>
      </c>
      <c r="L1783" t="str">
        <f>IF('Reported Performance Table'!D1783="","",IF(AND('Reported Performance Table'!$E1783="Yes",OR('Reported Performance Table'!$D1783='Master List'!$B$45,'Reported Performance Table'!$D1783='Master List'!$B$46,'Reported Performance Table'!$D1783='Master List'!$B$47,'Reported Performance Table'!$D1783='Master List'!$B$49,'Reported Performance Table'!$D1783='Master List'!$B$51,'Reported Performance Table'!$D1783='Master List'!$B$115,'Reported Performance Table'!$D1783='Master List'!$B$118,'Reported Performance Table'!$D1783='Master List'!$B$142)),"LUNA_Dimming","Dimming_Capability_and_Range"))</f>
        <v/>
      </c>
    </row>
    <row r="1784" spans="1:12" x14ac:dyDescent="0.3">
      <c r="A1784" s="49">
        <v>1791</v>
      </c>
      <c r="B1784" s="50"/>
      <c r="D1784" s="21" t="e">
        <f>VLOOKUP('Reported Performance Table'!C1784,'Master List'!$B$22:$C$41,2,FALSE)</f>
        <v>#N/A</v>
      </c>
      <c r="E1784" t="e">
        <f>VLOOKUP('Reported Performance Table'!D1784,'Master List'!$B$45:$C$143,2,FALSE)</f>
        <v>#N/A</v>
      </c>
      <c r="F1784" t="e">
        <f>VLOOKUP('Reported Performance Table'!C1784,'Master List'!$B$22:$D$42,3,FALSE)</f>
        <v>#N/A</v>
      </c>
      <c r="G1784" s="94" t="e">
        <f>VLOOKUP('Reported Performance Table'!B1784,'Master List'!$B$11:$D$19,3,FALSE)</f>
        <v>#N/A</v>
      </c>
      <c r="H1784" t="e">
        <f t="shared" si="27"/>
        <v>#N/A</v>
      </c>
      <c r="I1784" t="e">
        <f>IF(VLOOKUP('Reported Performance Table'!D1784,'Master List'!$B$45:$D$143,3,FALSE)="","No",VLOOKUP('Reported Performance Table'!D1784,'Master List'!$B$45:$D$143,3,FALSE))</f>
        <v>#N/A</v>
      </c>
      <c r="J1784" s="169" t="str">
        <f>IF('Reported Performance Table'!D1784="","",
  IF('Reported Performance Table'!E1784="Yes",
   IF('Reported Performance Table'!F1784="Premium","Premium_LUNA_CCT","LUNA_CCT"),
   IF('Reported Performance Table'!B1784="Outdoor Luminaires",
    IF(OR('Reported Performance Table'!D1784="Fuel Pump Canopy Luminaires",'Reported Performance Table'!D1784="Sports Lighting"),
     IF('Reported Performance Table'!F1784="Premium","Premium_Sports_and_Fuel_Pump_CCT", "Sports_and_Fuel_Pump_CCT"),
     IF('Reported Performance Table'!F1784="Premium","Premium_Outdoor_CCT","Outdoor_CCT")),
    IF('Reported Performance Table'!F1784="Premium","Premium_CCT","Reported_CCT"))))</f>
        <v/>
      </c>
      <c r="K1784" t="str">
        <f>IF('Reported Performance Table'!D1784="","",IF(J1784="LUNA_CCT",VLOOKUP('Reported Performance Table'!D1784,'Master List'!$B$45:$E$143,4,FALSE),"Reported_BUG"))</f>
        <v/>
      </c>
      <c r="L1784" t="str">
        <f>IF('Reported Performance Table'!D1784="","",IF(AND('Reported Performance Table'!$E1784="Yes",OR('Reported Performance Table'!$D1784='Master List'!$B$45,'Reported Performance Table'!$D1784='Master List'!$B$46,'Reported Performance Table'!$D1784='Master List'!$B$47,'Reported Performance Table'!$D1784='Master List'!$B$49,'Reported Performance Table'!$D1784='Master List'!$B$51,'Reported Performance Table'!$D1784='Master List'!$B$115,'Reported Performance Table'!$D1784='Master List'!$B$118,'Reported Performance Table'!$D1784='Master List'!$B$142)),"LUNA_Dimming","Dimming_Capability_and_Range"))</f>
        <v/>
      </c>
    </row>
    <row r="1785" spans="1:12" x14ac:dyDescent="0.3">
      <c r="A1785" s="49">
        <v>1792</v>
      </c>
      <c r="B1785" s="50"/>
      <c r="D1785" s="21" t="e">
        <f>VLOOKUP('Reported Performance Table'!C1785,'Master List'!$B$22:$C$41,2,FALSE)</f>
        <v>#N/A</v>
      </c>
      <c r="E1785" t="e">
        <f>VLOOKUP('Reported Performance Table'!D1785,'Master List'!$B$45:$C$143,2,FALSE)</f>
        <v>#N/A</v>
      </c>
      <c r="F1785" t="e">
        <f>VLOOKUP('Reported Performance Table'!C1785,'Master List'!$B$22:$D$42,3,FALSE)</f>
        <v>#N/A</v>
      </c>
      <c r="G1785" s="94" t="e">
        <f>VLOOKUP('Reported Performance Table'!B1785,'Master List'!$B$11:$D$19,3,FALSE)</f>
        <v>#N/A</v>
      </c>
      <c r="H1785" t="e">
        <f t="shared" si="27"/>
        <v>#N/A</v>
      </c>
      <c r="I1785" t="e">
        <f>IF(VLOOKUP('Reported Performance Table'!D1785,'Master List'!$B$45:$D$143,3,FALSE)="","No",VLOOKUP('Reported Performance Table'!D1785,'Master List'!$B$45:$D$143,3,FALSE))</f>
        <v>#N/A</v>
      </c>
      <c r="J1785" s="169" t="str">
        <f>IF('Reported Performance Table'!D1785="","",
  IF('Reported Performance Table'!E1785="Yes",
   IF('Reported Performance Table'!F1785="Premium","Premium_LUNA_CCT","LUNA_CCT"),
   IF('Reported Performance Table'!B1785="Outdoor Luminaires",
    IF(OR('Reported Performance Table'!D1785="Fuel Pump Canopy Luminaires",'Reported Performance Table'!D1785="Sports Lighting"),
     IF('Reported Performance Table'!F1785="Premium","Premium_Sports_and_Fuel_Pump_CCT", "Sports_and_Fuel_Pump_CCT"),
     IF('Reported Performance Table'!F1785="Premium","Premium_Outdoor_CCT","Outdoor_CCT")),
    IF('Reported Performance Table'!F1785="Premium","Premium_CCT","Reported_CCT"))))</f>
        <v/>
      </c>
      <c r="K1785" t="str">
        <f>IF('Reported Performance Table'!D1785="","",IF(J1785="LUNA_CCT",VLOOKUP('Reported Performance Table'!D1785,'Master List'!$B$45:$E$143,4,FALSE),"Reported_BUG"))</f>
        <v/>
      </c>
      <c r="L1785" t="str">
        <f>IF('Reported Performance Table'!D1785="","",IF(AND('Reported Performance Table'!$E1785="Yes",OR('Reported Performance Table'!$D1785='Master List'!$B$45,'Reported Performance Table'!$D1785='Master List'!$B$46,'Reported Performance Table'!$D1785='Master List'!$B$47,'Reported Performance Table'!$D1785='Master List'!$B$49,'Reported Performance Table'!$D1785='Master List'!$B$51,'Reported Performance Table'!$D1785='Master List'!$B$115,'Reported Performance Table'!$D1785='Master List'!$B$118,'Reported Performance Table'!$D1785='Master List'!$B$142)),"LUNA_Dimming","Dimming_Capability_and_Range"))</f>
        <v/>
      </c>
    </row>
    <row r="1786" spans="1:12" x14ac:dyDescent="0.3">
      <c r="A1786" s="49">
        <v>1793</v>
      </c>
      <c r="B1786" s="50"/>
      <c r="D1786" s="21" t="e">
        <f>VLOOKUP('Reported Performance Table'!C1786,'Master List'!$B$22:$C$41,2,FALSE)</f>
        <v>#N/A</v>
      </c>
      <c r="E1786" t="e">
        <f>VLOOKUP('Reported Performance Table'!D1786,'Master List'!$B$45:$C$143,2,FALSE)</f>
        <v>#N/A</v>
      </c>
      <c r="F1786" t="e">
        <f>VLOOKUP('Reported Performance Table'!C1786,'Master List'!$B$22:$D$42,3,FALSE)</f>
        <v>#N/A</v>
      </c>
      <c r="G1786" s="94" t="e">
        <f>VLOOKUP('Reported Performance Table'!B1786,'Master List'!$B$11:$D$19,3,FALSE)</f>
        <v>#N/A</v>
      </c>
      <c r="H1786" t="e">
        <f t="shared" si="27"/>
        <v>#N/A</v>
      </c>
      <c r="I1786" t="e">
        <f>IF(VLOOKUP('Reported Performance Table'!D1786,'Master List'!$B$45:$D$143,3,FALSE)="","No",VLOOKUP('Reported Performance Table'!D1786,'Master List'!$B$45:$D$143,3,FALSE))</f>
        <v>#N/A</v>
      </c>
      <c r="J1786" s="169" t="str">
        <f>IF('Reported Performance Table'!D1786="","",
  IF('Reported Performance Table'!E1786="Yes",
   IF('Reported Performance Table'!F1786="Premium","Premium_LUNA_CCT","LUNA_CCT"),
   IF('Reported Performance Table'!B1786="Outdoor Luminaires",
    IF(OR('Reported Performance Table'!D1786="Fuel Pump Canopy Luminaires",'Reported Performance Table'!D1786="Sports Lighting"),
     IF('Reported Performance Table'!F1786="Premium","Premium_Sports_and_Fuel_Pump_CCT", "Sports_and_Fuel_Pump_CCT"),
     IF('Reported Performance Table'!F1786="Premium","Premium_Outdoor_CCT","Outdoor_CCT")),
    IF('Reported Performance Table'!F1786="Premium","Premium_CCT","Reported_CCT"))))</f>
        <v/>
      </c>
      <c r="K1786" t="str">
        <f>IF('Reported Performance Table'!D1786="","",IF(J1786="LUNA_CCT",VLOOKUP('Reported Performance Table'!D1786,'Master List'!$B$45:$E$143,4,FALSE),"Reported_BUG"))</f>
        <v/>
      </c>
      <c r="L1786" t="str">
        <f>IF('Reported Performance Table'!D1786="","",IF(AND('Reported Performance Table'!$E1786="Yes",OR('Reported Performance Table'!$D1786='Master List'!$B$45,'Reported Performance Table'!$D1786='Master List'!$B$46,'Reported Performance Table'!$D1786='Master List'!$B$47,'Reported Performance Table'!$D1786='Master List'!$B$49,'Reported Performance Table'!$D1786='Master List'!$B$51,'Reported Performance Table'!$D1786='Master List'!$B$115,'Reported Performance Table'!$D1786='Master List'!$B$118,'Reported Performance Table'!$D1786='Master List'!$B$142)),"LUNA_Dimming","Dimming_Capability_and_Range"))</f>
        <v/>
      </c>
    </row>
    <row r="1787" spans="1:12" x14ac:dyDescent="0.3">
      <c r="A1787" s="49">
        <v>1794</v>
      </c>
      <c r="B1787" s="50"/>
      <c r="D1787" s="21" t="e">
        <f>VLOOKUP('Reported Performance Table'!C1787,'Master List'!$B$22:$C$41,2,FALSE)</f>
        <v>#N/A</v>
      </c>
      <c r="E1787" t="e">
        <f>VLOOKUP('Reported Performance Table'!D1787,'Master List'!$B$45:$C$143,2,FALSE)</f>
        <v>#N/A</v>
      </c>
      <c r="F1787" t="e">
        <f>VLOOKUP('Reported Performance Table'!C1787,'Master List'!$B$22:$D$42,3,FALSE)</f>
        <v>#N/A</v>
      </c>
      <c r="G1787" s="94" t="e">
        <f>VLOOKUP('Reported Performance Table'!B1787,'Master List'!$B$11:$D$19,3,FALSE)</f>
        <v>#N/A</v>
      </c>
      <c r="H1787" t="e">
        <f t="shared" si="27"/>
        <v>#N/A</v>
      </c>
      <c r="I1787" t="e">
        <f>IF(VLOOKUP('Reported Performance Table'!D1787,'Master List'!$B$45:$D$143,3,FALSE)="","No",VLOOKUP('Reported Performance Table'!D1787,'Master List'!$B$45:$D$143,3,FALSE))</f>
        <v>#N/A</v>
      </c>
      <c r="J1787" s="169" t="str">
        <f>IF('Reported Performance Table'!D1787="","",
  IF('Reported Performance Table'!E1787="Yes",
   IF('Reported Performance Table'!F1787="Premium","Premium_LUNA_CCT","LUNA_CCT"),
   IF('Reported Performance Table'!B1787="Outdoor Luminaires",
    IF(OR('Reported Performance Table'!D1787="Fuel Pump Canopy Luminaires",'Reported Performance Table'!D1787="Sports Lighting"),
     IF('Reported Performance Table'!F1787="Premium","Premium_Sports_and_Fuel_Pump_CCT", "Sports_and_Fuel_Pump_CCT"),
     IF('Reported Performance Table'!F1787="Premium","Premium_Outdoor_CCT","Outdoor_CCT")),
    IF('Reported Performance Table'!F1787="Premium","Premium_CCT","Reported_CCT"))))</f>
        <v/>
      </c>
      <c r="K1787" t="str">
        <f>IF('Reported Performance Table'!D1787="","",IF(J1787="LUNA_CCT",VLOOKUP('Reported Performance Table'!D1787,'Master List'!$B$45:$E$143,4,FALSE),"Reported_BUG"))</f>
        <v/>
      </c>
      <c r="L1787" t="str">
        <f>IF('Reported Performance Table'!D1787="","",IF(AND('Reported Performance Table'!$E1787="Yes",OR('Reported Performance Table'!$D1787='Master List'!$B$45,'Reported Performance Table'!$D1787='Master List'!$B$46,'Reported Performance Table'!$D1787='Master List'!$B$47,'Reported Performance Table'!$D1787='Master List'!$B$49,'Reported Performance Table'!$D1787='Master List'!$B$51,'Reported Performance Table'!$D1787='Master List'!$B$115,'Reported Performance Table'!$D1787='Master List'!$B$118,'Reported Performance Table'!$D1787='Master List'!$B$142)),"LUNA_Dimming","Dimming_Capability_and_Range"))</f>
        <v/>
      </c>
    </row>
    <row r="1788" spans="1:12" x14ac:dyDescent="0.3">
      <c r="A1788" s="49">
        <v>1795</v>
      </c>
      <c r="B1788" s="50"/>
      <c r="D1788" s="21" t="e">
        <f>VLOOKUP('Reported Performance Table'!C1788,'Master List'!$B$22:$C$41,2,FALSE)</f>
        <v>#N/A</v>
      </c>
      <c r="E1788" t="e">
        <f>VLOOKUP('Reported Performance Table'!D1788,'Master List'!$B$45:$C$143,2,FALSE)</f>
        <v>#N/A</v>
      </c>
      <c r="F1788" t="e">
        <f>VLOOKUP('Reported Performance Table'!C1788,'Master List'!$B$22:$D$42,3,FALSE)</f>
        <v>#N/A</v>
      </c>
      <c r="G1788" s="94" t="e">
        <f>VLOOKUP('Reported Performance Table'!B1788,'Master List'!$B$11:$D$19,3,FALSE)</f>
        <v>#N/A</v>
      </c>
      <c r="H1788" t="e">
        <f t="shared" si="27"/>
        <v>#N/A</v>
      </c>
      <c r="I1788" t="e">
        <f>IF(VLOOKUP('Reported Performance Table'!D1788,'Master List'!$B$45:$D$143,3,FALSE)="","No",VLOOKUP('Reported Performance Table'!D1788,'Master List'!$B$45:$D$143,3,FALSE))</f>
        <v>#N/A</v>
      </c>
      <c r="J1788" s="169" t="str">
        <f>IF('Reported Performance Table'!D1788="","",
  IF('Reported Performance Table'!E1788="Yes",
   IF('Reported Performance Table'!F1788="Premium","Premium_LUNA_CCT","LUNA_CCT"),
   IF('Reported Performance Table'!B1788="Outdoor Luminaires",
    IF(OR('Reported Performance Table'!D1788="Fuel Pump Canopy Luminaires",'Reported Performance Table'!D1788="Sports Lighting"),
     IF('Reported Performance Table'!F1788="Premium","Premium_Sports_and_Fuel_Pump_CCT", "Sports_and_Fuel_Pump_CCT"),
     IF('Reported Performance Table'!F1788="Premium","Premium_Outdoor_CCT","Outdoor_CCT")),
    IF('Reported Performance Table'!F1788="Premium","Premium_CCT","Reported_CCT"))))</f>
        <v/>
      </c>
      <c r="K1788" t="str">
        <f>IF('Reported Performance Table'!D1788="","",IF(J1788="LUNA_CCT",VLOOKUP('Reported Performance Table'!D1788,'Master List'!$B$45:$E$143,4,FALSE),"Reported_BUG"))</f>
        <v/>
      </c>
      <c r="L1788" t="str">
        <f>IF('Reported Performance Table'!D1788="","",IF(AND('Reported Performance Table'!$E1788="Yes",OR('Reported Performance Table'!$D1788='Master List'!$B$45,'Reported Performance Table'!$D1788='Master List'!$B$46,'Reported Performance Table'!$D1788='Master List'!$B$47,'Reported Performance Table'!$D1788='Master List'!$B$49,'Reported Performance Table'!$D1788='Master List'!$B$51,'Reported Performance Table'!$D1788='Master List'!$B$115,'Reported Performance Table'!$D1788='Master List'!$B$118,'Reported Performance Table'!$D1788='Master List'!$B$142)),"LUNA_Dimming","Dimming_Capability_and_Range"))</f>
        <v/>
      </c>
    </row>
    <row r="1789" spans="1:12" x14ac:dyDescent="0.3">
      <c r="A1789" s="49">
        <v>1796</v>
      </c>
      <c r="B1789" s="50"/>
      <c r="D1789" s="21" t="e">
        <f>VLOOKUP('Reported Performance Table'!C1789,'Master List'!$B$22:$C$41,2,FALSE)</f>
        <v>#N/A</v>
      </c>
      <c r="E1789" t="e">
        <f>VLOOKUP('Reported Performance Table'!D1789,'Master List'!$B$45:$C$143,2,FALSE)</f>
        <v>#N/A</v>
      </c>
      <c r="F1789" t="e">
        <f>VLOOKUP('Reported Performance Table'!C1789,'Master List'!$B$22:$D$42,3,FALSE)</f>
        <v>#N/A</v>
      </c>
      <c r="G1789" s="94" t="e">
        <f>VLOOKUP('Reported Performance Table'!B1789,'Master List'!$B$11:$D$19,3,FALSE)</f>
        <v>#N/A</v>
      </c>
      <c r="H1789" t="e">
        <f t="shared" si="27"/>
        <v>#N/A</v>
      </c>
      <c r="I1789" t="e">
        <f>IF(VLOOKUP('Reported Performance Table'!D1789,'Master List'!$B$45:$D$143,3,FALSE)="","No",VLOOKUP('Reported Performance Table'!D1789,'Master List'!$B$45:$D$143,3,FALSE))</f>
        <v>#N/A</v>
      </c>
      <c r="J1789" s="169" t="str">
        <f>IF('Reported Performance Table'!D1789="","",
  IF('Reported Performance Table'!E1789="Yes",
   IF('Reported Performance Table'!F1789="Premium","Premium_LUNA_CCT","LUNA_CCT"),
   IF('Reported Performance Table'!B1789="Outdoor Luminaires",
    IF(OR('Reported Performance Table'!D1789="Fuel Pump Canopy Luminaires",'Reported Performance Table'!D1789="Sports Lighting"),
     IF('Reported Performance Table'!F1789="Premium","Premium_Sports_and_Fuel_Pump_CCT", "Sports_and_Fuel_Pump_CCT"),
     IF('Reported Performance Table'!F1789="Premium","Premium_Outdoor_CCT","Outdoor_CCT")),
    IF('Reported Performance Table'!F1789="Premium","Premium_CCT","Reported_CCT"))))</f>
        <v/>
      </c>
      <c r="K1789" t="str">
        <f>IF('Reported Performance Table'!D1789="","",IF(J1789="LUNA_CCT",VLOOKUP('Reported Performance Table'!D1789,'Master List'!$B$45:$E$143,4,FALSE),"Reported_BUG"))</f>
        <v/>
      </c>
      <c r="L1789" t="str">
        <f>IF('Reported Performance Table'!D1789="","",IF(AND('Reported Performance Table'!$E1789="Yes",OR('Reported Performance Table'!$D1789='Master List'!$B$45,'Reported Performance Table'!$D1789='Master List'!$B$46,'Reported Performance Table'!$D1789='Master List'!$B$47,'Reported Performance Table'!$D1789='Master List'!$B$49,'Reported Performance Table'!$D1789='Master List'!$B$51,'Reported Performance Table'!$D1789='Master List'!$B$115,'Reported Performance Table'!$D1789='Master List'!$B$118,'Reported Performance Table'!$D1789='Master List'!$B$142)),"LUNA_Dimming","Dimming_Capability_and_Range"))</f>
        <v/>
      </c>
    </row>
    <row r="1790" spans="1:12" x14ac:dyDescent="0.3">
      <c r="A1790" s="49">
        <v>1797</v>
      </c>
      <c r="B1790" s="50"/>
      <c r="D1790" s="21" t="e">
        <f>VLOOKUP('Reported Performance Table'!C1790,'Master List'!$B$22:$C$41,2,FALSE)</f>
        <v>#N/A</v>
      </c>
      <c r="E1790" t="e">
        <f>VLOOKUP('Reported Performance Table'!D1790,'Master List'!$B$45:$C$143,2,FALSE)</f>
        <v>#N/A</v>
      </c>
      <c r="F1790" t="e">
        <f>VLOOKUP('Reported Performance Table'!C1790,'Master List'!$B$22:$D$42,3,FALSE)</f>
        <v>#N/A</v>
      </c>
      <c r="G1790" s="94" t="e">
        <f>VLOOKUP('Reported Performance Table'!B1790,'Master List'!$B$11:$D$19,3,FALSE)</f>
        <v>#N/A</v>
      </c>
      <c r="H1790" t="e">
        <f t="shared" si="27"/>
        <v>#N/A</v>
      </c>
      <c r="I1790" t="e">
        <f>IF(VLOOKUP('Reported Performance Table'!D1790,'Master List'!$B$45:$D$143,3,FALSE)="","No",VLOOKUP('Reported Performance Table'!D1790,'Master List'!$B$45:$D$143,3,FALSE))</f>
        <v>#N/A</v>
      </c>
      <c r="J1790" s="169" t="str">
        <f>IF('Reported Performance Table'!D1790="","",
  IF('Reported Performance Table'!E1790="Yes",
   IF('Reported Performance Table'!F1790="Premium","Premium_LUNA_CCT","LUNA_CCT"),
   IF('Reported Performance Table'!B1790="Outdoor Luminaires",
    IF(OR('Reported Performance Table'!D1790="Fuel Pump Canopy Luminaires",'Reported Performance Table'!D1790="Sports Lighting"),
     IF('Reported Performance Table'!F1790="Premium","Premium_Sports_and_Fuel_Pump_CCT", "Sports_and_Fuel_Pump_CCT"),
     IF('Reported Performance Table'!F1790="Premium","Premium_Outdoor_CCT","Outdoor_CCT")),
    IF('Reported Performance Table'!F1790="Premium","Premium_CCT","Reported_CCT"))))</f>
        <v/>
      </c>
      <c r="K1790" t="str">
        <f>IF('Reported Performance Table'!D1790="","",IF(J1790="LUNA_CCT",VLOOKUP('Reported Performance Table'!D1790,'Master List'!$B$45:$E$143,4,FALSE),"Reported_BUG"))</f>
        <v/>
      </c>
      <c r="L1790" t="str">
        <f>IF('Reported Performance Table'!D1790="","",IF(AND('Reported Performance Table'!$E1790="Yes",OR('Reported Performance Table'!$D1790='Master List'!$B$45,'Reported Performance Table'!$D1790='Master List'!$B$46,'Reported Performance Table'!$D1790='Master List'!$B$47,'Reported Performance Table'!$D1790='Master List'!$B$49,'Reported Performance Table'!$D1790='Master List'!$B$51,'Reported Performance Table'!$D1790='Master List'!$B$115,'Reported Performance Table'!$D1790='Master List'!$B$118,'Reported Performance Table'!$D1790='Master List'!$B$142)),"LUNA_Dimming","Dimming_Capability_and_Range"))</f>
        <v/>
      </c>
    </row>
    <row r="1791" spans="1:12" x14ac:dyDescent="0.3">
      <c r="A1791" s="49">
        <v>1798</v>
      </c>
      <c r="B1791" s="50"/>
      <c r="D1791" s="21" t="e">
        <f>VLOOKUP('Reported Performance Table'!C1791,'Master List'!$B$22:$C$41,2,FALSE)</f>
        <v>#N/A</v>
      </c>
      <c r="E1791" t="e">
        <f>VLOOKUP('Reported Performance Table'!D1791,'Master List'!$B$45:$C$143,2,FALSE)</f>
        <v>#N/A</v>
      </c>
      <c r="F1791" t="e">
        <f>VLOOKUP('Reported Performance Table'!C1791,'Master List'!$B$22:$D$42,3,FALSE)</f>
        <v>#N/A</v>
      </c>
      <c r="G1791" s="94" t="e">
        <f>VLOOKUP('Reported Performance Table'!B1791,'Master List'!$B$11:$D$19,3,FALSE)</f>
        <v>#N/A</v>
      </c>
      <c r="H1791" t="e">
        <f t="shared" si="27"/>
        <v>#N/A</v>
      </c>
      <c r="I1791" t="e">
        <f>IF(VLOOKUP('Reported Performance Table'!D1791,'Master List'!$B$45:$D$143,3,FALSE)="","No",VLOOKUP('Reported Performance Table'!D1791,'Master List'!$B$45:$D$143,3,FALSE))</f>
        <v>#N/A</v>
      </c>
      <c r="J1791" s="169" t="str">
        <f>IF('Reported Performance Table'!D1791="","",
  IF('Reported Performance Table'!E1791="Yes",
   IF('Reported Performance Table'!F1791="Premium","Premium_LUNA_CCT","LUNA_CCT"),
   IF('Reported Performance Table'!B1791="Outdoor Luminaires",
    IF(OR('Reported Performance Table'!D1791="Fuel Pump Canopy Luminaires",'Reported Performance Table'!D1791="Sports Lighting"),
     IF('Reported Performance Table'!F1791="Premium","Premium_Sports_and_Fuel_Pump_CCT", "Sports_and_Fuel_Pump_CCT"),
     IF('Reported Performance Table'!F1791="Premium","Premium_Outdoor_CCT","Outdoor_CCT")),
    IF('Reported Performance Table'!F1791="Premium","Premium_CCT","Reported_CCT"))))</f>
        <v/>
      </c>
      <c r="K1791" t="str">
        <f>IF('Reported Performance Table'!D1791="","",IF(J1791="LUNA_CCT",VLOOKUP('Reported Performance Table'!D1791,'Master List'!$B$45:$E$143,4,FALSE),"Reported_BUG"))</f>
        <v/>
      </c>
      <c r="L1791" t="str">
        <f>IF('Reported Performance Table'!D1791="","",IF(AND('Reported Performance Table'!$E1791="Yes",OR('Reported Performance Table'!$D1791='Master List'!$B$45,'Reported Performance Table'!$D1791='Master List'!$B$46,'Reported Performance Table'!$D1791='Master List'!$B$47,'Reported Performance Table'!$D1791='Master List'!$B$49,'Reported Performance Table'!$D1791='Master List'!$B$51,'Reported Performance Table'!$D1791='Master List'!$B$115,'Reported Performance Table'!$D1791='Master List'!$B$118,'Reported Performance Table'!$D1791='Master List'!$B$142)),"LUNA_Dimming","Dimming_Capability_and_Range"))</f>
        <v/>
      </c>
    </row>
    <row r="1792" spans="1:12" x14ac:dyDescent="0.3">
      <c r="A1792" s="49">
        <v>1799</v>
      </c>
      <c r="B1792" s="50"/>
      <c r="D1792" s="21" t="e">
        <f>VLOOKUP('Reported Performance Table'!C1792,'Master List'!$B$22:$C$41,2,FALSE)</f>
        <v>#N/A</v>
      </c>
      <c r="E1792" t="e">
        <f>VLOOKUP('Reported Performance Table'!D1792,'Master List'!$B$45:$C$143,2,FALSE)</f>
        <v>#N/A</v>
      </c>
      <c r="F1792" t="e">
        <f>VLOOKUP('Reported Performance Table'!C1792,'Master List'!$B$22:$D$42,3,FALSE)</f>
        <v>#N/A</v>
      </c>
      <c r="G1792" s="94" t="e">
        <f>VLOOKUP('Reported Performance Table'!B1792,'Master List'!$B$11:$D$19,3,FALSE)</f>
        <v>#N/A</v>
      </c>
      <c r="H1792" t="e">
        <f t="shared" si="27"/>
        <v>#N/A</v>
      </c>
      <c r="I1792" t="e">
        <f>IF(VLOOKUP('Reported Performance Table'!D1792,'Master List'!$B$45:$D$143,3,FALSE)="","No",VLOOKUP('Reported Performance Table'!D1792,'Master List'!$B$45:$D$143,3,FALSE))</f>
        <v>#N/A</v>
      </c>
      <c r="J1792" s="169" t="str">
        <f>IF('Reported Performance Table'!D1792="","",
  IF('Reported Performance Table'!E1792="Yes",
   IF('Reported Performance Table'!F1792="Premium","Premium_LUNA_CCT","LUNA_CCT"),
   IF('Reported Performance Table'!B1792="Outdoor Luminaires",
    IF(OR('Reported Performance Table'!D1792="Fuel Pump Canopy Luminaires",'Reported Performance Table'!D1792="Sports Lighting"),
     IF('Reported Performance Table'!F1792="Premium","Premium_Sports_and_Fuel_Pump_CCT", "Sports_and_Fuel_Pump_CCT"),
     IF('Reported Performance Table'!F1792="Premium","Premium_Outdoor_CCT","Outdoor_CCT")),
    IF('Reported Performance Table'!F1792="Premium","Premium_CCT","Reported_CCT"))))</f>
        <v/>
      </c>
      <c r="K1792" t="str">
        <f>IF('Reported Performance Table'!D1792="","",IF(J1792="LUNA_CCT",VLOOKUP('Reported Performance Table'!D1792,'Master List'!$B$45:$E$143,4,FALSE),"Reported_BUG"))</f>
        <v/>
      </c>
      <c r="L1792" t="str">
        <f>IF('Reported Performance Table'!D1792="","",IF(AND('Reported Performance Table'!$E1792="Yes",OR('Reported Performance Table'!$D1792='Master List'!$B$45,'Reported Performance Table'!$D1792='Master List'!$B$46,'Reported Performance Table'!$D1792='Master List'!$B$47,'Reported Performance Table'!$D1792='Master List'!$B$49,'Reported Performance Table'!$D1792='Master List'!$B$51,'Reported Performance Table'!$D1792='Master List'!$B$115,'Reported Performance Table'!$D1792='Master List'!$B$118,'Reported Performance Table'!$D1792='Master List'!$B$142)),"LUNA_Dimming","Dimming_Capability_and_Range"))</f>
        <v/>
      </c>
    </row>
    <row r="1793" spans="1:12" x14ac:dyDescent="0.3">
      <c r="A1793" s="49">
        <v>1800</v>
      </c>
      <c r="B1793" s="50"/>
      <c r="D1793" s="21" t="e">
        <f>VLOOKUP('Reported Performance Table'!C1793,'Master List'!$B$22:$C$41,2,FALSE)</f>
        <v>#N/A</v>
      </c>
      <c r="E1793" t="e">
        <f>VLOOKUP('Reported Performance Table'!D1793,'Master List'!$B$45:$C$143,2,FALSE)</f>
        <v>#N/A</v>
      </c>
      <c r="F1793" t="e">
        <f>VLOOKUP('Reported Performance Table'!C1793,'Master List'!$B$22:$D$42,3,FALSE)</f>
        <v>#N/A</v>
      </c>
      <c r="G1793" s="94" t="e">
        <f>VLOOKUP('Reported Performance Table'!B1793,'Master List'!$B$11:$D$19,3,FALSE)</f>
        <v>#N/A</v>
      </c>
      <c r="H1793" t="e">
        <f t="shared" si="27"/>
        <v>#N/A</v>
      </c>
      <c r="I1793" t="e">
        <f>IF(VLOOKUP('Reported Performance Table'!D1793,'Master List'!$B$45:$D$143,3,FALSE)="","No",VLOOKUP('Reported Performance Table'!D1793,'Master List'!$B$45:$D$143,3,FALSE))</f>
        <v>#N/A</v>
      </c>
      <c r="J1793" s="169" t="str">
        <f>IF('Reported Performance Table'!D1793="","",
  IF('Reported Performance Table'!E1793="Yes",
   IF('Reported Performance Table'!F1793="Premium","Premium_LUNA_CCT","LUNA_CCT"),
   IF('Reported Performance Table'!B1793="Outdoor Luminaires",
    IF(OR('Reported Performance Table'!D1793="Fuel Pump Canopy Luminaires",'Reported Performance Table'!D1793="Sports Lighting"),
     IF('Reported Performance Table'!F1793="Premium","Premium_Sports_and_Fuel_Pump_CCT", "Sports_and_Fuel_Pump_CCT"),
     IF('Reported Performance Table'!F1793="Premium","Premium_Outdoor_CCT","Outdoor_CCT")),
    IF('Reported Performance Table'!F1793="Premium","Premium_CCT","Reported_CCT"))))</f>
        <v/>
      </c>
      <c r="K1793" t="str">
        <f>IF('Reported Performance Table'!D1793="","",IF(J1793="LUNA_CCT",VLOOKUP('Reported Performance Table'!D1793,'Master List'!$B$45:$E$143,4,FALSE),"Reported_BUG"))</f>
        <v/>
      </c>
      <c r="L1793" t="str">
        <f>IF('Reported Performance Table'!D1793="","",IF(AND('Reported Performance Table'!$E1793="Yes",OR('Reported Performance Table'!$D1793='Master List'!$B$45,'Reported Performance Table'!$D1793='Master List'!$B$46,'Reported Performance Table'!$D1793='Master List'!$B$47,'Reported Performance Table'!$D1793='Master List'!$B$49,'Reported Performance Table'!$D1793='Master List'!$B$51,'Reported Performance Table'!$D1793='Master List'!$B$115,'Reported Performance Table'!$D1793='Master List'!$B$118,'Reported Performance Table'!$D1793='Master List'!$B$142)),"LUNA_Dimming","Dimming_Capability_and_Range"))</f>
        <v/>
      </c>
    </row>
    <row r="1794" spans="1:12" x14ac:dyDescent="0.3">
      <c r="A1794" s="49">
        <v>1801</v>
      </c>
      <c r="B1794" s="50"/>
      <c r="D1794" s="21" t="e">
        <f>VLOOKUP('Reported Performance Table'!C1794,'Master List'!$B$22:$C$41,2,FALSE)</f>
        <v>#N/A</v>
      </c>
      <c r="E1794" t="e">
        <f>VLOOKUP('Reported Performance Table'!D1794,'Master List'!$B$45:$C$143,2,FALSE)</f>
        <v>#N/A</v>
      </c>
      <c r="F1794" t="e">
        <f>VLOOKUP('Reported Performance Table'!C1794,'Master List'!$B$22:$D$42,3,FALSE)</f>
        <v>#N/A</v>
      </c>
      <c r="G1794" s="94" t="e">
        <f>VLOOKUP('Reported Performance Table'!B1794,'Master List'!$B$11:$D$19,3,FALSE)</f>
        <v>#N/A</v>
      </c>
      <c r="H1794" t="e">
        <f t="shared" si="27"/>
        <v>#N/A</v>
      </c>
      <c r="I1794" t="e">
        <f>IF(VLOOKUP('Reported Performance Table'!D1794,'Master List'!$B$45:$D$143,3,FALSE)="","No",VLOOKUP('Reported Performance Table'!D1794,'Master List'!$B$45:$D$143,3,FALSE))</f>
        <v>#N/A</v>
      </c>
      <c r="J1794" s="169" t="str">
        <f>IF('Reported Performance Table'!D1794="","",
  IF('Reported Performance Table'!E1794="Yes",
   IF('Reported Performance Table'!F1794="Premium","Premium_LUNA_CCT","LUNA_CCT"),
   IF('Reported Performance Table'!B1794="Outdoor Luminaires",
    IF(OR('Reported Performance Table'!D1794="Fuel Pump Canopy Luminaires",'Reported Performance Table'!D1794="Sports Lighting"),
     IF('Reported Performance Table'!F1794="Premium","Premium_Sports_and_Fuel_Pump_CCT", "Sports_and_Fuel_Pump_CCT"),
     IF('Reported Performance Table'!F1794="Premium","Premium_Outdoor_CCT","Outdoor_CCT")),
    IF('Reported Performance Table'!F1794="Premium","Premium_CCT","Reported_CCT"))))</f>
        <v/>
      </c>
      <c r="K1794" t="str">
        <f>IF('Reported Performance Table'!D1794="","",IF(J1794="LUNA_CCT",VLOOKUP('Reported Performance Table'!D1794,'Master List'!$B$45:$E$143,4,FALSE),"Reported_BUG"))</f>
        <v/>
      </c>
      <c r="L1794" t="str">
        <f>IF('Reported Performance Table'!D1794="","",IF(AND('Reported Performance Table'!$E1794="Yes",OR('Reported Performance Table'!$D1794='Master List'!$B$45,'Reported Performance Table'!$D1794='Master List'!$B$46,'Reported Performance Table'!$D1794='Master List'!$B$47,'Reported Performance Table'!$D1794='Master List'!$B$49,'Reported Performance Table'!$D1794='Master List'!$B$51,'Reported Performance Table'!$D1794='Master List'!$B$115,'Reported Performance Table'!$D1794='Master List'!$B$118,'Reported Performance Table'!$D1794='Master List'!$B$142)),"LUNA_Dimming","Dimming_Capability_and_Range"))</f>
        <v/>
      </c>
    </row>
    <row r="1795" spans="1:12" x14ac:dyDescent="0.3">
      <c r="A1795" s="49">
        <v>1802</v>
      </c>
      <c r="B1795" s="50"/>
      <c r="D1795" s="21" t="e">
        <f>VLOOKUP('Reported Performance Table'!C1795,'Master List'!$B$22:$C$41,2,FALSE)</f>
        <v>#N/A</v>
      </c>
      <c r="E1795" t="e">
        <f>VLOOKUP('Reported Performance Table'!D1795,'Master List'!$B$45:$C$143,2,FALSE)</f>
        <v>#N/A</v>
      </c>
      <c r="F1795" t="e">
        <f>VLOOKUP('Reported Performance Table'!C1795,'Master List'!$B$22:$D$42,3,FALSE)</f>
        <v>#N/A</v>
      </c>
      <c r="G1795" s="94" t="e">
        <f>VLOOKUP('Reported Performance Table'!B1795,'Master List'!$B$11:$D$19,3,FALSE)</f>
        <v>#N/A</v>
      </c>
      <c r="H1795" t="e">
        <f t="shared" si="27"/>
        <v>#N/A</v>
      </c>
      <c r="I1795" t="e">
        <f>IF(VLOOKUP('Reported Performance Table'!D1795,'Master List'!$B$45:$D$143,3,FALSE)="","No",VLOOKUP('Reported Performance Table'!D1795,'Master List'!$B$45:$D$143,3,FALSE))</f>
        <v>#N/A</v>
      </c>
      <c r="J1795" s="169" t="str">
        <f>IF('Reported Performance Table'!D1795="","",
  IF('Reported Performance Table'!E1795="Yes",
   IF('Reported Performance Table'!F1795="Premium","Premium_LUNA_CCT","LUNA_CCT"),
   IF('Reported Performance Table'!B1795="Outdoor Luminaires",
    IF(OR('Reported Performance Table'!D1795="Fuel Pump Canopy Luminaires",'Reported Performance Table'!D1795="Sports Lighting"),
     IF('Reported Performance Table'!F1795="Premium","Premium_Sports_and_Fuel_Pump_CCT", "Sports_and_Fuel_Pump_CCT"),
     IF('Reported Performance Table'!F1795="Premium","Premium_Outdoor_CCT","Outdoor_CCT")),
    IF('Reported Performance Table'!F1795="Premium","Premium_CCT","Reported_CCT"))))</f>
        <v/>
      </c>
      <c r="K1795" t="str">
        <f>IF('Reported Performance Table'!D1795="","",IF(J1795="LUNA_CCT",VLOOKUP('Reported Performance Table'!D1795,'Master List'!$B$45:$E$143,4,FALSE),"Reported_BUG"))</f>
        <v/>
      </c>
      <c r="L1795" t="str">
        <f>IF('Reported Performance Table'!D1795="","",IF(AND('Reported Performance Table'!$E1795="Yes",OR('Reported Performance Table'!$D1795='Master List'!$B$45,'Reported Performance Table'!$D1795='Master List'!$B$46,'Reported Performance Table'!$D1795='Master List'!$B$47,'Reported Performance Table'!$D1795='Master List'!$B$49,'Reported Performance Table'!$D1795='Master List'!$B$51,'Reported Performance Table'!$D1795='Master List'!$B$115,'Reported Performance Table'!$D1795='Master List'!$B$118,'Reported Performance Table'!$D1795='Master List'!$B$142)),"LUNA_Dimming","Dimming_Capability_and_Range"))</f>
        <v/>
      </c>
    </row>
    <row r="1796" spans="1:12" x14ac:dyDescent="0.3">
      <c r="A1796" s="49">
        <v>1803</v>
      </c>
      <c r="B1796" s="50"/>
      <c r="D1796" s="21" t="e">
        <f>VLOOKUP('Reported Performance Table'!C1796,'Master List'!$B$22:$C$41,2,FALSE)</f>
        <v>#N/A</v>
      </c>
      <c r="E1796" t="e">
        <f>VLOOKUP('Reported Performance Table'!D1796,'Master List'!$B$45:$C$143,2,FALSE)</f>
        <v>#N/A</v>
      </c>
      <c r="F1796" t="e">
        <f>VLOOKUP('Reported Performance Table'!C1796,'Master List'!$B$22:$D$42,3,FALSE)</f>
        <v>#N/A</v>
      </c>
      <c r="G1796" s="94" t="e">
        <f>VLOOKUP('Reported Performance Table'!B1796,'Master List'!$B$11:$D$19,3,FALSE)</f>
        <v>#N/A</v>
      </c>
      <c r="H1796" t="e">
        <f t="shared" si="27"/>
        <v>#N/A</v>
      </c>
      <c r="I1796" t="e">
        <f>IF(VLOOKUP('Reported Performance Table'!D1796,'Master List'!$B$45:$D$143,3,FALSE)="","No",VLOOKUP('Reported Performance Table'!D1796,'Master List'!$B$45:$D$143,3,FALSE))</f>
        <v>#N/A</v>
      </c>
      <c r="J1796" s="169" t="str">
        <f>IF('Reported Performance Table'!D1796="","",
  IF('Reported Performance Table'!E1796="Yes",
   IF('Reported Performance Table'!F1796="Premium","Premium_LUNA_CCT","LUNA_CCT"),
   IF('Reported Performance Table'!B1796="Outdoor Luminaires",
    IF(OR('Reported Performance Table'!D1796="Fuel Pump Canopy Luminaires",'Reported Performance Table'!D1796="Sports Lighting"),
     IF('Reported Performance Table'!F1796="Premium","Premium_Sports_and_Fuel_Pump_CCT", "Sports_and_Fuel_Pump_CCT"),
     IF('Reported Performance Table'!F1796="Premium","Premium_Outdoor_CCT","Outdoor_CCT")),
    IF('Reported Performance Table'!F1796="Premium","Premium_CCT","Reported_CCT"))))</f>
        <v/>
      </c>
      <c r="K1796" t="str">
        <f>IF('Reported Performance Table'!D1796="","",IF(J1796="LUNA_CCT",VLOOKUP('Reported Performance Table'!D1796,'Master List'!$B$45:$E$143,4,FALSE),"Reported_BUG"))</f>
        <v/>
      </c>
      <c r="L1796" t="str">
        <f>IF('Reported Performance Table'!D1796="","",IF(AND('Reported Performance Table'!$E1796="Yes",OR('Reported Performance Table'!$D1796='Master List'!$B$45,'Reported Performance Table'!$D1796='Master List'!$B$46,'Reported Performance Table'!$D1796='Master List'!$B$47,'Reported Performance Table'!$D1796='Master List'!$B$49,'Reported Performance Table'!$D1796='Master List'!$B$51,'Reported Performance Table'!$D1796='Master List'!$B$115,'Reported Performance Table'!$D1796='Master List'!$B$118,'Reported Performance Table'!$D1796='Master List'!$B$142)),"LUNA_Dimming","Dimming_Capability_and_Range"))</f>
        <v/>
      </c>
    </row>
    <row r="1797" spans="1:12" x14ac:dyDescent="0.3">
      <c r="A1797" s="49">
        <v>1804</v>
      </c>
      <c r="B1797" s="50"/>
      <c r="D1797" s="21" t="e">
        <f>VLOOKUP('Reported Performance Table'!C1797,'Master List'!$B$22:$C$41,2,FALSE)</f>
        <v>#N/A</v>
      </c>
      <c r="E1797" t="e">
        <f>VLOOKUP('Reported Performance Table'!D1797,'Master List'!$B$45:$C$143,2,FALSE)</f>
        <v>#N/A</v>
      </c>
      <c r="F1797" t="e">
        <f>VLOOKUP('Reported Performance Table'!C1797,'Master List'!$B$22:$D$42,3,FALSE)</f>
        <v>#N/A</v>
      </c>
      <c r="G1797" s="94" t="e">
        <f>VLOOKUP('Reported Performance Table'!B1797,'Master List'!$B$11:$D$19,3,FALSE)</f>
        <v>#N/A</v>
      </c>
      <c r="H1797" t="e">
        <f t="shared" si="27"/>
        <v>#N/A</v>
      </c>
      <c r="I1797" t="e">
        <f>IF(VLOOKUP('Reported Performance Table'!D1797,'Master List'!$B$45:$D$143,3,FALSE)="","No",VLOOKUP('Reported Performance Table'!D1797,'Master List'!$B$45:$D$143,3,FALSE))</f>
        <v>#N/A</v>
      </c>
      <c r="J1797" s="169" t="str">
        <f>IF('Reported Performance Table'!D1797="","",
  IF('Reported Performance Table'!E1797="Yes",
   IF('Reported Performance Table'!F1797="Premium","Premium_LUNA_CCT","LUNA_CCT"),
   IF('Reported Performance Table'!B1797="Outdoor Luminaires",
    IF(OR('Reported Performance Table'!D1797="Fuel Pump Canopy Luminaires",'Reported Performance Table'!D1797="Sports Lighting"),
     IF('Reported Performance Table'!F1797="Premium","Premium_Sports_and_Fuel_Pump_CCT", "Sports_and_Fuel_Pump_CCT"),
     IF('Reported Performance Table'!F1797="Premium","Premium_Outdoor_CCT","Outdoor_CCT")),
    IF('Reported Performance Table'!F1797="Premium","Premium_CCT","Reported_CCT"))))</f>
        <v/>
      </c>
      <c r="K1797" t="str">
        <f>IF('Reported Performance Table'!D1797="","",IF(J1797="LUNA_CCT",VLOOKUP('Reported Performance Table'!D1797,'Master List'!$B$45:$E$143,4,FALSE),"Reported_BUG"))</f>
        <v/>
      </c>
      <c r="L1797" t="str">
        <f>IF('Reported Performance Table'!D1797="","",IF(AND('Reported Performance Table'!$E1797="Yes",OR('Reported Performance Table'!$D1797='Master List'!$B$45,'Reported Performance Table'!$D1797='Master List'!$B$46,'Reported Performance Table'!$D1797='Master List'!$B$47,'Reported Performance Table'!$D1797='Master List'!$B$49,'Reported Performance Table'!$D1797='Master List'!$B$51,'Reported Performance Table'!$D1797='Master List'!$B$115,'Reported Performance Table'!$D1797='Master List'!$B$118,'Reported Performance Table'!$D1797='Master List'!$B$142)),"LUNA_Dimming","Dimming_Capability_and_Range"))</f>
        <v/>
      </c>
    </row>
    <row r="1798" spans="1:12" x14ac:dyDescent="0.3">
      <c r="A1798" s="49">
        <v>1805</v>
      </c>
      <c r="B1798" s="50"/>
      <c r="D1798" s="21" t="e">
        <f>VLOOKUP('Reported Performance Table'!C1798,'Master List'!$B$22:$C$41,2,FALSE)</f>
        <v>#N/A</v>
      </c>
      <c r="E1798" t="e">
        <f>VLOOKUP('Reported Performance Table'!D1798,'Master List'!$B$45:$C$143,2,FALSE)</f>
        <v>#N/A</v>
      </c>
      <c r="F1798" t="e">
        <f>VLOOKUP('Reported Performance Table'!C1798,'Master List'!$B$22:$D$42,3,FALSE)</f>
        <v>#N/A</v>
      </c>
      <c r="G1798" s="94" t="e">
        <f>VLOOKUP('Reported Performance Table'!B1798,'Master List'!$B$11:$D$19,3,FALSE)</f>
        <v>#N/A</v>
      </c>
      <c r="H1798" t="e">
        <f t="shared" si="27"/>
        <v>#N/A</v>
      </c>
      <c r="I1798" t="e">
        <f>IF(VLOOKUP('Reported Performance Table'!D1798,'Master List'!$B$45:$D$143,3,FALSE)="","No",VLOOKUP('Reported Performance Table'!D1798,'Master List'!$B$45:$D$143,3,FALSE))</f>
        <v>#N/A</v>
      </c>
      <c r="J1798" s="169" t="str">
        <f>IF('Reported Performance Table'!D1798="","",
  IF('Reported Performance Table'!E1798="Yes",
   IF('Reported Performance Table'!F1798="Premium","Premium_LUNA_CCT","LUNA_CCT"),
   IF('Reported Performance Table'!B1798="Outdoor Luminaires",
    IF(OR('Reported Performance Table'!D1798="Fuel Pump Canopy Luminaires",'Reported Performance Table'!D1798="Sports Lighting"),
     IF('Reported Performance Table'!F1798="Premium","Premium_Sports_and_Fuel_Pump_CCT", "Sports_and_Fuel_Pump_CCT"),
     IF('Reported Performance Table'!F1798="Premium","Premium_Outdoor_CCT","Outdoor_CCT")),
    IF('Reported Performance Table'!F1798="Premium","Premium_CCT","Reported_CCT"))))</f>
        <v/>
      </c>
      <c r="K1798" t="str">
        <f>IF('Reported Performance Table'!D1798="","",IF(J1798="LUNA_CCT",VLOOKUP('Reported Performance Table'!D1798,'Master List'!$B$45:$E$143,4,FALSE),"Reported_BUG"))</f>
        <v/>
      </c>
      <c r="L1798" t="str">
        <f>IF('Reported Performance Table'!D1798="","",IF(AND('Reported Performance Table'!$E1798="Yes",OR('Reported Performance Table'!$D1798='Master List'!$B$45,'Reported Performance Table'!$D1798='Master List'!$B$46,'Reported Performance Table'!$D1798='Master List'!$B$47,'Reported Performance Table'!$D1798='Master List'!$B$49,'Reported Performance Table'!$D1798='Master List'!$B$51,'Reported Performance Table'!$D1798='Master List'!$B$115,'Reported Performance Table'!$D1798='Master List'!$B$118,'Reported Performance Table'!$D1798='Master List'!$B$142)),"LUNA_Dimming","Dimming_Capability_and_Range"))</f>
        <v/>
      </c>
    </row>
    <row r="1799" spans="1:12" x14ac:dyDescent="0.3">
      <c r="A1799" s="49">
        <v>1806</v>
      </c>
      <c r="B1799" s="50"/>
      <c r="D1799" s="21" t="e">
        <f>VLOOKUP('Reported Performance Table'!C1799,'Master List'!$B$22:$C$41,2,FALSE)</f>
        <v>#N/A</v>
      </c>
      <c r="E1799" t="e">
        <f>VLOOKUP('Reported Performance Table'!D1799,'Master List'!$B$45:$C$143,2,FALSE)</f>
        <v>#N/A</v>
      </c>
      <c r="F1799" t="e">
        <f>VLOOKUP('Reported Performance Table'!C1799,'Master List'!$B$22:$D$42,3,FALSE)</f>
        <v>#N/A</v>
      </c>
      <c r="G1799" s="94" t="e">
        <f>VLOOKUP('Reported Performance Table'!B1799,'Master List'!$B$11:$D$19,3,FALSE)</f>
        <v>#N/A</v>
      </c>
      <c r="H1799" t="e">
        <f t="shared" si="27"/>
        <v>#N/A</v>
      </c>
      <c r="I1799" t="e">
        <f>IF(VLOOKUP('Reported Performance Table'!D1799,'Master List'!$B$45:$D$143,3,FALSE)="","No",VLOOKUP('Reported Performance Table'!D1799,'Master List'!$B$45:$D$143,3,FALSE))</f>
        <v>#N/A</v>
      </c>
      <c r="J1799" s="169" t="str">
        <f>IF('Reported Performance Table'!D1799="","",
  IF('Reported Performance Table'!E1799="Yes",
   IF('Reported Performance Table'!F1799="Premium","Premium_LUNA_CCT","LUNA_CCT"),
   IF('Reported Performance Table'!B1799="Outdoor Luminaires",
    IF(OR('Reported Performance Table'!D1799="Fuel Pump Canopy Luminaires",'Reported Performance Table'!D1799="Sports Lighting"),
     IF('Reported Performance Table'!F1799="Premium","Premium_Sports_and_Fuel_Pump_CCT", "Sports_and_Fuel_Pump_CCT"),
     IF('Reported Performance Table'!F1799="Premium","Premium_Outdoor_CCT","Outdoor_CCT")),
    IF('Reported Performance Table'!F1799="Premium","Premium_CCT","Reported_CCT"))))</f>
        <v/>
      </c>
      <c r="K1799" t="str">
        <f>IF('Reported Performance Table'!D1799="","",IF(J1799="LUNA_CCT",VLOOKUP('Reported Performance Table'!D1799,'Master List'!$B$45:$E$143,4,FALSE),"Reported_BUG"))</f>
        <v/>
      </c>
      <c r="L1799" t="str">
        <f>IF('Reported Performance Table'!D1799="","",IF(AND('Reported Performance Table'!$E1799="Yes",OR('Reported Performance Table'!$D1799='Master List'!$B$45,'Reported Performance Table'!$D1799='Master List'!$B$46,'Reported Performance Table'!$D1799='Master List'!$B$47,'Reported Performance Table'!$D1799='Master List'!$B$49,'Reported Performance Table'!$D1799='Master List'!$B$51,'Reported Performance Table'!$D1799='Master List'!$B$115,'Reported Performance Table'!$D1799='Master List'!$B$118,'Reported Performance Table'!$D1799='Master List'!$B$142)),"LUNA_Dimming","Dimming_Capability_and_Range"))</f>
        <v/>
      </c>
    </row>
    <row r="1800" spans="1:12" x14ac:dyDescent="0.3">
      <c r="A1800" s="49">
        <v>1807</v>
      </c>
      <c r="B1800" s="50"/>
      <c r="D1800" s="21" t="e">
        <f>VLOOKUP('Reported Performance Table'!C1800,'Master List'!$B$22:$C$41,2,FALSE)</f>
        <v>#N/A</v>
      </c>
      <c r="E1800" t="e">
        <f>VLOOKUP('Reported Performance Table'!D1800,'Master List'!$B$45:$C$143,2,FALSE)</f>
        <v>#N/A</v>
      </c>
      <c r="F1800" t="e">
        <f>VLOOKUP('Reported Performance Table'!C1800,'Master List'!$B$22:$D$42,3,FALSE)</f>
        <v>#N/A</v>
      </c>
      <c r="G1800" s="94" t="e">
        <f>VLOOKUP('Reported Performance Table'!B1800,'Master List'!$B$11:$D$19,3,FALSE)</f>
        <v>#N/A</v>
      </c>
      <c r="H1800" t="e">
        <f t="shared" si="27"/>
        <v>#N/A</v>
      </c>
      <c r="I1800" t="e">
        <f>IF(VLOOKUP('Reported Performance Table'!D1800,'Master List'!$B$45:$D$143,3,FALSE)="","No",VLOOKUP('Reported Performance Table'!D1800,'Master List'!$B$45:$D$143,3,FALSE))</f>
        <v>#N/A</v>
      </c>
      <c r="J1800" s="169" t="str">
        <f>IF('Reported Performance Table'!D1800="","",
  IF('Reported Performance Table'!E1800="Yes",
   IF('Reported Performance Table'!F1800="Premium","Premium_LUNA_CCT","LUNA_CCT"),
   IF('Reported Performance Table'!B1800="Outdoor Luminaires",
    IF(OR('Reported Performance Table'!D1800="Fuel Pump Canopy Luminaires",'Reported Performance Table'!D1800="Sports Lighting"),
     IF('Reported Performance Table'!F1800="Premium","Premium_Sports_and_Fuel_Pump_CCT", "Sports_and_Fuel_Pump_CCT"),
     IF('Reported Performance Table'!F1800="Premium","Premium_Outdoor_CCT","Outdoor_CCT")),
    IF('Reported Performance Table'!F1800="Premium","Premium_CCT","Reported_CCT"))))</f>
        <v/>
      </c>
      <c r="K1800" t="str">
        <f>IF('Reported Performance Table'!D1800="","",IF(J1800="LUNA_CCT",VLOOKUP('Reported Performance Table'!D1800,'Master List'!$B$45:$E$143,4,FALSE),"Reported_BUG"))</f>
        <v/>
      </c>
      <c r="L1800" t="str">
        <f>IF('Reported Performance Table'!D1800="","",IF(AND('Reported Performance Table'!$E1800="Yes",OR('Reported Performance Table'!$D1800='Master List'!$B$45,'Reported Performance Table'!$D1800='Master List'!$B$46,'Reported Performance Table'!$D1800='Master List'!$B$47,'Reported Performance Table'!$D1800='Master List'!$B$49,'Reported Performance Table'!$D1800='Master List'!$B$51,'Reported Performance Table'!$D1800='Master List'!$B$115,'Reported Performance Table'!$D1800='Master List'!$B$118,'Reported Performance Table'!$D1800='Master List'!$B$142)),"LUNA_Dimming","Dimming_Capability_and_Range"))</f>
        <v/>
      </c>
    </row>
    <row r="1801" spans="1:12" x14ac:dyDescent="0.3">
      <c r="A1801" s="49">
        <v>1808</v>
      </c>
      <c r="B1801" s="50"/>
      <c r="D1801" s="21" t="e">
        <f>VLOOKUP('Reported Performance Table'!C1801,'Master List'!$B$22:$C$41,2,FALSE)</f>
        <v>#N/A</v>
      </c>
      <c r="E1801" t="e">
        <f>VLOOKUP('Reported Performance Table'!D1801,'Master List'!$B$45:$C$143,2,FALSE)</f>
        <v>#N/A</v>
      </c>
      <c r="F1801" t="e">
        <f>VLOOKUP('Reported Performance Table'!C1801,'Master List'!$B$22:$D$42,3,FALSE)</f>
        <v>#N/A</v>
      </c>
      <c r="G1801" s="94" t="e">
        <f>VLOOKUP('Reported Performance Table'!B1801,'Master List'!$B$11:$D$19,3,FALSE)</f>
        <v>#N/A</v>
      </c>
      <c r="H1801" t="e">
        <f t="shared" si="27"/>
        <v>#N/A</v>
      </c>
      <c r="I1801" t="e">
        <f>IF(VLOOKUP('Reported Performance Table'!D1801,'Master List'!$B$45:$D$143,3,FALSE)="","No",VLOOKUP('Reported Performance Table'!D1801,'Master List'!$B$45:$D$143,3,FALSE))</f>
        <v>#N/A</v>
      </c>
      <c r="J1801" s="169" t="str">
        <f>IF('Reported Performance Table'!D1801="","",
  IF('Reported Performance Table'!E1801="Yes",
   IF('Reported Performance Table'!F1801="Premium","Premium_LUNA_CCT","LUNA_CCT"),
   IF('Reported Performance Table'!B1801="Outdoor Luminaires",
    IF(OR('Reported Performance Table'!D1801="Fuel Pump Canopy Luminaires",'Reported Performance Table'!D1801="Sports Lighting"),
     IF('Reported Performance Table'!F1801="Premium","Premium_Sports_and_Fuel_Pump_CCT", "Sports_and_Fuel_Pump_CCT"),
     IF('Reported Performance Table'!F1801="Premium","Premium_Outdoor_CCT","Outdoor_CCT")),
    IF('Reported Performance Table'!F1801="Premium","Premium_CCT","Reported_CCT"))))</f>
        <v/>
      </c>
      <c r="K1801" t="str">
        <f>IF('Reported Performance Table'!D1801="","",IF(J1801="LUNA_CCT",VLOOKUP('Reported Performance Table'!D1801,'Master List'!$B$45:$E$143,4,FALSE),"Reported_BUG"))</f>
        <v/>
      </c>
      <c r="L1801" t="str">
        <f>IF('Reported Performance Table'!D1801="","",IF(AND('Reported Performance Table'!$E1801="Yes",OR('Reported Performance Table'!$D1801='Master List'!$B$45,'Reported Performance Table'!$D1801='Master List'!$B$46,'Reported Performance Table'!$D1801='Master List'!$B$47,'Reported Performance Table'!$D1801='Master List'!$B$49,'Reported Performance Table'!$D1801='Master List'!$B$51,'Reported Performance Table'!$D1801='Master List'!$B$115,'Reported Performance Table'!$D1801='Master List'!$B$118,'Reported Performance Table'!$D1801='Master List'!$B$142)),"LUNA_Dimming","Dimming_Capability_and_Range"))</f>
        <v/>
      </c>
    </row>
    <row r="1802" spans="1:12" x14ac:dyDescent="0.3">
      <c r="A1802" s="49">
        <v>1809</v>
      </c>
      <c r="B1802" s="50"/>
      <c r="D1802" s="21" t="e">
        <f>VLOOKUP('Reported Performance Table'!C1802,'Master List'!$B$22:$C$41,2,FALSE)</f>
        <v>#N/A</v>
      </c>
      <c r="E1802" t="e">
        <f>VLOOKUP('Reported Performance Table'!D1802,'Master List'!$B$45:$C$143,2,FALSE)</f>
        <v>#N/A</v>
      </c>
      <c r="F1802" t="e">
        <f>VLOOKUP('Reported Performance Table'!C1802,'Master List'!$B$22:$D$42,3,FALSE)</f>
        <v>#N/A</v>
      </c>
      <c r="G1802" s="94" t="e">
        <f>VLOOKUP('Reported Performance Table'!B1802,'Master List'!$B$11:$D$19,3,FALSE)</f>
        <v>#N/A</v>
      </c>
      <c r="H1802" t="e">
        <f t="shared" si="27"/>
        <v>#N/A</v>
      </c>
      <c r="I1802" t="e">
        <f>IF(VLOOKUP('Reported Performance Table'!D1802,'Master List'!$B$45:$D$143,3,FALSE)="","No",VLOOKUP('Reported Performance Table'!D1802,'Master List'!$B$45:$D$143,3,FALSE))</f>
        <v>#N/A</v>
      </c>
      <c r="J1802" s="169" t="str">
        <f>IF('Reported Performance Table'!D1802="","",
  IF('Reported Performance Table'!E1802="Yes",
   IF('Reported Performance Table'!F1802="Premium","Premium_LUNA_CCT","LUNA_CCT"),
   IF('Reported Performance Table'!B1802="Outdoor Luminaires",
    IF(OR('Reported Performance Table'!D1802="Fuel Pump Canopy Luminaires",'Reported Performance Table'!D1802="Sports Lighting"),
     IF('Reported Performance Table'!F1802="Premium","Premium_Sports_and_Fuel_Pump_CCT", "Sports_and_Fuel_Pump_CCT"),
     IF('Reported Performance Table'!F1802="Premium","Premium_Outdoor_CCT","Outdoor_CCT")),
    IF('Reported Performance Table'!F1802="Premium","Premium_CCT","Reported_CCT"))))</f>
        <v/>
      </c>
      <c r="K1802" t="str">
        <f>IF('Reported Performance Table'!D1802="","",IF(J1802="LUNA_CCT",VLOOKUP('Reported Performance Table'!D1802,'Master List'!$B$45:$E$143,4,FALSE),"Reported_BUG"))</f>
        <v/>
      </c>
      <c r="L1802" t="str">
        <f>IF('Reported Performance Table'!D1802="","",IF(AND('Reported Performance Table'!$E1802="Yes",OR('Reported Performance Table'!$D1802='Master List'!$B$45,'Reported Performance Table'!$D1802='Master List'!$B$46,'Reported Performance Table'!$D1802='Master List'!$B$47,'Reported Performance Table'!$D1802='Master List'!$B$49,'Reported Performance Table'!$D1802='Master List'!$B$51,'Reported Performance Table'!$D1802='Master List'!$B$115,'Reported Performance Table'!$D1802='Master List'!$B$118,'Reported Performance Table'!$D1802='Master List'!$B$142)),"LUNA_Dimming","Dimming_Capability_and_Range"))</f>
        <v/>
      </c>
    </row>
    <row r="1803" spans="1:12" x14ac:dyDescent="0.3">
      <c r="A1803" s="49">
        <v>1810</v>
      </c>
      <c r="B1803" s="50"/>
      <c r="D1803" s="21" t="e">
        <f>VLOOKUP('Reported Performance Table'!C1803,'Master List'!$B$22:$C$41,2,FALSE)</f>
        <v>#N/A</v>
      </c>
      <c r="E1803" t="e">
        <f>VLOOKUP('Reported Performance Table'!D1803,'Master List'!$B$45:$C$143,2,FALSE)</f>
        <v>#N/A</v>
      </c>
      <c r="F1803" t="e">
        <f>VLOOKUP('Reported Performance Table'!C1803,'Master List'!$B$22:$D$42,3,FALSE)</f>
        <v>#N/A</v>
      </c>
      <c r="G1803" s="94" t="e">
        <f>VLOOKUP('Reported Performance Table'!B1803,'Master List'!$B$11:$D$19,3,FALSE)</f>
        <v>#N/A</v>
      </c>
      <c r="H1803" t="e">
        <f t="shared" ref="H1803:H1866" si="28">CONCATENATE(F1803,G1803)</f>
        <v>#N/A</v>
      </c>
      <c r="I1803" t="e">
        <f>IF(VLOOKUP('Reported Performance Table'!D1803,'Master List'!$B$45:$D$143,3,FALSE)="","No",VLOOKUP('Reported Performance Table'!D1803,'Master List'!$B$45:$D$143,3,FALSE))</f>
        <v>#N/A</v>
      </c>
      <c r="J1803" s="169" t="str">
        <f>IF('Reported Performance Table'!D1803="","",
  IF('Reported Performance Table'!E1803="Yes",
   IF('Reported Performance Table'!F1803="Premium","Premium_LUNA_CCT","LUNA_CCT"),
   IF('Reported Performance Table'!B1803="Outdoor Luminaires",
    IF(OR('Reported Performance Table'!D1803="Fuel Pump Canopy Luminaires",'Reported Performance Table'!D1803="Sports Lighting"),
     IF('Reported Performance Table'!F1803="Premium","Premium_Sports_and_Fuel_Pump_CCT", "Sports_and_Fuel_Pump_CCT"),
     IF('Reported Performance Table'!F1803="Premium","Premium_Outdoor_CCT","Outdoor_CCT")),
    IF('Reported Performance Table'!F1803="Premium","Premium_CCT","Reported_CCT"))))</f>
        <v/>
      </c>
      <c r="K1803" t="str">
        <f>IF('Reported Performance Table'!D1803="","",IF(J1803="LUNA_CCT",VLOOKUP('Reported Performance Table'!D1803,'Master List'!$B$45:$E$143,4,FALSE),"Reported_BUG"))</f>
        <v/>
      </c>
      <c r="L1803" t="str">
        <f>IF('Reported Performance Table'!D1803="","",IF(AND('Reported Performance Table'!$E1803="Yes",OR('Reported Performance Table'!$D1803='Master List'!$B$45,'Reported Performance Table'!$D1803='Master List'!$B$46,'Reported Performance Table'!$D1803='Master List'!$B$47,'Reported Performance Table'!$D1803='Master List'!$B$49,'Reported Performance Table'!$D1803='Master List'!$B$51,'Reported Performance Table'!$D1803='Master List'!$B$115,'Reported Performance Table'!$D1803='Master List'!$B$118,'Reported Performance Table'!$D1803='Master List'!$B$142)),"LUNA_Dimming","Dimming_Capability_and_Range"))</f>
        <v/>
      </c>
    </row>
    <row r="1804" spans="1:12" x14ac:dyDescent="0.3">
      <c r="A1804" s="49">
        <v>1811</v>
      </c>
      <c r="B1804" s="50"/>
      <c r="D1804" s="21" t="e">
        <f>VLOOKUP('Reported Performance Table'!C1804,'Master List'!$B$22:$C$41,2,FALSE)</f>
        <v>#N/A</v>
      </c>
      <c r="E1804" t="e">
        <f>VLOOKUP('Reported Performance Table'!D1804,'Master List'!$B$45:$C$143,2,FALSE)</f>
        <v>#N/A</v>
      </c>
      <c r="F1804" t="e">
        <f>VLOOKUP('Reported Performance Table'!C1804,'Master List'!$B$22:$D$42,3,FALSE)</f>
        <v>#N/A</v>
      </c>
      <c r="G1804" s="94" t="e">
        <f>VLOOKUP('Reported Performance Table'!B1804,'Master List'!$B$11:$D$19,3,FALSE)</f>
        <v>#N/A</v>
      </c>
      <c r="H1804" t="e">
        <f t="shared" si="28"/>
        <v>#N/A</v>
      </c>
      <c r="I1804" t="e">
        <f>IF(VLOOKUP('Reported Performance Table'!D1804,'Master List'!$B$45:$D$143,3,FALSE)="","No",VLOOKUP('Reported Performance Table'!D1804,'Master List'!$B$45:$D$143,3,FALSE))</f>
        <v>#N/A</v>
      </c>
      <c r="J1804" s="169" t="str">
        <f>IF('Reported Performance Table'!D1804="","",
  IF('Reported Performance Table'!E1804="Yes",
   IF('Reported Performance Table'!F1804="Premium","Premium_LUNA_CCT","LUNA_CCT"),
   IF('Reported Performance Table'!B1804="Outdoor Luminaires",
    IF(OR('Reported Performance Table'!D1804="Fuel Pump Canopy Luminaires",'Reported Performance Table'!D1804="Sports Lighting"),
     IF('Reported Performance Table'!F1804="Premium","Premium_Sports_and_Fuel_Pump_CCT", "Sports_and_Fuel_Pump_CCT"),
     IF('Reported Performance Table'!F1804="Premium","Premium_Outdoor_CCT","Outdoor_CCT")),
    IF('Reported Performance Table'!F1804="Premium","Premium_CCT","Reported_CCT"))))</f>
        <v/>
      </c>
      <c r="K1804" t="str">
        <f>IF('Reported Performance Table'!D1804="","",IF(J1804="LUNA_CCT",VLOOKUP('Reported Performance Table'!D1804,'Master List'!$B$45:$E$143,4,FALSE),"Reported_BUG"))</f>
        <v/>
      </c>
      <c r="L1804" t="str">
        <f>IF('Reported Performance Table'!D1804="","",IF(AND('Reported Performance Table'!$E1804="Yes",OR('Reported Performance Table'!$D1804='Master List'!$B$45,'Reported Performance Table'!$D1804='Master List'!$B$46,'Reported Performance Table'!$D1804='Master List'!$B$47,'Reported Performance Table'!$D1804='Master List'!$B$49,'Reported Performance Table'!$D1804='Master List'!$B$51,'Reported Performance Table'!$D1804='Master List'!$B$115,'Reported Performance Table'!$D1804='Master List'!$B$118,'Reported Performance Table'!$D1804='Master List'!$B$142)),"LUNA_Dimming","Dimming_Capability_and_Range"))</f>
        <v/>
      </c>
    </row>
    <row r="1805" spans="1:12" x14ac:dyDescent="0.3">
      <c r="A1805" s="49">
        <v>1812</v>
      </c>
      <c r="B1805" s="50"/>
      <c r="D1805" s="21" t="e">
        <f>VLOOKUP('Reported Performance Table'!C1805,'Master List'!$B$22:$C$41,2,FALSE)</f>
        <v>#N/A</v>
      </c>
      <c r="E1805" t="e">
        <f>VLOOKUP('Reported Performance Table'!D1805,'Master List'!$B$45:$C$143,2,FALSE)</f>
        <v>#N/A</v>
      </c>
      <c r="F1805" t="e">
        <f>VLOOKUP('Reported Performance Table'!C1805,'Master List'!$B$22:$D$42,3,FALSE)</f>
        <v>#N/A</v>
      </c>
      <c r="G1805" s="94" t="e">
        <f>VLOOKUP('Reported Performance Table'!B1805,'Master List'!$B$11:$D$19,3,FALSE)</f>
        <v>#N/A</v>
      </c>
      <c r="H1805" t="e">
        <f t="shared" si="28"/>
        <v>#N/A</v>
      </c>
      <c r="I1805" t="e">
        <f>IF(VLOOKUP('Reported Performance Table'!D1805,'Master List'!$B$45:$D$143,3,FALSE)="","No",VLOOKUP('Reported Performance Table'!D1805,'Master List'!$B$45:$D$143,3,FALSE))</f>
        <v>#N/A</v>
      </c>
      <c r="J1805" s="169" t="str">
        <f>IF('Reported Performance Table'!D1805="","",
  IF('Reported Performance Table'!E1805="Yes",
   IF('Reported Performance Table'!F1805="Premium","Premium_LUNA_CCT","LUNA_CCT"),
   IF('Reported Performance Table'!B1805="Outdoor Luminaires",
    IF(OR('Reported Performance Table'!D1805="Fuel Pump Canopy Luminaires",'Reported Performance Table'!D1805="Sports Lighting"),
     IF('Reported Performance Table'!F1805="Premium","Premium_Sports_and_Fuel_Pump_CCT", "Sports_and_Fuel_Pump_CCT"),
     IF('Reported Performance Table'!F1805="Premium","Premium_Outdoor_CCT","Outdoor_CCT")),
    IF('Reported Performance Table'!F1805="Premium","Premium_CCT","Reported_CCT"))))</f>
        <v/>
      </c>
      <c r="K1805" t="str">
        <f>IF('Reported Performance Table'!D1805="","",IF(J1805="LUNA_CCT",VLOOKUP('Reported Performance Table'!D1805,'Master List'!$B$45:$E$143,4,FALSE),"Reported_BUG"))</f>
        <v/>
      </c>
      <c r="L1805" t="str">
        <f>IF('Reported Performance Table'!D1805="","",IF(AND('Reported Performance Table'!$E1805="Yes",OR('Reported Performance Table'!$D1805='Master List'!$B$45,'Reported Performance Table'!$D1805='Master List'!$B$46,'Reported Performance Table'!$D1805='Master List'!$B$47,'Reported Performance Table'!$D1805='Master List'!$B$49,'Reported Performance Table'!$D1805='Master List'!$B$51,'Reported Performance Table'!$D1805='Master List'!$B$115,'Reported Performance Table'!$D1805='Master List'!$B$118,'Reported Performance Table'!$D1805='Master List'!$B$142)),"LUNA_Dimming","Dimming_Capability_and_Range"))</f>
        <v/>
      </c>
    </row>
    <row r="1806" spans="1:12" x14ac:dyDescent="0.3">
      <c r="A1806" s="49">
        <v>1813</v>
      </c>
      <c r="B1806" s="50"/>
      <c r="D1806" s="21" t="e">
        <f>VLOOKUP('Reported Performance Table'!C1806,'Master List'!$B$22:$C$41,2,FALSE)</f>
        <v>#N/A</v>
      </c>
      <c r="E1806" t="e">
        <f>VLOOKUP('Reported Performance Table'!D1806,'Master List'!$B$45:$C$143,2,FALSE)</f>
        <v>#N/A</v>
      </c>
      <c r="F1806" t="e">
        <f>VLOOKUP('Reported Performance Table'!C1806,'Master List'!$B$22:$D$42,3,FALSE)</f>
        <v>#N/A</v>
      </c>
      <c r="G1806" s="94" t="e">
        <f>VLOOKUP('Reported Performance Table'!B1806,'Master List'!$B$11:$D$19,3,FALSE)</f>
        <v>#N/A</v>
      </c>
      <c r="H1806" t="e">
        <f t="shared" si="28"/>
        <v>#N/A</v>
      </c>
      <c r="I1806" t="e">
        <f>IF(VLOOKUP('Reported Performance Table'!D1806,'Master List'!$B$45:$D$143,3,FALSE)="","No",VLOOKUP('Reported Performance Table'!D1806,'Master List'!$B$45:$D$143,3,FALSE))</f>
        <v>#N/A</v>
      </c>
      <c r="J1806" s="169" t="str">
        <f>IF('Reported Performance Table'!D1806="","",
  IF('Reported Performance Table'!E1806="Yes",
   IF('Reported Performance Table'!F1806="Premium","Premium_LUNA_CCT","LUNA_CCT"),
   IF('Reported Performance Table'!B1806="Outdoor Luminaires",
    IF(OR('Reported Performance Table'!D1806="Fuel Pump Canopy Luminaires",'Reported Performance Table'!D1806="Sports Lighting"),
     IF('Reported Performance Table'!F1806="Premium","Premium_Sports_and_Fuel_Pump_CCT", "Sports_and_Fuel_Pump_CCT"),
     IF('Reported Performance Table'!F1806="Premium","Premium_Outdoor_CCT","Outdoor_CCT")),
    IF('Reported Performance Table'!F1806="Premium","Premium_CCT","Reported_CCT"))))</f>
        <v/>
      </c>
      <c r="K1806" t="str">
        <f>IF('Reported Performance Table'!D1806="","",IF(J1806="LUNA_CCT",VLOOKUP('Reported Performance Table'!D1806,'Master List'!$B$45:$E$143,4,FALSE),"Reported_BUG"))</f>
        <v/>
      </c>
      <c r="L1806" t="str">
        <f>IF('Reported Performance Table'!D1806="","",IF(AND('Reported Performance Table'!$E1806="Yes",OR('Reported Performance Table'!$D1806='Master List'!$B$45,'Reported Performance Table'!$D1806='Master List'!$B$46,'Reported Performance Table'!$D1806='Master List'!$B$47,'Reported Performance Table'!$D1806='Master List'!$B$49,'Reported Performance Table'!$D1806='Master List'!$B$51,'Reported Performance Table'!$D1806='Master List'!$B$115,'Reported Performance Table'!$D1806='Master List'!$B$118,'Reported Performance Table'!$D1806='Master List'!$B$142)),"LUNA_Dimming","Dimming_Capability_and_Range"))</f>
        <v/>
      </c>
    </row>
    <row r="1807" spans="1:12" x14ac:dyDescent="0.3">
      <c r="A1807" s="49">
        <v>1814</v>
      </c>
      <c r="B1807" s="50"/>
      <c r="D1807" s="21" t="e">
        <f>VLOOKUP('Reported Performance Table'!C1807,'Master List'!$B$22:$C$41,2,FALSE)</f>
        <v>#N/A</v>
      </c>
      <c r="E1807" t="e">
        <f>VLOOKUP('Reported Performance Table'!D1807,'Master List'!$B$45:$C$143,2,FALSE)</f>
        <v>#N/A</v>
      </c>
      <c r="F1807" t="e">
        <f>VLOOKUP('Reported Performance Table'!C1807,'Master List'!$B$22:$D$42,3,FALSE)</f>
        <v>#N/A</v>
      </c>
      <c r="G1807" s="94" t="e">
        <f>VLOOKUP('Reported Performance Table'!B1807,'Master List'!$B$11:$D$19,3,FALSE)</f>
        <v>#N/A</v>
      </c>
      <c r="H1807" t="e">
        <f t="shared" si="28"/>
        <v>#N/A</v>
      </c>
      <c r="I1807" t="e">
        <f>IF(VLOOKUP('Reported Performance Table'!D1807,'Master List'!$B$45:$D$143,3,FALSE)="","No",VLOOKUP('Reported Performance Table'!D1807,'Master List'!$B$45:$D$143,3,FALSE))</f>
        <v>#N/A</v>
      </c>
      <c r="J1807" s="169" t="str">
        <f>IF('Reported Performance Table'!D1807="","",
  IF('Reported Performance Table'!E1807="Yes",
   IF('Reported Performance Table'!F1807="Premium","Premium_LUNA_CCT","LUNA_CCT"),
   IF('Reported Performance Table'!B1807="Outdoor Luminaires",
    IF(OR('Reported Performance Table'!D1807="Fuel Pump Canopy Luminaires",'Reported Performance Table'!D1807="Sports Lighting"),
     IF('Reported Performance Table'!F1807="Premium","Premium_Sports_and_Fuel_Pump_CCT", "Sports_and_Fuel_Pump_CCT"),
     IF('Reported Performance Table'!F1807="Premium","Premium_Outdoor_CCT","Outdoor_CCT")),
    IF('Reported Performance Table'!F1807="Premium","Premium_CCT","Reported_CCT"))))</f>
        <v/>
      </c>
      <c r="K1807" t="str">
        <f>IF('Reported Performance Table'!D1807="","",IF(J1807="LUNA_CCT",VLOOKUP('Reported Performance Table'!D1807,'Master List'!$B$45:$E$143,4,FALSE),"Reported_BUG"))</f>
        <v/>
      </c>
      <c r="L1807" t="str">
        <f>IF('Reported Performance Table'!D1807="","",IF(AND('Reported Performance Table'!$E1807="Yes",OR('Reported Performance Table'!$D1807='Master List'!$B$45,'Reported Performance Table'!$D1807='Master List'!$B$46,'Reported Performance Table'!$D1807='Master List'!$B$47,'Reported Performance Table'!$D1807='Master List'!$B$49,'Reported Performance Table'!$D1807='Master List'!$B$51,'Reported Performance Table'!$D1807='Master List'!$B$115,'Reported Performance Table'!$D1807='Master List'!$B$118,'Reported Performance Table'!$D1807='Master List'!$B$142)),"LUNA_Dimming","Dimming_Capability_and_Range"))</f>
        <v/>
      </c>
    </row>
    <row r="1808" spans="1:12" x14ac:dyDescent="0.3">
      <c r="A1808" s="49">
        <v>1815</v>
      </c>
      <c r="B1808" s="50"/>
      <c r="D1808" s="21" t="e">
        <f>VLOOKUP('Reported Performance Table'!C1808,'Master List'!$B$22:$C$41,2,FALSE)</f>
        <v>#N/A</v>
      </c>
      <c r="E1808" t="e">
        <f>VLOOKUP('Reported Performance Table'!D1808,'Master List'!$B$45:$C$143,2,FALSE)</f>
        <v>#N/A</v>
      </c>
      <c r="F1808" t="e">
        <f>VLOOKUP('Reported Performance Table'!C1808,'Master List'!$B$22:$D$42,3,FALSE)</f>
        <v>#N/A</v>
      </c>
      <c r="G1808" s="94" t="e">
        <f>VLOOKUP('Reported Performance Table'!B1808,'Master List'!$B$11:$D$19,3,FALSE)</f>
        <v>#N/A</v>
      </c>
      <c r="H1808" t="e">
        <f t="shared" si="28"/>
        <v>#N/A</v>
      </c>
      <c r="I1808" t="e">
        <f>IF(VLOOKUP('Reported Performance Table'!D1808,'Master List'!$B$45:$D$143,3,FALSE)="","No",VLOOKUP('Reported Performance Table'!D1808,'Master List'!$B$45:$D$143,3,FALSE))</f>
        <v>#N/A</v>
      </c>
      <c r="J1808" s="169" t="str">
        <f>IF('Reported Performance Table'!D1808="","",
  IF('Reported Performance Table'!E1808="Yes",
   IF('Reported Performance Table'!F1808="Premium","Premium_LUNA_CCT","LUNA_CCT"),
   IF('Reported Performance Table'!B1808="Outdoor Luminaires",
    IF(OR('Reported Performance Table'!D1808="Fuel Pump Canopy Luminaires",'Reported Performance Table'!D1808="Sports Lighting"),
     IF('Reported Performance Table'!F1808="Premium","Premium_Sports_and_Fuel_Pump_CCT", "Sports_and_Fuel_Pump_CCT"),
     IF('Reported Performance Table'!F1808="Premium","Premium_Outdoor_CCT","Outdoor_CCT")),
    IF('Reported Performance Table'!F1808="Premium","Premium_CCT","Reported_CCT"))))</f>
        <v/>
      </c>
      <c r="K1808" t="str">
        <f>IF('Reported Performance Table'!D1808="","",IF(J1808="LUNA_CCT",VLOOKUP('Reported Performance Table'!D1808,'Master List'!$B$45:$E$143,4,FALSE),"Reported_BUG"))</f>
        <v/>
      </c>
      <c r="L1808" t="str">
        <f>IF('Reported Performance Table'!D1808="","",IF(AND('Reported Performance Table'!$E1808="Yes",OR('Reported Performance Table'!$D1808='Master List'!$B$45,'Reported Performance Table'!$D1808='Master List'!$B$46,'Reported Performance Table'!$D1808='Master List'!$B$47,'Reported Performance Table'!$D1808='Master List'!$B$49,'Reported Performance Table'!$D1808='Master List'!$B$51,'Reported Performance Table'!$D1808='Master List'!$B$115,'Reported Performance Table'!$D1808='Master List'!$B$118,'Reported Performance Table'!$D1808='Master List'!$B$142)),"LUNA_Dimming","Dimming_Capability_and_Range"))</f>
        <v/>
      </c>
    </row>
    <row r="1809" spans="1:12" x14ac:dyDescent="0.3">
      <c r="A1809" s="49">
        <v>1816</v>
      </c>
      <c r="B1809" s="50"/>
      <c r="D1809" s="21" t="e">
        <f>VLOOKUP('Reported Performance Table'!C1809,'Master List'!$B$22:$C$41,2,FALSE)</f>
        <v>#N/A</v>
      </c>
      <c r="E1809" t="e">
        <f>VLOOKUP('Reported Performance Table'!D1809,'Master List'!$B$45:$C$143,2,FALSE)</f>
        <v>#N/A</v>
      </c>
      <c r="F1809" t="e">
        <f>VLOOKUP('Reported Performance Table'!C1809,'Master List'!$B$22:$D$42,3,FALSE)</f>
        <v>#N/A</v>
      </c>
      <c r="G1809" s="94" t="e">
        <f>VLOOKUP('Reported Performance Table'!B1809,'Master List'!$B$11:$D$19,3,FALSE)</f>
        <v>#N/A</v>
      </c>
      <c r="H1809" t="e">
        <f t="shared" si="28"/>
        <v>#N/A</v>
      </c>
      <c r="I1809" t="e">
        <f>IF(VLOOKUP('Reported Performance Table'!D1809,'Master List'!$B$45:$D$143,3,FALSE)="","No",VLOOKUP('Reported Performance Table'!D1809,'Master List'!$B$45:$D$143,3,FALSE))</f>
        <v>#N/A</v>
      </c>
      <c r="J1809" s="169" t="str">
        <f>IF('Reported Performance Table'!D1809="","",
  IF('Reported Performance Table'!E1809="Yes",
   IF('Reported Performance Table'!F1809="Premium","Premium_LUNA_CCT","LUNA_CCT"),
   IF('Reported Performance Table'!B1809="Outdoor Luminaires",
    IF(OR('Reported Performance Table'!D1809="Fuel Pump Canopy Luminaires",'Reported Performance Table'!D1809="Sports Lighting"),
     IF('Reported Performance Table'!F1809="Premium","Premium_Sports_and_Fuel_Pump_CCT", "Sports_and_Fuel_Pump_CCT"),
     IF('Reported Performance Table'!F1809="Premium","Premium_Outdoor_CCT","Outdoor_CCT")),
    IF('Reported Performance Table'!F1809="Premium","Premium_CCT","Reported_CCT"))))</f>
        <v/>
      </c>
      <c r="K1809" t="str">
        <f>IF('Reported Performance Table'!D1809="","",IF(J1809="LUNA_CCT",VLOOKUP('Reported Performance Table'!D1809,'Master List'!$B$45:$E$143,4,FALSE),"Reported_BUG"))</f>
        <v/>
      </c>
      <c r="L1809" t="str">
        <f>IF('Reported Performance Table'!D1809="","",IF(AND('Reported Performance Table'!$E1809="Yes",OR('Reported Performance Table'!$D1809='Master List'!$B$45,'Reported Performance Table'!$D1809='Master List'!$B$46,'Reported Performance Table'!$D1809='Master List'!$B$47,'Reported Performance Table'!$D1809='Master List'!$B$49,'Reported Performance Table'!$D1809='Master List'!$B$51,'Reported Performance Table'!$D1809='Master List'!$B$115,'Reported Performance Table'!$D1809='Master List'!$B$118,'Reported Performance Table'!$D1809='Master List'!$B$142)),"LUNA_Dimming","Dimming_Capability_and_Range"))</f>
        <v/>
      </c>
    </row>
    <row r="1810" spans="1:12" x14ac:dyDescent="0.3">
      <c r="A1810" s="49">
        <v>1817</v>
      </c>
      <c r="B1810" s="50"/>
      <c r="D1810" s="21" t="e">
        <f>VLOOKUP('Reported Performance Table'!C1810,'Master List'!$B$22:$C$41,2,FALSE)</f>
        <v>#N/A</v>
      </c>
      <c r="E1810" t="e">
        <f>VLOOKUP('Reported Performance Table'!D1810,'Master List'!$B$45:$C$143,2,FALSE)</f>
        <v>#N/A</v>
      </c>
      <c r="F1810" t="e">
        <f>VLOOKUP('Reported Performance Table'!C1810,'Master List'!$B$22:$D$42,3,FALSE)</f>
        <v>#N/A</v>
      </c>
      <c r="G1810" s="94" t="e">
        <f>VLOOKUP('Reported Performance Table'!B1810,'Master List'!$B$11:$D$19,3,FALSE)</f>
        <v>#N/A</v>
      </c>
      <c r="H1810" t="e">
        <f t="shared" si="28"/>
        <v>#N/A</v>
      </c>
      <c r="I1810" t="e">
        <f>IF(VLOOKUP('Reported Performance Table'!D1810,'Master List'!$B$45:$D$143,3,FALSE)="","No",VLOOKUP('Reported Performance Table'!D1810,'Master List'!$B$45:$D$143,3,FALSE))</f>
        <v>#N/A</v>
      </c>
      <c r="J1810" s="169" t="str">
        <f>IF('Reported Performance Table'!D1810="","",
  IF('Reported Performance Table'!E1810="Yes",
   IF('Reported Performance Table'!F1810="Premium","Premium_LUNA_CCT","LUNA_CCT"),
   IF('Reported Performance Table'!B1810="Outdoor Luminaires",
    IF(OR('Reported Performance Table'!D1810="Fuel Pump Canopy Luminaires",'Reported Performance Table'!D1810="Sports Lighting"),
     IF('Reported Performance Table'!F1810="Premium","Premium_Sports_and_Fuel_Pump_CCT", "Sports_and_Fuel_Pump_CCT"),
     IF('Reported Performance Table'!F1810="Premium","Premium_Outdoor_CCT","Outdoor_CCT")),
    IF('Reported Performance Table'!F1810="Premium","Premium_CCT","Reported_CCT"))))</f>
        <v/>
      </c>
      <c r="K1810" t="str">
        <f>IF('Reported Performance Table'!D1810="","",IF(J1810="LUNA_CCT",VLOOKUP('Reported Performance Table'!D1810,'Master List'!$B$45:$E$143,4,FALSE),"Reported_BUG"))</f>
        <v/>
      </c>
      <c r="L1810" t="str">
        <f>IF('Reported Performance Table'!D1810="","",IF(AND('Reported Performance Table'!$E1810="Yes",OR('Reported Performance Table'!$D1810='Master List'!$B$45,'Reported Performance Table'!$D1810='Master List'!$B$46,'Reported Performance Table'!$D1810='Master List'!$B$47,'Reported Performance Table'!$D1810='Master List'!$B$49,'Reported Performance Table'!$D1810='Master List'!$B$51,'Reported Performance Table'!$D1810='Master List'!$B$115,'Reported Performance Table'!$D1810='Master List'!$B$118,'Reported Performance Table'!$D1810='Master List'!$B$142)),"LUNA_Dimming","Dimming_Capability_and_Range"))</f>
        <v/>
      </c>
    </row>
    <row r="1811" spans="1:12" x14ac:dyDescent="0.3">
      <c r="A1811" s="49">
        <v>1818</v>
      </c>
      <c r="B1811" s="50"/>
      <c r="D1811" s="21" t="e">
        <f>VLOOKUP('Reported Performance Table'!C1811,'Master List'!$B$22:$C$41,2,FALSE)</f>
        <v>#N/A</v>
      </c>
      <c r="E1811" t="e">
        <f>VLOOKUP('Reported Performance Table'!D1811,'Master List'!$B$45:$C$143,2,FALSE)</f>
        <v>#N/A</v>
      </c>
      <c r="F1811" t="e">
        <f>VLOOKUP('Reported Performance Table'!C1811,'Master List'!$B$22:$D$42,3,FALSE)</f>
        <v>#N/A</v>
      </c>
      <c r="G1811" s="94" t="e">
        <f>VLOOKUP('Reported Performance Table'!B1811,'Master List'!$B$11:$D$19,3,FALSE)</f>
        <v>#N/A</v>
      </c>
      <c r="H1811" t="e">
        <f t="shared" si="28"/>
        <v>#N/A</v>
      </c>
      <c r="I1811" t="e">
        <f>IF(VLOOKUP('Reported Performance Table'!D1811,'Master List'!$B$45:$D$143,3,FALSE)="","No",VLOOKUP('Reported Performance Table'!D1811,'Master List'!$B$45:$D$143,3,FALSE))</f>
        <v>#N/A</v>
      </c>
      <c r="J1811" s="169" t="str">
        <f>IF('Reported Performance Table'!D1811="","",
  IF('Reported Performance Table'!E1811="Yes",
   IF('Reported Performance Table'!F1811="Premium","Premium_LUNA_CCT","LUNA_CCT"),
   IF('Reported Performance Table'!B1811="Outdoor Luminaires",
    IF(OR('Reported Performance Table'!D1811="Fuel Pump Canopy Luminaires",'Reported Performance Table'!D1811="Sports Lighting"),
     IF('Reported Performance Table'!F1811="Premium","Premium_Sports_and_Fuel_Pump_CCT", "Sports_and_Fuel_Pump_CCT"),
     IF('Reported Performance Table'!F1811="Premium","Premium_Outdoor_CCT","Outdoor_CCT")),
    IF('Reported Performance Table'!F1811="Premium","Premium_CCT","Reported_CCT"))))</f>
        <v/>
      </c>
      <c r="K1811" t="str">
        <f>IF('Reported Performance Table'!D1811="","",IF(J1811="LUNA_CCT",VLOOKUP('Reported Performance Table'!D1811,'Master List'!$B$45:$E$143,4,FALSE),"Reported_BUG"))</f>
        <v/>
      </c>
      <c r="L1811" t="str">
        <f>IF('Reported Performance Table'!D1811="","",IF(AND('Reported Performance Table'!$E1811="Yes",OR('Reported Performance Table'!$D1811='Master List'!$B$45,'Reported Performance Table'!$D1811='Master List'!$B$46,'Reported Performance Table'!$D1811='Master List'!$B$47,'Reported Performance Table'!$D1811='Master List'!$B$49,'Reported Performance Table'!$D1811='Master List'!$B$51,'Reported Performance Table'!$D1811='Master List'!$B$115,'Reported Performance Table'!$D1811='Master List'!$B$118,'Reported Performance Table'!$D1811='Master List'!$B$142)),"LUNA_Dimming","Dimming_Capability_and_Range"))</f>
        <v/>
      </c>
    </row>
    <row r="1812" spans="1:12" x14ac:dyDescent="0.3">
      <c r="A1812" s="49">
        <v>1819</v>
      </c>
      <c r="B1812" s="50"/>
      <c r="D1812" s="21" t="e">
        <f>VLOOKUP('Reported Performance Table'!C1812,'Master List'!$B$22:$C$41,2,FALSE)</f>
        <v>#N/A</v>
      </c>
      <c r="E1812" t="e">
        <f>VLOOKUP('Reported Performance Table'!D1812,'Master List'!$B$45:$C$143,2,FALSE)</f>
        <v>#N/A</v>
      </c>
      <c r="F1812" t="e">
        <f>VLOOKUP('Reported Performance Table'!C1812,'Master List'!$B$22:$D$42,3,FALSE)</f>
        <v>#N/A</v>
      </c>
      <c r="G1812" s="94" t="e">
        <f>VLOOKUP('Reported Performance Table'!B1812,'Master List'!$B$11:$D$19,3,FALSE)</f>
        <v>#N/A</v>
      </c>
      <c r="H1812" t="e">
        <f t="shared" si="28"/>
        <v>#N/A</v>
      </c>
      <c r="I1812" t="e">
        <f>IF(VLOOKUP('Reported Performance Table'!D1812,'Master List'!$B$45:$D$143,3,FALSE)="","No",VLOOKUP('Reported Performance Table'!D1812,'Master List'!$B$45:$D$143,3,FALSE))</f>
        <v>#N/A</v>
      </c>
      <c r="J1812" s="169" t="str">
        <f>IF('Reported Performance Table'!D1812="","",
  IF('Reported Performance Table'!E1812="Yes",
   IF('Reported Performance Table'!F1812="Premium","Premium_LUNA_CCT","LUNA_CCT"),
   IF('Reported Performance Table'!B1812="Outdoor Luminaires",
    IF(OR('Reported Performance Table'!D1812="Fuel Pump Canopy Luminaires",'Reported Performance Table'!D1812="Sports Lighting"),
     IF('Reported Performance Table'!F1812="Premium","Premium_Sports_and_Fuel_Pump_CCT", "Sports_and_Fuel_Pump_CCT"),
     IF('Reported Performance Table'!F1812="Premium","Premium_Outdoor_CCT","Outdoor_CCT")),
    IF('Reported Performance Table'!F1812="Premium","Premium_CCT","Reported_CCT"))))</f>
        <v/>
      </c>
      <c r="K1812" t="str">
        <f>IF('Reported Performance Table'!D1812="","",IF(J1812="LUNA_CCT",VLOOKUP('Reported Performance Table'!D1812,'Master List'!$B$45:$E$143,4,FALSE),"Reported_BUG"))</f>
        <v/>
      </c>
      <c r="L1812" t="str">
        <f>IF('Reported Performance Table'!D1812="","",IF(AND('Reported Performance Table'!$E1812="Yes",OR('Reported Performance Table'!$D1812='Master List'!$B$45,'Reported Performance Table'!$D1812='Master List'!$B$46,'Reported Performance Table'!$D1812='Master List'!$B$47,'Reported Performance Table'!$D1812='Master List'!$B$49,'Reported Performance Table'!$D1812='Master List'!$B$51,'Reported Performance Table'!$D1812='Master List'!$B$115,'Reported Performance Table'!$D1812='Master List'!$B$118,'Reported Performance Table'!$D1812='Master List'!$B$142)),"LUNA_Dimming","Dimming_Capability_and_Range"))</f>
        <v/>
      </c>
    </row>
    <row r="1813" spans="1:12" x14ac:dyDescent="0.3">
      <c r="A1813" s="49">
        <v>1820</v>
      </c>
      <c r="B1813" s="50"/>
      <c r="D1813" s="21" t="e">
        <f>VLOOKUP('Reported Performance Table'!C1813,'Master List'!$B$22:$C$41,2,FALSE)</f>
        <v>#N/A</v>
      </c>
      <c r="E1813" t="e">
        <f>VLOOKUP('Reported Performance Table'!D1813,'Master List'!$B$45:$C$143,2,FALSE)</f>
        <v>#N/A</v>
      </c>
      <c r="F1813" t="e">
        <f>VLOOKUP('Reported Performance Table'!C1813,'Master List'!$B$22:$D$42,3,FALSE)</f>
        <v>#N/A</v>
      </c>
      <c r="G1813" s="94" t="e">
        <f>VLOOKUP('Reported Performance Table'!B1813,'Master List'!$B$11:$D$19,3,FALSE)</f>
        <v>#N/A</v>
      </c>
      <c r="H1813" t="e">
        <f t="shared" si="28"/>
        <v>#N/A</v>
      </c>
      <c r="I1813" t="e">
        <f>IF(VLOOKUP('Reported Performance Table'!D1813,'Master List'!$B$45:$D$143,3,FALSE)="","No",VLOOKUP('Reported Performance Table'!D1813,'Master List'!$B$45:$D$143,3,FALSE))</f>
        <v>#N/A</v>
      </c>
      <c r="J1813" s="169" t="str">
        <f>IF('Reported Performance Table'!D1813="","",
  IF('Reported Performance Table'!E1813="Yes",
   IF('Reported Performance Table'!F1813="Premium","Premium_LUNA_CCT","LUNA_CCT"),
   IF('Reported Performance Table'!B1813="Outdoor Luminaires",
    IF(OR('Reported Performance Table'!D1813="Fuel Pump Canopy Luminaires",'Reported Performance Table'!D1813="Sports Lighting"),
     IF('Reported Performance Table'!F1813="Premium","Premium_Sports_and_Fuel_Pump_CCT", "Sports_and_Fuel_Pump_CCT"),
     IF('Reported Performance Table'!F1813="Premium","Premium_Outdoor_CCT","Outdoor_CCT")),
    IF('Reported Performance Table'!F1813="Premium","Premium_CCT","Reported_CCT"))))</f>
        <v/>
      </c>
      <c r="K1813" t="str">
        <f>IF('Reported Performance Table'!D1813="","",IF(J1813="LUNA_CCT",VLOOKUP('Reported Performance Table'!D1813,'Master List'!$B$45:$E$143,4,FALSE),"Reported_BUG"))</f>
        <v/>
      </c>
      <c r="L1813" t="str">
        <f>IF('Reported Performance Table'!D1813="","",IF(AND('Reported Performance Table'!$E1813="Yes",OR('Reported Performance Table'!$D1813='Master List'!$B$45,'Reported Performance Table'!$D1813='Master List'!$B$46,'Reported Performance Table'!$D1813='Master List'!$B$47,'Reported Performance Table'!$D1813='Master List'!$B$49,'Reported Performance Table'!$D1813='Master List'!$B$51,'Reported Performance Table'!$D1813='Master List'!$B$115,'Reported Performance Table'!$D1813='Master List'!$B$118,'Reported Performance Table'!$D1813='Master List'!$B$142)),"LUNA_Dimming","Dimming_Capability_and_Range"))</f>
        <v/>
      </c>
    </row>
    <row r="1814" spans="1:12" x14ac:dyDescent="0.3">
      <c r="A1814" s="49">
        <v>1821</v>
      </c>
      <c r="B1814" s="50"/>
      <c r="D1814" s="21" t="e">
        <f>VLOOKUP('Reported Performance Table'!C1814,'Master List'!$B$22:$C$41,2,FALSE)</f>
        <v>#N/A</v>
      </c>
      <c r="E1814" t="e">
        <f>VLOOKUP('Reported Performance Table'!D1814,'Master List'!$B$45:$C$143,2,FALSE)</f>
        <v>#N/A</v>
      </c>
      <c r="F1814" t="e">
        <f>VLOOKUP('Reported Performance Table'!C1814,'Master List'!$B$22:$D$42,3,FALSE)</f>
        <v>#N/A</v>
      </c>
      <c r="G1814" s="94" t="e">
        <f>VLOOKUP('Reported Performance Table'!B1814,'Master List'!$B$11:$D$19,3,FALSE)</f>
        <v>#N/A</v>
      </c>
      <c r="H1814" t="e">
        <f t="shared" si="28"/>
        <v>#N/A</v>
      </c>
      <c r="I1814" t="e">
        <f>IF(VLOOKUP('Reported Performance Table'!D1814,'Master List'!$B$45:$D$143,3,FALSE)="","No",VLOOKUP('Reported Performance Table'!D1814,'Master List'!$B$45:$D$143,3,FALSE))</f>
        <v>#N/A</v>
      </c>
      <c r="J1814" s="169" t="str">
        <f>IF('Reported Performance Table'!D1814="","",
  IF('Reported Performance Table'!E1814="Yes",
   IF('Reported Performance Table'!F1814="Premium","Premium_LUNA_CCT","LUNA_CCT"),
   IF('Reported Performance Table'!B1814="Outdoor Luminaires",
    IF(OR('Reported Performance Table'!D1814="Fuel Pump Canopy Luminaires",'Reported Performance Table'!D1814="Sports Lighting"),
     IF('Reported Performance Table'!F1814="Premium","Premium_Sports_and_Fuel_Pump_CCT", "Sports_and_Fuel_Pump_CCT"),
     IF('Reported Performance Table'!F1814="Premium","Premium_Outdoor_CCT","Outdoor_CCT")),
    IF('Reported Performance Table'!F1814="Premium","Premium_CCT","Reported_CCT"))))</f>
        <v/>
      </c>
      <c r="K1814" t="str">
        <f>IF('Reported Performance Table'!D1814="","",IF(J1814="LUNA_CCT",VLOOKUP('Reported Performance Table'!D1814,'Master List'!$B$45:$E$143,4,FALSE),"Reported_BUG"))</f>
        <v/>
      </c>
      <c r="L1814" t="str">
        <f>IF('Reported Performance Table'!D1814="","",IF(AND('Reported Performance Table'!$E1814="Yes",OR('Reported Performance Table'!$D1814='Master List'!$B$45,'Reported Performance Table'!$D1814='Master List'!$B$46,'Reported Performance Table'!$D1814='Master List'!$B$47,'Reported Performance Table'!$D1814='Master List'!$B$49,'Reported Performance Table'!$D1814='Master List'!$B$51,'Reported Performance Table'!$D1814='Master List'!$B$115,'Reported Performance Table'!$D1814='Master List'!$B$118,'Reported Performance Table'!$D1814='Master List'!$B$142)),"LUNA_Dimming","Dimming_Capability_and_Range"))</f>
        <v/>
      </c>
    </row>
    <row r="1815" spans="1:12" x14ac:dyDescent="0.3">
      <c r="A1815" s="49">
        <v>1822</v>
      </c>
      <c r="B1815" s="50"/>
      <c r="D1815" s="21" t="e">
        <f>VLOOKUP('Reported Performance Table'!C1815,'Master List'!$B$22:$C$41,2,FALSE)</f>
        <v>#N/A</v>
      </c>
      <c r="E1815" t="e">
        <f>VLOOKUP('Reported Performance Table'!D1815,'Master List'!$B$45:$C$143,2,FALSE)</f>
        <v>#N/A</v>
      </c>
      <c r="F1815" t="e">
        <f>VLOOKUP('Reported Performance Table'!C1815,'Master List'!$B$22:$D$42,3,FALSE)</f>
        <v>#N/A</v>
      </c>
      <c r="G1815" s="94" t="e">
        <f>VLOOKUP('Reported Performance Table'!B1815,'Master List'!$B$11:$D$19,3,FALSE)</f>
        <v>#N/A</v>
      </c>
      <c r="H1815" t="e">
        <f t="shared" si="28"/>
        <v>#N/A</v>
      </c>
      <c r="I1815" t="e">
        <f>IF(VLOOKUP('Reported Performance Table'!D1815,'Master List'!$B$45:$D$143,3,FALSE)="","No",VLOOKUP('Reported Performance Table'!D1815,'Master List'!$B$45:$D$143,3,FALSE))</f>
        <v>#N/A</v>
      </c>
      <c r="J1815" s="169" t="str">
        <f>IF('Reported Performance Table'!D1815="","",
  IF('Reported Performance Table'!E1815="Yes",
   IF('Reported Performance Table'!F1815="Premium","Premium_LUNA_CCT","LUNA_CCT"),
   IF('Reported Performance Table'!B1815="Outdoor Luminaires",
    IF(OR('Reported Performance Table'!D1815="Fuel Pump Canopy Luminaires",'Reported Performance Table'!D1815="Sports Lighting"),
     IF('Reported Performance Table'!F1815="Premium","Premium_Sports_and_Fuel_Pump_CCT", "Sports_and_Fuel_Pump_CCT"),
     IF('Reported Performance Table'!F1815="Premium","Premium_Outdoor_CCT","Outdoor_CCT")),
    IF('Reported Performance Table'!F1815="Premium","Premium_CCT","Reported_CCT"))))</f>
        <v/>
      </c>
      <c r="K1815" t="str">
        <f>IF('Reported Performance Table'!D1815="","",IF(J1815="LUNA_CCT",VLOOKUP('Reported Performance Table'!D1815,'Master List'!$B$45:$E$143,4,FALSE),"Reported_BUG"))</f>
        <v/>
      </c>
      <c r="L1815" t="str">
        <f>IF('Reported Performance Table'!D1815="","",IF(AND('Reported Performance Table'!$E1815="Yes",OR('Reported Performance Table'!$D1815='Master List'!$B$45,'Reported Performance Table'!$D1815='Master List'!$B$46,'Reported Performance Table'!$D1815='Master List'!$B$47,'Reported Performance Table'!$D1815='Master List'!$B$49,'Reported Performance Table'!$D1815='Master List'!$B$51,'Reported Performance Table'!$D1815='Master List'!$B$115,'Reported Performance Table'!$D1815='Master List'!$B$118,'Reported Performance Table'!$D1815='Master List'!$B$142)),"LUNA_Dimming","Dimming_Capability_and_Range"))</f>
        <v/>
      </c>
    </row>
    <row r="1816" spans="1:12" x14ac:dyDescent="0.3">
      <c r="A1816" s="49">
        <v>1823</v>
      </c>
      <c r="B1816" s="50"/>
      <c r="D1816" s="21" t="e">
        <f>VLOOKUP('Reported Performance Table'!C1816,'Master List'!$B$22:$C$41,2,FALSE)</f>
        <v>#N/A</v>
      </c>
      <c r="E1816" t="e">
        <f>VLOOKUP('Reported Performance Table'!D1816,'Master List'!$B$45:$C$143,2,FALSE)</f>
        <v>#N/A</v>
      </c>
      <c r="F1816" t="e">
        <f>VLOOKUP('Reported Performance Table'!C1816,'Master List'!$B$22:$D$42,3,FALSE)</f>
        <v>#N/A</v>
      </c>
      <c r="G1816" s="94" t="e">
        <f>VLOOKUP('Reported Performance Table'!B1816,'Master List'!$B$11:$D$19,3,FALSE)</f>
        <v>#N/A</v>
      </c>
      <c r="H1816" t="e">
        <f t="shared" si="28"/>
        <v>#N/A</v>
      </c>
      <c r="I1816" t="e">
        <f>IF(VLOOKUP('Reported Performance Table'!D1816,'Master List'!$B$45:$D$143,3,FALSE)="","No",VLOOKUP('Reported Performance Table'!D1816,'Master List'!$B$45:$D$143,3,FALSE))</f>
        <v>#N/A</v>
      </c>
      <c r="J1816" s="169" t="str">
        <f>IF('Reported Performance Table'!D1816="","",
  IF('Reported Performance Table'!E1816="Yes",
   IF('Reported Performance Table'!F1816="Premium","Premium_LUNA_CCT","LUNA_CCT"),
   IF('Reported Performance Table'!B1816="Outdoor Luminaires",
    IF(OR('Reported Performance Table'!D1816="Fuel Pump Canopy Luminaires",'Reported Performance Table'!D1816="Sports Lighting"),
     IF('Reported Performance Table'!F1816="Premium","Premium_Sports_and_Fuel_Pump_CCT", "Sports_and_Fuel_Pump_CCT"),
     IF('Reported Performance Table'!F1816="Premium","Premium_Outdoor_CCT","Outdoor_CCT")),
    IF('Reported Performance Table'!F1816="Premium","Premium_CCT","Reported_CCT"))))</f>
        <v/>
      </c>
      <c r="K1816" t="str">
        <f>IF('Reported Performance Table'!D1816="","",IF(J1816="LUNA_CCT",VLOOKUP('Reported Performance Table'!D1816,'Master List'!$B$45:$E$143,4,FALSE),"Reported_BUG"))</f>
        <v/>
      </c>
      <c r="L1816" t="str">
        <f>IF('Reported Performance Table'!D1816="","",IF(AND('Reported Performance Table'!$E1816="Yes",OR('Reported Performance Table'!$D1816='Master List'!$B$45,'Reported Performance Table'!$D1816='Master List'!$B$46,'Reported Performance Table'!$D1816='Master List'!$B$47,'Reported Performance Table'!$D1816='Master List'!$B$49,'Reported Performance Table'!$D1816='Master List'!$B$51,'Reported Performance Table'!$D1816='Master List'!$B$115,'Reported Performance Table'!$D1816='Master List'!$B$118,'Reported Performance Table'!$D1816='Master List'!$B$142)),"LUNA_Dimming","Dimming_Capability_and_Range"))</f>
        <v/>
      </c>
    </row>
    <row r="1817" spans="1:12" x14ac:dyDescent="0.3">
      <c r="A1817" s="49">
        <v>1824</v>
      </c>
      <c r="B1817" s="50"/>
      <c r="D1817" s="21" t="e">
        <f>VLOOKUP('Reported Performance Table'!C1817,'Master List'!$B$22:$C$41,2,FALSE)</f>
        <v>#N/A</v>
      </c>
      <c r="E1817" t="e">
        <f>VLOOKUP('Reported Performance Table'!D1817,'Master List'!$B$45:$C$143,2,FALSE)</f>
        <v>#N/A</v>
      </c>
      <c r="F1817" t="e">
        <f>VLOOKUP('Reported Performance Table'!C1817,'Master List'!$B$22:$D$42,3,FALSE)</f>
        <v>#N/A</v>
      </c>
      <c r="G1817" s="94" t="e">
        <f>VLOOKUP('Reported Performance Table'!B1817,'Master List'!$B$11:$D$19,3,FALSE)</f>
        <v>#N/A</v>
      </c>
      <c r="H1817" t="e">
        <f t="shared" si="28"/>
        <v>#N/A</v>
      </c>
      <c r="I1817" t="e">
        <f>IF(VLOOKUP('Reported Performance Table'!D1817,'Master List'!$B$45:$D$143,3,FALSE)="","No",VLOOKUP('Reported Performance Table'!D1817,'Master List'!$B$45:$D$143,3,FALSE))</f>
        <v>#N/A</v>
      </c>
      <c r="J1817" s="169" t="str">
        <f>IF('Reported Performance Table'!D1817="","",
  IF('Reported Performance Table'!E1817="Yes",
   IF('Reported Performance Table'!F1817="Premium","Premium_LUNA_CCT","LUNA_CCT"),
   IF('Reported Performance Table'!B1817="Outdoor Luminaires",
    IF(OR('Reported Performance Table'!D1817="Fuel Pump Canopy Luminaires",'Reported Performance Table'!D1817="Sports Lighting"),
     IF('Reported Performance Table'!F1817="Premium","Premium_Sports_and_Fuel_Pump_CCT", "Sports_and_Fuel_Pump_CCT"),
     IF('Reported Performance Table'!F1817="Premium","Premium_Outdoor_CCT","Outdoor_CCT")),
    IF('Reported Performance Table'!F1817="Premium","Premium_CCT","Reported_CCT"))))</f>
        <v/>
      </c>
      <c r="K1817" t="str">
        <f>IF('Reported Performance Table'!D1817="","",IF(J1817="LUNA_CCT",VLOOKUP('Reported Performance Table'!D1817,'Master List'!$B$45:$E$143,4,FALSE),"Reported_BUG"))</f>
        <v/>
      </c>
      <c r="L1817" t="str">
        <f>IF('Reported Performance Table'!D1817="","",IF(AND('Reported Performance Table'!$E1817="Yes",OR('Reported Performance Table'!$D1817='Master List'!$B$45,'Reported Performance Table'!$D1817='Master List'!$B$46,'Reported Performance Table'!$D1817='Master List'!$B$47,'Reported Performance Table'!$D1817='Master List'!$B$49,'Reported Performance Table'!$D1817='Master List'!$B$51,'Reported Performance Table'!$D1817='Master List'!$B$115,'Reported Performance Table'!$D1817='Master List'!$B$118,'Reported Performance Table'!$D1817='Master List'!$B$142)),"LUNA_Dimming","Dimming_Capability_and_Range"))</f>
        <v/>
      </c>
    </row>
    <row r="1818" spans="1:12" x14ac:dyDescent="0.3">
      <c r="A1818" s="49">
        <v>1825</v>
      </c>
      <c r="B1818" s="50"/>
      <c r="D1818" s="21" t="e">
        <f>VLOOKUP('Reported Performance Table'!C1818,'Master List'!$B$22:$C$41,2,FALSE)</f>
        <v>#N/A</v>
      </c>
      <c r="E1818" t="e">
        <f>VLOOKUP('Reported Performance Table'!D1818,'Master List'!$B$45:$C$143,2,FALSE)</f>
        <v>#N/A</v>
      </c>
      <c r="F1818" t="e">
        <f>VLOOKUP('Reported Performance Table'!C1818,'Master List'!$B$22:$D$42,3,FALSE)</f>
        <v>#N/A</v>
      </c>
      <c r="G1818" s="94" t="e">
        <f>VLOOKUP('Reported Performance Table'!B1818,'Master List'!$B$11:$D$19,3,FALSE)</f>
        <v>#N/A</v>
      </c>
      <c r="H1818" t="e">
        <f t="shared" si="28"/>
        <v>#N/A</v>
      </c>
      <c r="I1818" t="e">
        <f>IF(VLOOKUP('Reported Performance Table'!D1818,'Master List'!$B$45:$D$143,3,FALSE)="","No",VLOOKUP('Reported Performance Table'!D1818,'Master List'!$B$45:$D$143,3,FALSE))</f>
        <v>#N/A</v>
      </c>
      <c r="J1818" s="169" t="str">
        <f>IF('Reported Performance Table'!D1818="","",
  IF('Reported Performance Table'!E1818="Yes",
   IF('Reported Performance Table'!F1818="Premium","Premium_LUNA_CCT","LUNA_CCT"),
   IF('Reported Performance Table'!B1818="Outdoor Luminaires",
    IF(OR('Reported Performance Table'!D1818="Fuel Pump Canopy Luminaires",'Reported Performance Table'!D1818="Sports Lighting"),
     IF('Reported Performance Table'!F1818="Premium","Premium_Sports_and_Fuel_Pump_CCT", "Sports_and_Fuel_Pump_CCT"),
     IF('Reported Performance Table'!F1818="Premium","Premium_Outdoor_CCT","Outdoor_CCT")),
    IF('Reported Performance Table'!F1818="Premium","Premium_CCT","Reported_CCT"))))</f>
        <v/>
      </c>
      <c r="K1818" t="str">
        <f>IF('Reported Performance Table'!D1818="","",IF(J1818="LUNA_CCT",VLOOKUP('Reported Performance Table'!D1818,'Master List'!$B$45:$E$143,4,FALSE),"Reported_BUG"))</f>
        <v/>
      </c>
      <c r="L1818" t="str">
        <f>IF('Reported Performance Table'!D1818="","",IF(AND('Reported Performance Table'!$E1818="Yes",OR('Reported Performance Table'!$D1818='Master List'!$B$45,'Reported Performance Table'!$D1818='Master List'!$B$46,'Reported Performance Table'!$D1818='Master List'!$B$47,'Reported Performance Table'!$D1818='Master List'!$B$49,'Reported Performance Table'!$D1818='Master List'!$B$51,'Reported Performance Table'!$D1818='Master List'!$B$115,'Reported Performance Table'!$D1818='Master List'!$B$118,'Reported Performance Table'!$D1818='Master List'!$B$142)),"LUNA_Dimming","Dimming_Capability_and_Range"))</f>
        <v/>
      </c>
    </row>
    <row r="1819" spans="1:12" x14ac:dyDescent="0.3">
      <c r="A1819" s="49">
        <v>1826</v>
      </c>
      <c r="B1819" s="50"/>
      <c r="D1819" s="21" t="e">
        <f>VLOOKUP('Reported Performance Table'!C1819,'Master List'!$B$22:$C$41,2,FALSE)</f>
        <v>#N/A</v>
      </c>
      <c r="E1819" t="e">
        <f>VLOOKUP('Reported Performance Table'!D1819,'Master List'!$B$45:$C$143,2,FALSE)</f>
        <v>#N/A</v>
      </c>
      <c r="F1819" t="e">
        <f>VLOOKUP('Reported Performance Table'!C1819,'Master List'!$B$22:$D$42,3,FALSE)</f>
        <v>#N/A</v>
      </c>
      <c r="G1819" s="94" t="e">
        <f>VLOOKUP('Reported Performance Table'!B1819,'Master List'!$B$11:$D$19,3,FALSE)</f>
        <v>#N/A</v>
      </c>
      <c r="H1819" t="e">
        <f t="shared" si="28"/>
        <v>#N/A</v>
      </c>
      <c r="I1819" t="e">
        <f>IF(VLOOKUP('Reported Performance Table'!D1819,'Master List'!$B$45:$D$143,3,FALSE)="","No",VLOOKUP('Reported Performance Table'!D1819,'Master List'!$B$45:$D$143,3,FALSE))</f>
        <v>#N/A</v>
      </c>
      <c r="J1819" s="169" t="str">
        <f>IF('Reported Performance Table'!D1819="","",
  IF('Reported Performance Table'!E1819="Yes",
   IF('Reported Performance Table'!F1819="Premium","Premium_LUNA_CCT","LUNA_CCT"),
   IF('Reported Performance Table'!B1819="Outdoor Luminaires",
    IF(OR('Reported Performance Table'!D1819="Fuel Pump Canopy Luminaires",'Reported Performance Table'!D1819="Sports Lighting"),
     IF('Reported Performance Table'!F1819="Premium","Premium_Sports_and_Fuel_Pump_CCT", "Sports_and_Fuel_Pump_CCT"),
     IF('Reported Performance Table'!F1819="Premium","Premium_Outdoor_CCT","Outdoor_CCT")),
    IF('Reported Performance Table'!F1819="Premium","Premium_CCT","Reported_CCT"))))</f>
        <v/>
      </c>
      <c r="K1819" t="str">
        <f>IF('Reported Performance Table'!D1819="","",IF(J1819="LUNA_CCT",VLOOKUP('Reported Performance Table'!D1819,'Master List'!$B$45:$E$143,4,FALSE),"Reported_BUG"))</f>
        <v/>
      </c>
      <c r="L1819" t="str">
        <f>IF('Reported Performance Table'!D1819="","",IF(AND('Reported Performance Table'!$E1819="Yes",OR('Reported Performance Table'!$D1819='Master List'!$B$45,'Reported Performance Table'!$D1819='Master List'!$B$46,'Reported Performance Table'!$D1819='Master List'!$B$47,'Reported Performance Table'!$D1819='Master List'!$B$49,'Reported Performance Table'!$D1819='Master List'!$B$51,'Reported Performance Table'!$D1819='Master List'!$B$115,'Reported Performance Table'!$D1819='Master List'!$B$118,'Reported Performance Table'!$D1819='Master List'!$B$142)),"LUNA_Dimming","Dimming_Capability_and_Range"))</f>
        <v/>
      </c>
    </row>
    <row r="1820" spans="1:12" x14ac:dyDescent="0.3">
      <c r="A1820" s="49">
        <v>1827</v>
      </c>
      <c r="B1820" s="50"/>
      <c r="D1820" s="21" t="e">
        <f>VLOOKUP('Reported Performance Table'!C1820,'Master List'!$B$22:$C$41,2,FALSE)</f>
        <v>#N/A</v>
      </c>
      <c r="E1820" t="e">
        <f>VLOOKUP('Reported Performance Table'!D1820,'Master List'!$B$45:$C$143,2,FALSE)</f>
        <v>#N/A</v>
      </c>
      <c r="F1820" t="e">
        <f>VLOOKUP('Reported Performance Table'!C1820,'Master List'!$B$22:$D$42,3,FALSE)</f>
        <v>#N/A</v>
      </c>
      <c r="G1820" s="94" t="e">
        <f>VLOOKUP('Reported Performance Table'!B1820,'Master List'!$B$11:$D$19,3,FALSE)</f>
        <v>#N/A</v>
      </c>
      <c r="H1820" t="e">
        <f t="shared" si="28"/>
        <v>#N/A</v>
      </c>
      <c r="I1820" t="e">
        <f>IF(VLOOKUP('Reported Performance Table'!D1820,'Master List'!$B$45:$D$143,3,FALSE)="","No",VLOOKUP('Reported Performance Table'!D1820,'Master List'!$B$45:$D$143,3,FALSE))</f>
        <v>#N/A</v>
      </c>
      <c r="J1820" s="169" t="str">
        <f>IF('Reported Performance Table'!D1820="","",
  IF('Reported Performance Table'!E1820="Yes",
   IF('Reported Performance Table'!F1820="Premium","Premium_LUNA_CCT","LUNA_CCT"),
   IF('Reported Performance Table'!B1820="Outdoor Luminaires",
    IF(OR('Reported Performance Table'!D1820="Fuel Pump Canopy Luminaires",'Reported Performance Table'!D1820="Sports Lighting"),
     IF('Reported Performance Table'!F1820="Premium","Premium_Sports_and_Fuel_Pump_CCT", "Sports_and_Fuel_Pump_CCT"),
     IF('Reported Performance Table'!F1820="Premium","Premium_Outdoor_CCT","Outdoor_CCT")),
    IF('Reported Performance Table'!F1820="Premium","Premium_CCT","Reported_CCT"))))</f>
        <v/>
      </c>
      <c r="K1820" t="str">
        <f>IF('Reported Performance Table'!D1820="","",IF(J1820="LUNA_CCT",VLOOKUP('Reported Performance Table'!D1820,'Master List'!$B$45:$E$143,4,FALSE),"Reported_BUG"))</f>
        <v/>
      </c>
      <c r="L1820" t="str">
        <f>IF('Reported Performance Table'!D1820="","",IF(AND('Reported Performance Table'!$E1820="Yes",OR('Reported Performance Table'!$D1820='Master List'!$B$45,'Reported Performance Table'!$D1820='Master List'!$B$46,'Reported Performance Table'!$D1820='Master List'!$B$47,'Reported Performance Table'!$D1820='Master List'!$B$49,'Reported Performance Table'!$D1820='Master List'!$B$51,'Reported Performance Table'!$D1820='Master List'!$B$115,'Reported Performance Table'!$D1820='Master List'!$B$118,'Reported Performance Table'!$D1820='Master List'!$B$142)),"LUNA_Dimming","Dimming_Capability_and_Range"))</f>
        <v/>
      </c>
    </row>
    <row r="1821" spans="1:12" x14ac:dyDescent="0.3">
      <c r="A1821" s="49">
        <v>1828</v>
      </c>
      <c r="B1821" s="50"/>
      <c r="D1821" s="21" t="e">
        <f>VLOOKUP('Reported Performance Table'!C1821,'Master List'!$B$22:$C$41,2,FALSE)</f>
        <v>#N/A</v>
      </c>
      <c r="E1821" t="e">
        <f>VLOOKUP('Reported Performance Table'!D1821,'Master List'!$B$45:$C$143,2,FALSE)</f>
        <v>#N/A</v>
      </c>
      <c r="F1821" t="e">
        <f>VLOOKUP('Reported Performance Table'!C1821,'Master List'!$B$22:$D$42,3,FALSE)</f>
        <v>#N/A</v>
      </c>
      <c r="G1821" s="94" t="e">
        <f>VLOOKUP('Reported Performance Table'!B1821,'Master List'!$B$11:$D$19,3,FALSE)</f>
        <v>#N/A</v>
      </c>
      <c r="H1821" t="e">
        <f t="shared" si="28"/>
        <v>#N/A</v>
      </c>
      <c r="I1821" t="e">
        <f>IF(VLOOKUP('Reported Performance Table'!D1821,'Master List'!$B$45:$D$143,3,FALSE)="","No",VLOOKUP('Reported Performance Table'!D1821,'Master List'!$B$45:$D$143,3,FALSE))</f>
        <v>#N/A</v>
      </c>
      <c r="J1821" s="169" t="str">
        <f>IF('Reported Performance Table'!D1821="","",
  IF('Reported Performance Table'!E1821="Yes",
   IF('Reported Performance Table'!F1821="Premium","Premium_LUNA_CCT","LUNA_CCT"),
   IF('Reported Performance Table'!B1821="Outdoor Luminaires",
    IF(OR('Reported Performance Table'!D1821="Fuel Pump Canopy Luminaires",'Reported Performance Table'!D1821="Sports Lighting"),
     IF('Reported Performance Table'!F1821="Premium","Premium_Sports_and_Fuel_Pump_CCT", "Sports_and_Fuel_Pump_CCT"),
     IF('Reported Performance Table'!F1821="Premium","Premium_Outdoor_CCT","Outdoor_CCT")),
    IF('Reported Performance Table'!F1821="Premium","Premium_CCT","Reported_CCT"))))</f>
        <v/>
      </c>
      <c r="K1821" t="str">
        <f>IF('Reported Performance Table'!D1821="","",IF(J1821="LUNA_CCT",VLOOKUP('Reported Performance Table'!D1821,'Master List'!$B$45:$E$143,4,FALSE),"Reported_BUG"))</f>
        <v/>
      </c>
      <c r="L1821" t="str">
        <f>IF('Reported Performance Table'!D1821="","",IF(AND('Reported Performance Table'!$E1821="Yes",OR('Reported Performance Table'!$D1821='Master List'!$B$45,'Reported Performance Table'!$D1821='Master List'!$B$46,'Reported Performance Table'!$D1821='Master List'!$B$47,'Reported Performance Table'!$D1821='Master List'!$B$49,'Reported Performance Table'!$D1821='Master List'!$B$51,'Reported Performance Table'!$D1821='Master List'!$B$115,'Reported Performance Table'!$D1821='Master List'!$B$118,'Reported Performance Table'!$D1821='Master List'!$B$142)),"LUNA_Dimming","Dimming_Capability_and_Range"))</f>
        <v/>
      </c>
    </row>
    <row r="1822" spans="1:12" x14ac:dyDescent="0.3">
      <c r="A1822" s="49">
        <v>1829</v>
      </c>
      <c r="B1822" s="50"/>
      <c r="D1822" s="21" t="e">
        <f>VLOOKUP('Reported Performance Table'!C1822,'Master List'!$B$22:$C$41,2,FALSE)</f>
        <v>#N/A</v>
      </c>
      <c r="E1822" t="e">
        <f>VLOOKUP('Reported Performance Table'!D1822,'Master List'!$B$45:$C$143,2,FALSE)</f>
        <v>#N/A</v>
      </c>
      <c r="F1822" t="e">
        <f>VLOOKUP('Reported Performance Table'!C1822,'Master List'!$B$22:$D$42,3,FALSE)</f>
        <v>#N/A</v>
      </c>
      <c r="G1822" s="94" t="e">
        <f>VLOOKUP('Reported Performance Table'!B1822,'Master List'!$B$11:$D$19,3,FALSE)</f>
        <v>#N/A</v>
      </c>
      <c r="H1822" t="e">
        <f t="shared" si="28"/>
        <v>#N/A</v>
      </c>
      <c r="I1822" t="e">
        <f>IF(VLOOKUP('Reported Performance Table'!D1822,'Master List'!$B$45:$D$143,3,FALSE)="","No",VLOOKUP('Reported Performance Table'!D1822,'Master List'!$B$45:$D$143,3,FALSE))</f>
        <v>#N/A</v>
      </c>
      <c r="J1822" s="169" t="str">
        <f>IF('Reported Performance Table'!D1822="","",
  IF('Reported Performance Table'!E1822="Yes",
   IF('Reported Performance Table'!F1822="Premium","Premium_LUNA_CCT","LUNA_CCT"),
   IF('Reported Performance Table'!B1822="Outdoor Luminaires",
    IF(OR('Reported Performance Table'!D1822="Fuel Pump Canopy Luminaires",'Reported Performance Table'!D1822="Sports Lighting"),
     IF('Reported Performance Table'!F1822="Premium","Premium_Sports_and_Fuel_Pump_CCT", "Sports_and_Fuel_Pump_CCT"),
     IF('Reported Performance Table'!F1822="Premium","Premium_Outdoor_CCT","Outdoor_CCT")),
    IF('Reported Performance Table'!F1822="Premium","Premium_CCT","Reported_CCT"))))</f>
        <v/>
      </c>
      <c r="K1822" t="str">
        <f>IF('Reported Performance Table'!D1822="","",IF(J1822="LUNA_CCT",VLOOKUP('Reported Performance Table'!D1822,'Master List'!$B$45:$E$143,4,FALSE),"Reported_BUG"))</f>
        <v/>
      </c>
      <c r="L1822" t="str">
        <f>IF('Reported Performance Table'!D1822="","",IF(AND('Reported Performance Table'!$E1822="Yes",OR('Reported Performance Table'!$D1822='Master List'!$B$45,'Reported Performance Table'!$D1822='Master List'!$B$46,'Reported Performance Table'!$D1822='Master List'!$B$47,'Reported Performance Table'!$D1822='Master List'!$B$49,'Reported Performance Table'!$D1822='Master List'!$B$51,'Reported Performance Table'!$D1822='Master List'!$B$115,'Reported Performance Table'!$D1822='Master List'!$B$118,'Reported Performance Table'!$D1822='Master List'!$B$142)),"LUNA_Dimming","Dimming_Capability_and_Range"))</f>
        <v/>
      </c>
    </row>
    <row r="1823" spans="1:12" x14ac:dyDescent="0.3">
      <c r="A1823" s="49">
        <v>1830</v>
      </c>
      <c r="B1823" s="50"/>
      <c r="D1823" s="21" t="e">
        <f>VLOOKUP('Reported Performance Table'!C1823,'Master List'!$B$22:$C$41,2,FALSE)</f>
        <v>#N/A</v>
      </c>
      <c r="E1823" t="e">
        <f>VLOOKUP('Reported Performance Table'!D1823,'Master List'!$B$45:$C$143,2,FALSE)</f>
        <v>#N/A</v>
      </c>
      <c r="F1823" t="e">
        <f>VLOOKUP('Reported Performance Table'!C1823,'Master List'!$B$22:$D$42,3,FALSE)</f>
        <v>#N/A</v>
      </c>
      <c r="G1823" s="94" t="e">
        <f>VLOOKUP('Reported Performance Table'!B1823,'Master List'!$B$11:$D$19,3,FALSE)</f>
        <v>#N/A</v>
      </c>
      <c r="H1823" t="e">
        <f t="shared" si="28"/>
        <v>#N/A</v>
      </c>
      <c r="I1823" t="e">
        <f>IF(VLOOKUP('Reported Performance Table'!D1823,'Master List'!$B$45:$D$143,3,FALSE)="","No",VLOOKUP('Reported Performance Table'!D1823,'Master List'!$B$45:$D$143,3,FALSE))</f>
        <v>#N/A</v>
      </c>
      <c r="J1823" s="169" t="str">
        <f>IF('Reported Performance Table'!D1823="","",
  IF('Reported Performance Table'!E1823="Yes",
   IF('Reported Performance Table'!F1823="Premium","Premium_LUNA_CCT","LUNA_CCT"),
   IF('Reported Performance Table'!B1823="Outdoor Luminaires",
    IF(OR('Reported Performance Table'!D1823="Fuel Pump Canopy Luminaires",'Reported Performance Table'!D1823="Sports Lighting"),
     IF('Reported Performance Table'!F1823="Premium","Premium_Sports_and_Fuel_Pump_CCT", "Sports_and_Fuel_Pump_CCT"),
     IF('Reported Performance Table'!F1823="Premium","Premium_Outdoor_CCT","Outdoor_CCT")),
    IF('Reported Performance Table'!F1823="Premium","Premium_CCT","Reported_CCT"))))</f>
        <v/>
      </c>
      <c r="K1823" t="str">
        <f>IF('Reported Performance Table'!D1823="","",IF(J1823="LUNA_CCT",VLOOKUP('Reported Performance Table'!D1823,'Master List'!$B$45:$E$143,4,FALSE),"Reported_BUG"))</f>
        <v/>
      </c>
      <c r="L1823" t="str">
        <f>IF('Reported Performance Table'!D1823="","",IF(AND('Reported Performance Table'!$E1823="Yes",OR('Reported Performance Table'!$D1823='Master List'!$B$45,'Reported Performance Table'!$D1823='Master List'!$B$46,'Reported Performance Table'!$D1823='Master List'!$B$47,'Reported Performance Table'!$D1823='Master List'!$B$49,'Reported Performance Table'!$D1823='Master List'!$B$51,'Reported Performance Table'!$D1823='Master List'!$B$115,'Reported Performance Table'!$D1823='Master List'!$B$118,'Reported Performance Table'!$D1823='Master List'!$B$142)),"LUNA_Dimming","Dimming_Capability_and_Range"))</f>
        <v/>
      </c>
    </row>
    <row r="1824" spans="1:12" x14ac:dyDescent="0.3">
      <c r="A1824" s="49">
        <v>1831</v>
      </c>
      <c r="B1824" s="50"/>
      <c r="D1824" s="21" t="e">
        <f>VLOOKUP('Reported Performance Table'!C1824,'Master List'!$B$22:$C$41,2,FALSE)</f>
        <v>#N/A</v>
      </c>
      <c r="E1824" t="e">
        <f>VLOOKUP('Reported Performance Table'!D1824,'Master List'!$B$45:$C$143,2,FALSE)</f>
        <v>#N/A</v>
      </c>
      <c r="F1824" t="e">
        <f>VLOOKUP('Reported Performance Table'!C1824,'Master List'!$B$22:$D$42,3,FALSE)</f>
        <v>#N/A</v>
      </c>
      <c r="G1824" s="94" t="e">
        <f>VLOOKUP('Reported Performance Table'!B1824,'Master List'!$B$11:$D$19,3,FALSE)</f>
        <v>#N/A</v>
      </c>
      <c r="H1824" t="e">
        <f t="shared" si="28"/>
        <v>#N/A</v>
      </c>
      <c r="I1824" t="e">
        <f>IF(VLOOKUP('Reported Performance Table'!D1824,'Master List'!$B$45:$D$143,3,FALSE)="","No",VLOOKUP('Reported Performance Table'!D1824,'Master List'!$B$45:$D$143,3,FALSE))</f>
        <v>#N/A</v>
      </c>
      <c r="J1824" s="169" t="str">
        <f>IF('Reported Performance Table'!D1824="","",
  IF('Reported Performance Table'!E1824="Yes",
   IF('Reported Performance Table'!F1824="Premium","Premium_LUNA_CCT","LUNA_CCT"),
   IF('Reported Performance Table'!B1824="Outdoor Luminaires",
    IF(OR('Reported Performance Table'!D1824="Fuel Pump Canopy Luminaires",'Reported Performance Table'!D1824="Sports Lighting"),
     IF('Reported Performance Table'!F1824="Premium","Premium_Sports_and_Fuel_Pump_CCT", "Sports_and_Fuel_Pump_CCT"),
     IF('Reported Performance Table'!F1824="Premium","Premium_Outdoor_CCT","Outdoor_CCT")),
    IF('Reported Performance Table'!F1824="Premium","Premium_CCT","Reported_CCT"))))</f>
        <v/>
      </c>
      <c r="K1824" t="str">
        <f>IF('Reported Performance Table'!D1824="","",IF(J1824="LUNA_CCT",VLOOKUP('Reported Performance Table'!D1824,'Master List'!$B$45:$E$143,4,FALSE),"Reported_BUG"))</f>
        <v/>
      </c>
      <c r="L1824" t="str">
        <f>IF('Reported Performance Table'!D1824="","",IF(AND('Reported Performance Table'!$E1824="Yes",OR('Reported Performance Table'!$D1824='Master List'!$B$45,'Reported Performance Table'!$D1824='Master List'!$B$46,'Reported Performance Table'!$D1824='Master List'!$B$47,'Reported Performance Table'!$D1824='Master List'!$B$49,'Reported Performance Table'!$D1824='Master List'!$B$51,'Reported Performance Table'!$D1824='Master List'!$B$115,'Reported Performance Table'!$D1824='Master List'!$B$118,'Reported Performance Table'!$D1824='Master List'!$B$142)),"LUNA_Dimming","Dimming_Capability_and_Range"))</f>
        <v/>
      </c>
    </row>
    <row r="1825" spans="1:12" x14ac:dyDescent="0.3">
      <c r="A1825" s="49">
        <v>1832</v>
      </c>
      <c r="B1825" s="50"/>
      <c r="D1825" s="21" t="e">
        <f>VLOOKUP('Reported Performance Table'!C1825,'Master List'!$B$22:$C$41,2,FALSE)</f>
        <v>#N/A</v>
      </c>
      <c r="E1825" t="e">
        <f>VLOOKUP('Reported Performance Table'!D1825,'Master List'!$B$45:$C$143,2,FALSE)</f>
        <v>#N/A</v>
      </c>
      <c r="F1825" t="e">
        <f>VLOOKUP('Reported Performance Table'!C1825,'Master List'!$B$22:$D$42,3,FALSE)</f>
        <v>#N/A</v>
      </c>
      <c r="G1825" s="94" t="e">
        <f>VLOOKUP('Reported Performance Table'!B1825,'Master List'!$B$11:$D$19,3,FALSE)</f>
        <v>#N/A</v>
      </c>
      <c r="H1825" t="e">
        <f t="shared" si="28"/>
        <v>#N/A</v>
      </c>
      <c r="I1825" t="e">
        <f>IF(VLOOKUP('Reported Performance Table'!D1825,'Master List'!$B$45:$D$143,3,FALSE)="","No",VLOOKUP('Reported Performance Table'!D1825,'Master List'!$B$45:$D$143,3,FALSE))</f>
        <v>#N/A</v>
      </c>
      <c r="J1825" s="169" t="str">
        <f>IF('Reported Performance Table'!D1825="","",
  IF('Reported Performance Table'!E1825="Yes",
   IF('Reported Performance Table'!F1825="Premium","Premium_LUNA_CCT","LUNA_CCT"),
   IF('Reported Performance Table'!B1825="Outdoor Luminaires",
    IF(OR('Reported Performance Table'!D1825="Fuel Pump Canopy Luminaires",'Reported Performance Table'!D1825="Sports Lighting"),
     IF('Reported Performance Table'!F1825="Premium","Premium_Sports_and_Fuel_Pump_CCT", "Sports_and_Fuel_Pump_CCT"),
     IF('Reported Performance Table'!F1825="Premium","Premium_Outdoor_CCT","Outdoor_CCT")),
    IF('Reported Performance Table'!F1825="Premium","Premium_CCT","Reported_CCT"))))</f>
        <v/>
      </c>
      <c r="K1825" t="str">
        <f>IF('Reported Performance Table'!D1825="","",IF(J1825="LUNA_CCT",VLOOKUP('Reported Performance Table'!D1825,'Master List'!$B$45:$E$143,4,FALSE),"Reported_BUG"))</f>
        <v/>
      </c>
      <c r="L1825" t="str">
        <f>IF('Reported Performance Table'!D1825="","",IF(AND('Reported Performance Table'!$E1825="Yes",OR('Reported Performance Table'!$D1825='Master List'!$B$45,'Reported Performance Table'!$D1825='Master List'!$B$46,'Reported Performance Table'!$D1825='Master List'!$B$47,'Reported Performance Table'!$D1825='Master List'!$B$49,'Reported Performance Table'!$D1825='Master List'!$B$51,'Reported Performance Table'!$D1825='Master List'!$B$115,'Reported Performance Table'!$D1825='Master List'!$B$118,'Reported Performance Table'!$D1825='Master List'!$B$142)),"LUNA_Dimming","Dimming_Capability_and_Range"))</f>
        <v/>
      </c>
    </row>
    <row r="1826" spans="1:12" x14ac:dyDescent="0.3">
      <c r="A1826" s="49">
        <v>1833</v>
      </c>
      <c r="B1826" s="50"/>
      <c r="D1826" s="21" t="e">
        <f>VLOOKUP('Reported Performance Table'!C1826,'Master List'!$B$22:$C$41,2,FALSE)</f>
        <v>#N/A</v>
      </c>
      <c r="E1826" t="e">
        <f>VLOOKUP('Reported Performance Table'!D1826,'Master List'!$B$45:$C$143,2,FALSE)</f>
        <v>#N/A</v>
      </c>
      <c r="F1826" t="e">
        <f>VLOOKUP('Reported Performance Table'!C1826,'Master List'!$B$22:$D$42,3,FALSE)</f>
        <v>#N/A</v>
      </c>
      <c r="G1826" s="94" t="e">
        <f>VLOOKUP('Reported Performance Table'!B1826,'Master List'!$B$11:$D$19,3,FALSE)</f>
        <v>#N/A</v>
      </c>
      <c r="H1826" t="e">
        <f t="shared" si="28"/>
        <v>#N/A</v>
      </c>
      <c r="I1826" t="e">
        <f>IF(VLOOKUP('Reported Performance Table'!D1826,'Master List'!$B$45:$D$143,3,FALSE)="","No",VLOOKUP('Reported Performance Table'!D1826,'Master List'!$B$45:$D$143,3,FALSE))</f>
        <v>#N/A</v>
      </c>
      <c r="J1826" s="169" t="str">
        <f>IF('Reported Performance Table'!D1826="","",
  IF('Reported Performance Table'!E1826="Yes",
   IF('Reported Performance Table'!F1826="Premium","Premium_LUNA_CCT","LUNA_CCT"),
   IF('Reported Performance Table'!B1826="Outdoor Luminaires",
    IF(OR('Reported Performance Table'!D1826="Fuel Pump Canopy Luminaires",'Reported Performance Table'!D1826="Sports Lighting"),
     IF('Reported Performance Table'!F1826="Premium","Premium_Sports_and_Fuel_Pump_CCT", "Sports_and_Fuel_Pump_CCT"),
     IF('Reported Performance Table'!F1826="Premium","Premium_Outdoor_CCT","Outdoor_CCT")),
    IF('Reported Performance Table'!F1826="Premium","Premium_CCT","Reported_CCT"))))</f>
        <v/>
      </c>
      <c r="K1826" t="str">
        <f>IF('Reported Performance Table'!D1826="","",IF(J1826="LUNA_CCT",VLOOKUP('Reported Performance Table'!D1826,'Master List'!$B$45:$E$143,4,FALSE),"Reported_BUG"))</f>
        <v/>
      </c>
      <c r="L1826" t="str">
        <f>IF('Reported Performance Table'!D1826="","",IF(AND('Reported Performance Table'!$E1826="Yes",OR('Reported Performance Table'!$D1826='Master List'!$B$45,'Reported Performance Table'!$D1826='Master List'!$B$46,'Reported Performance Table'!$D1826='Master List'!$B$47,'Reported Performance Table'!$D1826='Master List'!$B$49,'Reported Performance Table'!$D1826='Master List'!$B$51,'Reported Performance Table'!$D1826='Master List'!$B$115,'Reported Performance Table'!$D1826='Master List'!$B$118,'Reported Performance Table'!$D1826='Master List'!$B$142)),"LUNA_Dimming","Dimming_Capability_and_Range"))</f>
        <v/>
      </c>
    </row>
    <row r="1827" spans="1:12" x14ac:dyDescent="0.3">
      <c r="A1827" s="49">
        <v>1834</v>
      </c>
      <c r="B1827" s="50"/>
      <c r="D1827" s="21" t="e">
        <f>VLOOKUP('Reported Performance Table'!C1827,'Master List'!$B$22:$C$41,2,FALSE)</f>
        <v>#N/A</v>
      </c>
      <c r="E1827" t="e">
        <f>VLOOKUP('Reported Performance Table'!D1827,'Master List'!$B$45:$C$143,2,FALSE)</f>
        <v>#N/A</v>
      </c>
      <c r="F1827" t="e">
        <f>VLOOKUP('Reported Performance Table'!C1827,'Master List'!$B$22:$D$42,3,FALSE)</f>
        <v>#N/A</v>
      </c>
      <c r="G1827" s="94" t="e">
        <f>VLOOKUP('Reported Performance Table'!B1827,'Master List'!$B$11:$D$19,3,FALSE)</f>
        <v>#N/A</v>
      </c>
      <c r="H1827" t="e">
        <f t="shared" si="28"/>
        <v>#N/A</v>
      </c>
      <c r="I1827" t="e">
        <f>IF(VLOOKUP('Reported Performance Table'!D1827,'Master List'!$B$45:$D$143,3,FALSE)="","No",VLOOKUP('Reported Performance Table'!D1827,'Master List'!$B$45:$D$143,3,FALSE))</f>
        <v>#N/A</v>
      </c>
      <c r="J1827" s="169" t="str">
        <f>IF('Reported Performance Table'!D1827="","",
  IF('Reported Performance Table'!E1827="Yes",
   IF('Reported Performance Table'!F1827="Premium","Premium_LUNA_CCT","LUNA_CCT"),
   IF('Reported Performance Table'!B1827="Outdoor Luminaires",
    IF(OR('Reported Performance Table'!D1827="Fuel Pump Canopy Luminaires",'Reported Performance Table'!D1827="Sports Lighting"),
     IF('Reported Performance Table'!F1827="Premium","Premium_Sports_and_Fuel_Pump_CCT", "Sports_and_Fuel_Pump_CCT"),
     IF('Reported Performance Table'!F1827="Premium","Premium_Outdoor_CCT","Outdoor_CCT")),
    IF('Reported Performance Table'!F1827="Premium","Premium_CCT","Reported_CCT"))))</f>
        <v/>
      </c>
      <c r="K1827" t="str">
        <f>IF('Reported Performance Table'!D1827="","",IF(J1827="LUNA_CCT",VLOOKUP('Reported Performance Table'!D1827,'Master List'!$B$45:$E$143,4,FALSE),"Reported_BUG"))</f>
        <v/>
      </c>
      <c r="L1827" t="str">
        <f>IF('Reported Performance Table'!D1827="","",IF(AND('Reported Performance Table'!$E1827="Yes",OR('Reported Performance Table'!$D1827='Master List'!$B$45,'Reported Performance Table'!$D1827='Master List'!$B$46,'Reported Performance Table'!$D1827='Master List'!$B$47,'Reported Performance Table'!$D1827='Master List'!$B$49,'Reported Performance Table'!$D1827='Master List'!$B$51,'Reported Performance Table'!$D1827='Master List'!$B$115,'Reported Performance Table'!$D1827='Master List'!$B$118,'Reported Performance Table'!$D1827='Master List'!$B$142)),"LUNA_Dimming","Dimming_Capability_and_Range"))</f>
        <v/>
      </c>
    </row>
    <row r="1828" spans="1:12" x14ac:dyDescent="0.3">
      <c r="A1828" s="49">
        <v>1835</v>
      </c>
      <c r="B1828" s="50"/>
      <c r="D1828" s="21" t="e">
        <f>VLOOKUP('Reported Performance Table'!C1828,'Master List'!$B$22:$C$41,2,FALSE)</f>
        <v>#N/A</v>
      </c>
      <c r="E1828" t="e">
        <f>VLOOKUP('Reported Performance Table'!D1828,'Master List'!$B$45:$C$143,2,FALSE)</f>
        <v>#N/A</v>
      </c>
      <c r="F1828" t="e">
        <f>VLOOKUP('Reported Performance Table'!C1828,'Master List'!$B$22:$D$42,3,FALSE)</f>
        <v>#N/A</v>
      </c>
      <c r="G1828" s="94" t="e">
        <f>VLOOKUP('Reported Performance Table'!B1828,'Master List'!$B$11:$D$19,3,FALSE)</f>
        <v>#N/A</v>
      </c>
      <c r="H1828" t="e">
        <f t="shared" si="28"/>
        <v>#N/A</v>
      </c>
      <c r="I1828" t="e">
        <f>IF(VLOOKUP('Reported Performance Table'!D1828,'Master List'!$B$45:$D$143,3,FALSE)="","No",VLOOKUP('Reported Performance Table'!D1828,'Master List'!$B$45:$D$143,3,FALSE))</f>
        <v>#N/A</v>
      </c>
      <c r="J1828" s="169" t="str">
        <f>IF('Reported Performance Table'!D1828="","",
  IF('Reported Performance Table'!E1828="Yes",
   IF('Reported Performance Table'!F1828="Premium","Premium_LUNA_CCT","LUNA_CCT"),
   IF('Reported Performance Table'!B1828="Outdoor Luminaires",
    IF(OR('Reported Performance Table'!D1828="Fuel Pump Canopy Luminaires",'Reported Performance Table'!D1828="Sports Lighting"),
     IF('Reported Performance Table'!F1828="Premium","Premium_Sports_and_Fuel_Pump_CCT", "Sports_and_Fuel_Pump_CCT"),
     IF('Reported Performance Table'!F1828="Premium","Premium_Outdoor_CCT","Outdoor_CCT")),
    IF('Reported Performance Table'!F1828="Premium","Premium_CCT","Reported_CCT"))))</f>
        <v/>
      </c>
      <c r="K1828" t="str">
        <f>IF('Reported Performance Table'!D1828="","",IF(J1828="LUNA_CCT",VLOOKUP('Reported Performance Table'!D1828,'Master List'!$B$45:$E$143,4,FALSE),"Reported_BUG"))</f>
        <v/>
      </c>
      <c r="L1828" t="str">
        <f>IF('Reported Performance Table'!D1828="","",IF(AND('Reported Performance Table'!$E1828="Yes",OR('Reported Performance Table'!$D1828='Master List'!$B$45,'Reported Performance Table'!$D1828='Master List'!$B$46,'Reported Performance Table'!$D1828='Master List'!$B$47,'Reported Performance Table'!$D1828='Master List'!$B$49,'Reported Performance Table'!$D1828='Master List'!$B$51,'Reported Performance Table'!$D1828='Master List'!$B$115,'Reported Performance Table'!$D1828='Master List'!$B$118,'Reported Performance Table'!$D1828='Master List'!$B$142)),"LUNA_Dimming","Dimming_Capability_and_Range"))</f>
        <v/>
      </c>
    </row>
    <row r="1829" spans="1:12" x14ac:dyDescent="0.3">
      <c r="A1829" s="49">
        <v>1836</v>
      </c>
      <c r="B1829" s="50"/>
      <c r="D1829" s="21" t="e">
        <f>VLOOKUP('Reported Performance Table'!C1829,'Master List'!$B$22:$C$41,2,FALSE)</f>
        <v>#N/A</v>
      </c>
      <c r="E1829" t="e">
        <f>VLOOKUP('Reported Performance Table'!D1829,'Master List'!$B$45:$C$143,2,FALSE)</f>
        <v>#N/A</v>
      </c>
      <c r="F1829" t="e">
        <f>VLOOKUP('Reported Performance Table'!C1829,'Master List'!$B$22:$D$42,3,FALSE)</f>
        <v>#N/A</v>
      </c>
      <c r="G1829" s="94" t="e">
        <f>VLOOKUP('Reported Performance Table'!B1829,'Master List'!$B$11:$D$19,3,FALSE)</f>
        <v>#N/A</v>
      </c>
      <c r="H1829" t="e">
        <f t="shared" si="28"/>
        <v>#N/A</v>
      </c>
      <c r="I1829" t="e">
        <f>IF(VLOOKUP('Reported Performance Table'!D1829,'Master List'!$B$45:$D$143,3,FALSE)="","No",VLOOKUP('Reported Performance Table'!D1829,'Master List'!$B$45:$D$143,3,FALSE))</f>
        <v>#N/A</v>
      </c>
      <c r="J1829" s="169" t="str">
        <f>IF('Reported Performance Table'!D1829="","",
  IF('Reported Performance Table'!E1829="Yes",
   IF('Reported Performance Table'!F1829="Premium","Premium_LUNA_CCT","LUNA_CCT"),
   IF('Reported Performance Table'!B1829="Outdoor Luminaires",
    IF(OR('Reported Performance Table'!D1829="Fuel Pump Canopy Luminaires",'Reported Performance Table'!D1829="Sports Lighting"),
     IF('Reported Performance Table'!F1829="Premium","Premium_Sports_and_Fuel_Pump_CCT", "Sports_and_Fuel_Pump_CCT"),
     IF('Reported Performance Table'!F1829="Premium","Premium_Outdoor_CCT","Outdoor_CCT")),
    IF('Reported Performance Table'!F1829="Premium","Premium_CCT","Reported_CCT"))))</f>
        <v/>
      </c>
      <c r="K1829" t="str">
        <f>IF('Reported Performance Table'!D1829="","",IF(J1829="LUNA_CCT",VLOOKUP('Reported Performance Table'!D1829,'Master List'!$B$45:$E$143,4,FALSE),"Reported_BUG"))</f>
        <v/>
      </c>
      <c r="L1829" t="str">
        <f>IF('Reported Performance Table'!D1829="","",IF(AND('Reported Performance Table'!$E1829="Yes",OR('Reported Performance Table'!$D1829='Master List'!$B$45,'Reported Performance Table'!$D1829='Master List'!$B$46,'Reported Performance Table'!$D1829='Master List'!$B$47,'Reported Performance Table'!$D1829='Master List'!$B$49,'Reported Performance Table'!$D1829='Master List'!$B$51,'Reported Performance Table'!$D1829='Master List'!$B$115,'Reported Performance Table'!$D1829='Master List'!$B$118,'Reported Performance Table'!$D1829='Master List'!$B$142)),"LUNA_Dimming","Dimming_Capability_and_Range"))</f>
        <v/>
      </c>
    </row>
    <row r="1830" spans="1:12" x14ac:dyDescent="0.3">
      <c r="A1830" s="49">
        <v>1837</v>
      </c>
      <c r="B1830" s="50"/>
      <c r="D1830" s="21" t="e">
        <f>VLOOKUP('Reported Performance Table'!C1830,'Master List'!$B$22:$C$41,2,FALSE)</f>
        <v>#N/A</v>
      </c>
      <c r="E1830" t="e">
        <f>VLOOKUP('Reported Performance Table'!D1830,'Master List'!$B$45:$C$143,2,FALSE)</f>
        <v>#N/A</v>
      </c>
      <c r="F1830" t="e">
        <f>VLOOKUP('Reported Performance Table'!C1830,'Master List'!$B$22:$D$42,3,FALSE)</f>
        <v>#N/A</v>
      </c>
      <c r="G1830" s="94" t="e">
        <f>VLOOKUP('Reported Performance Table'!B1830,'Master List'!$B$11:$D$19,3,FALSE)</f>
        <v>#N/A</v>
      </c>
      <c r="H1830" t="e">
        <f t="shared" si="28"/>
        <v>#N/A</v>
      </c>
      <c r="I1830" t="e">
        <f>IF(VLOOKUP('Reported Performance Table'!D1830,'Master List'!$B$45:$D$143,3,FALSE)="","No",VLOOKUP('Reported Performance Table'!D1830,'Master List'!$B$45:$D$143,3,FALSE))</f>
        <v>#N/A</v>
      </c>
      <c r="J1830" s="169" t="str">
        <f>IF('Reported Performance Table'!D1830="","",
  IF('Reported Performance Table'!E1830="Yes",
   IF('Reported Performance Table'!F1830="Premium","Premium_LUNA_CCT","LUNA_CCT"),
   IF('Reported Performance Table'!B1830="Outdoor Luminaires",
    IF(OR('Reported Performance Table'!D1830="Fuel Pump Canopy Luminaires",'Reported Performance Table'!D1830="Sports Lighting"),
     IF('Reported Performance Table'!F1830="Premium","Premium_Sports_and_Fuel_Pump_CCT", "Sports_and_Fuel_Pump_CCT"),
     IF('Reported Performance Table'!F1830="Premium","Premium_Outdoor_CCT","Outdoor_CCT")),
    IF('Reported Performance Table'!F1830="Premium","Premium_CCT","Reported_CCT"))))</f>
        <v/>
      </c>
      <c r="K1830" t="str">
        <f>IF('Reported Performance Table'!D1830="","",IF(J1830="LUNA_CCT",VLOOKUP('Reported Performance Table'!D1830,'Master List'!$B$45:$E$143,4,FALSE),"Reported_BUG"))</f>
        <v/>
      </c>
      <c r="L1830" t="str">
        <f>IF('Reported Performance Table'!D1830="","",IF(AND('Reported Performance Table'!$E1830="Yes",OR('Reported Performance Table'!$D1830='Master List'!$B$45,'Reported Performance Table'!$D1830='Master List'!$B$46,'Reported Performance Table'!$D1830='Master List'!$B$47,'Reported Performance Table'!$D1830='Master List'!$B$49,'Reported Performance Table'!$D1830='Master List'!$B$51,'Reported Performance Table'!$D1830='Master List'!$B$115,'Reported Performance Table'!$D1830='Master List'!$B$118,'Reported Performance Table'!$D1830='Master List'!$B$142)),"LUNA_Dimming","Dimming_Capability_and_Range"))</f>
        <v/>
      </c>
    </row>
    <row r="1831" spans="1:12" x14ac:dyDescent="0.3">
      <c r="A1831" s="49">
        <v>1838</v>
      </c>
      <c r="B1831" s="50"/>
      <c r="D1831" s="21" t="e">
        <f>VLOOKUP('Reported Performance Table'!C1831,'Master List'!$B$22:$C$41,2,FALSE)</f>
        <v>#N/A</v>
      </c>
      <c r="E1831" t="e">
        <f>VLOOKUP('Reported Performance Table'!D1831,'Master List'!$B$45:$C$143,2,FALSE)</f>
        <v>#N/A</v>
      </c>
      <c r="F1831" t="e">
        <f>VLOOKUP('Reported Performance Table'!C1831,'Master List'!$B$22:$D$42,3,FALSE)</f>
        <v>#N/A</v>
      </c>
      <c r="G1831" s="94" t="e">
        <f>VLOOKUP('Reported Performance Table'!B1831,'Master List'!$B$11:$D$19,3,FALSE)</f>
        <v>#N/A</v>
      </c>
      <c r="H1831" t="e">
        <f t="shared" si="28"/>
        <v>#N/A</v>
      </c>
      <c r="I1831" t="e">
        <f>IF(VLOOKUP('Reported Performance Table'!D1831,'Master List'!$B$45:$D$143,3,FALSE)="","No",VLOOKUP('Reported Performance Table'!D1831,'Master List'!$B$45:$D$143,3,FALSE))</f>
        <v>#N/A</v>
      </c>
      <c r="J1831" s="169" t="str">
        <f>IF('Reported Performance Table'!D1831="","",
  IF('Reported Performance Table'!E1831="Yes",
   IF('Reported Performance Table'!F1831="Premium","Premium_LUNA_CCT","LUNA_CCT"),
   IF('Reported Performance Table'!B1831="Outdoor Luminaires",
    IF(OR('Reported Performance Table'!D1831="Fuel Pump Canopy Luminaires",'Reported Performance Table'!D1831="Sports Lighting"),
     IF('Reported Performance Table'!F1831="Premium","Premium_Sports_and_Fuel_Pump_CCT", "Sports_and_Fuel_Pump_CCT"),
     IF('Reported Performance Table'!F1831="Premium","Premium_Outdoor_CCT","Outdoor_CCT")),
    IF('Reported Performance Table'!F1831="Premium","Premium_CCT","Reported_CCT"))))</f>
        <v/>
      </c>
      <c r="K1831" t="str">
        <f>IF('Reported Performance Table'!D1831="","",IF(J1831="LUNA_CCT",VLOOKUP('Reported Performance Table'!D1831,'Master List'!$B$45:$E$143,4,FALSE),"Reported_BUG"))</f>
        <v/>
      </c>
      <c r="L1831" t="str">
        <f>IF('Reported Performance Table'!D1831="","",IF(AND('Reported Performance Table'!$E1831="Yes",OR('Reported Performance Table'!$D1831='Master List'!$B$45,'Reported Performance Table'!$D1831='Master List'!$B$46,'Reported Performance Table'!$D1831='Master List'!$B$47,'Reported Performance Table'!$D1831='Master List'!$B$49,'Reported Performance Table'!$D1831='Master List'!$B$51,'Reported Performance Table'!$D1831='Master List'!$B$115,'Reported Performance Table'!$D1831='Master List'!$B$118,'Reported Performance Table'!$D1831='Master List'!$B$142)),"LUNA_Dimming","Dimming_Capability_and_Range"))</f>
        <v/>
      </c>
    </row>
    <row r="1832" spans="1:12" x14ac:dyDescent="0.3">
      <c r="A1832" s="49">
        <v>1839</v>
      </c>
      <c r="B1832" s="50"/>
      <c r="D1832" s="21" t="e">
        <f>VLOOKUP('Reported Performance Table'!C1832,'Master List'!$B$22:$C$41,2,FALSE)</f>
        <v>#N/A</v>
      </c>
      <c r="E1832" t="e">
        <f>VLOOKUP('Reported Performance Table'!D1832,'Master List'!$B$45:$C$143,2,FALSE)</f>
        <v>#N/A</v>
      </c>
      <c r="F1832" t="e">
        <f>VLOOKUP('Reported Performance Table'!C1832,'Master List'!$B$22:$D$42,3,FALSE)</f>
        <v>#N/A</v>
      </c>
      <c r="G1832" s="94" t="e">
        <f>VLOOKUP('Reported Performance Table'!B1832,'Master List'!$B$11:$D$19,3,FALSE)</f>
        <v>#N/A</v>
      </c>
      <c r="H1832" t="e">
        <f t="shared" si="28"/>
        <v>#N/A</v>
      </c>
      <c r="I1832" t="e">
        <f>IF(VLOOKUP('Reported Performance Table'!D1832,'Master List'!$B$45:$D$143,3,FALSE)="","No",VLOOKUP('Reported Performance Table'!D1832,'Master List'!$B$45:$D$143,3,FALSE))</f>
        <v>#N/A</v>
      </c>
      <c r="J1832" s="169" t="str">
        <f>IF('Reported Performance Table'!D1832="","",
  IF('Reported Performance Table'!E1832="Yes",
   IF('Reported Performance Table'!F1832="Premium","Premium_LUNA_CCT","LUNA_CCT"),
   IF('Reported Performance Table'!B1832="Outdoor Luminaires",
    IF(OR('Reported Performance Table'!D1832="Fuel Pump Canopy Luminaires",'Reported Performance Table'!D1832="Sports Lighting"),
     IF('Reported Performance Table'!F1832="Premium","Premium_Sports_and_Fuel_Pump_CCT", "Sports_and_Fuel_Pump_CCT"),
     IF('Reported Performance Table'!F1832="Premium","Premium_Outdoor_CCT","Outdoor_CCT")),
    IF('Reported Performance Table'!F1832="Premium","Premium_CCT","Reported_CCT"))))</f>
        <v/>
      </c>
      <c r="K1832" t="str">
        <f>IF('Reported Performance Table'!D1832="","",IF(J1832="LUNA_CCT",VLOOKUP('Reported Performance Table'!D1832,'Master List'!$B$45:$E$143,4,FALSE),"Reported_BUG"))</f>
        <v/>
      </c>
      <c r="L1832" t="str">
        <f>IF('Reported Performance Table'!D1832="","",IF(AND('Reported Performance Table'!$E1832="Yes",OR('Reported Performance Table'!$D1832='Master List'!$B$45,'Reported Performance Table'!$D1832='Master List'!$B$46,'Reported Performance Table'!$D1832='Master List'!$B$47,'Reported Performance Table'!$D1832='Master List'!$B$49,'Reported Performance Table'!$D1832='Master List'!$B$51,'Reported Performance Table'!$D1832='Master List'!$B$115,'Reported Performance Table'!$D1832='Master List'!$B$118,'Reported Performance Table'!$D1832='Master List'!$B$142)),"LUNA_Dimming","Dimming_Capability_and_Range"))</f>
        <v/>
      </c>
    </row>
    <row r="1833" spans="1:12" x14ac:dyDescent="0.3">
      <c r="A1833" s="49">
        <v>1840</v>
      </c>
      <c r="B1833" s="50"/>
      <c r="D1833" s="21" t="e">
        <f>VLOOKUP('Reported Performance Table'!C1833,'Master List'!$B$22:$C$41,2,FALSE)</f>
        <v>#N/A</v>
      </c>
      <c r="E1833" t="e">
        <f>VLOOKUP('Reported Performance Table'!D1833,'Master List'!$B$45:$C$143,2,FALSE)</f>
        <v>#N/A</v>
      </c>
      <c r="F1833" t="e">
        <f>VLOOKUP('Reported Performance Table'!C1833,'Master List'!$B$22:$D$42,3,FALSE)</f>
        <v>#N/A</v>
      </c>
      <c r="G1833" s="94" t="e">
        <f>VLOOKUP('Reported Performance Table'!B1833,'Master List'!$B$11:$D$19,3,FALSE)</f>
        <v>#N/A</v>
      </c>
      <c r="H1833" t="e">
        <f t="shared" si="28"/>
        <v>#N/A</v>
      </c>
      <c r="I1833" t="e">
        <f>IF(VLOOKUP('Reported Performance Table'!D1833,'Master List'!$B$45:$D$143,3,FALSE)="","No",VLOOKUP('Reported Performance Table'!D1833,'Master List'!$B$45:$D$143,3,FALSE))</f>
        <v>#N/A</v>
      </c>
      <c r="J1833" s="169" t="str">
        <f>IF('Reported Performance Table'!D1833="","",
  IF('Reported Performance Table'!E1833="Yes",
   IF('Reported Performance Table'!F1833="Premium","Premium_LUNA_CCT","LUNA_CCT"),
   IF('Reported Performance Table'!B1833="Outdoor Luminaires",
    IF(OR('Reported Performance Table'!D1833="Fuel Pump Canopy Luminaires",'Reported Performance Table'!D1833="Sports Lighting"),
     IF('Reported Performance Table'!F1833="Premium","Premium_Sports_and_Fuel_Pump_CCT", "Sports_and_Fuel_Pump_CCT"),
     IF('Reported Performance Table'!F1833="Premium","Premium_Outdoor_CCT","Outdoor_CCT")),
    IF('Reported Performance Table'!F1833="Premium","Premium_CCT","Reported_CCT"))))</f>
        <v/>
      </c>
      <c r="K1833" t="str">
        <f>IF('Reported Performance Table'!D1833="","",IF(J1833="LUNA_CCT",VLOOKUP('Reported Performance Table'!D1833,'Master List'!$B$45:$E$143,4,FALSE),"Reported_BUG"))</f>
        <v/>
      </c>
      <c r="L1833" t="str">
        <f>IF('Reported Performance Table'!D1833="","",IF(AND('Reported Performance Table'!$E1833="Yes",OR('Reported Performance Table'!$D1833='Master List'!$B$45,'Reported Performance Table'!$D1833='Master List'!$B$46,'Reported Performance Table'!$D1833='Master List'!$B$47,'Reported Performance Table'!$D1833='Master List'!$B$49,'Reported Performance Table'!$D1833='Master List'!$B$51,'Reported Performance Table'!$D1833='Master List'!$B$115,'Reported Performance Table'!$D1833='Master List'!$B$118,'Reported Performance Table'!$D1833='Master List'!$B$142)),"LUNA_Dimming","Dimming_Capability_and_Range"))</f>
        <v/>
      </c>
    </row>
    <row r="1834" spans="1:12" x14ac:dyDescent="0.3">
      <c r="A1834" s="49">
        <v>1841</v>
      </c>
      <c r="B1834" s="50"/>
      <c r="D1834" s="21" t="e">
        <f>VLOOKUP('Reported Performance Table'!C1834,'Master List'!$B$22:$C$41,2,FALSE)</f>
        <v>#N/A</v>
      </c>
      <c r="E1834" t="e">
        <f>VLOOKUP('Reported Performance Table'!D1834,'Master List'!$B$45:$C$143,2,FALSE)</f>
        <v>#N/A</v>
      </c>
      <c r="F1834" t="e">
        <f>VLOOKUP('Reported Performance Table'!C1834,'Master List'!$B$22:$D$42,3,FALSE)</f>
        <v>#N/A</v>
      </c>
      <c r="G1834" s="94" t="e">
        <f>VLOOKUP('Reported Performance Table'!B1834,'Master List'!$B$11:$D$19,3,FALSE)</f>
        <v>#N/A</v>
      </c>
      <c r="H1834" t="e">
        <f t="shared" si="28"/>
        <v>#N/A</v>
      </c>
      <c r="I1834" t="e">
        <f>IF(VLOOKUP('Reported Performance Table'!D1834,'Master List'!$B$45:$D$143,3,FALSE)="","No",VLOOKUP('Reported Performance Table'!D1834,'Master List'!$B$45:$D$143,3,FALSE))</f>
        <v>#N/A</v>
      </c>
      <c r="J1834" s="169" t="str">
        <f>IF('Reported Performance Table'!D1834="","",
  IF('Reported Performance Table'!E1834="Yes",
   IF('Reported Performance Table'!F1834="Premium","Premium_LUNA_CCT","LUNA_CCT"),
   IF('Reported Performance Table'!B1834="Outdoor Luminaires",
    IF(OR('Reported Performance Table'!D1834="Fuel Pump Canopy Luminaires",'Reported Performance Table'!D1834="Sports Lighting"),
     IF('Reported Performance Table'!F1834="Premium","Premium_Sports_and_Fuel_Pump_CCT", "Sports_and_Fuel_Pump_CCT"),
     IF('Reported Performance Table'!F1834="Premium","Premium_Outdoor_CCT","Outdoor_CCT")),
    IF('Reported Performance Table'!F1834="Premium","Premium_CCT","Reported_CCT"))))</f>
        <v/>
      </c>
      <c r="K1834" t="str">
        <f>IF('Reported Performance Table'!D1834="","",IF(J1834="LUNA_CCT",VLOOKUP('Reported Performance Table'!D1834,'Master List'!$B$45:$E$143,4,FALSE),"Reported_BUG"))</f>
        <v/>
      </c>
      <c r="L1834" t="str">
        <f>IF('Reported Performance Table'!D1834="","",IF(AND('Reported Performance Table'!$E1834="Yes",OR('Reported Performance Table'!$D1834='Master List'!$B$45,'Reported Performance Table'!$D1834='Master List'!$B$46,'Reported Performance Table'!$D1834='Master List'!$B$47,'Reported Performance Table'!$D1834='Master List'!$B$49,'Reported Performance Table'!$D1834='Master List'!$B$51,'Reported Performance Table'!$D1834='Master List'!$B$115,'Reported Performance Table'!$D1834='Master List'!$B$118,'Reported Performance Table'!$D1834='Master List'!$B$142)),"LUNA_Dimming","Dimming_Capability_and_Range"))</f>
        <v/>
      </c>
    </row>
    <row r="1835" spans="1:12" x14ac:dyDescent="0.3">
      <c r="A1835" s="49">
        <v>1842</v>
      </c>
      <c r="B1835" s="50"/>
      <c r="D1835" s="21" t="e">
        <f>VLOOKUP('Reported Performance Table'!C1835,'Master List'!$B$22:$C$41,2,FALSE)</f>
        <v>#N/A</v>
      </c>
      <c r="E1835" t="e">
        <f>VLOOKUP('Reported Performance Table'!D1835,'Master List'!$B$45:$C$143,2,FALSE)</f>
        <v>#N/A</v>
      </c>
      <c r="F1835" t="e">
        <f>VLOOKUP('Reported Performance Table'!C1835,'Master List'!$B$22:$D$42,3,FALSE)</f>
        <v>#N/A</v>
      </c>
      <c r="G1835" s="94" t="e">
        <f>VLOOKUP('Reported Performance Table'!B1835,'Master List'!$B$11:$D$19,3,FALSE)</f>
        <v>#N/A</v>
      </c>
      <c r="H1835" t="e">
        <f t="shared" si="28"/>
        <v>#N/A</v>
      </c>
      <c r="I1835" t="e">
        <f>IF(VLOOKUP('Reported Performance Table'!D1835,'Master List'!$B$45:$D$143,3,FALSE)="","No",VLOOKUP('Reported Performance Table'!D1835,'Master List'!$B$45:$D$143,3,FALSE))</f>
        <v>#N/A</v>
      </c>
      <c r="J1835" s="169" t="str">
        <f>IF('Reported Performance Table'!D1835="","",
  IF('Reported Performance Table'!E1835="Yes",
   IF('Reported Performance Table'!F1835="Premium","Premium_LUNA_CCT","LUNA_CCT"),
   IF('Reported Performance Table'!B1835="Outdoor Luminaires",
    IF(OR('Reported Performance Table'!D1835="Fuel Pump Canopy Luminaires",'Reported Performance Table'!D1835="Sports Lighting"),
     IF('Reported Performance Table'!F1835="Premium","Premium_Sports_and_Fuel_Pump_CCT", "Sports_and_Fuel_Pump_CCT"),
     IF('Reported Performance Table'!F1835="Premium","Premium_Outdoor_CCT","Outdoor_CCT")),
    IF('Reported Performance Table'!F1835="Premium","Premium_CCT","Reported_CCT"))))</f>
        <v/>
      </c>
      <c r="K1835" t="str">
        <f>IF('Reported Performance Table'!D1835="","",IF(J1835="LUNA_CCT",VLOOKUP('Reported Performance Table'!D1835,'Master List'!$B$45:$E$143,4,FALSE),"Reported_BUG"))</f>
        <v/>
      </c>
      <c r="L1835" t="str">
        <f>IF('Reported Performance Table'!D1835="","",IF(AND('Reported Performance Table'!$E1835="Yes",OR('Reported Performance Table'!$D1835='Master List'!$B$45,'Reported Performance Table'!$D1835='Master List'!$B$46,'Reported Performance Table'!$D1835='Master List'!$B$47,'Reported Performance Table'!$D1835='Master List'!$B$49,'Reported Performance Table'!$D1835='Master List'!$B$51,'Reported Performance Table'!$D1835='Master List'!$B$115,'Reported Performance Table'!$D1835='Master List'!$B$118,'Reported Performance Table'!$D1835='Master List'!$B$142)),"LUNA_Dimming","Dimming_Capability_and_Range"))</f>
        <v/>
      </c>
    </row>
    <row r="1836" spans="1:12" x14ac:dyDescent="0.3">
      <c r="A1836" s="49">
        <v>1843</v>
      </c>
      <c r="B1836" s="50"/>
      <c r="D1836" s="21" t="e">
        <f>VLOOKUP('Reported Performance Table'!C1836,'Master List'!$B$22:$C$41,2,FALSE)</f>
        <v>#N/A</v>
      </c>
      <c r="E1836" t="e">
        <f>VLOOKUP('Reported Performance Table'!D1836,'Master List'!$B$45:$C$143,2,FALSE)</f>
        <v>#N/A</v>
      </c>
      <c r="F1836" t="e">
        <f>VLOOKUP('Reported Performance Table'!C1836,'Master List'!$B$22:$D$42,3,FALSE)</f>
        <v>#N/A</v>
      </c>
      <c r="G1836" s="94" t="e">
        <f>VLOOKUP('Reported Performance Table'!B1836,'Master List'!$B$11:$D$19,3,FALSE)</f>
        <v>#N/A</v>
      </c>
      <c r="H1836" t="e">
        <f t="shared" si="28"/>
        <v>#N/A</v>
      </c>
      <c r="I1836" t="e">
        <f>IF(VLOOKUP('Reported Performance Table'!D1836,'Master List'!$B$45:$D$143,3,FALSE)="","No",VLOOKUP('Reported Performance Table'!D1836,'Master List'!$B$45:$D$143,3,FALSE))</f>
        <v>#N/A</v>
      </c>
      <c r="J1836" s="169" t="str">
        <f>IF('Reported Performance Table'!D1836="","",
  IF('Reported Performance Table'!E1836="Yes",
   IF('Reported Performance Table'!F1836="Premium","Premium_LUNA_CCT","LUNA_CCT"),
   IF('Reported Performance Table'!B1836="Outdoor Luminaires",
    IF(OR('Reported Performance Table'!D1836="Fuel Pump Canopy Luminaires",'Reported Performance Table'!D1836="Sports Lighting"),
     IF('Reported Performance Table'!F1836="Premium","Premium_Sports_and_Fuel_Pump_CCT", "Sports_and_Fuel_Pump_CCT"),
     IF('Reported Performance Table'!F1836="Premium","Premium_Outdoor_CCT","Outdoor_CCT")),
    IF('Reported Performance Table'!F1836="Premium","Premium_CCT","Reported_CCT"))))</f>
        <v/>
      </c>
      <c r="K1836" t="str">
        <f>IF('Reported Performance Table'!D1836="","",IF(J1836="LUNA_CCT",VLOOKUP('Reported Performance Table'!D1836,'Master List'!$B$45:$E$143,4,FALSE),"Reported_BUG"))</f>
        <v/>
      </c>
      <c r="L1836" t="str">
        <f>IF('Reported Performance Table'!D1836="","",IF(AND('Reported Performance Table'!$E1836="Yes",OR('Reported Performance Table'!$D1836='Master List'!$B$45,'Reported Performance Table'!$D1836='Master List'!$B$46,'Reported Performance Table'!$D1836='Master List'!$B$47,'Reported Performance Table'!$D1836='Master List'!$B$49,'Reported Performance Table'!$D1836='Master List'!$B$51,'Reported Performance Table'!$D1836='Master List'!$B$115,'Reported Performance Table'!$D1836='Master List'!$B$118,'Reported Performance Table'!$D1836='Master List'!$B$142)),"LUNA_Dimming","Dimming_Capability_and_Range"))</f>
        <v/>
      </c>
    </row>
    <row r="1837" spans="1:12" x14ac:dyDescent="0.3">
      <c r="A1837" s="49">
        <v>1844</v>
      </c>
      <c r="B1837" s="50"/>
      <c r="D1837" s="21" t="e">
        <f>VLOOKUP('Reported Performance Table'!C1837,'Master List'!$B$22:$C$41,2,FALSE)</f>
        <v>#N/A</v>
      </c>
      <c r="E1837" t="e">
        <f>VLOOKUP('Reported Performance Table'!D1837,'Master List'!$B$45:$C$143,2,FALSE)</f>
        <v>#N/A</v>
      </c>
      <c r="F1837" t="e">
        <f>VLOOKUP('Reported Performance Table'!C1837,'Master List'!$B$22:$D$42,3,FALSE)</f>
        <v>#N/A</v>
      </c>
      <c r="G1837" s="94" t="e">
        <f>VLOOKUP('Reported Performance Table'!B1837,'Master List'!$B$11:$D$19,3,FALSE)</f>
        <v>#N/A</v>
      </c>
      <c r="H1837" t="e">
        <f t="shared" si="28"/>
        <v>#N/A</v>
      </c>
      <c r="I1837" t="e">
        <f>IF(VLOOKUP('Reported Performance Table'!D1837,'Master List'!$B$45:$D$143,3,FALSE)="","No",VLOOKUP('Reported Performance Table'!D1837,'Master List'!$B$45:$D$143,3,FALSE))</f>
        <v>#N/A</v>
      </c>
      <c r="J1837" s="169" t="str">
        <f>IF('Reported Performance Table'!D1837="","",
  IF('Reported Performance Table'!E1837="Yes",
   IF('Reported Performance Table'!F1837="Premium","Premium_LUNA_CCT","LUNA_CCT"),
   IF('Reported Performance Table'!B1837="Outdoor Luminaires",
    IF(OR('Reported Performance Table'!D1837="Fuel Pump Canopy Luminaires",'Reported Performance Table'!D1837="Sports Lighting"),
     IF('Reported Performance Table'!F1837="Premium","Premium_Sports_and_Fuel_Pump_CCT", "Sports_and_Fuel_Pump_CCT"),
     IF('Reported Performance Table'!F1837="Premium","Premium_Outdoor_CCT","Outdoor_CCT")),
    IF('Reported Performance Table'!F1837="Premium","Premium_CCT","Reported_CCT"))))</f>
        <v/>
      </c>
      <c r="K1837" t="str">
        <f>IF('Reported Performance Table'!D1837="","",IF(J1837="LUNA_CCT",VLOOKUP('Reported Performance Table'!D1837,'Master List'!$B$45:$E$143,4,FALSE),"Reported_BUG"))</f>
        <v/>
      </c>
      <c r="L1837" t="str">
        <f>IF('Reported Performance Table'!D1837="","",IF(AND('Reported Performance Table'!$E1837="Yes",OR('Reported Performance Table'!$D1837='Master List'!$B$45,'Reported Performance Table'!$D1837='Master List'!$B$46,'Reported Performance Table'!$D1837='Master List'!$B$47,'Reported Performance Table'!$D1837='Master List'!$B$49,'Reported Performance Table'!$D1837='Master List'!$B$51,'Reported Performance Table'!$D1837='Master List'!$B$115,'Reported Performance Table'!$D1837='Master List'!$B$118,'Reported Performance Table'!$D1837='Master List'!$B$142)),"LUNA_Dimming","Dimming_Capability_and_Range"))</f>
        <v/>
      </c>
    </row>
    <row r="1838" spans="1:12" x14ac:dyDescent="0.3">
      <c r="A1838" s="49">
        <v>1845</v>
      </c>
      <c r="B1838" s="50"/>
      <c r="D1838" s="21" t="e">
        <f>VLOOKUP('Reported Performance Table'!C1838,'Master List'!$B$22:$C$41,2,FALSE)</f>
        <v>#N/A</v>
      </c>
      <c r="E1838" t="e">
        <f>VLOOKUP('Reported Performance Table'!D1838,'Master List'!$B$45:$C$143,2,FALSE)</f>
        <v>#N/A</v>
      </c>
      <c r="F1838" t="e">
        <f>VLOOKUP('Reported Performance Table'!C1838,'Master List'!$B$22:$D$42,3,FALSE)</f>
        <v>#N/A</v>
      </c>
      <c r="G1838" s="94" t="e">
        <f>VLOOKUP('Reported Performance Table'!B1838,'Master List'!$B$11:$D$19,3,FALSE)</f>
        <v>#N/A</v>
      </c>
      <c r="H1838" t="e">
        <f t="shared" si="28"/>
        <v>#N/A</v>
      </c>
      <c r="I1838" t="e">
        <f>IF(VLOOKUP('Reported Performance Table'!D1838,'Master List'!$B$45:$D$143,3,FALSE)="","No",VLOOKUP('Reported Performance Table'!D1838,'Master List'!$B$45:$D$143,3,FALSE))</f>
        <v>#N/A</v>
      </c>
      <c r="J1838" s="169" t="str">
        <f>IF('Reported Performance Table'!D1838="","",
  IF('Reported Performance Table'!E1838="Yes",
   IF('Reported Performance Table'!F1838="Premium","Premium_LUNA_CCT","LUNA_CCT"),
   IF('Reported Performance Table'!B1838="Outdoor Luminaires",
    IF(OR('Reported Performance Table'!D1838="Fuel Pump Canopy Luminaires",'Reported Performance Table'!D1838="Sports Lighting"),
     IF('Reported Performance Table'!F1838="Premium","Premium_Sports_and_Fuel_Pump_CCT", "Sports_and_Fuel_Pump_CCT"),
     IF('Reported Performance Table'!F1838="Premium","Premium_Outdoor_CCT","Outdoor_CCT")),
    IF('Reported Performance Table'!F1838="Premium","Premium_CCT","Reported_CCT"))))</f>
        <v/>
      </c>
      <c r="K1838" t="str">
        <f>IF('Reported Performance Table'!D1838="","",IF(J1838="LUNA_CCT",VLOOKUP('Reported Performance Table'!D1838,'Master List'!$B$45:$E$143,4,FALSE),"Reported_BUG"))</f>
        <v/>
      </c>
      <c r="L1838" t="str">
        <f>IF('Reported Performance Table'!D1838="","",IF(AND('Reported Performance Table'!$E1838="Yes",OR('Reported Performance Table'!$D1838='Master List'!$B$45,'Reported Performance Table'!$D1838='Master List'!$B$46,'Reported Performance Table'!$D1838='Master List'!$B$47,'Reported Performance Table'!$D1838='Master List'!$B$49,'Reported Performance Table'!$D1838='Master List'!$B$51,'Reported Performance Table'!$D1838='Master List'!$B$115,'Reported Performance Table'!$D1838='Master List'!$B$118,'Reported Performance Table'!$D1838='Master List'!$B$142)),"LUNA_Dimming","Dimming_Capability_and_Range"))</f>
        <v/>
      </c>
    </row>
    <row r="1839" spans="1:12" x14ac:dyDescent="0.3">
      <c r="A1839" s="49">
        <v>1846</v>
      </c>
      <c r="B1839" s="50"/>
      <c r="D1839" s="21" t="e">
        <f>VLOOKUP('Reported Performance Table'!C1839,'Master List'!$B$22:$C$41,2,FALSE)</f>
        <v>#N/A</v>
      </c>
      <c r="E1839" t="e">
        <f>VLOOKUP('Reported Performance Table'!D1839,'Master List'!$B$45:$C$143,2,FALSE)</f>
        <v>#N/A</v>
      </c>
      <c r="F1839" t="e">
        <f>VLOOKUP('Reported Performance Table'!C1839,'Master List'!$B$22:$D$42,3,FALSE)</f>
        <v>#N/A</v>
      </c>
      <c r="G1839" s="94" t="e">
        <f>VLOOKUP('Reported Performance Table'!B1839,'Master List'!$B$11:$D$19,3,FALSE)</f>
        <v>#N/A</v>
      </c>
      <c r="H1839" t="e">
        <f t="shared" si="28"/>
        <v>#N/A</v>
      </c>
      <c r="I1839" t="e">
        <f>IF(VLOOKUP('Reported Performance Table'!D1839,'Master List'!$B$45:$D$143,3,FALSE)="","No",VLOOKUP('Reported Performance Table'!D1839,'Master List'!$B$45:$D$143,3,FALSE))</f>
        <v>#N/A</v>
      </c>
      <c r="J1839" s="169" t="str">
        <f>IF('Reported Performance Table'!D1839="","",
  IF('Reported Performance Table'!E1839="Yes",
   IF('Reported Performance Table'!F1839="Premium","Premium_LUNA_CCT","LUNA_CCT"),
   IF('Reported Performance Table'!B1839="Outdoor Luminaires",
    IF(OR('Reported Performance Table'!D1839="Fuel Pump Canopy Luminaires",'Reported Performance Table'!D1839="Sports Lighting"),
     IF('Reported Performance Table'!F1839="Premium","Premium_Sports_and_Fuel_Pump_CCT", "Sports_and_Fuel_Pump_CCT"),
     IF('Reported Performance Table'!F1839="Premium","Premium_Outdoor_CCT","Outdoor_CCT")),
    IF('Reported Performance Table'!F1839="Premium","Premium_CCT","Reported_CCT"))))</f>
        <v/>
      </c>
      <c r="K1839" t="str">
        <f>IF('Reported Performance Table'!D1839="","",IF(J1839="LUNA_CCT",VLOOKUP('Reported Performance Table'!D1839,'Master List'!$B$45:$E$143,4,FALSE),"Reported_BUG"))</f>
        <v/>
      </c>
      <c r="L1839" t="str">
        <f>IF('Reported Performance Table'!D1839="","",IF(AND('Reported Performance Table'!$E1839="Yes",OR('Reported Performance Table'!$D1839='Master List'!$B$45,'Reported Performance Table'!$D1839='Master List'!$B$46,'Reported Performance Table'!$D1839='Master List'!$B$47,'Reported Performance Table'!$D1839='Master List'!$B$49,'Reported Performance Table'!$D1839='Master List'!$B$51,'Reported Performance Table'!$D1839='Master List'!$B$115,'Reported Performance Table'!$D1839='Master List'!$B$118,'Reported Performance Table'!$D1839='Master List'!$B$142)),"LUNA_Dimming","Dimming_Capability_and_Range"))</f>
        <v/>
      </c>
    </row>
    <row r="1840" spans="1:12" x14ac:dyDescent="0.3">
      <c r="A1840" s="49">
        <v>1847</v>
      </c>
      <c r="B1840" s="50"/>
      <c r="D1840" s="21" t="e">
        <f>VLOOKUP('Reported Performance Table'!C1840,'Master List'!$B$22:$C$41,2,FALSE)</f>
        <v>#N/A</v>
      </c>
      <c r="E1840" t="e">
        <f>VLOOKUP('Reported Performance Table'!D1840,'Master List'!$B$45:$C$143,2,FALSE)</f>
        <v>#N/A</v>
      </c>
      <c r="F1840" t="e">
        <f>VLOOKUP('Reported Performance Table'!C1840,'Master List'!$B$22:$D$42,3,FALSE)</f>
        <v>#N/A</v>
      </c>
      <c r="G1840" s="94" t="e">
        <f>VLOOKUP('Reported Performance Table'!B1840,'Master List'!$B$11:$D$19,3,FALSE)</f>
        <v>#N/A</v>
      </c>
      <c r="H1840" t="e">
        <f t="shared" si="28"/>
        <v>#N/A</v>
      </c>
      <c r="I1840" t="e">
        <f>IF(VLOOKUP('Reported Performance Table'!D1840,'Master List'!$B$45:$D$143,3,FALSE)="","No",VLOOKUP('Reported Performance Table'!D1840,'Master List'!$B$45:$D$143,3,FALSE))</f>
        <v>#N/A</v>
      </c>
      <c r="J1840" s="169" t="str">
        <f>IF('Reported Performance Table'!D1840="","",
  IF('Reported Performance Table'!E1840="Yes",
   IF('Reported Performance Table'!F1840="Premium","Premium_LUNA_CCT","LUNA_CCT"),
   IF('Reported Performance Table'!B1840="Outdoor Luminaires",
    IF(OR('Reported Performance Table'!D1840="Fuel Pump Canopy Luminaires",'Reported Performance Table'!D1840="Sports Lighting"),
     IF('Reported Performance Table'!F1840="Premium","Premium_Sports_and_Fuel_Pump_CCT", "Sports_and_Fuel_Pump_CCT"),
     IF('Reported Performance Table'!F1840="Premium","Premium_Outdoor_CCT","Outdoor_CCT")),
    IF('Reported Performance Table'!F1840="Premium","Premium_CCT","Reported_CCT"))))</f>
        <v/>
      </c>
      <c r="K1840" t="str">
        <f>IF('Reported Performance Table'!D1840="","",IF(J1840="LUNA_CCT",VLOOKUP('Reported Performance Table'!D1840,'Master List'!$B$45:$E$143,4,FALSE),"Reported_BUG"))</f>
        <v/>
      </c>
      <c r="L1840" t="str">
        <f>IF('Reported Performance Table'!D1840="","",IF(AND('Reported Performance Table'!$E1840="Yes",OR('Reported Performance Table'!$D1840='Master List'!$B$45,'Reported Performance Table'!$D1840='Master List'!$B$46,'Reported Performance Table'!$D1840='Master List'!$B$47,'Reported Performance Table'!$D1840='Master List'!$B$49,'Reported Performance Table'!$D1840='Master List'!$B$51,'Reported Performance Table'!$D1840='Master List'!$B$115,'Reported Performance Table'!$D1840='Master List'!$B$118,'Reported Performance Table'!$D1840='Master List'!$B$142)),"LUNA_Dimming","Dimming_Capability_and_Range"))</f>
        <v/>
      </c>
    </row>
    <row r="1841" spans="1:12" x14ac:dyDescent="0.3">
      <c r="A1841" s="49">
        <v>1848</v>
      </c>
      <c r="B1841" s="50"/>
      <c r="D1841" s="21" t="e">
        <f>VLOOKUP('Reported Performance Table'!C1841,'Master List'!$B$22:$C$41,2,FALSE)</f>
        <v>#N/A</v>
      </c>
      <c r="E1841" t="e">
        <f>VLOOKUP('Reported Performance Table'!D1841,'Master List'!$B$45:$C$143,2,FALSE)</f>
        <v>#N/A</v>
      </c>
      <c r="F1841" t="e">
        <f>VLOOKUP('Reported Performance Table'!C1841,'Master List'!$B$22:$D$42,3,FALSE)</f>
        <v>#N/A</v>
      </c>
      <c r="G1841" s="94" t="e">
        <f>VLOOKUP('Reported Performance Table'!B1841,'Master List'!$B$11:$D$19,3,FALSE)</f>
        <v>#N/A</v>
      </c>
      <c r="H1841" t="e">
        <f t="shared" si="28"/>
        <v>#N/A</v>
      </c>
      <c r="I1841" t="e">
        <f>IF(VLOOKUP('Reported Performance Table'!D1841,'Master List'!$B$45:$D$143,3,FALSE)="","No",VLOOKUP('Reported Performance Table'!D1841,'Master List'!$B$45:$D$143,3,FALSE))</f>
        <v>#N/A</v>
      </c>
      <c r="J1841" s="169" t="str">
        <f>IF('Reported Performance Table'!D1841="","",
  IF('Reported Performance Table'!E1841="Yes",
   IF('Reported Performance Table'!F1841="Premium","Premium_LUNA_CCT","LUNA_CCT"),
   IF('Reported Performance Table'!B1841="Outdoor Luminaires",
    IF(OR('Reported Performance Table'!D1841="Fuel Pump Canopy Luminaires",'Reported Performance Table'!D1841="Sports Lighting"),
     IF('Reported Performance Table'!F1841="Premium","Premium_Sports_and_Fuel_Pump_CCT", "Sports_and_Fuel_Pump_CCT"),
     IF('Reported Performance Table'!F1841="Premium","Premium_Outdoor_CCT","Outdoor_CCT")),
    IF('Reported Performance Table'!F1841="Premium","Premium_CCT","Reported_CCT"))))</f>
        <v/>
      </c>
      <c r="K1841" t="str">
        <f>IF('Reported Performance Table'!D1841="","",IF(J1841="LUNA_CCT",VLOOKUP('Reported Performance Table'!D1841,'Master List'!$B$45:$E$143,4,FALSE),"Reported_BUG"))</f>
        <v/>
      </c>
      <c r="L1841" t="str">
        <f>IF('Reported Performance Table'!D1841="","",IF(AND('Reported Performance Table'!$E1841="Yes",OR('Reported Performance Table'!$D1841='Master List'!$B$45,'Reported Performance Table'!$D1841='Master List'!$B$46,'Reported Performance Table'!$D1841='Master List'!$B$47,'Reported Performance Table'!$D1841='Master List'!$B$49,'Reported Performance Table'!$D1841='Master List'!$B$51,'Reported Performance Table'!$D1841='Master List'!$B$115,'Reported Performance Table'!$D1841='Master List'!$B$118,'Reported Performance Table'!$D1841='Master List'!$B$142)),"LUNA_Dimming","Dimming_Capability_and_Range"))</f>
        <v/>
      </c>
    </row>
    <row r="1842" spans="1:12" x14ac:dyDescent="0.3">
      <c r="A1842" s="49">
        <v>1849</v>
      </c>
      <c r="B1842" s="50"/>
      <c r="D1842" s="21" t="e">
        <f>VLOOKUP('Reported Performance Table'!C1842,'Master List'!$B$22:$C$41,2,FALSE)</f>
        <v>#N/A</v>
      </c>
      <c r="E1842" t="e">
        <f>VLOOKUP('Reported Performance Table'!D1842,'Master List'!$B$45:$C$143,2,FALSE)</f>
        <v>#N/A</v>
      </c>
      <c r="F1842" t="e">
        <f>VLOOKUP('Reported Performance Table'!C1842,'Master List'!$B$22:$D$42,3,FALSE)</f>
        <v>#N/A</v>
      </c>
      <c r="G1842" s="94" t="e">
        <f>VLOOKUP('Reported Performance Table'!B1842,'Master List'!$B$11:$D$19,3,FALSE)</f>
        <v>#N/A</v>
      </c>
      <c r="H1842" t="e">
        <f t="shared" si="28"/>
        <v>#N/A</v>
      </c>
      <c r="I1842" t="e">
        <f>IF(VLOOKUP('Reported Performance Table'!D1842,'Master List'!$B$45:$D$143,3,FALSE)="","No",VLOOKUP('Reported Performance Table'!D1842,'Master List'!$B$45:$D$143,3,FALSE))</f>
        <v>#N/A</v>
      </c>
      <c r="J1842" s="169" t="str">
        <f>IF('Reported Performance Table'!D1842="","",
  IF('Reported Performance Table'!E1842="Yes",
   IF('Reported Performance Table'!F1842="Premium","Premium_LUNA_CCT","LUNA_CCT"),
   IF('Reported Performance Table'!B1842="Outdoor Luminaires",
    IF(OR('Reported Performance Table'!D1842="Fuel Pump Canopy Luminaires",'Reported Performance Table'!D1842="Sports Lighting"),
     IF('Reported Performance Table'!F1842="Premium","Premium_Sports_and_Fuel_Pump_CCT", "Sports_and_Fuel_Pump_CCT"),
     IF('Reported Performance Table'!F1842="Premium","Premium_Outdoor_CCT","Outdoor_CCT")),
    IF('Reported Performance Table'!F1842="Premium","Premium_CCT","Reported_CCT"))))</f>
        <v/>
      </c>
      <c r="K1842" t="str">
        <f>IF('Reported Performance Table'!D1842="","",IF(J1842="LUNA_CCT",VLOOKUP('Reported Performance Table'!D1842,'Master List'!$B$45:$E$143,4,FALSE),"Reported_BUG"))</f>
        <v/>
      </c>
      <c r="L1842" t="str">
        <f>IF('Reported Performance Table'!D1842="","",IF(AND('Reported Performance Table'!$E1842="Yes",OR('Reported Performance Table'!$D1842='Master List'!$B$45,'Reported Performance Table'!$D1842='Master List'!$B$46,'Reported Performance Table'!$D1842='Master List'!$B$47,'Reported Performance Table'!$D1842='Master List'!$B$49,'Reported Performance Table'!$D1842='Master List'!$B$51,'Reported Performance Table'!$D1842='Master List'!$B$115,'Reported Performance Table'!$D1842='Master List'!$B$118,'Reported Performance Table'!$D1842='Master List'!$B$142)),"LUNA_Dimming","Dimming_Capability_and_Range"))</f>
        <v/>
      </c>
    </row>
    <row r="1843" spans="1:12" x14ac:dyDescent="0.3">
      <c r="A1843" s="49">
        <v>1850</v>
      </c>
      <c r="B1843" s="50"/>
      <c r="D1843" s="21" t="e">
        <f>VLOOKUP('Reported Performance Table'!C1843,'Master List'!$B$22:$C$41,2,FALSE)</f>
        <v>#N/A</v>
      </c>
      <c r="E1843" t="e">
        <f>VLOOKUP('Reported Performance Table'!D1843,'Master List'!$B$45:$C$143,2,FALSE)</f>
        <v>#N/A</v>
      </c>
      <c r="F1843" t="e">
        <f>VLOOKUP('Reported Performance Table'!C1843,'Master List'!$B$22:$D$42,3,FALSE)</f>
        <v>#N/A</v>
      </c>
      <c r="G1843" s="94" t="e">
        <f>VLOOKUP('Reported Performance Table'!B1843,'Master List'!$B$11:$D$19,3,FALSE)</f>
        <v>#N/A</v>
      </c>
      <c r="H1843" t="e">
        <f t="shared" si="28"/>
        <v>#N/A</v>
      </c>
      <c r="I1843" t="e">
        <f>IF(VLOOKUP('Reported Performance Table'!D1843,'Master List'!$B$45:$D$143,3,FALSE)="","No",VLOOKUP('Reported Performance Table'!D1843,'Master List'!$B$45:$D$143,3,FALSE))</f>
        <v>#N/A</v>
      </c>
      <c r="J1843" s="169" t="str">
        <f>IF('Reported Performance Table'!D1843="","",
  IF('Reported Performance Table'!E1843="Yes",
   IF('Reported Performance Table'!F1843="Premium","Premium_LUNA_CCT","LUNA_CCT"),
   IF('Reported Performance Table'!B1843="Outdoor Luminaires",
    IF(OR('Reported Performance Table'!D1843="Fuel Pump Canopy Luminaires",'Reported Performance Table'!D1843="Sports Lighting"),
     IF('Reported Performance Table'!F1843="Premium","Premium_Sports_and_Fuel_Pump_CCT", "Sports_and_Fuel_Pump_CCT"),
     IF('Reported Performance Table'!F1843="Premium","Premium_Outdoor_CCT","Outdoor_CCT")),
    IF('Reported Performance Table'!F1843="Premium","Premium_CCT","Reported_CCT"))))</f>
        <v/>
      </c>
      <c r="K1843" t="str">
        <f>IF('Reported Performance Table'!D1843="","",IF(J1843="LUNA_CCT",VLOOKUP('Reported Performance Table'!D1843,'Master List'!$B$45:$E$143,4,FALSE),"Reported_BUG"))</f>
        <v/>
      </c>
      <c r="L1843" t="str">
        <f>IF('Reported Performance Table'!D1843="","",IF(AND('Reported Performance Table'!$E1843="Yes",OR('Reported Performance Table'!$D1843='Master List'!$B$45,'Reported Performance Table'!$D1843='Master List'!$B$46,'Reported Performance Table'!$D1843='Master List'!$B$47,'Reported Performance Table'!$D1843='Master List'!$B$49,'Reported Performance Table'!$D1843='Master List'!$B$51,'Reported Performance Table'!$D1843='Master List'!$B$115,'Reported Performance Table'!$D1843='Master List'!$B$118,'Reported Performance Table'!$D1843='Master List'!$B$142)),"LUNA_Dimming","Dimming_Capability_and_Range"))</f>
        <v/>
      </c>
    </row>
    <row r="1844" spans="1:12" x14ac:dyDescent="0.3">
      <c r="A1844" s="49">
        <v>1851</v>
      </c>
      <c r="B1844" s="50"/>
      <c r="D1844" s="21" t="e">
        <f>VLOOKUP('Reported Performance Table'!C1844,'Master List'!$B$22:$C$41,2,FALSE)</f>
        <v>#N/A</v>
      </c>
      <c r="E1844" t="e">
        <f>VLOOKUP('Reported Performance Table'!D1844,'Master List'!$B$45:$C$143,2,FALSE)</f>
        <v>#N/A</v>
      </c>
      <c r="F1844" t="e">
        <f>VLOOKUP('Reported Performance Table'!C1844,'Master List'!$B$22:$D$42,3,FALSE)</f>
        <v>#N/A</v>
      </c>
      <c r="G1844" s="94" t="e">
        <f>VLOOKUP('Reported Performance Table'!B1844,'Master List'!$B$11:$D$19,3,FALSE)</f>
        <v>#N/A</v>
      </c>
      <c r="H1844" t="e">
        <f t="shared" si="28"/>
        <v>#N/A</v>
      </c>
      <c r="I1844" t="e">
        <f>IF(VLOOKUP('Reported Performance Table'!D1844,'Master List'!$B$45:$D$143,3,FALSE)="","No",VLOOKUP('Reported Performance Table'!D1844,'Master List'!$B$45:$D$143,3,FALSE))</f>
        <v>#N/A</v>
      </c>
      <c r="J1844" s="169" t="str">
        <f>IF('Reported Performance Table'!D1844="","",
  IF('Reported Performance Table'!E1844="Yes",
   IF('Reported Performance Table'!F1844="Premium","Premium_LUNA_CCT","LUNA_CCT"),
   IF('Reported Performance Table'!B1844="Outdoor Luminaires",
    IF(OR('Reported Performance Table'!D1844="Fuel Pump Canopy Luminaires",'Reported Performance Table'!D1844="Sports Lighting"),
     IF('Reported Performance Table'!F1844="Premium","Premium_Sports_and_Fuel_Pump_CCT", "Sports_and_Fuel_Pump_CCT"),
     IF('Reported Performance Table'!F1844="Premium","Premium_Outdoor_CCT","Outdoor_CCT")),
    IF('Reported Performance Table'!F1844="Premium","Premium_CCT","Reported_CCT"))))</f>
        <v/>
      </c>
      <c r="K1844" t="str">
        <f>IF('Reported Performance Table'!D1844="","",IF(J1844="LUNA_CCT",VLOOKUP('Reported Performance Table'!D1844,'Master List'!$B$45:$E$143,4,FALSE),"Reported_BUG"))</f>
        <v/>
      </c>
      <c r="L1844" t="str">
        <f>IF('Reported Performance Table'!D1844="","",IF(AND('Reported Performance Table'!$E1844="Yes",OR('Reported Performance Table'!$D1844='Master List'!$B$45,'Reported Performance Table'!$D1844='Master List'!$B$46,'Reported Performance Table'!$D1844='Master List'!$B$47,'Reported Performance Table'!$D1844='Master List'!$B$49,'Reported Performance Table'!$D1844='Master List'!$B$51,'Reported Performance Table'!$D1844='Master List'!$B$115,'Reported Performance Table'!$D1844='Master List'!$B$118,'Reported Performance Table'!$D1844='Master List'!$B$142)),"LUNA_Dimming","Dimming_Capability_and_Range"))</f>
        <v/>
      </c>
    </row>
    <row r="1845" spans="1:12" x14ac:dyDescent="0.3">
      <c r="A1845" s="49">
        <v>1852</v>
      </c>
      <c r="B1845" s="50"/>
      <c r="D1845" s="21" t="e">
        <f>VLOOKUP('Reported Performance Table'!C1845,'Master List'!$B$22:$C$41,2,FALSE)</f>
        <v>#N/A</v>
      </c>
      <c r="E1845" t="e">
        <f>VLOOKUP('Reported Performance Table'!D1845,'Master List'!$B$45:$C$143,2,FALSE)</f>
        <v>#N/A</v>
      </c>
      <c r="F1845" t="e">
        <f>VLOOKUP('Reported Performance Table'!C1845,'Master List'!$B$22:$D$42,3,FALSE)</f>
        <v>#N/A</v>
      </c>
      <c r="G1845" s="94" t="e">
        <f>VLOOKUP('Reported Performance Table'!B1845,'Master List'!$B$11:$D$19,3,FALSE)</f>
        <v>#N/A</v>
      </c>
      <c r="H1845" t="e">
        <f t="shared" si="28"/>
        <v>#N/A</v>
      </c>
      <c r="I1845" t="e">
        <f>IF(VLOOKUP('Reported Performance Table'!D1845,'Master List'!$B$45:$D$143,3,FALSE)="","No",VLOOKUP('Reported Performance Table'!D1845,'Master List'!$B$45:$D$143,3,FALSE))</f>
        <v>#N/A</v>
      </c>
      <c r="J1845" s="169" t="str">
        <f>IF('Reported Performance Table'!D1845="","",
  IF('Reported Performance Table'!E1845="Yes",
   IF('Reported Performance Table'!F1845="Premium","Premium_LUNA_CCT","LUNA_CCT"),
   IF('Reported Performance Table'!B1845="Outdoor Luminaires",
    IF(OR('Reported Performance Table'!D1845="Fuel Pump Canopy Luminaires",'Reported Performance Table'!D1845="Sports Lighting"),
     IF('Reported Performance Table'!F1845="Premium","Premium_Sports_and_Fuel_Pump_CCT", "Sports_and_Fuel_Pump_CCT"),
     IF('Reported Performance Table'!F1845="Premium","Premium_Outdoor_CCT","Outdoor_CCT")),
    IF('Reported Performance Table'!F1845="Premium","Premium_CCT","Reported_CCT"))))</f>
        <v/>
      </c>
      <c r="K1845" t="str">
        <f>IF('Reported Performance Table'!D1845="","",IF(J1845="LUNA_CCT",VLOOKUP('Reported Performance Table'!D1845,'Master List'!$B$45:$E$143,4,FALSE),"Reported_BUG"))</f>
        <v/>
      </c>
      <c r="L1845" t="str">
        <f>IF('Reported Performance Table'!D1845="","",IF(AND('Reported Performance Table'!$E1845="Yes",OR('Reported Performance Table'!$D1845='Master List'!$B$45,'Reported Performance Table'!$D1845='Master List'!$B$46,'Reported Performance Table'!$D1845='Master List'!$B$47,'Reported Performance Table'!$D1845='Master List'!$B$49,'Reported Performance Table'!$D1845='Master List'!$B$51,'Reported Performance Table'!$D1845='Master List'!$B$115,'Reported Performance Table'!$D1845='Master List'!$B$118,'Reported Performance Table'!$D1845='Master List'!$B$142)),"LUNA_Dimming","Dimming_Capability_and_Range"))</f>
        <v/>
      </c>
    </row>
    <row r="1846" spans="1:12" x14ac:dyDescent="0.3">
      <c r="A1846" s="49">
        <v>1853</v>
      </c>
      <c r="B1846" s="50"/>
      <c r="D1846" s="21" t="e">
        <f>VLOOKUP('Reported Performance Table'!C1846,'Master List'!$B$22:$C$41,2,FALSE)</f>
        <v>#N/A</v>
      </c>
      <c r="E1846" t="e">
        <f>VLOOKUP('Reported Performance Table'!D1846,'Master List'!$B$45:$C$143,2,FALSE)</f>
        <v>#N/A</v>
      </c>
      <c r="F1846" t="e">
        <f>VLOOKUP('Reported Performance Table'!C1846,'Master List'!$B$22:$D$42,3,FALSE)</f>
        <v>#N/A</v>
      </c>
      <c r="G1846" s="94" t="e">
        <f>VLOOKUP('Reported Performance Table'!B1846,'Master List'!$B$11:$D$19,3,FALSE)</f>
        <v>#N/A</v>
      </c>
      <c r="H1846" t="e">
        <f t="shared" si="28"/>
        <v>#N/A</v>
      </c>
      <c r="I1846" t="e">
        <f>IF(VLOOKUP('Reported Performance Table'!D1846,'Master List'!$B$45:$D$143,3,FALSE)="","No",VLOOKUP('Reported Performance Table'!D1846,'Master List'!$B$45:$D$143,3,FALSE))</f>
        <v>#N/A</v>
      </c>
      <c r="J1846" s="169" t="str">
        <f>IF('Reported Performance Table'!D1846="","",
  IF('Reported Performance Table'!E1846="Yes",
   IF('Reported Performance Table'!F1846="Premium","Premium_LUNA_CCT","LUNA_CCT"),
   IF('Reported Performance Table'!B1846="Outdoor Luminaires",
    IF(OR('Reported Performance Table'!D1846="Fuel Pump Canopy Luminaires",'Reported Performance Table'!D1846="Sports Lighting"),
     IF('Reported Performance Table'!F1846="Premium","Premium_Sports_and_Fuel_Pump_CCT", "Sports_and_Fuel_Pump_CCT"),
     IF('Reported Performance Table'!F1846="Premium","Premium_Outdoor_CCT","Outdoor_CCT")),
    IF('Reported Performance Table'!F1846="Premium","Premium_CCT","Reported_CCT"))))</f>
        <v/>
      </c>
      <c r="K1846" t="str">
        <f>IF('Reported Performance Table'!D1846="","",IF(J1846="LUNA_CCT",VLOOKUP('Reported Performance Table'!D1846,'Master List'!$B$45:$E$143,4,FALSE),"Reported_BUG"))</f>
        <v/>
      </c>
      <c r="L1846" t="str">
        <f>IF('Reported Performance Table'!D1846="","",IF(AND('Reported Performance Table'!$E1846="Yes",OR('Reported Performance Table'!$D1846='Master List'!$B$45,'Reported Performance Table'!$D1846='Master List'!$B$46,'Reported Performance Table'!$D1846='Master List'!$B$47,'Reported Performance Table'!$D1846='Master List'!$B$49,'Reported Performance Table'!$D1846='Master List'!$B$51,'Reported Performance Table'!$D1846='Master List'!$B$115,'Reported Performance Table'!$D1846='Master List'!$B$118,'Reported Performance Table'!$D1846='Master List'!$B$142)),"LUNA_Dimming","Dimming_Capability_and_Range"))</f>
        <v/>
      </c>
    </row>
    <row r="1847" spans="1:12" x14ac:dyDescent="0.3">
      <c r="A1847" s="49">
        <v>1854</v>
      </c>
      <c r="B1847" s="50"/>
      <c r="D1847" s="21" t="e">
        <f>VLOOKUP('Reported Performance Table'!C1847,'Master List'!$B$22:$C$41,2,FALSE)</f>
        <v>#N/A</v>
      </c>
      <c r="E1847" t="e">
        <f>VLOOKUP('Reported Performance Table'!D1847,'Master List'!$B$45:$C$143,2,FALSE)</f>
        <v>#N/A</v>
      </c>
      <c r="F1847" t="e">
        <f>VLOOKUP('Reported Performance Table'!C1847,'Master List'!$B$22:$D$42,3,FALSE)</f>
        <v>#N/A</v>
      </c>
      <c r="G1847" s="94" t="e">
        <f>VLOOKUP('Reported Performance Table'!B1847,'Master List'!$B$11:$D$19,3,FALSE)</f>
        <v>#N/A</v>
      </c>
      <c r="H1847" t="e">
        <f t="shared" si="28"/>
        <v>#N/A</v>
      </c>
      <c r="I1847" t="e">
        <f>IF(VLOOKUP('Reported Performance Table'!D1847,'Master List'!$B$45:$D$143,3,FALSE)="","No",VLOOKUP('Reported Performance Table'!D1847,'Master List'!$B$45:$D$143,3,FALSE))</f>
        <v>#N/A</v>
      </c>
      <c r="J1847" s="169" t="str">
        <f>IF('Reported Performance Table'!D1847="","",
  IF('Reported Performance Table'!E1847="Yes",
   IF('Reported Performance Table'!F1847="Premium","Premium_LUNA_CCT","LUNA_CCT"),
   IF('Reported Performance Table'!B1847="Outdoor Luminaires",
    IF(OR('Reported Performance Table'!D1847="Fuel Pump Canopy Luminaires",'Reported Performance Table'!D1847="Sports Lighting"),
     IF('Reported Performance Table'!F1847="Premium","Premium_Sports_and_Fuel_Pump_CCT", "Sports_and_Fuel_Pump_CCT"),
     IF('Reported Performance Table'!F1847="Premium","Premium_Outdoor_CCT","Outdoor_CCT")),
    IF('Reported Performance Table'!F1847="Premium","Premium_CCT","Reported_CCT"))))</f>
        <v/>
      </c>
      <c r="K1847" t="str">
        <f>IF('Reported Performance Table'!D1847="","",IF(J1847="LUNA_CCT",VLOOKUP('Reported Performance Table'!D1847,'Master List'!$B$45:$E$143,4,FALSE),"Reported_BUG"))</f>
        <v/>
      </c>
      <c r="L1847" t="str">
        <f>IF('Reported Performance Table'!D1847="","",IF(AND('Reported Performance Table'!$E1847="Yes",OR('Reported Performance Table'!$D1847='Master List'!$B$45,'Reported Performance Table'!$D1847='Master List'!$B$46,'Reported Performance Table'!$D1847='Master List'!$B$47,'Reported Performance Table'!$D1847='Master List'!$B$49,'Reported Performance Table'!$D1847='Master List'!$B$51,'Reported Performance Table'!$D1847='Master List'!$B$115,'Reported Performance Table'!$D1847='Master List'!$B$118,'Reported Performance Table'!$D1847='Master List'!$B$142)),"LUNA_Dimming","Dimming_Capability_and_Range"))</f>
        <v/>
      </c>
    </row>
    <row r="1848" spans="1:12" x14ac:dyDescent="0.3">
      <c r="A1848" s="49">
        <v>1855</v>
      </c>
      <c r="B1848" s="50"/>
      <c r="D1848" s="21" t="e">
        <f>VLOOKUP('Reported Performance Table'!C1848,'Master List'!$B$22:$C$41,2,FALSE)</f>
        <v>#N/A</v>
      </c>
      <c r="E1848" t="e">
        <f>VLOOKUP('Reported Performance Table'!D1848,'Master List'!$B$45:$C$143,2,FALSE)</f>
        <v>#N/A</v>
      </c>
      <c r="F1848" t="e">
        <f>VLOOKUP('Reported Performance Table'!C1848,'Master List'!$B$22:$D$42,3,FALSE)</f>
        <v>#N/A</v>
      </c>
      <c r="G1848" s="94" t="e">
        <f>VLOOKUP('Reported Performance Table'!B1848,'Master List'!$B$11:$D$19,3,FALSE)</f>
        <v>#N/A</v>
      </c>
      <c r="H1848" t="e">
        <f t="shared" si="28"/>
        <v>#N/A</v>
      </c>
      <c r="I1848" t="e">
        <f>IF(VLOOKUP('Reported Performance Table'!D1848,'Master List'!$B$45:$D$143,3,FALSE)="","No",VLOOKUP('Reported Performance Table'!D1848,'Master List'!$B$45:$D$143,3,FALSE))</f>
        <v>#N/A</v>
      </c>
      <c r="J1848" s="169" t="str">
        <f>IF('Reported Performance Table'!D1848="","",
  IF('Reported Performance Table'!E1848="Yes",
   IF('Reported Performance Table'!F1848="Premium","Premium_LUNA_CCT","LUNA_CCT"),
   IF('Reported Performance Table'!B1848="Outdoor Luminaires",
    IF(OR('Reported Performance Table'!D1848="Fuel Pump Canopy Luminaires",'Reported Performance Table'!D1848="Sports Lighting"),
     IF('Reported Performance Table'!F1848="Premium","Premium_Sports_and_Fuel_Pump_CCT", "Sports_and_Fuel_Pump_CCT"),
     IF('Reported Performance Table'!F1848="Premium","Premium_Outdoor_CCT","Outdoor_CCT")),
    IF('Reported Performance Table'!F1848="Premium","Premium_CCT","Reported_CCT"))))</f>
        <v/>
      </c>
      <c r="K1848" t="str">
        <f>IF('Reported Performance Table'!D1848="","",IF(J1848="LUNA_CCT",VLOOKUP('Reported Performance Table'!D1848,'Master List'!$B$45:$E$143,4,FALSE),"Reported_BUG"))</f>
        <v/>
      </c>
      <c r="L1848" t="str">
        <f>IF('Reported Performance Table'!D1848="","",IF(AND('Reported Performance Table'!$E1848="Yes",OR('Reported Performance Table'!$D1848='Master List'!$B$45,'Reported Performance Table'!$D1848='Master List'!$B$46,'Reported Performance Table'!$D1848='Master List'!$B$47,'Reported Performance Table'!$D1848='Master List'!$B$49,'Reported Performance Table'!$D1848='Master List'!$B$51,'Reported Performance Table'!$D1848='Master List'!$B$115,'Reported Performance Table'!$D1848='Master List'!$B$118,'Reported Performance Table'!$D1848='Master List'!$B$142)),"LUNA_Dimming","Dimming_Capability_and_Range"))</f>
        <v/>
      </c>
    </row>
    <row r="1849" spans="1:12" x14ac:dyDescent="0.3">
      <c r="A1849" s="49">
        <v>1856</v>
      </c>
      <c r="B1849" s="50"/>
      <c r="D1849" s="21" t="e">
        <f>VLOOKUP('Reported Performance Table'!C1849,'Master List'!$B$22:$C$41,2,FALSE)</f>
        <v>#N/A</v>
      </c>
      <c r="E1849" t="e">
        <f>VLOOKUP('Reported Performance Table'!D1849,'Master List'!$B$45:$C$143,2,FALSE)</f>
        <v>#N/A</v>
      </c>
      <c r="F1849" t="e">
        <f>VLOOKUP('Reported Performance Table'!C1849,'Master List'!$B$22:$D$42,3,FALSE)</f>
        <v>#N/A</v>
      </c>
      <c r="G1849" s="94" t="e">
        <f>VLOOKUP('Reported Performance Table'!B1849,'Master List'!$B$11:$D$19,3,FALSE)</f>
        <v>#N/A</v>
      </c>
      <c r="H1849" t="e">
        <f t="shared" si="28"/>
        <v>#N/A</v>
      </c>
      <c r="I1849" t="e">
        <f>IF(VLOOKUP('Reported Performance Table'!D1849,'Master List'!$B$45:$D$143,3,FALSE)="","No",VLOOKUP('Reported Performance Table'!D1849,'Master List'!$B$45:$D$143,3,FALSE))</f>
        <v>#N/A</v>
      </c>
      <c r="J1849" s="169" t="str">
        <f>IF('Reported Performance Table'!D1849="","",
  IF('Reported Performance Table'!E1849="Yes",
   IF('Reported Performance Table'!F1849="Premium","Premium_LUNA_CCT","LUNA_CCT"),
   IF('Reported Performance Table'!B1849="Outdoor Luminaires",
    IF(OR('Reported Performance Table'!D1849="Fuel Pump Canopy Luminaires",'Reported Performance Table'!D1849="Sports Lighting"),
     IF('Reported Performance Table'!F1849="Premium","Premium_Sports_and_Fuel_Pump_CCT", "Sports_and_Fuel_Pump_CCT"),
     IF('Reported Performance Table'!F1849="Premium","Premium_Outdoor_CCT","Outdoor_CCT")),
    IF('Reported Performance Table'!F1849="Premium","Premium_CCT","Reported_CCT"))))</f>
        <v/>
      </c>
      <c r="K1849" t="str">
        <f>IF('Reported Performance Table'!D1849="","",IF(J1849="LUNA_CCT",VLOOKUP('Reported Performance Table'!D1849,'Master List'!$B$45:$E$143,4,FALSE),"Reported_BUG"))</f>
        <v/>
      </c>
      <c r="L1849" t="str">
        <f>IF('Reported Performance Table'!D1849="","",IF(AND('Reported Performance Table'!$E1849="Yes",OR('Reported Performance Table'!$D1849='Master List'!$B$45,'Reported Performance Table'!$D1849='Master List'!$B$46,'Reported Performance Table'!$D1849='Master List'!$B$47,'Reported Performance Table'!$D1849='Master List'!$B$49,'Reported Performance Table'!$D1849='Master List'!$B$51,'Reported Performance Table'!$D1849='Master List'!$B$115,'Reported Performance Table'!$D1849='Master List'!$B$118,'Reported Performance Table'!$D1849='Master List'!$B$142)),"LUNA_Dimming","Dimming_Capability_and_Range"))</f>
        <v/>
      </c>
    </row>
    <row r="1850" spans="1:12" x14ac:dyDescent="0.3">
      <c r="A1850" s="49">
        <v>1857</v>
      </c>
      <c r="B1850" s="50"/>
      <c r="D1850" s="21" t="e">
        <f>VLOOKUP('Reported Performance Table'!C1850,'Master List'!$B$22:$C$41,2,FALSE)</f>
        <v>#N/A</v>
      </c>
      <c r="E1850" t="e">
        <f>VLOOKUP('Reported Performance Table'!D1850,'Master List'!$B$45:$C$143,2,FALSE)</f>
        <v>#N/A</v>
      </c>
      <c r="F1850" t="e">
        <f>VLOOKUP('Reported Performance Table'!C1850,'Master List'!$B$22:$D$42,3,FALSE)</f>
        <v>#N/A</v>
      </c>
      <c r="G1850" s="94" t="e">
        <f>VLOOKUP('Reported Performance Table'!B1850,'Master List'!$B$11:$D$19,3,FALSE)</f>
        <v>#N/A</v>
      </c>
      <c r="H1850" t="e">
        <f t="shared" si="28"/>
        <v>#N/A</v>
      </c>
      <c r="I1850" t="e">
        <f>IF(VLOOKUP('Reported Performance Table'!D1850,'Master List'!$B$45:$D$143,3,FALSE)="","No",VLOOKUP('Reported Performance Table'!D1850,'Master List'!$B$45:$D$143,3,FALSE))</f>
        <v>#N/A</v>
      </c>
      <c r="J1850" s="169" t="str">
        <f>IF('Reported Performance Table'!D1850="","",
  IF('Reported Performance Table'!E1850="Yes",
   IF('Reported Performance Table'!F1850="Premium","Premium_LUNA_CCT","LUNA_CCT"),
   IF('Reported Performance Table'!B1850="Outdoor Luminaires",
    IF(OR('Reported Performance Table'!D1850="Fuel Pump Canopy Luminaires",'Reported Performance Table'!D1850="Sports Lighting"),
     IF('Reported Performance Table'!F1850="Premium","Premium_Sports_and_Fuel_Pump_CCT", "Sports_and_Fuel_Pump_CCT"),
     IF('Reported Performance Table'!F1850="Premium","Premium_Outdoor_CCT","Outdoor_CCT")),
    IF('Reported Performance Table'!F1850="Premium","Premium_CCT","Reported_CCT"))))</f>
        <v/>
      </c>
      <c r="K1850" t="str">
        <f>IF('Reported Performance Table'!D1850="","",IF(J1850="LUNA_CCT",VLOOKUP('Reported Performance Table'!D1850,'Master List'!$B$45:$E$143,4,FALSE),"Reported_BUG"))</f>
        <v/>
      </c>
      <c r="L1850" t="str">
        <f>IF('Reported Performance Table'!D1850="","",IF(AND('Reported Performance Table'!$E1850="Yes",OR('Reported Performance Table'!$D1850='Master List'!$B$45,'Reported Performance Table'!$D1850='Master List'!$B$46,'Reported Performance Table'!$D1850='Master List'!$B$47,'Reported Performance Table'!$D1850='Master List'!$B$49,'Reported Performance Table'!$D1850='Master List'!$B$51,'Reported Performance Table'!$D1850='Master List'!$B$115,'Reported Performance Table'!$D1850='Master List'!$B$118,'Reported Performance Table'!$D1850='Master List'!$B$142)),"LUNA_Dimming","Dimming_Capability_and_Range"))</f>
        <v/>
      </c>
    </row>
    <row r="1851" spans="1:12" x14ac:dyDescent="0.3">
      <c r="A1851" s="49">
        <v>1858</v>
      </c>
      <c r="B1851" s="50"/>
      <c r="D1851" s="21" t="e">
        <f>VLOOKUP('Reported Performance Table'!C1851,'Master List'!$B$22:$C$41,2,FALSE)</f>
        <v>#N/A</v>
      </c>
      <c r="E1851" t="e">
        <f>VLOOKUP('Reported Performance Table'!D1851,'Master List'!$B$45:$C$143,2,FALSE)</f>
        <v>#N/A</v>
      </c>
      <c r="F1851" t="e">
        <f>VLOOKUP('Reported Performance Table'!C1851,'Master List'!$B$22:$D$42,3,FALSE)</f>
        <v>#N/A</v>
      </c>
      <c r="G1851" s="94" t="e">
        <f>VLOOKUP('Reported Performance Table'!B1851,'Master List'!$B$11:$D$19,3,FALSE)</f>
        <v>#N/A</v>
      </c>
      <c r="H1851" t="e">
        <f t="shared" si="28"/>
        <v>#N/A</v>
      </c>
      <c r="I1851" t="e">
        <f>IF(VLOOKUP('Reported Performance Table'!D1851,'Master List'!$B$45:$D$143,3,FALSE)="","No",VLOOKUP('Reported Performance Table'!D1851,'Master List'!$B$45:$D$143,3,FALSE))</f>
        <v>#N/A</v>
      </c>
      <c r="J1851" s="169" t="str">
        <f>IF('Reported Performance Table'!D1851="","",
  IF('Reported Performance Table'!E1851="Yes",
   IF('Reported Performance Table'!F1851="Premium","Premium_LUNA_CCT","LUNA_CCT"),
   IF('Reported Performance Table'!B1851="Outdoor Luminaires",
    IF(OR('Reported Performance Table'!D1851="Fuel Pump Canopy Luminaires",'Reported Performance Table'!D1851="Sports Lighting"),
     IF('Reported Performance Table'!F1851="Premium","Premium_Sports_and_Fuel_Pump_CCT", "Sports_and_Fuel_Pump_CCT"),
     IF('Reported Performance Table'!F1851="Premium","Premium_Outdoor_CCT","Outdoor_CCT")),
    IF('Reported Performance Table'!F1851="Premium","Premium_CCT","Reported_CCT"))))</f>
        <v/>
      </c>
      <c r="K1851" t="str">
        <f>IF('Reported Performance Table'!D1851="","",IF(J1851="LUNA_CCT",VLOOKUP('Reported Performance Table'!D1851,'Master List'!$B$45:$E$143,4,FALSE),"Reported_BUG"))</f>
        <v/>
      </c>
      <c r="L1851" t="str">
        <f>IF('Reported Performance Table'!D1851="","",IF(AND('Reported Performance Table'!$E1851="Yes",OR('Reported Performance Table'!$D1851='Master List'!$B$45,'Reported Performance Table'!$D1851='Master List'!$B$46,'Reported Performance Table'!$D1851='Master List'!$B$47,'Reported Performance Table'!$D1851='Master List'!$B$49,'Reported Performance Table'!$D1851='Master List'!$B$51,'Reported Performance Table'!$D1851='Master List'!$B$115,'Reported Performance Table'!$D1851='Master List'!$B$118,'Reported Performance Table'!$D1851='Master List'!$B$142)),"LUNA_Dimming","Dimming_Capability_and_Range"))</f>
        <v/>
      </c>
    </row>
    <row r="1852" spans="1:12" x14ac:dyDescent="0.3">
      <c r="A1852" s="49">
        <v>1859</v>
      </c>
      <c r="B1852" s="50"/>
      <c r="D1852" s="21" t="e">
        <f>VLOOKUP('Reported Performance Table'!C1852,'Master List'!$B$22:$C$41,2,FALSE)</f>
        <v>#N/A</v>
      </c>
      <c r="E1852" t="e">
        <f>VLOOKUP('Reported Performance Table'!D1852,'Master List'!$B$45:$C$143,2,FALSE)</f>
        <v>#N/A</v>
      </c>
      <c r="F1852" t="e">
        <f>VLOOKUP('Reported Performance Table'!C1852,'Master List'!$B$22:$D$42,3,FALSE)</f>
        <v>#N/A</v>
      </c>
      <c r="G1852" s="94" t="e">
        <f>VLOOKUP('Reported Performance Table'!B1852,'Master List'!$B$11:$D$19,3,FALSE)</f>
        <v>#N/A</v>
      </c>
      <c r="H1852" t="e">
        <f t="shared" si="28"/>
        <v>#N/A</v>
      </c>
      <c r="I1852" t="e">
        <f>IF(VLOOKUP('Reported Performance Table'!D1852,'Master List'!$B$45:$D$143,3,FALSE)="","No",VLOOKUP('Reported Performance Table'!D1852,'Master List'!$B$45:$D$143,3,FALSE))</f>
        <v>#N/A</v>
      </c>
      <c r="J1852" s="169" t="str">
        <f>IF('Reported Performance Table'!D1852="","",
  IF('Reported Performance Table'!E1852="Yes",
   IF('Reported Performance Table'!F1852="Premium","Premium_LUNA_CCT","LUNA_CCT"),
   IF('Reported Performance Table'!B1852="Outdoor Luminaires",
    IF(OR('Reported Performance Table'!D1852="Fuel Pump Canopy Luminaires",'Reported Performance Table'!D1852="Sports Lighting"),
     IF('Reported Performance Table'!F1852="Premium","Premium_Sports_and_Fuel_Pump_CCT", "Sports_and_Fuel_Pump_CCT"),
     IF('Reported Performance Table'!F1852="Premium","Premium_Outdoor_CCT","Outdoor_CCT")),
    IF('Reported Performance Table'!F1852="Premium","Premium_CCT","Reported_CCT"))))</f>
        <v/>
      </c>
      <c r="K1852" t="str">
        <f>IF('Reported Performance Table'!D1852="","",IF(J1852="LUNA_CCT",VLOOKUP('Reported Performance Table'!D1852,'Master List'!$B$45:$E$143,4,FALSE),"Reported_BUG"))</f>
        <v/>
      </c>
      <c r="L1852" t="str">
        <f>IF('Reported Performance Table'!D1852="","",IF(AND('Reported Performance Table'!$E1852="Yes",OR('Reported Performance Table'!$D1852='Master List'!$B$45,'Reported Performance Table'!$D1852='Master List'!$B$46,'Reported Performance Table'!$D1852='Master List'!$B$47,'Reported Performance Table'!$D1852='Master List'!$B$49,'Reported Performance Table'!$D1852='Master List'!$B$51,'Reported Performance Table'!$D1852='Master List'!$B$115,'Reported Performance Table'!$D1852='Master List'!$B$118,'Reported Performance Table'!$D1852='Master List'!$B$142)),"LUNA_Dimming","Dimming_Capability_and_Range"))</f>
        <v/>
      </c>
    </row>
    <row r="1853" spans="1:12" x14ac:dyDescent="0.3">
      <c r="A1853" s="49">
        <v>1860</v>
      </c>
      <c r="B1853" s="50"/>
      <c r="D1853" s="21" t="e">
        <f>VLOOKUP('Reported Performance Table'!C1853,'Master List'!$B$22:$C$41,2,FALSE)</f>
        <v>#N/A</v>
      </c>
      <c r="E1853" t="e">
        <f>VLOOKUP('Reported Performance Table'!D1853,'Master List'!$B$45:$C$143,2,FALSE)</f>
        <v>#N/A</v>
      </c>
      <c r="F1853" t="e">
        <f>VLOOKUP('Reported Performance Table'!C1853,'Master List'!$B$22:$D$42,3,FALSE)</f>
        <v>#N/A</v>
      </c>
      <c r="G1853" s="94" t="e">
        <f>VLOOKUP('Reported Performance Table'!B1853,'Master List'!$B$11:$D$19,3,FALSE)</f>
        <v>#N/A</v>
      </c>
      <c r="H1853" t="e">
        <f t="shared" si="28"/>
        <v>#N/A</v>
      </c>
      <c r="I1853" t="e">
        <f>IF(VLOOKUP('Reported Performance Table'!D1853,'Master List'!$B$45:$D$143,3,FALSE)="","No",VLOOKUP('Reported Performance Table'!D1853,'Master List'!$B$45:$D$143,3,FALSE))</f>
        <v>#N/A</v>
      </c>
      <c r="J1853" s="169" t="str">
        <f>IF('Reported Performance Table'!D1853="","",
  IF('Reported Performance Table'!E1853="Yes",
   IF('Reported Performance Table'!F1853="Premium","Premium_LUNA_CCT","LUNA_CCT"),
   IF('Reported Performance Table'!B1853="Outdoor Luminaires",
    IF(OR('Reported Performance Table'!D1853="Fuel Pump Canopy Luminaires",'Reported Performance Table'!D1853="Sports Lighting"),
     IF('Reported Performance Table'!F1853="Premium","Premium_Sports_and_Fuel_Pump_CCT", "Sports_and_Fuel_Pump_CCT"),
     IF('Reported Performance Table'!F1853="Premium","Premium_Outdoor_CCT","Outdoor_CCT")),
    IF('Reported Performance Table'!F1853="Premium","Premium_CCT","Reported_CCT"))))</f>
        <v/>
      </c>
      <c r="K1853" t="str">
        <f>IF('Reported Performance Table'!D1853="","",IF(J1853="LUNA_CCT",VLOOKUP('Reported Performance Table'!D1853,'Master List'!$B$45:$E$143,4,FALSE),"Reported_BUG"))</f>
        <v/>
      </c>
      <c r="L1853" t="str">
        <f>IF('Reported Performance Table'!D1853="","",IF(AND('Reported Performance Table'!$E1853="Yes",OR('Reported Performance Table'!$D1853='Master List'!$B$45,'Reported Performance Table'!$D1853='Master List'!$B$46,'Reported Performance Table'!$D1853='Master List'!$B$47,'Reported Performance Table'!$D1853='Master List'!$B$49,'Reported Performance Table'!$D1853='Master List'!$B$51,'Reported Performance Table'!$D1853='Master List'!$B$115,'Reported Performance Table'!$D1853='Master List'!$B$118,'Reported Performance Table'!$D1853='Master List'!$B$142)),"LUNA_Dimming","Dimming_Capability_and_Range"))</f>
        <v/>
      </c>
    </row>
    <row r="1854" spans="1:12" x14ac:dyDescent="0.3">
      <c r="A1854" s="49">
        <v>1861</v>
      </c>
      <c r="B1854" s="50"/>
      <c r="D1854" s="21" t="e">
        <f>VLOOKUP('Reported Performance Table'!C1854,'Master List'!$B$22:$C$41,2,FALSE)</f>
        <v>#N/A</v>
      </c>
      <c r="E1854" t="e">
        <f>VLOOKUP('Reported Performance Table'!D1854,'Master List'!$B$45:$C$143,2,FALSE)</f>
        <v>#N/A</v>
      </c>
      <c r="F1854" t="e">
        <f>VLOOKUP('Reported Performance Table'!C1854,'Master List'!$B$22:$D$42,3,FALSE)</f>
        <v>#N/A</v>
      </c>
      <c r="G1854" s="94" t="e">
        <f>VLOOKUP('Reported Performance Table'!B1854,'Master List'!$B$11:$D$19,3,FALSE)</f>
        <v>#N/A</v>
      </c>
      <c r="H1854" t="e">
        <f t="shared" si="28"/>
        <v>#N/A</v>
      </c>
      <c r="I1854" t="e">
        <f>IF(VLOOKUP('Reported Performance Table'!D1854,'Master List'!$B$45:$D$143,3,FALSE)="","No",VLOOKUP('Reported Performance Table'!D1854,'Master List'!$B$45:$D$143,3,FALSE))</f>
        <v>#N/A</v>
      </c>
      <c r="J1854" s="169" t="str">
        <f>IF('Reported Performance Table'!D1854="","",
  IF('Reported Performance Table'!E1854="Yes",
   IF('Reported Performance Table'!F1854="Premium","Premium_LUNA_CCT","LUNA_CCT"),
   IF('Reported Performance Table'!B1854="Outdoor Luminaires",
    IF(OR('Reported Performance Table'!D1854="Fuel Pump Canopy Luminaires",'Reported Performance Table'!D1854="Sports Lighting"),
     IF('Reported Performance Table'!F1854="Premium","Premium_Sports_and_Fuel_Pump_CCT", "Sports_and_Fuel_Pump_CCT"),
     IF('Reported Performance Table'!F1854="Premium","Premium_Outdoor_CCT","Outdoor_CCT")),
    IF('Reported Performance Table'!F1854="Premium","Premium_CCT","Reported_CCT"))))</f>
        <v/>
      </c>
      <c r="K1854" t="str">
        <f>IF('Reported Performance Table'!D1854="","",IF(J1854="LUNA_CCT",VLOOKUP('Reported Performance Table'!D1854,'Master List'!$B$45:$E$143,4,FALSE),"Reported_BUG"))</f>
        <v/>
      </c>
      <c r="L1854" t="str">
        <f>IF('Reported Performance Table'!D1854="","",IF(AND('Reported Performance Table'!$E1854="Yes",OR('Reported Performance Table'!$D1854='Master List'!$B$45,'Reported Performance Table'!$D1854='Master List'!$B$46,'Reported Performance Table'!$D1854='Master List'!$B$47,'Reported Performance Table'!$D1854='Master List'!$B$49,'Reported Performance Table'!$D1854='Master List'!$B$51,'Reported Performance Table'!$D1854='Master List'!$B$115,'Reported Performance Table'!$D1854='Master List'!$B$118,'Reported Performance Table'!$D1854='Master List'!$B$142)),"LUNA_Dimming","Dimming_Capability_and_Range"))</f>
        <v/>
      </c>
    </row>
    <row r="1855" spans="1:12" x14ac:dyDescent="0.3">
      <c r="A1855" s="49">
        <v>1862</v>
      </c>
      <c r="B1855" s="50"/>
      <c r="D1855" s="21" t="e">
        <f>VLOOKUP('Reported Performance Table'!C1855,'Master List'!$B$22:$C$41,2,FALSE)</f>
        <v>#N/A</v>
      </c>
      <c r="E1855" t="e">
        <f>VLOOKUP('Reported Performance Table'!D1855,'Master List'!$B$45:$C$143,2,FALSE)</f>
        <v>#N/A</v>
      </c>
      <c r="F1855" t="e">
        <f>VLOOKUP('Reported Performance Table'!C1855,'Master List'!$B$22:$D$42,3,FALSE)</f>
        <v>#N/A</v>
      </c>
      <c r="G1855" s="94" t="e">
        <f>VLOOKUP('Reported Performance Table'!B1855,'Master List'!$B$11:$D$19,3,FALSE)</f>
        <v>#N/A</v>
      </c>
      <c r="H1855" t="e">
        <f t="shared" si="28"/>
        <v>#N/A</v>
      </c>
      <c r="I1855" t="e">
        <f>IF(VLOOKUP('Reported Performance Table'!D1855,'Master List'!$B$45:$D$143,3,FALSE)="","No",VLOOKUP('Reported Performance Table'!D1855,'Master List'!$B$45:$D$143,3,FALSE))</f>
        <v>#N/A</v>
      </c>
      <c r="J1855" s="169" t="str">
        <f>IF('Reported Performance Table'!D1855="","",
  IF('Reported Performance Table'!E1855="Yes",
   IF('Reported Performance Table'!F1855="Premium","Premium_LUNA_CCT","LUNA_CCT"),
   IF('Reported Performance Table'!B1855="Outdoor Luminaires",
    IF(OR('Reported Performance Table'!D1855="Fuel Pump Canopy Luminaires",'Reported Performance Table'!D1855="Sports Lighting"),
     IF('Reported Performance Table'!F1855="Premium","Premium_Sports_and_Fuel_Pump_CCT", "Sports_and_Fuel_Pump_CCT"),
     IF('Reported Performance Table'!F1855="Premium","Premium_Outdoor_CCT","Outdoor_CCT")),
    IF('Reported Performance Table'!F1855="Premium","Premium_CCT","Reported_CCT"))))</f>
        <v/>
      </c>
      <c r="K1855" t="str">
        <f>IF('Reported Performance Table'!D1855="","",IF(J1855="LUNA_CCT",VLOOKUP('Reported Performance Table'!D1855,'Master List'!$B$45:$E$143,4,FALSE),"Reported_BUG"))</f>
        <v/>
      </c>
      <c r="L1855" t="str">
        <f>IF('Reported Performance Table'!D1855="","",IF(AND('Reported Performance Table'!$E1855="Yes",OR('Reported Performance Table'!$D1855='Master List'!$B$45,'Reported Performance Table'!$D1855='Master List'!$B$46,'Reported Performance Table'!$D1855='Master List'!$B$47,'Reported Performance Table'!$D1855='Master List'!$B$49,'Reported Performance Table'!$D1855='Master List'!$B$51,'Reported Performance Table'!$D1855='Master List'!$B$115,'Reported Performance Table'!$D1855='Master List'!$B$118,'Reported Performance Table'!$D1855='Master List'!$B$142)),"LUNA_Dimming","Dimming_Capability_and_Range"))</f>
        <v/>
      </c>
    </row>
    <row r="1856" spans="1:12" x14ac:dyDescent="0.3">
      <c r="A1856" s="49">
        <v>1863</v>
      </c>
      <c r="B1856" s="50"/>
      <c r="D1856" s="21" t="e">
        <f>VLOOKUP('Reported Performance Table'!C1856,'Master List'!$B$22:$C$41,2,FALSE)</f>
        <v>#N/A</v>
      </c>
      <c r="E1856" t="e">
        <f>VLOOKUP('Reported Performance Table'!D1856,'Master List'!$B$45:$C$143,2,FALSE)</f>
        <v>#N/A</v>
      </c>
      <c r="F1856" t="e">
        <f>VLOOKUP('Reported Performance Table'!C1856,'Master List'!$B$22:$D$42,3,FALSE)</f>
        <v>#N/A</v>
      </c>
      <c r="G1856" s="94" t="e">
        <f>VLOOKUP('Reported Performance Table'!B1856,'Master List'!$B$11:$D$19,3,FALSE)</f>
        <v>#N/A</v>
      </c>
      <c r="H1856" t="e">
        <f t="shared" si="28"/>
        <v>#N/A</v>
      </c>
      <c r="I1856" t="e">
        <f>IF(VLOOKUP('Reported Performance Table'!D1856,'Master List'!$B$45:$D$143,3,FALSE)="","No",VLOOKUP('Reported Performance Table'!D1856,'Master List'!$B$45:$D$143,3,FALSE))</f>
        <v>#N/A</v>
      </c>
      <c r="J1856" s="169" t="str">
        <f>IF('Reported Performance Table'!D1856="","",
  IF('Reported Performance Table'!E1856="Yes",
   IF('Reported Performance Table'!F1856="Premium","Premium_LUNA_CCT","LUNA_CCT"),
   IF('Reported Performance Table'!B1856="Outdoor Luminaires",
    IF(OR('Reported Performance Table'!D1856="Fuel Pump Canopy Luminaires",'Reported Performance Table'!D1856="Sports Lighting"),
     IF('Reported Performance Table'!F1856="Premium","Premium_Sports_and_Fuel_Pump_CCT", "Sports_and_Fuel_Pump_CCT"),
     IF('Reported Performance Table'!F1856="Premium","Premium_Outdoor_CCT","Outdoor_CCT")),
    IF('Reported Performance Table'!F1856="Premium","Premium_CCT","Reported_CCT"))))</f>
        <v/>
      </c>
      <c r="K1856" t="str">
        <f>IF('Reported Performance Table'!D1856="","",IF(J1856="LUNA_CCT",VLOOKUP('Reported Performance Table'!D1856,'Master List'!$B$45:$E$143,4,FALSE),"Reported_BUG"))</f>
        <v/>
      </c>
      <c r="L1856" t="str">
        <f>IF('Reported Performance Table'!D1856="","",IF(AND('Reported Performance Table'!$E1856="Yes",OR('Reported Performance Table'!$D1856='Master List'!$B$45,'Reported Performance Table'!$D1856='Master List'!$B$46,'Reported Performance Table'!$D1856='Master List'!$B$47,'Reported Performance Table'!$D1856='Master List'!$B$49,'Reported Performance Table'!$D1856='Master List'!$B$51,'Reported Performance Table'!$D1856='Master List'!$B$115,'Reported Performance Table'!$D1856='Master List'!$B$118,'Reported Performance Table'!$D1856='Master List'!$B$142)),"LUNA_Dimming","Dimming_Capability_and_Range"))</f>
        <v/>
      </c>
    </row>
    <row r="1857" spans="1:12" x14ac:dyDescent="0.3">
      <c r="A1857" s="49">
        <v>1864</v>
      </c>
      <c r="B1857" s="50"/>
      <c r="D1857" s="21" t="e">
        <f>VLOOKUP('Reported Performance Table'!C1857,'Master List'!$B$22:$C$41,2,FALSE)</f>
        <v>#N/A</v>
      </c>
      <c r="E1857" t="e">
        <f>VLOOKUP('Reported Performance Table'!D1857,'Master List'!$B$45:$C$143,2,FALSE)</f>
        <v>#N/A</v>
      </c>
      <c r="F1857" t="e">
        <f>VLOOKUP('Reported Performance Table'!C1857,'Master List'!$B$22:$D$42,3,FALSE)</f>
        <v>#N/A</v>
      </c>
      <c r="G1857" s="94" t="e">
        <f>VLOOKUP('Reported Performance Table'!B1857,'Master List'!$B$11:$D$19,3,FALSE)</f>
        <v>#N/A</v>
      </c>
      <c r="H1857" t="e">
        <f t="shared" si="28"/>
        <v>#N/A</v>
      </c>
      <c r="I1857" t="e">
        <f>IF(VLOOKUP('Reported Performance Table'!D1857,'Master List'!$B$45:$D$143,3,FALSE)="","No",VLOOKUP('Reported Performance Table'!D1857,'Master List'!$B$45:$D$143,3,FALSE))</f>
        <v>#N/A</v>
      </c>
      <c r="J1857" s="169" t="str">
        <f>IF('Reported Performance Table'!D1857="","",
  IF('Reported Performance Table'!E1857="Yes",
   IF('Reported Performance Table'!F1857="Premium","Premium_LUNA_CCT","LUNA_CCT"),
   IF('Reported Performance Table'!B1857="Outdoor Luminaires",
    IF(OR('Reported Performance Table'!D1857="Fuel Pump Canopy Luminaires",'Reported Performance Table'!D1857="Sports Lighting"),
     IF('Reported Performance Table'!F1857="Premium","Premium_Sports_and_Fuel_Pump_CCT", "Sports_and_Fuel_Pump_CCT"),
     IF('Reported Performance Table'!F1857="Premium","Premium_Outdoor_CCT","Outdoor_CCT")),
    IF('Reported Performance Table'!F1857="Premium","Premium_CCT","Reported_CCT"))))</f>
        <v/>
      </c>
      <c r="K1857" t="str">
        <f>IF('Reported Performance Table'!D1857="","",IF(J1857="LUNA_CCT",VLOOKUP('Reported Performance Table'!D1857,'Master List'!$B$45:$E$143,4,FALSE),"Reported_BUG"))</f>
        <v/>
      </c>
      <c r="L1857" t="str">
        <f>IF('Reported Performance Table'!D1857="","",IF(AND('Reported Performance Table'!$E1857="Yes",OR('Reported Performance Table'!$D1857='Master List'!$B$45,'Reported Performance Table'!$D1857='Master List'!$B$46,'Reported Performance Table'!$D1857='Master List'!$B$47,'Reported Performance Table'!$D1857='Master List'!$B$49,'Reported Performance Table'!$D1857='Master List'!$B$51,'Reported Performance Table'!$D1857='Master List'!$B$115,'Reported Performance Table'!$D1857='Master List'!$B$118,'Reported Performance Table'!$D1857='Master List'!$B$142)),"LUNA_Dimming","Dimming_Capability_and_Range"))</f>
        <v/>
      </c>
    </row>
    <row r="1858" spans="1:12" x14ac:dyDescent="0.3">
      <c r="A1858" s="49">
        <v>1865</v>
      </c>
      <c r="B1858" s="50"/>
      <c r="D1858" s="21" t="e">
        <f>VLOOKUP('Reported Performance Table'!C1858,'Master List'!$B$22:$C$41,2,FALSE)</f>
        <v>#N/A</v>
      </c>
      <c r="E1858" t="e">
        <f>VLOOKUP('Reported Performance Table'!D1858,'Master List'!$B$45:$C$143,2,FALSE)</f>
        <v>#N/A</v>
      </c>
      <c r="F1858" t="e">
        <f>VLOOKUP('Reported Performance Table'!C1858,'Master List'!$B$22:$D$42,3,FALSE)</f>
        <v>#N/A</v>
      </c>
      <c r="G1858" s="94" t="e">
        <f>VLOOKUP('Reported Performance Table'!B1858,'Master List'!$B$11:$D$19,3,FALSE)</f>
        <v>#N/A</v>
      </c>
      <c r="H1858" t="e">
        <f t="shared" si="28"/>
        <v>#N/A</v>
      </c>
      <c r="I1858" t="e">
        <f>IF(VLOOKUP('Reported Performance Table'!D1858,'Master List'!$B$45:$D$143,3,FALSE)="","No",VLOOKUP('Reported Performance Table'!D1858,'Master List'!$B$45:$D$143,3,FALSE))</f>
        <v>#N/A</v>
      </c>
      <c r="J1858" s="169" t="str">
        <f>IF('Reported Performance Table'!D1858="","",
  IF('Reported Performance Table'!E1858="Yes",
   IF('Reported Performance Table'!F1858="Premium","Premium_LUNA_CCT","LUNA_CCT"),
   IF('Reported Performance Table'!B1858="Outdoor Luminaires",
    IF(OR('Reported Performance Table'!D1858="Fuel Pump Canopy Luminaires",'Reported Performance Table'!D1858="Sports Lighting"),
     IF('Reported Performance Table'!F1858="Premium","Premium_Sports_and_Fuel_Pump_CCT", "Sports_and_Fuel_Pump_CCT"),
     IF('Reported Performance Table'!F1858="Premium","Premium_Outdoor_CCT","Outdoor_CCT")),
    IF('Reported Performance Table'!F1858="Premium","Premium_CCT","Reported_CCT"))))</f>
        <v/>
      </c>
      <c r="K1858" t="str">
        <f>IF('Reported Performance Table'!D1858="","",IF(J1858="LUNA_CCT",VLOOKUP('Reported Performance Table'!D1858,'Master List'!$B$45:$E$143,4,FALSE),"Reported_BUG"))</f>
        <v/>
      </c>
      <c r="L1858" t="str">
        <f>IF('Reported Performance Table'!D1858="","",IF(AND('Reported Performance Table'!$E1858="Yes",OR('Reported Performance Table'!$D1858='Master List'!$B$45,'Reported Performance Table'!$D1858='Master List'!$B$46,'Reported Performance Table'!$D1858='Master List'!$B$47,'Reported Performance Table'!$D1858='Master List'!$B$49,'Reported Performance Table'!$D1858='Master List'!$B$51,'Reported Performance Table'!$D1858='Master List'!$B$115,'Reported Performance Table'!$D1858='Master List'!$B$118,'Reported Performance Table'!$D1858='Master List'!$B$142)),"LUNA_Dimming","Dimming_Capability_and_Range"))</f>
        <v/>
      </c>
    </row>
    <row r="1859" spans="1:12" x14ac:dyDescent="0.3">
      <c r="A1859" s="49">
        <v>1866</v>
      </c>
      <c r="B1859" s="50"/>
      <c r="D1859" s="21" t="e">
        <f>VLOOKUP('Reported Performance Table'!C1859,'Master List'!$B$22:$C$41,2,FALSE)</f>
        <v>#N/A</v>
      </c>
      <c r="E1859" t="e">
        <f>VLOOKUP('Reported Performance Table'!D1859,'Master List'!$B$45:$C$143,2,FALSE)</f>
        <v>#N/A</v>
      </c>
      <c r="F1859" t="e">
        <f>VLOOKUP('Reported Performance Table'!C1859,'Master List'!$B$22:$D$42,3,FALSE)</f>
        <v>#N/A</v>
      </c>
      <c r="G1859" s="94" t="e">
        <f>VLOOKUP('Reported Performance Table'!B1859,'Master List'!$B$11:$D$19,3,FALSE)</f>
        <v>#N/A</v>
      </c>
      <c r="H1859" t="e">
        <f t="shared" si="28"/>
        <v>#N/A</v>
      </c>
      <c r="I1859" t="e">
        <f>IF(VLOOKUP('Reported Performance Table'!D1859,'Master List'!$B$45:$D$143,3,FALSE)="","No",VLOOKUP('Reported Performance Table'!D1859,'Master List'!$B$45:$D$143,3,FALSE))</f>
        <v>#N/A</v>
      </c>
      <c r="J1859" s="169" t="str">
        <f>IF('Reported Performance Table'!D1859="","",
  IF('Reported Performance Table'!E1859="Yes",
   IF('Reported Performance Table'!F1859="Premium","Premium_LUNA_CCT","LUNA_CCT"),
   IF('Reported Performance Table'!B1859="Outdoor Luminaires",
    IF(OR('Reported Performance Table'!D1859="Fuel Pump Canopy Luminaires",'Reported Performance Table'!D1859="Sports Lighting"),
     IF('Reported Performance Table'!F1859="Premium","Premium_Sports_and_Fuel_Pump_CCT", "Sports_and_Fuel_Pump_CCT"),
     IF('Reported Performance Table'!F1859="Premium","Premium_Outdoor_CCT","Outdoor_CCT")),
    IF('Reported Performance Table'!F1859="Premium","Premium_CCT","Reported_CCT"))))</f>
        <v/>
      </c>
      <c r="K1859" t="str">
        <f>IF('Reported Performance Table'!D1859="","",IF(J1859="LUNA_CCT",VLOOKUP('Reported Performance Table'!D1859,'Master List'!$B$45:$E$143,4,FALSE),"Reported_BUG"))</f>
        <v/>
      </c>
      <c r="L1859" t="str">
        <f>IF('Reported Performance Table'!D1859="","",IF(AND('Reported Performance Table'!$E1859="Yes",OR('Reported Performance Table'!$D1859='Master List'!$B$45,'Reported Performance Table'!$D1859='Master List'!$B$46,'Reported Performance Table'!$D1859='Master List'!$B$47,'Reported Performance Table'!$D1859='Master List'!$B$49,'Reported Performance Table'!$D1859='Master List'!$B$51,'Reported Performance Table'!$D1859='Master List'!$B$115,'Reported Performance Table'!$D1859='Master List'!$B$118,'Reported Performance Table'!$D1859='Master List'!$B$142)),"LUNA_Dimming","Dimming_Capability_and_Range"))</f>
        <v/>
      </c>
    </row>
    <row r="1860" spans="1:12" x14ac:dyDescent="0.3">
      <c r="A1860" s="49">
        <v>1867</v>
      </c>
      <c r="B1860" s="50"/>
      <c r="D1860" s="21" t="e">
        <f>VLOOKUP('Reported Performance Table'!C1860,'Master List'!$B$22:$C$41,2,FALSE)</f>
        <v>#N/A</v>
      </c>
      <c r="E1860" t="e">
        <f>VLOOKUP('Reported Performance Table'!D1860,'Master List'!$B$45:$C$143,2,FALSE)</f>
        <v>#N/A</v>
      </c>
      <c r="F1860" t="e">
        <f>VLOOKUP('Reported Performance Table'!C1860,'Master List'!$B$22:$D$42,3,FALSE)</f>
        <v>#N/A</v>
      </c>
      <c r="G1860" s="94" t="e">
        <f>VLOOKUP('Reported Performance Table'!B1860,'Master List'!$B$11:$D$19,3,FALSE)</f>
        <v>#N/A</v>
      </c>
      <c r="H1860" t="e">
        <f t="shared" si="28"/>
        <v>#N/A</v>
      </c>
      <c r="I1860" t="e">
        <f>IF(VLOOKUP('Reported Performance Table'!D1860,'Master List'!$B$45:$D$143,3,FALSE)="","No",VLOOKUP('Reported Performance Table'!D1860,'Master List'!$B$45:$D$143,3,FALSE))</f>
        <v>#N/A</v>
      </c>
      <c r="J1860" s="169" t="str">
        <f>IF('Reported Performance Table'!D1860="","",
  IF('Reported Performance Table'!E1860="Yes",
   IF('Reported Performance Table'!F1860="Premium","Premium_LUNA_CCT","LUNA_CCT"),
   IF('Reported Performance Table'!B1860="Outdoor Luminaires",
    IF(OR('Reported Performance Table'!D1860="Fuel Pump Canopy Luminaires",'Reported Performance Table'!D1860="Sports Lighting"),
     IF('Reported Performance Table'!F1860="Premium","Premium_Sports_and_Fuel_Pump_CCT", "Sports_and_Fuel_Pump_CCT"),
     IF('Reported Performance Table'!F1860="Premium","Premium_Outdoor_CCT","Outdoor_CCT")),
    IF('Reported Performance Table'!F1860="Premium","Premium_CCT","Reported_CCT"))))</f>
        <v/>
      </c>
      <c r="K1860" t="str">
        <f>IF('Reported Performance Table'!D1860="","",IF(J1860="LUNA_CCT",VLOOKUP('Reported Performance Table'!D1860,'Master List'!$B$45:$E$143,4,FALSE),"Reported_BUG"))</f>
        <v/>
      </c>
      <c r="L1860" t="str">
        <f>IF('Reported Performance Table'!D1860="","",IF(AND('Reported Performance Table'!$E1860="Yes",OR('Reported Performance Table'!$D1860='Master List'!$B$45,'Reported Performance Table'!$D1860='Master List'!$B$46,'Reported Performance Table'!$D1860='Master List'!$B$47,'Reported Performance Table'!$D1860='Master List'!$B$49,'Reported Performance Table'!$D1860='Master List'!$B$51,'Reported Performance Table'!$D1860='Master List'!$B$115,'Reported Performance Table'!$D1860='Master List'!$B$118,'Reported Performance Table'!$D1860='Master List'!$B$142)),"LUNA_Dimming","Dimming_Capability_and_Range"))</f>
        <v/>
      </c>
    </row>
    <row r="1861" spans="1:12" x14ac:dyDescent="0.3">
      <c r="A1861" s="49">
        <v>1868</v>
      </c>
      <c r="B1861" s="50"/>
      <c r="D1861" s="21" t="e">
        <f>VLOOKUP('Reported Performance Table'!C1861,'Master List'!$B$22:$C$41,2,FALSE)</f>
        <v>#N/A</v>
      </c>
      <c r="E1861" t="e">
        <f>VLOOKUP('Reported Performance Table'!D1861,'Master List'!$B$45:$C$143,2,FALSE)</f>
        <v>#N/A</v>
      </c>
      <c r="F1861" t="e">
        <f>VLOOKUP('Reported Performance Table'!C1861,'Master List'!$B$22:$D$42,3,FALSE)</f>
        <v>#N/A</v>
      </c>
      <c r="G1861" s="94" t="e">
        <f>VLOOKUP('Reported Performance Table'!B1861,'Master List'!$B$11:$D$19,3,FALSE)</f>
        <v>#N/A</v>
      </c>
      <c r="H1861" t="e">
        <f t="shared" si="28"/>
        <v>#N/A</v>
      </c>
      <c r="I1861" t="e">
        <f>IF(VLOOKUP('Reported Performance Table'!D1861,'Master List'!$B$45:$D$143,3,FALSE)="","No",VLOOKUP('Reported Performance Table'!D1861,'Master List'!$B$45:$D$143,3,FALSE))</f>
        <v>#N/A</v>
      </c>
      <c r="J1861" s="169" t="str">
        <f>IF('Reported Performance Table'!D1861="","",
  IF('Reported Performance Table'!E1861="Yes",
   IF('Reported Performance Table'!F1861="Premium","Premium_LUNA_CCT","LUNA_CCT"),
   IF('Reported Performance Table'!B1861="Outdoor Luminaires",
    IF(OR('Reported Performance Table'!D1861="Fuel Pump Canopy Luminaires",'Reported Performance Table'!D1861="Sports Lighting"),
     IF('Reported Performance Table'!F1861="Premium","Premium_Sports_and_Fuel_Pump_CCT", "Sports_and_Fuel_Pump_CCT"),
     IF('Reported Performance Table'!F1861="Premium","Premium_Outdoor_CCT","Outdoor_CCT")),
    IF('Reported Performance Table'!F1861="Premium","Premium_CCT","Reported_CCT"))))</f>
        <v/>
      </c>
      <c r="K1861" t="str">
        <f>IF('Reported Performance Table'!D1861="","",IF(J1861="LUNA_CCT",VLOOKUP('Reported Performance Table'!D1861,'Master List'!$B$45:$E$143,4,FALSE),"Reported_BUG"))</f>
        <v/>
      </c>
      <c r="L1861" t="str">
        <f>IF('Reported Performance Table'!D1861="","",IF(AND('Reported Performance Table'!$E1861="Yes",OR('Reported Performance Table'!$D1861='Master List'!$B$45,'Reported Performance Table'!$D1861='Master List'!$B$46,'Reported Performance Table'!$D1861='Master List'!$B$47,'Reported Performance Table'!$D1861='Master List'!$B$49,'Reported Performance Table'!$D1861='Master List'!$B$51,'Reported Performance Table'!$D1861='Master List'!$B$115,'Reported Performance Table'!$D1861='Master List'!$B$118,'Reported Performance Table'!$D1861='Master List'!$B$142)),"LUNA_Dimming","Dimming_Capability_and_Range"))</f>
        <v/>
      </c>
    </row>
    <row r="1862" spans="1:12" x14ac:dyDescent="0.3">
      <c r="A1862" s="49">
        <v>1869</v>
      </c>
      <c r="B1862" s="50"/>
      <c r="D1862" s="21" t="e">
        <f>VLOOKUP('Reported Performance Table'!C1862,'Master List'!$B$22:$C$41,2,FALSE)</f>
        <v>#N/A</v>
      </c>
      <c r="E1862" t="e">
        <f>VLOOKUP('Reported Performance Table'!D1862,'Master List'!$B$45:$C$143,2,FALSE)</f>
        <v>#N/A</v>
      </c>
      <c r="F1862" t="e">
        <f>VLOOKUP('Reported Performance Table'!C1862,'Master List'!$B$22:$D$42,3,FALSE)</f>
        <v>#N/A</v>
      </c>
      <c r="G1862" s="94" t="e">
        <f>VLOOKUP('Reported Performance Table'!B1862,'Master List'!$B$11:$D$19,3,FALSE)</f>
        <v>#N/A</v>
      </c>
      <c r="H1862" t="e">
        <f t="shared" si="28"/>
        <v>#N/A</v>
      </c>
      <c r="I1862" t="e">
        <f>IF(VLOOKUP('Reported Performance Table'!D1862,'Master List'!$B$45:$D$143,3,FALSE)="","No",VLOOKUP('Reported Performance Table'!D1862,'Master List'!$B$45:$D$143,3,FALSE))</f>
        <v>#N/A</v>
      </c>
      <c r="J1862" s="169" t="str">
        <f>IF('Reported Performance Table'!D1862="","",
  IF('Reported Performance Table'!E1862="Yes",
   IF('Reported Performance Table'!F1862="Premium","Premium_LUNA_CCT","LUNA_CCT"),
   IF('Reported Performance Table'!B1862="Outdoor Luminaires",
    IF(OR('Reported Performance Table'!D1862="Fuel Pump Canopy Luminaires",'Reported Performance Table'!D1862="Sports Lighting"),
     IF('Reported Performance Table'!F1862="Premium","Premium_Sports_and_Fuel_Pump_CCT", "Sports_and_Fuel_Pump_CCT"),
     IF('Reported Performance Table'!F1862="Premium","Premium_Outdoor_CCT","Outdoor_CCT")),
    IF('Reported Performance Table'!F1862="Premium","Premium_CCT","Reported_CCT"))))</f>
        <v/>
      </c>
      <c r="K1862" t="str">
        <f>IF('Reported Performance Table'!D1862="","",IF(J1862="LUNA_CCT",VLOOKUP('Reported Performance Table'!D1862,'Master List'!$B$45:$E$143,4,FALSE),"Reported_BUG"))</f>
        <v/>
      </c>
      <c r="L1862" t="str">
        <f>IF('Reported Performance Table'!D1862="","",IF(AND('Reported Performance Table'!$E1862="Yes",OR('Reported Performance Table'!$D1862='Master List'!$B$45,'Reported Performance Table'!$D1862='Master List'!$B$46,'Reported Performance Table'!$D1862='Master List'!$B$47,'Reported Performance Table'!$D1862='Master List'!$B$49,'Reported Performance Table'!$D1862='Master List'!$B$51,'Reported Performance Table'!$D1862='Master List'!$B$115,'Reported Performance Table'!$D1862='Master List'!$B$118,'Reported Performance Table'!$D1862='Master List'!$B$142)),"LUNA_Dimming","Dimming_Capability_and_Range"))</f>
        <v/>
      </c>
    </row>
    <row r="1863" spans="1:12" x14ac:dyDescent="0.3">
      <c r="A1863" s="49">
        <v>1870</v>
      </c>
      <c r="B1863" s="50"/>
      <c r="D1863" s="21" t="e">
        <f>VLOOKUP('Reported Performance Table'!C1863,'Master List'!$B$22:$C$41,2,FALSE)</f>
        <v>#N/A</v>
      </c>
      <c r="E1863" t="e">
        <f>VLOOKUP('Reported Performance Table'!D1863,'Master List'!$B$45:$C$143,2,FALSE)</f>
        <v>#N/A</v>
      </c>
      <c r="F1863" t="e">
        <f>VLOOKUP('Reported Performance Table'!C1863,'Master List'!$B$22:$D$42,3,FALSE)</f>
        <v>#N/A</v>
      </c>
      <c r="G1863" s="94" t="e">
        <f>VLOOKUP('Reported Performance Table'!B1863,'Master List'!$B$11:$D$19,3,FALSE)</f>
        <v>#N/A</v>
      </c>
      <c r="H1863" t="e">
        <f t="shared" si="28"/>
        <v>#N/A</v>
      </c>
      <c r="I1863" t="e">
        <f>IF(VLOOKUP('Reported Performance Table'!D1863,'Master List'!$B$45:$D$143,3,FALSE)="","No",VLOOKUP('Reported Performance Table'!D1863,'Master List'!$B$45:$D$143,3,FALSE))</f>
        <v>#N/A</v>
      </c>
      <c r="J1863" s="169" t="str">
        <f>IF('Reported Performance Table'!D1863="","",
  IF('Reported Performance Table'!E1863="Yes",
   IF('Reported Performance Table'!F1863="Premium","Premium_LUNA_CCT","LUNA_CCT"),
   IF('Reported Performance Table'!B1863="Outdoor Luminaires",
    IF(OR('Reported Performance Table'!D1863="Fuel Pump Canopy Luminaires",'Reported Performance Table'!D1863="Sports Lighting"),
     IF('Reported Performance Table'!F1863="Premium","Premium_Sports_and_Fuel_Pump_CCT", "Sports_and_Fuel_Pump_CCT"),
     IF('Reported Performance Table'!F1863="Premium","Premium_Outdoor_CCT","Outdoor_CCT")),
    IF('Reported Performance Table'!F1863="Premium","Premium_CCT","Reported_CCT"))))</f>
        <v/>
      </c>
      <c r="K1863" t="str">
        <f>IF('Reported Performance Table'!D1863="","",IF(J1863="LUNA_CCT",VLOOKUP('Reported Performance Table'!D1863,'Master List'!$B$45:$E$143,4,FALSE),"Reported_BUG"))</f>
        <v/>
      </c>
      <c r="L1863" t="str">
        <f>IF('Reported Performance Table'!D1863="","",IF(AND('Reported Performance Table'!$E1863="Yes",OR('Reported Performance Table'!$D1863='Master List'!$B$45,'Reported Performance Table'!$D1863='Master List'!$B$46,'Reported Performance Table'!$D1863='Master List'!$B$47,'Reported Performance Table'!$D1863='Master List'!$B$49,'Reported Performance Table'!$D1863='Master List'!$B$51,'Reported Performance Table'!$D1863='Master List'!$B$115,'Reported Performance Table'!$D1863='Master List'!$B$118,'Reported Performance Table'!$D1863='Master List'!$B$142)),"LUNA_Dimming","Dimming_Capability_and_Range"))</f>
        <v/>
      </c>
    </row>
    <row r="1864" spans="1:12" x14ac:dyDescent="0.3">
      <c r="A1864" s="49">
        <v>1871</v>
      </c>
      <c r="B1864" s="50"/>
      <c r="D1864" s="21" t="e">
        <f>VLOOKUP('Reported Performance Table'!C1864,'Master List'!$B$22:$C$41,2,FALSE)</f>
        <v>#N/A</v>
      </c>
      <c r="E1864" t="e">
        <f>VLOOKUP('Reported Performance Table'!D1864,'Master List'!$B$45:$C$143,2,FALSE)</f>
        <v>#N/A</v>
      </c>
      <c r="F1864" t="e">
        <f>VLOOKUP('Reported Performance Table'!C1864,'Master List'!$B$22:$D$42,3,FALSE)</f>
        <v>#N/A</v>
      </c>
      <c r="G1864" s="94" t="e">
        <f>VLOOKUP('Reported Performance Table'!B1864,'Master List'!$B$11:$D$19,3,FALSE)</f>
        <v>#N/A</v>
      </c>
      <c r="H1864" t="e">
        <f t="shared" si="28"/>
        <v>#N/A</v>
      </c>
      <c r="I1864" t="e">
        <f>IF(VLOOKUP('Reported Performance Table'!D1864,'Master List'!$B$45:$D$143,3,FALSE)="","No",VLOOKUP('Reported Performance Table'!D1864,'Master List'!$B$45:$D$143,3,FALSE))</f>
        <v>#N/A</v>
      </c>
      <c r="J1864" s="169" t="str">
        <f>IF('Reported Performance Table'!D1864="","",
  IF('Reported Performance Table'!E1864="Yes",
   IF('Reported Performance Table'!F1864="Premium","Premium_LUNA_CCT","LUNA_CCT"),
   IF('Reported Performance Table'!B1864="Outdoor Luminaires",
    IF(OR('Reported Performance Table'!D1864="Fuel Pump Canopy Luminaires",'Reported Performance Table'!D1864="Sports Lighting"),
     IF('Reported Performance Table'!F1864="Premium","Premium_Sports_and_Fuel_Pump_CCT", "Sports_and_Fuel_Pump_CCT"),
     IF('Reported Performance Table'!F1864="Premium","Premium_Outdoor_CCT","Outdoor_CCT")),
    IF('Reported Performance Table'!F1864="Premium","Premium_CCT","Reported_CCT"))))</f>
        <v/>
      </c>
      <c r="K1864" t="str">
        <f>IF('Reported Performance Table'!D1864="","",IF(J1864="LUNA_CCT",VLOOKUP('Reported Performance Table'!D1864,'Master List'!$B$45:$E$143,4,FALSE),"Reported_BUG"))</f>
        <v/>
      </c>
      <c r="L1864" t="str">
        <f>IF('Reported Performance Table'!D1864="","",IF(AND('Reported Performance Table'!$E1864="Yes",OR('Reported Performance Table'!$D1864='Master List'!$B$45,'Reported Performance Table'!$D1864='Master List'!$B$46,'Reported Performance Table'!$D1864='Master List'!$B$47,'Reported Performance Table'!$D1864='Master List'!$B$49,'Reported Performance Table'!$D1864='Master List'!$B$51,'Reported Performance Table'!$D1864='Master List'!$B$115,'Reported Performance Table'!$D1864='Master List'!$B$118,'Reported Performance Table'!$D1864='Master List'!$B$142)),"LUNA_Dimming","Dimming_Capability_and_Range"))</f>
        <v/>
      </c>
    </row>
    <row r="1865" spans="1:12" x14ac:dyDescent="0.3">
      <c r="A1865" s="49">
        <v>1872</v>
      </c>
      <c r="B1865" s="50"/>
      <c r="D1865" s="21" t="e">
        <f>VLOOKUP('Reported Performance Table'!C1865,'Master List'!$B$22:$C$41,2,FALSE)</f>
        <v>#N/A</v>
      </c>
      <c r="E1865" t="e">
        <f>VLOOKUP('Reported Performance Table'!D1865,'Master List'!$B$45:$C$143,2,FALSE)</f>
        <v>#N/A</v>
      </c>
      <c r="F1865" t="e">
        <f>VLOOKUP('Reported Performance Table'!C1865,'Master List'!$B$22:$D$42,3,FALSE)</f>
        <v>#N/A</v>
      </c>
      <c r="G1865" s="94" t="e">
        <f>VLOOKUP('Reported Performance Table'!B1865,'Master List'!$B$11:$D$19,3,FALSE)</f>
        <v>#N/A</v>
      </c>
      <c r="H1865" t="e">
        <f t="shared" si="28"/>
        <v>#N/A</v>
      </c>
      <c r="I1865" t="e">
        <f>IF(VLOOKUP('Reported Performance Table'!D1865,'Master List'!$B$45:$D$143,3,FALSE)="","No",VLOOKUP('Reported Performance Table'!D1865,'Master List'!$B$45:$D$143,3,FALSE))</f>
        <v>#N/A</v>
      </c>
      <c r="J1865" s="169" t="str">
        <f>IF('Reported Performance Table'!D1865="","",
  IF('Reported Performance Table'!E1865="Yes",
   IF('Reported Performance Table'!F1865="Premium","Premium_LUNA_CCT","LUNA_CCT"),
   IF('Reported Performance Table'!B1865="Outdoor Luminaires",
    IF(OR('Reported Performance Table'!D1865="Fuel Pump Canopy Luminaires",'Reported Performance Table'!D1865="Sports Lighting"),
     IF('Reported Performance Table'!F1865="Premium","Premium_Sports_and_Fuel_Pump_CCT", "Sports_and_Fuel_Pump_CCT"),
     IF('Reported Performance Table'!F1865="Premium","Premium_Outdoor_CCT","Outdoor_CCT")),
    IF('Reported Performance Table'!F1865="Premium","Premium_CCT","Reported_CCT"))))</f>
        <v/>
      </c>
      <c r="K1865" t="str">
        <f>IF('Reported Performance Table'!D1865="","",IF(J1865="LUNA_CCT",VLOOKUP('Reported Performance Table'!D1865,'Master List'!$B$45:$E$143,4,FALSE),"Reported_BUG"))</f>
        <v/>
      </c>
      <c r="L1865" t="str">
        <f>IF('Reported Performance Table'!D1865="","",IF(AND('Reported Performance Table'!$E1865="Yes",OR('Reported Performance Table'!$D1865='Master List'!$B$45,'Reported Performance Table'!$D1865='Master List'!$B$46,'Reported Performance Table'!$D1865='Master List'!$B$47,'Reported Performance Table'!$D1865='Master List'!$B$49,'Reported Performance Table'!$D1865='Master List'!$B$51,'Reported Performance Table'!$D1865='Master List'!$B$115,'Reported Performance Table'!$D1865='Master List'!$B$118,'Reported Performance Table'!$D1865='Master List'!$B$142)),"LUNA_Dimming","Dimming_Capability_and_Range"))</f>
        <v/>
      </c>
    </row>
    <row r="1866" spans="1:12" x14ac:dyDescent="0.3">
      <c r="A1866" s="49">
        <v>1873</v>
      </c>
      <c r="B1866" s="50"/>
      <c r="D1866" s="21" t="e">
        <f>VLOOKUP('Reported Performance Table'!C1866,'Master List'!$B$22:$C$41,2,FALSE)</f>
        <v>#N/A</v>
      </c>
      <c r="E1866" t="e">
        <f>VLOOKUP('Reported Performance Table'!D1866,'Master List'!$B$45:$C$143,2,FALSE)</f>
        <v>#N/A</v>
      </c>
      <c r="F1866" t="e">
        <f>VLOOKUP('Reported Performance Table'!C1866,'Master List'!$B$22:$D$42,3,FALSE)</f>
        <v>#N/A</v>
      </c>
      <c r="G1866" s="94" t="e">
        <f>VLOOKUP('Reported Performance Table'!B1866,'Master List'!$B$11:$D$19,3,FALSE)</f>
        <v>#N/A</v>
      </c>
      <c r="H1866" t="e">
        <f t="shared" si="28"/>
        <v>#N/A</v>
      </c>
      <c r="I1866" t="e">
        <f>IF(VLOOKUP('Reported Performance Table'!D1866,'Master List'!$B$45:$D$143,3,FALSE)="","No",VLOOKUP('Reported Performance Table'!D1866,'Master List'!$B$45:$D$143,3,FALSE))</f>
        <v>#N/A</v>
      </c>
      <c r="J1866" s="169" t="str">
        <f>IF('Reported Performance Table'!D1866="","",
  IF('Reported Performance Table'!E1866="Yes",
   IF('Reported Performance Table'!F1866="Premium","Premium_LUNA_CCT","LUNA_CCT"),
   IF('Reported Performance Table'!B1866="Outdoor Luminaires",
    IF(OR('Reported Performance Table'!D1866="Fuel Pump Canopy Luminaires",'Reported Performance Table'!D1866="Sports Lighting"),
     IF('Reported Performance Table'!F1866="Premium","Premium_Sports_and_Fuel_Pump_CCT", "Sports_and_Fuel_Pump_CCT"),
     IF('Reported Performance Table'!F1866="Premium","Premium_Outdoor_CCT","Outdoor_CCT")),
    IF('Reported Performance Table'!F1866="Premium","Premium_CCT","Reported_CCT"))))</f>
        <v/>
      </c>
      <c r="K1866" t="str">
        <f>IF('Reported Performance Table'!D1866="","",IF(J1866="LUNA_CCT",VLOOKUP('Reported Performance Table'!D1866,'Master List'!$B$45:$E$143,4,FALSE),"Reported_BUG"))</f>
        <v/>
      </c>
      <c r="L1866" t="str">
        <f>IF('Reported Performance Table'!D1866="","",IF(AND('Reported Performance Table'!$E1866="Yes",OR('Reported Performance Table'!$D1866='Master List'!$B$45,'Reported Performance Table'!$D1866='Master List'!$B$46,'Reported Performance Table'!$D1866='Master List'!$B$47,'Reported Performance Table'!$D1866='Master List'!$B$49,'Reported Performance Table'!$D1866='Master List'!$B$51,'Reported Performance Table'!$D1866='Master List'!$B$115,'Reported Performance Table'!$D1866='Master List'!$B$118,'Reported Performance Table'!$D1866='Master List'!$B$142)),"LUNA_Dimming","Dimming_Capability_and_Range"))</f>
        <v/>
      </c>
    </row>
    <row r="1867" spans="1:12" x14ac:dyDescent="0.3">
      <c r="A1867" s="49">
        <v>1874</v>
      </c>
      <c r="B1867" s="50"/>
      <c r="D1867" s="21" t="e">
        <f>VLOOKUP('Reported Performance Table'!C1867,'Master List'!$B$22:$C$41,2,FALSE)</f>
        <v>#N/A</v>
      </c>
      <c r="E1867" t="e">
        <f>VLOOKUP('Reported Performance Table'!D1867,'Master List'!$B$45:$C$143,2,FALSE)</f>
        <v>#N/A</v>
      </c>
      <c r="F1867" t="e">
        <f>VLOOKUP('Reported Performance Table'!C1867,'Master List'!$B$22:$D$42,3,FALSE)</f>
        <v>#N/A</v>
      </c>
      <c r="G1867" s="94" t="e">
        <f>VLOOKUP('Reported Performance Table'!B1867,'Master List'!$B$11:$D$19,3,FALSE)</f>
        <v>#N/A</v>
      </c>
      <c r="H1867" t="e">
        <f t="shared" ref="H1867:H1930" si="29">CONCATENATE(F1867,G1867)</f>
        <v>#N/A</v>
      </c>
      <c r="I1867" t="e">
        <f>IF(VLOOKUP('Reported Performance Table'!D1867,'Master List'!$B$45:$D$143,3,FALSE)="","No",VLOOKUP('Reported Performance Table'!D1867,'Master List'!$B$45:$D$143,3,FALSE))</f>
        <v>#N/A</v>
      </c>
      <c r="J1867" s="169" t="str">
        <f>IF('Reported Performance Table'!D1867="","",
  IF('Reported Performance Table'!E1867="Yes",
   IF('Reported Performance Table'!F1867="Premium","Premium_LUNA_CCT","LUNA_CCT"),
   IF('Reported Performance Table'!B1867="Outdoor Luminaires",
    IF(OR('Reported Performance Table'!D1867="Fuel Pump Canopy Luminaires",'Reported Performance Table'!D1867="Sports Lighting"),
     IF('Reported Performance Table'!F1867="Premium","Premium_Sports_and_Fuel_Pump_CCT", "Sports_and_Fuel_Pump_CCT"),
     IF('Reported Performance Table'!F1867="Premium","Premium_Outdoor_CCT","Outdoor_CCT")),
    IF('Reported Performance Table'!F1867="Premium","Premium_CCT","Reported_CCT"))))</f>
        <v/>
      </c>
      <c r="K1867" t="str">
        <f>IF('Reported Performance Table'!D1867="","",IF(J1867="LUNA_CCT",VLOOKUP('Reported Performance Table'!D1867,'Master List'!$B$45:$E$143,4,FALSE),"Reported_BUG"))</f>
        <v/>
      </c>
      <c r="L1867" t="str">
        <f>IF('Reported Performance Table'!D1867="","",IF(AND('Reported Performance Table'!$E1867="Yes",OR('Reported Performance Table'!$D1867='Master List'!$B$45,'Reported Performance Table'!$D1867='Master List'!$B$46,'Reported Performance Table'!$D1867='Master List'!$B$47,'Reported Performance Table'!$D1867='Master List'!$B$49,'Reported Performance Table'!$D1867='Master List'!$B$51,'Reported Performance Table'!$D1867='Master List'!$B$115,'Reported Performance Table'!$D1867='Master List'!$B$118,'Reported Performance Table'!$D1867='Master List'!$B$142)),"LUNA_Dimming","Dimming_Capability_and_Range"))</f>
        <v/>
      </c>
    </row>
    <row r="1868" spans="1:12" x14ac:dyDescent="0.3">
      <c r="A1868" s="49">
        <v>1875</v>
      </c>
      <c r="B1868" s="50"/>
      <c r="D1868" s="21" t="e">
        <f>VLOOKUP('Reported Performance Table'!C1868,'Master List'!$B$22:$C$41,2,FALSE)</f>
        <v>#N/A</v>
      </c>
      <c r="E1868" t="e">
        <f>VLOOKUP('Reported Performance Table'!D1868,'Master List'!$B$45:$C$143,2,FALSE)</f>
        <v>#N/A</v>
      </c>
      <c r="F1868" t="e">
        <f>VLOOKUP('Reported Performance Table'!C1868,'Master List'!$B$22:$D$42,3,FALSE)</f>
        <v>#N/A</v>
      </c>
      <c r="G1868" s="94" t="e">
        <f>VLOOKUP('Reported Performance Table'!B1868,'Master List'!$B$11:$D$19,3,FALSE)</f>
        <v>#N/A</v>
      </c>
      <c r="H1868" t="e">
        <f t="shared" si="29"/>
        <v>#N/A</v>
      </c>
      <c r="I1868" t="e">
        <f>IF(VLOOKUP('Reported Performance Table'!D1868,'Master List'!$B$45:$D$143,3,FALSE)="","No",VLOOKUP('Reported Performance Table'!D1868,'Master List'!$B$45:$D$143,3,FALSE))</f>
        <v>#N/A</v>
      </c>
      <c r="J1868" s="169" t="str">
        <f>IF('Reported Performance Table'!D1868="","",
  IF('Reported Performance Table'!E1868="Yes",
   IF('Reported Performance Table'!F1868="Premium","Premium_LUNA_CCT","LUNA_CCT"),
   IF('Reported Performance Table'!B1868="Outdoor Luminaires",
    IF(OR('Reported Performance Table'!D1868="Fuel Pump Canopy Luminaires",'Reported Performance Table'!D1868="Sports Lighting"),
     IF('Reported Performance Table'!F1868="Premium","Premium_Sports_and_Fuel_Pump_CCT", "Sports_and_Fuel_Pump_CCT"),
     IF('Reported Performance Table'!F1868="Premium","Premium_Outdoor_CCT","Outdoor_CCT")),
    IF('Reported Performance Table'!F1868="Premium","Premium_CCT","Reported_CCT"))))</f>
        <v/>
      </c>
      <c r="K1868" t="str">
        <f>IF('Reported Performance Table'!D1868="","",IF(J1868="LUNA_CCT",VLOOKUP('Reported Performance Table'!D1868,'Master List'!$B$45:$E$143,4,FALSE),"Reported_BUG"))</f>
        <v/>
      </c>
      <c r="L1868" t="str">
        <f>IF('Reported Performance Table'!D1868="","",IF(AND('Reported Performance Table'!$E1868="Yes",OR('Reported Performance Table'!$D1868='Master List'!$B$45,'Reported Performance Table'!$D1868='Master List'!$B$46,'Reported Performance Table'!$D1868='Master List'!$B$47,'Reported Performance Table'!$D1868='Master List'!$B$49,'Reported Performance Table'!$D1868='Master List'!$B$51,'Reported Performance Table'!$D1868='Master List'!$B$115,'Reported Performance Table'!$D1868='Master List'!$B$118,'Reported Performance Table'!$D1868='Master List'!$B$142)),"LUNA_Dimming","Dimming_Capability_and_Range"))</f>
        <v/>
      </c>
    </row>
    <row r="1869" spans="1:12" x14ac:dyDescent="0.3">
      <c r="A1869" s="49">
        <v>1876</v>
      </c>
      <c r="B1869" s="50"/>
      <c r="D1869" s="21" t="e">
        <f>VLOOKUP('Reported Performance Table'!C1869,'Master List'!$B$22:$C$41,2,FALSE)</f>
        <v>#N/A</v>
      </c>
      <c r="E1869" t="e">
        <f>VLOOKUP('Reported Performance Table'!D1869,'Master List'!$B$45:$C$143,2,FALSE)</f>
        <v>#N/A</v>
      </c>
      <c r="F1869" t="e">
        <f>VLOOKUP('Reported Performance Table'!C1869,'Master List'!$B$22:$D$42,3,FALSE)</f>
        <v>#N/A</v>
      </c>
      <c r="G1869" s="94" t="e">
        <f>VLOOKUP('Reported Performance Table'!B1869,'Master List'!$B$11:$D$19,3,FALSE)</f>
        <v>#N/A</v>
      </c>
      <c r="H1869" t="e">
        <f t="shared" si="29"/>
        <v>#N/A</v>
      </c>
      <c r="I1869" t="e">
        <f>IF(VLOOKUP('Reported Performance Table'!D1869,'Master List'!$B$45:$D$143,3,FALSE)="","No",VLOOKUP('Reported Performance Table'!D1869,'Master List'!$B$45:$D$143,3,FALSE))</f>
        <v>#N/A</v>
      </c>
      <c r="J1869" s="169" t="str">
        <f>IF('Reported Performance Table'!D1869="","",
  IF('Reported Performance Table'!E1869="Yes",
   IF('Reported Performance Table'!F1869="Premium","Premium_LUNA_CCT","LUNA_CCT"),
   IF('Reported Performance Table'!B1869="Outdoor Luminaires",
    IF(OR('Reported Performance Table'!D1869="Fuel Pump Canopy Luminaires",'Reported Performance Table'!D1869="Sports Lighting"),
     IF('Reported Performance Table'!F1869="Premium","Premium_Sports_and_Fuel_Pump_CCT", "Sports_and_Fuel_Pump_CCT"),
     IF('Reported Performance Table'!F1869="Premium","Premium_Outdoor_CCT","Outdoor_CCT")),
    IF('Reported Performance Table'!F1869="Premium","Premium_CCT","Reported_CCT"))))</f>
        <v/>
      </c>
      <c r="K1869" t="str">
        <f>IF('Reported Performance Table'!D1869="","",IF(J1869="LUNA_CCT",VLOOKUP('Reported Performance Table'!D1869,'Master List'!$B$45:$E$143,4,FALSE),"Reported_BUG"))</f>
        <v/>
      </c>
      <c r="L1869" t="str">
        <f>IF('Reported Performance Table'!D1869="","",IF(AND('Reported Performance Table'!$E1869="Yes",OR('Reported Performance Table'!$D1869='Master List'!$B$45,'Reported Performance Table'!$D1869='Master List'!$B$46,'Reported Performance Table'!$D1869='Master List'!$B$47,'Reported Performance Table'!$D1869='Master List'!$B$49,'Reported Performance Table'!$D1869='Master List'!$B$51,'Reported Performance Table'!$D1869='Master List'!$B$115,'Reported Performance Table'!$D1869='Master List'!$B$118,'Reported Performance Table'!$D1869='Master List'!$B$142)),"LUNA_Dimming","Dimming_Capability_and_Range"))</f>
        <v/>
      </c>
    </row>
    <row r="1870" spans="1:12" x14ac:dyDescent="0.3">
      <c r="A1870" s="49">
        <v>1877</v>
      </c>
      <c r="B1870" s="50"/>
      <c r="D1870" s="21" t="e">
        <f>VLOOKUP('Reported Performance Table'!C1870,'Master List'!$B$22:$C$41,2,FALSE)</f>
        <v>#N/A</v>
      </c>
      <c r="E1870" t="e">
        <f>VLOOKUP('Reported Performance Table'!D1870,'Master List'!$B$45:$C$143,2,FALSE)</f>
        <v>#N/A</v>
      </c>
      <c r="F1870" t="e">
        <f>VLOOKUP('Reported Performance Table'!C1870,'Master List'!$B$22:$D$42,3,FALSE)</f>
        <v>#N/A</v>
      </c>
      <c r="G1870" s="94" t="e">
        <f>VLOOKUP('Reported Performance Table'!B1870,'Master List'!$B$11:$D$19,3,FALSE)</f>
        <v>#N/A</v>
      </c>
      <c r="H1870" t="e">
        <f t="shared" si="29"/>
        <v>#N/A</v>
      </c>
      <c r="I1870" t="e">
        <f>IF(VLOOKUP('Reported Performance Table'!D1870,'Master List'!$B$45:$D$143,3,FALSE)="","No",VLOOKUP('Reported Performance Table'!D1870,'Master List'!$B$45:$D$143,3,FALSE))</f>
        <v>#N/A</v>
      </c>
      <c r="J1870" s="169" t="str">
        <f>IF('Reported Performance Table'!D1870="","",
  IF('Reported Performance Table'!E1870="Yes",
   IF('Reported Performance Table'!F1870="Premium","Premium_LUNA_CCT","LUNA_CCT"),
   IF('Reported Performance Table'!B1870="Outdoor Luminaires",
    IF(OR('Reported Performance Table'!D1870="Fuel Pump Canopy Luminaires",'Reported Performance Table'!D1870="Sports Lighting"),
     IF('Reported Performance Table'!F1870="Premium","Premium_Sports_and_Fuel_Pump_CCT", "Sports_and_Fuel_Pump_CCT"),
     IF('Reported Performance Table'!F1870="Premium","Premium_Outdoor_CCT","Outdoor_CCT")),
    IF('Reported Performance Table'!F1870="Premium","Premium_CCT","Reported_CCT"))))</f>
        <v/>
      </c>
      <c r="K1870" t="str">
        <f>IF('Reported Performance Table'!D1870="","",IF(J1870="LUNA_CCT",VLOOKUP('Reported Performance Table'!D1870,'Master List'!$B$45:$E$143,4,FALSE),"Reported_BUG"))</f>
        <v/>
      </c>
      <c r="L1870" t="str">
        <f>IF('Reported Performance Table'!D1870="","",IF(AND('Reported Performance Table'!$E1870="Yes",OR('Reported Performance Table'!$D1870='Master List'!$B$45,'Reported Performance Table'!$D1870='Master List'!$B$46,'Reported Performance Table'!$D1870='Master List'!$B$47,'Reported Performance Table'!$D1870='Master List'!$B$49,'Reported Performance Table'!$D1870='Master List'!$B$51,'Reported Performance Table'!$D1870='Master List'!$B$115,'Reported Performance Table'!$D1870='Master List'!$B$118,'Reported Performance Table'!$D1870='Master List'!$B$142)),"LUNA_Dimming","Dimming_Capability_and_Range"))</f>
        <v/>
      </c>
    </row>
    <row r="1871" spans="1:12" x14ac:dyDescent="0.3">
      <c r="A1871" s="49">
        <v>1878</v>
      </c>
      <c r="B1871" s="50"/>
      <c r="D1871" s="21" t="e">
        <f>VLOOKUP('Reported Performance Table'!C1871,'Master List'!$B$22:$C$41,2,FALSE)</f>
        <v>#N/A</v>
      </c>
      <c r="E1871" t="e">
        <f>VLOOKUP('Reported Performance Table'!D1871,'Master List'!$B$45:$C$143,2,FALSE)</f>
        <v>#N/A</v>
      </c>
      <c r="F1871" t="e">
        <f>VLOOKUP('Reported Performance Table'!C1871,'Master List'!$B$22:$D$42,3,FALSE)</f>
        <v>#N/A</v>
      </c>
      <c r="G1871" s="94" t="e">
        <f>VLOOKUP('Reported Performance Table'!B1871,'Master List'!$B$11:$D$19,3,FALSE)</f>
        <v>#N/A</v>
      </c>
      <c r="H1871" t="e">
        <f t="shared" si="29"/>
        <v>#N/A</v>
      </c>
      <c r="I1871" t="e">
        <f>IF(VLOOKUP('Reported Performance Table'!D1871,'Master List'!$B$45:$D$143,3,FALSE)="","No",VLOOKUP('Reported Performance Table'!D1871,'Master List'!$B$45:$D$143,3,FALSE))</f>
        <v>#N/A</v>
      </c>
      <c r="J1871" s="169" t="str">
        <f>IF('Reported Performance Table'!D1871="","",
  IF('Reported Performance Table'!E1871="Yes",
   IF('Reported Performance Table'!F1871="Premium","Premium_LUNA_CCT","LUNA_CCT"),
   IF('Reported Performance Table'!B1871="Outdoor Luminaires",
    IF(OR('Reported Performance Table'!D1871="Fuel Pump Canopy Luminaires",'Reported Performance Table'!D1871="Sports Lighting"),
     IF('Reported Performance Table'!F1871="Premium","Premium_Sports_and_Fuel_Pump_CCT", "Sports_and_Fuel_Pump_CCT"),
     IF('Reported Performance Table'!F1871="Premium","Premium_Outdoor_CCT","Outdoor_CCT")),
    IF('Reported Performance Table'!F1871="Premium","Premium_CCT","Reported_CCT"))))</f>
        <v/>
      </c>
      <c r="K1871" t="str">
        <f>IF('Reported Performance Table'!D1871="","",IF(J1871="LUNA_CCT",VLOOKUP('Reported Performance Table'!D1871,'Master List'!$B$45:$E$143,4,FALSE),"Reported_BUG"))</f>
        <v/>
      </c>
      <c r="L1871" t="str">
        <f>IF('Reported Performance Table'!D1871="","",IF(AND('Reported Performance Table'!$E1871="Yes",OR('Reported Performance Table'!$D1871='Master List'!$B$45,'Reported Performance Table'!$D1871='Master List'!$B$46,'Reported Performance Table'!$D1871='Master List'!$B$47,'Reported Performance Table'!$D1871='Master List'!$B$49,'Reported Performance Table'!$D1871='Master List'!$B$51,'Reported Performance Table'!$D1871='Master List'!$B$115,'Reported Performance Table'!$D1871='Master List'!$B$118,'Reported Performance Table'!$D1871='Master List'!$B$142)),"LUNA_Dimming","Dimming_Capability_and_Range"))</f>
        <v/>
      </c>
    </row>
    <row r="1872" spans="1:12" x14ac:dyDescent="0.3">
      <c r="A1872" s="49">
        <v>1879</v>
      </c>
      <c r="B1872" s="50"/>
      <c r="D1872" s="21" t="e">
        <f>VLOOKUP('Reported Performance Table'!C1872,'Master List'!$B$22:$C$41,2,FALSE)</f>
        <v>#N/A</v>
      </c>
      <c r="E1872" t="e">
        <f>VLOOKUP('Reported Performance Table'!D1872,'Master List'!$B$45:$C$143,2,FALSE)</f>
        <v>#N/A</v>
      </c>
      <c r="F1872" t="e">
        <f>VLOOKUP('Reported Performance Table'!C1872,'Master List'!$B$22:$D$42,3,FALSE)</f>
        <v>#N/A</v>
      </c>
      <c r="G1872" s="94" t="e">
        <f>VLOOKUP('Reported Performance Table'!B1872,'Master List'!$B$11:$D$19,3,FALSE)</f>
        <v>#N/A</v>
      </c>
      <c r="H1872" t="e">
        <f t="shared" si="29"/>
        <v>#N/A</v>
      </c>
      <c r="I1872" t="e">
        <f>IF(VLOOKUP('Reported Performance Table'!D1872,'Master List'!$B$45:$D$143,3,FALSE)="","No",VLOOKUP('Reported Performance Table'!D1872,'Master List'!$B$45:$D$143,3,FALSE))</f>
        <v>#N/A</v>
      </c>
      <c r="J1872" s="169" t="str">
        <f>IF('Reported Performance Table'!D1872="","",
  IF('Reported Performance Table'!E1872="Yes",
   IF('Reported Performance Table'!F1872="Premium","Premium_LUNA_CCT","LUNA_CCT"),
   IF('Reported Performance Table'!B1872="Outdoor Luminaires",
    IF(OR('Reported Performance Table'!D1872="Fuel Pump Canopy Luminaires",'Reported Performance Table'!D1872="Sports Lighting"),
     IF('Reported Performance Table'!F1872="Premium","Premium_Sports_and_Fuel_Pump_CCT", "Sports_and_Fuel_Pump_CCT"),
     IF('Reported Performance Table'!F1872="Premium","Premium_Outdoor_CCT","Outdoor_CCT")),
    IF('Reported Performance Table'!F1872="Premium","Premium_CCT","Reported_CCT"))))</f>
        <v/>
      </c>
      <c r="K1872" t="str">
        <f>IF('Reported Performance Table'!D1872="","",IF(J1872="LUNA_CCT",VLOOKUP('Reported Performance Table'!D1872,'Master List'!$B$45:$E$143,4,FALSE),"Reported_BUG"))</f>
        <v/>
      </c>
      <c r="L1872" t="str">
        <f>IF('Reported Performance Table'!D1872="","",IF(AND('Reported Performance Table'!$E1872="Yes",OR('Reported Performance Table'!$D1872='Master List'!$B$45,'Reported Performance Table'!$D1872='Master List'!$B$46,'Reported Performance Table'!$D1872='Master List'!$B$47,'Reported Performance Table'!$D1872='Master List'!$B$49,'Reported Performance Table'!$D1872='Master List'!$B$51,'Reported Performance Table'!$D1872='Master List'!$B$115,'Reported Performance Table'!$D1872='Master List'!$B$118,'Reported Performance Table'!$D1872='Master List'!$B$142)),"LUNA_Dimming","Dimming_Capability_and_Range"))</f>
        <v/>
      </c>
    </row>
    <row r="1873" spans="1:12" x14ac:dyDescent="0.3">
      <c r="A1873" s="49">
        <v>1880</v>
      </c>
      <c r="B1873" s="50"/>
      <c r="D1873" s="21" t="e">
        <f>VLOOKUP('Reported Performance Table'!C1873,'Master List'!$B$22:$C$41,2,FALSE)</f>
        <v>#N/A</v>
      </c>
      <c r="E1873" t="e">
        <f>VLOOKUP('Reported Performance Table'!D1873,'Master List'!$B$45:$C$143,2,FALSE)</f>
        <v>#N/A</v>
      </c>
      <c r="F1873" t="e">
        <f>VLOOKUP('Reported Performance Table'!C1873,'Master List'!$B$22:$D$42,3,FALSE)</f>
        <v>#N/A</v>
      </c>
      <c r="G1873" s="94" t="e">
        <f>VLOOKUP('Reported Performance Table'!B1873,'Master List'!$B$11:$D$19,3,FALSE)</f>
        <v>#N/A</v>
      </c>
      <c r="H1873" t="e">
        <f t="shared" si="29"/>
        <v>#N/A</v>
      </c>
      <c r="I1873" t="e">
        <f>IF(VLOOKUP('Reported Performance Table'!D1873,'Master List'!$B$45:$D$143,3,FALSE)="","No",VLOOKUP('Reported Performance Table'!D1873,'Master List'!$B$45:$D$143,3,FALSE))</f>
        <v>#N/A</v>
      </c>
      <c r="J1873" s="169" t="str">
        <f>IF('Reported Performance Table'!D1873="","",
  IF('Reported Performance Table'!E1873="Yes",
   IF('Reported Performance Table'!F1873="Premium","Premium_LUNA_CCT","LUNA_CCT"),
   IF('Reported Performance Table'!B1873="Outdoor Luminaires",
    IF(OR('Reported Performance Table'!D1873="Fuel Pump Canopy Luminaires",'Reported Performance Table'!D1873="Sports Lighting"),
     IF('Reported Performance Table'!F1873="Premium","Premium_Sports_and_Fuel_Pump_CCT", "Sports_and_Fuel_Pump_CCT"),
     IF('Reported Performance Table'!F1873="Premium","Premium_Outdoor_CCT","Outdoor_CCT")),
    IF('Reported Performance Table'!F1873="Premium","Premium_CCT","Reported_CCT"))))</f>
        <v/>
      </c>
      <c r="K1873" t="str">
        <f>IF('Reported Performance Table'!D1873="","",IF(J1873="LUNA_CCT",VLOOKUP('Reported Performance Table'!D1873,'Master List'!$B$45:$E$143,4,FALSE),"Reported_BUG"))</f>
        <v/>
      </c>
      <c r="L1873" t="str">
        <f>IF('Reported Performance Table'!D1873="","",IF(AND('Reported Performance Table'!$E1873="Yes",OR('Reported Performance Table'!$D1873='Master List'!$B$45,'Reported Performance Table'!$D1873='Master List'!$B$46,'Reported Performance Table'!$D1873='Master List'!$B$47,'Reported Performance Table'!$D1873='Master List'!$B$49,'Reported Performance Table'!$D1873='Master List'!$B$51,'Reported Performance Table'!$D1873='Master List'!$B$115,'Reported Performance Table'!$D1873='Master List'!$B$118,'Reported Performance Table'!$D1873='Master List'!$B$142)),"LUNA_Dimming","Dimming_Capability_and_Range"))</f>
        <v/>
      </c>
    </row>
    <row r="1874" spans="1:12" x14ac:dyDescent="0.3">
      <c r="A1874" s="49">
        <v>1881</v>
      </c>
      <c r="B1874" s="50"/>
      <c r="D1874" s="21" t="e">
        <f>VLOOKUP('Reported Performance Table'!C1874,'Master List'!$B$22:$C$41,2,FALSE)</f>
        <v>#N/A</v>
      </c>
      <c r="E1874" t="e">
        <f>VLOOKUP('Reported Performance Table'!D1874,'Master List'!$B$45:$C$143,2,FALSE)</f>
        <v>#N/A</v>
      </c>
      <c r="F1874" t="e">
        <f>VLOOKUP('Reported Performance Table'!C1874,'Master List'!$B$22:$D$42,3,FALSE)</f>
        <v>#N/A</v>
      </c>
      <c r="G1874" s="94" t="e">
        <f>VLOOKUP('Reported Performance Table'!B1874,'Master List'!$B$11:$D$19,3,FALSE)</f>
        <v>#N/A</v>
      </c>
      <c r="H1874" t="e">
        <f t="shared" si="29"/>
        <v>#N/A</v>
      </c>
      <c r="I1874" t="e">
        <f>IF(VLOOKUP('Reported Performance Table'!D1874,'Master List'!$B$45:$D$143,3,FALSE)="","No",VLOOKUP('Reported Performance Table'!D1874,'Master List'!$B$45:$D$143,3,FALSE))</f>
        <v>#N/A</v>
      </c>
      <c r="J1874" s="169" t="str">
        <f>IF('Reported Performance Table'!D1874="","",
  IF('Reported Performance Table'!E1874="Yes",
   IF('Reported Performance Table'!F1874="Premium","Premium_LUNA_CCT","LUNA_CCT"),
   IF('Reported Performance Table'!B1874="Outdoor Luminaires",
    IF(OR('Reported Performance Table'!D1874="Fuel Pump Canopy Luminaires",'Reported Performance Table'!D1874="Sports Lighting"),
     IF('Reported Performance Table'!F1874="Premium","Premium_Sports_and_Fuel_Pump_CCT", "Sports_and_Fuel_Pump_CCT"),
     IF('Reported Performance Table'!F1874="Premium","Premium_Outdoor_CCT","Outdoor_CCT")),
    IF('Reported Performance Table'!F1874="Premium","Premium_CCT","Reported_CCT"))))</f>
        <v/>
      </c>
      <c r="K1874" t="str">
        <f>IF('Reported Performance Table'!D1874="","",IF(J1874="LUNA_CCT",VLOOKUP('Reported Performance Table'!D1874,'Master List'!$B$45:$E$143,4,FALSE),"Reported_BUG"))</f>
        <v/>
      </c>
      <c r="L1874" t="str">
        <f>IF('Reported Performance Table'!D1874="","",IF(AND('Reported Performance Table'!$E1874="Yes",OR('Reported Performance Table'!$D1874='Master List'!$B$45,'Reported Performance Table'!$D1874='Master List'!$B$46,'Reported Performance Table'!$D1874='Master List'!$B$47,'Reported Performance Table'!$D1874='Master List'!$B$49,'Reported Performance Table'!$D1874='Master List'!$B$51,'Reported Performance Table'!$D1874='Master List'!$B$115,'Reported Performance Table'!$D1874='Master List'!$B$118,'Reported Performance Table'!$D1874='Master List'!$B$142)),"LUNA_Dimming","Dimming_Capability_and_Range"))</f>
        <v/>
      </c>
    </row>
    <row r="1875" spans="1:12" x14ac:dyDescent="0.3">
      <c r="A1875" s="49">
        <v>1882</v>
      </c>
      <c r="B1875" s="50"/>
      <c r="D1875" s="21" t="e">
        <f>VLOOKUP('Reported Performance Table'!C1875,'Master List'!$B$22:$C$41,2,FALSE)</f>
        <v>#N/A</v>
      </c>
      <c r="E1875" t="e">
        <f>VLOOKUP('Reported Performance Table'!D1875,'Master List'!$B$45:$C$143,2,FALSE)</f>
        <v>#N/A</v>
      </c>
      <c r="F1875" t="e">
        <f>VLOOKUP('Reported Performance Table'!C1875,'Master List'!$B$22:$D$42,3,FALSE)</f>
        <v>#N/A</v>
      </c>
      <c r="G1875" s="94" t="e">
        <f>VLOOKUP('Reported Performance Table'!B1875,'Master List'!$B$11:$D$19,3,FALSE)</f>
        <v>#N/A</v>
      </c>
      <c r="H1875" t="e">
        <f t="shared" si="29"/>
        <v>#N/A</v>
      </c>
      <c r="I1875" t="e">
        <f>IF(VLOOKUP('Reported Performance Table'!D1875,'Master List'!$B$45:$D$143,3,FALSE)="","No",VLOOKUP('Reported Performance Table'!D1875,'Master List'!$B$45:$D$143,3,FALSE))</f>
        <v>#N/A</v>
      </c>
      <c r="J1875" s="169" t="str">
        <f>IF('Reported Performance Table'!D1875="","",
  IF('Reported Performance Table'!E1875="Yes",
   IF('Reported Performance Table'!F1875="Premium","Premium_LUNA_CCT","LUNA_CCT"),
   IF('Reported Performance Table'!B1875="Outdoor Luminaires",
    IF(OR('Reported Performance Table'!D1875="Fuel Pump Canopy Luminaires",'Reported Performance Table'!D1875="Sports Lighting"),
     IF('Reported Performance Table'!F1875="Premium","Premium_Sports_and_Fuel_Pump_CCT", "Sports_and_Fuel_Pump_CCT"),
     IF('Reported Performance Table'!F1875="Premium","Premium_Outdoor_CCT","Outdoor_CCT")),
    IF('Reported Performance Table'!F1875="Premium","Premium_CCT","Reported_CCT"))))</f>
        <v/>
      </c>
      <c r="K1875" t="str">
        <f>IF('Reported Performance Table'!D1875="","",IF(J1875="LUNA_CCT",VLOOKUP('Reported Performance Table'!D1875,'Master List'!$B$45:$E$143,4,FALSE),"Reported_BUG"))</f>
        <v/>
      </c>
      <c r="L1875" t="str">
        <f>IF('Reported Performance Table'!D1875="","",IF(AND('Reported Performance Table'!$E1875="Yes",OR('Reported Performance Table'!$D1875='Master List'!$B$45,'Reported Performance Table'!$D1875='Master List'!$B$46,'Reported Performance Table'!$D1875='Master List'!$B$47,'Reported Performance Table'!$D1875='Master List'!$B$49,'Reported Performance Table'!$D1875='Master List'!$B$51,'Reported Performance Table'!$D1875='Master List'!$B$115,'Reported Performance Table'!$D1875='Master List'!$B$118,'Reported Performance Table'!$D1875='Master List'!$B$142)),"LUNA_Dimming","Dimming_Capability_and_Range"))</f>
        <v/>
      </c>
    </row>
    <row r="1876" spans="1:12" x14ac:dyDescent="0.3">
      <c r="A1876" s="49">
        <v>1883</v>
      </c>
      <c r="B1876" s="50"/>
      <c r="D1876" s="21" t="e">
        <f>VLOOKUP('Reported Performance Table'!C1876,'Master List'!$B$22:$C$41,2,FALSE)</f>
        <v>#N/A</v>
      </c>
      <c r="E1876" t="e">
        <f>VLOOKUP('Reported Performance Table'!D1876,'Master List'!$B$45:$C$143,2,FALSE)</f>
        <v>#N/A</v>
      </c>
      <c r="F1876" t="e">
        <f>VLOOKUP('Reported Performance Table'!C1876,'Master List'!$B$22:$D$42,3,FALSE)</f>
        <v>#N/A</v>
      </c>
      <c r="G1876" s="94" t="e">
        <f>VLOOKUP('Reported Performance Table'!B1876,'Master List'!$B$11:$D$19,3,FALSE)</f>
        <v>#N/A</v>
      </c>
      <c r="H1876" t="e">
        <f t="shared" si="29"/>
        <v>#N/A</v>
      </c>
      <c r="I1876" t="e">
        <f>IF(VLOOKUP('Reported Performance Table'!D1876,'Master List'!$B$45:$D$143,3,FALSE)="","No",VLOOKUP('Reported Performance Table'!D1876,'Master List'!$B$45:$D$143,3,FALSE))</f>
        <v>#N/A</v>
      </c>
      <c r="J1876" s="169" t="str">
        <f>IF('Reported Performance Table'!D1876="","",
  IF('Reported Performance Table'!E1876="Yes",
   IF('Reported Performance Table'!F1876="Premium","Premium_LUNA_CCT","LUNA_CCT"),
   IF('Reported Performance Table'!B1876="Outdoor Luminaires",
    IF(OR('Reported Performance Table'!D1876="Fuel Pump Canopy Luminaires",'Reported Performance Table'!D1876="Sports Lighting"),
     IF('Reported Performance Table'!F1876="Premium","Premium_Sports_and_Fuel_Pump_CCT", "Sports_and_Fuel_Pump_CCT"),
     IF('Reported Performance Table'!F1876="Premium","Premium_Outdoor_CCT","Outdoor_CCT")),
    IF('Reported Performance Table'!F1876="Premium","Premium_CCT","Reported_CCT"))))</f>
        <v/>
      </c>
      <c r="K1876" t="str">
        <f>IF('Reported Performance Table'!D1876="","",IF(J1876="LUNA_CCT",VLOOKUP('Reported Performance Table'!D1876,'Master List'!$B$45:$E$143,4,FALSE),"Reported_BUG"))</f>
        <v/>
      </c>
      <c r="L1876" t="str">
        <f>IF('Reported Performance Table'!D1876="","",IF(AND('Reported Performance Table'!$E1876="Yes",OR('Reported Performance Table'!$D1876='Master List'!$B$45,'Reported Performance Table'!$D1876='Master List'!$B$46,'Reported Performance Table'!$D1876='Master List'!$B$47,'Reported Performance Table'!$D1876='Master List'!$B$49,'Reported Performance Table'!$D1876='Master List'!$B$51,'Reported Performance Table'!$D1876='Master List'!$B$115,'Reported Performance Table'!$D1876='Master List'!$B$118,'Reported Performance Table'!$D1876='Master List'!$B$142)),"LUNA_Dimming","Dimming_Capability_and_Range"))</f>
        <v/>
      </c>
    </row>
    <row r="1877" spans="1:12" x14ac:dyDescent="0.3">
      <c r="A1877" s="49">
        <v>1884</v>
      </c>
      <c r="B1877" s="50"/>
      <c r="D1877" s="21" t="e">
        <f>VLOOKUP('Reported Performance Table'!C1877,'Master List'!$B$22:$C$41,2,FALSE)</f>
        <v>#N/A</v>
      </c>
      <c r="E1877" t="e">
        <f>VLOOKUP('Reported Performance Table'!D1877,'Master List'!$B$45:$C$143,2,FALSE)</f>
        <v>#N/A</v>
      </c>
      <c r="F1877" t="e">
        <f>VLOOKUP('Reported Performance Table'!C1877,'Master List'!$B$22:$D$42,3,FALSE)</f>
        <v>#N/A</v>
      </c>
      <c r="G1877" s="94" t="e">
        <f>VLOOKUP('Reported Performance Table'!B1877,'Master List'!$B$11:$D$19,3,FALSE)</f>
        <v>#N/A</v>
      </c>
      <c r="H1877" t="e">
        <f t="shared" si="29"/>
        <v>#N/A</v>
      </c>
      <c r="I1877" t="e">
        <f>IF(VLOOKUP('Reported Performance Table'!D1877,'Master List'!$B$45:$D$143,3,FALSE)="","No",VLOOKUP('Reported Performance Table'!D1877,'Master List'!$B$45:$D$143,3,FALSE))</f>
        <v>#N/A</v>
      </c>
      <c r="J1877" s="169" t="str">
        <f>IF('Reported Performance Table'!D1877="","",
  IF('Reported Performance Table'!E1877="Yes",
   IF('Reported Performance Table'!F1877="Premium","Premium_LUNA_CCT","LUNA_CCT"),
   IF('Reported Performance Table'!B1877="Outdoor Luminaires",
    IF(OR('Reported Performance Table'!D1877="Fuel Pump Canopy Luminaires",'Reported Performance Table'!D1877="Sports Lighting"),
     IF('Reported Performance Table'!F1877="Premium","Premium_Sports_and_Fuel_Pump_CCT", "Sports_and_Fuel_Pump_CCT"),
     IF('Reported Performance Table'!F1877="Premium","Premium_Outdoor_CCT","Outdoor_CCT")),
    IF('Reported Performance Table'!F1877="Premium","Premium_CCT","Reported_CCT"))))</f>
        <v/>
      </c>
      <c r="K1877" t="str">
        <f>IF('Reported Performance Table'!D1877="","",IF(J1877="LUNA_CCT",VLOOKUP('Reported Performance Table'!D1877,'Master List'!$B$45:$E$143,4,FALSE),"Reported_BUG"))</f>
        <v/>
      </c>
      <c r="L1877" t="str">
        <f>IF('Reported Performance Table'!D1877="","",IF(AND('Reported Performance Table'!$E1877="Yes",OR('Reported Performance Table'!$D1877='Master List'!$B$45,'Reported Performance Table'!$D1877='Master List'!$B$46,'Reported Performance Table'!$D1877='Master List'!$B$47,'Reported Performance Table'!$D1877='Master List'!$B$49,'Reported Performance Table'!$D1877='Master List'!$B$51,'Reported Performance Table'!$D1877='Master List'!$B$115,'Reported Performance Table'!$D1877='Master List'!$B$118,'Reported Performance Table'!$D1877='Master List'!$B$142)),"LUNA_Dimming","Dimming_Capability_and_Range"))</f>
        <v/>
      </c>
    </row>
    <row r="1878" spans="1:12" x14ac:dyDescent="0.3">
      <c r="A1878" s="49">
        <v>1885</v>
      </c>
      <c r="B1878" s="50"/>
      <c r="D1878" s="21" t="e">
        <f>VLOOKUP('Reported Performance Table'!C1878,'Master List'!$B$22:$C$41,2,FALSE)</f>
        <v>#N/A</v>
      </c>
      <c r="E1878" t="e">
        <f>VLOOKUP('Reported Performance Table'!D1878,'Master List'!$B$45:$C$143,2,FALSE)</f>
        <v>#N/A</v>
      </c>
      <c r="F1878" t="e">
        <f>VLOOKUP('Reported Performance Table'!C1878,'Master List'!$B$22:$D$42,3,FALSE)</f>
        <v>#N/A</v>
      </c>
      <c r="G1878" s="94" t="e">
        <f>VLOOKUP('Reported Performance Table'!B1878,'Master List'!$B$11:$D$19,3,FALSE)</f>
        <v>#N/A</v>
      </c>
      <c r="H1878" t="e">
        <f t="shared" si="29"/>
        <v>#N/A</v>
      </c>
      <c r="I1878" t="e">
        <f>IF(VLOOKUP('Reported Performance Table'!D1878,'Master List'!$B$45:$D$143,3,FALSE)="","No",VLOOKUP('Reported Performance Table'!D1878,'Master List'!$B$45:$D$143,3,FALSE))</f>
        <v>#N/A</v>
      </c>
      <c r="J1878" s="169" t="str">
        <f>IF('Reported Performance Table'!D1878="","",
  IF('Reported Performance Table'!E1878="Yes",
   IF('Reported Performance Table'!F1878="Premium","Premium_LUNA_CCT","LUNA_CCT"),
   IF('Reported Performance Table'!B1878="Outdoor Luminaires",
    IF(OR('Reported Performance Table'!D1878="Fuel Pump Canopy Luminaires",'Reported Performance Table'!D1878="Sports Lighting"),
     IF('Reported Performance Table'!F1878="Premium","Premium_Sports_and_Fuel_Pump_CCT", "Sports_and_Fuel_Pump_CCT"),
     IF('Reported Performance Table'!F1878="Premium","Premium_Outdoor_CCT","Outdoor_CCT")),
    IF('Reported Performance Table'!F1878="Premium","Premium_CCT","Reported_CCT"))))</f>
        <v/>
      </c>
      <c r="K1878" t="str">
        <f>IF('Reported Performance Table'!D1878="","",IF(J1878="LUNA_CCT",VLOOKUP('Reported Performance Table'!D1878,'Master List'!$B$45:$E$143,4,FALSE),"Reported_BUG"))</f>
        <v/>
      </c>
      <c r="L1878" t="str">
        <f>IF('Reported Performance Table'!D1878="","",IF(AND('Reported Performance Table'!$E1878="Yes",OR('Reported Performance Table'!$D1878='Master List'!$B$45,'Reported Performance Table'!$D1878='Master List'!$B$46,'Reported Performance Table'!$D1878='Master List'!$B$47,'Reported Performance Table'!$D1878='Master List'!$B$49,'Reported Performance Table'!$D1878='Master List'!$B$51,'Reported Performance Table'!$D1878='Master List'!$B$115,'Reported Performance Table'!$D1878='Master List'!$B$118,'Reported Performance Table'!$D1878='Master List'!$B$142)),"LUNA_Dimming","Dimming_Capability_and_Range"))</f>
        <v/>
      </c>
    </row>
    <row r="1879" spans="1:12" x14ac:dyDescent="0.3">
      <c r="A1879" s="49">
        <v>1886</v>
      </c>
      <c r="B1879" s="50"/>
      <c r="D1879" s="21" t="e">
        <f>VLOOKUP('Reported Performance Table'!C1879,'Master List'!$B$22:$C$41,2,FALSE)</f>
        <v>#N/A</v>
      </c>
      <c r="E1879" t="e">
        <f>VLOOKUP('Reported Performance Table'!D1879,'Master List'!$B$45:$C$143,2,FALSE)</f>
        <v>#N/A</v>
      </c>
      <c r="F1879" t="e">
        <f>VLOOKUP('Reported Performance Table'!C1879,'Master List'!$B$22:$D$42,3,FALSE)</f>
        <v>#N/A</v>
      </c>
      <c r="G1879" s="94" t="e">
        <f>VLOOKUP('Reported Performance Table'!B1879,'Master List'!$B$11:$D$19,3,FALSE)</f>
        <v>#N/A</v>
      </c>
      <c r="H1879" t="e">
        <f t="shared" si="29"/>
        <v>#N/A</v>
      </c>
      <c r="I1879" t="e">
        <f>IF(VLOOKUP('Reported Performance Table'!D1879,'Master List'!$B$45:$D$143,3,FALSE)="","No",VLOOKUP('Reported Performance Table'!D1879,'Master List'!$B$45:$D$143,3,FALSE))</f>
        <v>#N/A</v>
      </c>
      <c r="J1879" s="169" t="str">
        <f>IF('Reported Performance Table'!D1879="","",
  IF('Reported Performance Table'!E1879="Yes",
   IF('Reported Performance Table'!F1879="Premium","Premium_LUNA_CCT","LUNA_CCT"),
   IF('Reported Performance Table'!B1879="Outdoor Luminaires",
    IF(OR('Reported Performance Table'!D1879="Fuel Pump Canopy Luminaires",'Reported Performance Table'!D1879="Sports Lighting"),
     IF('Reported Performance Table'!F1879="Premium","Premium_Sports_and_Fuel_Pump_CCT", "Sports_and_Fuel_Pump_CCT"),
     IF('Reported Performance Table'!F1879="Premium","Premium_Outdoor_CCT","Outdoor_CCT")),
    IF('Reported Performance Table'!F1879="Premium","Premium_CCT","Reported_CCT"))))</f>
        <v/>
      </c>
      <c r="K1879" t="str">
        <f>IF('Reported Performance Table'!D1879="","",IF(J1879="LUNA_CCT",VLOOKUP('Reported Performance Table'!D1879,'Master List'!$B$45:$E$143,4,FALSE),"Reported_BUG"))</f>
        <v/>
      </c>
      <c r="L1879" t="str">
        <f>IF('Reported Performance Table'!D1879="","",IF(AND('Reported Performance Table'!$E1879="Yes",OR('Reported Performance Table'!$D1879='Master List'!$B$45,'Reported Performance Table'!$D1879='Master List'!$B$46,'Reported Performance Table'!$D1879='Master List'!$B$47,'Reported Performance Table'!$D1879='Master List'!$B$49,'Reported Performance Table'!$D1879='Master List'!$B$51,'Reported Performance Table'!$D1879='Master List'!$B$115,'Reported Performance Table'!$D1879='Master List'!$B$118,'Reported Performance Table'!$D1879='Master List'!$B$142)),"LUNA_Dimming","Dimming_Capability_and_Range"))</f>
        <v/>
      </c>
    </row>
    <row r="1880" spans="1:12" x14ac:dyDescent="0.3">
      <c r="A1880" s="49">
        <v>1887</v>
      </c>
      <c r="B1880" s="50"/>
      <c r="D1880" s="21" t="e">
        <f>VLOOKUP('Reported Performance Table'!C1880,'Master List'!$B$22:$C$41,2,FALSE)</f>
        <v>#N/A</v>
      </c>
      <c r="E1880" t="e">
        <f>VLOOKUP('Reported Performance Table'!D1880,'Master List'!$B$45:$C$143,2,FALSE)</f>
        <v>#N/A</v>
      </c>
      <c r="F1880" t="e">
        <f>VLOOKUP('Reported Performance Table'!C1880,'Master List'!$B$22:$D$42,3,FALSE)</f>
        <v>#N/A</v>
      </c>
      <c r="G1880" s="94" t="e">
        <f>VLOOKUP('Reported Performance Table'!B1880,'Master List'!$B$11:$D$19,3,FALSE)</f>
        <v>#N/A</v>
      </c>
      <c r="H1880" t="e">
        <f t="shared" si="29"/>
        <v>#N/A</v>
      </c>
      <c r="I1880" t="e">
        <f>IF(VLOOKUP('Reported Performance Table'!D1880,'Master List'!$B$45:$D$143,3,FALSE)="","No",VLOOKUP('Reported Performance Table'!D1880,'Master List'!$B$45:$D$143,3,FALSE))</f>
        <v>#N/A</v>
      </c>
      <c r="J1880" s="169" t="str">
        <f>IF('Reported Performance Table'!D1880="","",
  IF('Reported Performance Table'!E1880="Yes",
   IF('Reported Performance Table'!F1880="Premium","Premium_LUNA_CCT","LUNA_CCT"),
   IF('Reported Performance Table'!B1880="Outdoor Luminaires",
    IF(OR('Reported Performance Table'!D1880="Fuel Pump Canopy Luminaires",'Reported Performance Table'!D1880="Sports Lighting"),
     IF('Reported Performance Table'!F1880="Premium","Premium_Sports_and_Fuel_Pump_CCT", "Sports_and_Fuel_Pump_CCT"),
     IF('Reported Performance Table'!F1880="Premium","Premium_Outdoor_CCT","Outdoor_CCT")),
    IF('Reported Performance Table'!F1880="Premium","Premium_CCT","Reported_CCT"))))</f>
        <v/>
      </c>
      <c r="K1880" t="str">
        <f>IF('Reported Performance Table'!D1880="","",IF(J1880="LUNA_CCT",VLOOKUP('Reported Performance Table'!D1880,'Master List'!$B$45:$E$143,4,FALSE),"Reported_BUG"))</f>
        <v/>
      </c>
      <c r="L1880" t="str">
        <f>IF('Reported Performance Table'!D1880="","",IF(AND('Reported Performance Table'!$E1880="Yes",OR('Reported Performance Table'!$D1880='Master List'!$B$45,'Reported Performance Table'!$D1880='Master List'!$B$46,'Reported Performance Table'!$D1880='Master List'!$B$47,'Reported Performance Table'!$D1880='Master List'!$B$49,'Reported Performance Table'!$D1880='Master List'!$B$51,'Reported Performance Table'!$D1880='Master List'!$B$115,'Reported Performance Table'!$D1880='Master List'!$B$118,'Reported Performance Table'!$D1880='Master List'!$B$142)),"LUNA_Dimming","Dimming_Capability_and_Range"))</f>
        <v/>
      </c>
    </row>
    <row r="1881" spans="1:12" x14ac:dyDescent="0.3">
      <c r="A1881" s="49">
        <v>1888</v>
      </c>
      <c r="B1881" s="50"/>
      <c r="D1881" s="21" t="e">
        <f>VLOOKUP('Reported Performance Table'!C1881,'Master List'!$B$22:$C$41,2,FALSE)</f>
        <v>#N/A</v>
      </c>
      <c r="E1881" t="e">
        <f>VLOOKUP('Reported Performance Table'!D1881,'Master List'!$B$45:$C$143,2,FALSE)</f>
        <v>#N/A</v>
      </c>
      <c r="F1881" t="e">
        <f>VLOOKUP('Reported Performance Table'!C1881,'Master List'!$B$22:$D$42,3,FALSE)</f>
        <v>#N/A</v>
      </c>
      <c r="G1881" s="94" t="e">
        <f>VLOOKUP('Reported Performance Table'!B1881,'Master List'!$B$11:$D$19,3,FALSE)</f>
        <v>#N/A</v>
      </c>
      <c r="H1881" t="e">
        <f t="shared" si="29"/>
        <v>#N/A</v>
      </c>
      <c r="I1881" t="e">
        <f>IF(VLOOKUP('Reported Performance Table'!D1881,'Master List'!$B$45:$D$143,3,FALSE)="","No",VLOOKUP('Reported Performance Table'!D1881,'Master List'!$B$45:$D$143,3,FALSE))</f>
        <v>#N/A</v>
      </c>
      <c r="J1881" s="169" t="str">
        <f>IF('Reported Performance Table'!D1881="","",
  IF('Reported Performance Table'!E1881="Yes",
   IF('Reported Performance Table'!F1881="Premium","Premium_LUNA_CCT","LUNA_CCT"),
   IF('Reported Performance Table'!B1881="Outdoor Luminaires",
    IF(OR('Reported Performance Table'!D1881="Fuel Pump Canopy Luminaires",'Reported Performance Table'!D1881="Sports Lighting"),
     IF('Reported Performance Table'!F1881="Premium","Premium_Sports_and_Fuel_Pump_CCT", "Sports_and_Fuel_Pump_CCT"),
     IF('Reported Performance Table'!F1881="Premium","Premium_Outdoor_CCT","Outdoor_CCT")),
    IF('Reported Performance Table'!F1881="Premium","Premium_CCT","Reported_CCT"))))</f>
        <v/>
      </c>
      <c r="K1881" t="str">
        <f>IF('Reported Performance Table'!D1881="","",IF(J1881="LUNA_CCT",VLOOKUP('Reported Performance Table'!D1881,'Master List'!$B$45:$E$143,4,FALSE),"Reported_BUG"))</f>
        <v/>
      </c>
      <c r="L1881" t="str">
        <f>IF('Reported Performance Table'!D1881="","",IF(AND('Reported Performance Table'!$E1881="Yes",OR('Reported Performance Table'!$D1881='Master List'!$B$45,'Reported Performance Table'!$D1881='Master List'!$B$46,'Reported Performance Table'!$D1881='Master List'!$B$47,'Reported Performance Table'!$D1881='Master List'!$B$49,'Reported Performance Table'!$D1881='Master List'!$B$51,'Reported Performance Table'!$D1881='Master List'!$B$115,'Reported Performance Table'!$D1881='Master List'!$B$118,'Reported Performance Table'!$D1881='Master List'!$B$142)),"LUNA_Dimming","Dimming_Capability_and_Range"))</f>
        <v/>
      </c>
    </row>
    <row r="1882" spans="1:12" x14ac:dyDescent="0.3">
      <c r="A1882" s="49">
        <v>1889</v>
      </c>
      <c r="B1882" s="50"/>
      <c r="D1882" s="21" t="e">
        <f>VLOOKUP('Reported Performance Table'!C1882,'Master List'!$B$22:$C$41,2,FALSE)</f>
        <v>#N/A</v>
      </c>
      <c r="E1882" t="e">
        <f>VLOOKUP('Reported Performance Table'!D1882,'Master List'!$B$45:$C$143,2,FALSE)</f>
        <v>#N/A</v>
      </c>
      <c r="F1882" t="e">
        <f>VLOOKUP('Reported Performance Table'!C1882,'Master List'!$B$22:$D$42,3,FALSE)</f>
        <v>#N/A</v>
      </c>
      <c r="G1882" s="94" t="e">
        <f>VLOOKUP('Reported Performance Table'!B1882,'Master List'!$B$11:$D$19,3,FALSE)</f>
        <v>#N/A</v>
      </c>
      <c r="H1882" t="e">
        <f t="shared" si="29"/>
        <v>#N/A</v>
      </c>
      <c r="I1882" t="e">
        <f>IF(VLOOKUP('Reported Performance Table'!D1882,'Master List'!$B$45:$D$143,3,FALSE)="","No",VLOOKUP('Reported Performance Table'!D1882,'Master List'!$B$45:$D$143,3,FALSE))</f>
        <v>#N/A</v>
      </c>
      <c r="J1882" s="169" t="str">
        <f>IF('Reported Performance Table'!D1882="","",
  IF('Reported Performance Table'!E1882="Yes",
   IF('Reported Performance Table'!F1882="Premium","Premium_LUNA_CCT","LUNA_CCT"),
   IF('Reported Performance Table'!B1882="Outdoor Luminaires",
    IF(OR('Reported Performance Table'!D1882="Fuel Pump Canopy Luminaires",'Reported Performance Table'!D1882="Sports Lighting"),
     IF('Reported Performance Table'!F1882="Premium","Premium_Sports_and_Fuel_Pump_CCT", "Sports_and_Fuel_Pump_CCT"),
     IF('Reported Performance Table'!F1882="Premium","Premium_Outdoor_CCT","Outdoor_CCT")),
    IF('Reported Performance Table'!F1882="Premium","Premium_CCT","Reported_CCT"))))</f>
        <v/>
      </c>
      <c r="K1882" t="str">
        <f>IF('Reported Performance Table'!D1882="","",IF(J1882="LUNA_CCT",VLOOKUP('Reported Performance Table'!D1882,'Master List'!$B$45:$E$143,4,FALSE),"Reported_BUG"))</f>
        <v/>
      </c>
      <c r="L1882" t="str">
        <f>IF('Reported Performance Table'!D1882="","",IF(AND('Reported Performance Table'!$E1882="Yes",OR('Reported Performance Table'!$D1882='Master List'!$B$45,'Reported Performance Table'!$D1882='Master List'!$B$46,'Reported Performance Table'!$D1882='Master List'!$B$47,'Reported Performance Table'!$D1882='Master List'!$B$49,'Reported Performance Table'!$D1882='Master List'!$B$51,'Reported Performance Table'!$D1882='Master List'!$B$115,'Reported Performance Table'!$D1882='Master List'!$B$118,'Reported Performance Table'!$D1882='Master List'!$B$142)),"LUNA_Dimming","Dimming_Capability_and_Range"))</f>
        <v/>
      </c>
    </row>
    <row r="1883" spans="1:12" x14ac:dyDescent="0.3">
      <c r="A1883" s="49">
        <v>1890</v>
      </c>
      <c r="B1883" s="50"/>
      <c r="D1883" s="21" t="e">
        <f>VLOOKUP('Reported Performance Table'!C1883,'Master List'!$B$22:$C$41,2,FALSE)</f>
        <v>#N/A</v>
      </c>
      <c r="E1883" t="e">
        <f>VLOOKUP('Reported Performance Table'!D1883,'Master List'!$B$45:$C$143,2,FALSE)</f>
        <v>#N/A</v>
      </c>
      <c r="F1883" t="e">
        <f>VLOOKUP('Reported Performance Table'!C1883,'Master List'!$B$22:$D$42,3,FALSE)</f>
        <v>#N/A</v>
      </c>
      <c r="G1883" s="94" t="e">
        <f>VLOOKUP('Reported Performance Table'!B1883,'Master List'!$B$11:$D$19,3,FALSE)</f>
        <v>#N/A</v>
      </c>
      <c r="H1883" t="e">
        <f t="shared" si="29"/>
        <v>#N/A</v>
      </c>
      <c r="I1883" t="e">
        <f>IF(VLOOKUP('Reported Performance Table'!D1883,'Master List'!$B$45:$D$143,3,FALSE)="","No",VLOOKUP('Reported Performance Table'!D1883,'Master List'!$B$45:$D$143,3,FALSE))</f>
        <v>#N/A</v>
      </c>
      <c r="J1883" s="169" t="str">
        <f>IF('Reported Performance Table'!D1883="","",
  IF('Reported Performance Table'!E1883="Yes",
   IF('Reported Performance Table'!F1883="Premium","Premium_LUNA_CCT","LUNA_CCT"),
   IF('Reported Performance Table'!B1883="Outdoor Luminaires",
    IF(OR('Reported Performance Table'!D1883="Fuel Pump Canopy Luminaires",'Reported Performance Table'!D1883="Sports Lighting"),
     IF('Reported Performance Table'!F1883="Premium","Premium_Sports_and_Fuel_Pump_CCT", "Sports_and_Fuel_Pump_CCT"),
     IF('Reported Performance Table'!F1883="Premium","Premium_Outdoor_CCT","Outdoor_CCT")),
    IF('Reported Performance Table'!F1883="Premium","Premium_CCT","Reported_CCT"))))</f>
        <v/>
      </c>
      <c r="K1883" t="str">
        <f>IF('Reported Performance Table'!D1883="","",IF(J1883="LUNA_CCT",VLOOKUP('Reported Performance Table'!D1883,'Master List'!$B$45:$E$143,4,FALSE),"Reported_BUG"))</f>
        <v/>
      </c>
      <c r="L1883" t="str">
        <f>IF('Reported Performance Table'!D1883="","",IF(AND('Reported Performance Table'!$E1883="Yes",OR('Reported Performance Table'!$D1883='Master List'!$B$45,'Reported Performance Table'!$D1883='Master List'!$B$46,'Reported Performance Table'!$D1883='Master List'!$B$47,'Reported Performance Table'!$D1883='Master List'!$B$49,'Reported Performance Table'!$D1883='Master List'!$B$51,'Reported Performance Table'!$D1883='Master List'!$B$115,'Reported Performance Table'!$D1883='Master List'!$B$118,'Reported Performance Table'!$D1883='Master List'!$B$142)),"LUNA_Dimming","Dimming_Capability_and_Range"))</f>
        <v/>
      </c>
    </row>
    <row r="1884" spans="1:12" x14ac:dyDescent="0.3">
      <c r="A1884" s="49">
        <v>1891</v>
      </c>
      <c r="B1884" s="50"/>
      <c r="D1884" s="21" t="e">
        <f>VLOOKUP('Reported Performance Table'!C1884,'Master List'!$B$22:$C$41,2,FALSE)</f>
        <v>#N/A</v>
      </c>
      <c r="E1884" t="e">
        <f>VLOOKUP('Reported Performance Table'!D1884,'Master List'!$B$45:$C$143,2,FALSE)</f>
        <v>#N/A</v>
      </c>
      <c r="F1884" t="e">
        <f>VLOOKUP('Reported Performance Table'!C1884,'Master List'!$B$22:$D$42,3,FALSE)</f>
        <v>#N/A</v>
      </c>
      <c r="G1884" s="94" t="e">
        <f>VLOOKUP('Reported Performance Table'!B1884,'Master List'!$B$11:$D$19,3,FALSE)</f>
        <v>#N/A</v>
      </c>
      <c r="H1884" t="e">
        <f t="shared" si="29"/>
        <v>#N/A</v>
      </c>
      <c r="I1884" t="e">
        <f>IF(VLOOKUP('Reported Performance Table'!D1884,'Master List'!$B$45:$D$143,3,FALSE)="","No",VLOOKUP('Reported Performance Table'!D1884,'Master List'!$B$45:$D$143,3,FALSE))</f>
        <v>#N/A</v>
      </c>
      <c r="J1884" s="169" t="str">
        <f>IF('Reported Performance Table'!D1884="","",
  IF('Reported Performance Table'!E1884="Yes",
   IF('Reported Performance Table'!F1884="Premium","Premium_LUNA_CCT","LUNA_CCT"),
   IF('Reported Performance Table'!B1884="Outdoor Luminaires",
    IF(OR('Reported Performance Table'!D1884="Fuel Pump Canopy Luminaires",'Reported Performance Table'!D1884="Sports Lighting"),
     IF('Reported Performance Table'!F1884="Premium","Premium_Sports_and_Fuel_Pump_CCT", "Sports_and_Fuel_Pump_CCT"),
     IF('Reported Performance Table'!F1884="Premium","Premium_Outdoor_CCT","Outdoor_CCT")),
    IF('Reported Performance Table'!F1884="Premium","Premium_CCT","Reported_CCT"))))</f>
        <v/>
      </c>
      <c r="K1884" t="str">
        <f>IF('Reported Performance Table'!D1884="","",IF(J1884="LUNA_CCT",VLOOKUP('Reported Performance Table'!D1884,'Master List'!$B$45:$E$143,4,FALSE),"Reported_BUG"))</f>
        <v/>
      </c>
      <c r="L1884" t="str">
        <f>IF('Reported Performance Table'!D1884="","",IF(AND('Reported Performance Table'!$E1884="Yes",OR('Reported Performance Table'!$D1884='Master List'!$B$45,'Reported Performance Table'!$D1884='Master List'!$B$46,'Reported Performance Table'!$D1884='Master List'!$B$47,'Reported Performance Table'!$D1884='Master List'!$B$49,'Reported Performance Table'!$D1884='Master List'!$B$51,'Reported Performance Table'!$D1884='Master List'!$B$115,'Reported Performance Table'!$D1884='Master List'!$B$118,'Reported Performance Table'!$D1884='Master List'!$B$142)),"LUNA_Dimming","Dimming_Capability_and_Range"))</f>
        <v/>
      </c>
    </row>
    <row r="1885" spans="1:12" x14ac:dyDescent="0.3">
      <c r="A1885" s="49">
        <v>1892</v>
      </c>
      <c r="B1885" s="50"/>
      <c r="D1885" s="21" t="e">
        <f>VLOOKUP('Reported Performance Table'!C1885,'Master List'!$B$22:$C$41,2,FALSE)</f>
        <v>#N/A</v>
      </c>
      <c r="E1885" t="e">
        <f>VLOOKUP('Reported Performance Table'!D1885,'Master List'!$B$45:$C$143,2,FALSE)</f>
        <v>#N/A</v>
      </c>
      <c r="F1885" t="e">
        <f>VLOOKUP('Reported Performance Table'!C1885,'Master List'!$B$22:$D$42,3,FALSE)</f>
        <v>#N/A</v>
      </c>
      <c r="G1885" s="94" t="e">
        <f>VLOOKUP('Reported Performance Table'!B1885,'Master List'!$B$11:$D$19,3,FALSE)</f>
        <v>#N/A</v>
      </c>
      <c r="H1885" t="e">
        <f t="shared" si="29"/>
        <v>#N/A</v>
      </c>
      <c r="I1885" t="e">
        <f>IF(VLOOKUP('Reported Performance Table'!D1885,'Master List'!$B$45:$D$143,3,FALSE)="","No",VLOOKUP('Reported Performance Table'!D1885,'Master List'!$B$45:$D$143,3,FALSE))</f>
        <v>#N/A</v>
      </c>
      <c r="J1885" s="169" t="str">
        <f>IF('Reported Performance Table'!D1885="","",
  IF('Reported Performance Table'!E1885="Yes",
   IF('Reported Performance Table'!F1885="Premium","Premium_LUNA_CCT","LUNA_CCT"),
   IF('Reported Performance Table'!B1885="Outdoor Luminaires",
    IF(OR('Reported Performance Table'!D1885="Fuel Pump Canopy Luminaires",'Reported Performance Table'!D1885="Sports Lighting"),
     IF('Reported Performance Table'!F1885="Premium","Premium_Sports_and_Fuel_Pump_CCT", "Sports_and_Fuel_Pump_CCT"),
     IF('Reported Performance Table'!F1885="Premium","Premium_Outdoor_CCT","Outdoor_CCT")),
    IF('Reported Performance Table'!F1885="Premium","Premium_CCT","Reported_CCT"))))</f>
        <v/>
      </c>
      <c r="K1885" t="str">
        <f>IF('Reported Performance Table'!D1885="","",IF(J1885="LUNA_CCT",VLOOKUP('Reported Performance Table'!D1885,'Master List'!$B$45:$E$143,4,FALSE),"Reported_BUG"))</f>
        <v/>
      </c>
      <c r="L1885" t="str">
        <f>IF('Reported Performance Table'!D1885="","",IF(AND('Reported Performance Table'!$E1885="Yes",OR('Reported Performance Table'!$D1885='Master List'!$B$45,'Reported Performance Table'!$D1885='Master List'!$B$46,'Reported Performance Table'!$D1885='Master List'!$B$47,'Reported Performance Table'!$D1885='Master List'!$B$49,'Reported Performance Table'!$D1885='Master List'!$B$51,'Reported Performance Table'!$D1885='Master List'!$B$115,'Reported Performance Table'!$D1885='Master List'!$B$118,'Reported Performance Table'!$D1885='Master List'!$B$142)),"LUNA_Dimming","Dimming_Capability_and_Range"))</f>
        <v/>
      </c>
    </row>
    <row r="1886" spans="1:12" x14ac:dyDescent="0.3">
      <c r="A1886" s="49">
        <v>1893</v>
      </c>
      <c r="B1886" s="50"/>
      <c r="D1886" s="21" t="e">
        <f>VLOOKUP('Reported Performance Table'!C1886,'Master List'!$B$22:$C$41,2,FALSE)</f>
        <v>#N/A</v>
      </c>
      <c r="E1886" t="e">
        <f>VLOOKUP('Reported Performance Table'!D1886,'Master List'!$B$45:$C$143,2,FALSE)</f>
        <v>#N/A</v>
      </c>
      <c r="F1886" t="e">
        <f>VLOOKUP('Reported Performance Table'!C1886,'Master List'!$B$22:$D$42,3,FALSE)</f>
        <v>#N/A</v>
      </c>
      <c r="G1886" s="94" t="e">
        <f>VLOOKUP('Reported Performance Table'!B1886,'Master List'!$B$11:$D$19,3,FALSE)</f>
        <v>#N/A</v>
      </c>
      <c r="H1886" t="e">
        <f t="shared" si="29"/>
        <v>#N/A</v>
      </c>
      <c r="I1886" t="e">
        <f>IF(VLOOKUP('Reported Performance Table'!D1886,'Master List'!$B$45:$D$143,3,FALSE)="","No",VLOOKUP('Reported Performance Table'!D1886,'Master List'!$B$45:$D$143,3,FALSE))</f>
        <v>#N/A</v>
      </c>
      <c r="J1886" s="169" t="str">
        <f>IF('Reported Performance Table'!D1886="","",
  IF('Reported Performance Table'!E1886="Yes",
   IF('Reported Performance Table'!F1886="Premium","Premium_LUNA_CCT","LUNA_CCT"),
   IF('Reported Performance Table'!B1886="Outdoor Luminaires",
    IF(OR('Reported Performance Table'!D1886="Fuel Pump Canopy Luminaires",'Reported Performance Table'!D1886="Sports Lighting"),
     IF('Reported Performance Table'!F1886="Premium","Premium_Sports_and_Fuel_Pump_CCT", "Sports_and_Fuel_Pump_CCT"),
     IF('Reported Performance Table'!F1886="Premium","Premium_Outdoor_CCT","Outdoor_CCT")),
    IF('Reported Performance Table'!F1886="Premium","Premium_CCT","Reported_CCT"))))</f>
        <v/>
      </c>
      <c r="K1886" t="str">
        <f>IF('Reported Performance Table'!D1886="","",IF(J1886="LUNA_CCT",VLOOKUP('Reported Performance Table'!D1886,'Master List'!$B$45:$E$143,4,FALSE),"Reported_BUG"))</f>
        <v/>
      </c>
      <c r="L1886" t="str">
        <f>IF('Reported Performance Table'!D1886="","",IF(AND('Reported Performance Table'!$E1886="Yes",OR('Reported Performance Table'!$D1886='Master List'!$B$45,'Reported Performance Table'!$D1886='Master List'!$B$46,'Reported Performance Table'!$D1886='Master List'!$B$47,'Reported Performance Table'!$D1886='Master List'!$B$49,'Reported Performance Table'!$D1886='Master List'!$B$51,'Reported Performance Table'!$D1886='Master List'!$B$115,'Reported Performance Table'!$D1886='Master List'!$B$118,'Reported Performance Table'!$D1886='Master List'!$B$142)),"LUNA_Dimming","Dimming_Capability_and_Range"))</f>
        <v/>
      </c>
    </row>
    <row r="1887" spans="1:12" x14ac:dyDescent="0.3">
      <c r="A1887" s="49">
        <v>1894</v>
      </c>
      <c r="B1887" s="50"/>
      <c r="D1887" s="21" t="e">
        <f>VLOOKUP('Reported Performance Table'!C1887,'Master List'!$B$22:$C$41,2,FALSE)</f>
        <v>#N/A</v>
      </c>
      <c r="E1887" t="e">
        <f>VLOOKUP('Reported Performance Table'!D1887,'Master List'!$B$45:$C$143,2,FALSE)</f>
        <v>#N/A</v>
      </c>
      <c r="F1887" t="e">
        <f>VLOOKUP('Reported Performance Table'!C1887,'Master List'!$B$22:$D$42,3,FALSE)</f>
        <v>#N/A</v>
      </c>
      <c r="G1887" s="94" t="e">
        <f>VLOOKUP('Reported Performance Table'!B1887,'Master List'!$B$11:$D$19,3,FALSE)</f>
        <v>#N/A</v>
      </c>
      <c r="H1887" t="e">
        <f t="shared" si="29"/>
        <v>#N/A</v>
      </c>
      <c r="I1887" t="e">
        <f>IF(VLOOKUP('Reported Performance Table'!D1887,'Master List'!$B$45:$D$143,3,FALSE)="","No",VLOOKUP('Reported Performance Table'!D1887,'Master List'!$B$45:$D$143,3,FALSE))</f>
        <v>#N/A</v>
      </c>
      <c r="J1887" s="169" t="str">
        <f>IF('Reported Performance Table'!D1887="","",
  IF('Reported Performance Table'!E1887="Yes",
   IF('Reported Performance Table'!F1887="Premium","Premium_LUNA_CCT","LUNA_CCT"),
   IF('Reported Performance Table'!B1887="Outdoor Luminaires",
    IF(OR('Reported Performance Table'!D1887="Fuel Pump Canopy Luminaires",'Reported Performance Table'!D1887="Sports Lighting"),
     IF('Reported Performance Table'!F1887="Premium","Premium_Sports_and_Fuel_Pump_CCT", "Sports_and_Fuel_Pump_CCT"),
     IF('Reported Performance Table'!F1887="Premium","Premium_Outdoor_CCT","Outdoor_CCT")),
    IF('Reported Performance Table'!F1887="Premium","Premium_CCT","Reported_CCT"))))</f>
        <v/>
      </c>
      <c r="K1887" t="str">
        <f>IF('Reported Performance Table'!D1887="","",IF(J1887="LUNA_CCT",VLOOKUP('Reported Performance Table'!D1887,'Master List'!$B$45:$E$143,4,FALSE),"Reported_BUG"))</f>
        <v/>
      </c>
      <c r="L1887" t="str">
        <f>IF('Reported Performance Table'!D1887="","",IF(AND('Reported Performance Table'!$E1887="Yes",OR('Reported Performance Table'!$D1887='Master List'!$B$45,'Reported Performance Table'!$D1887='Master List'!$B$46,'Reported Performance Table'!$D1887='Master List'!$B$47,'Reported Performance Table'!$D1887='Master List'!$B$49,'Reported Performance Table'!$D1887='Master List'!$B$51,'Reported Performance Table'!$D1887='Master List'!$B$115,'Reported Performance Table'!$D1887='Master List'!$B$118,'Reported Performance Table'!$D1887='Master List'!$B$142)),"LUNA_Dimming","Dimming_Capability_and_Range"))</f>
        <v/>
      </c>
    </row>
    <row r="1888" spans="1:12" x14ac:dyDescent="0.3">
      <c r="A1888" s="49">
        <v>1895</v>
      </c>
      <c r="B1888" s="50"/>
      <c r="D1888" s="21" t="e">
        <f>VLOOKUP('Reported Performance Table'!C1888,'Master List'!$B$22:$C$41,2,FALSE)</f>
        <v>#N/A</v>
      </c>
      <c r="E1888" t="e">
        <f>VLOOKUP('Reported Performance Table'!D1888,'Master List'!$B$45:$C$143,2,FALSE)</f>
        <v>#N/A</v>
      </c>
      <c r="F1888" t="e">
        <f>VLOOKUP('Reported Performance Table'!C1888,'Master List'!$B$22:$D$42,3,FALSE)</f>
        <v>#N/A</v>
      </c>
      <c r="G1888" s="94" t="e">
        <f>VLOOKUP('Reported Performance Table'!B1888,'Master List'!$B$11:$D$19,3,FALSE)</f>
        <v>#N/A</v>
      </c>
      <c r="H1888" t="e">
        <f t="shared" si="29"/>
        <v>#N/A</v>
      </c>
      <c r="I1888" t="e">
        <f>IF(VLOOKUP('Reported Performance Table'!D1888,'Master List'!$B$45:$D$143,3,FALSE)="","No",VLOOKUP('Reported Performance Table'!D1888,'Master List'!$B$45:$D$143,3,FALSE))</f>
        <v>#N/A</v>
      </c>
      <c r="J1888" s="169" t="str">
        <f>IF('Reported Performance Table'!D1888="","",
  IF('Reported Performance Table'!E1888="Yes",
   IF('Reported Performance Table'!F1888="Premium","Premium_LUNA_CCT","LUNA_CCT"),
   IF('Reported Performance Table'!B1888="Outdoor Luminaires",
    IF(OR('Reported Performance Table'!D1888="Fuel Pump Canopy Luminaires",'Reported Performance Table'!D1888="Sports Lighting"),
     IF('Reported Performance Table'!F1888="Premium","Premium_Sports_and_Fuel_Pump_CCT", "Sports_and_Fuel_Pump_CCT"),
     IF('Reported Performance Table'!F1888="Premium","Premium_Outdoor_CCT","Outdoor_CCT")),
    IF('Reported Performance Table'!F1888="Premium","Premium_CCT","Reported_CCT"))))</f>
        <v/>
      </c>
      <c r="K1888" t="str">
        <f>IF('Reported Performance Table'!D1888="","",IF(J1888="LUNA_CCT",VLOOKUP('Reported Performance Table'!D1888,'Master List'!$B$45:$E$143,4,FALSE),"Reported_BUG"))</f>
        <v/>
      </c>
      <c r="L1888" t="str">
        <f>IF('Reported Performance Table'!D1888="","",IF(AND('Reported Performance Table'!$E1888="Yes",OR('Reported Performance Table'!$D1888='Master List'!$B$45,'Reported Performance Table'!$D1888='Master List'!$B$46,'Reported Performance Table'!$D1888='Master List'!$B$47,'Reported Performance Table'!$D1888='Master List'!$B$49,'Reported Performance Table'!$D1888='Master List'!$B$51,'Reported Performance Table'!$D1888='Master List'!$B$115,'Reported Performance Table'!$D1888='Master List'!$B$118,'Reported Performance Table'!$D1888='Master List'!$B$142)),"LUNA_Dimming","Dimming_Capability_and_Range"))</f>
        <v/>
      </c>
    </row>
    <row r="1889" spans="1:12" x14ac:dyDescent="0.3">
      <c r="A1889" s="49">
        <v>1896</v>
      </c>
      <c r="B1889" s="50"/>
      <c r="D1889" s="21" t="e">
        <f>VLOOKUP('Reported Performance Table'!C1889,'Master List'!$B$22:$C$41,2,FALSE)</f>
        <v>#N/A</v>
      </c>
      <c r="E1889" t="e">
        <f>VLOOKUP('Reported Performance Table'!D1889,'Master List'!$B$45:$C$143,2,FALSE)</f>
        <v>#N/A</v>
      </c>
      <c r="F1889" t="e">
        <f>VLOOKUP('Reported Performance Table'!C1889,'Master List'!$B$22:$D$42,3,FALSE)</f>
        <v>#N/A</v>
      </c>
      <c r="G1889" s="94" t="e">
        <f>VLOOKUP('Reported Performance Table'!B1889,'Master List'!$B$11:$D$19,3,FALSE)</f>
        <v>#N/A</v>
      </c>
      <c r="H1889" t="e">
        <f t="shared" si="29"/>
        <v>#N/A</v>
      </c>
      <c r="I1889" t="e">
        <f>IF(VLOOKUP('Reported Performance Table'!D1889,'Master List'!$B$45:$D$143,3,FALSE)="","No",VLOOKUP('Reported Performance Table'!D1889,'Master List'!$B$45:$D$143,3,FALSE))</f>
        <v>#N/A</v>
      </c>
      <c r="J1889" s="169" t="str">
        <f>IF('Reported Performance Table'!D1889="","",
  IF('Reported Performance Table'!E1889="Yes",
   IF('Reported Performance Table'!F1889="Premium","Premium_LUNA_CCT","LUNA_CCT"),
   IF('Reported Performance Table'!B1889="Outdoor Luminaires",
    IF(OR('Reported Performance Table'!D1889="Fuel Pump Canopy Luminaires",'Reported Performance Table'!D1889="Sports Lighting"),
     IF('Reported Performance Table'!F1889="Premium","Premium_Sports_and_Fuel_Pump_CCT", "Sports_and_Fuel_Pump_CCT"),
     IF('Reported Performance Table'!F1889="Premium","Premium_Outdoor_CCT","Outdoor_CCT")),
    IF('Reported Performance Table'!F1889="Premium","Premium_CCT","Reported_CCT"))))</f>
        <v/>
      </c>
      <c r="K1889" t="str">
        <f>IF('Reported Performance Table'!D1889="","",IF(J1889="LUNA_CCT",VLOOKUP('Reported Performance Table'!D1889,'Master List'!$B$45:$E$143,4,FALSE),"Reported_BUG"))</f>
        <v/>
      </c>
      <c r="L1889" t="str">
        <f>IF('Reported Performance Table'!D1889="","",IF(AND('Reported Performance Table'!$E1889="Yes",OR('Reported Performance Table'!$D1889='Master List'!$B$45,'Reported Performance Table'!$D1889='Master List'!$B$46,'Reported Performance Table'!$D1889='Master List'!$B$47,'Reported Performance Table'!$D1889='Master List'!$B$49,'Reported Performance Table'!$D1889='Master List'!$B$51,'Reported Performance Table'!$D1889='Master List'!$B$115,'Reported Performance Table'!$D1889='Master List'!$B$118,'Reported Performance Table'!$D1889='Master List'!$B$142)),"LUNA_Dimming","Dimming_Capability_and_Range"))</f>
        <v/>
      </c>
    </row>
    <row r="1890" spans="1:12" x14ac:dyDescent="0.3">
      <c r="A1890" s="49">
        <v>1897</v>
      </c>
      <c r="B1890" s="50"/>
      <c r="D1890" s="21" t="e">
        <f>VLOOKUP('Reported Performance Table'!C1890,'Master List'!$B$22:$C$41,2,FALSE)</f>
        <v>#N/A</v>
      </c>
      <c r="E1890" t="e">
        <f>VLOOKUP('Reported Performance Table'!D1890,'Master List'!$B$45:$C$143,2,FALSE)</f>
        <v>#N/A</v>
      </c>
      <c r="F1890" t="e">
        <f>VLOOKUP('Reported Performance Table'!C1890,'Master List'!$B$22:$D$42,3,FALSE)</f>
        <v>#N/A</v>
      </c>
      <c r="G1890" s="94" t="e">
        <f>VLOOKUP('Reported Performance Table'!B1890,'Master List'!$B$11:$D$19,3,FALSE)</f>
        <v>#N/A</v>
      </c>
      <c r="H1890" t="e">
        <f t="shared" si="29"/>
        <v>#N/A</v>
      </c>
      <c r="I1890" t="e">
        <f>IF(VLOOKUP('Reported Performance Table'!D1890,'Master List'!$B$45:$D$143,3,FALSE)="","No",VLOOKUP('Reported Performance Table'!D1890,'Master List'!$B$45:$D$143,3,FALSE))</f>
        <v>#N/A</v>
      </c>
      <c r="J1890" s="169" t="str">
        <f>IF('Reported Performance Table'!D1890="","",
  IF('Reported Performance Table'!E1890="Yes",
   IF('Reported Performance Table'!F1890="Premium","Premium_LUNA_CCT","LUNA_CCT"),
   IF('Reported Performance Table'!B1890="Outdoor Luminaires",
    IF(OR('Reported Performance Table'!D1890="Fuel Pump Canopy Luminaires",'Reported Performance Table'!D1890="Sports Lighting"),
     IF('Reported Performance Table'!F1890="Premium","Premium_Sports_and_Fuel_Pump_CCT", "Sports_and_Fuel_Pump_CCT"),
     IF('Reported Performance Table'!F1890="Premium","Premium_Outdoor_CCT","Outdoor_CCT")),
    IF('Reported Performance Table'!F1890="Premium","Premium_CCT","Reported_CCT"))))</f>
        <v/>
      </c>
      <c r="K1890" t="str">
        <f>IF('Reported Performance Table'!D1890="","",IF(J1890="LUNA_CCT",VLOOKUP('Reported Performance Table'!D1890,'Master List'!$B$45:$E$143,4,FALSE),"Reported_BUG"))</f>
        <v/>
      </c>
      <c r="L1890" t="str">
        <f>IF('Reported Performance Table'!D1890="","",IF(AND('Reported Performance Table'!$E1890="Yes",OR('Reported Performance Table'!$D1890='Master List'!$B$45,'Reported Performance Table'!$D1890='Master List'!$B$46,'Reported Performance Table'!$D1890='Master List'!$B$47,'Reported Performance Table'!$D1890='Master List'!$B$49,'Reported Performance Table'!$D1890='Master List'!$B$51,'Reported Performance Table'!$D1890='Master List'!$B$115,'Reported Performance Table'!$D1890='Master List'!$B$118,'Reported Performance Table'!$D1890='Master List'!$B$142)),"LUNA_Dimming","Dimming_Capability_and_Range"))</f>
        <v/>
      </c>
    </row>
    <row r="1891" spans="1:12" x14ac:dyDescent="0.3">
      <c r="A1891" s="49">
        <v>1898</v>
      </c>
      <c r="B1891" s="50"/>
      <c r="D1891" s="21" t="e">
        <f>VLOOKUP('Reported Performance Table'!C1891,'Master List'!$B$22:$C$41,2,FALSE)</f>
        <v>#N/A</v>
      </c>
      <c r="E1891" t="e">
        <f>VLOOKUP('Reported Performance Table'!D1891,'Master List'!$B$45:$C$143,2,FALSE)</f>
        <v>#N/A</v>
      </c>
      <c r="F1891" t="e">
        <f>VLOOKUP('Reported Performance Table'!C1891,'Master List'!$B$22:$D$42,3,FALSE)</f>
        <v>#N/A</v>
      </c>
      <c r="G1891" s="94" t="e">
        <f>VLOOKUP('Reported Performance Table'!B1891,'Master List'!$B$11:$D$19,3,FALSE)</f>
        <v>#N/A</v>
      </c>
      <c r="H1891" t="e">
        <f t="shared" si="29"/>
        <v>#N/A</v>
      </c>
      <c r="I1891" t="e">
        <f>IF(VLOOKUP('Reported Performance Table'!D1891,'Master List'!$B$45:$D$143,3,FALSE)="","No",VLOOKUP('Reported Performance Table'!D1891,'Master List'!$B$45:$D$143,3,FALSE))</f>
        <v>#N/A</v>
      </c>
      <c r="J1891" s="169" t="str">
        <f>IF('Reported Performance Table'!D1891="","",
  IF('Reported Performance Table'!E1891="Yes",
   IF('Reported Performance Table'!F1891="Premium","Premium_LUNA_CCT","LUNA_CCT"),
   IF('Reported Performance Table'!B1891="Outdoor Luminaires",
    IF(OR('Reported Performance Table'!D1891="Fuel Pump Canopy Luminaires",'Reported Performance Table'!D1891="Sports Lighting"),
     IF('Reported Performance Table'!F1891="Premium","Premium_Sports_and_Fuel_Pump_CCT", "Sports_and_Fuel_Pump_CCT"),
     IF('Reported Performance Table'!F1891="Premium","Premium_Outdoor_CCT","Outdoor_CCT")),
    IF('Reported Performance Table'!F1891="Premium","Premium_CCT","Reported_CCT"))))</f>
        <v/>
      </c>
      <c r="K1891" t="str">
        <f>IF('Reported Performance Table'!D1891="","",IF(J1891="LUNA_CCT",VLOOKUP('Reported Performance Table'!D1891,'Master List'!$B$45:$E$143,4,FALSE),"Reported_BUG"))</f>
        <v/>
      </c>
      <c r="L1891" t="str">
        <f>IF('Reported Performance Table'!D1891="","",IF(AND('Reported Performance Table'!$E1891="Yes",OR('Reported Performance Table'!$D1891='Master List'!$B$45,'Reported Performance Table'!$D1891='Master List'!$B$46,'Reported Performance Table'!$D1891='Master List'!$B$47,'Reported Performance Table'!$D1891='Master List'!$B$49,'Reported Performance Table'!$D1891='Master List'!$B$51,'Reported Performance Table'!$D1891='Master List'!$B$115,'Reported Performance Table'!$D1891='Master List'!$B$118,'Reported Performance Table'!$D1891='Master List'!$B$142)),"LUNA_Dimming","Dimming_Capability_and_Range"))</f>
        <v/>
      </c>
    </row>
    <row r="1892" spans="1:12" x14ac:dyDescent="0.3">
      <c r="A1892" s="49">
        <v>1899</v>
      </c>
      <c r="B1892" s="50"/>
      <c r="D1892" s="21" t="e">
        <f>VLOOKUP('Reported Performance Table'!C1892,'Master List'!$B$22:$C$41,2,FALSE)</f>
        <v>#N/A</v>
      </c>
      <c r="E1892" t="e">
        <f>VLOOKUP('Reported Performance Table'!D1892,'Master List'!$B$45:$C$143,2,FALSE)</f>
        <v>#N/A</v>
      </c>
      <c r="F1892" t="e">
        <f>VLOOKUP('Reported Performance Table'!C1892,'Master List'!$B$22:$D$42,3,FALSE)</f>
        <v>#N/A</v>
      </c>
      <c r="G1892" s="94" t="e">
        <f>VLOOKUP('Reported Performance Table'!B1892,'Master List'!$B$11:$D$19,3,FALSE)</f>
        <v>#N/A</v>
      </c>
      <c r="H1892" t="e">
        <f t="shared" si="29"/>
        <v>#N/A</v>
      </c>
      <c r="I1892" t="e">
        <f>IF(VLOOKUP('Reported Performance Table'!D1892,'Master List'!$B$45:$D$143,3,FALSE)="","No",VLOOKUP('Reported Performance Table'!D1892,'Master List'!$B$45:$D$143,3,FALSE))</f>
        <v>#N/A</v>
      </c>
      <c r="J1892" s="169" t="str">
        <f>IF('Reported Performance Table'!D1892="","",
  IF('Reported Performance Table'!E1892="Yes",
   IF('Reported Performance Table'!F1892="Premium","Premium_LUNA_CCT","LUNA_CCT"),
   IF('Reported Performance Table'!B1892="Outdoor Luminaires",
    IF(OR('Reported Performance Table'!D1892="Fuel Pump Canopy Luminaires",'Reported Performance Table'!D1892="Sports Lighting"),
     IF('Reported Performance Table'!F1892="Premium","Premium_Sports_and_Fuel_Pump_CCT", "Sports_and_Fuel_Pump_CCT"),
     IF('Reported Performance Table'!F1892="Premium","Premium_Outdoor_CCT","Outdoor_CCT")),
    IF('Reported Performance Table'!F1892="Premium","Premium_CCT","Reported_CCT"))))</f>
        <v/>
      </c>
      <c r="K1892" t="str">
        <f>IF('Reported Performance Table'!D1892="","",IF(J1892="LUNA_CCT",VLOOKUP('Reported Performance Table'!D1892,'Master List'!$B$45:$E$143,4,FALSE),"Reported_BUG"))</f>
        <v/>
      </c>
      <c r="L1892" t="str">
        <f>IF('Reported Performance Table'!D1892="","",IF(AND('Reported Performance Table'!$E1892="Yes",OR('Reported Performance Table'!$D1892='Master List'!$B$45,'Reported Performance Table'!$D1892='Master List'!$B$46,'Reported Performance Table'!$D1892='Master List'!$B$47,'Reported Performance Table'!$D1892='Master List'!$B$49,'Reported Performance Table'!$D1892='Master List'!$B$51,'Reported Performance Table'!$D1892='Master List'!$B$115,'Reported Performance Table'!$D1892='Master List'!$B$118,'Reported Performance Table'!$D1892='Master List'!$B$142)),"LUNA_Dimming","Dimming_Capability_and_Range"))</f>
        <v/>
      </c>
    </row>
    <row r="1893" spans="1:12" x14ac:dyDescent="0.3">
      <c r="A1893" s="49">
        <v>1900</v>
      </c>
      <c r="B1893" s="50"/>
      <c r="D1893" s="21" t="e">
        <f>VLOOKUP('Reported Performance Table'!C1893,'Master List'!$B$22:$C$41,2,FALSE)</f>
        <v>#N/A</v>
      </c>
      <c r="E1893" t="e">
        <f>VLOOKUP('Reported Performance Table'!D1893,'Master List'!$B$45:$C$143,2,FALSE)</f>
        <v>#N/A</v>
      </c>
      <c r="F1893" t="e">
        <f>VLOOKUP('Reported Performance Table'!C1893,'Master List'!$B$22:$D$42,3,FALSE)</f>
        <v>#N/A</v>
      </c>
      <c r="G1893" s="94" t="e">
        <f>VLOOKUP('Reported Performance Table'!B1893,'Master List'!$B$11:$D$19,3,FALSE)</f>
        <v>#N/A</v>
      </c>
      <c r="H1893" t="e">
        <f t="shared" si="29"/>
        <v>#N/A</v>
      </c>
      <c r="I1893" t="e">
        <f>IF(VLOOKUP('Reported Performance Table'!D1893,'Master List'!$B$45:$D$143,3,FALSE)="","No",VLOOKUP('Reported Performance Table'!D1893,'Master List'!$B$45:$D$143,3,FALSE))</f>
        <v>#N/A</v>
      </c>
      <c r="J1893" s="169" t="str">
        <f>IF('Reported Performance Table'!D1893="","",
  IF('Reported Performance Table'!E1893="Yes",
   IF('Reported Performance Table'!F1893="Premium","Premium_LUNA_CCT","LUNA_CCT"),
   IF('Reported Performance Table'!B1893="Outdoor Luminaires",
    IF(OR('Reported Performance Table'!D1893="Fuel Pump Canopy Luminaires",'Reported Performance Table'!D1893="Sports Lighting"),
     IF('Reported Performance Table'!F1893="Premium","Premium_Sports_and_Fuel_Pump_CCT", "Sports_and_Fuel_Pump_CCT"),
     IF('Reported Performance Table'!F1893="Premium","Premium_Outdoor_CCT","Outdoor_CCT")),
    IF('Reported Performance Table'!F1893="Premium","Premium_CCT","Reported_CCT"))))</f>
        <v/>
      </c>
      <c r="K1893" t="str">
        <f>IF('Reported Performance Table'!D1893="","",IF(J1893="LUNA_CCT",VLOOKUP('Reported Performance Table'!D1893,'Master List'!$B$45:$E$143,4,FALSE),"Reported_BUG"))</f>
        <v/>
      </c>
      <c r="L1893" t="str">
        <f>IF('Reported Performance Table'!D1893="","",IF(AND('Reported Performance Table'!$E1893="Yes",OR('Reported Performance Table'!$D1893='Master List'!$B$45,'Reported Performance Table'!$D1893='Master List'!$B$46,'Reported Performance Table'!$D1893='Master List'!$B$47,'Reported Performance Table'!$D1893='Master List'!$B$49,'Reported Performance Table'!$D1893='Master List'!$B$51,'Reported Performance Table'!$D1893='Master List'!$B$115,'Reported Performance Table'!$D1893='Master List'!$B$118,'Reported Performance Table'!$D1893='Master List'!$B$142)),"LUNA_Dimming","Dimming_Capability_and_Range"))</f>
        <v/>
      </c>
    </row>
    <row r="1894" spans="1:12" x14ac:dyDescent="0.3">
      <c r="A1894" s="49">
        <v>1901</v>
      </c>
      <c r="B1894" s="50"/>
      <c r="D1894" s="21" t="e">
        <f>VLOOKUP('Reported Performance Table'!C1894,'Master List'!$B$22:$C$41,2,FALSE)</f>
        <v>#N/A</v>
      </c>
      <c r="E1894" t="e">
        <f>VLOOKUP('Reported Performance Table'!D1894,'Master List'!$B$45:$C$143,2,FALSE)</f>
        <v>#N/A</v>
      </c>
      <c r="F1894" t="e">
        <f>VLOOKUP('Reported Performance Table'!C1894,'Master List'!$B$22:$D$42,3,FALSE)</f>
        <v>#N/A</v>
      </c>
      <c r="G1894" s="94" t="e">
        <f>VLOOKUP('Reported Performance Table'!B1894,'Master List'!$B$11:$D$19,3,FALSE)</f>
        <v>#N/A</v>
      </c>
      <c r="H1894" t="e">
        <f t="shared" si="29"/>
        <v>#N/A</v>
      </c>
      <c r="I1894" t="e">
        <f>IF(VLOOKUP('Reported Performance Table'!D1894,'Master List'!$B$45:$D$143,3,FALSE)="","No",VLOOKUP('Reported Performance Table'!D1894,'Master List'!$B$45:$D$143,3,FALSE))</f>
        <v>#N/A</v>
      </c>
      <c r="J1894" s="169" t="str">
        <f>IF('Reported Performance Table'!D1894="","",
  IF('Reported Performance Table'!E1894="Yes",
   IF('Reported Performance Table'!F1894="Premium","Premium_LUNA_CCT","LUNA_CCT"),
   IF('Reported Performance Table'!B1894="Outdoor Luminaires",
    IF(OR('Reported Performance Table'!D1894="Fuel Pump Canopy Luminaires",'Reported Performance Table'!D1894="Sports Lighting"),
     IF('Reported Performance Table'!F1894="Premium","Premium_Sports_and_Fuel_Pump_CCT", "Sports_and_Fuel_Pump_CCT"),
     IF('Reported Performance Table'!F1894="Premium","Premium_Outdoor_CCT","Outdoor_CCT")),
    IF('Reported Performance Table'!F1894="Premium","Premium_CCT","Reported_CCT"))))</f>
        <v/>
      </c>
      <c r="K1894" t="str">
        <f>IF('Reported Performance Table'!D1894="","",IF(J1894="LUNA_CCT",VLOOKUP('Reported Performance Table'!D1894,'Master List'!$B$45:$E$143,4,FALSE),"Reported_BUG"))</f>
        <v/>
      </c>
      <c r="L1894" t="str">
        <f>IF('Reported Performance Table'!D1894="","",IF(AND('Reported Performance Table'!$E1894="Yes",OR('Reported Performance Table'!$D1894='Master List'!$B$45,'Reported Performance Table'!$D1894='Master List'!$B$46,'Reported Performance Table'!$D1894='Master List'!$B$47,'Reported Performance Table'!$D1894='Master List'!$B$49,'Reported Performance Table'!$D1894='Master List'!$B$51,'Reported Performance Table'!$D1894='Master List'!$B$115,'Reported Performance Table'!$D1894='Master List'!$B$118,'Reported Performance Table'!$D1894='Master List'!$B$142)),"LUNA_Dimming","Dimming_Capability_and_Range"))</f>
        <v/>
      </c>
    </row>
    <row r="1895" spans="1:12" x14ac:dyDescent="0.3">
      <c r="A1895" s="49">
        <v>1902</v>
      </c>
      <c r="B1895" s="50"/>
      <c r="D1895" s="21" t="e">
        <f>VLOOKUP('Reported Performance Table'!C1895,'Master List'!$B$22:$C$41,2,FALSE)</f>
        <v>#N/A</v>
      </c>
      <c r="E1895" t="e">
        <f>VLOOKUP('Reported Performance Table'!D1895,'Master List'!$B$45:$C$143,2,FALSE)</f>
        <v>#N/A</v>
      </c>
      <c r="F1895" t="e">
        <f>VLOOKUP('Reported Performance Table'!C1895,'Master List'!$B$22:$D$42,3,FALSE)</f>
        <v>#N/A</v>
      </c>
      <c r="G1895" s="94" t="e">
        <f>VLOOKUP('Reported Performance Table'!B1895,'Master List'!$B$11:$D$19,3,FALSE)</f>
        <v>#N/A</v>
      </c>
      <c r="H1895" t="e">
        <f t="shared" si="29"/>
        <v>#N/A</v>
      </c>
      <c r="I1895" t="e">
        <f>IF(VLOOKUP('Reported Performance Table'!D1895,'Master List'!$B$45:$D$143,3,FALSE)="","No",VLOOKUP('Reported Performance Table'!D1895,'Master List'!$B$45:$D$143,3,FALSE))</f>
        <v>#N/A</v>
      </c>
      <c r="J1895" s="169" t="str">
        <f>IF('Reported Performance Table'!D1895="","",
  IF('Reported Performance Table'!E1895="Yes",
   IF('Reported Performance Table'!F1895="Premium","Premium_LUNA_CCT","LUNA_CCT"),
   IF('Reported Performance Table'!B1895="Outdoor Luminaires",
    IF(OR('Reported Performance Table'!D1895="Fuel Pump Canopy Luminaires",'Reported Performance Table'!D1895="Sports Lighting"),
     IF('Reported Performance Table'!F1895="Premium","Premium_Sports_and_Fuel_Pump_CCT", "Sports_and_Fuel_Pump_CCT"),
     IF('Reported Performance Table'!F1895="Premium","Premium_Outdoor_CCT","Outdoor_CCT")),
    IF('Reported Performance Table'!F1895="Premium","Premium_CCT","Reported_CCT"))))</f>
        <v/>
      </c>
      <c r="K1895" t="str">
        <f>IF('Reported Performance Table'!D1895="","",IF(J1895="LUNA_CCT",VLOOKUP('Reported Performance Table'!D1895,'Master List'!$B$45:$E$143,4,FALSE),"Reported_BUG"))</f>
        <v/>
      </c>
      <c r="L1895" t="str">
        <f>IF('Reported Performance Table'!D1895="","",IF(AND('Reported Performance Table'!$E1895="Yes",OR('Reported Performance Table'!$D1895='Master List'!$B$45,'Reported Performance Table'!$D1895='Master List'!$B$46,'Reported Performance Table'!$D1895='Master List'!$B$47,'Reported Performance Table'!$D1895='Master List'!$B$49,'Reported Performance Table'!$D1895='Master List'!$B$51,'Reported Performance Table'!$D1895='Master List'!$B$115,'Reported Performance Table'!$D1895='Master List'!$B$118,'Reported Performance Table'!$D1895='Master List'!$B$142)),"LUNA_Dimming","Dimming_Capability_and_Range"))</f>
        <v/>
      </c>
    </row>
    <row r="1896" spans="1:12" x14ac:dyDescent="0.3">
      <c r="A1896" s="49">
        <v>1903</v>
      </c>
      <c r="B1896" s="50"/>
      <c r="D1896" s="21" t="e">
        <f>VLOOKUP('Reported Performance Table'!C1896,'Master List'!$B$22:$C$41,2,FALSE)</f>
        <v>#N/A</v>
      </c>
      <c r="E1896" t="e">
        <f>VLOOKUP('Reported Performance Table'!D1896,'Master List'!$B$45:$C$143,2,FALSE)</f>
        <v>#N/A</v>
      </c>
      <c r="F1896" t="e">
        <f>VLOOKUP('Reported Performance Table'!C1896,'Master List'!$B$22:$D$42,3,FALSE)</f>
        <v>#N/A</v>
      </c>
      <c r="G1896" s="94" t="e">
        <f>VLOOKUP('Reported Performance Table'!B1896,'Master List'!$B$11:$D$19,3,FALSE)</f>
        <v>#N/A</v>
      </c>
      <c r="H1896" t="e">
        <f t="shared" si="29"/>
        <v>#N/A</v>
      </c>
      <c r="I1896" t="e">
        <f>IF(VLOOKUP('Reported Performance Table'!D1896,'Master List'!$B$45:$D$143,3,FALSE)="","No",VLOOKUP('Reported Performance Table'!D1896,'Master List'!$B$45:$D$143,3,FALSE))</f>
        <v>#N/A</v>
      </c>
      <c r="J1896" s="169" t="str">
        <f>IF('Reported Performance Table'!D1896="","",
  IF('Reported Performance Table'!E1896="Yes",
   IF('Reported Performance Table'!F1896="Premium","Premium_LUNA_CCT","LUNA_CCT"),
   IF('Reported Performance Table'!B1896="Outdoor Luminaires",
    IF(OR('Reported Performance Table'!D1896="Fuel Pump Canopy Luminaires",'Reported Performance Table'!D1896="Sports Lighting"),
     IF('Reported Performance Table'!F1896="Premium","Premium_Sports_and_Fuel_Pump_CCT", "Sports_and_Fuel_Pump_CCT"),
     IF('Reported Performance Table'!F1896="Premium","Premium_Outdoor_CCT","Outdoor_CCT")),
    IF('Reported Performance Table'!F1896="Premium","Premium_CCT","Reported_CCT"))))</f>
        <v/>
      </c>
      <c r="K1896" t="str">
        <f>IF('Reported Performance Table'!D1896="","",IF(J1896="LUNA_CCT",VLOOKUP('Reported Performance Table'!D1896,'Master List'!$B$45:$E$143,4,FALSE),"Reported_BUG"))</f>
        <v/>
      </c>
      <c r="L1896" t="str">
        <f>IF('Reported Performance Table'!D1896="","",IF(AND('Reported Performance Table'!$E1896="Yes",OR('Reported Performance Table'!$D1896='Master List'!$B$45,'Reported Performance Table'!$D1896='Master List'!$B$46,'Reported Performance Table'!$D1896='Master List'!$B$47,'Reported Performance Table'!$D1896='Master List'!$B$49,'Reported Performance Table'!$D1896='Master List'!$B$51,'Reported Performance Table'!$D1896='Master List'!$B$115,'Reported Performance Table'!$D1896='Master List'!$B$118,'Reported Performance Table'!$D1896='Master List'!$B$142)),"LUNA_Dimming","Dimming_Capability_and_Range"))</f>
        <v/>
      </c>
    </row>
    <row r="1897" spans="1:12" x14ac:dyDescent="0.3">
      <c r="A1897" s="49">
        <v>1904</v>
      </c>
      <c r="B1897" s="50"/>
      <c r="D1897" s="21" t="e">
        <f>VLOOKUP('Reported Performance Table'!C1897,'Master List'!$B$22:$C$41,2,FALSE)</f>
        <v>#N/A</v>
      </c>
      <c r="E1897" t="e">
        <f>VLOOKUP('Reported Performance Table'!D1897,'Master List'!$B$45:$C$143,2,FALSE)</f>
        <v>#N/A</v>
      </c>
      <c r="F1897" t="e">
        <f>VLOOKUP('Reported Performance Table'!C1897,'Master List'!$B$22:$D$42,3,FALSE)</f>
        <v>#N/A</v>
      </c>
      <c r="G1897" s="94" t="e">
        <f>VLOOKUP('Reported Performance Table'!B1897,'Master List'!$B$11:$D$19,3,FALSE)</f>
        <v>#N/A</v>
      </c>
      <c r="H1897" t="e">
        <f t="shared" si="29"/>
        <v>#N/A</v>
      </c>
      <c r="I1897" t="e">
        <f>IF(VLOOKUP('Reported Performance Table'!D1897,'Master List'!$B$45:$D$143,3,FALSE)="","No",VLOOKUP('Reported Performance Table'!D1897,'Master List'!$B$45:$D$143,3,FALSE))</f>
        <v>#N/A</v>
      </c>
      <c r="J1897" s="169" t="str">
        <f>IF('Reported Performance Table'!D1897="","",
  IF('Reported Performance Table'!E1897="Yes",
   IF('Reported Performance Table'!F1897="Premium","Premium_LUNA_CCT","LUNA_CCT"),
   IF('Reported Performance Table'!B1897="Outdoor Luminaires",
    IF(OR('Reported Performance Table'!D1897="Fuel Pump Canopy Luminaires",'Reported Performance Table'!D1897="Sports Lighting"),
     IF('Reported Performance Table'!F1897="Premium","Premium_Sports_and_Fuel_Pump_CCT", "Sports_and_Fuel_Pump_CCT"),
     IF('Reported Performance Table'!F1897="Premium","Premium_Outdoor_CCT","Outdoor_CCT")),
    IF('Reported Performance Table'!F1897="Premium","Premium_CCT","Reported_CCT"))))</f>
        <v/>
      </c>
      <c r="K1897" t="str">
        <f>IF('Reported Performance Table'!D1897="","",IF(J1897="LUNA_CCT",VLOOKUP('Reported Performance Table'!D1897,'Master List'!$B$45:$E$143,4,FALSE),"Reported_BUG"))</f>
        <v/>
      </c>
      <c r="L1897" t="str">
        <f>IF('Reported Performance Table'!D1897="","",IF(AND('Reported Performance Table'!$E1897="Yes",OR('Reported Performance Table'!$D1897='Master List'!$B$45,'Reported Performance Table'!$D1897='Master List'!$B$46,'Reported Performance Table'!$D1897='Master List'!$B$47,'Reported Performance Table'!$D1897='Master List'!$B$49,'Reported Performance Table'!$D1897='Master List'!$B$51,'Reported Performance Table'!$D1897='Master List'!$B$115,'Reported Performance Table'!$D1897='Master List'!$B$118,'Reported Performance Table'!$D1897='Master List'!$B$142)),"LUNA_Dimming","Dimming_Capability_and_Range"))</f>
        <v/>
      </c>
    </row>
    <row r="1898" spans="1:12" x14ac:dyDescent="0.3">
      <c r="A1898" s="49">
        <v>1905</v>
      </c>
      <c r="B1898" s="50"/>
      <c r="D1898" s="21" t="e">
        <f>VLOOKUP('Reported Performance Table'!C1898,'Master List'!$B$22:$C$41,2,FALSE)</f>
        <v>#N/A</v>
      </c>
      <c r="E1898" t="e">
        <f>VLOOKUP('Reported Performance Table'!D1898,'Master List'!$B$45:$C$143,2,FALSE)</f>
        <v>#N/A</v>
      </c>
      <c r="F1898" t="e">
        <f>VLOOKUP('Reported Performance Table'!C1898,'Master List'!$B$22:$D$42,3,FALSE)</f>
        <v>#N/A</v>
      </c>
      <c r="G1898" s="94" t="e">
        <f>VLOOKUP('Reported Performance Table'!B1898,'Master List'!$B$11:$D$19,3,FALSE)</f>
        <v>#N/A</v>
      </c>
      <c r="H1898" t="e">
        <f t="shared" si="29"/>
        <v>#N/A</v>
      </c>
      <c r="I1898" t="e">
        <f>IF(VLOOKUP('Reported Performance Table'!D1898,'Master List'!$B$45:$D$143,3,FALSE)="","No",VLOOKUP('Reported Performance Table'!D1898,'Master List'!$B$45:$D$143,3,FALSE))</f>
        <v>#N/A</v>
      </c>
      <c r="J1898" s="169" t="str">
        <f>IF('Reported Performance Table'!D1898="","",
  IF('Reported Performance Table'!E1898="Yes",
   IF('Reported Performance Table'!F1898="Premium","Premium_LUNA_CCT","LUNA_CCT"),
   IF('Reported Performance Table'!B1898="Outdoor Luminaires",
    IF(OR('Reported Performance Table'!D1898="Fuel Pump Canopy Luminaires",'Reported Performance Table'!D1898="Sports Lighting"),
     IF('Reported Performance Table'!F1898="Premium","Premium_Sports_and_Fuel_Pump_CCT", "Sports_and_Fuel_Pump_CCT"),
     IF('Reported Performance Table'!F1898="Premium","Premium_Outdoor_CCT","Outdoor_CCT")),
    IF('Reported Performance Table'!F1898="Premium","Premium_CCT","Reported_CCT"))))</f>
        <v/>
      </c>
      <c r="K1898" t="str">
        <f>IF('Reported Performance Table'!D1898="","",IF(J1898="LUNA_CCT",VLOOKUP('Reported Performance Table'!D1898,'Master List'!$B$45:$E$143,4,FALSE),"Reported_BUG"))</f>
        <v/>
      </c>
      <c r="L1898" t="str">
        <f>IF('Reported Performance Table'!D1898="","",IF(AND('Reported Performance Table'!$E1898="Yes",OR('Reported Performance Table'!$D1898='Master List'!$B$45,'Reported Performance Table'!$D1898='Master List'!$B$46,'Reported Performance Table'!$D1898='Master List'!$B$47,'Reported Performance Table'!$D1898='Master List'!$B$49,'Reported Performance Table'!$D1898='Master List'!$B$51,'Reported Performance Table'!$D1898='Master List'!$B$115,'Reported Performance Table'!$D1898='Master List'!$B$118,'Reported Performance Table'!$D1898='Master List'!$B$142)),"LUNA_Dimming","Dimming_Capability_and_Range"))</f>
        <v/>
      </c>
    </row>
    <row r="1899" spans="1:12" x14ac:dyDescent="0.3">
      <c r="A1899" s="49">
        <v>1906</v>
      </c>
      <c r="B1899" s="50"/>
      <c r="D1899" s="21" t="e">
        <f>VLOOKUP('Reported Performance Table'!C1899,'Master List'!$B$22:$C$41,2,FALSE)</f>
        <v>#N/A</v>
      </c>
      <c r="E1899" t="e">
        <f>VLOOKUP('Reported Performance Table'!D1899,'Master List'!$B$45:$C$143,2,FALSE)</f>
        <v>#N/A</v>
      </c>
      <c r="F1899" t="e">
        <f>VLOOKUP('Reported Performance Table'!C1899,'Master List'!$B$22:$D$42,3,FALSE)</f>
        <v>#N/A</v>
      </c>
      <c r="G1899" s="94" t="e">
        <f>VLOOKUP('Reported Performance Table'!B1899,'Master List'!$B$11:$D$19,3,FALSE)</f>
        <v>#N/A</v>
      </c>
      <c r="H1899" t="e">
        <f t="shared" si="29"/>
        <v>#N/A</v>
      </c>
      <c r="I1899" t="e">
        <f>IF(VLOOKUP('Reported Performance Table'!D1899,'Master List'!$B$45:$D$143,3,FALSE)="","No",VLOOKUP('Reported Performance Table'!D1899,'Master List'!$B$45:$D$143,3,FALSE))</f>
        <v>#N/A</v>
      </c>
      <c r="J1899" s="169" t="str">
        <f>IF('Reported Performance Table'!D1899="","",
  IF('Reported Performance Table'!E1899="Yes",
   IF('Reported Performance Table'!F1899="Premium","Premium_LUNA_CCT","LUNA_CCT"),
   IF('Reported Performance Table'!B1899="Outdoor Luminaires",
    IF(OR('Reported Performance Table'!D1899="Fuel Pump Canopy Luminaires",'Reported Performance Table'!D1899="Sports Lighting"),
     IF('Reported Performance Table'!F1899="Premium","Premium_Sports_and_Fuel_Pump_CCT", "Sports_and_Fuel_Pump_CCT"),
     IF('Reported Performance Table'!F1899="Premium","Premium_Outdoor_CCT","Outdoor_CCT")),
    IF('Reported Performance Table'!F1899="Premium","Premium_CCT","Reported_CCT"))))</f>
        <v/>
      </c>
      <c r="K1899" t="str">
        <f>IF('Reported Performance Table'!D1899="","",IF(J1899="LUNA_CCT",VLOOKUP('Reported Performance Table'!D1899,'Master List'!$B$45:$E$143,4,FALSE),"Reported_BUG"))</f>
        <v/>
      </c>
      <c r="L1899" t="str">
        <f>IF('Reported Performance Table'!D1899="","",IF(AND('Reported Performance Table'!$E1899="Yes",OR('Reported Performance Table'!$D1899='Master List'!$B$45,'Reported Performance Table'!$D1899='Master List'!$B$46,'Reported Performance Table'!$D1899='Master List'!$B$47,'Reported Performance Table'!$D1899='Master List'!$B$49,'Reported Performance Table'!$D1899='Master List'!$B$51,'Reported Performance Table'!$D1899='Master List'!$B$115,'Reported Performance Table'!$D1899='Master List'!$B$118,'Reported Performance Table'!$D1899='Master List'!$B$142)),"LUNA_Dimming","Dimming_Capability_and_Range"))</f>
        <v/>
      </c>
    </row>
    <row r="1900" spans="1:12" x14ac:dyDescent="0.3">
      <c r="A1900" s="49">
        <v>1907</v>
      </c>
      <c r="B1900" s="50"/>
      <c r="D1900" s="21" t="e">
        <f>VLOOKUP('Reported Performance Table'!C1900,'Master List'!$B$22:$C$41,2,FALSE)</f>
        <v>#N/A</v>
      </c>
      <c r="E1900" t="e">
        <f>VLOOKUP('Reported Performance Table'!D1900,'Master List'!$B$45:$C$143,2,FALSE)</f>
        <v>#N/A</v>
      </c>
      <c r="F1900" t="e">
        <f>VLOOKUP('Reported Performance Table'!C1900,'Master List'!$B$22:$D$42,3,FALSE)</f>
        <v>#N/A</v>
      </c>
      <c r="G1900" s="94" t="e">
        <f>VLOOKUP('Reported Performance Table'!B1900,'Master List'!$B$11:$D$19,3,FALSE)</f>
        <v>#N/A</v>
      </c>
      <c r="H1900" t="e">
        <f t="shared" si="29"/>
        <v>#N/A</v>
      </c>
      <c r="I1900" t="e">
        <f>IF(VLOOKUP('Reported Performance Table'!D1900,'Master List'!$B$45:$D$143,3,FALSE)="","No",VLOOKUP('Reported Performance Table'!D1900,'Master List'!$B$45:$D$143,3,FALSE))</f>
        <v>#N/A</v>
      </c>
      <c r="J1900" s="169" t="str">
        <f>IF('Reported Performance Table'!D1900="","",
  IF('Reported Performance Table'!E1900="Yes",
   IF('Reported Performance Table'!F1900="Premium","Premium_LUNA_CCT","LUNA_CCT"),
   IF('Reported Performance Table'!B1900="Outdoor Luminaires",
    IF(OR('Reported Performance Table'!D1900="Fuel Pump Canopy Luminaires",'Reported Performance Table'!D1900="Sports Lighting"),
     IF('Reported Performance Table'!F1900="Premium","Premium_Sports_and_Fuel_Pump_CCT", "Sports_and_Fuel_Pump_CCT"),
     IF('Reported Performance Table'!F1900="Premium","Premium_Outdoor_CCT","Outdoor_CCT")),
    IF('Reported Performance Table'!F1900="Premium","Premium_CCT","Reported_CCT"))))</f>
        <v/>
      </c>
      <c r="K1900" t="str">
        <f>IF('Reported Performance Table'!D1900="","",IF(J1900="LUNA_CCT",VLOOKUP('Reported Performance Table'!D1900,'Master List'!$B$45:$E$143,4,FALSE),"Reported_BUG"))</f>
        <v/>
      </c>
      <c r="L1900" t="str">
        <f>IF('Reported Performance Table'!D1900="","",IF(AND('Reported Performance Table'!$E1900="Yes",OR('Reported Performance Table'!$D1900='Master List'!$B$45,'Reported Performance Table'!$D1900='Master List'!$B$46,'Reported Performance Table'!$D1900='Master List'!$B$47,'Reported Performance Table'!$D1900='Master List'!$B$49,'Reported Performance Table'!$D1900='Master List'!$B$51,'Reported Performance Table'!$D1900='Master List'!$B$115,'Reported Performance Table'!$D1900='Master List'!$B$118,'Reported Performance Table'!$D1900='Master List'!$B$142)),"LUNA_Dimming","Dimming_Capability_and_Range"))</f>
        <v/>
      </c>
    </row>
    <row r="1901" spans="1:12" x14ac:dyDescent="0.3">
      <c r="A1901" s="49">
        <v>1908</v>
      </c>
      <c r="B1901" s="50"/>
      <c r="D1901" s="21" t="e">
        <f>VLOOKUP('Reported Performance Table'!C1901,'Master List'!$B$22:$C$41,2,FALSE)</f>
        <v>#N/A</v>
      </c>
      <c r="E1901" t="e">
        <f>VLOOKUP('Reported Performance Table'!D1901,'Master List'!$B$45:$C$143,2,FALSE)</f>
        <v>#N/A</v>
      </c>
      <c r="F1901" t="e">
        <f>VLOOKUP('Reported Performance Table'!C1901,'Master List'!$B$22:$D$42,3,FALSE)</f>
        <v>#N/A</v>
      </c>
      <c r="G1901" s="94" t="e">
        <f>VLOOKUP('Reported Performance Table'!B1901,'Master List'!$B$11:$D$19,3,FALSE)</f>
        <v>#N/A</v>
      </c>
      <c r="H1901" t="e">
        <f t="shared" si="29"/>
        <v>#N/A</v>
      </c>
      <c r="I1901" t="e">
        <f>IF(VLOOKUP('Reported Performance Table'!D1901,'Master List'!$B$45:$D$143,3,FALSE)="","No",VLOOKUP('Reported Performance Table'!D1901,'Master List'!$B$45:$D$143,3,FALSE))</f>
        <v>#N/A</v>
      </c>
      <c r="J1901" s="169" t="str">
        <f>IF('Reported Performance Table'!D1901="","",
  IF('Reported Performance Table'!E1901="Yes",
   IF('Reported Performance Table'!F1901="Premium","Premium_LUNA_CCT","LUNA_CCT"),
   IF('Reported Performance Table'!B1901="Outdoor Luminaires",
    IF(OR('Reported Performance Table'!D1901="Fuel Pump Canopy Luminaires",'Reported Performance Table'!D1901="Sports Lighting"),
     IF('Reported Performance Table'!F1901="Premium","Premium_Sports_and_Fuel_Pump_CCT", "Sports_and_Fuel_Pump_CCT"),
     IF('Reported Performance Table'!F1901="Premium","Premium_Outdoor_CCT","Outdoor_CCT")),
    IF('Reported Performance Table'!F1901="Premium","Premium_CCT","Reported_CCT"))))</f>
        <v/>
      </c>
      <c r="K1901" t="str">
        <f>IF('Reported Performance Table'!D1901="","",IF(J1901="LUNA_CCT",VLOOKUP('Reported Performance Table'!D1901,'Master List'!$B$45:$E$143,4,FALSE),"Reported_BUG"))</f>
        <v/>
      </c>
      <c r="L1901" t="str">
        <f>IF('Reported Performance Table'!D1901="","",IF(AND('Reported Performance Table'!$E1901="Yes",OR('Reported Performance Table'!$D1901='Master List'!$B$45,'Reported Performance Table'!$D1901='Master List'!$B$46,'Reported Performance Table'!$D1901='Master List'!$B$47,'Reported Performance Table'!$D1901='Master List'!$B$49,'Reported Performance Table'!$D1901='Master List'!$B$51,'Reported Performance Table'!$D1901='Master List'!$B$115,'Reported Performance Table'!$D1901='Master List'!$B$118,'Reported Performance Table'!$D1901='Master List'!$B$142)),"LUNA_Dimming","Dimming_Capability_and_Range"))</f>
        <v/>
      </c>
    </row>
    <row r="1902" spans="1:12" x14ac:dyDescent="0.3">
      <c r="A1902" s="49">
        <v>1909</v>
      </c>
      <c r="B1902" s="50"/>
      <c r="D1902" s="21" t="e">
        <f>VLOOKUP('Reported Performance Table'!C1902,'Master List'!$B$22:$C$41,2,FALSE)</f>
        <v>#N/A</v>
      </c>
      <c r="E1902" t="e">
        <f>VLOOKUP('Reported Performance Table'!D1902,'Master List'!$B$45:$C$143,2,FALSE)</f>
        <v>#N/A</v>
      </c>
      <c r="F1902" t="e">
        <f>VLOOKUP('Reported Performance Table'!C1902,'Master List'!$B$22:$D$42,3,FALSE)</f>
        <v>#N/A</v>
      </c>
      <c r="G1902" s="94" t="e">
        <f>VLOOKUP('Reported Performance Table'!B1902,'Master List'!$B$11:$D$19,3,FALSE)</f>
        <v>#N/A</v>
      </c>
      <c r="H1902" t="e">
        <f t="shared" si="29"/>
        <v>#N/A</v>
      </c>
      <c r="I1902" t="e">
        <f>IF(VLOOKUP('Reported Performance Table'!D1902,'Master List'!$B$45:$D$143,3,FALSE)="","No",VLOOKUP('Reported Performance Table'!D1902,'Master List'!$B$45:$D$143,3,FALSE))</f>
        <v>#N/A</v>
      </c>
      <c r="J1902" s="169" t="str">
        <f>IF('Reported Performance Table'!D1902="","",
  IF('Reported Performance Table'!E1902="Yes",
   IF('Reported Performance Table'!F1902="Premium","Premium_LUNA_CCT","LUNA_CCT"),
   IF('Reported Performance Table'!B1902="Outdoor Luminaires",
    IF(OR('Reported Performance Table'!D1902="Fuel Pump Canopy Luminaires",'Reported Performance Table'!D1902="Sports Lighting"),
     IF('Reported Performance Table'!F1902="Premium","Premium_Sports_and_Fuel_Pump_CCT", "Sports_and_Fuel_Pump_CCT"),
     IF('Reported Performance Table'!F1902="Premium","Premium_Outdoor_CCT","Outdoor_CCT")),
    IF('Reported Performance Table'!F1902="Premium","Premium_CCT","Reported_CCT"))))</f>
        <v/>
      </c>
      <c r="K1902" t="str">
        <f>IF('Reported Performance Table'!D1902="","",IF(J1902="LUNA_CCT",VLOOKUP('Reported Performance Table'!D1902,'Master List'!$B$45:$E$143,4,FALSE),"Reported_BUG"))</f>
        <v/>
      </c>
      <c r="L1902" t="str">
        <f>IF('Reported Performance Table'!D1902="","",IF(AND('Reported Performance Table'!$E1902="Yes",OR('Reported Performance Table'!$D1902='Master List'!$B$45,'Reported Performance Table'!$D1902='Master List'!$B$46,'Reported Performance Table'!$D1902='Master List'!$B$47,'Reported Performance Table'!$D1902='Master List'!$B$49,'Reported Performance Table'!$D1902='Master List'!$B$51,'Reported Performance Table'!$D1902='Master List'!$B$115,'Reported Performance Table'!$D1902='Master List'!$B$118,'Reported Performance Table'!$D1902='Master List'!$B$142)),"LUNA_Dimming","Dimming_Capability_and_Range"))</f>
        <v/>
      </c>
    </row>
    <row r="1903" spans="1:12" x14ac:dyDescent="0.3">
      <c r="A1903" s="49">
        <v>1910</v>
      </c>
      <c r="B1903" s="50"/>
      <c r="D1903" s="21" t="e">
        <f>VLOOKUP('Reported Performance Table'!C1903,'Master List'!$B$22:$C$41,2,FALSE)</f>
        <v>#N/A</v>
      </c>
      <c r="E1903" t="e">
        <f>VLOOKUP('Reported Performance Table'!D1903,'Master List'!$B$45:$C$143,2,FALSE)</f>
        <v>#N/A</v>
      </c>
      <c r="F1903" t="e">
        <f>VLOOKUP('Reported Performance Table'!C1903,'Master List'!$B$22:$D$42,3,FALSE)</f>
        <v>#N/A</v>
      </c>
      <c r="G1903" s="94" t="e">
        <f>VLOOKUP('Reported Performance Table'!B1903,'Master List'!$B$11:$D$19,3,FALSE)</f>
        <v>#N/A</v>
      </c>
      <c r="H1903" t="e">
        <f t="shared" si="29"/>
        <v>#N/A</v>
      </c>
      <c r="I1903" t="e">
        <f>IF(VLOOKUP('Reported Performance Table'!D1903,'Master List'!$B$45:$D$143,3,FALSE)="","No",VLOOKUP('Reported Performance Table'!D1903,'Master List'!$B$45:$D$143,3,FALSE))</f>
        <v>#N/A</v>
      </c>
      <c r="J1903" s="169" t="str">
        <f>IF('Reported Performance Table'!D1903="","",
  IF('Reported Performance Table'!E1903="Yes",
   IF('Reported Performance Table'!F1903="Premium","Premium_LUNA_CCT","LUNA_CCT"),
   IF('Reported Performance Table'!B1903="Outdoor Luminaires",
    IF(OR('Reported Performance Table'!D1903="Fuel Pump Canopy Luminaires",'Reported Performance Table'!D1903="Sports Lighting"),
     IF('Reported Performance Table'!F1903="Premium","Premium_Sports_and_Fuel_Pump_CCT", "Sports_and_Fuel_Pump_CCT"),
     IF('Reported Performance Table'!F1903="Premium","Premium_Outdoor_CCT","Outdoor_CCT")),
    IF('Reported Performance Table'!F1903="Premium","Premium_CCT","Reported_CCT"))))</f>
        <v/>
      </c>
      <c r="K1903" t="str">
        <f>IF('Reported Performance Table'!D1903="","",IF(J1903="LUNA_CCT",VLOOKUP('Reported Performance Table'!D1903,'Master List'!$B$45:$E$143,4,FALSE),"Reported_BUG"))</f>
        <v/>
      </c>
      <c r="L1903" t="str">
        <f>IF('Reported Performance Table'!D1903="","",IF(AND('Reported Performance Table'!$E1903="Yes",OR('Reported Performance Table'!$D1903='Master List'!$B$45,'Reported Performance Table'!$D1903='Master List'!$B$46,'Reported Performance Table'!$D1903='Master List'!$B$47,'Reported Performance Table'!$D1903='Master List'!$B$49,'Reported Performance Table'!$D1903='Master List'!$B$51,'Reported Performance Table'!$D1903='Master List'!$B$115,'Reported Performance Table'!$D1903='Master List'!$B$118,'Reported Performance Table'!$D1903='Master List'!$B$142)),"LUNA_Dimming","Dimming_Capability_and_Range"))</f>
        <v/>
      </c>
    </row>
    <row r="1904" spans="1:12" x14ac:dyDescent="0.3">
      <c r="A1904" s="49">
        <v>1911</v>
      </c>
      <c r="B1904" s="50"/>
      <c r="D1904" s="21" t="e">
        <f>VLOOKUP('Reported Performance Table'!C1904,'Master List'!$B$22:$C$41,2,FALSE)</f>
        <v>#N/A</v>
      </c>
      <c r="E1904" t="e">
        <f>VLOOKUP('Reported Performance Table'!D1904,'Master List'!$B$45:$C$143,2,FALSE)</f>
        <v>#N/A</v>
      </c>
      <c r="F1904" t="e">
        <f>VLOOKUP('Reported Performance Table'!C1904,'Master List'!$B$22:$D$42,3,FALSE)</f>
        <v>#N/A</v>
      </c>
      <c r="G1904" s="94" t="e">
        <f>VLOOKUP('Reported Performance Table'!B1904,'Master List'!$B$11:$D$19,3,FALSE)</f>
        <v>#N/A</v>
      </c>
      <c r="H1904" t="e">
        <f t="shared" si="29"/>
        <v>#N/A</v>
      </c>
      <c r="I1904" t="e">
        <f>IF(VLOOKUP('Reported Performance Table'!D1904,'Master List'!$B$45:$D$143,3,FALSE)="","No",VLOOKUP('Reported Performance Table'!D1904,'Master List'!$B$45:$D$143,3,FALSE))</f>
        <v>#N/A</v>
      </c>
      <c r="J1904" s="169" t="str">
        <f>IF('Reported Performance Table'!D1904="","",
  IF('Reported Performance Table'!E1904="Yes",
   IF('Reported Performance Table'!F1904="Premium","Premium_LUNA_CCT","LUNA_CCT"),
   IF('Reported Performance Table'!B1904="Outdoor Luminaires",
    IF(OR('Reported Performance Table'!D1904="Fuel Pump Canopy Luminaires",'Reported Performance Table'!D1904="Sports Lighting"),
     IF('Reported Performance Table'!F1904="Premium","Premium_Sports_and_Fuel_Pump_CCT", "Sports_and_Fuel_Pump_CCT"),
     IF('Reported Performance Table'!F1904="Premium","Premium_Outdoor_CCT","Outdoor_CCT")),
    IF('Reported Performance Table'!F1904="Premium","Premium_CCT","Reported_CCT"))))</f>
        <v/>
      </c>
      <c r="K1904" t="str">
        <f>IF('Reported Performance Table'!D1904="","",IF(J1904="LUNA_CCT",VLOOKUP('Reported Performance Table'!D1904,'Master List'!$B$45:$E$143,4,FALSE),"Reported_BUG"))</f>
        <v/>
      </c>
      <c r="L1904" t="str">
        <f>IF('Reported Performance Table'!D1904="","",IF(AND('Reported Performance Table'!$E1904="Yes",OR('Reported Performance Table'!$D1904='Master List'!$B$45,'Reported Performance Table'!$D1904='Master List'!$B$46,'Reported Performance Table'!$D1904='Master List'!$B$47,'Reported Performance Table'!$D1904='Master List'!$B$49,'Reported Performance Table'!$D1904='Master List'!$B$51,'Reported Performance Table'!$D1904='Master List'!$B$115,'Reported Performance Table'!$D1904='Master List'!$B$118,'Reported Performance Table'!$D1904='Master List'!$B$142)),"LUNA_Dimming","Dimming_Capability_and_Range"))</f>
        <v/>
      </c>
    </row>
    <row r="1905" spans="1:12" x14ac:dyDescent="0.3">
      <c r="A1905" s="49">
        <v>1912</v>
      </c>
      <c r="B1905" s="50"/>
      <c r="D1905" s="21" t="e">
        <f>VLOOKUP('Reported Performance Table'!C1905,'Master List'!$B$22:$C$41,2,FALSE)</f>
        <v>#N/A</v>
      </c>
      <c r="E1905" t="e">
        <f>VLOOKUP('Reported Performance Table'!D1905,'Master List'!$B$45:$C$143,2,FALSE)</f>
        <v>#N/A</v>
      </c>
      <c r="F1905" t="e">
        <f>VLOOKUP('Reported Performance Table'!C1905,'Master List'!$B$22:$D$42,3,FALSE)</f>
        <v>#N/A</v>
      </c>
      <c r="G1905" s="94" t="e">
        <f>VLOOKUP('Reported Performance Table'!B1905,'Master List'!$B$11:$D$19,3,FALSE)</f>
        <v>#N/A</v>
      </c>
      <c r="H1905" t="e">
        <f t="shared" si="29"/>
        <v>#N/A</v>
      </c>
      <c r="I1905" t="e">
        <f>IF(VLOOKUP('Reported Performance Table'!D1905,'Master List'!$B$45:$D$143,3,FALSE)="","No",VLOOKUP('Reported Performance Table'!D1905,'Master List'!$B$45:$D$143,3,FALSE))</f>
        <v>#N/A</v>
      </c>
      <c r="J1905" s="169" t="str">
        <f>IF('Reported Performance Table'!D1905="","",
  IF('Reported Performance Table'!E1905="Yes",
   IF('Reported Performance Table'!F1905="Premium","Premium_LUNA_CCT","LUNA_CCT"),
   IF('Reported Performance Table'!B1905="Outdoor Luminaires",
    IF(OR('Reported Performance Table'!D1905="Fuel Pump Canopy Luminaires",'Reported Performance Table'!D1905="Sports Lighting"),
     IF('Reported Performance Table'!F1905="Premium","Premium_Sports_and_Fuel_Pump_CCT", "Sports_and_Fuel_Pump_CCT"),
     IF('Reported Performance Table'!F1905="Premium","Premium_Outdoor_CCT","Outdoor_CCT")),
    IF('Reported Performance Table'!F1905="Premium","Premium_CCT","Reported_CCT"))))</f>
        <v/>
      </c>
      <c r="K1905" t="str">
        <f>IF('Reported Performance Table'!D1905="","",IF(J1905="LUNA_CCT",VLOOKUP('Reported Performance Table'!D1905,'Master List'!$B$45:$E$143,4,FALSE),"Reported_BUG"))</f>
        <v/>
      </c>
      <c r="L1905" t="str">
        <f>IF('Reported Performance Table'!D1905="","",IF(AND('Reported Performance Table'!$E1905="Yes",OR('Reported Performance Table'!$D1905='Master List'!$B$45,'Reported Performance Table'!$D1905='Master List'!$B$46,'Reported Performance Table'!$D1905='Master List'!$B$47,'Reported Performance Table'!$D1905='Master List'!$B$49,'Reported Performance Table'!$D1905='Master List'!$B$51,'Reported Performance Table'!$D1905='Master List'!$B$115,'Reported Performance Table'!$D1905='Master List'!$B$118,'Reported Performance Table'!$D1905='Master List'!$B$142)),"LUNA_Dimming","Dimming_Capability_and_Range"))</f>
        <v/>
      </c>
    </row>
    <row r="1906" spans="1:12" x14ac:dyDescent="0.3">
      <c r="A1906" s="49">
        <v>1913</v>
      </c>
      <c r="B1906" s="50"/>
      <c r="D1906" s="21" t="e">
        <f>VLOOKUP('Reported Performance Table'!C1906,'Master List'!$B$22:$C$41,2,FALSE)</f>
        <v>#N/A</v>
      </c>
      <c r="E1906" t="e">
        <f>VLOOKUP('Reported Performance Table'!D1906,'Master List'!$B$45:$C$143,2,FALSE)</f>
        <v>#N/A</v>
      </c>
      <c r="F1906" t="e">
        <f>VLOOKUP('Reported Performance Table'!C1906,'Master List'!$B$22:$D$42,3,FALSE)</f>
        <v>#N/A</v>
      </c>
      <c r="G1906" s="94" t="e">
        <f>VLOOKUP('Reported Performance Table'!B1906,'Master List'!$B$11:$D$19,3,FALSE)</f>
        <v>#N/A</v>
      </c>
      <c r="H1906" t="e">
        <f t="shared" si="29"/>
        <v>#N/A</v>
      </c>
      <c r="I1906" t="e">
        <f>IF(VLOOKUP('Reported Performance Table'!D1906,'Master List'!$B$45:$D$143,3,FALSE)="","No",VLOOKUP('Reported Performance Table'!D1906,'Master List'!$B$45:$D$143,3,FALSE))</f>
        <v>#N/A</v>
      </c>
      <c r="J1906" s="169" t="str">
        <f>IF('Reported Performance Table'!D1906="","",
  IF('Reported Performance Table'!E1906="Yes",
   IF('Reported Performance Table'!F1906="Premium","Premium_LUNA_CCT","LUNA_CCT"),
   IF('Reported Performance Table'!B1906="Outdoor Luminaires",
    IF(OR('Reported Performance Table'!D1906="Fuel Pump Canopy Luminaires",'Reported Performance Table'!D1906="Sports Lighting"),
     IF('Reported Performance Table'!F1906="Premium","Premium_Sports_and_Fuel_Pump_CCT", "Sports_and_Fuel_Pump_CCT"),
     IF('Reported Performance Table'!F1906="Premium","Premium_Outdoor_CCT","Outdoor_CCT")),
    IF('Reported Performance Table'!F1906="Premium","Premium_CCT","Reported_CCT"))))</f>
        <v/>
      </c>
      <c r="K1906" t="str">
        <f>IF('Reported Performance Table'!D1906="","",IF(J1906="LUNA_CCT",VLOOKUP('Reported Performance Table'!D1906,'Master List'!$B$45:$E$143,4,FALSE),"Reported_BUG"))</f>
        <v/>
      </c>
      <c r="L1906" t="str">
        <f>IF('Reported Performance Table'!D1906="","",IF(AND('Reported Performance Table'!$E1906="Yes",OR('Reported Performance Table'!$D1906='Master List'!$B$45,'Reported Performance Table'!$D1906='Master List'!$B$46,'Reported Performance Table'!$D1906='Master List'!$B$47,'Reported Performance Table'!$D1906='Master List'!$B$49,'Reported Performance Table'!$D1906='Master List'!$B$51,'Reported Performance Table'!$D1906='Master List'!$B$115,'Reported Performance Table'!$D1906='Master List'!$B$118,'Reported Performance Table'!$D1906='Master List'!$B$142)),"LUNA_Dimming","Dimming_Capability_and_Range"))</f>
        <v/>
      </c>
    </row>
    <row r="1907" spans="1:12" x14ac:dyDescent="0.3">
      <c r="A1907" s="49">
        <v>1914</v>
      </c>
      <c r="B1907" s="50"/>
      <c r="D1907" s="21" t="e">
        <f>VLOOKUP('Reported Performance Table'!C1907,'Master List'!$B$22:$C$41,2,FALSE)</f>
        <v>#N/A</v>
      </c>
      <c r="E1907" t="e">
        <f>VLOOKUP('Reported Performance Table'!D1907,'Master List'!$B$45:$C$143,2,FALSE)</f>
        <v>#N/A</v>
      </c>
      <c r="F1907" t="e">
        <f>VLOOKUP('Reported Performance Table'!C1907,'Master List'!$B$22:$D$42,3,FALSE)</f>
        <v>#N/A</v>
      </c>
      <c r="G1907" s="94" t="e">
        <f>VLOOKUP('Reported Performance Table'!B1907,'Master List'!$B$11:$D$19,3,FALSE)</f>
        <v>#N/A</v>
      </c>
      <c r="H1907" t="e">
        <f t="shared" si="29"/>
        <v>#N/A</v>
      </c>
      <c r="I1907" t="e">
        <f>IF(VLOOKUP('Reported Performance Table'!D1907,'Master List'!$B$45:$D$143,3,FALSE)="","No",VLOOKUP('Reported Performance Table'!D1907,'Master List'!$B$45:$D$143,3,FALSE))</f>
        <v>#N/A</v>
      </c>
      <c r="J1907" s="169" t="str">
        <f>IF('Reported Performance Table'!D1907="","",
  IF('Reported Performance Table'!E1907="Yes",
   IF('Reported Performance Table'!F1907="Premium","Premium_LUNA_CCT","LUNA_CCT"),
   IF('Reported Performance Table'!B1907="Outdoor Luminaires",
    IF(OR('Reported Performance Table'!D1907="Fuel Pump Canopy Luminaires",'Reported Performance Table'!D1907="Sports Lighting"),
     IF('Reported Performance Table'!F1907="Premium","Premium_Sports_and_Fuel_Pump_CCT", "Sports_and_Fuel_Pump_CCT"),
     IF('Reported Performance Table'!F1907="Premium","Premium_Outdoor_CCT","Outdoor_CCT")),
    IF('Reported Performance Table'!F1907="Premium","Premium_CCT","Reported_CCT"))))</f>
        <v/>
      </c>
      <c r="K1907" t="str">
        <f>IF('Reported Performance Table'!D1907="","",IF(J1907="LUNA_CCT",VLOOKUP('Reported Performance Table'!D1907,'Master List'!$B$45:$E$143,4,FALSE),"Reported_BUG"))</f>
        <v/>
      </c>
      <c r="L1907" t="str">
        <f>IF('Reported Performance Table'!D1907="","",IF(AND('Reported Performance Table'!$E1907="Yes",OR('Reported Performance Table'!$D1907='Master List'!$B$45,'Reported Performance Table'!$D1907='Master List'!$B$46,'Reported Performance Table'!$D1907='Master List'!$B$47,'Reported Performance Table'!$D1907='Master List'!$B$49,'Reported Performance Table'!$D1907='Master List'!$B$51,'Reported Performance Table'!$D1907='Master List'!$B$115,'Reported Performance Table'!$D1907='Master List'!$B$118,'Reported Performance Table'!$D1907='Master List'!$B$142)),"LUNA_Dimming","Dimming_Capability_and_Range"))</f>
        <v/>
      </c>
    </row>
    <row r="1908" spans="1:12" x14ac:dyDescent="0.3">
      <c r="A1908" s="49">
        <v>1915</v>
      </c>
      <c r="B1908" s="50"/>
      <c r="D1908" s="21" t="e">
        <f>VLOOKUP('Reported Performance Table'!C1908,'Master List'!$B$22:$C$41,2,FALSE)</f>
        <v>#N/A</v>
      </c>
      <c r="E1908" t="e">
        <f>VLOOKUP('Reported Performance Table'!D1908,'Master List'!$B$45:$C$143,2,FALSE)</f>
        <v>#N/A</v>
      </c>
      <c r="F1908" t="e">
        <f>VLOOKUP('Reported Performance Table'!C1908,'Master List'!$B$22:$D$42,3,FALSE)</f>
        <v>#N/A</v>
      </c>
      <c r="G1908" s="94" t="e">
        <f>VLOOKUP('Reported Performance Table'!B1908,'Master List'!$B$11:$D$19,3,FALSE)</f>
        <v>#N/A</v>
      </c>
      <c r="H1908" t="e">
        <f t="shared" si="29"/>
        <v>#N/A</v>
      </c>
      <c r="I1908" t="e">
        <f>IF(VLOOKUP('Reported Performance Table'!D1908,'Master List'!$B$45:$D$143,3,FALSE)="","No",VLOOKUP('Reported Performance Table'!D1908,'Master List'!$B$45:$D$143,3,FALSE))</f>
        <v>#N/A</v>
      </c>
      <c r="J1908" s="169" t="str">
        <f>IF('Reported Performance Table'!D1908="","",
  IF('Reported Performance Table'!E1908="Yes",
   IF('Reported Performance Table'!F1908="Premium","Premium_LUNA_CCT","LUNA_CCT"),
   IF('Reported Performance Table'!B1908="Outdoor Luminaires",
    IF(OR('Reported Performance Table'!D1908="Fuel Pump Canopy Luminaires",'Reported Performance Table'!D1908="Sports Lighting"),
     IF('Reported Performance Table'!F1908="Premium","Premium_Sports_and_Fuel_Pump_CCT", "Sports_and_Fuel_Pump_CCT"),
     IF('Reported Performance Table'!F1908="Premium","Premium_Outdoor_CCT","Outdoor_CCT")),
    IF('Reported Performance Table'!F1908="Premium","Premium_CCT","Reported_CCT"))))</f>
        <v/>
      </c>
      <c r="K1908" t="str">
        <f>IF('Reported Performance Table'!D1908="","",IF(J1908="LUNA_CCT",VLOOKUP('Reported Performance Table'!D1908,'Master List'!$B$45:$E$143,4,FALSE),"Reported_BUG"))</f>
        <v/>
      </c>
      <c r="L1908" t="str">
        <f>IF('Reported Performance Table'!D1908="","",IF(AND('Reported Performance Table'!$E1908="Yes",OR('Reported Performance Table'!$D1908='Master List'!$B$45,'Reported Performance Table'!$D1908='Master List'!$B$46,'Reported Performance Table'!$D1908='Master List'!$B$47,'Reported Performance Table'!$D1908='Master List'!$B$49,'Reported Performance Table'!$D1908='Master List'!$B$51,'Reported Performance Table'!$D1908='Master List'!$B$115,'Reported Performance Table'!$D1908='Master List'!$B$118,'Reported Performance Table'!$D1908='Master List'!$B$142)),"LUNA_Dimming","Dimming_Capability_and_Range"))</f>
        <v/>
      </c>
    </row>
    <row r="1909" spans="1:12" x14ac:dyDescent="0.3">
      <c r="A1909" s="49">
        <v>1916</v>
      </c>
      <c r="B1909" s="50"/>
      <c r="D1909" s="21" t="e">
        <f>VLOOKUP('Reported Performance Table'!C1909,'Master List'!$B$22:$C$41,2,FALSE)</f>
        <v>#N/A</v>
      </c>
      <c r="E1909" t="e">
        <f>VLOOKUP('Reported Performance Table'!D1909,'Master List'!$B$45:$C$143,2,FALSE)</f>
        <v>#N/A</v>
      </c>
      <c r="F1909" t="e">
        <f>VLOOKUP('Reported Performance Table'!C1909,'Master List'!$B$22:$D$42,3,FALSE)</f>
        <v>#N/A</v>
      </c>
      <c r="G1909" s="94" t="e">
        <f>VLOOKUP('Reported Performance Table'!B1909,'Master List'!$B$11:$D$19,3,FALSE)</f>
        <v>#N/A</v>
      </c>
      <c r="H1909" t="e">
        <f t="shared" si="29"/>
        <v>#N/A</v>
      </c>
      <c r="I1909" t="e">
        <f>IF(VLOOKUP('Reported Performance Table'!D1909,'Master List'!$B$45:$D$143,3,FALSE)="","No",VLOOKUP('Reported Performance Table'!D1909,'Master List'!$B$45:$D$143,3,FALSE))</f>
        <v>#N/A</v>
      </c>
      <c r="J1909" s="169" t="str">
        <f>IF('Reported Performance Table'!D1909="","",
  IF('Reported Performance Table'!E1909="Yes",
   IF('Reported Performance Table'!F1909="Premium","Premium_LUNA_CCT","LUNA_CCT"),
   IF('Reported Performance Table'!B1909="Outdoor Luminaires",
    IF(OR('Reported Performance Table'!D1909="Fuel Pump Canopy Luminaires",'Reported Performance Table'!D1909="Sports Lighting"),
     IF('Reported Performance Table'!F1909="Premium","Premium_Sports_and_Fuel_Pump_CCT", "Sports_and_Fuel_Pump_CCT"),
     IF('Reported Performance Table'!F1909="Premium","Premium_Outdoor_CCT","Outdoor_CCT")),
    IF('Reported Performance Table'!F1909="Premium","Premium_CCT","Reported_CCT"))))</f>
        <v/>
      </c>
      <c r="K1909" t="str">
        <f>IF('Reported Performance Table'!D1909="","",IF(J1909="LUNA_CCT",VLOOKUP('Reported Performance Table'!D1909,'Master List'!$B$45:$E$143,4,FALSE),"Reported_BUG"))</f>
        <v/>
      </c>
      <c r="L1909" t="str">
        <f>IF('Reported Performance Table'!D1909="","",IF(AND('Reported Performance Table'!$E1909="Yes",OR('Reported Performance Table'!$D1909='Master List'!$B$45,'Reported Performance Table'!$D1909='Master List'!$B$46,'Reported Performance Table'!$D1909='Master List'!$B$47,'Reported Performance Table'!$D1909='Master List'!$B$49,'Reported Performance Table'!$D1909='Master List'!$B$51,'Reported Performance Table'!$D1909='Master List'!$B$115,'Reported Performance Table'!$D1909='Master List'!$B$118,'Reported Performance Table'!$D1909='Master List'!$B$142)),"LUNA_Dimming","Dimming_Capability_and_Range"))</f>
        <v/>
      </c>
    </row>
    <row r="1910" spans="1:12" x14ac:dyDescent="0.3">
      <c r="A1910" s="49">
        <v>1917</v>
      </c>
      <c r="B1910" s="50"/>
      <c r="D1910" s="21" t="e">
        <f>VLOOKUP('Reported Performance Table'!C1910,'Master List'!$B$22:$C$41,2,FALSE)</f>
        <v>#N/A</v>
      </c>
      <c r="E1910" t="e">
        <f>VLOOKUP('Reported Performance Table'!D1910,'Master List'!$B$45:$C$143,2,FALSE)</f>
        <v>#N/A</v>
      </c>
      <c r="F1910" t="e">
        <f>VLOOKUP('Reported Performance Table'!C1910,'Master List'!$B$22:$D$42,3,FALSE)</f>
        <v>#N/A</v>
      </c>
      <c r="G1910" s="94" t="e">
        <f>VLOOKUP('Reported Performance Table'!B1910,'Master List'!$B$11:$D$19,3,FALSE)</f>
        <v>#N/A</v>
      </c>
      <c r="H1910" t="e">
        <f t="shared" si="29"/>
        <v>#N/A</v>
      </c>
      <c r="I1910" t="e">
        <f>IF(VLOOKUP('Reported Performance Table'!D1910,'Master List'!$B$45:$D$143,3,FALSE)="","No",VLOOKUP('Reported Performance Table'!D1910,'Master List'!$B$45:$D$143,3,FALSE))</f>
        <v>#N/A</v>
      </c>
      <c r="J1910" s="169" t="str">
        <f>IF('Reported Performance Table'!D1910="","",
  IF('Reported Performance Table'!E1910="Yes",
   IF('Reported Performance Table'!F1910="Premium","Premium_LUNA_CCT","LUNA_CCT"),
   IF('Reported Performance Table'!B1910="Outdoor Luminaires",
    IF(OR('Reported Performance Table'!D1910="Fuel Pump Canopy Luminaires",'Reported Performance Table'!D1910="Sports Lighting"),
     IF('Reported Performance Table'!F1910="Premium","Premium_Sports_and_Fuel_Pump_CCT", "Sports_and_Fuel_Pump_CCT"),
     IF('Reported Performance Table'!F1910="Premium","Premium_Outdoor_CCT","Outdoor_CCT")),
    IF('Reported Performance Table'!F1910="Premium","Premium_CCT","Reported_CCT"))))</f>
        <v/>
      </c>
      <c r="K1910" t="str">
        <f>IF('Reported Performance Table'!D1910="","",IF(J1910="LUNA_CCT",VLOOKUP('Reported Performance Table'!D1910,'Master List'!$B$45:$E$143,4,FALSE),"Reported_BUG"))</f>
        <v/>
      </c>
      <c r="L1910" t="str">
        <f>IF('Reported Performance Table'!D1910="","",IF(AND('Reported Performance Table'!$E1910="Yes",OR('Reported Performance Table'!$D1910='Master List'!$B$45,'Reported Performance Table'!$D1910='Master List'!$B$46,'Reported Performance Table'!$D1910='Master List'!$B$47,'Reported Performance Table'!$D1910='Master List'!$B$49,'Reported Performance Table'!$D1910='Master List'!$B$51,'Reported Performance Table'!$D1910='Master List'!$B$115,'Reported Performance Table'!$D1910='Master List'!$B$118,'Reported Performance Table'!$D1910='Master List'!$B$142)),"LUNA_Dimming","Dimming_Capability_and_Range"))</f>
        <v/>
      </c>
    </row>
    <row r="1911" spans="1:12" x14ac:dyDescent="0.3">
      <c r="A1911" s="49">
        <v>1918</v>
      </c>
      <c r="B1911" s="50"/>
      <c r="D1911" s="21" t="e">
        <f>VLOOKUP('Reported Performance Table'!C1911,'Master List'!$B$22:$C$41,2,FALSE)</f>
        <v>#N/A</v>
      </c>
      <c r="E1911" t="e">
        <f>VLOOKUP('Reported Performance Table'!D1911,'Master List'!$B$45:$C$143,2,FALSE)</f>
        <v>#N/A</v>
      </c>
      <c r="F1911" t="e">
        <f>VLOOKUP('Reported Performance Table'!C1911,'Master List'!$B$22:$D$42,3,FALSE)</f>
        <v>#N/A</v>
      </c>
      <c r="G1911" s="94" t="e">
        <f>VLOOKUP('Reported Performance Table'!B1911,'Master List'!$B$11:$D$19,3,FALSE)</f>
        <v>#N/A</v>
      </c>
      <c r="H1911" t="e">
        <f t="shared" si="29"/>
        <v>#N/A</v>
      </c>
      <c r="I1911" t="e">
        <f>IF(VLOOKUP('Reported Performance Table'!D1911,'Master List'!$B$45:$D$143,3,FALSE)="","No",VLOOKUP('Reported Performance Table'!D1911,'Master List'!$B$45:$D$143,3,FALSE))</f>
        <v>#N/A</v>
      </c>
      <c r="J1911" s="169" t="str">
        <f>IF('Reported Performance Table'!D1911="","",
  IF('Reported Performance Table'!E1911="Yes",
   IF('Reported Performance Table'!F1911="Premium","Premium_LUNA_CCT","LUNA_CCT"),
   IF('Reported Performance Table'!B1911="Outdoor Luminaires",
    IF(OR('Reported Performance Table'!D1911="Fuel Pump Canopy Luminaires",'Reported Performance Table'!D1911="Sports Lighting"),
     IF('Reported Performance Table'!F1911="Premium","Premium_Sports_and_Fuel_Pump_CCT", "Sports_and_Fuel_Pump_CCT"),
     IF('Reported Performance Table'!F1911="Premium","Premium_Outdoor_CCT","Outdoor_CCT")),
    IF('Reported Performance Table'!F1911="Premium","Premium_CCT","Reported_CCT"))))</f>
        <v/>
      </c>
      <c r="K1911" t="str">
        <f>IF('Reported Performance Table'!D1911="","",IF(J1911="LUNA_CCT",VLOOKUP('Reported Performance Table'!D1911,'Master List'!$B$45:$E$143,4,FALSE),"Reported_BUG"))</f>
        <v/>
      </c>
      <c r="L1911" t="str">
        <f>IF('Reported Performance Table'!D1911="","",IF(AND('Reported Performance Table'!$E1911="Yes",OR('Reported Performance Table'!$D1911='Master List'!$B$45,'Reported Performance Table'!$D1911='Master List'!$B$46,'Reported Performance Table'!$D1911='Master List'!$B$47,'Reported Performance Table'!$D1911='Master List'!$B$49,'Reported Performance Table'!$D1911='Master List'!$B$51,'Reported Performance Table'!$D1911='Master List'!$B$115,'Reported Performance Table'!$D1911='Master List'!$B$118,'Reported Performance Table'!$D1911='Master List'!$B$142)),"LUNA_Dimming","Dimming_Capability_and_Range"))</f>
        <v/>
      </c>
    </row>
    <row r="1912" spans="1:12" x14ac:dyDescent="0.3">
      <c r="A1912" s="49">
        <v>1919</v>
      </c>
      <c r="B1912" s="50"/>
      <c r="D1912" s="21" t="e">
        <f>VLOOKUP('Reported Performance Table'!C1912,'Master List'!$B$22:$C$41,2,FALSE)</f>
        <v>#N/A</v>
      </c>
      <c r="E1912" t="e">
        <f>VLOOKUP('Reported Performance Table'!D1912,'Master List'!$B$45:$C$143,2,FALSE)</f>
        <v>#N/A</v>
      </c>
      <c r="F1912" t="e">
        <f>VLOOKUP('Reported Performance Table'!C1912,'Master List'!$B$22:$D$42,3,FALSE)</f>
        <v>#N/A</v>
      </c>
      <c r="G1912" s="94" t="e">
        <f>VLOOKUP('Reported Performance Table'!B1912,'Master List'!$B$11:$D$19,3,FALSE)</f>
        <v>#N/A</v>
      </c>
      <c r="H1912" t="e">
        <f t="shared" si="29"/>
        <v>#N/A</v>
      </c>
      <c r="I1912" t="e">
        <f>IF(VLOOKUP('Reported Performance Table'!D1912,'Master List'!$B$45:$D$143,3,FALSE)="","No",VLOOKUP('Reported Performance Table'!D1912,'Master List'!$B$45:$D$143,3,FALSE))</f>
        <v>#N/A</v>
      </c>
      <c r="J1912" s="169" t="str">
        <f>IF('Reported Performance Table'!D1912="","",
  IF('Reported Performance Table'!E1912="Yes",
   IF('Reported Performance Table'!F1912="Premium","Premium_LUNA_CCT","LUNA_CCT"),
   IF('Reported Performance Table'!B1912="Outdoor Luminaires",
    IF(OR('Reported Performance Table'!D1912="Fuel Pump Canopy Luminaires",'Reported Performance Table'!D1912="Sports Lighting"),
     IF('Reported Performance Table'!F1912="Premium","Premium_Sports_and_Fuel_Pump_CCT", "Sports_and_Fuel_Pump_CCT"),
     IF('Reported Performance Table'!F1912="Premium","Premium_Outdoor_CCT","Outdoor_CCT")),
    IF('Reported Performance Table'!F1912="Premium","Premium_CCT","Reported_CCT"))))</f>
        <v/>
      </c>
      <c r="K1912" t="str">
        <f>IF('Reported Performance Table'!D1912="","",IF(J1912="LUNA_CCT",VLOOKUP('Reported Performance Table'!D1912,'Master List'!$B$45:$E$143,4,FALSE),"Reported_BUG"))</f>
        <v/>
      </c>
      <c r="L1912" t="str">
        <f>IF('Reported Performance Table'!D1912="","",IF(AND('Reported Performance Table'!$E1912="Yes",OR('Reported Performance Table'!$D1912='Master List'!$B$45,'Reported Performance Table'!$D1912='Master List'!$B$46,'Reported Performance Table'!$D1912='Master List'!$B$47,'Reported Performance Table'!$D1912='Master List'!$B$49,'Reported Performance Table'!$D1912='Master List'!$B$51,'Reported Performance Table'!$D1912='Master List'!$B$115,'Reported Performance Table'!$D1912='Master List'!$B$118,'Reported Performance Table'!$D1912='Master List'!$B$142)),"LUNA_Dimming","Dimming_Capability_and_Range"))</f>
        <v/>
      </c>
    </row>
    <row r="1913" spans="1:12" x14ac:dyDescent="0.3">
      <c r="A1913" s="49">
        <v>1920</v>
      </c>
      <c r="B1913" s="50"/>
      <c r="D1913" s="21" t="e">
        <f>VLOOKUP('Reported Performance Table'!C1913,'Master List'!$B$22:$C$41,2,FALSE)</f>
        <v>#N/A</v>
      </c>
      <c r="E1913" t="e">
        <f>VLOOKUP('Reported Performance Table'!D1913,'Master List'!$B$45:$C$143,2,FALSE)</f>
        <v>#N/A</v>
      </c>
      <c r="F1913" t="e">
        <f>VLOOKUP('Reported Performance Table'!C1913,'Master List'!$B$22:$D$42,3,FALSE)</f>
        <v>#N/A</v>
      </c>
      <c r="G1913" s="94" t="e">
        <f>VLOOKUP('Reported Performance Table'!B1913,'Master List'!$B$11:$D$19,3,FALSE)</f>
        <v>#N/A</v>
      </c>
      <c r="H1913" t="e">
        <f t="shared" si="29"/>
        <v>#N/A</v>
      </c>
      <c r="I1913" t="e">
        <f>IF(VLOOKUP('Reported Performance Table'!D1913,'Master List'!$B$45:$D$143,3,FALSE)="","No",VLOOKUP('Reported Performance Table'!D1913,'Master List'!$B$45:$D$143,3,FALSE))</f>
        <v>#N/A</v>
      </c>
      <c r="J1913" s="169" t="str">
        <f>IF('Reported Performance Table'!D1913="","",
  IF('Reported Performance Table'!E1913="Yes",
   IF('Reported Performance Table'!F1913="Premium","Premium_LUNA_CCT","LUNA_CCT"),
   IF('Reported Performance Table'!B1913="Outdoor Luminaires",
    IF(OR('Reported Performance Table'!D1913="Fuel Pump Canopy Luminaires",'Reported Performance Table'!D1913="Sports Lighting"),
     IF('Reported Performance Table'!F1913="Premium","Premium_Sports_and_Fuel_Pump_CCT", "Sports_and_Fuel_Pump_CCT"),
     IF('Reported Performance Table'!F1913="Premium","Premium_Outdoor_CCT","Outdoor_CCT")),
    IF('Reported Performance Table'!F1913="Premium","Premium_CCT","Reported_CCT"))))</f>
        <v/>
      </c>
      <c r="K1913" t="str">
        <f>IF('Reported Performance Table'!D1913="","",IF(J1913="LUNA_CCT",VLOOKUP('Reported Performance Table'!D1913,'Master List'!$B$45:$E$143,4,FALSE),"Reported_BUG"))</f>
        <v/>
      </c>
      <c r="L1913" t="str">
        <f>IF('Reported Performance Table'!D1913="","",IF(AND('Reported Performance Table'!$E1913="Yes",OR('Reported Performance Table'!$D1913='Master List'!$B$45,'Reported Performance Table'!$D1913='Master List'!$B$46,'Reported Performance Table'!$D1913='Master List'!$B$47,'Reported Performance Table'!$D1913='Master List'!$B$49,'Reported Performance Table'!$D1913='Master List'!$B$51,'Reported Performance Table'!$D1913='Master List'!$B$115,'Reported Performance Table'!$D1913='Master List'!$B$118,'Reported Performance Table'!$D1913='Master List'!$B$142)),"LUNA_Dimming","Dimming_Capability_and_Range"))</f>
        <v/>
      </c>
    </row>
    <row r="1914" spans="1:12" x14ac:dyDescent="0.3">
      <c r="A1914" s="49">
        <v>1921</v>
      </c>
      <c r="B1914" s="50"/>
      <c r="D1914" s="21" t="e">
        <f>VLOOKUP('Reported Performance Table'!C1914,'Master List'!$B$22:$C$41,2,FALSE)</f>
        <v>#N/A</v>
      </c>
      <c r="E1914" t="e">
        <f>VLOOKUP('Reported Performance Table'!D1914,'Master List'!$B$45:$C$143,2,FALSE)</f>
        <v>#N/A</v>
      </c>
      <c r="F1914" t="e">
        <f>VLOOKUP('Reported Performance Table'!C1914,'Master List'!$B$22:$D$42,3,FALSE)</f>
        <v>#N/A</v>
      </c>
      <c r="G1914" s="94" t="e">
        <f>VLOOKUP('Reported Performance Table'!B1914,'Master List'!$B$11:$D$19,3,FALSE)</f>
        <v>#N/A</v>
      </c>
      <c r="H1914" t="e">
        <f t="shared" si="29"/>
        <v>#N/A</v>
      </c>
      <c r="I1914" t="e">
        <f>IF(VLOOKUP('Reported Performance Table'!D1914,'Master List'!$B$45:$D$143,3,FALSE)="","No",VLOOKUP('Reported Performance Table'!D1914,'Master List'!$B$45:$D$143,3,FALSE))</f>
        <v>#N/A</v>
      </c>
      <c r="J1914" s="169" t="str">
        <f>IF('Reported Performance Table'!D1914="","",
  IF('Reported Performance Table'!E1914="Yes",
   IF('Reported Performance Table'!F1914="Premium","Premium_LUNA_CCT","LUNA_CCT"),
   IF('Reported Performance Table'!B1914="Outdoor Luminaires",
    IF(OR('Reported Performance Table'!D1914="Fuel Pump Canopy Luminaires",'Reported Performance Table'!D1914="Sports Lighting"),
     IF('Reported Performance Table'!F1914="Premium","Premium_Sports_and_Fuel_Pump_CCT", "Sports_and_Fuel_Pump_CCT"),
     IF('Reported Performance Table'!F1914="Premium","Premium_Outdoor_CCT","Outdoor_CCT")),
    IF('Reported Performance Table'!F1914="Premium","Premium_CCT","Reported_CCT"))))</f>
        <v/>
      </c>
      <c r="K1914" t="str">
        <f>IF('Reported Performance Table'!D1914="","",IF(J1914="LUNA_CCT",VLOOKUP('Reported Performance Table'!D1914,'Master List'!$B$45:$E$143,4,FALSE),"Reported_BUG"))</f>
        <v/>
      </c>
      <c r="L1914" t="str">
        <f>IF('Reported Performance Table'!D1914="","",IF(AND('Reported Performance Table'!$E1914="Yes",OR('Reported Performance Table'!$D1914='Master List'!$B$45,'Reported Performance Table'!$D1914='Master List'!$B$46,'Reported Performance Table'!$D1914='Master List'!$B$47,'Reported Performance Table'!$D1914='Master List'!$B$49,'Reported Performance Table'!$D1914='Master List'!$B$51,'Reported Performance Table'!$D1914='Master List'!$B$115,'Reported Performance Table'!$D1914='Master List'!$B$118,'Reported Performance Table'!$D1914='Master List'!$B$142)),"LUNA_Dimming","Dimming_Capability_and_Range"))</f>
        <v/>
      </c>
    </row>
    <row r="1915" spans="1:12" x14ac:dyDescent="0.3">
      <c r="A1915" s="49">
        <v>1922</v>
      </c>
      <c r="B1915" s="50"/>
      <c r="D1915" s="21" t="e">
        <f>VLOOKUP('Reported Performance Table'!C1915,'Master List'!$B$22:$C$41,2,FALSE)</f>
        <v>#N/A</v>
      </c>
      <c r="E1915" t="e">
        <f>VLOOKUP('Reported Performance Table'!D1915,'Master List'!$B$45:$C$143,2,FALSE)</f>
        <v>#N/A</v>
      </c>
      <c r="F1915" t="e">
        <f>VLOOKUP('Reported Performance Table'!C1915,'Master List'!$B$22:$D$42,3,FALSE)</f>
        <v>#N/A</v>
      </c>
      <c r="G1915" s="94" t="e">
        <f>VLOOKUP('Reported Performance Table'!B1915,'Master List'!$B$11:$D$19,3,FALSE)</f>
        <v>#N/A</v>
      </c>
      <c r="H1915" t="e">
        <f t="shared" si="29"/>
        <v>#N/A</v>
      </c>
      <c r="I1915" t="e">
        <f>IF(VLOOKUP('Reported Performance Table'!D1915,'Master List'!$B$45:$D$143,3,FALSE)="","No",VLOOKUP('Reported Performance Table'!D1915,'Master List'!$B$45:$D$143,3,FALSE))</f>
        <v>#N/A</v>
      </c>
      <c r="J1915" s="169" t="str">
        <f>IF('Reported Performance Table'!D1915="","",
  IF('Reported Performance Table'!E1915="Yes",
   IF('Reported Performance Table'!F1915="Premium","Premium_LUNA_CCT","LUNA_CCT"),
   IF('Reported Performance Table'!B1915="Outdoor Luminaires",
    IF(OR('Reported Performance Table'!D1915="Fuel Pump Canopy Luminaires",'Reported Performance Table'!D1915="Sports Lighting"),
     IF('Reported Performance Table'!F1915="Premium","Premium_Sports_and_Fuel_Pump_CCT", "Sports_and_Fuel_Pump_CCT"),
     IF('Reported Performance Table'!F1915="Premium","Premium_Outdoor_CCT","Outdoor_CCT")),
    IF('Reported Performance Table'!F1915="Premium","Premium_CCT","Reported_CCT"))))</f>
        <v/>
      </c>
      <c r="K1915" t="str">
        <f>IF('Reported Performance Table'!D1915="","",IF(J1915="LUNA_CCT",VLOOKUP('Reported Performance Table'!D1915,'Master List'!$B$45:$E$143,4,FALSE),"Reported_BUG"))</f>
        <v/>
      </c>
      <c r="L1915" t="str">
        <f>IF('Reported Performance Table'!D1915="","",IF(AND('Reported Performance Table'!$E1915="Yes",OR('Reported Performance Table'!$D1915='Master List'!$B$45,'Reported Performance Table'!$D1915='Master List'!$B$46,'Reported Performance Table'!$D1915='Master List'!$B$47,'Reported Performance Table'!$D1915='Master List'!$B$49,'Reported Performance Table'!$D1915='Master List'!$B$51,'Reported Performance Table'!$D1915='Master List'!$B$115,'Reported Performance Table'!$D1915='Master List'!$B$118,'Reported Performance Table'!$D1915='Master List'!$B$142)),"LUNA_Dimming","Dimming_Capability_and_Range"))</f>
        <v/>
      </c>
    </row>
    <row r="1916" spans="1:12" x14ac:dyDescent="0.3">
      <c r="A1916" s="49">
        <v>1923</v>
      </c>
      <c r="B1916" s="50"/>
      <c r="D1916" s="21" t="e">
        <f>VLOOKUP('Reported Performance Table'!C1916,'Master List'!$B$22:$C$41,2,FALSE)</f>
        <v>#N/A</v>
      </c>
      <c r="E1916" t="e">
        <f>VLOOKUP('Reported Performance Table'!D1916,'Master List'!$B$45:$C$143,2,FALSE)</f>
        <v>#N/A</v>
      </c>
      <c r="F1916" t="e">
        <f>VLOOKUP('Reported Performance Table'!C1916,'Master List'!$B$22:$D$42,3,FALSE)</f>
        <v>#N/A</v>
      </c>
      <c r="G1916" s="94" t="e">
        <f>VLOOKUP('Reported Performance Table'!B1916,'Master List'!$B$11:$D$19,3,FALSE)</f>
        <v>#N/A</v>
      </c>
      <c r="H1916" t="e">
        <f t="shared" si="29"/>
        <v>#N/A</v>
      </c>
      <c r="I1916" t="e">
        <f>IF(VLOOKUP('Reported Performance Table'!D1916,'Master List'!$B$45:$D$143,3,FALSE)="","No",VLOOKUP('Reported Performance Table'!D1916,'Master List'!$B$45:$D$143,3,FALSE))</f>
        <v>#N/A</v>
      </c>
      <c r="J1916" s="169" t="str">
        <f>IF('Reported Performance Table'!D1916="","",
  IF('Reported Performance Table'!E1916="Yes",
   IF('Reported Performance Table'!F1916="Premium","Premium_LUNA_CCT","LUNA_CCT"),
   IF('Reported Performance Table'!B1916="Outdoor Luminaires",
    IF(OR('Reported Performance Table'!D1916="Fuel Pump Canopy Luminaires",'Reported Performance Table'!D1916="Sports Lighting"),
     IF('Reported Performance Table'!F1916="Premium","Premium_Sports_and_Fuel_Pump_CCT", "Sports_and_Fuel_Pump_CCT"),
     IF('Reported Performance Table'!F1916="Premium","Premium_Outdoor_CCT","Outdoor_CCT")),
    IF('Reported Performance Table'!F1916="Premium","Premium_CCT","Reported_CCT"))))</f>
        <v/>
      </c>
      <c r="K1916" t="str">
        <f>IF('Reported Performance Table'!D1916="","",IF(J1916="LUNA_CCT",VLOOKUP('Reported Performance Table'!D1916,'Master List'!$B$45:$E$143,4,FALSE),"Reported_BUG"))</f>
        <v/>
      </c>
      <c r="L1916" t="str">
        <f>IF('Reported Performance Table'!D1916="","",IF(AND('Reported Performance Table'!$E1916="Yes",OR('Reported Performance Table'!$D1916='Master List'!$B$45,'Reported Performance Table'!$D1916='Master List'!$B$46,'Reported Performance Table'!$D1916='Master List'!$B$47,'Reported Performance Table'!$D1916='Master List'!$B$49,'Reported Performance Table'!$D1916='Master List'!$B$51,'Reported Performance Table'!$D1916='Master List'!$B$115,'Reported Performance Table'!$D1916='Master List'!$B$118,'Reported Performance Table'!$D1916='Master List'!$B$142)),"LUNA_Dimming","Dimming_Capability_and_Range"))</f>
        <v/>
      </c>
    </row>
    <row r="1917" spans="1:12" x14ac:dyDescent="0.3">
      <c r="A1917" s="49">
        <v>1924</v>
      </c>
      <c r="B1917" s="50"/>
      <c r="D1917" s="21" t="e">
        <f>VLOOKUP('Reported Performance Table'!C1917,'Master List'!$B$22:$C$41,2,FALSE)</f>
        <v>#N/A</v>
      </c>
      <c r="E1917" t="e">
        <f>VLOOKUP('Reported Performance Table'!D1917,'Master List'!$B$45:$C$143,2,FALSE)</f>
        <v>#N/A</v>
      </c>
      <c r="F1917" t="e">
        <f>VLOOKUP('Reported Performance Table'!C1917,'Master List'!$B$22:$D$42,3,FALSE)</f>
        <v>#N/A</v>
      </c>
      <c r="G1917" s="94" t="e">
        <f>VLOOKUP('Reported Performance Table'!B1917,'Master List'!$B$11:$D$19,3,FALSE)</f>
        <v>#N/A</v>
      </c>
      <c r="H1917" t="e">
        <f t="shared" si="29"/>
        <v>#N/A</v>
      </c>
      <c r="I1917" t="e">
        <f>IF(VLOOKUP('Reported Performance Table'!D1917,'Master List'!$B$45:$D$143,3,FALSE)="","No",VLOOKUP('Reported Performance Table'!D1917,'Master List'!$B$45:$D$143,3,FALSE))</f>
        <v>#N/A</v>
      </c>
      <c r="J1917" s="169" t="str">
        <f>IF('Reported Performance Table'!D1917="","",
  IF('Reported Performance Table'!E1917="Yes",
   IF('Reported Performance Table'!F1917="Premium","Premium_LUNA_CCT","LUNA_CCT"),
   IF('Reported Performance Table'!B1917="Outdoor Luminaires",
    IF(OR('Reported Performance Table'!D1917="Fuel Pump Canopy Luminaires",'Reported Performance Table'!D1917="Sports Lighting"),
     IF('Reported Performance Table'!F1917="Premium","Premium_Sports_and_Fuel_Pump_CCT", "Sports_and_Fuel_Pump_CCT"),
     IF('Reported Performance Table'!F1917="Premium","Premium_Outdoor_CCT","Outdoor_CCT")),
    IF('Reported Performance Table'!F1917="Premium","Premium_CCT","Reported_CCT"))))</f>
        <v/>
      </c>
      <c r="K1917" t="str">
        <f>IF('Reported Performance Table'!D1917="","",IF(J1917="LUNA_CCT",VLOOKUP('Reported Performance Table'!D1917,'Master List'!$B$45:$E$143,4,FALSE),"Reported_BUG"))</f>
        <v/>
      </c>
      <c r="L1917" t="str">
        <f>IF('Reported Performance Table'!D1917="","",IF(AND('Reported Performance Table'!$E1917="Yes",OR('Reported Performance Table'!$D1917='Master List'!$B$45,'Reported Performance Table'!$D1917='Master List'!$B$46,'Reported Performance Table'!$D1917='Master List'!$B$47,'Reported Performance Table'!$D1917='Master List'!$B$49,'Reported Performance Table'!$D1917='Master List'!$B$51,'Reported Performance Table'!$D1917='Master List'!$B$115,'Reported Performance Table'!$D1917='Master List'!$B$118,'Reported Performance Table'!$D1917='Master List'!$B$142)),"LUNA_Dimming","Dimming_Capability_and_Range"))</f>
        <v/>
      </c>
    </row>
    <row r="1918" spans="1:12" x14ac:dyDescent="0.3">
      <c r="A1918" s="49">
        <v>1925</v>
      </c>
      <c r="B1918" s="50"/>
      <c r="D1918" s="21" t="e">
        <f>VLOOKUP('Reported Performance Table'!C1918,'Master List'!$B$22:$C$41,2,FALSE)</f>
        <v>#N/A</v>
      </c>
      <c r="E1918" t="e">
        <f>VLOOKUP('Reported Performance Table'!D1918,'Master List'!$B$45:$C$143,2,FALSE)</f>
        <v>#N/A</v>
      </c>
      <c r="F1918" t="e">
        <f>VLOOKUP('Reported Performance Table'!C1918,'Master List'!$B$22:$D$42,3,FALSE)</f>
        <v>#N/A</v>
      </c>
      <c r="G1918" s="94" t="e">
        <f>VLOOKUP('Reported Performance Table'!B1918,'Master List'!$B$11:$D$19,3,FALSE)</f>
        <v>#N/A</v>
      </c>
      <c r="H1918" t="e">
        <f t="shared" si="29"/>
        <v>#N/A</v>
      </c>
      <c r="I1918" t="e">
        <f>IF(VLOOKUP('Reported Performance Table'!D1918,'Master List'!$B$45:$D$143,3,FALSE)="","No",VLOOKUP('Reported Performance Table'!D1918,'Master List'!$B$45:$D$143,3,FALSE))</f>
        <v>#N/A</v>
      </c>
      <c r="J1918" s="169" t="str">
        <f>IF('Reported Performance Table'!D1918="","",
  IF('Reported Performance Table'!E1918="Yes",
   IF('Reported Performance Table'!F1918="Premium","Premium_LUNA_CCT","LUNA_CCT"),
   IF('Reported Performance Table'!B1918="Outdoor Luminaires",
    IF(OR('Reported Performance Table'!D1918="Fuel Pump Canopy Luminaires",'Reported Performance Table'!D1918="Sports Lighting"),
     IF('Reported Performance Table'!F1918="Premium","Premium_Sports_and_Fuel_Pump_CCT", "Sports_and_Fuel_Pump_CCT"),
     IF('Reported Performance Table'!F1918="Premium","Premium_Outdoor_CCT","Outdoor_CCT")),
    IF('Reported Performance Table'!F1918="Premium","Premium_CCT","Reported_CCT"))))</f>
        <v/>
      </c>
      <c r="K1918" t="str">
        <f>IF('Reported Performance Table'!D1918="","",IF(J1918="LUNA_CCT",VLOOKUP('Reported Performance Table'!D1918,'Master List'!$B$45:$E$143,4,FALSE),"Reported_BUG"))</f>
        <v/>
      </c>
      <c r="L1918" t="str">
        <f>IF('Reported Performance Table'!D1918="","",IF(AND('Reported Performance Table'!$E1918="Yes",OR('Reported Performance Table'!$D1918='Master List'!$B$45,'Reported Performance Table'!$D1918='Master List'!$B$46,'Reported Performance Table'!$D1918='Master List'!$B$47,'Reported Performance Table'!$D1918='Master List'!$B$49,'Reported Performance Table'!$D1918='Master List'!$B$51,'Reported Performance Table'!$D1918='Master List'!$B$115,'Reported Performance Table'!$D1918='Master List'!$B$118,'Reported Performance Table'!$D1918='Master List'!$B$142)),"LUNA_Dimming","Dimming_Capability_and_Range"))</f>
        <v/>
      </c>
    </row>
    <row r="1919" spans="1:12" x14ac:dyDescent="0.3">
      <c r="A1919" s="49">
        <v>1926</v>
      </c>
      <c r="B1919" s="50"/>
      <c r="D1919" s="21" t="e">
        <f>VLOOKUP('Reported Performance Table'!C1919,'Master List'!$B$22:$C$41,2,FALSE)</f>
        <v>#N/A</v>
      </c>
      <c r="E1919" t="e">
        <f>VLOOKUP('Reported Performance Table'!D1919,'Master List'!$B$45:$C$143,2,FALSE)</f>
        <v>#N/A</v>
      </c>
      <c r="F1919" t="e">
        <f>VLOOKUP('Reported Performance Table'!C1919,'Master List'!$B$22:$D$42,3,FALSE)</f>
        <v>#N/A</v>
      </c>
      <c r="G1919" s="94" t="e">
        <f>VLOOKUP('Reported Performance Table'!B1919,'Master List'!$B$11:$D$19,3,FALSE)</f>
        <v>#N/A</v>
      </c>
      <c r="H1919" t="e">
        <f t="shared" si="29"/>
        <v>#N/A</v>
      </c>
      <c r="I1919" t="e">
        <f>IF(VLOOKUP('Reported Performance Table'!D1919,'Master List'!$B$45:$D$143,3,FALSE)="","No",VLOOKUP('Reported Performance Table'!D1919,'Master List'!$B$45:$D$143,3,FALSE))</f>
        <v>#N/A</v>
      </c>
      <c r="J1919" s="169" t="str">
        <f>IF('Reported Performance Table'!D1919="","",
  IF('Reported Performance Table'!E1919="Yes",
   IF('Reported Performance Table'!F1919="Premium","Premium_LUNA_CCT","LUNA_CCT"),
   IF('Reported Performance Table'!B1919="Outdoor Luminaires",
    IF(OR('Reported Performance Table'!D1919="Fuel Pump Canopy Luminaires",'Reported Performance Table'!D1919="Sports Lighting"),
     IF('Reported Performance Table'!F1919="Premium","Premium_Sports_and_Fuel_Pump_CCT", "Sports_and_Fuel_Pump_CCT"),
     IF('Reported Performance Table'!F1919="Premium","Premium_Outdoor_CCT","Outdoor_CCT")),
    IF('Reported Performance Table'!F1919="Premium","Premium_CCT","Reported_CCT"))))</f>
        <v/>
      </c>
      <c r="K1919" t="str">
        <f>IF('Reported Performance Table'!D1919="","",IF(J1919="LUNA_CCT",VLOOKUP('Reported Performance Table'!D1919,'Master List'!$B$45:$E$143,4,FALSE),"Reported_BUG"))</f>
        <v/>
      </c>
      <c r="L1919" t="str">
        <f>IF('Reported Performance Table'!D1919="","",IF(AND('Reported Performance Table'!$E1919="Yes",OR('Reported Performance Table'!$D1919='Master List'!$B$45,'Reported Performance Table'!$D1919='Master List'!$B$46,'Reported Performance Table'!$D1919='Master List'!$B$47,'Reported Performance Table'!$D1919='Master List'!$B$49,'Reported Performance Table'!$D1919='Master List'!$B$51,'Reported Performance Table'!$D1919='Master List'!$B$115,'Reported Performance Table'!$D1919='Master List'!$B$118,'Reported Performance Table'!$D1919='Master List'!$B$142)),"LUNA_Dimming","Dimming_Capability_and_Range"))</f>
        <v/>
      </c>
    </row>
    <row r="1920" spans="1:12" x14ac:dyDescent="0.3">
      <c r="A1920" s="49">
        <v>1927</v>
      </c>
      <c r="B1920" s="50"/>
      <c r="D1920" s="21" t="e">
        <f>VLOOKUP('Reported Performance Table'!C1920,'Master List'!$B$22:$C$41,2,FALSE)</f>
        <v>#N/A</v>
      </c>
      <c r="E1920" t="e">
        <f>VLOOKUP('Reported Performance Table'!D1920,'Master List'!$B$45:$C$143,2,FALSE)</f>
        <v>#N/A</v>
      </c>
      <c r="F1920" t="e">
        <f>VLOOKUP('Reported Performance Table'!C1920,'Master List'!$B$22:$D$42,3,FALSE)</f>
        <v>#N/A</v>
      </c>
      <c r="G1920" s="94" t="e">
        <f>VLOOKUP('Reported Performance Table'!B1920,'Master List'!$B$11:$D$19,3,FALSE)</f>
        <v>#N/A</v>
      </c>
      <c r="H1920" t="e">
        <f t="shared" si="29"/>
        <v>#N/A</v>
      </c>
      <c r="I1920" t="e">
        <f>IF(VLOOKUP('Reported Performance Table'!D1920,'Master List'!$B$45:$D$143,3,FALSE)="","No",VLOOKUP('Reported Performance Table'!D1920,'Master List'!$B$45:$D$143,3,FALSE))</f>
        <v>#N/A</v>
      </c>
      <c r="J1920" s="169" t="str">
        <f>IF('Reported Performance Table'!D1920="","",
  IF('Reported Performance Table'!E1920="Yes",
   IF('Reported Performance Table'!F1920="Premium","Premium_LUNA_CCT","LUNA_CCT"),
   IF('Reported Performance Table'!B1920="Outdoor Luminaires",
    IF(OR('Reported Performance Table'!D1920="Fuel Pump Canopy Luminaires",'Reported Performance Table'!D1920="Sports Lighting"),
     IF('Reported Performance Table'!F1920="Premium","Premium_Sports_and_Fuel_Pump_CCT", "Sports_and_Fuel_Pump_CCT"),
     IF('Reported Performance Table'!F1920="Premium","Premium_Outdoor_CCT","Outdoor_CCT")),
    IF('Reported Performance Table'!F1920="Premium","Premium_CCT","Reported_CCT"))))</f>
        <v/>
      </c>
      <c r="K1920" t="str">
        <f>IF('Reported Performance Table'!D1920="","",IF(J1920="LUNA_CCT",VLOOKUP('Reported Performance Table'!D1920,'Master List'!$B$45:$E$143,4,FALSE),"Reported_BUG"))</f>
        <v/>
      </c>
      <c r="L1920" t="str">
        <f>IF('Reported Performance Table'!D1920="","",IF(AND('Reported Performance Table'!$E1920="Yes",OR('Reported Performance Table'!$D1920='Master List'!$B$45,'Reported Performance Table'!$D1920='Master List'!$B$46,'Reported Performance Table'!$D1920='Master List'!$B$47,'Reported Performance Table'!$D1920='Master List'!$B$49,'Reported Performance Table'!$D1920='Master List'!$B$51,'Reported Performance Table'!$D1920='Master List'!$B$115,'Reported Performance Table'!$D1920='Master List'!$B$118,'Reported Performance Table'!$D1920='Master List'!$B$142)),"LUNA_Dimming","Dimming_Capability_and_Range"))</f>
        <v/>
      </c>
    </row>
    <row r="1921" spans="1:12" x14ac:dyDescent="0.3">
      <c r="A1921" s="49">
        <v>1928</v>
      </c>
      <c r="B1921" s="50"/>
      <c r="D1921" s="21" t="e">
        <f>VLOOKUP('Reported Performance Table'!C1921,'Master List'!$B$22:$C$41,2,FALSE)</f>
        <v>#N/A</v>
      </c>
      <c r="E1921" t="e">
        <f>VLOOKUP('Reported Performance Table'!D1921,'Master List'!$B$45:$C$143,2,FALSE)</f>
        <v>#N/A</v>
      </c>
      <c r="F1921" t="e">
        <f>VLOOKUP('Reported Performance Table'!C1921,'Master List'!$B$22:$D$42,3,FALSE)</f>
        <v>#N/A</v>
      </c>
      <c r="G1921" s="94" t="e">
        <f>VLOOKUP('Reported Performance Table'!B1921,'Master List'!$B$11:$D$19,3,FALSE)</f>
        <v>#N/A</v>
      </c>
      <c r="H1921" t="e">
        <f t="shared" si="29"/>
        <v>#N/A</v>
      </c>
      <c r="I1921" t="e">
        <f>IF(VLOOKUP('Reported Performance Table'!D1921,'Master List'!$B$45:$D$143,3,FALSE)="","No",VLOOKUP('Reported Performance Table'!D1921,'Master List'!$B$45:$D$143,3,FALSE))</f>
        <v>#N/A</v>
      </c>
      <c r="J1921" s="169" t="str">
        <f>IF('Reported Performance Table'!D1921="","",
  IF('Reported Performance Table'!E1921="Yes",
   IF('Reported Performance Table'!F1921="Premium","Premium_LUNA_CCT","LUNA_CCT"),
   IF('Reported Performance Table'!B1921="Outdoor Luminaires",
    IF(OR('Reported Performance Table'!D1921="Fuel Pump Canopy Luminaires",'Reported Performance Table'!D1921="Sports Lighting"),
     IF('Reported Performance Table'!F1921="Premium","Premium_Sports_and_Fuel_Pump_CCT", "Sports_and_Fuel_Pump_CCT"),
     IF('Reported Performance Table'!F1921="Premium","Premium_Outdoor_CCT","Outdoor_CCT")),
    IF('Reported Performance Table'!F1921="Premium","Premium_CCT","Reported_CCT"))))</f>
        <v/>
      </c>
      <c r="K1921" t="str">
        <f>IF('Reported Performance Table'!D1921="","",IF(J1921="LUNA_CCT",VLOOKUP('Reported Performance Table'!D1921,'Master List'!$B$45:$E$143,4,FALSE),"Reported_BUG"))</f>
        <v/>
      </c>
      <c r="L1921" t="str">
        <f>IF('Reported Performance Table'!D1921="","",IF(AND('Reported Performance Table'!$E1921="Yes",OR('Reported Performance Table'!$D1921='Master List'!$B$45,'Reported Performance Table'!$D1921='Master List'!$B$46,'Reported Performance Table'!$D1921='Master List'!$B$47,'Reported Performance Table'!$D1921='Master List'!$B$49,'Reported Performance Table'!$D1921='Master List'!$B$51,'Reported Performance Table'!$D1921='Master List'!$B$115,'Reported Performance Table'!$D1921='Master List'!$B$118,'Reported Performance Table'!$D1921='Master List'!$B$142)),"LUNA_Dimming","Dimming_Capability_and_Range"))</f>
        <v/>
      </c>
    </row>
    <row r="1922" spans="1:12" x14ac:dyDescent="0.3">
      <c r="A1922" s="49">
        <v>1929</v>
      </c>
      <c r="B1922" s="50"/>
      <c r="D1922" s="21" t="e">
        <f>VLOOKUP('Reported Performance Table'!C1922,'Master List'!$B$22:$C$41,2,FALSE)</f>
        <v>#N/A</v>
      </c>
      <c r="E1922" t="e">
        <f>VLOOKUP('Reported Performance Table'!D1922,'Master List'!$B$45:$C$143,2,FALSE)</f>
        <v>#N/A</v>
      </c>
      <c r="F1922" t="e">
        <f>VLOOKUP('Reported Performance Table'!C1922,'Master List'!$B$22:$D$42,3,FALSE)</f>
        <v>#N/A</v>
      </c>
      <c r="G1922" s="94" t="e">
        <f>VLOOKUP('Reported Performance Table'!B1922,'Master List'!$B$11:$D$19,3,FALSE)</f>
        <v>#N/A</v>
      </c>
      <c r="H1922" t="e">
        <f t="shared" si="29"/>
        <v>#N/A</v>
      </c>
      <c r="I1922" t="e">
        <f>IF(VLOOKUP('Reported Performance Table'!D1922,'Master List'!$B$45:$D$143,3,FALSE)="","No",VLOOKUP('Reported Performance Table'!D1922,'Master List'!$B$45:$D$143,3,FALSE))</f>
        <v>#N/A</v>
      </c>
      <c r="J1922" s="169" t="str">
        <f>IF('Reported Performance Table'!D1922="","",
  IF('Reported Performance Table'!E1922="Yes",
   IF('Reported Performance Table'!F1922="Premium","Premium_LUNA_CCT","LUNA_CCT"),
   IF('Reported Performance Table'!B1922="Outdoor Luminaires",
    IF(OR('Reported Performance Table'!D1922="Fuel Pump Canopy Luminaires",'Reported Performance Table'!D1922="Sports Lighting"),
     IF('Reported Performance Table'!F1922="Premium","Premium_Sports_and_Fuel_Pump_CCT", "Sports_and_Fuel_Pump_CCT"),
     IF('Reported Performance Table'!F1922="Premium","Premium_Outdoor_CCT","Outdoor_CCT")),
    IF('Reported Performance Table'!F1922="Premium","Premium_CCT","Reported_CCT"))))</f>
        <v/>
      </c>
      <c r="K1922" t="str">
        <f>IF('Reported Performance Table'!D1922="","",IF(J1922="LUNA_CCT",VLOOKUP('Reported Performance Table'!D1922,'Master List'!$B$45:$E$143,4,FALSE),"Reported_BUG"))</f>
        <v/>
      </c>
      <c r="L1922" t="str">
        <f>IF('Reported Performance Table'!D1922="","",IF(AND('Reported Performance Table'!$E1922="Yes",OR('Reported Performance Table'!$D1922='Master List'!$B$45,'Reported Performance Table'!$D1922='Master List'!$B$46,'Reported Performance Table'!$D1922='Master List'!$B$47,'Reported Performance Table'!$D1922='Master List'!$B$49,'Reported Performance Table'!$D1922='Master List'!$B$51,'Reported Performance Table'!$D1922='Master List'!$B$115,'Reported Performance Table'!$D1922='Master List'!$B$118,'Reported Performance Table'!$D1922='Master List'!$B$142)),"LUNA_Dimming","Dimming_Capability_and_Range"))</f>
        <v/>
      </c>
    </row>
    <row r="1923" spans="1:12" x14ac:dyDescent="0.3">
      <c r="A1923" s="49">
        <v>1930</v>
      </c>
      <c r="B1923" s="50"/>
      <c r="D1923" s="21" t="e">
        <f>VLOOKUP('Reported Performance Table'!C1923,'Master List'!$B$22:$C$41,2,FALSE)</f>
        <v>#N/A</v>
      </c>
      <c r="E1923" t="e">
        <f>VLOOKUP('Reported Performance Table'!D1923,'Master List'!$B$45:$C$143,2,FALSE)</f>
        <v>#N/A</v>
      </c>
      <c r="F1923" t="e">
        <f>VLOOKUP('Reported Performance Table'!C1923,'Master List'!$B$22:$D$42,3,FALSE)</f>
        <v>#N/A</v>
      </c>
      <c r="G1923" s="94" t="e">
        <f>VLOOKUP('Reported Performance Table'!B1923,'Master List'!$B$11:$D$19,3,FALSE)</f>
        <v>#N/A</v>
      </c>
      <c r="H1923" t="e">
        <f t="shared" si="29"/>
        <v>#N/A</v>
      </c>
      <c r="I1923" t="e">
        <f>IF(VLOOKUP('Reported Performance Table'!D1923,'Master List'!$B$45:$D$143,3,FALSE)="","No",VLOOKUP('Reported Performance Table'!D1923,'Master List'!$B$45:$D$143,3,FALSE))</f>
        <v>#N/A</v>
      </c>
      <c r="J1923" s="169" t="str">
        <f>IF('Reported Performance Table'!D1923="","",
  IF('Reported Performance Table'!E1923="Yes",
   IF('Reported Performance Table'!F1923="Premium","Premium_LUNA_CCT","LUNA_CCT"),
   IF('Reported Performance Table'!B1923="Outdoor Luminaires",
    IF(OR('Reported Performance Table'!D1923="Fuel Pump Canopy Luminaires",'Reported Performance Table'!D1923="Sports Lighting"),
     IF('Reported Performance Table'!F1923="Premium","Premium_Sports_and_Fuel_Pump_CCT", "Sports_and_Fuel_Pump_CCT"),
     IF('Reported Performance Table'!F1923="Premium","Premium_Outdoor_CCT","Outdoor_CCT")),
    IF('Reported Performance Table'!F1923="Premium","Premium_CCT","Reported_CCT"))))</f>
        <v/>
      </c>
      <c r="K1923" t="str">
        <f>IF('Reported Performance Table'!D1923="","",IF(J1923="LUNA_CCT",VLOOKUP('Reported Performance Table'!D1923,'Master List'!$B$45:$E$143,4,FALSE),"Reported_BUG"))</f>
        <v/>
      </c>
      <c r="L1923" t="str">
        <f>IF('Reported Performance Table'!D1923="","",IF(AND('Reported Performance Table'!$E1923="Yes",OR('Reported Performance Table'!$D1923='Master List'!$B$45,'Reported Performance Table'!$D1923='Master List'!$B$46,'Reported Performance Table'!$D1923='Master List'!$B$47,'Reported Performance Table'!$D1923='Master List'!$B$49,'Reported Performance Table'!$D1923='Master List'!$B$51,'Reported Performance Table'!$D1923='Master List'!$B$115,'Reported Performance Table'!$D1923='Master List'!$B$118,'Reported Performance Table'!$D1923='Master List'!$B$142)),"LUNA_Dimming","Dimming_Capability_and_Range"))</f>
        <v/>
      </c>
    </row>
    <row r="1924" spans="1:12" x14ac:dyDescent="0.3">
      <c r="A1924" s="49">
        <v>1931</v>
      </c>
      <c r="B1924" s="50"/>
      <c r="D1924" s="21" t="e">
        <f>VLOOKUP('Reported Performance Table'!C1924,'Master List'!$B$22:$C$41,2,FALSE)</f>
        <v>#N/A</v>
      </c>
      <c r="E1924" t="e">
        <f>VLOOKUP('Reported Performance Table'!D1924,'Master List'!$B$45:$C$143,2,FALSE)</f>
        <v>#N/A</v>
      </c>
      <c r="F1924" t="e">
        <f>VLOOKUP('Reported Performance Table'!C1924,'Master List'!$B$22:$D$42,3,FALSE)</f>
        <v>#N/A</v>
      </c>
      <c r="G1924" s="94" t="e">
        <f>VLOOKUP('Reported Performance Table'!B1924,'Master List'!$B$11:$D$19,3,FALSE)</f>
        <v>#N/A</v>
      </c>
      <c r="H1924" t="e">
        <f t="shared" si="29"/>
        <v>#N/A</v>
      </c>
      <c r="I1924" t="e">
        <f>IF(VLOOKUP('Reported Performance Table'!D1924,'Master List'!$B$45:$D$143,3,FALSE)="","No",VLOOKUP('Reported Performance Table'!D1924,'Master List'!$B$45:$D$143,3,FALSE))</f>
        <v>#N/A</v>
      </c>
      <c r="J1924" s="169" t="str">
        <f>IF('Reported Performance Table'!D1924="","",
  IF('Reported Performance Table'!E1924="Yes",
   IF('Reported Performance Table'!F1924="Premium","Premium_LUNA_CCT","LUNA_CCT"),
   IF('Reported Performance Table'!B1924="Outdoor Luminaires",
    IF(OR('Reported Performance Table'!D1924="Fuel Pump Canopy Luminaires",'Reported Performance Table'!D1924="Sports Lighting"),
     IF('Reported Performance Table'!F1924="Premium","Premium_Sports_and_Fuel_Pump_CCT", "Sports_and_Fuel_Pump_CCT"),
     IF('Reported Performance Table'!F1924="Premium","Premium_Outdoor_CCT","Outdoor_CCT")),
    IF('Reported Performance Table'!F1924="Premium","Premium_CCT","Reported_CCT"))))</f>
        <v/>
      </c>
      <c r="K1924" t="str">
        <f>IF('Reported Performance Table'!D1924="","",IF(J1924="LUNA_CCT",VLOOKUP('Reported Performance Table'!D1924,'Master List'!$B$45:$E$143,4,FALSE),"Reported_BUG"))</f>
        <v/>
      </c>
      <c r="L1924" t="str">
        <f>IF('Reported Performance Table'!D1924="","",IF(AND('Reported Performance Table'!$E1924="Yes",OR('Reported Performance Table'!$D1924='Master List'!$B$45,'Reported Performance Table'!$D1924='Master List'!$B$46,'Reported Performance Table'!$D1924='Master List'!$B$47,'Reported Performance Table'!$D1924='Master List'!$B$49,'Reported Performance Table'!$D1924='Master List'!$B$51,'Reported Performance Table'!$D1924='Master List'!$B$115,'Reported Performance Table'!$D1924='Master List'!$B$118,'Reported Performance Table'!$D1924='Master List'!$B$142)),"LUNA_Dimming","Dimming_Capability_and_Range"))</f>
        <v/>
      </c>
    </row>
    <row r="1925" spans="1:12" x14ac:dyDescent="0.3">
      <c r="A1925" s="49">
        <v>1932</v>
      </c>
      <c r="B1925" s="50"/>
      <c r="D1925" s="21" t="e">
        <f>VLOOKUP('Reported Performance Table'!C1925,'Master List'!$B$22:$C$41,2,FALSE)</f>
        <v>#N/A</v>
      </c>
      <c r="E1925" t="e">
        <f>VLOOKUP('Reported Performance Table'!D1925,'Master List'!$B$45:$C$143,2,FALSE)</f>
        <v>#N/A</v>
      </c>
      <c r="F1925" t="e">
        <f>VLOOKUP('Reported Performance Table'!C1925,'Master List'!$B$22:$D$42,3,FALSE)</f>
        <v>#N/A</v>
      </c>
      <c r="G1925" s="94" t="e">
        <f>VLOOKUP('Reported Performance Table'!B1925,'Master List'!$B$11:$D$19,3,FALSE)</f>
        <v>#N/A</v>
      </c>
      <c r="H1925" t="e">
        <f t="shared" si="29"/>
        <v>#N/A</v>
      </c>
      <c r="I1925" t="e">
        <f>IF(VLOOKUP('Reported Performance Table'!D1925,'Master List'!$B$45:$D$143,3,FALSE)="","No",VLOOKUP('Reported Performance Table'!D1925,'Master List'!$B$45:$D$143,3,FALSE))</f>
        <v>#N/A</v>
      </c>
      <c r="J1925" s="169" t="str">
        <f>IF('Reported Performance Table'!D1925="","",
  IF('Reported Performance Table'!E1925="Yes",
   IF('Reported Performance Table'!F1925="Premium","Premium_LUNA_CCT","LUNA_CCT"),
   IF('Reported Performance Table'!B1925="Outdoor Luminaires",
    IF(OR('Reported Performance Table'!D1925="Fuel Pump Canopy Luminaires",'Reported Performance Table'!D1925="Sports Lighting"),
     IF('Reported Performance Table'!F1925="Premium","Premium_Sports_and_Fuel_Pump_CCT", "Sports_and_Fuel_Pump_CCT"),
     IF('Reported Performance Table'!F1925="Premium","Premium_Outdoor_CCT","Outdoor_CCT")),
    IF('Reported Performance Table'!F1925="Premium","Premium_CCT","Reported_CCT"))))</f>
        <v/>
      </c>
      <c r="K1925" t="str">
        <f>IF('Reported Performance Table'!D1925="","",IF(J1925="LUNA_CCT",VLOOKUP('Reported Performance Table'!D1925,'Master List'!$B$45:$E$143,4,FALSE),"Reported_BUG"))</f>
        <v/>
      </c>
      <c r="L1925" t="str">
        <f>IF('Reported Performance Table'!D1925="","",IF(AND('Reported Performance Table'!$E1925="Yes",OR('Reported Performance Table'!$D1925='Master List'!$B$45,'Reported Performance Table'!$D1925='Master List'!$B$46,'Reported Performance Table'!$D1925='Master List'!$B$47,'Reported Performance Table'!$D1925='Master List'!$B$49,'Reported Performance Table'!$D1925='Master List'!$B$51,'Reported Performance Table'!$D1925='Master List'!$B$115,'Reported Performance Table'!$D1925='Master List'!$B$118,'Reported Performance Table'!$D1925='Master List'!$B$142)),"LUNA_Dimming","Dimming_Capability_and_Range"))</f>
        <v/>
      </c>
    </row>
    <row r="1926" spans="1:12" x14ac:dyDescent="0.3">
      <c r="A1926" s="49">
        <v>1933</v>
      </c>
      <c r="B1926" s="50"/>
      <c r="D1926" s="21" t="e">
        <f>VLOOKUP('Reported Performance Table'!C1926,'Master List'!$B$22:$C$41,2,FALSE)</f>
        <v>#N/A</v>
      </c>
      <c r="E1926" t="e">
        <f>VLOOKUP('Reported Performance Table'!D1926,'Master List'!$B$45:$C$143,2,FALSE)</f>
        <v>#N/A</v>
      </c>
      <c r="F1926" t="e">
        <f>VLOOKUP('Reported Performance Table'!C1926,'Master List'!$B$22:$D$42,3,FALSE)</f>
        <v>#N/A</v>
      </c>
      <c r="G1926" s="94" t="e">
        <f>VLOOKUP('Reported Performance Table'!B1926,'Master List'!$B$11:$D$19,3,FALSE)</f>
        <v>#N/A</v>
      </c>
      <c r="H1926" t="e">
        <f t="shared" si="29"/>
        <v>#N/A</v>
      </c>
      <c r="I1926" t="e">
        <f>IF(VLOOKUP('Reported Performance Table'!D1926,'Master List'!$B$45:$D$143,3,FALSE)="","No",VLOOKUP('Reported Performance Table'!D1926,'Master List'!$B$45:$D$143,3,FALSE))</f>
        <v>#N/A</v>
      </c>
      <c r="J1926" s="169" t="str">
        <f>IF('Reported Performance Table'!D1926="","",
  IF('Reported Performance Table'!E1926="Yes",
   IF('Reported Performance Table'!F1926="Premium","Premium_LUNA_CCT","LUNA_CCT"),
   IF('Reported Performance Table'!B1926="Outdoor Luminaires",
    IF(OR('Reported Performance Table'!D1926="Fuel Pump Canopy Luminaires",'Reported Performance Table'!D1926="Sports Lighting"),
     IF('Reported Performance Table'!F1926="Premium","Premium_Sports_and_Fuel_Pump_CCT", "Sports_and_Fuel_Pump_CCT"),
     IF('Reported Performance Table'!F1926="Premium","Premium_Outdoor_CCT","Outdoor_CCT")),
    IF('Reported Performance Table'!F1926="Premium","Premium_CCT","Reported_CCT"))))</f>
        <v/>
      </c>
      <c r="K1926" t="str">
        <f>IF('Reported Performance Table'!D1926="","",IF(J1926="LUNA_CCT",VLOOKUP('Reported Performance Table'!D1926,'Master List'!$B$45:$E$143,4,FALSE),"Reported_BUG"))</f>
        <v/>
      </c>
      <c r="L1926" t="str">
        <f>IF('Reported Performance Table'!D1926="","",IF(AND('Reported Performance Table'!$E1926="Yes",OR('Reported Performance Table'!$D1926='Master List'!$B$45,'Reported Performance Table'!$D1926='Master List'!$B$46,'Reported Performance Table'!$D1926='Master List'!$B$47,'Reported Performance Table'!$D1926='Master List'!$B$49,'Reported Performance Table'!$D1926='Master List'!$B$51,'Reported Performance Table'!$D1926='Master List'!$B$115,'Reported Performance Table'!$D1926='Master List'!$B$118,'Reported Performance Table'!$D1926='Master List'!$B$142)),"LUNA_Dimming","Dimming_Capability_and_Range"))</f>
        <v/>
      </c>
    </row>
    <row r="1927" spans="1:12" x14ac:dyDescent="0.3">
      <c r="A1927" s="49">
        <v>1934</v>
      </c>
      <c r="B1927" s="50"/>
      <c r="D1927" s="21" t="e">
        <f>VLOOKUP('Reported Performance Table'!C1927,'Master List'!$B$22:$C$41,2,FALSE)</f>
        <v>#N/A</v>
      </c>
      <c r="E1927" t="e">
        <f>VLOOKUP('Reported Performance Table'!D1927,'Master List'!$B$45:$C$143,2,FALSE)</f>
        <v>#N/A</v>
      </c>
      <c r="F1927" t="e">
        <f>VLOOKUP('Reported Performance Table'!C1927,'Master List'!$B$22:$D$42,3,FALSE)</f>
        <v>#N/A</v>
      </c>
      <c r="G1927" s="94" t="e">
        <f>VLOOKUP('Reported Performance Table'!B1927,'Master List'!$B$11:$D$19,3,FALSE)</f>
        <v>#N/A</v>
      </c>
      <c r="H1927" t="e">
        <f t="shared" si="29"/>
        <v>#N/A</v>
      </c>
      <c r="I1927" t="e">
        <f>IF(VLOOKUP('Reported Performance Table'!D1927,'Master List'!$B$45:$D$143,3,FALSE)="","No",VLOOKUP('Reported Performance Table'!D1927,'Master List'!$B$45:$D$143,3,FALSE))</f>
        <v>#N/A</v>
      </c>
      <c r="J1927" s="169" t="str">
        <f>IF('Reported Performance Table'!D1927="","",
  IF('Reported Performance Table'!E1927="Yes",
   IF('Reported Performance Table'!F1927="Premium","Premium_LUNA_CCT","LUNA_CCT"),
   IF('Reported Performance Table'!B1927="Outdoor Luminaires",
    IF(OR('Reported Performance Table'!D1927="Fuel Pump Canopy Luminaires",'Reported Performance Table'!D1927="Sports Lighting"),
     IF('Reported Performance Table'!F1927="Premium","Premium_Sports_and_Fuel_Pump_CCT", "Sports_and_Fuel_Pump_CCT"),
     IF('Reported Performance Table'!F1927="Premium","Premium_Outdoor_CCT","Outdoor_CCT")),
    IF('Reported Performance Table'!F1927="Premium","Premium_CCT","Reported_CCT"))))</f>
        <v/>
      </c>
      <c r="K1927" t="str">
        <f>IF('Reported Performance Table'!D1927="","",IF(J1927="LUNA_CCT",VLOOKUP('Reported Performance Table'!D1927,'Master List'!$B$45:$E$143,4,FALSE),"Reported_BUG"))</f>
        <v/>
      </c>
      <c r="L1927" t="str">
        <f>IF('Reported Performance Table'!D1927="","",IF(AND('Reported Performance Table'!$E1927="Yes",OR('Reported Performance Table'!$D1927='Master List'!$B$45,'Reported Performance Table'!$D1927='Master List'!$B$46,'Reported Performance Table'!$D1927='Master List'!$B$47,'Reported Performance Table'!$D1927='Master List'!$B$49,'Reported Performance Table'!$D1927='Master List'!$B$51,'Reported Performance Table'!$D1927='Master List'!$B$115,'Reported Performance Table'!$D1927='Master List'!$B$118,'Reported Performance Table'!$D1927='Master List'!$B$142)),"LUNA_Dimming","Dimming_Capability_and_Range"))</f>
        <v/>
      </c>
    </row>
    <row r="1928" spans="1:12" x14ac:dyDescent="0.3">
      <c r="A1928" s="49">
        <v>1935</v>
      </c>
      <c r="B1928" s="50"/>
      <c r="D1928" s="21" t="e">
        <f>VLOOKUP('Reported Performance Table'!C1928,'Master List'!$B$22:$C$41,2,FALSE)</f>
        <v>#N/A</v>
      </c>
      <c r="E1928" t="e">
        <f>VLOOKUP('Reported Performance Table'!D1928,'Master List'!$B$45:$C$143,2,FALSE)</f>
        <v>#N/A</v>
      </c>
      <c r="F1928" t="e">
        <f>VLOOKUP('Reported Performance Table'!C1928,'Master List'!$B$22:$D$42,3,FALSE)</f>
        <v>#N/A</v>
      </c>
      <c r="G1928" s="94" t="e">
        <f>VLOOKUP('Reported Performance Table'!B1928,'Master List'!$B$11:$D$19,3,FALSE)</f>
        <v>#N/A</v>
      </c>
      <c r="H1928" t="e">
        <f t="shared" si="29"/>
        <v>#N/A</v>
      </c>
      <c r="I1928" t="e">
        <f>IF(VLOOKUP('Reported Performance Table'!D1928,'Master List'!$B$45:$D$143,3,FALSE)="","No",VLOOKUP('Reported Performance Table'!D1928,'Master List'!$B$45:$D$143,3,FALSE))</f>
        <v>#N/A</v>
      </c>
      <c r="J1928" s="169" t="str">
        <f>IF('Reported Performance Table'!D1928="","",
  IF('Reported Performance Table'!E1928="Yes",
   IF('Reported Performance Table'!F1928="Premium","Premium_LUNA_CCT","LUNA_CCT"),
   IF('Reported Performance Table'!B1928="Outdoor Luminaires",
    IF(OR('Reported Performance Table'!D1928="Fuel Pump Canopy Luminaires",'Reported Performance Table'!D1928="Sports Lighting"),
     IF('Reported Performance Table'!F1928="Premium","Premium_Sports_and_Fuel_Pump_CCT", "Sports_and_Fuel_Pump_CCT"),
     IF('Reported Performance Table'!F1928="Premium","Premium_Outdoor_CCT","Outdoor_CCT")),
    IF('Reported Performance Table'!F1928="Premium","Premium_CCT","Reported_CCT"))))</f>
        <v/>
      </c>
      <c r="K1928" t="str">
        <f>IF('Reported Performance Table'!D1928="","",IF(J1928="LUNA_CCT",VLOOKUP('Reported Performance Table'!D1928,'Master List'!$B$45:$E$143,4,FALSE),"Reported_BUG"))</f>
        <v/>
      </c>
      <c r="L1928" t="str">
        <f>IF('Reported Performance Table'!D1928="","",IF(AND('Reported Performance Table'!$E1928="Yes",OR('Reported Performance Table'!$D1928='Master List'!$B$45,'Reported Performance Table'!$D1928='Master List'!$B$46,'Reported Performance Table'!$D1928='Master List'!$B$47,'Reported Performance Table'!$D1928='Master List'!$B$49,'Reported Performance Table'!$D1928='Master List'!$B$51,'Reported Performance Table'!$D1928='Master List'!$B$115,'Reported Performance Table'!$D1928='Master List'!$B$118,'Reported Performance Table'!$D1928='Master List'!$B$142)),"LUNA_Dimming","Dimming_Capability_and_Range"))</f>
        <v/>
      </c>
    </row>
    <row r="1929" spans="1:12" x14ac:dyDescent="0.3">
      <c r="A1929" s="49">
        <v>1936</v>
      </c>
      <c r="B1929" s="50"/>
      <c r="D1929" s="21" t="e">
        <f>VLOOKUP('Reported Performance Table'!C1929,'Master List'!$B$22:$C$41,2,FALSE)</f>
        <v>#N/A</v>
      </c>
      <c r="E1929" t="e">
        <f>VLOOKUP('Reported Performance Table'!D1929,'Master List'!$B$45:$C$143,2,FALSE)</f>
        <v>#N/A</v>
      </c>
      <c r="F1929" t="e">
        <f>VLOOKUP('Reported Performance Table'!C1929,'Master List'!$B$22:$D$42,3,FALSE)</f>
        <v>#N/A</v>
      </c>
      <c r="G1929" s="94" t="e">
        <f>VLOOKUP('Reported Performance Table'!B1929,'Master List'!$B$11:$D$19,3,FALSE)</f>
        <v>#N/A</v>
      </c>
      <c r="H1929" t="e">
        <f t="shared" si="29"/>
        <v>#N/A</v>
      </c>
      <c r="I1929" t="e">
        <f>IF(VLOOKUP('Reported Performance Table'!D1929,'Master List'!$B$45:$D$143,3,FALSE)="","No",VLOOKUP('Reported Performance Table'!D1929,'Master List'!$B$45:$D$143,3,FALSE))</f>
        <v>#N/A</v>
      </c>
      <c r="J1929" s="169" t="str">
        <f>IF('Reported Performance Table'!D1929="","",
  IF('Reported Performance Table'!E1929="Yes",
   IF('Reported Performance Table'!F1929="Premium","Premium_LUNA_CCT","LUNA_CCT"),
   IF('Reported Performance Table'!B1929="Outdoor Luminaires",
    IF(OR('Reported Performance Table'!D1929="Fuel Pump Canopy Luminaires",'Reported Performance Table'!D1929="Sports Lighting"),
     IF('Reported Performance Table'!F1929="Premium","Premium_Sports_and_Fuel_Pump_CCT", "Sports_and_Fuel_Pump_CCT"),
     IF('Reported Performance Table'!F1929="Premium","Premium_Outdoor_CCT","Outdoor_CCT")),
    IF('Reported Performance Table'!F1929="Premium","Premium_CCT","Reported_CCT"))))</f>
        <v/>
      </c>
      <c r="K1929" t="str">
        <f>IF('Reported Performance Table'!D1929="","",IF(J1929="LUNA_CCT",VLOOKUP('Reported Performance Table'!D1929,'Master List'!$B$45:$E$143,4,FALSE),"Reported_BUG"))</f>
        <v/>
      </c>
      <c r="L1929" t="str">
        <f>IF('Reported Performance Table'!D1929="","",IF(AND('Reported Performance Table'!$E1929="Yes",OR('Reported Performance Table'!$D1929='Master List'!$B$45,'Reported Performance Table'!$D1929='Master List'!$B$46,'Reported Performance Table'!$D1929='Master List'!$B$47,'Reported Performance Table'!$D1929='Master List'!$B$49,'Reported Performance Table'!$D1929='Master List'!$B$51,'Reported Performance Table'!$D1929='Master List'!$B$115,'Reported Performance Table'!$D1929='Master List'!$B$118,'Reported Performance Table'!$D1929='Master List'!$B$142)),"LUNA_Dimming","Dimming_Capability_and_Range"))</f>
        <v/>
      </c>
    </row>
    <row r="1930" spans="1:12" x14ac:dyDescent="0.3">
      <c r="A1930" s="49">
        <v>1937</v>
      </c>
      <c r="B1930" s="50"/>
      <c r="D1930" s="21" t="e">
        <f>VLOOKUP('Reported Performance Table'!C1930,'Master List'!$B$22:$C$41,2,FALSE)</f>
        <v>#N/A</v>
      </c>
      <c r="E1930" t="e">
        <f>VLOOKUP('Reported Performance Table'!D1930,'Master List'!$B$45:$C$143,2,FALSE)</f>
        <v>#N/A</v>
      </c>
      <c r="F1930" t="e">
        <f>VLOOKUP('Reported Performance Table'!C1930,'Master List'!$B$22:$D$42,3,FALSE)</f>
        <v>#N/A</v>
      </c>
      <c r="G1930" s="94" t="e">
        <f>VLOOKUP('Reported Performance Table'!B1930,'Master List'!$B$11:$D$19,3,FALSE)</f>
        <v>#N/A</v>
      </c>
      <c r="H1930" t="e">
        <f t="shared" si="29"/>
        <v>#N/A</v>
      </c>
      <c r="I1930" t="e">
        <f>IF(VLOOKUP('Reported Performance Table'!D1930,'Master List'!$B$45:$D$143,3,FALSE)="","No",VLOOKUP('Reported Performance Table'!D1930,'Master List'!$B$45:$D$143,3,FALSE))</f>
        <v>#N/A</v>
      </c>
      <c r="J1930" s="169" t="str">
        <f>IF('Reported Performance Table'!D1930="","",
  IF('Reported Performance Table'!E1930="Yes",
   IF('Reported Performance Table'!F1930="Premium","Premium_LUNA_CCT","LUNA_CCT"),
   IF('Reported Performance Table'!B1930="Outdoor Luminaires",
    IF(OR('Reported Performance Table'!D1930="Fuel Pump Canopy Luminaires",'Reported Performance Table'!D1930="Sports Lighting"),
     IF('Reported Performance Table'!F1930="Premium","Premium_Sports_and_Fuel_Pump_CCT", "Sports_and_Fuel_Pump_CCT"),
     IF('Reported Performance Table'!F1930="Premium","Premium_Outdoor_CCT","Outdoor_CCT")),
    IF('Reported Performance Table'!F1930="Premium","Premium_CCT","Reported_CCT"))))</f>
        <v/>
      </c>
      <c r="K1930" t="str">
        <f>IF('Reported Performance Table'!D1930="","",IF(J1930="LUNA_CCT",VLOOKUP('Reported Performance Table'!D1930,'Master List'!$B$45:$E$143,4,FALSE),"Reported_BUG"))</f>
        <v/>
      </c>
      <c r="L1930" t="str">
        <f>IF('Reported Performance Table'!D1930="","",IF(AND('Reported Performance Table'!$E1930="Yes",OR('Reported Performance Table'!$D1930='Master List'!$B$45,'Reported Performance Table'!$D1930='Master List'!$B$46,'Reported Performance Table'!$D1930='Master List'!$B$47,'Reported Performance Table'!$D1930='Master List'!$B$49,'Reported Performance Table'!$D1930='Master List'!$B$51,'Reported Performance Table'!$D1930='Master List'!$B$115,'Reported Performance Table'!$D1930='Master List'!$B$118,'Reported Performance Table'!$D1930='Master List'!$B$142)),"LUNA_Dimming","Dimming_Capability_and_Range"))</f>
        <v/>
      </c>
    </row>
    <row r="1931" spans="1:12" x14ac:dyDescent="0.3">
      <c r="A1931" s="49">
        <v>1938</v>
      </c>
      <c r="B1931" s="50"/>
      <c r="D1931" s="21" t="e">
        <f>VLOOKUP('Reported Performance Table'!C1931,'Master List'!$B$22:$C$41,2,FALSE)</f>
        <v>#N/A</v>
      </c>
      <c r="E1931" t="e">
        <f>VLOOKUP('Reported Performance Table'!D1931,'Master List'!$B$45:$C$143,2,FALSE)</f>
        <v>#N/A</v>
      </c>
      <c r="F1931" t="e">
        <f>VLOOKUP('Reported Performance Table'!C1931,'Master List'!$B$22:$D$42,3,FALSE)</f>
        <v>#N/A</v>
      </c>
      <c r="G1931" s="94" t="e">
        <f>VLOOKUP('Reported Performance Table'!B1931,'Master List'!$B$11:$D$19,3,FALSE)</f>
        <v>#N/A</v>
      </c>
      <c r="H1931" t="e">
        <f t="shared" ref="H1931:H1994" si="30">CONCATENATE(F1931,G1931)</f>
        <v>#N/A</v>
      </c>
      <c r="I1931" t="e">
        <f>IF(VLOOKUP('Reported Performance Table'!D1931,'Master List'!$B$45:$D$143,3,FALSE)="","No",VLOOKUP('Reported Performance Table'!D1931,'Master List'!$B$45:$D$143,3,FALSE))</f>
        <v>#N/A</v>
      </c>
      <c r="J1931" s="169" t="str">
        <f>IF('Reported Performance Table'!D1931="","",
  IF('Reported Performance Table'!E1931="Yes",
   IF('Reported Performance Table'!F1931="Premium","Premium_LUNA_CCT","LUNA_CCT"),
   IF('Reported Performance Table'!B1931="Outdoor Luminaires",
    IF(OR('Reported Performance Table'!D1931="Fuel Pump Canopy Luminaires",'Reported Performance Table'!D1931="Sports Lighting"),
     IF('Reported Performance Table'!F1931="Premium","Premium_Sports_and_Fuel_Pump_CCT", "Sports_and_Fuel_Pump_CCT"),
     IF('Reported Performance Table'!F1931="Premium","Premium_Outdoor_CCT","Outdoor_CCT")),
    IF('Reported Performance Table'!F1931="Premium","Premium_CCT","Reported_CCT"))))</f>
        <v/>
      </c>
      <c r="K1931" t="str">
        <f>IF('Reported Performance Table'!D1931="","",IF(J1931="LUNA_CCT",VLOOKUP('Reported Performance Table'!D1931,'Master List'!$B$45:$E$143,4,FALSE),"Reported_BUG"))</f>
        <v/>
      </c>
      <c r="L1931" t="str">
        <f>IF('Reported Performance Table'!D1931="","",IF(AND('Reported Performance Table'!$E1931="Yes",OR('Reported Performance Table'!$D1931='Master List'!$B$45,'Reported Performance Table'!$D1931='Master List'!$B$46,'Reported Performance Table'!$D1931='Master List'!$B$47,'Reported Performance Table'!$D1931='Master List'!$B$49,'Reported Performance Table'!$D1931='Master List'!$B$51,'Reported Performance Table'!$D1931='Master List'!$B$115,'Reported Performance Table'!$D1931='Master List'!$B$118,'Reported Performance Table'!$D1931='Master List'!$B$142)),"LUNA_Dimming","Dimming_Capability_and_Range"))</f>
        <v/>
      </c>
    </row>
    <row r="1932" spans="1:12" x14ac:dyDescent="0.3">
      <c r="A1932" s="49">
        <v>1939</v>
      </c>
      <c r="B1932" s="50"/>
      <c r="D1932" s="21" t="e">
        <f>VLOOKUP('Reported Performance Table'!C1932,'Master List'!$B$22:$C$41,2,FALSE)</f>
        <v>#N/A</v>
      </c>
      <c r="E1932" t="e">
        <f>VLOOKUP('Reported Performance Table'!D1932,'Master List'!$B$45:$C$143,2,FALSE)</f>
        <v>#N/A</v>
      </c>
      <c r="F1932" t="e">
        <f>VLOOKUP('Reported Performance Table'!C1932,'Master List'!$B$22:$D$42,3,FALSE)</f>
        <v>#N/A</v>
      </c>
      <c r="G1932" s="94" t="e">
        <f>VLOOKUP('Reported Performance Table'!B1932,'Master List'!$B$11:$D$19,3,FALSE)</f>
        <v>#N/A</v>
      </c>
      <c r="H1932" t="e">
        <f t="shared" si="30"/>
        <v>#N/A</v>
      </c>
      <c r="I1932" t="e">
        <f>IF(VLOOKUP('Reported Performance Table'!D1932,'Master List'!$B$45:$D$143,3,FALSE)="","No",VLOOKUP('Reported Performance Table'!D1932,'Master List'!$B$45:$D$143,3,FALSE))</f>
        <v>#N/A</v>
      </c>
      <c r="J1932" s="169" t="str">
        <f>IF('Reported Performance Table'!D1932="","",
  IF('Reported Performance Table'!E1932="Yes",
   IF('Reported Performance Table'!F1932="Premium","Premium_LUNA_CCT","LUNA_CCT"),
   IF('Reported Performance Table'!B1932="Outdoor Luminaires",
    IF(OR('Reported Performance Table'!D1932="Fuel Pump Canopy Luminaires",'Reported Performance Table'!D1932="Sports Lighting"),
     IF('Reported Performance Table'!F1932="Premium","Premium_Sports_and_Fuel_Pump_CCT", "Sports_and_Fuel_Pump_CCT"),
     IF('Reported Performance Table'!F1932="Premium","Premium_Outdoor_CCT","Outdoor_CCT")),
    IF('Reported Performance Table'!F1932="Premium","Premium_CCT","Reported_CCT"))))</f>
        <v/>
      </c>
      <c r="K1932" t="str">
        <f>IF('Reported Performance Table'!D1932="","",IF(J1932="LUNA_CCT",VLOOKUP('Reported Performance Table'!D1932,'Master List'!$B$45:$E$143,4,FALSE),"Reported_BUG"))</f>
        <v/>
      </c>
      <c r="L1932" t="str">
        <f>IF('Reported Performance Table'!D1932="","",IF(AND('Reported Performance Table'!$E1932="Yes",OR('Reported Performance Table'!$D1932='Master List'!$B$45,'Reported Performance Table'!$D1932='Master List'!$B$46,'Reported Performance Table'!$D1932='Master List'!$B$47,'Reported Performance Table'!$D1932='Master List'!$B$49,'Reported Performance Table'!$D1932='Master List'!$B$51,'Reported Performance Table'!$D1932='Master List'!$B$115,'Reported Performance Table'!$D1932='Master List'!$B$118,'Reported Performance Table'!$D1932='Master List'!$B$142)),"LUNA_Dimming","Dimming_Capability_and_Range"))</f>
        <v/>
      </c>
    </row>
    <row r="1933" spans="1:12" x14ac:dyDescent="0.3">
      <c r="A1933" s="49">
        <v>1940</v>
      </c>
      <c r="B1933" s="50"/>
      <c r="D1933" s="21" t="e">
        <f>VLOOKUP('Reported Performance Table'!C1933,'Master List'!$B$22:$C$41,2,FALSE)</f>
        <v>#N/A</v>
      </c>
      <c r="E1933" t="e">
        <f>VLOOKUP('Reported Performance Table'!D1933,'Master List'!$B$45:$C$143,2,FALSE)</f>
        <v>#N/A</v>
      </c>
      <c r="F1933" t="e">
        <f>VLOOKUP('Reported Performance Table'!C1933,'Master List'!$B$22:$D$42,3,FALSE)</f>
        <v>#N/A</v>
      </c>
      <c r="G1933" s="94" t="e">
        <f>VLOOKUP('Reported Performance Table'!B1933,'Master List'!$B$11:$D$19,3,FALSE)</f>
        <v>#N/A</v>
      </c>
      <c r="H1933" t="e">
        <f t="shared" si="30"/>
        <v>#N/A</v>
      </c>
      <c r="I1933" t="e">
        <f>IF(VLOOKUP('Reported Performance Table'!D1933,'Master List'!$B$45:$D$143,3,FALSE)="","No",VLOOKUP('Reported Performance Table'!D1933,'Master List'!$B$45:$D$143,3,FALSE))</f>
        <v>#N/A</v>
      </c>
      <c r="J1933" s="169" t="str">
        <f>IF('Reported Performance Table'!D1933="","",
  IF('Reported Performance Table'!E1933="Yes",
   IF('Reported Performance Table'!F1933="Premium","Premium_LUNA_CCT","LUNA_CCT"),
   IF('Reported Performance Table'!B1933="Outdoor Luminaires",
    IF(OR('Reported Performance Table'!D1933="Fuel Pump Canopy Luminaires",'Reported Performance Table'!D1933="Sports Lighting"),
     IF('Reported Performance Table'!F1933="Premium","Premium_Sports_and_Fuel_Pump_CCT", "Sports_and_Fuel_Pump_CCT"),
     IF('Reported Performance Table'!F1933="Premium","Premium_Outdoor_CCT","Outdoor_CCT")),
    IF('Reported Performance Table'!F1933="Premium","Premium_CCT","Reported_CCT"))))</f>
        <v/>
      </c>
      <c r="K1933" t="str">
        <f>IF('Reported Performance Table'!D1933="","",IF(J1933="LUNA_CCT",VLOOKUP('Reported Performance Table'!D1933,'Master List'!$B$45:$E$143,4,FALSE),"Reported_BUG"))</f>
        <v/>
      </c>
      <c r="L1933" t="str">
        <f>IF('Reported Performance Table'!D1933="","",IF(AND('Reported Performance Table'!$E1933="Yes",OR('Reported Performance Table'!$D1933='Master List'!$B$45,'Reported Performance Table'!$D1933='Master List'!$B$46,'Reported Performance Table'!$D1933='Master List'!$B$47,'Reported Performance Table'!$D1933='Master List'!$B$49,'Reported Performance Table'!$D1933='Master List'!$B$51,'Reported Performance Table'!$D1933='Master List'!$B$115,'Reported Performance Table'!$D1933='Master List'!$B$118,'Reported Performance Table'!$D1933='Master List'!$B$142)),"LUNA_Dimming","Dimming_Capability_and_Range"))</f>
        <v/>
      </c>
    </row>
    <row r="1934" spans="1:12" x14ac:dyDescent="0.3">
      <c r="A1934" s="49">
        <v>1941</v>
      </c>
      <c r="B1934" s="50"/>
      <c r="D1934" s="21" t="e">
        <f>VLOOKUP('Reported Performance Table'!C1934,'Master List'!$B$22:$C$41,2,FALSE)</f>
        <v>#N/A</v>
      </c>
      <c r="E1934" t="e">
        <f>VLOOKUP('Reported Performance Table'!D1934,'Master List'!$B$45:$C$143,2,FALSE)</f>
        <v>#N/A</v>
      </c>
      <c r="F1934" t="e">
        <f>VLOOKUP('Reported Performance Table'!C1934,'Master List'!$B$22:$D$42,3,FALSE)</f>
        <v>#N/A</v>
      </c>
      <c r="G1934" s="94" t="e">
        <f>VLOOKUP('Reported Performance Table'!B1934,'Master List'!$B$11:$D$19,3,FALSE)</f>
        <v>#N/A</v>
      </c>
      <c r="H1934" t="e">
        <f t="shared" si="30"/>
        <v>#N/A</v>
      </c>
      <c r="I1934" t="e">
        <f>IF(VLOOKUP('Reported Performance Table'!D1934,'Master List'!$B$45:$D$143,3,FALSE)="","No",VLOOKUP('Reported Performance Table'!D1934,'Master List'!$B$45:$D$143,3,FALSE))</f>
        <v>#N/A</v>
      </c>
      <c r="J1934" s="169" t="str">
        <f>IF('Reported Performance Table'!D1934="","",
  IF('Reported Performance Table'!E1934="Yes",
   IF('Reported Performance Table'!F1934="Premium","Premium_LUNA_CCT","LUNA_CCT"),
   IF('Reported Performance Table'!B1934="Outdoor Luminaires",
    IF(OR('Reported Performance Table'!D1934="Fuel Pump Canopy Luminaires",'Reported Performance Table'!D1934="Sports Lighting"),
     IF('Reported Performance Table'!F1934="Premium","Premium_Sports_and_Fuel_Pump_CCT", "Sports_and_Fuel_Pump_CCT"),
     IF('Reported Performance Table'!F1934="Premium","Premium_Outdoor_CCT","Outdoor_CCT")),
    IF('Reported Performance Table'!F1934="Premium","Premium_CCT","Reported_CCT"))))</f>
        <v/>
      </c>
      <c r="K1934" t="str">
        <f>IF('Reported Performance Table'!D1934="","",IF(J1934="LUNA_CCT",VLOOKUP('Reported Performance Table'!D1934,'Master List'!$B$45:$E$143,4,FALSE),"Reported_BUG"))</f>
        <v/>
      </c>
      <c r="L1934" t="str">
        <f>IF('Reported Performance Table'!D1934="","",IF(AND('Reported Performance Table'!$E1934="Yes",OR('Reported Performance Table'!$D1934='Master List'!$B$45,'Reported Performance Table'!$D1934='Master List'!$B$46,'Reported Performance Table'!$D1934='Master List'!$B$47,'Reported Performance Table'!$D1934='Master List'!$B$49,'Reported Performance Table'!$D1934='Master List'!$B$51,'Reported Performance Table'!$D1934='Master List'!$B$115,'Reported Performance Table'!$D1934='Master List'!$B$118,'Reported Performance Table'!$D1934='Master List'!$B$142)),"LUNA_Dimming","Dimming_Capability_and_Range"))</f>
        <v/>
      </c>
    </row>
    <row r="1935" spans="1:12" x14ac:dyDescent="0.3">
      <c r="A1935" s="49">
        <v>1942</v>
      </c>
      <c r="B1935" s="50"/>
      <c r="D1935" s="21" t="e">
        <f>VLOOKUP('Reported Performance Table'!C1935,'Master List'!$B$22:$C$41,2,FALSE)</f>
        <v>#N/A</v>
      </c>
      <c r="E1935" t="e">
        <f>VLOOKUP('Reported Performance Table'!D1935,'Master List'!$B$45:$C$143,2,FALSE)</f>
        <v>#N/A</v>
      </c>
      <c r="F1935" t="e">
        <f>VLOOKUP('Reported Performance Table'!C1935,'Master List'!$B$22:$D$42,3,FALSE)</f>
        <v>#N/A</v>
      </c>
      <c r="G1935" s="94" t="e">
        <f>VLOOKUP('Reported Performance Table'!B1935,'Master List'!$B$11:$D$19,3,FALSE)</f>
        <v>#N/A</v>
      </c>
      <c r="H1935" t="e">
        <f t="shared" si="30"/>
        <v>#N/A</v>
      </c>
      <c r="I1935" t="e">
        <f>IF(VLOOKUP('Reported Performance Table'!D1935,'Master List'!$B$45:$D$143,3,FALSE)="","No",VLOOKUP('Reported Performance Table'!D1935,'Master List'!$B$45:$D$143,3,FALSE))</f>
        <v>#N/A</v>
      </c>
      <c r="J1935" s="169" t="str">
        <f>IF('Reported Performance Table'!D1935="","",
  IF('Reported Performance Table'!E1935="Yes",
   IF('Reported Performance Table'!F1935="Premium","Premium_LUNA_CCT","LUNA_CCT"),
   IF('Reported Performance Table'!B1935="Outdoor Luminaires",
    IF(OR('Reported Performance Table'!D1935="Fuel Pump Canopy Luminaires",'Reported Performance Table'!D1935="Sports Lighting"),
     IF('Reported Performance Table'!F1935="Premium","Premium_Sports_and_Fuel_Pump_CCT", "Sports_and_Fuel_Pump_CCT"),
     IF('Reported Performance Table'!F1935="Premium","Premium_Outdoor_CCT","Outdoor_CCT")),
    IF('Reported Performance Table'!F1935="Premium","Premium_CCT","Reported_CCT"))))</f>
        <v/>
      </c>
      <c r="K1935" t="str">
        <f>IF('Reported Performance Table'!D1935="","",IF(J1935="LUNA_CCT",VLOOKUP('Reported Performance Table'!D1935,'Master List'!$B$45:$E$143,4,FALSE),"Reported_BUG"))</f>
        <v/>
      </c>
      <c r="L1935" t="str">
        <f>IF('Reported Performance Table'!D1935="","",IF(AND('Reported Performance Table'!$E1935="Yes",OR('Reported Performance Table'!$D1935='Master List'!$B$45,'Reported Performance Table'!$D1935='Master List'!$B$46,'Reported Performance Table'!$D1935='Master List'!$B$47,'Reported Performance Table'!$D1935='Master List'!$B$49,'Reported Performance Table'!$D1935='Master List'!$B$51,'Reported Performance Table'!$D1935='Master List'!$B$115,'Reported Performance Table'!$D1935='Master List'!$B$118,'Reported Performance Table'!$D1935='Master List'!$B$142)),"LUNA_Dimming","Dimming_Capability_and_Range"))</f>
        <v/>
      </c>
    </row>
    <row r="1936" spans="1:12" x14ac:dyDescent="0.3">
      <c r="A1936" s="49">
        <v>1943</v>
      </c>
      <c r="B1936" s="50"/>
      <c r="D1936" s="21" t="e">
        <f>VLOOKUP('Reported Performance Table'!C1936,'Master List'!$B$22:$C$41,2,FALSE)</f>
        <v>#N/A</v>
      </c>
      <c r="E1936" t="e">
        <f>VLOOKUP('Reported Performance Table'!D1936,'Master List'!$B$45:$C$143,2,FALSE)</f>
        <v>#N/A</v>
      </c>
      <c r="F1936" t="e">
        <f>VLOOKUP('Reported Performance Table'!C1936,'Master List'!$B$22:$D$42,3,FALSE)</f>
        <v>#N/A</v>
      </c>
      <c r="G1936" s="94" t="e">
        <f>VLOOKUP('Reported Performance Table'!B1936,'Master List'!$B$11:$D$19,3,FALSE)</f>
        <v>#N/A</v>
      </c>
      <c r="H1936" t="e">
        <f t="shared" si="30"/>
        <v>#N/A</v>
      </c>
      <c r="I1936" t="e">
        <f>IF(VLOOKUP('Reported Performance Table'!D1936,'Master List'!$B$45:$D$143,3,FALSE)="","No",VLOOKUP('Reported Performance Table'!D1936,'Master List'!$B$45:$D$143,3,FALSE))</f>
        <v>#N/A</v>
      </c>
      <c r="J1936" s="169" t="str">
        <f>IF('Reported Performance Table'!D1936="","",
  IF('Reported Performance Table'!E1936="Yes",
   IF('Reported Performance Table'!F1936="Premium","Premium_LUNA_CCT","LUNA_CCT"),
   IF('Reported Performance Table'!B1936="Outdoor Luminaires",
    IF(OR('Reported Performance Table'!D1936="Fuel Pump Canopy Luminaires",'Reported Performance Table'!D1936="Sports Lighting"),
     IF('Reported Performance Table'!F1936="Premium","Premium_Sports_and_Fuel_Pump_CCT", "Sports_and_Fuel_Pump_CCT"),
     IF('Reported Performance Table'!F1936="Premium","Premium_Outdoor_CCT","Outdoor_CCT")),
    IF('Reported Performance Table'!F1936="Premium","Premium_CCT","Reported_CCT"))))</f>
        <v/>
      </c>
      <c r="K1936" t="str">
        <f>IF('Reported Performance Table'!D1936="","",IF(J1936="LUNA_CCT",VLOOKUP('Reported Performance Table'!D1936,'Master List'!$B$45:$E$143,4,FALSE),"Reported_BUG"))</f>
        <v/>
      </c>
      <c r="L1936" t="str">
        <f>IF('Reported Performance Table'!D1936="","",IF(AND('Reported Performance Table'!$E1936="Yes",OR('Reported Performance Table'!$D1936='Master List'!$B$45,'Reported Performance Table'!$D1936='Master List'!$B$46,'Reported Performance Table'!$D1936='Master List'!$B$47,'Reported Performance Table'!$D1936='Master List'!$B$49,'Reported Performance Table'!$D1936='Master List'!$B$51,'Reported Performance Table'!$D1936='Master List'!$B$115,'Reported Performance Table'!$D1936='Master List'!$B$118,'Reported Performance Table'!$D1936='Master List'!$B$142)),"LUNA_Dimming","Dimming_Capability_and_Range"))</f>
        <v/>
      </c>
    </row>
    <row r="1937" spans="1:12" x14ac:dyDescent="0.3">
      <c r="A1937" s="49">
        <v>1944</v>
      </c>
      <c r="B1937" s="50"/>
      <c r="D1937" s="21" t="e">
        <f>VLOOKUP('Reported Performance Table'!C1937,'Master List'!$B$22:$C$41,2,FALSE)</f>
        <v>#N/A</v>
      </c>
      <c r="E1937" t="e">
        <f>VLOOKUP('Reported Performance Table'!D1937,'Master List'!$B$45:$C$143,2,FALSE)</f>
        <v>#N/A</v>
      </c>
      <c r="F1937" t="e">
        <f>VLOOKUP('Reported Performance Table'!C1937,'Master List'!$B$22:$D$42,3,FALSE)</f>
        <v>#N/A</v>
      </c>
      <c r="G1937" s="94" t="e">
        <f>VLOOKUP('Reported Performance Table'!B1937,'Master List'!$B$11:$D$19,3,FALSE)</f>
        <v>#N/A</v>
      </c>
      <c r="H1937" t="e">
        <f t="shared" si="30"/>
        <v>#N/A</v>
      </c>
      <c r="I1937" t="e">
        <f>IF(VLOOKUP('Reported Performance Table'!D1937,'Master List'!$B$45:$D$143,3,FALSE)="","No",VLOOKUP('Reported Performance Table'!D1937,'Master List'!$B$45:$D$143,3,FALSE))</f>
        <v>#N/A</v>
      </c>
      <c r="J1937" s="169" t="str">
        <f>IF('Reported Performance Table'!D1937="","",
  IF('Reported Performance Table'!E1937="Yes",
   IF('Reported Performance Table'!F1937="Premium","Premium_LUNA_CCT","LUNA_CCT"),
   IF('Reported Performance Table'!B1937="Outdoor Luminaires",
    IF(OR('Reported Performance Table'!D1937="Fuel Pump Canopy Luminaires",'Reported Performance Table'!D1937="Sports Lighting"),
     IF('Reported Performance Table'!F1937="Premium","Premium_Sports_and_Fuel_Pump_CCT", "Sports_and_Fuel_Pump_CCT"),
     IF('Reported Performance Table'!F1937="Premium","Premium_Outdoor_CCT","Outdoor_CCT")),
    IF('Reported Performance Table'!F1937="Premium","Premium_CCT","Reported_CCT"))))</f>
        <v/>
      </c>
      <c r="K1937" t="str">
        <f>IF('Reported Performance Table'!D1937="","",IF(J1937="LUNA_CCT",VLOOKUP('Reported Performance Table'!D1937,'Master List'!$B$45:$E$143,4,FALSE),"Reported_BUG"))</f>
        <v/>
      </c>
      <c r="L1937" t="str">
        <f>IF('Reported Performance Table'!D1937="","",IF(AND('Reported Performance Table'!$E1937="Yes",OR('Reported Performance Table'!$D1937='Master List'!$B$45,'Reported Performance Table'!$D1937='Master List'!$B$46,'Reported Performance Table'!$D1937='Master List'!$B$47,'Reported Performance Table'!$D1937='Master List'!$B$49,'Reported Performance Table'!$D1937='Master List'!$B$51,'Reported Performance Table'!$D1937='Master List'!$B$115,'Reported Performance Table'!$D1937='Master List'!$B$118,'Reported Performance Table'!$D1937='Master List'!$B$142)),"LUNA_Dimming","Dimming_Capability_and_Range"))</f>
        <v/>
      </c>
    </row>
    <row r="1938" spans="1:12" x14ac:dyDescent="0.3">
      <c r="A1938" s="49">
        <v>1945</v>
      </c>
      <c r="B1938" s="50"/>
      <c r="D1938" s="21" t="e">
        <f>VLOOKUP('Reported Performance Table'!C1938,'Master List'!$B$22:$C$41,2,FALSE)</f>
        <v>#N/A</v>
      </c>
      <c r="E1938" t="e">
        <f>VLOOKUP('Reported Performance Table'!D1938,'Master List'!$B$45:$C$143,2,FALSE)</f>
        <v>#N/A</v>
      </c>
      <c r="F1938" t="e">
        <f>VLOOKUP('Reported Performance Table'!C1938,'Master List'!$B$22:$D$42,3,FALSE)</f>
        <v>#N/A</v>
      </c>
      <c r="G1938" s="94" t="e">
        <f>VLOOKUP('Reported Performance Table'!B1938,'Master List'!$B$11:$D$19,3,FALSE)</f>
        <v>#N/A</v>
      </c>
      <c r="H1938" t="e">
        <f t="shared" si="30"/>
        <v>#N/A</v>
      </c>
      <c r="I1938" t="e">
        <f>IF(VLOOKUP('Reported Performance Table'!D1938,'Master List'!$B$45:$D$143,3,FALSE)="","No",VLOOKUP('Reported Performance Table'!D1938,'Master List'!$B$45:$D$143,3,FALSE))</f>
        <v>#N/A</v>
      </c>
      <c r="J1938" s="169" t="str">
        <f>IF('Reported Performance Table'!D1938="","",
  IF('Reported Performance Table'!E1938="Yes",
   IF('Reported Performance Table'!F1938="Premium","Premium_LUNA_CCT","LUNA_CCT"),
   IF('Reported Performance Table'!B1938="Outdoor Luminaires",
    IF(OR('Reported Performance Table'!D1938="Fuel Pump Canopy Luminaires",'Reported Performance Table'!D1938="Sports Lighting"),
     IF('Reported Performance Table'!F1938="Premium","Premium_Sports_and_Fuel_Pump_CCT", "Sports_and_Fuel_Pump_CCT"),
     IF('Reported Performance Table'!F1938="Premium","Premium_Outdoor_CCT","Outdoor_CCT")),
    IF('Reported Performance Table'!F1938="Premium","Premium_CCT","Reported_CCT"))))</f>
        <v/>
      </c>
      <c r="K1938" t="str">
        <f>IF('Reported Performance Table'!D1938="","",IF(J1938="LUNA_CCT",VLOOKUP('Reported Performance Table'!D1938,'Master List'!$B$45:$E$143,4,FALSE),"Reported_BUG"))</f>
        <v/>
      </c>
      <c r="L1938" t="str">
        <f>IF('Reported Performance Table'!D1938="","",IF(AND('Reported Performance Table'!$E1938="Yes",OR('Reported Performance Table'!$D1938='Master List'!$B$45,'Reported Performance Table'!$D1938='Master List'!$B$46,'Reported Performance Table'!$D1938='Master List'!$B$47,'Reported Performance Table'!$D1938='Master List'!$B$49,'Reported Performance Table'!$D1938='Master List'!$B$51,'Reported Performance Table'!$D1938='Master List'!$B$115,'Reported Performance Table'!$D1938='Master List'!$B$118,'Reported Performance Table'!$D1938='Master List'!$B$142)),"LUNA_Dimming","Dimming_Capability_and_Range"))</f>
        <v/>
      </c>
    </row>
    <row r="1939" spans="1:12" x14ac:dyDescent="0.3">
      <c r="A1939" s="49">
        <v>1946</v>
      </c>
      <c r="B1939" s="50"/>
      <c r="D1939" s="21" t="e">
        <f>VLOOKUP('Reported Performance Table'!C1939,'Master List'!$B$22:$C$41,2,FALSE)</f>
        <v>#N/A</v>
      </c>
      <c r="E1939" t="e">
        <f>VLOOKUP('Reported Performance Table'!D1939,'Master List'!$B$45:$C$143,2,FALSE)</f>
        <v>#N/A</v>
      </c>
      <c r="F1939" t="e">
        <f>VLOOKUP('Reported Performance Table'!C1939,'Master List'!$B$22:$D$42,3,FALSE)</f>
        <v>#N/A</v>
      </c>
      <c r="G1939" s="94" t="e">
        <f>VLOOKUP('Reported Performance Table'!B1939,'Master List'!$B$11:$D$19,3,FALSE)</f>
        <v>#N/A</v>
      </c>
      <c r="H1939" t="e">
        <f t="shared" si="30"/>
        <v>#N/A</v>
      </c>
      <c r="I1939" t="e">
        <f>IF(VLOOKUP('Reported Performance Table'!D1939,'Master List'!$B$45:$D$143,3,FALSE)="","No",VLOOKUP('Reported Performance Table'!D1939,'Master List'!$B$45:$D$143,3,FALSE))</f>
        <v>#N/A</v>
      </c>
      <c r="J1939" s="169" t="str">
        <f>IF('Reported Performance Table'!D1939="","",
  IF('Reported Performance Table'!E1939="Yes",
   IF('Reported Performance Table'!F1939="Premium","Premium_LUNA_CCT","LUNA_CCT"),
   IF('Reported Performance Table'!B1939="Outdoor Luminaires",
    IF(OR('Reported Performance Table'!D1939="Fuel Pump Canopy Luminaires",'Reported Performance Table'!D1939="Sports Lighting"),
     IF('Reported Performance Table'!F1939="Premium","Premium_Sports_and_Fuel_Pump_CCT", "Sports_and_Fuel_Pump_CCT"),
     IF('Reported Performance Table'!F1939="Premium","Premium_Outdoor_CCT","Outdoor_CCT")),
    IF('Reported Performance Table'!F1939="Premium","Premium_CCT","Reported_CCT"))))</f>
        <v/>
      </c>
      <c r="K1939" t="str">
        <f>IF('Reported Performance Table'!D1939="","",IF(J1939="LUNA_CCT",VLOOKUP('Reported Performance Table'!D1939,'Master List'!$B$45:$E$143,4,FALSE),"Reported_BUG"))</f>
        <v/>
      </c>
      <c r="L1939" t="str">
        <f>IF('Reported Performance Table'!D1939="","",IF(AND('Reported Performance Table'!$E1939="Yes",OR('Reported Performance Table'!$D1939='Master List'!$B$45,'Reported Performance Table'!$D1939='Master List'!$B$46,'Reported Performance Table'!$D1939='Master List'!$B$47,'Reported Performance Table'!$D1939='Master List'!$B$49,'Reported Performance Table'!$D1939='Master List'!$B$51,'Reported Performance Table'!$D1939='Master List'!$B$115,'Reported Performance Table'!$D1939='Master List'!$B$118,'Reported Performance Table'!$D1939='Master List'!$B$142)),"LUNA_Dimming","Dimming_Capability_and_Range"))</f>
        <v/>
      </c>
    </row>
    <row r="1940" spans="1:12" x14ac:dyDescent="0.3">
      <c r="A1940" s="49">
        <v>1947</v>
      </c>
      <c r="B1940" s="50"/>
      <c r="D1940" s="21" t="e">
        <f>VLOOKUP('Reported Performance Table'!C1940,'Master List'!$B$22:$C$41,2,FALSE)</f>
        <v>#N/A</v>
      </c>
      <c r="E1940" t="e">
        <f>VLOOKUP('Reported Performance Table'!D1940,'Master List'!$B$45:$C$143,2,FALSE)</f>
        <v>#N/A</v>
      </c>
      <c r="F1940" t="e">
        <f>VLOOKUP('Reported Performance Table'!C1940,'Master List'!$B$22:$D$42,3,FALSE)</f>
        <v>#N/A</v>
      </c>
      <c r="G1940" s="94" t="e">
        <f>VLOOKUP('Reported Performance Table'!B1940,'Master List'!$B$11:$D$19,3,FALSE)</f>
        <v>#N/A</v>
      </c>
      <c r="H1940" t="e">
        <f t="shared" si="30"/>
        <v>#N/A</v>
      </c>
      <c r="I1940" t="e">
        <f>IF(VLOOKUP('Reported Performance Table'!D1940,'Master List'!$B$45:$D$143,3,FALSE)="","No",VLOOKUP('Reported Performance Table'!D1940,'Master List'!$B$45:$D$143,3,FALSE))</f>
        <v>#N/A</v>
      </c>
      <c r="J1940" s="169" t="str">
        <f>IF('Reported Performance Table'!D1940="","",
  IF('Reported Performance Table'!E1940="Yes",
   IF('Reported Performance Table'!F1940="Premium","Premium_LUNA_CCT","LUNA_CCT"),
   IF('Reported Performance Table'!B1940="Outdoor Luminaires",
    IF(OR('Reported Performance Table'!D1940="Fuel Pump Canopy Luminaires",'Reported Performance Table'!D1940="Sports Lighting"),
     IF('Reported Performance Table'!F1940="Premium","Premium_Sports_and_Fuel_Pump_CCT", "Sports_and_Fuel_Pump_CCT"),
     IF('Reported Performance Table'!F1940="Premium","Premium_Outdoor_CCT","Outdoor_CCT")),
    IF('Reported Performance Table'!F1940="Premium","Premium_CCT","Reported_CCT"))))</f>
        <v/>
      </c>
      <c r="K1940" t="str">
        <f>IF('Reported Performance Table'!D1940="","",IF(J1940="LUNA_CCT",VLOOKUP('Reported Performance Table'!D1940,'Master List'!$B$45:$E$143,4,FALSE),"Reported_BUG"))</f>
        <v/>
      </c>
      <c r="L1940" t="str">
        <f>IF('Reported Performance Table'!D1940="","",IF(AND('Reported Performance Table'!$E1940="Yes",OR('Reported Performance Table'!$D1940='Master List'!$B$45,'Reported Performance Table'!$D1940='Master List'!$B$46,'Reported Performance Table'!$D1940='Master List'!$B$47,'Reported Performance Table'!$D1940='Master List'!$B$49,'Reported Performance Table'!$D1940='Master List'!$B$51,'Reported Performance Table'!$D1940='Master List'!$B$115,'Reported Performance Table'!$D1940='Master List'!$B$118,'Reported Performance Table'!$D1940='Master List'!$B$142)),"LUNA_Dimming","Dimming_Capability_and_Range"))</f>
        <v/>
      </c>
    </row>
    <row r="1941" spans="1:12" x14ac:dyDescent="0.3">
      <c r="A1941" s="49">
        <v>1948</v>
      </c>
      <c r="B1941" s="50"/>
      <c r="D1941" s="21" t="e">
        <f>VLOOKUP('Reported Performance Table'!C1941,'Master List'!$B$22:$C$41,2,FALSE)</f>
        <v>#N/A</v>
      </c>
      <c r="E1941" t="e">
        <f>VLOOKUP('Reported Performance Table'!D1941,'Master List'!$B$45:$C$143,2,FALSE)</f>
        <v>#N/A</v>
      </c>
      <c r="F1941" t="e">
        <f>VLOOKUP('Reported Performance Table'!C1941,'Master List'!$B$22:$D$42,3,FALSE)</f>
        <v>#N/A</v>
      </c>
      <c r="G1941" s="94" t="e">
        <f>VLOOKUP('Reported Performance Table'!B1941,'Master List'!$B$11:$D$19,3,FALSE)</f>
        <v>#N/A</v>
      </c>
      <c r="H1941" t="e">
        <f t="shared" si="30"/>
        <v>#N/A</v>
      </c>
      <c r="I1941" t="e">
        <f>IF(VLOOKUP('Reported Performance Table'!D1941,'Master List'!$B$45:$D$143,3,FALSE)="","No",VLOOKUP('Reported Performance Table'!D1941,'Master List'!$B$45:$D$143,3,FALSE))</f>
        <v>#N/A</v>
      </c>
      <c r="J1941" s="169" t="str">
        <f>IF('Reported Performance Table'!D1941="","",
  IF('Reported Performance Table'!E1941="Yes",
   IF('Reported Performance Table'!F1941="Premium","Premium_LUNA_CCT","LUNA_CCT"),
   IF('Reported Performance Table'!B1941="Outdoor Luminaires",
    IF(OR('Reported Performance Table'!D1941="Fuel Pump Canopy Luminaires",'Reported Performance Table'!D1941="Sports Lighting"),
     IF('Reported Performance Table'!F1941="Premium","Premium_Sports_and_Fuel_Pump_CCT", "Sports_and_Fuel_Pump_CCT"),
     IF('Reported Performance Table'!F1941="Premium","Premium_Outdoor_CCT","Outdoor_CCT")),
    IF('Reported Performance Table'!F1941="Premium","Premium_CCT","Reported_CCT"))))</f>
        <v/>
      </c>
      <c r="K1941" t="str">
        <f>IF('Reported Performance Table'!D1941="","",IF(J1941="LUNA_CCT",VLOOKUP('Reported Performance Table'!D1941,'Master List'!$B$45:$E$143,4,FALSE),"Reported_BUG"))</f>
        <v/>
      </c>
      <c r="L1941" t="str">
        <f>IF('Reported Performance Table'!D1941="","",IF(AND('Reported Performance Table'!$E1941="Yes",OR('Reported Performance Table'!$D1941='Master List'!$B$45,'Reported Performance Table'!$D1941='Master List'!$B$46,'Reported Performance Table'!$D1941='Master List'!$B$47,'Reported Performance Table'!$D1941='Master List'!$B$49,'Reported Performance Table'!$D1941='Master List'!$B$51,'Reported Performance Table'!$D1941='Master List'!$B$115,'Reported Performance Table'!$D1941='Master List'!$B$118,'Reported Performance Table'!$D1941='Master List'!$B$142)),"LUNA_Dimming","Dimming_Capability_and_Range"))</f>
        <v/>
      </c>
    </row>
    <row r="1942" spans="1:12" x14ac:dyDescent="0.3">
      <c r="A1942" s="49">
        <v>1949</v>
      </c>
      <c r="B1942" s="50"/>
      <c r="D1942" s="21" t="e">
        <f>VLOOKUP('Reported Performance Table'!C1942,'Master List'!$B$22:$C$41,2,FALSE)</f>
        <v>#N/A</v>
      </c>
      <c r="E1942" t="e">
        <f>VLOOKUP('Reported Performance Table'!D1942,'Master List'!$B$45:$C$143,2,FALSE)</f>
        <v>#N/A</v>
      </c>
      <c r="F1942" t="e">
        <f>VLOOKUP('Reported Performance Table'!C1942,'Master List'!$B$22:$D$42,3,FALSE)</f>
        <v>#N/A</v>
      </c>
      <c r="G1942" s="94" t="e">
        <f>VLOOKUP('Reported Performance Table'!B1942,'Master List'!$B$11:$D$19,3,FALSE)</f>
        <v>#N/A</v>
      </c>
      <c r="H1942" t="e">
        <f t="shared" si="30"/>
        <v>#N/A</v>
      </c>
      <c r="I1942" t="e">
        <f>IF(VLOOKUP('Reported Performance Table'!D1942,'Master List'!$B$45:$D$143,3,FALSE)="","No",VLOOKUP('Reported Performance Table'!D1942,'Master List'!$B$45:$D$143,3,FALSE))</f>
        <v>#N/A</v>
      </c>
      <c r="J1942" s="169" t="str">
        <f>IF('Reported Performance Table'!D1942="","",
  IF('Reported Performance Table'!E1942="Yes",
   IF('Reported Performance Table'!F1942="Premium","Premium_LUNA_CCT","LUNA_CCT"),
   IF('Reported Performance Table'!B1942="Outdoor Luminaires",
    IF(OR('Reported Performance Table'!D1942="Fuel Pump Canopy Luminaires",'Reported Performance Table'!D1942="Sports Lighting"),
     IF('Reported Performance Table'!F1942="Premium","Premium_Sports_and_Fuel_Pump_CCT", "Sports_and_Fuel_Pump_CCT"),
     IF('Reported Performance Table'!F1942="Premium","Premium_Outdoor_CCT","Outdoor_CCT")),
    IF('Reported Performance Table'!F1942="Premium","Premium_CCT","Reported_CCT"))))</f>
        <v/>
      </c>
      <c r="K1942" t="str">
        <f>IF('Reported Performance Table'!D1942="","",IF(J1942="LUNA_CCT",VLOOKUP('Reported Performance Table'!D1942,'Master List'!$B$45:$E$143,4,FALSE),"Reported_BUG"))</f>
        <v/>
      </c>
      <c r="L1942" t="str">
        <f>IF('Reported Performance Table'!D1942="","",IF(AND('Reported Performance Table'!$E1942="Yes",OR('Reported Performance Table'!$D1942='Master List'!$B$45,'Reported Performance Table'!$D1942='Master List'!$B$46,'Reported Performance Table'!$D1942='Master List'!$B$47,'Reported Performance Table'!$D1942='Master List'!$B$49,'Reported Performance Table'!$D1942='Master List'!$B$51,'Reported Performance Table'!$D1942='Master List'!$B$115,'Reported Performance Table'!$D1942='Master List'!$B$118,'Reported Performance Table'!$D1942='Master List'!$B$142)),"LUNA_Dimming","Dimming_Capability_and_Range"))</f>
        <v/>
      </c>
    </row>
    <row r="1943" spans="1:12" x14ac:dyDescent="0.3">
      <c r="A1943" s="49">
        <v>1950</v>
      </c>
      <c r="B1943" s="50"/>
      <c r="D1943" s="21" t="e">
        <f>VLOOKUP('Reported Performance Table'!C1943,'Master List'!$B$22:$C$41,2,FALSE)</f>
        <v>#N/A</v>
      </c>
      <c r="E1943" t="e">
        <f>VLOOKUP('Reported Performance Table'!D1943,'Master List'!$B$45:$C$143,2,FALSE)</f>
        <v>#N/A</v>
      </c>
      <c r="F1943" t="e">
        <f>VLOOKUP('Reported Performance Table'!C1943,'Master List'!$B$22:$D$42,3,FALSE)</f>
        <v>#N/A</v>
      </c>
      <c r="G1943" s="94" t="e">
        <f>VLOOKUP('Reported Performance Table'!B1943,'Master List'!$B$11:$D$19,3,FALSE)</f>
        <v>#N/A</v>
      </c>
      <c r="H1943" t="e">
        <f t="shared" si="30"/>
        <v>#N/A</v>
      </c>
      <c r="I1943" t="e">
        <f>IF(VLOOKUP('Reported Performance Table'!D1943,'Master List'!$B$45:$D$143,3,FALSE)="","No",VLOOKUP('Reported Performance Table'!D1943,'Master List'!$B$45:$D$143,3,FALSE))</f>
        <v>#N/A</v>
      </c>
      <c r="J1943" s="169" t="str">
        <f>IF('Reported Performance Table'!D1943="","",
  IF('Reported Performance Table'!E1943="Yes",
   IF('Reported Performance Table'!F1943="Premium","Premium_LUNA_CCT","LUNA_CCT"),
   IF('Reported Performance Table'!B1943="Outdoor Luminaires",
    IF(OR('Reported Performance Table'!D1943="Fuel Pump Canopy Luminaires",'Reported Performance Table'!D1943="Sports Lighting"),
     IF('Reported Performance Table'!F1943="Premium","Premium_Sports_and_Fuel_Pump_CCT", "Sports_and_Fuel_Pump_CCT"),
     IF('Reported Performance Table'!F1943="Premium","Premium_Outdoor_CCT","Outdoor_CCT")),
    IF('Reported Performance Table'!F1943="Premium","Premium_CCT","Reported_CCT"))))</f>
        <v/>
      </c>
      <c r="K1943" t="str">
        <f>IF('Reported Performance Table'!D1943="","",IF(J1943="LUNA_CCT",VLOOKUP('Reported Performance Table'!D1943,'Master List'!$B$45:$E$143,4,FALSE),"Reported_BUG"))</f>
        <v/>
      </c>
      <c r="L1943" t="str">
        <f>IF('Reported Performance Table'!D1943="","",IF(AND('Reported Performance Table'!$E1943="Yes",OR('Reported Performance Table'!$D1943='Master List'!$B$45,'Reported Performance Table'!$D1943='Master List'!$B$46,'Reported Performance Table'!$D1943='Master List'!$B$47,'Reported Performance Table'!$D1943='Master List'!$B$49,'Reported Performance Table'!$D1943='Master List'!$B$51,'Reported Performance Table'!$D1943='Master List'!$B$115,'Reported Performance Table'!$D1943='Master List'!$B$118,'Reported Performance Table'!$D1943='Master List'!$B$142)),"LUNA_Dimming","Dimming_Capability_and_Range"))</f>
        <v/>
      </c>
    </row>
    <row r="1944" spans="1:12" x14ac:dyDescent="0.3">
      <c r="A1944" s="49">
        <v>1951</v>
      </c>
      <c r="B1944" s="50"/>
      <c r="D1944" s="21" t="e">
        <f>VLOOKUP('Reported Performance Table'!C1944,'Master List'!$B$22:$C$41,2,FALSE)</f>
        <v>#N/A</v>
      </c>
      <c r="E1944" t="e">
        <f>VLOOKUP('Reported Performance Table'!D1944,'Master List'!$B$45:$C$143,2,FALSE)</f>
        <v>#N/A</v>
      </c>
      <c r="F1944" t="e">
        <f>VLOOKUP('Reported Performance Table'!C1944,'Master List'!$B$22:$D$42,3,FALSE)</f>
        <v>#N/A</v>
      </c>
      <c r="G1944" s="94" t="e">
        <f>VLOOKUP('Reported Performance Table'!B1944,'Master List'!$B$11:$D$19,3,FALSE)</f>
        <v>#N/A</v>
      </c>
      <c r="H1944" t="e">
        <f t="shared" si="30"/>
        <v>#N/A</v>
      </c>
      <c r="I1944" t="e">
        <f>IF(VLOOKUP('Reported Performance Table'!D1944,'Master List'!$B$45:$D$143,3,FALSE)="","No",VLOOKUP('Reported Performance Table'!D1944,'Master List'!$B$45:$D$143,3,FALSE))</f>
        <v>#N/A</v>
      </c>
      <c r="J1944" s="169" t="str">
        <f>IF('Reported Performance Table'!D1944="","",
  IF('Reported Performance Table'!E1944="Yes",
   IF('Reported Performance Table'!F1944="Premium","Premium_LUNA_CCT","LUNA_CCT"),
   IF('Reported Performance Table'!B1944="Outdoor Luminaires",
    IF(OR('Reported Performance Table'!D1944="Fuel Pump Canopy Luminaires",'Reported Performance Table'!D1944="Sports Lighting"),
     IF('Reported Performance Table'!F1944="Premium","Premium_Sports_and_Fuel_Pump_CCT", "Sports_and_Fuel_Pump_CCT"),
     IF('Reported Performance Table'!F1944="Premium","Premium_Outdoor_CCT","Outdoor_CCT")),
    IF('Reported Performance Table'!F1944="Premium","Premium_CCT","Reported_CCT"))))</f>
        <v/>
      </c>
      <c r="K1944" t="str">
        <f>IF('Reported Performance Table'!D1944="","",IF(J1944="LUNA_CCT",VLOOKUP('Reported Performance Table'!D1944,'Master List'!$B$45:$E$143,4,FALSE),"Reported_BUG"))</f>
        <v/>
      </c>
      <c r="L1944" t="str">
        <f>IF('Reported Performance Table'!D1944="","",IF(AND('Reported Performance Table'!$E1944="Yes",OR('Reported Performance Table'!$D1944='Master List'!$B$45,'Reported Performance Table'!$D1944='Master List'!$B$46,'Reported Performance Table'!$D1944='Master List'!$B$47,'Reported Performance Table'!$D1944='Master List'!$B$49,'Reported Performance Table'!$D1944='Master List'!$B$51,'Reported Performance Table'!$D1944='Master List'!$B$115,'Reported Performance Table'!$D1944='Master List'!$B$118,'Reported Performance Table'!$D1944='Master List'!$B$142)),"LUNA_Dimming","Dimming_Capability_and_Range"))</f>
        <v/>
      </c>
    </row>
    <row r="1945" spans="1:12" x14ac:dyDescent="0.3">
      <c r="A1945" s="49">
        <v>1952</v>
      </c>
      <c r="B1945" s="50"/>
      <c r="D1945" s="21" t="e">
        <f>VLOOKUP('Reported Performance Table'!C1945,'Master List'!$B$22:$C$41,2,FALSE)</f>
        <v>#N/A</v>
      </c>
      <c r="E1945" t="e">
        <f>VLOOKUP('Reported Performance Table'!D1945,'Master List'!$B$45:$C$143,2,FALSE)</f>
        <v>#N/A</v>
      </c>
      <c r="F1945" t="e">
        <f>VLOOKUP('Reported Performance Table'!C1945,'Master List'!$B$22:$D$42,3,FALSE)</f>
        <v>#N/A</v>
      </c>
      <c r="G1945" s="94" t="e">
        <f>VLOOKUP('Reported Performance Table'!B1945,'Master List'!$B$11:$D$19,3,FALSE)</f>
        <v>#N/A</v>
      </c>
      <c r="H1945" t="e">
        <f t="shared" si="30"/>
        <v>#N/A</v>
      </c>
      <c r="I1945" t="e">
        <f>IF(VLOOKUP('Reported Performance Table'!D1945,'Master List'!$B$45:$D$143,3,FALSE)="","No",VLOOKUP('Reported Performance Table'!D1945,'Master List'!$B$45:$D$143,3,FALSE))</f>
        <v>#N/A</v>
      </c>
      <c r="J1945" s="169" t="str">
        <f>IF('Reported Performance Table'!D1945="","",
  IF('Reported Performance Table'!E1945="Yes",
   IF('Reported Performance Table'!F1945="Premium","Premium_LUNA_CCT","LUNA_CCT"),
   IF('Reported Performance Table'!B1945="Outdoor Luminaires",
    IF(OR('Reported Performance Table'!D1945="Fuel Pump Canopy Luminaires",'Reported Performance Table'!D1945="Sports Lighting"),
     IF('Reported Performance Table'!F1945="Premium","Premium_Sports_and_Fuel_Pump_CCT", "Sports_and_Fuel_Pump_CCT"),
     IF('Reported Performance Table'!F1945="Premium","Premium_Outdoor_CCT","Outdoor_CCT")),
    IF('Reported Performance Table'!F1945="Premium","Premium_CCT","Reported_CCT"))))</f>
        <v/>
      </c>
      <c r="K1945" t="str">
        <f>IF('Reported Performance Table'!D1945="","",IF(J1945="LUNA_CCT",VLOOKUP('Reported Performance Table'!D1945,'Master List'!$B$45:$E$143,4,FALSE),"Reported_BUG"))</f>
        <v/>
      </c>
      <c r="L1945" t="str">
        <f>IF('Reported Performance Table'!D1945="","",IF(AND('Reported Performance Table'!$E1945="Yes",OR('Reported Performance Table'!$D1945='Master List'!$B$45,'Reported Performance Table'!$D1945='Master List'!$B$46,'Reported Performance Table'!$D1945='Master List'!$B$47,'Reported Performance Table'!$D1945='Master List'!$B$49,'Reported Performance Table'!$D1945='Master List'!$B$51,'Reported Performance Table'!$D1945='Master List'!$B$115,'Reported Performance Table'!$D1945='Master List'!$B$118,'Reported Performance Table'!$D1945='Master List'!$B$142)),"LUNA_Dimming","Dimming_Capability_and_Range"))</f>
        <v/>
      </c>
    </row>
    <row r="1946" spans="1:12" x14ac:dyDescent="0.3">
      <c r="A1946" s="49">
        <v>1953</v>
      </c>
      <c r="B1946" s="50"/>
      <c r="D1946" s="21" t="e">
        <f>VLOOKUP('Reported Performance Table'!C1946,'Master List'!$B$22:$C$41,2,FALSE)</f>
        <v>#N/A</v>
      </c>
      <c r="E1946" t="e">
        <f>VLOOKUP('Reported Performance Table'!D1946,'Master List'!$B$45:$C$143,2,FALSE)</f>
        <v>#N/A</v>
      </c>
      <c r="F1946" t="e">
        <f>VLOOKUP('Reported Performance Table'!C1946,'Master List'!$B$22:$D$42,3,FALSE)</f>
        <v>#N/A</v>
      </c>
      <c r="G1946" s="94" t="e">
        <f>VLOOKUP('Reported Performance Table'!B1946,'Master List'!$B$11:$D$19,3,FALSE)</f>
        <v>#N/A</v>
      </c>
      <c r="H1946" t="e">
        <f t="shared" si="30"/>
        <v>#N/A</v>
      </c>
      <c r="I1946" t="e">
        <f>IF(VLOOKUP('Reported Performance Table'!D1946,'Master List'!$B$45:$D$143,3,FALSE)="","No",VLOOKUP('Reported Performance Table'!D1946,'Master List'!$B$45:$D$143,3,FALSE))</f>
        <v>#N/A</v>
      </c>
      <c r="J1946" s="169" t="str">
        <f>IF('Reported Performance Table'!D1946="","",
  IF('Reported Performance Table'!E1946="Yes",
   IF('Reported Performance Table'!F1946="Premium","Premium_LUNA_CCT","LUNA_CCT"),
   IF('Reported Performance Table'!B1946="Outdoor Luminaires",
    IF(OR('Reported Performance Table'!D1946="Fuel Pump Canopy Luminaires",'Reported Performance Table'!D1946="Sports Lighting"),
     IF('Reported Performance Table'!F1946="Premium","Premium_Sports_and_Fuel_Pump_CCT", "Sports_and_Fuel_Pump_CCT"),
     IF('Reported Performance Table'!F1946="Premium","Premium_Outdoor_CCT","Outdoor_CCT")),
    IF('Reported Performance Table'!F1946="Premium","Premium_CCT","Reported_CCT"))))</f>
        <v/>
      </c>
      <c r="K1946" t="str">
        <f>IF('Reported Performance Table'!D1946="","",IF(J1946="LUNA_CCT",VLOOKUP('Reported Performance Table'!D1946,'Master List'!$B$45:$E$143,4,FALSE),"Reported_BUG"))</f>
        <v/>
      </c>
      <c r="L1946" t="str">
        <f>IF('Reported Performance Table'!D1946="","",IF(AND('Reported Performance Table'!$E1946="Yes",OR('Reported Performance Table'!$D1946='Master List'!$B$45,'Reported Performance Table'!$D1946='Master List'!$B$46,'Reported Performance Table'!$D1946='Master List'!$B$47,'Reported Performance Table'!$D1946='Master List'!$B$49,'Reported Performance Table'!$D1946='Master List'!$B$51,'Reported Performance Table'!$D1946='Master List'!$B$115,'Reported Performance Table'!$D1946='Master List'!$B$118,'Reported Performance Table'!$D1946='Master List'!$B$142)),"LUNA_Dimming","Dimming_Capability_and_Range"))</f>
        <v/>
      </c>
    </row>
    <row r="1947" spans="1:12" x14ac:dyDescent="0.3">
      <c r="A1947" s="49">
        <v>1954</v>
      </c>
      <c r="B1947" s="50"/>
      <c r="D1947" s="21" t="e">
        <f>VLOOKUP('Reported Performance Table'!C1947,'Master List'!$B$22:$C$41,2,FALSE)</f>
        <v>#N/A</v>
      </c>
      <c r="E1947" t="e">
        <f>VLOOKUP('Reported Performance Table'!D1947,'Master List'!$B$45:$C$143,2,FALSE)</f>
        <v>#N/A</v>
      </c>
      <c r="F1947" t="e">
        <f>VLOOKUP('Reported Performance Table'!C1947,'Master List'!$B$22:$D$42,3,FALSE)</f>
        <v>#N/A</v>
      </c>
      <c r="G1947" s="94" t="e">
        <f>VLOOKUP('Reported Performance Table'!B1947,'Master List'!$B$11:$D$19,3,FALSE)</f>
        <v>#N/A</v>
      </c>
      <c r="H1947" t="e">
        <f t="shared" si="30"/>
        <v>#N/A</v>
      </c>
      <c r="I1947" t="e">
        <f>IF(VLOOKUP('Reported Performance Table'!D1947,'Master List'!$B$45:$D$143,3,FALSE)="","No",VLOOKUP('Reported Performance Table'!D1947,'Master List'!$B$45:$D$143,3,FALSE))</f>
        <v>#N/A</v>
      </c>
      <c r="J1947" s="169" t="str">
        <f>IF('Reported Performance Table'!D1947="","",
  IF('Reported Performance Table'!E1947="Yes",
   IF('Reported Performance Table'!F1947="Premium","Premium_LUNA_CCT","LUNA_CCT"),
   IF('Reported Performance Table'!B1947="Outdoor Luminaires",
    IF(OR('Reported Performance Table'!D1947="Fuel Pump Canopy Luminaires",'Reported Performance Table'!D1947="Sports Lighting"),
     IF('Reported Performance Table'!F1947="Premium","Premium_Sports_and_Fuel_Pump_CCT", "Sports_and_Fuel_Pump_CCT"),
     IF('Reported Performance Table'!F1947="Premium","Premium_Outdoor_CCT","Outdoor_CCT")),
    IF('Reported Performance Table'!F1947="Premium","Premium_CCT","Reported_CCT"))))</f>
        <v/>
      </c>
      <c r="K1947" t="str">
        <f>IF('Reported Performance Table'!D1947="","",IF(J1947="LUNA_CCT",VLOOKUP('Reported Performance Table'!D1947,'Master List'!$B$45:$E$143,4,FALSE),"Reported_BUG"))</f>
        <v/>
      </c>
      <c r="L1947" t="str">
        <f>IF('Reported Performance Table'!D1947="","",IF(AND('Reported Performance Table'!$E1947="Yes",OR('Reported Performance Table'!$D1947='Master List'!$B$45,'Reported Performance Table'!$D1947='Master List'!$B$46,'Reported Performance Table'!$D1947='Master List'!$B$47,'Reported Performance Table'!$D1947='Master List'!$B$49,'Reported Performance Table'!$D1947='Master List'!$B$51,'Reported Performance Table'!$D1947='Master List'!$B$115,'Reported Performance Table'!$D1947='Master List'!$B$118,'Reported Performance Table'!$D1947='Master List'!$B$142)),"LUNA_Dimming","Dimming_Capability_and_Range"))</f>
        <v/>
      </c>
    </row>
    <row r="1948" spans="1:12" x14ac:dyDescent="0.3">
      <c r="A1948" s="49">
        <v>1955</v>
      </c>
      <c r="B1948" s="50"/>
      <c r="D1948" s="21" t="e">
        <f>VLOOKUP('Reported Performance Table'!C1948,'Master List'!$B$22:$C$41,2,FALSE)</f>
        <v>#N/A</v>
      </c>
      <c r="E1948" t="e">
        <f>VLOOKUP('Reported Performance Table'!D1948,'Master List'!$B$45:$C$143,2,FALSE)</f>
        <v>#N/A</v>
      </c>
      <c r="F1948" t="e">
        <f>VLOOKUP('Reported Performance Table'!C1948,'Master List'!$B$22:$D$42,3,FALSE)</f>
        <v>#N/A</v>
      </c>
      <c r="G1948" s="94" t="e">
        <f>VLOOKUP('Reported Performance Table'!B1948,'Master List'!$B$11:$D$19,3,FALSE)</f>
        <v>#N/A</v>
      </c>
      <c r="H1948" t="e">
        <f t="shared" si="30"/>
        <v>#N/A</v>
      </c>
      <c r="I1948" t="e">
        <f>IF(VLOOKUP('Reported Performance Table'!D1948,'Master List'!$B$45:$D$143,3,FALSE)="","No",VLOOKUP('Reported Performance Table'!D1948,'Master List'!$B$45:$D$143,3,FALSE))</f>
        <v>#N/A</v>
      </c>
      <c r="J1948" s="169" t="str">
        <f>IF('Reported Performance Table'!D1948="","",
  IF('Reported Performance Table'!E1948="Yes",
   IF('Reported Performance Table'!F1948="Premium","Premium_LUNA_CCT","LUNA_CCT"),
   IF('Reported Performance Table'!B1948="Outdoor Luminaires",
    IF(OR('Reported Performance Table'!D1948="Fuel Pump Canopy Luminaires",'Reported Performance Table'!D1948="Sports Lighting"),
     IF('Reported Performance Table'!F1948="Premium","Premium_Sports_and_Fuel_Pump_CCT", "Sports_and_Fuel_Pump_CCT"),
     IF('Reported Performance Table'!F1948="Premium","Premium_Outdoor_CCT","Outdoor_CCT")),
    IF('Reported Performance Table'!F1948="Premium","Premium_CCT","Reported_CCT"))))</f>
        <v/>
      </c>
      <c r="K1948" t="str">
        <f>IF('Reported Performance Table'!D1948="","",IF(J1948="LUNA_CCT",VLOOKUP('Reported Performance Table'!D1948,'Master List'!$B$45:$E$143,4,FALSE),"Reported_BUG"))</f>
        <v/>
      </c>
      <c r="L1948" t="str">
        <f>IF('Reported Performance Table'!D1948="","",IF(AND('Reported Performance Table'!$E1948="Yes",OR('Reported Performance Table'!$D1948='Master List'!$B$45,'Reported Performance Table'!$D1948='Master List'!$B$46,'Reported Performance Table'!$D1948='Master List'!$B$47,'Reported Performance Table'!$D1948='Master List'!$B$49,'Reported Performance Table'!$D1948='Master List'!$B$51,'Reported Performance Table'!$D1948='Master List'!$B$115,'Reported Performance Table'!$D1948='Master List'!$B$118,'Reported Performance Table'!$D1948='Master List'!$B$142)),"LUNA_Dimming","Dimming_Capability_and_Range"))</f>
        <v/>
      </c>
    </row>
    <row r="1949" spans="1:12" x14ac:dyDescent="0.3">
      <c r="A1949" s="49">
        <v>1956</v>
      </c>
      <c r="B1949" s="50"/>
      <c r="D1949" s="21" t="e">
        <f>VLOOKUP('Reported Performance Table'!C1949,'Master List'!$B$22:$C$41,2,FALSE)</f>
        <v>#N/A</v>
      </c>
      <c r="E1949" t="e">
        <f>VLOOKUP('Reported Performance Table'!D1949,'Master List'!$B$45:$C$143,2,FALSE)</f>
        <v>#N/A</v>
      </c>
      <c r="F1949" t="e">
        <f>VLOOKUP('Reported Performance Table'!C1949,'Master List'!$B$22:$D$42,3,FALSE)</f>
        <v>#N/A</v>
      </c>
      <c r="G1949" s="94" t="e">
        <f>VLOOKUP('Reported Performance Table'!B1949,'Master List'!$B$11:$D$19,3,FALSE)</f>
        <v>#N/A</v>
      </c>
      <c r="H1949" t="e">
        <f t="shared" si="30"/>
        <v>#N/A</v>
      </c>
      <c r="I1949" t="e">
        <f>IF(VLOOKUP('Reported Performance Table'!D1949,'Master List'!$B$45:$D$143,3,FALSE)="","No",VLOOKUP('Reported Performance Table'!D1949,'Master List'!$B$45:$D$143,3,FALSE))</f>
        <v>#N/A</v>
      </c>
      <c r="J1949" s="169" t="str">
        <f>IF('Reported Performance Table'!D1949="","",
  IF('Reported Performance Table'!E1949="Yes",
   IF('Reported Performance Table'!F1949="Premium","Premium_LUNA_CCT","LUNA_CCT"),
   IF('Reported Performance Table'!B1949="Outdoor Luminaires",
    IF(OR('Reported Performance Table'!D1949="Fuel Pump Canopy Luminaires",'Reported Performance Table'!D1949="Sports Lighting"),
     IF('Reported Performance Table'!F1949="Premium","Premium_Sports_and_Fuel_Pump_CCT", "Sports_and_Fuel_Pump_CCT"),
     IF('Reported Performance Table'!F1949="Premium","Premium_Outdoor_CCT","Outdoor_CCT")),
    IF('Reported Performance Table'!F1949="Premium","Premium_CCT","Reported_CCT"))))</f>
        <v/>
      </c>
      <c r="K1949" t="str">
        <f>IF('Reported Performance Table'!D1949="","",IF(J1949="LUNA_CCT",VLOOKUP('Reported Performance Table'!D1949,'Master List'!$B$45:$E$143,4,FALSE),"Reported_BUG"))</f>
        <v/>
      </c>
      <c r="L1949" t="str">
        <f>IF('Reported Performance Table'!D1949="","",IF(AND('Reported Performance Table'!$E1949="Yes",OR('Reported Performance Table'!$D1949='Master List'!$B$45,'Reported Performance Table'!$D1949='Master List'!$B$46,'Reported Performance Table'!$D1949='Master List'!$B$47,'Reported Performance Table'!$D1949='Master List'!$B$49,'Reported Performance Table'!$D1949='Master List'!$B$51,'Reported Performance Table'!$D1949='Master List'!$B$115,'Reported Performance Table'!$D1949='Master List'!$B$118,'Reported Performance Table'!$D1949='Master List'!$B$142)),"LUNA_Dimming","Dimming_Capability_and_Range"))</f>
        <v/>
      </c>
    </row>
    <row r="1950" spans="1:12" x14ac:dyDescent="0.3">
      <c r="A1950" s="49">
        <v>1957</v>
      </c>
      <c r="B1950" s="50"/>
      <c r="D1950" s="21" t="e">
        <f>VLOOKUP('Reported Performance Table'!C1950,'Master List'!$B$22:$C$41,2,FALSE)</f>
        <v>#N/A</v>
      </c>
      <c r="E1950" t="e">
        <f>VLOOKUP('Reported Performance Table'!D1950,'Master List'!$B$45:$C$143,2,FALSE)</f>
        <v>#N/A</v>
      </c>
      <c r="F1950" t="e">
        <f>VLOOKUP('Reported Performance Table'!C1950,'Master List'!$B$22:$D$42,3,FALSE)</f>
        <v>#N/A</v>
      </c>
      <c r="G1950" s="94" t="e">
        <f>VLOOKUP('Reported Performance Table'!B1950,'Master List'!$B$11:$D$19,3,FALSE)</f>
        <v>#N/A</v>
      </c>
      <c r="H1950" t="e">
        <f t="shared" si="30"/>
        <v>#N/A</v>
      </c>
      <c r="I1950" t="e">
        <f>IF(VLOOKUP('Reported Performance Table'!D1950,'Master List'!$B$45:$D$143,3,FALSE)="","No",VLOOKUP('Reported Performance Table'!D1950,'Master List'!$B$45:$D$143,3,FALSE))</f>
        <v>#N/A</v>
      </c>
      <c r="J1950" s="169" t="str">
        <f>IF('Reported Performance Table'!D1950="","",
  IF('Reported Performance Table'!E1950="Yes",
   IF('Reported Performance Table'!F1950="Premium","Premium_LUNA_CCT","LUNA_CCT"),
   IF('Reported Performance Table'!B1950="Outdoor Luminaires",
    IF(OR('Reported Performance Table'!D1950="Fuel Pump Canopy Luminaires",'Reported Performance Table'!D1950="Sports Lighting"),
     IF('Reported Performance Table'!F1950="Premium","Premium_Sports_and_Fuel_Pump_CCT", "Sports_and_Fuel_Pump_CCT"),
     IF('Reported Performance Table'!F1950="Premium","Premium_Outdoor_CCT","Outdoor_CCT")),
    IF('Reported Performance Table'!F1950="Premium","Premium_CCT","Reported_CCT"))))</f>
        <v/>
      </c>
      <c r="K1950" t="str">
        <f>IF('Reported Performance Table'!D1950="","",IF(J1950="LUNA_CCT",VLOOKUP('Reported Performance Table'!D1950,'Master List'!$B$45:$E$143,4,FALSE),"Reported_BUG"))</f>
        <v/>
      </c>
      <c r="L1950" t="str">
        <f>IF('Reported Performance Table'!D1950="","",IF(AND('Reported Performance Table'!$E1950="Yes",OR('Reported Performance Table'!$D1950='Master List'!$B$45,'Reported Performance Table'!$D1950='Master List'!$B$46,'Reported Performance Table'!$D1950='Master List'!$B$47,'Reported Performance Table'!$D1950='Master List'!$B$49,'Reported Performance Table'!$D1950='Master List'!$B$51,'Reported Performance Table'!$D1950='Master List'!$B$115,'Reported Performance Table'!$D1950='Master List'!$B$118,'Reported Performance Table'!$D1950='Master List'!$B$142)),"LUNA_Dimming","Dimming_Capability_and_Range"))</f>
        <v/>
      </c>
    </row>
    <row r="1951" spans="1:12" x14ac:dyDescent="0.3">
      <c r="A1951" s="49">
        <v>1958</v>
      </c>
      <c r="B1951" s="50"/>
      <c r="D1951" s="21" t="e">
        <f>VLOOKUP('Reported Performance Table'!C1951,'Master List'!$B$22:$C$41,2,FALSE)</f>
        <v>#N/A</v>
      </c>
      <c r="E1951" t="e">
        <f>VLOOKUP('Reported Performance Table'!D1951,'Master List'!$B$45:$C$143,2,FALSE)</f>
        <v>#N/A</v>
      </c>
      <c r="F1951" t="e">
        <f>VLOOKUP('Reported Performance Table'!C1951,'Master List'!$B$22:$D$42,3,FALSE)</f>
        <v>#N/A</v>
      </c>
      <c r="G1951" s="94" t="e">
        <f>VLOOKUP('Reported Performance Table'!B1951,'Master List'!$B$11:$D$19,3,FALSE)</f>
        <v>#N/A</v>
      </c>
      <c r="H1951" t="e">
        <f t="shared" si="30"/>
        <v>#N/A</v>
      </c>
      <c r="I1951" t="e">
        <f>IF(VLOOKUP('Reported Performance Table'!D1951,'Master List'!$B$45:$D$143,3,FALSE)="","No",VLOOKUP('Reported Performance Table'!D1951,'Master List'!$B$45:$D$143,3,FALSE))</f>
        <v>#N/A</v>
      </c>
      <c r="J1951" s="169" t="str">
        <f>IF('Reported Performance Table'!D1951="","",
  IF('Reported Performance Table'!E1951="Yes",
   IF('Reported Performance Table'!F1951="Premium","Premium_LUNA_CCT","LUNA_CCT"),
   IF('Reported Performance Table'!B1951="Outdoor Luminaires",
    IF(OR('Reported Performance Table'!D1951="Fuel Pump Canopy Luminaires",'Reported Performance Table'!D1951="Sports Lighting"),
     IF('Reported Performance Table'!F1951="Premium","Premium_Sports_and_Fuel_Pump_CCT", "Sports_and_Fuel_Pump_CCT"),
     IF('Reported Performance Table'!F1951="Premium","Premium_Outdoor_CCT","Outdoor_CCT")),
    IF('Reported Performance Table'!F1951="Premium","Premium_CCT","Reported_CCT"))))</f>
        <v/>
      </c>
      <c r="K1951" t="str">
        <f>IF('Reported Performance Table'!D1951="","",IF(J1951="LUNA_CCT",VLOOKUP('Reported Performance Table'!D1951,'Master List'!$B$45:$E$143,4,FALSE),"Reported_BUG"))</f>
        <v/>
      </c>
      <c r="L1951" t="str">
        <f>IF('Reported Performance Table'!D1951="","",IF(AND('Reported Performance Table'!$E1951="Yes",OR('Reported Performance Table'!$D1951='Master List'!$B$45,'Reported Performance Table'!$D1951='Master List'!$B$46,'Reported Performance Table'!$D1951='Master List'!$B$47,'Reported Performance Table'!$D1951='Master List'!$B$49,'Reported Performance Table'!$D1951='Master List'!$B$51,'Reported Performance Table'!$D1951='Master List'!$B$115,'Reported Performance Table'!$D1951='Master List'!$B$118,'Reported Performance Table'!$D1951='Master List'!$B$142)),"LUNA_Dimming","Dimming_Capability_and_Range"))</f>
        <v/>
      </c>
    </row>
    <row r="1952" spans="1:12" x14ac:dyDescent="0.3">
      <c r="A1952" s="49">
        <v>1959</v>
      </c>
      <c r="B1952" s="50"/>
      <c r="D1952" s="21" t="e">
        <f>VLOOKUP('Reported Performance Table'!C1952,'Master List'!$B$22:$C$41,2,FALSE)</f>
        <v>#N/A</v>
      </c>
      <c r="E1952" t="e">
        <f>VLOOKUP('Reported Performance Table'!D1952,'Master List'!$B$45:$C$143,2,FALSE)</f>
        <v>#N/A</v>
      </c>
      <c r="F1952" t="e">
        <f>VLOOKUP('Reported Performance Table'!C1952,'Master List'!$B$22:$D$42,3,FALSE)</f>
        <v>#N/A</v>
      </c>
      <c r="G1952" s="94" t="e">
        <f>VLOOKUP('Reported Performance Table'!B1952,'Master List'!$B$11:$D$19,3,FALSE)</f>
        <v>#N/A</v>
      </c>
      <c r="H1952" t="e">
        <f t="shared" si="30"/>
        <v>#N/A</v>
      </c>
      <c r="I1952" t="e">
        <f>IF(VLOOKUP('Reported Performance Table'!D1952,'Master List'!$B$45:$D$143,3,FALSE)="","No",VLOOKUP('Reported Performance Table'!D1952,'Master List'!$B$45:$D$143,3,FALSE))</f>
        <v>#N/A</v>
      </c>
      <c r="J1952" s="169" t="str">
        <f>IF('Reported Performance Table'!D1952="","",
  IF('Reported Performance Table'!E1952="Yes",
   IF('Reported Performance Table'!F1952="Premium","Premium_LUNA_CCT","LUNA_CCT"),
   IF('Reported Performance Table'!B1952="Outdoor Luminaires",
    IF(OR('Reported Performance Table'!D1952="Fuel Pump Canopy Luminaires",'Reported Performance Table'!D1952="Sports Lighting"),
     IF('Reported Performance Table'!F1952="Premium","Premium_Sports_and_Fuel_Pump_CCT", "Sports_and_Fuel_Pump_CCT"),
     IF('Reported Performance Table'!F1952="Premium","Premium_Outdoor_CCT","Outdoor_CCT")),
    IF('Reported Performance Table'!F1952="Premium","Premium_CCT","Reported_CCT"))))</f>
        <v/>
      </c>
      <c r="K1952" t="str">
        <f>IF('Reported Performance Table'!D1952="","",IF(J1952="LUNA_CCT",VLOOKUP('Reported Performance Table'!D1952,'Master List'!$B$45:$E$143,4,FALSE),"Reported_BUG"))</f>
        <v/>
      </c>
      <c r="L1952" t="str">
        <f>IF('Reported Performance Table'!D1952="","",IF(AND('Reported Performance Table'!$E1952="Yes",OR('Reported Performance Table'!$D1952='Master List'!$B$45,'Reported Performance Table'!$D1952='Master List'!$B$46,'Reported Performance Table'!$D1952='Master List'!$B$47,'Reported Performance Table'!$D1952='Master List'!$B$49,'Reported Performance Table'!$D1952='Master List'!$B$51,'Reported Performance Table'!$D1952='Master List'!$B$115,'Reported Performance Table'!$D1952='Master List'!$B$118,'Reported Performance Table'!$D1952='Master List'!$B$142)),"LUNA_Dimming","Dimming_Capability_and_Range"))</f>
        <v/>
      </c>
    </row>
    <row r="1953" spans="1:12" x14ac:dyDescent="0.3">
      <c r="A1953" s="49">
        <v>1960</v>
      </c>
      <c r="B1953" s="50"/>
      <c r="D1953" s="21" t="e">
        <f>VLOOKUP('Reported Performance Table'!C1953,'Master List'!$B$22:$C$41,2,FALSE)</f>
        <v>#N/A</v>
      </c>
      <c r="E1953" t="e">
        <f>VLOOKUP('Reported Performance Table'!D1953,'Master List'!$B$45:$C$143,2,FALSE)</f>
        <v>#N/A</v>
      </c>
      <c r="F1953" t="e">
        <f>VLOOKUP('Reported Performance Table'!C1953,'Master List'!$B$22:$D$42,3,FALSE)</f>
        <v>#N/A</v>
      </c>
      <c r="G1953" s="94" t="e">
        <f>VLOOKUP('Reported Performance Table'!B1953,'Master List'!$B$11:$D$19,3,FALSE)</f>
        <v>#N/A</v>
      </c>
      <c r="H1953" t="e">
        <f t="shared" si="30"/>
        <v>#N/A</v>
      </c>
      <c r="I1953" t="e">
        <f>IF(VLOOKUP('Reported Performance Table'!D1953,'Master List'!$B$45:$D$143,3,FALSE)="","No",VLOOKUP('Reported Performance Table'!D1953,'Master List'!$B$45:$D$143,3,FALSE))</f>
        <v>#N/A</v>
      </c>
      <c r="J1953" s="169" t="str">
        <f>IF('Reported Performance Table'!D1953="","",
  IF('Reported Performance Table'!E1953="Yes",
   IF('Reported Performance Table'!F1953="Premium","Premium_LUNA_CCT","LUNA_CCT"),
   IF('Reported Performance Table'!B1953="Outdoor Luminaires",
    IF(OR('Reported Performance Table'!D1953="Fuel Pump Canopy Luminaires",'Reported Performance Table'!D1953="Sports Lighting"),
     IF('Reported Performance Table'!F1953="Premium","Premium_Sports_and_Fuel_Pump_CCT", "Sports_and_Fuel_Pump_CCT"),
     IF('Reported Performance Table'!F1953="Premium","Premium_Outdoor_CCT","Outdoor_CCT")),
    IF('Reported Performance Table'!F1953="Premium","Premium_CCT","Reported_CCT"))))</f>
        <v/>
      </c>
      <c r="K1953" t="str">
        <f>IF('Reported Performance Table'!D1953="","",IF(J1953="LUNA_CCT",VLOOKUP('Reported Performance Table'!D1953,'Master List'!$B$45:$E$143,4,FALSE),"Reported_BUG"))</f>
        <v/>
      </c>
      <c r="L1953" t="str">
        <f>IF('Reported Performance Table'!D1953="","",IF(AND('Reported Performance Table'!$E1953="Yes",OR('Reported Performance Table'!$D1953='Master List'!$B$45,'Reported Performance Table'!$D1953='Master List'!$B$46,'Reported Performance Table'!$D1953='Master List'!$B$47,'Reported Performance Table'!$D1953='Master List'!$B$49,'Reported Performance Table'!$D1953='Master List'!$B$51,'Reported Performance Table'!$D1953='Master List'!$B$115,'Reported Performance Table'!$D1953='Master List'!$B$118,'Reported Performance Table'!$D1953='Master List'!$B$142)),"LUNA_Dimming","Dimming_Capability_and_Range"))</f>
        <v/>
      </c>
    </row>
    <row r="1954" spans="1:12" x14ac:dyDescent="0.3">
      <c r="A1954" s="49">
        <v>1961</v>
      </c>
      <c r="B1954" s="50"/>
      <c r="D1954" s="21" t="e">
        <f>VLOOKUP('Reported Performance Table'!C1954,'Master List'!$B$22:$C$41,2,FALSE)</f>
        <v>#N/A</v>
      </c>
      <c r="E1954" t="e">
        <f>VLOOKUP('Reported Performance Table'!D1954,'Master List'!$B$45:$C$143,2,FALSE)</f>
        <v>#N/A</v>
      </c>
      <c r="F1954" t="e">
        <f>VLOOKUP('Reported Performance Table'!C1954,'Master List'!$B$22:$D$42,3,FALSE)</f>
        <v>#N/A</v>
      </c>
      <c r="G1954" s="94" t="e">
        <f>VLOOKUP('Reported Performance Table'!B1954,'Master List'!$B$11:$D$19,3,FALSE)</f>
        <v>#N/A</v>
      </c>
      <c r="H1954" t="e">
        <f t="shared" si="30"/>
        <v>#N/A</v>
      </c>
      <c r="I1954" t="e">
        <f>IF(VLOOKUP('Reported Performance Table'!D1954,'Master List'!$B$45:$D$143,3,FALSE)="","No",VLOOKUP('Reported Performance Table'!D1954,'Master List'!$B$45:$D$143,3,FALSE))</f>
        <v>#N/A</v>
      </c>
      <c r="J1954" s="169" t="str">
        <f>IF('Reported Performance Table'!D1954="","",
  IF('Reported Performance Table'!E1954="Yes",
   IF('Reported Performance Table'!F1954="Premium","Premium_LUNA_CCT","LUNA_CCT"),
   IF('Reported Performance Table'!B1954="Outdoor Luminaires",
    IF(OR('Reported Performance Table'!D1954="Fuel Pump Canopy Luminaires",'Reported Performance Table'!D1954="Sports Lighting"),
     IF('Reported Performance Table'!F1954="Premium","Premium_Sports_and_Fuel_Pump_CCT", "Sports_and_Fuel_Pump_CCT"),
     IF('Reported Performance Table'!F1954="Premium","Premium_Outdoor_CCT","Outdoor_CCT")),
    IF('Reported Performance Table'!F1954="Premium","Premium_CCT","Reported_CCT"))))</f>
        <v/>
      </c>
      <c r="K1954" t="str">
        <f>IF('Reported Performance Table'!D1954="","",IF(J1954="LUNA_CCT",VLOOKUP('Reported Performance Table'!D1954,'Master List'!$B$45:$E$143,4,FALSE),"Reported_BUG"))</f>
        <v/>
      </c>
      <c r="L1954" t="str">
        <f>IF('Reported Performance Table'!D1954="","",IF(AND('Reported Performance Table'!$E1954="Yes",OR('Reported Performance Table'!$D1954='Master List'!$B$45,'Reported Performance Table'!$D1954='Master List'!$B$46,'Reported Performance Table'!$D1954='Master List'!$B$47,'Reported Performance Table'!$D1954='Master List'!$B$49,'Reported Performance Table'!$D1954='Master List'!$B$51,'Reported Performance Table'!$D1954='Master List'!$B$115,'Reported Performance Table'!$D1954='Master List'!$B$118,'Reported Performance Table'!$D1954='Master List'!$B$142)),"LUNA_Dimming","Dimming_Capability_and_Range"))</f>
        <v/>
      </c>
    </row>
    <row r="1955" spans="1:12" x14ac:dyDescent="0.3">
      <c r="A1955" s="49">
        <v>1962</v>
      </c>
      <c r="B1955" s="50"/>
      <c r="D1955" s="21" t="e">
        <f>VLOOKUP('Reported Performance Table'!C1955,'Master List'!$B$22:$C$41,2,FALSE)</f>
        <v>#N/A</v>
      </c>
      <c r="E1955" t="e">
        <f>VLOOKUP('Reported Performance Table'!D1955,'Master List'!$B$45:$C$143,2,FALSE)</f>
        <v>#N/A</v>
      </c>
      <c r="F1955" t="e">
        <f>VLOOKUP('Reported Performance Table'!C1955,'Master List'!$B$22:$D$42,3,FALSE)</f>
        <v>#N/A</v>
      </c>
      <c r="G1955" s="94" t="e">
        <f>VLOOKUP('Reported Performance Table'!B1955,'Master List'!$B$11:$D$19,3,FALSE)</f>
        <v>#N/A</v>
      </c>
      <c r="H1955" t="e">
        <f t="shared" si="30"/>
        <v>#N/A</v>
      </c>
      <c r="I1955" t="e">
        <f>IF(VLOOKUP('Reported Performance Table'!D1955,'Master List'!$B$45:$D$143,3,FALSE)="","No",VLOOKUP('Reported Performance Table'!D1955,'Master List'!$B$45:$D$143,3,FALSE))</f>
        <v>#N/A</v>
      </c>
      <c r="J1955" s="169" t="str">
        <f>IF('Reported Performance Table'!D1955="","",
  IF('Reported Performance Table'!E1955="Yes",
   IF('Reported Performance Table'!F1955="Premium","Premium_LUNA_CCT","LUNA_CCT"),
   IF('Reported Performance Table'!B1955="Outdoor Luminaires",
    IF(OR('Reported Performance Table'!D1955="Fuel Pump Canopy Luminaires",'Reported Performance Table'!D1955="Sports Lighting"),
     IF('Reported Performance Table'!F1955="Premium","Premium_Sports_and_Fuel_Pump_CCT", "Sports_and_Fuel_Pump_CCT"),
     IF('Reported Performance Table'!F1955="Premium","Premium_Outdoor_CCT","Outdoor_CCT")),
    IF('Reported Performance Table'!F1955="Premium","Premium_CCT","Reported_CCT"))))</f>
        <v/>
      </c>
      <c r="K1955" t="str">
        <f>IF('Reported Performance Table'!D1955="","",IF(J1955="LUNA_CCT",VLOOKUP('Reported Performance Table'!D1955,'Master List'!$B$45:$E$143,4,FALSE),"Reported_BUG"))</f>
        <v/>
      </c>
      <c r="L1955" t="str">
        <f>IF('Reported Performance Table'!D1955="","",IF(AND('Reported Performance Table'!$E1955="Yes",OR('Reported Performance Table'!$D1955='Master List'!$B$45,'Reported Performance Table'!$D1955='Master List'!$B$46,'Reported Performance Table'!$D1955='Master List'!$B$47,'Reported Performance Table'!$D1955='Master List'!$B$49,'Reported Performance Table'!$D1955='Master List'!$B$51,'Reported Performance Table'!$D1955='Master List'!$B$115,'Reported Performance Table'!$D1955='Master List'!$B$118,'Reported Performance Table'!$D1955='Master List'!$B$142)),"LUNA_Dimming","Dimming_Capability_and_Range"))</f>
        <v/>
      </c>
    </row>
    <row r="1956" spans="1:12" x14ac:dyDescent="0.3">
      <c r="A1956" s="49">
        <v>1963</v>
      </c>
      <c r="B1956" s="50"/>
      <c r="D1956" s="21" t="e">
        <f>VLOOKUP('Reported Performance Table'!C1956,'Master List'!$B$22:$C$41,2,FALSE)</f>
        <v>#N/A</v>
      </c>
      <c r="E1956" t="e">
        <f>VLOOKUP('Reported Performance Table'!D1956,'Master List'!$B$45:$C$143,2,FALSE)</f>
        <v>#N/A</v>
      </c>
      <c r="F1956" t="e">
        <f>VLOOKUP('Reported Performance Table'!C1956,'Master List'!$B$22:$D$42,3,FALSE)</f>
        <v>#N/A</v>
      </c>
      <c r="G1956" s="94" t="e">
        <f>VLOOKUP('Reported Performance Table'!B1956,'Master List'!$B$11:$D$19,3,FALSE)</f>
        <v>#N/A</v>
      </c>
      <c r="H1956" t="e">
        <f t="shared" si="30"/>
        <v>#N/A</v>
      </c>
      <c r="I1956" t="e">
        <f>IF(VLOOKUP('Reported Performance Table'!D1956,'Master List'!$B$45:$D$143,3,FALSE)="","No",VLOOKUP('Reported Performance Table'!D1956,'Master List'!$B$45:$D$143,3,FALSE))</f>
        <v>#N/A</v>
      </c>
      <c r="J1956" s="169" t="str">
        <f>IF('Reported Performance Table'!D1956="","",
  IF('Reported Performance Table'!E1956="Yes",
   IF('Reported Performance Table'!F1956="Premium","Premium_LUNA_CCT","LUNA_CCT"),
   IF('Reported Performance Table'!B1956="Outdoor Luminaires",
    IF(OR('Reported Performance Table'!D1956="Fuel Pump Canopy Luminaires",'Reported Performance Table'!D1956="Sports Lighting"),
     IF('Reported Performance Table'!F1956="Premium","Premium_Sports_and_Fuel_Pump_CCT", "Sports_and_Fuel_Pump_CCT"),
     IF('Reported Performance Table'!F1956="Premium","Premium_Outdoor_CCT","Outdoor_CCT")),
    IF('Reported Performance Table'!F1956="Premium","Premium_CCT","Reported_CCT"))))</f>
        <v/>
      </c>
      <c r="K1956" t="str">
        <f>IF('Reported Performance Table'!D1956="","",IF(J1956="LUNA_CCT",VLOOKUP('Reported Performance Table'!D1956,'Master List'!$B$45:$E$143,4,FALSE),"Reported_BUG"))</f>
        <v/>
      </c>
      <c r="L1956" t="str">
        <f>IF('Reported Performance Table'!D1956="","",IF(AND('Reported Performance Table'!$E1956="Yes",OR('Reported Performance Table'!$D1956='Master List'!$B$45,'Reported Performance Table'!$D1956='Master List'!$B$46,'Reported Performance Table'!$D1956='Master List'!$B$47,'Reported Performance Table'!$D1956='Master List'!$B$49,'Reported Performance Table'!$D1956='Master List'!$B$51,'Reported Performance Table'!$D1956='Master List'!$B$115,'Reported Performance Table'!$D1956='Master List'!$B$118,'Reported Performance Table'!$D1956='Master List'!$B$142)),"LUNA_Dimming","Dimming_Capability_and_Range"))</f>
        <v/>
      </c>
    </row>
    <row r="1957" spans="1:12" x14ac:dyDescent="0.3">
      <c r="A1957" s="49">
        <v>1964</v>
      </c>
      <c r="B1957" s="50"/>
      <c r="D1957" s="21" t="e">
        <f>VLOOKUP('Reported Performance Table'!C1957,'Master List'!$B$22:$C$41,2,FALSE)</f>
        <v>#N/A</v>
      </c>
      <c r="E1957" t="e">
        <f>VLOOKUP('Reported Performance Table'!D1957,'Master List'!$B$45:$C$143,2,FALSE)</f>
        <v>#N/A</v>
      </c>
      <c r="F1957" t="e">
        <f>VLOOKUP('Reported Performance Table'!C1957,'Master List'!$B$22:$D$42,3,FALSE)</f>
        <v>#N/A</v>
      </c>
      <c r="G1957" s="94" t="e">
        <f>VLOOKUP('Reported Performance Table'!B1957,'Master List'!$B$11:$D$19,3,FALSE)</f>
        <v>#N/A</v>
      </c>
      <c r="H1957" t="e">
        <f t="shared" si="30"/>
        <v>#N/A</v>
      </c>
      <c r="I1957" t="e">
        <f>IF(VLOOKUP('Reported Performance Table'!D1957,'Master List'!$B$45:$D$143,3,FALSE)="","No",VLOOKUP('Reported Performance Table'!D1957,'Master List'!$B$45:$D$143,3,FALSE))</f>
        <v>#N/A</v>
      </c>
      <c r="J1957" s="169" t="str">
        <f>IF('Reported Performance Table'!D1957="","",
  IF('Reported Performance Table'!E1957="Yes",
   IF('Reported Performance Table'!F1957="Premium","Premium_LUNA_CCT","LUNA_CCT"),
   IF('Reported Performance Table'!B1957="Outdoor Luminaires",
    IF(OR('Reported Performance Table'!D1957="Fuel Pump Canopy Luminaires",'Reported Performance Table'!D1957="Sports Lighting"),
     IF('Reported Performance Table'!F1957="Premium","Premium_Sports_and_Fuel_Pump_CCT", "Sports_and_Fuel_Pump_CCT"),
     IF('Reported Performance Table'!F1957="Premium","Premium_Outdoor_CCT","Outdoor_CCT")),
    IF('Reported Performance Table'!F1957="Premium","Premium_CCT","Reported_CCT"))))</f>
        <v/>
      </c>
      <c r="K1957" t="str">
        <f>IF('Reported Performance Table'!D1957="","",IF(J1957="LUNA_CCT",VLOOKUP('Reported Performance Table'!D1957,'Master List'!$B$45:$E$143,4,FALSE),"Reported_BUG"))</f>
        <v/>
      </c>
      <c r="L1957" t="str">
        <f>IF('Reported Performance Table'!D1957="","",IF(AND('Reported Performance Table'!$E1957="Yes",OR('Reported Performance Table'!$D1957='Master List'!$B$45,'Reported Performance Table'!$D1957='Master List'!$B$46,'Reported Performance Table'!$D1957='Master List'!$B$47,'Reported Performance Table'!$D1957='Master List'!$B$49,'Reported Performance Table'!$D1957='Master List'!$B$51,'Reported Performance Table'!$D1957='Master List'!$B$115,'Reported Performance Table'!$D1957='Master List'!$B$118,'Reported Performance Table'!$D1957='Master List'!$B$142)),"LUNA_Dimming","Dimming_Capability_and_Range"))</f>
        <v/>
      </c>
    </row>
    <row r="1958" spans="1:12" x14ac:dyDescent="0.3">
      <c r="A1958" s="49">
        <v>1965</v>
      </c>
      <c r="B1958" s="50"/>
      <c r="D1958" s="21" t="e">
        <f>VLOOKUP('Reported Performance Table'!C1958,'Master List'!$B$22:$C$41,2,FALSE)</f>
        <v>#N/A</v>
      </c>
      <c r="E1958" t="e">
        <f>VLOOKUP('Reported Performance Table'!D1958,'Master List'!$B$45:$C$143,2,FALSE)</f>
        <v>#N/A</v>
      </c>
      <c r="F1958" t="e">
        <f>VLOOKUP('Reported Performance Table'!C1958,'Master List'!$B$22:$D$42,3,FALSE)</f>
        <v>#N/A</v>
      </c>
      <c r="G1958" s="94" t="e">
        <f>VLOOKUP('Reported Performance Table'!B1958,'Master List'!$B$11:$D$19,3,FALSE)</f>
        <v>#N/A</v>
      </c>
      <c r="H1958" t="e">
        <f t="shared" si="30"/>
        <v>#N/A</v>
      </c>
      <c r="I1958" t="e">
        <f>IF(VLOOKUP('Reported Performance Table'!D1958,'Master List'!$B$45:$D$143,3,FALSE)="","No",VLOOKUP('Reported Performance Table'!D1958,'Master List'!$B$45:$D$143,3,FALSE))</f>
        <v>#N/A</v>
      </c>
      <c r="J1958" s="169" t="str">
        <f>IF('Reported Performance Table'!D1958="","",
  IF('Reported Performance Table'!E1958="Yes",
   IF('Reported Performance Table'!F1958="Premium","Premium_LUNA_CCT","LUNA_CCT"),
   IF('Reported Performance Table'!B1958="Outdoor Luminaires",
    IF(OR('Reported Performance Table'!D1958="Fuel Pump Canopy Luminaires",'Reported Performance Table'!D1958="Sports Lighting"),
     IF('Reported Performance Table'!F1958="Premium","Premium_Sports_and_Fuel_Pump_CCT", "Sports_and_Fuel_Pump_CCT"),
     IF('Reported Performance Table'!F1958="Premium","Premium_Outdoor_CCT","Outdoor_CCT")),
    IF('Reported Performance Table'!F1958="Premium","Premium_CCT","Reported_CCT"))))</f>
        <v/>
      </c>
      <c r="K1958" t="str">
        <f>IF('Reported Performance Table'!D1958="","",IF(J1958="LUNA_CCT",VLOOKUP('Reported Performance Table'!D1958,'Master List'!$B$45:$E$143,4,FALSE),"Reported_BUG"))</f>
        <v/>
      </c>
      <c r="L1958" t="str">
        <f>IF('Reported Performance Table'!D1958="","",IF(AND('Reported Performance Table'!$E1958="Yes",OR('Reported Performance Table'!$D1958='Master List'!$B$45,'Reported Performance Table'!$D1958='Master List'!$B$46,'Reported Performance Table'!$D1958='Master List'!$B$47,'Reported Performance Table'!$D1958='Master List'!$B$49,'Reported Performance Table'!$D1958='Master List'!$B$51,'Reported Performance Table'!$D1958='Master List'!$B$115,'Reported Performance Table'!$D1958='Master List'!$B$118,'Reported Performance Table'!$D1958='Master List'!$B$142)),"LUNA_Dimming","Dimming_Capability_and_Range"))</f>
        <v/>
      </c>
    </row>
    <row r="1959" spans="1:12" x14ac:dyDescent="0.3">
      <c r="A1959" s="49">
        <v>1966</v>
      </c>
      <c r="B1959" s="50"/>
      <c r="D1959" s="21" t="e">
        <f>VLOOKUP('Reported Performance Table'!C1959,'Master List'!$B$22:$C$41,2,FALSE)</f>
        <v>#N/A</v>
      </c>
      <c r="E1959" t="e">
        <f>VLOOKUP('Reported Performance Table'!D1959,'Master List'!$B$45:$C$143,2,FALSE)</f>
        <v>#N/A</v>
      </c>
      <c r="F1959" t="e">
        <f>VLOOKUP('Reported Performance Table'!C1959,'Master List'!$B$22:$D$42,3,FALSE)</f>
        <v>#N/A</v>
      </c>
      <c r="G1959" s="94" t="e">
        <f>VLOOKUP('Reported Performance Table'!B1959,'Master List'!$B$11:$D$19,3,FALSE)</f>
        <v>#N/A</v>
      </c>
      <c r="H1959" t="e">
        <f t="shared" si="30"/>
        <v>#N/A</v>
      </c>
      <c r="I1959" t="e">
        <f>IF(VLOOKUP('Reported Performance Table'!D1959,'Master List'!$B$45:$D$143,3,FALSE)="","No",VLOOKUP('Reported Performance Table'!D1959,'Master List'!$B$45:$D$143,3,FALSE))</f>
        <v>#N/A</v>
      </c>
      <c r="J1959" s="169" t="str">
        <f>IF('Reported Performance Table'!D1959="","",
  IF('Reported Performance Table'!E1959="Yes",
   IF('Reported Performance Table'!F1959="Premium","Premium_LUNA_CCT","LUNA_CCT"),
   IF('Reported Performance Table'!B1959="Outdoor Luminaires",
    IF(OR('Reported Performance Table'!D1959="Fuel Pump Canopy Luminaires",'Reported Performance Table'!D1959="Sports Lighting"),
     IF('Reported Performance Table'!F1959="Premium","Premium_Sports_and_Fuel_Pump_CCT", "Sports_and_Fuel_Pump_CCT"),
     IF('Reported Performance Table'!F1959="Premium","Premium_Outdoor_CCT","Outdoor_CCT")),
    IF('Reported Performance Table'!F1959="Premium","Premium_CCT","Reported_CCT"))))</f>
        <v/>
      </c>
      <c r="K1959" t="str">
        <f>IF('Reported Performance Table'!D1959="","",IF(J1959="LUNA_CCT",VLOOKUP('Reported Performance Table'!D1959,'Master List'!$B$45:$E$143,4,FALSE),"Reported_BUG"))</f>
        <v/>
      </c>
      <c r="L1959" t="str">
        <f>IF('Reported Performance Table'!D1959="","",IF(AND('Reported Performance Table'!$E1959="Yes",OR('Reported Performance Table'!$D1959='Master List'!$B$45,'Reported Performance Table'!$D1959='Master List'!$B$46,'Reported Performance Table'!$D1959='Master List'!$B$47,'Reported Performance Table'!$D1959='Master List'!$B$49,'Reported Performance Table'!$D1959='Master List'!$B$51,'Reported Performance Table'!$D1959='Master List'!$B$115,'Reported Performance Table'!$D1959='Master List'!$B$118,'Reported Performance Table'!$D1959='Master List'!$B$142)),"LUNA_Dimming","Dimming_Capability_and_Range"))</f>
        <v/>
      </c>
    </row>
    <row r="1960" spans="1:12" x14ac:dyDescent="0.3">
      <c r="A1960" s="49">
        <v>1967</v>
      </c>
      <c r="B1960" s="50"/>
      <c r="D1960" s="21" t="e">
        <f>VLOOKUP('Reported Performance Table'!C1960,'Master List'!$B$22:$C$41,2,FALSE)</f>
        <v>#N/A</v>
      </c>
      <c r="E1960" t="e">
        <f>VLOOKUP('Reported Performance Table'!D1960,'Master List'!$B$45:$C$143,2,FALSE)</f>
        <v>#N/A</v>
      </c>
      <c r="F1960" t="e">
        <f>VLOOKUP('Reported Performance Table'!C1960,'Master List'!$B$22:$D$42,3,FALSE)</f>
        <v>#N/A</v>
      </c>
      <c r="G1960" s="94" t="e">
        <f>VLOOKUP('Reported Performance Table'!B1960,'Master List'!$B$11:$D$19,3,FALSE)</f>
        <v>#N/A</v>
      </c>
      <c r="H1960" t="e">
        <f t="shared" si="30"/>
        <v>#N/A</v>
      </c>
      <c r="I1960" t="e">
        <f>IF(VLOOKUP('Reported Performance Table'!D1960,'Master List'!$B$45:$D$143,3,FALSE)="","No",VLOOKUP('Reported Performance Table'!D1960,'Master List'!$B$45:$D$143,3,FALSE))</f>
        <v>#N/A</v>
      </c>
      <c r="J1960" s="169" t="str">
        <f>IF('Reported Performance Table'!D1960="","",
  IF('Reported Performance Table'!E1960="Yes",
   IF('Reported Performance Table'!F1960="Premium","Premium_LUNA_CCT","LUNA_CCT"),
   IF('Reported Performance Table'!B1960="Outdoor Luminaires",
    IF(OR('Reported Performance Table'!D1960="Fuel Pump Canopy Luminaires",'Reported Performance Table'!D1960="Sports Lighting"),
     IF('Reported Performance Table'!F1960="Premium","Premium_Sports_and_Fuel_Pump_CCT", "Sports_and_Fuel_Pump_CCT"),
     IF('Reported Performance Table'!F1960="Premium","Premium_Outdoor_CCT","Outdoor_CCT")),
    IF('Reported Performance Table'!F1960="Premium","Premium_CCT","Reported_CCT"))))</f>
        <v/>
      </c>
      <c r="K1960" t="str">
        <f>IF('Reported Performance Table'!D1960="","",IF(J1960="LUNA_CCT",VLOOKUP('Reported Performance Table'!D1960,'Master List'!$B$45:$E$143,4,FALSE),"Reported_BUG"))</f>
        <v/>
      </c>
      <c r="L1960" t="str">
        <f>IF('Reported Performance Table'!D1960="","",IF(AND('Reported Performance Table'!$E1960="Yes",OR('Reported Performance Table'!$D1960='Master List'!$B$45,'Reported Performance Table'!$D1960='Master List'!$B$46,'Reported Performance Table'!$D1960='Master List'!$B$47,'Reported Performance Table'!$D1960='Master List'!$B$49,'Reported Performance Table'!$D1960='Master List'!$B$51,'Reported Performance Table'!$D1960='Master List'!$B$115,'Reported Performance Table'!$D1960='Master List'!$B$118,'Reported Performance Table'!$D1960='Master List'!$B$142)),"LUNA_Dimming","Dimming_Capability_and_Range"))</f>
        <v/>
      </c>
    </row>
    <row r="1961" spans="1:12" x14ac:dyDescent="0.3">
      <c r="A1961" s="49">
        <v>1968</v>
      </c>
      <c r="B1961" s="50"/>
      <c r="D1961" s="21" t="e">
        <f>VLOOKUP('Reported Performance Table'!C1961,'Master List'!$B$22:$C$41,2,FALSE)</f>
        <v>#N/A</v>
      </c>
      <c r="E1961" t="e">
        <f>VLOOKUP('Reported Performance Table'!D1961,'Master List'!$B$45:$C$143,2,FALSE)</f>
        <v>#N/A</v>
      </c>
      <c r="F1961" t="e">
        <f>VLOOKUP('Reported Performance Table'!C1961,'Master List'!$B$22:$D$42,3,FALSE)</f>
        <v>#N/A</v>
      </c>
      <c r="G1961" s="94" t="e">
        <f>VLOOKUP('Reported Performance Table'!B1961,'Master List'!$B$11:$D$19,3,FALSE)</f>
        <v>#N/A</v>
      </c>
      <c r="H1961" t="e">
        <f t="shared" si="30"/>
        <v>#N/A</v>
      </c>
      <c r="I1961" t="e">
        <f>IF(VLOOKUP('Reported Performance Table'!D1961,'Master List'!$B$45:$D$143,3,FALSE)="","No",VLOOKUP('Reported Performance Table'!D1961,'Master List'!$B$45:$D$143,3,FALSE))</f>
        <v>#N/A</v>
      </c>
      <c r="J1961" s="169" t="str">
        <f>IF('Reported Performance Table'!D1961="","",
  IF('Reported Performance Table'!E1961="Yes",
   IF('Reported Performance Table'!F1961="Premium","Premium_LUNA_CCT","LUNA_CCT"),
   IF('Reported Performance Table'!B1961="Outdoor Luminaires",
    IF(OR('Reported Performance Table'!D1961="Fuel Pump Canopy Luminaires",'Reported Performance Table'!D1961="Sports Lighting"),
     IF('Reported Performance Table'!F1961="Premium","Premium_Sports_and_Fuel_Pump_CCT", "Sports_and_Fuel_Pump_CCT"),
     IF('Reported Performance Table'!F1961="Premium","Premium_Outdoor_CCT","Outdoor_CCT")),
    IF('Reported Performance Table'!F1961="Premium","Premium_CCT","Reported_CCT"))))</f>
        <v/>
      </c>
      <c r="K1961" t="str">
        <f>IF('Reported Performance Table'!D1961="","",IF(J1961="LUNA_CCT",VLOOKUP('Reported Performance Table'!D1961,'Master List'!$B$45:$E$143,4,FALSE),"Reported_BUG"))</f>
        <v/>
      </c>
      <c r="L1961" t="str">
        <f>IF('Reported Performance Table'!D1961="","",IF(AND('Reported Performance Table'!$E1961="Yes",OR('Reported Performance Table'!$D1961='Master List'!$B$45,'Reported Performance Table'!$D1961='Master List'!$B$46,'Reported Performance Table'!$D1961='Master List'!$B$47,'Reported Performance Table'!$D1961='Master List'!$B$49,'Reported Performance Table'!$D1961='Master List'!$B$51,'Reported Performance Table'!$D1961='Master List'!$B$115,'Reported Performance Table'!$D1961='Master List'!$B$118,'Reported Performance Table'!$D1961='Master List'!$B$142)),"LUNA_Dimming","Dimming_Capability_and_Range"))</f>
        <v/>
      </c>
    </row>
    <row r="1962" spans="1:12" x14ac:dyDescent="0.3">
      <c r="A1962" s="49">
        <v>1969</v>
      </c>
      <c r="B1962" s="50"/>
      <c r="D1962" s="21" t="e">
        <f>VLOOKUP('Reported Performance Table'!C1962,'Master List'!$B$22:$C$41,2,FALSE)</f>
        <v>#N/A</v>
      </c>
      <c r="E1962" t="e">
        <f>VLOOKUP('Reported Performance Table'!D1962,'Master List'!$B$45:$C$143,2,FALSE)</f>
        <v>#N/A</v>
      </c>
      <c r="F1962" t="e">
        <f>VLOOKUP('Reported Performance Table'!C1962,'Master List'!$B$22:$D$42,3,FALSE)</f>
        <v>#N/A</v>
      </c>
      <c r="G1962" s="94" t="e">
        <f>VLOOKUP('Reported Performance Table'!B1962,'Master List'!$B$11:$D$19,3,FALSE)</f>
        <v>#N/A</v>
      </c>
      <c r="H1962" t="e">
        <f t="shared" si="30"/>
        <v>#N/A</v>
      </c>
      <c r="I1962" t="e">
        <f>IF(VLOOKUP('Reported Performance Table'!D1962,'Master List'!$B$45:$D$143,3,FALSE)="","No",VLOOKUP('Reported Performance Table'!D1962,'Master List'!$B$45:$D$143,3,FALSE))</f>
        <v>#N/A</v>
      </c>
      <c r="J1962" s="169" t="str">
        <f>IF('Reported Performance Table'!D1962="","",
  IF('Reported Performance Table'!E1962="Yes",
   IF('Reported Performance Table'!F1962="Premium","Premium_LUNA_CCT","LUNA_CCT"),
   IF('Reported Performance Table'!B1962="Outdoor Luminaires",
    IF(OR('Reported Performance Table'!D1962="Fuel Pump Canopy Luminaires",'Reported Performance Table'!D1962="Sports Lighting"),
     IF('Reported Performance Table'!F1962="Premium","Premium_Sports_and_Fuel_Pump_CCT", "Sports_and_Fuel_Pump_CCT"),
     IF('Reported Performance Table'!F1962="Premium","Premium_Outdoor_CCT","Outdoor_CCT")),
    IF('Reported Performance Table'!F1962="Premium","Premium_CCT","Reported_CCT"))))</f>
        <v/>
      </c>
      <c r="K1962" t="str">
        <f>IF('Reported Performance Table'!D1962="","",IF(J1962="LUNA_CCT",VLOOKUP('Reported Performance Table'!D1962,'Master List'!$B$45:$E$143,4,FALSE),"Reported_BUG"))</f>
        <v/>
      </c>
      <c r="L1962" t="str">
        <f>IF('Reported Performance Table'!D1962="","",IF(AND('Reported Performance Table'!$E1962="Yes",OR('Reported Performance Table'!$D1962='Master List'!$B$45,'Reported Performance Table'!$D1962='Master List'!$B$46,'Reported Performance Table'!$D1962='Master List'!$B$47,'Reported Performance Table'!$D1962='Master List'!$B$49,'Reported Performance Table'!$D1962='Master List'!$B$51,'Reported Performance Table'!$D1962='Master List'!$B$115,'Reported Performance Table'!$D1962='Master List'!$B$118,'Reported Performance Table'!$D1962='Master List'!$B$142)),"LUNA_Dimming","Dimming_Capability_and_Range"))</f>
        <v/>
      </c>
    </row>
    <row r="1963" spans="1:12" x14ac:dyDescent="0.3">
      <c r="A1963" s="49">
        <v>1970</v>
      </c>
      <c r="B1963" s="50"/>
      <c r="D1963" s="21" t="e">
        <f>VLOOKUP('Reported Performance Table'!C1963,'Master List'!$B$22:$C$41,2,FALSE)</f>
        <v>#N/A</v>
      </c>
      <c r="E1963" t="e">
        <f>VLOOKUP('Reported Performance Table'!D1963,'Master List'!$B$45:$C$143,2,FALSE)</f>
        <v>#N/A</v>
      </c>
      <c r="F1963" t="e">
        <f>VLOOKUP('Reported Performance Table'!C1963,'Master List'!$B$22:$D$42,3,FALSE)</f>
        <v>#N/A</v>
      </c>
      <c r="G1963" s="94" t="e">
        <f>VLOOKUP('Reported Performance Table'!B1963,'Master List'!$B$11:$D$19,3,FALSE)</f>
        <v>#N/A</v>
      </c>
      <c r="H1963" t="e">
        <f t="shared" si="30"/>
        <v>#N/A</v>
      </c>
      <c r="I1963" t="e">
        <f>IF(VLOOKUP('Reported Performance Table'!D1963,'Master List'!$B$45:$D$143,3,FALSE)="","No",VLOOKUP('Reported Performance Table'!D1963,'Master List'!$B$45:$D$143,3,FALSE))</f>
        <v>#N/A</v>
      </c>
      <c r="J1963" s="169" t="str">
        <f>IF('Reported Performance Table'!D1963="","",
  IF('Reported Performance Table'!E1963="Yes",
   IF('Reported Performance Table'!F1963="Premium","Premium_LUNA_CCT","LUNA_CCT"),
   IF('Reported Performance Table'!B1963="Outdoor Luminaires",
    IF(OR('Reported Performance Table'!D1963="Fuel Pump Canopy Luminaires",'Reported Performance Table'!D1963="Sports Lighting"),
     IF('Reported Performance Table'!F1963="Premium","Premium_Sports_and_Fuel_Pump_CCT", "Sports_and_Fuel_Pump_CCT"),
     IF('Reported Performance Table'!F1963="Premium","Premium_Outdoor_CCT","Outdoor_CCT")),
    IF('Reported Performance Table'!F1963="Premium","Premium_CCT","Reported_CCT"))))</f>
        <v/>
      </c>
      <c r="K1963" t="str">
        <f>IF('Reported Performance Table'!D1963="","",IF(J1963="LUNA_CCT",VLOOKUP('Reported Performance Table'!D1963,'Master List'!$B$45:$E$143,4,FALSE),"Reported_BUG"))</f>
        <v/>
      </c>
      <c r="L1963" t="str">
        <f>IF('Reported Performance Table'!D1963="","",IF(AND('Reported Performance Table'!$E1963="Yes",OR('Reported Performance Table'!$D1963='Master List'!$B$45,'Reported Performance Table'!$D1963='Master List'!$B$46,'Reported Performance Table'!$D1963='Master List'!$B$47,'Reported Performance Table'!$D1963='Master List'!$B$49,'Reported Performance Table'!$D1963='Master List'!$B$51,'Reported Performance Table'!$D1963='Master List'!$B$115,'Reported Performance Table'!$D1963='Master List'!$B$118,'Reported Performance Table'!$D1963='Master List'!$B$142)),"LUNA_Dimming","Dimming_Capability_and_Range"))</f>
        <v/>
      </c>
    </row>
    <row r="1964" spans="1:12" x14ac:dyDescent="0.3">
      <c r="A1964" s="49">
        <v>1971</v>
      </c>
      <c r="B1964" s="50"/>
      <c r="D1964" s="21" t="e">
        <f>VLOOKUP('Reported Performance Table'!C1964,'Master List'!$B$22:$C$41,2,FALSE)</f>
        <v>#N/A</v>
      </c>
      <c r="E1964" t="e">
        <f>VLOOKUP('Reported Performance Table'!D1964,'Master List'!$B$45:$C$143,2,FALSE)</f>
        <v>#N/A</v>
      </c>
      <c r="F1964" t="e">
        <f>VLOOKUP('Reported Performance Table'!C1964,'Master List'!$B$22:$D$42,3,FALSE)</f>
        <v>#N/A</v>
      </c>
      <c r="G1964" s="94" t="e">
        <f>VLOOKUP('Reported Performance Table'!B1964,'Master List'!$B$11:$D$19,3,FALSE)</f>
        <v>#N/A</v>
      </c>
      <c r="H1964" t="e">
        <f t="shared" si="30"/>
        <v>#N/A</v>
      </c>
      <c r="I1964" t="e">
        <f>IF(VLOOKUP('Reported Performance Table'!D1964,'Master List'!$B$45:$D$143,3,FALSE)="","No",VLOOKUP('Reported Performance Table'!D1964,'Master List'!$B$45:$D$143,3,FALSE))</f>
        <v>#N/A</v>
      </c>
      <c r="J1964" s="169" t="str">
        <f>IF('Reported Performance Table'!D1964="","",
  IF('Reported Performance Table'!E1964="Yes",
   IF('Reported Performance Table'!F1964="Premium","Premium_LUNA_CCT","LUNA_CCT"),
   IF('Reported Performance Table'!B1964="Outdoor Luminaires",
    IF(OR('Reported Performance Table'!D1964="Fuel Pump Canopy Luminaires",'Reported Performance Table'!D1964="Sports Lighting"),
     IF('Reported Performance Table'!F1964="Premium","Premium_Sports_and_Fuel_Pump_CCT", "Sports_and_Fuel_Pump_CCT"),
     IF('Reported Performance Table'!F1964="Premium","Premium_Outdoor_CCT","Outdoor_CCT")),
    IF('Reported Performance Table'!F1964="Premium","Premium_CCT","Reported_CCT"))))</f>
        <v/>
      </c>
      <c r="K1964" t="str">
        <f>IF('Reported Performance Table'!D1964="","",IF(J1964="LUNA_CCT",VLOOKUP('Reported Performance Table'!D1964,'Master List'!$B$45:$E$143,4,FALSE),"Reported_BUG"))</f>
        <v/>
      </c>
      <c r="L1964" t="str">
        <f>IF('Reported Performance Table'!D1964="","",IF(AND('Reported Performance Table'!$E1964="Yes",OR('Reported Performance Table'!$D1964='Master List'!$B$45,'Reported Performance Table'!$D1964='Master List'!$B$46,'Reported Performance Table'!$D1964='Master List'!$B$47,'Reported Performance Table'!$D1964='Master List'!$B$49,'Reported Performance Table'!$D1964='Master List'!$B$51,'Reported Performance Table'!$D1964='Master List'!$B$115,'Reported Performance Table'!$D1964='Master List'!$B$118,'Reported Performance Table'!$D1964='Master List'!$B$142)),"LUNA_Dimming","Dimming_Capability_and_Range"))</f>
        <v/>
      </c>
    </row>
    <row r="1965" spans="1:12" x14ac:dyDescent="0.3">
      <c r="A1965" s="49">
        <v>1972</v>
      </c>
      <c r="B1965" s="50"/>
      <c r="D1965" s="21" t="e">
        <f>VLOOKUP('Reported Performance Table'!C1965,'Master List'!$B$22:$C$41,2,FALSE)</f>
        <v>#N/A</v>
      </c>
      <c r="E1965" t="e">
        <f>VLOOKUP('Reported Performance Table'!D1965,'Master List'!$B$45:$C$143,2,FALSE)</f>
        <v>#N/A</v>
      </c>
      <c r="F1965" t="e">
        <f>VLOOKUP('Reported Performance Table'!C1965,'Master List'!$B$22:$D$42,3,FALSE)</f>
        <v>#N/A</v>
      </c>
      <c r="G1965" s="94" t="e">
        <f>VLOOKUP('Reported Performance Table'!B1965,'Master List'!$B$11:$D$19,3,FALSE)</f>
        <v>#N/A</v>
      </c>
      <c r="H1965" t="e">
        <f t="shared" si="30"/>
        <v>#N/A</v>
      </c>
      <c r="I1965" t="e">
        <f>IF(VLOOKUP('Reported Performance Table'!D1965,'Master List'!$B$45:$D$143,3,FALSE)="","No",VLOOKUP('Reported Performance Table'!D1965,'Master List'!$B$45:$D$143,3,FALSE))</f>
        <v>#N/A</v>
      </c>
      <c r="J1965" s="169" t="str">
        <f>IF('Reported Performance Table'!D1965="","",
  IF('Reported Performance Table'!E1965="Yes",
   IF('Reported Performance Table'!F1965="Premium","Premium_LUNA_CCT","LUNA_CCT"),
   IF('Reported Performance Table'!B1965="Outdoor Luminaires",
    IF(OR('Reported Performance Table'!D1965="Fuel Pump Canopy Luminaires",'Reported Performance Table'!D1965="Sports Lighting"),
     IF('Reported Performance Table'!F1965="Premium","Premium_Sports_and_Fuel_Pump_CCT", "Sports_and_Fuel_Pump_CCT"),
     IF('Reported Performance Table'!F1965="Premium","Premium_Outdoor_CCT","Outdoor_CCT")),
    IF('Reported Performance Table'!F1965="Premium","Premium_CCT","Reported_CCT"))))</f>
        <v/>
      </c>
      <c r="K1965" t="str">
        <f>IF('Reported Performance Table'!D1965="","",IF(J1965="LUNA_CCT",VLOOKUP('Reported Performance Table'!D1965,'Master List'!$B$45:$E$143,4,FALSE),"Reported_BUG"))</f>
        <v/>
      </c>
      <c r="L1965" t="str">
        <f>IF('Reported Performance Table'!D1965="","",IF(AND('Reported Performance Table'!$E1965="Yes",OR('Reported Performance Table'!$D1965='Master List'!$B$45,'Reported Performance Table'!$D1965='Master List'!$B$46,'Reported Performance Table'!$D1965='Master List'!$B$47,'Reported Performance Table'!$D1965='Master List'!$B$49,'Reported Performance Table'!$D1965='Master List'!$B$51,'Reported Performance Table'!$D1965='Master List'!$B$115,'Reported Performance Table'!$D1965='Master List'!$B$118,'Reported Performance Table'!$D1965='Master List'!$B$142)),"LUNA_Dimming","Dimming_Capability_and_Range"))</f>
        <v/>
      </c>
    </row>
    <row r="1966" spans="1:12" x14ac:dyDescent="0.3">
      <c r="A1966" s="49">
        <v>1973</v>
      </c>
      <c r="B1966" s="50"/>
      <c r="D1966" s="21" t="e">
        <f>VLOOKUP('Reported Performance Table'!C1966,'Master List'!$B$22:$C$41,2,FALSE)</f>
        <v>#N/A</v>
      </c>
      <c r="E1966" t="e">
        <f>VLOOKUP('Reported Performance Table'!D1966,'Master List'!$B$45:$C$143,2,FALSE)</f>
        <v>#N/A</v>
      </c>
      <c r="F1966" t="e">
        <f>VLOOKUP('Reported Performance Table'!C1966,'Master List'!$B$22:$D$42,3,FALSE)</f>
        <v>#N/A</v>
      </c>
      <c r="G1966" s="94" t="e">
        <f>VLOOKUP('Reported Performance Table'!B1966,'Master List'!$B$11:$D$19,3,FALSE)</f>
        <v>#N/A</v>
      </c>
      <c r="H1966" t="e">
        <f t="shared" si="30"/>
        <v>#N/A</v>
      </c>
      <c r="I1966" t="e">
        <f>IF(VLOOKUP('Reported Performance Table'!D1966,'Master List'!$B$45:$D$143,3,FALSE)="","No",VLOOKUP('Reported Performance Table'!D1966,'Master List'!$B$45:$D$143,3,FALSE))</f>
        <v>#N/A</v>
      </c>
      <c r="J1966" s="169" t="str">
        <f>IF('Reported Performance Table'!D1966="","",
  IF('Reported Performance Table'!E1966="Yes",
   IF('Reported Performance Table'!F1966="Premium","Premium_LUNA_CCT","LUNA_CCT"),
   IF('Reported Performance Table'!B1966="Outdoor Luminaires",
    IF(OR('Reported Performance Table'!D1966="Fuel Pump Canopy Luminaires",'Reported Performance Table'!D1966="Sports Lighting"),
     IF('Reported Performance Table'!F1966="Premium","Premium_Sports_and_Fuel_Pump_CCT", "Sports_and_Fuel_Pump_CCT"),
     IF('Reported Performance Table'!F1966="Premium","Premium_Outdoor_CCT","Outdoor_CCT")),
    IF('Reported Performance Table'!F1966="Premium","Premium_CCT","Reported_CCT"))))</f>
        <v/>
      </c>
      <c r="K1966" t="str">
        <f>IF('Reported Performance Table'!D1966="","",IF(J1966="LUNA_CCT",VLOOKUP('Reported Performance Table'!D1966,'Master List'!$B$45:$E$143,4,FALSE),"Reported_BUG"))</f>
        <v/>
      </c>
      <c r="L1966" t="str">
        <f>IF('Reported Performance Table'!D1966="","",IF(AND('Reported Performance Table'!$E1966="Yes",OR('Reported Performance Table'!$D1966='Master List'!$B$45,'Reported Performance Table'!$D1966='Master List'!$B$46,'Reported Performance Table'!$D1966='Master List'!$B$47,'Reported Performance Table'!$D1966='Master List'!$B$49,'Reported Performance Table'!$D1966='Master List'!$B$51,'Reported Performance Table'!$D1966='Master List'!$B$115,'Reported Performance Table'!$D1966='Master List'!$B$118,'Reported Performance Table'!$D1966='Master List'!$B$142)),"LUNA_Dimming","Dimming_Capability_and_Range"))</f>
        <v/>
      </c>
    </row>
    <row r="1967" spans="1:12" x14ac:dyDescent="0.3">
      <c r="A1967" s="49">
        <v>1974</v>
      </c>
      <c r="B1967" s="50"/>
      <c r="D1967" s="21" t="e">
        <f>VLOOKUP('Reported Performance Table'!C1967,'Master List'!$B$22:$C$41,2,FALSE)</f>
        <v>#N/A</v>
      </c>
      <c r="E1967" t="e">
        <f>VLOOKUP('Reported Performance Table'!D1967,'Master List'!$B$45:$C$143,2,FALSE)</f>
        <v>#N/A</v>
      </c>
      <c r="F1967" t="e">
        <f>VLOOKUP('Reported Performance Table'!C1967,'Master List'!$B$22:$D$42,3,FALSE)</f>
        <v>#N/A</v>
      </c>
      <c r="G1967" s="94" t="e">
        <f>VLOOKUP('Reported Performance Table'!B1967,'Master List'!$B$11:$D$19,3,FALSE)</f>
        <v>#N/A</v>
      </c>
      <c r="H1967" t="e">
        <f t="shared" si="30"/>
        <v>#N/A</v>
      </c>
      <c r="I1967" t="e">
        <f>IF(VLOOKUP('Reported Performance Table'!D1967,'Master List'!$B$45:$D$143,3,FALSE)="","No",VLOOKUP('Reported Performance Table'!D1967,'Master List'!$B$45:$D$143,3,FALSE))</f>
        <v>#N/A</v>
      </c>
      <c r="J1967" s="169" t="str">
        <f>IF('Reported Performance Table'!D1967="","",
  IF('Reported Performance Table'!E1967="Yes",
   IF('Reported Performance Table'!F1967="Premium","Premium_LUNA_CCT","LUNA_CCT"),
   IF('Reported Performance Table'!B1967="Outdoor Luminaires",
    IF(OR('Reported Performance Table'!D1967="Fuel Pump Canopy Luminaires",'Reported Performance Table'!D1967="Sports Lighting"),
     IF('Reported Performance Table'!F1967="Premium","Premium_Sports_and_Fuel_Pump_CCT", "Sports_and_Fuel_Pump_CCT"),
     IF('Reported Performance Table'!F1967="Premium","Premium_Outdoor_CCT","Outdoor_CCT")),
    IF('Reported Performance Table'!F1967="Premium","Premium_CCT","Reported_CCT"))))</f>
        <v/>
      </c>
      <c r="K1967" t="str">
        <f>IF('Reported Performance Table'!D1967="","",IF(J1967="LUNA_CCT",VLOOKUP('Reported Performance Table'!D1967,'Master List'!$B$45:$E$143,4,FALSE),"Reported_BUG"))</f>
        <v/>
      </c>
      <c r="L1967" t="str">
        <f>IF('Reported Performance Table'!D1967="","",IF(AND('Reported Performance Table'!$E1967="Yes",OR('Reported Performance Table'!$D1967='Master List'!$B$45,'Reported Performance Table'!$D1967='Master List'!$B$46,'Reported Performance Table'!$D1967='Master List'!$B$47,'Reported Performance Table'!$D1967='Master List'!$B$49,'Reported Performance Table'!$D1967='Master List'!$B$51,'Reported Performance Table'!$D1967='Master List'!$B$115,'Reported Performance Table'!$D1967='Master List'!$B$118,'Reported Performance Table'!$D1967='Master List'!$B$142)),"LUNA_Dimming","Dimming_Capability_and_Range"))</f>
        <v/>
      </c>
    </row>
    <row r="1968" spans="1:12" x14ac:dyDescent="0.3">
      <c r="A1968" s="49">
        <v>1975</v>
      </c>
      <c r="B1968" s="50"/>
      <c r="D1968" s="21" t="e">
        <f>VLOOKUP('Reported Performance Table'!C1968,'Master List'!$B$22:$C$41,2,FALSE)</f>
        <v>#N/A</v>
      </c>
      <c r="E1968" t="e">
        <f>VLOOKUP('Reported Performance Table'!D1968,'Master List'!$B$45:$C$143,2,FALSE)</f>
        <v>#N/A</v>
      </c>
      <c r="F1968" t="e">
        <f>VLOOKUP('Reported Performance Table'!C1968,'Master List'!$B$22:$D$42,3,FALSE)</f>
        <v>#N/A</v>
      </c>
      <c r="G1968" s="94" t="e">
        <f>VLOOKUP('Reported Performance Table'!B1968,'Master List'!$B$11:$D$19,3,FALSE)</f>
        <v>#N/A</v>
      </c>
      <c r="H1968" t="e">
        <f t="shared" si="30"/>
        <v>#N/A</v>
      </c>
      <c r="I1968" t="e">
        <f>IF(VLOOKUP('Reported Performance Table'!D1968,'Master List'!$B$45:$D$143,3,FALSE)="","No",VLOOKUP('Reported Performance Table'!D1968,'Master List'!$B$45:$D$143,3,FALSE))</f>
        <v>#N/A</v>
      </c>
      <c r="J1968" s="169" t="str">
        <f>IF('Reported Performance Table'!D1968="","",
  IF('Reported Performance Table'!E1968="Yes",
   IF('Reported Performance Table'!F1968="Premium","Premium_LUNA_CCT","LUNA_CCT"),
   IF('Reported Performance Table'!B1968="Outdoor Luminaires",
    IF(OR('Reported Performance Table'!D1968="Fuel Pump Canopy Luminaires",'Reported Performance Table'!D1968="Sports Lighting"),
     IF('Reported Performance Table'!F1968="Premium","Premium_Sports_and_Fuel_Pump_CCT", "Sports_and_Fuel_Pump_CCT"),
     IF('Reported Performance Table'!F1968="Premium","Premium_Outdoor_CCT","Outdoor_CCT")),
    IF('Reported Performance Table'!F1968="Premium","Premium_CCT","Reported_CCT"))))</f>
        <v/>
      </c>
      <c r="K1968" t="str">
        <f>IF('Reported Performance Table'!D1968="","",IF(J1968="LUNA_CCT",VLOOKUP('Reported Performance Table'!D1968,'Master List'!$B$45:$E$143,4,FALSE),"Reported_BUG"))</f>
        <v/>
      </c>
      <c r="L1968" t="str">
        <f>IF('Reported Performance Table'!D1968="","",IF(AND('Reported Performance Table'!$E1968="Yes",OR('Reported Performance Table'!$D1968='Master List'!$B$45,'Reported Performance Table'!$D1968='Master List'!$B$46,'Reported Performance Table'!$D1968='Master List'!$B$47,'Reported Performance Table'!$D1968='Master List'!$B$49,'Reported Performance Table'!$D1968='Master List'!$B$51,'Reported Performance Table'!$D1968='Master List'!$B$115,'Reported Performance Table'!$D1968='Master List'!$B$118,'Reported Performance Table'!$D1968='Master List'!$B$142)),"LUNA_Dimming","Dimming_Capability_and_Range"))</f>
        <v/>
      </c>
    </row>
    <row r="1969" spans="1:12" x14ac:dyDescent="0.3">
      <c r="A1969" s="49">
        <v>1976</v>
      </c>
      <c r="B1969" s="50"/>
      <c r="D1969" s="21" t="e">
        <f>VLOOKUP('Reported Performance Table'!C1969,'Master List'!$B$22:$C$41,2,FALSE)</f>
        <v>#N/A</v>
      </c>
      <c r="E1969" t="e">
        <f>VLOOKUP('Reported Performance Table'!D1969,'Master List'!$B$45:$C$143,2,FALSE)</f>
        <v>#N/A</v>
      </c>
      <c r="F1969" t="e">
        <f>VLOOKUP('Reported Performance Table'!C1969,'Master List'!$B$22:$D$42,3,FALSE)</f>
        <v>#N/A</v>
      </c>
      <c r="G1969" s="94" t="e">
        <f>VLOOKUP('Reported Performance Table'!B1969,'Master List'!$B$11:$D$19,3,FALSE)</f>
        <v>#N/A</v>
      </c>
      <c r="H1969" t="e">
        <f t="shared" si="30"/>
        <v>#N/A</v>
      </c>
      <c r="I1969" t="e">
        <f>IF(VLOOKUP('Reported Performance Table'!D1969,'Master List'!$B$45:$D$143,3,FALSE)="","No",VLOOKUP('Reported Performance Table'!D1969,'Master List'!$B$45:$D$143,3,FALSE))</f>
        <v>#N/A</v>
      </c>
      <c r="J1969" s="169" t="str">
        <f>IF('Reported Performance Table'!D1969="","",
  IF('Reported Performance Table'!E1969="Yes",
   IF('Reported Performance Table'!F1969="Premium","Premium_LUNA_CCT","LUNA_CCT"),
   IF('Reported Performance Table'!B1969="Outdoor Luminaires",
    IF(OR('Reported Performance Table'!D1969="Fuel Pump Canopy Luminaires",'Reported Performance Table'!D1969="Sports Lighting"),
     IF('Reported Performance Table'!F1969="Premium","Premium_Sports_and_Fuel_Pump_CCT", "Sports_and_Fuel_Pump_CCT"),
     IF('Reported Performance Table'!F1969="Premium","Premium_Outdoor_CCT","Outdoor_CCT")),
    IF('Reported Performance Table'!F1969="Premium","Premium_CCT","Reported_CCT"))))</f>
        <v/>
      </c>
      <c r="K1969" t="str">
        <f>IF('Reported Performance Table'!D1969="","",IF(J1969="LUNA_CCT",VLOOKUP('Reported Performance Table'!D1969,'Master List'!$B$45:$E$143,4,FALSE),"Reported_BUG"))</f>
        <v/>
      </c>
      <c r="L1969" t="str">
        <f>IF('Reported Performance Table'!D1969="","",IF(AND('Reported Performance Table'!$E1969="Yes",OR('Reported Performance Table'!$D1969='Master List'!$B$45,'Reported Performance Table'!$D1969='Master List'!$B$46,'Reported Performance Table'!$D1969='Master List'!$B$47,'Reported Performance Table'!$D1969='Master List'!$B$49,'Reported Performance Table'!$D1969='Master List'!$B$51,'Reported Performance Table'!$D1969='Master List'!$B$115,'Reported Performance Table'!$D1969='Master List'!$B$118,'Reported Performance Table'!$D1969='Master List'!$B$142)),"LUNA_Dimming","Dimming_Capability_and_Range"))</f>
        <v/>
      </c>
    </row>
    <row r="1970" spans="1:12" x14ac:dyDescent="0.3">
      <c r="A1970" s="49">
        <v>1977</v>
      </c>
      <c r="B1970" s="50"/>
      <c r="D1970" s="21" t="e">
        <f>VLOOKUP('Reported Performance Table'!C1970,'Master List'!$B$22:$C$41,2,FALSE)</f>
        <v>#N/A</v>
      </c>
      <c r="E1970" t="e">
        <f>VLOOKUP('Reported Performance Table'!D1970,'Master List'!$B$45:$C$143,2,FALSE)</f>
        <v>#N/A</v>
      </c>
      <c r="F1970" t="e">
        <f>VLOOKUP('Reported Performance Table'!C1970,'Master List'!$B$22:$D$42,3,FALSE)</f>
        <v>#N/A</v>
      </c>
      <c r="G1970" s="94" t="e">
        <f>VLOOKUP('Reported Performance Table'!B1970,'Master List'!$B$11:$D$19,3,FALSE)</f>
        <v>#N/A</v>
      </c>
      <c r="H1970" t="e">
        <f t="shared" si="30"/>
        <v>#N/A</v>
      </c>
      <c r="I1970" t="e">
        <f>IF(VLOOKUP('Reported Performance Table'!D1970,'Master List'!$B$45:$D$143,3,FALSE)="","No",VLOOKUP('Reported Performance Table'!D1970,'Master List'!$B$45:$D$143,3,FALSE))</f>
        <v>#N/A</v>
      </c>
      <c r="J1970" s="169" t="str">
        <f>IF('Reported Performance Table'!D1970="","",
  IF('Reported Performance Table'!E1970="Yes",
   IF('Reported Performance Table'!F1970="Premium","Premium_LUNA_CCT","LUNA_CCT"),
   IF('Reported Performance Table'!B1970="Outdoor Luminaires",
    IF(OR('Reported Performance Table'!D1970="Fuel Pump Canopy Luminaires",'Reported Performance Table'!D1970="Sports Lighting"),
     IF('Reported Performance Table'!F1970="Premium","Premium_Sports_and_Fuel_Pump_CCT", "Sports_and_Fuel_Pump_CCT"),
     IF('Reported Performance Table'!F1970="Premium","Premium_Outdoor_CCT","Outdoor_CCT")),
    IF('Reported Performance Table'!F1970="Premium","Premium_CCT","Reported_CCT"))))</f>
        <v/>
      </c>
      <c r="K1970" t="str">
        <f>IF('Reported Performance Table'!D1970="","",IF(J1970="LUNA_CCT",VLOOKUP('Reported Performance Table'!D1970,'Master List'!$B$45:$E$143,4,FALSE),"Reported_BUG"))</f>
        <v/>
      </c>
      <c r="L1970" t="str">
        <f>IF('Reported Performance Table'!D1970="","",IF(AND('Reported Performance Table'!$E1970="Yes",OR('Reported Performance Table'!$D1970='Master List'!$B$45,'Reported Performance Table'!$D1970='Master List'!$B$46,'Reported Performance Table'!$D1970='Master List'!$B$47,'Reported Performance Table'!$D1970='Master List'!$B$49,'Reported Performance Table'!$D1970='Master List'!$B$51,'Reported Performance Table'!$D1970='Master List'!$B$115,'Reported Performance Table'!$D1970='Master List'!$B$118,'Reported Performance Table'!$D1970='Master List'!$B$142)),"LUNA_Dimming","Dimming_Capability_and_Range"))</f>
        <v/>
      </c>
    </row>
    <row r="1971" spans="1:12" x14ac:dyDescent="0.3">
      <c r="A1971" s="49">
        <v>1978</v>
      </c>
      <c r="B1971" s="50"/>
      <c r="D1971" s="21" t="e">
        <f>VLOOKUP('Reported Performance Table'!C1971,'Master List'!$B$22:$C$41,2,FALSE)</f>
        <v>#N/A</v>
      </c>
      <c r="E1971" t="e">
        <f>VLOOKUP('Reported Performance Table'!D1971,'Master List'!$B$45:$C$143,2,FALSE)</f>
        <v>#N/A</v>
      </c>
      <c r="F1971" t="e">
        <f>VLOOKUP('Reported Performance Table'!C1971,'Master List'!$B$22:$D$42,3,FALSE)</f>
        <v>#N/A</v>
      </c>
      <c r="G1971" s="94" t="e">
        <f>VLOOKUP('Reported Performance Table'!B1971,'Master List'!$B$11:$D$19,3,FALSE)</f>
        <v>#N/A</v>
      </c>
      <c r="H1971" t="e">
        <f t="shared" si="30"/>
        <v>#N/A</v>
      </c>
      <c r="I1971" t="e">
        <f>IF(VLOOKUP('Reported Performance Table'!D1971,'Master List'!$B$45:$D$143,3,FALSE)="","No",VLOOKUP('Reported Performance Table'!D1971,'Master List'!$B$45:$D$143,3,FALSE))</f>
        <v>#N/A</v>
      </c>
      <c r="J1971" s="169" t="str">
        <f>IF('Reported Performance Table'!D1971="","",
  IF('Reported Performance Table'!E1971="Yes",
   IF('Reported Performance Table'!F1971="Premium","Premium_LUNA_CCT","LUNA_CCT"),
   IF('Reported Performance Table'!B1971="Outdoor Luminaires",
    IF(OR('Reported Performance Table'!D1971="Fuel Pump Canopy Luminaires",'Reported Performance Table'!D1971="Sports Lighting"),
     IF('Reported Performance Table'!F1971="Premium","Premium_Sports_and_Fuel_Pump_CCT", "Sports_and_Fuel_Pump_CCT"),
     IF('Reported Performance Table'!F1971="Premium","Premium_Outdoor_CCT","Outdoor_CCT")),
    IF('Reported Performance Table'!F1971="Premium","Premium_CCT","Reported_CCT"))))</f>
        <v/>
      </c>
      <c r="K1971" t="str">
        <f>IF('Reported Performance Table'!D1971="","",IF(J1971="LUNA_CCT",VLOOKUP('Reported Performance Table'!D1971,'Master List'!$B$45:$E$143,4,FALSE),"Reported_BUG"))</f>
        <v/>
      </c>
      <c r="L1971" t="str">
        <f>IF('Reported Performance Table'!D1971="","",IF(AND('Reported Performance Table'!$E1971="Yes",OR('Reported Performance Table'!$D1971='Master List'!$B$45,'Reported Performance Table'!$D1971='Master List'!$B$46,'Reported Performance Table'!$D1971='Master List'!$B$47,'Reported Performance Table'!$D1971='Master List'!$B$49,'Reported Performance Table'!$D1971='Master List'!$B$51,'Reported Performance Table'!$D1971='Master List'!$B$115,'Reported Performance Table'!$D1971='Master List'!$B$118,'Reported Performance Table'!$D1971='Master List'!$B$142)),"LUNA_Dimming","Dimming_Capability_and_Range"))</f>
        <v/>
      </c>
    </row>
    <row r="1972" spans="1:12" x14ac:dyDescent="0.3">
      <c r="A1972" s="49">
        <v>1979</v>
      </c>
      <c r="B1972" s="50"/>
      <c r="D1972" s="21" t="e">
        <f>VLOOKUP('Reported Performance Table'!C1972,'Master List'!$B$22:$C$41,2,FALSE)</f>
        <v>#N/A</v>
      </c>
      <c r="E1972" t="e">
        <f>VLOOKUP('Reported Performance Table'!D1972,'Master List'!$B$45:$C$143,2,FALSE)</f>
        <v>#N/A</v>
      </c>
      <c r="F1972" t="e">
        <f>VLOOKUP('Reported Performance Table'!C1972,'Master List'!$B$22:$D$42,3,FALSE)</f>
        <v>#N/A</v>
      </c>
      <c r="G1972" s="94" t="e">
        <f>VLOOKUP('Reported Performance Table'!B1972,'Master List'!$B$11:$D$19,3,FALSE)</f>
        <v>#N/A</v>
      </c>
      <c r="H1972" t="e">
        <f t="shared" si="30"/>
        <v>#N/A</v>
      </c>
      <c r="I1972" t="e">
        <f>IF(VLOOKUP('Reported Performance Table'!D1972,'Master List'!$B$45:$D$143,3,FALSE)="","No",VLOOKUP('Reported Performance Table'!D1972,'Master List'!$B$45:$D$143,3,FALSE))</f>
        <v>#N/A</v>
      </c>
      <c r="J1972" s="169" t="str">
        <f>IF('Reported Performance Table'!D1972="","",
  IF('Reported Performance Table'!E1972="Yes",
   IF('Reported Performance Table'!F1972="Premium","Premium_LUNA_CCT","LUNA_CCT"),
   IF('Reported Performance Table'!B1972="Outdoor Luminaires",
    IF(OR('Reported Performance Table'!D1972="Fuel Pump Canopy Luminaires",'Reported Performance Table'!D1972="Sports Lighting"),
     IF('Reported Performance Table'!F1972="Premium","Premium_Sports_and_Fuel_Pump_CCT", "Sports_and_Fuel_Pump_CCT"),
     IF('Reported Performance Table'!F1972="Premium","Premium_Outdoor_CCT","Outdoor_CCT")),
    IF('Reported Performance Table'!F1972="Premium","Premium_CCT","Reported_CCT"))))</f>
        <v/>
      </c>
      <c r="K1972" t="str">
        <f>IF('Reported Performance Table'!D1972="","",IF(J1972="LUNA_CCT",VLOOKUP('Reported Performance Table'!D1972,'Master List'!$B$45:$E$143,4,FALSE),"Reported_BUG"))</f>
        <v/>
      </c>
      <c r="L1972" t="str">
        <f>IF('Reported Performance Table'!D1972="","",IF(AND('Reported Performance Table'!$E1972="Yes",OR('Reported Performance Table'!$D1972='Master List'!$B$45,'Reported Performance Table'!$D1972='Master List'!$B$46,'Reported Performance Table'!$D1972='Master List'!$B$47,'Reported Performance Table'!$D1972='Master List'!$B$49,'Reported Performance Table'!$D1972='Master List'!$B$51,'Reported Performance Table'!$D1972='Master List'!$B$115,'Reported Performance Table'!$D1972='Master List'!$B$118,'Reported Performance Table'!$D1972='Master List'!$B$142)),"LUNA_Dimming","Dimming_Capability_and_Range"))</f>
        <v/>
      </c>
    </row>
    <row r="1973" spans="1:12" x14ac:dyDescent="0.3">
      <c r="A1973" s="49">
        <v>1980</v>
      </c>
      <c r="B1973" s="50"/>
      <c r="D1973" s="21" t="e">
        <f>VLOOKUP('Reported Performance Table'!C1973,'Master List'!$B$22:$C$41,2,FALSE)</f>
        <v>#N/A</v>
      </c>
      <c r="E1973" t="e">
        <f>VLOOKUP('Reported Performance Table'!D1973,'Master List'!$B$45:$C$143,2,FALSE)</f>
        <v>#N/A</v>
      </c>
      <c r="F1973" t="e">
        <f>VLOOKUP('Reported Performance Table'!C1973,'Master List'!$B$22:$D$42,3,FALSE)</f>
        <v>#N/A</v>
      </c>
      <c r="G1973" s="94" t="e">
        <f>VLOOKUP('Reported Performance Table'!B1973,'Master List'!$B$11:$D$19,3,FALSE)</f>
        <v>#N/A</v>
      </c>
      <c r="H1973" t="e">
        <f t="shared" si="30"/>
        <v>#N/A</v>
      </c>
      <c r="I1973" t="e">
        <f>IF(VLOOKUP('Reported Performance Table'!D1973,'Master List'!$B$45:$D$143,3,FALSE)="","No",VLOOKUP('Reported Performance Table'!D1973,'Master List'!$B$45:$D$143,3,FALSE))</f>
        <v>#N/A</v>
      </c>
      <c r="J1973" s="169" t="str">
        <f>IF('Reported Performance Table'!D1973="","",
  IF('Reported Performance Table'!E1973="Yes",
   IF('Reported Performance Table'!F1973="Premium","Premium_LUNA_CCT","LUNA_CCT"),
   IF('Reported Performance Table'!B1973="Outdoor Luminaires",
    IF(OR('Reported Performance Table'!D1973="Fuel Pump Canopy Luminaires",'Reported Performance Table'!D1973="Sports Lighting"),
     IF('Reported Performance Table'!F1973="Premium","Premium_Sports_and_Fuel_Pump_CCT", "Sports_and_Fuel_Pump_CCT"),
     IF('Reported Performance Table'!F1973="Premium","Premium_Outdoor_CCT","Outdoor_CCT")),
    IF('Reported Performance Table'!F1973="Premium","Premium_CCT","Reported_CCT"))))</f>
        <v/>
      </c>
      <c r="K1973" t="str">
        <f>IF('Reported Performance Table'!D1973="","",IF(J1973="LUNA_CCT",VLOOKUP('Reported Performance Table'!D1973,'Master List'!$B$45:$E$143,4,FALSE),"Reported_BUG"))</f>
        <v/>
      </c>
      <c r="L1973" t="str">
        <f>IF('Reported Performance Table'!D1973="","",IF(AND('Reported Performance Table'!$E1973="Yes",OR('Reported Performance Table'!$D1973='Master List'!$B$45,'Reported Performance Table'!$D1973='Master List'!$B$46,'Reported Performance Table'!$D1973='Master List'!$B$47,'Reported Performance Table'!$D1973='Master List'!$B$49,'Reported Performance Table'!$D1973='Master List'!$B$51,'Reported Performance Table'!$D1973='Master List'!$B$115,'Reported Performance Table'!$D1973='Master List'!$B$118,'Reported Performance Table'!$D1973='Master List'!$B$142)),"LUNA_Dimming","Dimming_Capability_and_Range"))</f>
        <v/>
      </c>
    </row>
    <row r="1974" spans="1:12" x14ac:dyDescent="0.3">
      <c r="A1974" s="49">
        <v>1981</v>
      </c>
      <c r="B1974" s="50"/>
      <c r="D1974" s="21" t="e">
        <f>VLOOKUP('Reported Performance Table'!C1974,'Master List'!$B$22:$C$41,2,FALSE)</f>
        <v>#N/A</v>
      </c>
      <c r="E1974" t="e">
        <f>VLOOKUP('Reported Performance Table'!D1974,'Master List'!$B$45:$C$143,2,FALSE)</f>
        <v>#N/A</v>
      </c>
      <c r="F1974" t="e">
        <f>VLOOKUP('Reported Performance Table'!C1974,'Master List'!$B$22:$D$42,3,FALSE)</f>
        <v>#N/A</v>
      </c>
      <c r="G1974" s="94" t="e">
        <f>VLOOKUP('Reported Performance Table'!B1974,'Master List'!$B$11:$D$19,3,FALSE)</f>
        <v>#N/A</v>
      </c>
      <c r="H1974" t="e">
        <f t="shared" si="30"/>
        <v>#N/A</v>
      </c>
      <c r="I1974" t="e">
        <f>IF(VLOOKUP('Reported Performance Table'!D1974,'Master List'!$B$45:$D$143,3,FALSE)="","No",VLOOKUP('Reported Performance Table'!D1974,'Master List'!$B$45:$D$143,3,FALSE))</f>
        <v>#N/A</v>
      </c>
      <c r="J1974" s="169" t="str">
        <f>IF('Reported Performance Table'!D1974="","",
  IF('Reported Performance Table'!E1974="Yes",
   IF('Reported Performance Table'!F1974="Premium","Premium_LUNA_CCT","LUNA_CCT"),
   IF('Reported Performance Table'!B1974="Outdoor Luminaires",
    IF(OR('Reported Performance Table'!D1974="Fuel Pump Canopy Luminaires",'Reported Performance Table'!D1974="Sports Lighting"),
     IF('Reported Performance Table'!F1974="Premium","Premium_Sports_and_Fuel_Pump_CCT", "Sports_and_Fuel_Pump_CCT"),
     IF('Reported Performance Table'!F1974="Premium","Premium_Outdoor_CCT","Outdoor_CCT")),
    IF('Reported Performance Table'!F1974="Premium","Premium_CCT","Reported_CCT"))))</f>
        <v/>
      </c>
      <c r="K1974" t="str">
        <f>IF('Reported Performance Table'!D1974="","",IF(J1974="LUNA_CCT",VLOOKUP('Reported Performance Table'!D1974,'Master List'!$B$45:$E$143,4,FALSE),"Reported_BUG"))</f>
        <v/>
      </c>
      <c r="L1974" t="str">
        <f>IF('Reported Performance Table'!D1974="","",IF(AND('Reported Performance Table'!$E1974="Yes",OR('Reported Performance Table'!$D1974='Master List'!$B$45,'Reported Performance Table'!$D1974='Master List'!$B$46,'Reported Performance Table'!$D1974='Master List'!$B$47,'Reported Performance Table'!$D1974='Master List'!$B$49,'Reported Performance Table'!$D1974='Master List'!$B$51,'Reported Performance Table'!$D1974='Master List'!$B$115,'Reported Performance Table'!$D1974='Master List'!$B$118,'Reported Performance Table'!$D1974='Master List'!$B$142)),"LUNA_Dimming","Dimming_Capability_and_Range"))</f>
        <v/>
      </c>
    </row>
    <row r="1975" spans="1:12" x14ac:dyDescent="0.3">
      <c r="A1975" s="49">
        <v>1982</v>
      </c>
      <c r="B1975" s="50"/>
      <c r="D1975" s="21" t="e">
        <f>VLOOKUP('Reported Performance Table'!C1975,'Master List'!$B$22:$C$41,2,FALSE)</f>
        <v>#N/A</v>
      </c>
      <c r="E1975" t="e">
        <f>VLOOKUP('Reported Performance Table'!D1975,'Master List'!$B$45:$C$143,2,FALSE)</f>
        <v>#N/A</v>
      </c>
      <c r="F1975" t="e">
        <f>VLOOKUP('Reported Performance Table'!C1975,'Master List'!$B$22:$D$42,3,FALSE)</f>
        <v>#N/A</v>
      </c>
      <c r="G1975" s="94" t="e">
        <f>VLOOKUP('Reported Performance Table'!B1975,'Master List'!$B$11:$D$19,3,FALSE)</f>
        <v>#N/A</v>
      </c>
      <c r="H1975" t="e">
        <f t="shared" si="30"/>
        <v>#N/A</v>
      </c>
      <c r="I1975" t="e">
        <f>IF(VLOOKUP('Reported Performance Table'!D1975,'Master List'!$B$45:$D$143,3,FALSE)="","No",VLOOKUP('Reported Performance Table'!D1975,'Master List'!$B$45:$D$143,3,FALSE))</f>
        <v>#N/A</v>
      </c>
      <c r="J1975" s="169" t="str">
        <f>IF('Reported Performance Table'!D1975="","",
  IF('Reported Performance Table'!E1975="Yes",
   IF('Reported Performance Table'!F1975="Premium","Premium_LUNA_CCT","LUNA_CCT"),
   IF('Reported Performance Table'!B1975="Outdoor Luminaires",
    IF(OR('Reported Performance Table'!D1975="Fuel Pump Canopy Luminaires",'Reported Performance Table'!D1975="Sports Lighting"),
     IF('Reported Performance Table'!F1975="Premium","Premium_Sports_and_Fuel_Pump_CCT", "Sports_and_Fuel_Pump_CCT"),
     IF('Reported Performance Table'!F1975="Premium","Premium_Outdoor_CCT","Outdoor_CCT")),
    IF('Reported Performance Table'!F1975="Premium","Premium_CCT","Reported_CCT"))))</f>
        <v/>
      </c>
      <c r="K1975" t="str">
        <f>IF('Reported Performance Table'!D1975="","",IF(J1975="LUNA_CCT",VLOOKUP('Reported Performance Table'!D1975,'Master List'!$B$45:$E$143,4,FALSE),"Reported_BUG"))</f>
        <v/>
      </c>
      <c r="L1975" t="str">
        <f>IF('Reported Performance Table'!D1975="","",IF(AND('Reported Performance Table'!$E1975="Yes",OR('Reported Performance Table'!$D1975='Master List'!$B$45,'Reported Performance Table'!$D1975='Master List'!$B$46,'Reported Performance Table'!$D1975='Master List'!$B$47,'Reported Performance Table'!$D1975='Master List'!$B$49,'Reported Performance Table'!$D1975='Master List'!$B$51,'Reported Performance Table'!$D1975='Master List'!$B$115,'Reported Performance Table'!$D1975='Master List'!$B$118,'Reported Performance Table'!$D1975='Master List'!$B$142)),"LUNA_Dimming","Dimming_Capability_and_Range"))</f>
        <v/>
      </c>
    </row>
    <row r="1976" spans="1:12" x14ac:dyDescent="0.3">
      <c r="A1976" s="49">
        <v>1983</v>
      </c>
      <c r="B1976" s="50"/>
      <c r="D1976" s="21" t="e">
        <f>VLOOKUP('Reported Performance Table'!C1976,'Master List'!$B$22:$C$41,2,FALSE)</f>
        <v>#N/A</v>
      </c>
      <c r="E1976" t="e">
        <f>VLOOKUP('Reported Performance Table'!D1976,'Master List'!$B$45:$C$143,2,FALSE)</f>
        <v>#N/A</v>
      </c>
      <c r="F1976" t="e">
        <f>VLOOKUP('Reported Performance Table'!C1976,'Master List'!$B$22:$D$42,3,FALSE)</f>
        <v>#N/A</v>
      </c>
      <c r="G1976" s="94" t="e">
        <f>VLOOKUP('Reported Performance Table'!B1976,'Master List'!$B$11:$D$19,3,FALSE)</f>
        <v>#N/A</v>
      </c>
      <c r="H1976" t="e">
        <f t="shared" si="30"/>
        <v>#N/A</v>
      </c>
      <c r="I1976" t="e">
        <f>IF(VLOOKUP('Reported Performance Table'!D1976,'Master List'!$B$45:$D$143,3,FALSE)="","No",VLOOKUP('Reported Performance Table'!D1976,'Master List'!$B$45:$D$143,3,FALSE))</f>
        <v>#N/A</v>
      </c>
      <c r="J1976" s="169" t="str">
        <f>IF('Reported Performance Table'!D1976="","",
  IF('Reported Performance Table'!E1976="Yes",
   IF('Reported Performance Table'!F1976="Premium","Premium_LUNA_CCT","LUNA_CCT"),
   IF('Reported Performance Table'!B1976="Outdoor Luminaires",
    IF(OR('Reported Performance Table'!D1976="Fuel Pump Canopy Luminaires",'Reported Performance Table'!D1976="Sports Lighting"),
     IF('Reported Performance Table'!F1976="Premium","Premium_Sports_and_Fuel_Pump_CCT", "Sports_and_Fuel_Pump_CCT"),
     IF('Reported Performance Table'!F1976="Premium","Premium_Outdoor_CCT","Outdoor_CCT")),
    IF('Reported Performance Table'!F1976="Premium","Premium_CCT","Reported_CCT"))))</f>
        <v/>
      </c>
      <c r="K1976" t="str">
        <f>IF('Reported Performance Table'!D1976="","",IF(J1976="LUNA_CCT",VLOOKUP('Reported Performance Table'!D1976,'Master List'!$B$45:$E$143,4,FALSE),"Reported_BUG"))</f>
        <v/>
      </c>
      <c r="L1976" t="str">
        <f>IF('Reported Performance Table'!D1976="","",IF(AND('Reported Performance Table'!$E1976="Yes",OR('Reported Performance Table'!$D1976='Master List'!$B$45,'Reported Performance Table'!$D1976='Master List'!$B$46,'Reported Performance Table'!$D1976='Master List'!$B$47,'Reported Performance Table'!$D1976='Master List'!$B$49,'Reported Performance Table'!$D1976='Master List'!$B$51,'Reported Performance Table'!$D1976='Master List'!$B$115,'Reported Performance Table'!$D1976='Master List'!$B$118,'Reported Performance Table'!$D1976='Master List'!$B$142)),"LUNA_Dimming","Dimming_Capability_and_Range"))</f>
        <v/>
      </c>
    </row>
    <row r="1977" spans="1:12" x14ac:dyDescent="0.3">
      <c r="A1977" s="49">
        <v>1984</v>
      </c>
      <c r="B1977" s="50"/>
      <c r="D1977" s="21" t="e">
        <f>VLOOKUP('Reported Performance Table'!C1977,'Master List'!$B$22:$C$41,2,FALSE)</f>
        <v>#N/A</v>
      </c>
      <c r="E1977" t="e">
        <f>VLOOKUP('Reported Performance Table'!D1977,'Master List'!$B$45:$C$143,2,FALSE)</f>
        <v>#N/A</v>
      </c>
      <c r="F1977" t="e">
        <f>VLOOKUP('Reported Performance Table'!C1977,'Master List'!$B$22:$D$42,3,FALSE)</f>
        <v>#N/A</v>
      </c>
      <c r="G1977" s="94" t="e">
        <f>VLOOKUP('Reported Performance Table'!B1977,'Master List'!$B$11:$D$19,3,FALSE)</f>
        <v>#N/A</v>
      </c>
      <c r="H1977" t="e">
        <f t="shared" si="30"/>
        <v>#N/A</v>
      </c>
      <c r="I1977" t="e">
        <f>IF(VLOOKUP('Reported Performance Table'!D1977,'Master List'!$B$45:$D$143,3,FALSE)="","No",VLOOKUP('Reported Performance Table'!D1977,'Master List'!$B$45:$D$143,3,FALSE))</f>
        <v>#N/A</v>
      </c>
      <c r="J1977" s="169" t="str">
        <f>IF('Reported Performance Table'!D1977="","",
  IF('Reported Performance Table'!E1977="Yes",
   IF('Reported Performance Table'!F1977="Premium","Premium_LUNA_CCT","LUNA_CCT"),
   IF('Reported Performance Table'!B1977="Outdoor Luminaires",
    IF(OR('Reported Performance Table'!D1977="Fuel Pump Canopy Luminaires",'Reported Performance Table'!D1977="Sports Lighting"),
     IF('Reported Performance Table'!F1977="Premium","Premium_Sports_and_Fuel_Pump_CCT", "Sports_and_Fuel_Pump_CCT"),
     IF('Reported Performance Table'!F1977="Premium","Premium_Outdoor_CCT","Outdoor_CCT")),
    IF('Reported Performance Table'!F1977="Premium","Premium_CCT","Reported_CCT"))))</f>
        <v/>
      </c>
      <c r="K1977" t="str">
        <f>IF('Reported Performance Table'!D1977="","",IF(J1977="LUNA_CCT",VLOOKUP('Reported Performance Table'!D1977,'Master List'!$B$45:$E$143,4,FALSE),"Reported_BUG"))</f>
        <v/>
      </c>
      <c r="L1977" t="str">
        <f>IF('Reported Performance Table'!D1977="","",IF(AND('Reported Performance Table'!$E1977="Yes",OR('Reported Performance Table'!$D1977='Master List'!$B$45,'Reported Performance Table'!$D1977='Master List'!$B$46,'Reported Performance Table'!$D1977='Master List'!$B$47,'Reported Performance Table'!$D1977='Master List'!$B$49,'Reported Performance Table'!$D1977='Master List'!$B$51,'Reported Performance Table'!$D1977='Master List'!$B$115,'Reported Performance Table'!$D1977='Master List'!$B$118,'Reported Performance Table'!$D1977='Master List'!$B$142)),"LUNA_Dimming","Dimming_Capability_and_Range"))</f>
        <v/>
      </c>
    </row>
    <row r="1978" spans="1:12" x14ac:dyDescent="0.3">
      <c r="A1978" s="49">
        <v>1985</v>
      </c>
      <c r="B1978" s="50"/>
      <c r="D1978" s="21" t="e">
        <f>VLOOKUP('Reported Performance Table'!C1978,'Master List'!$B$22:$C$41,2,FALSE)</f>
        <v>#N/A</v>
      </c>
      <c r="E1978" t="e">
        <f>VLOOKUP('Reported Performance Table'!D1978,'Master List'!$B$45:$C$143,2,FALSE)</f>
        <v>#N/A</v>
      </c>
      <c r="F1978" t="e">
        <f>VLOOKUP('Reported Performance Table'!C1978,'Master List'!$B$22:$D$42,3,FALSE)</f>
        <v>#N/A</v>
      </c>
      <c r="G1978" s="94" t="e">
        <f>VLOOKUP('Reported Performance Table'!B1978,'Master List'!$B$11:$D$19,3,FALSE)</f>
        <v>#N/A</v>
      </c>
      <c r="H1978" t="e">
        <f t="shared" si="30"/>
        <v>#N/A</v>
      </c>
      <c r="I1978" t="e">
        <f>IF(VLOOKUP('Reported Performance Table'!D1978,'Master List'!$B$45:$D$143,3,FALSE)="","No",VLOOKUP('Reported Performance Table'!D1978,'Master List'!$B$45:$D$143,3,FALSE))</f>
        <v>#N/A</v>
      </c>
      <c r="J1978" s="169" t="str">
        <f>IF('Reported Performance Table'!D1978="","",
  IF('Reported Performance Table'!E1978="Yes",
   IF('Reported Performance Table'!F1978="Premium","Premium_LUNA_CCT","LUNA_CCT"),
   IF('Reported Performance Table'!B1978="Outdoor Luminaires",
    IF(OR('Reported Performance Table'!D1978="Fuel Pump Canopy Luminaires",'Reported Performance Table'!D1978="Sports Lighting"),
     IF('Reported Performance Table'!F1978="Premium","Premium_Sports_and_Fuel_Pump_CCT", "Sports_and_Fuel_Pump_CCT"),
     IF('Reported Performance Table'!F1978="Premium","Premium_Outdoor_CCT","Outdoor_CCT")),
    IF('Reported Performance Table'!F1978="Premium","Premium_CCT","Reported_CCT"))))</f>
        <v/>
      </c>
      <c r="K1978" t="str">
        <f>IF('Reported Performance Table'!D1978="","",IF(J1978="LUNA_CCT",VLOOKUP('Reported Performance Table'!D1978,'Master List'!$B$45:$E$143,4,FALSE),"Reported_BUG"))</f>
        <v/>
      </c>
      <c r="L1978" t="str">
        <f>IF('Reported Performance Table'!D1978="","",IF(AND('Reported Performance Table'!$E1978="Yes",OR('Reported Performance Table'!$D1978='Master List'!$B$45,'Reported Performance Table'!$D1978='Master List'!$B$46,'Reported Performance Table'!$D1978='Master List'!$B$47,'Reported Performance Table'!$D1978='Master List'!$B$49,'Reported Performance Table'!$D1978='Master List'!$B$51,'Reported Performance Table'!$D1978='Master List'!$B$115,'Reported Performance Table'!$D1978='Master List'!$B$118,'Reported Performance Table'!$D1978='Master List'!$B$142)),"LUNA_Dimming","Dimming_Capability_and_Range"))</f>
        <v/>
      </c>
    </row>
    <row r="1979" spans="1:12" x14ac:dyDescent="0.3">
      <c r="A1979" s="49">
        <v>1986</v>
      </c>
      <c r="B1979" s="50"/>
      <c r="D1979" s="21" t="e">
        <f>VLOOKUP('Reported Performance Table'!C1979,'Master List'!$B$22:$C$41,2,FALSE)</f>
        <v>#N/A</v>
      </c>
      <c r="E1979" t="e">
        <f>VLOOKUP('Reported Performance Table'!D1979,'Master List'!$B$45:$C$143,2,FALSE)</f>
        <v>#N/A</v>
      </c>
      <c r="F1979" t="e">
        <f>VLOOKUP('Reported Performance Table'!C1979,'Master List'!$B$22:$D$42,3,FALSE)</f>
        <v>#N/A</v>
      </c>
      <c r="G1979" s="94" t="e">
        <f>VLOOKUP('Reported Performance Table'!B1979,'Master List'!$B$11:$D$19,3,FALSE)</f>
        <v>#N/A</v>
      </c>
      <c r="H1979" t="e">
        <f t="shared" si="30"/>
        <v>#N/A</v>
      </c>
      <c r="I1979" t="e">
        <f>IF(VLOOKUP('Reported Performance Table'!D1979,'Master List'!$B$45:$D$143,3,FALSE)="","No",VLOOKUP('Reported Performance Table'!D1979,'Master List'!$B$45:$D$143,3,FALSE))</f>
        <v>#N/A</v>
      </c>
      <c r="J1979" s="169" t="str">
        <f>IF('Reported Performance Table'!D1979="","",
  IF('Reported Performance Table'!E1979="Yes",
   IF('Reported Performance Table'!F1979="Premium","Premium_LUNA_CCT","LUNA_CCT"),
   IF('Reported Performance Table'!B1979="Outdoor Luminaires",
    IF(OR('Reported Performance Table'!D1979="Fuel Pump Canopy Luminaires",'Reported Performance Table'!D1979="Sports Lighting"),
     IF('Reported Performance Table'!F1979="Premium","Premium_Sports_and_Fuel_Pump_CCT", "Sports_and_Fuel_Pump_CCT"),
     IF('Reported Performance Table'!F1979="Premium","Premium_Outdoor_CCT","Outdoor_CCT")),
    IF('Reported Performance Table'!F1979="Premium","Premium_CCT","Reported_CCT"))))</f>
        <v/>
      </c>
      <c r="K1979" t="str">
        <f>IF('Reported Performance Table'!D1979="","",IF(J1979="LUNA_CCT",VLOOKUP('Reported Performance Table'!D1979,'Master List'!$B$45:$E$143,4,FALSE),"Reported_BUG"))</f>
        <v/>
      </c>
      <c r="L1979" t="str">
        <f>IF('Reported Performance Table'!D1979="","",IF(AND('Reported Performance Table'!$E1979="Yes",OR('Reported Performance Table'!$D1979='Master List'!$B$45,'Reported Performance Table'!$D1979='Master List'!$B$46,'Reported Performance Table'!$D1979='Master List'!$B$47,'Reported Performance Table'!$D1979='Master List'!$B$49,'Reported Performance Table'!$D1979='Master List'!$B$51,'Reported Performance Table'!$D1979='Master List'!$B$115,'Reported Performance Table'!$D1979='Master List'!$B$118,'Reported Performance Table'!$D1979='Master List'!$B$142)),"LUNA_Dimming","Dimming_Capability_and_Range"))</f>
        <v/>
      </c>
    </row>
    <row r="1980" spans="1:12" x14ac:dyDescent="0.3">
      <c r="A1980" s="49">
        <v>1987</v>
      </c>
      <c r="B1980" s="50"/>
      <c r="D1980" s="21" t="e">
        <f>VLOOKUP('Reported Performance Table'!C1980,'Master List'!$B$22:$C$41,2,FALSE)</f>
        <v>#N/A</v>
      </c>
      <c r="E1980" t="e">
        <f>VLOOKUP('Reported Performance Table'!D1980,'Master List'!$B$45:$C$143,2,FALSE)</f>
        <v>#N/A</v>
      </c>
      <c r="F1980" t="e">
        <f>VLOOKUP('Reported Performance Table'!C1980,'Master List'!$B$22:$D$42,3,FALSE)</f>
        <v>#N/A</v>
      </c>
      <c r="G1980" s="94" t="e">
        <f>VLOOKUP('Reported Performance Table'!B1980,'Master List'!$B$11:$D$19,3,FALSE)</f>
        <v>#N/A</v>
      </c>
      <c r="H1980" t="e">
        <f t="shared" si="30"/>
        <v>#N/A</v>
      </c>
      <c r="I1980" t="e">
        <f>IF(VLOOKUP('Reported Performance Table'!D1980,'Master List'!$B$45:$D$143,3,FALSE)="","No",VLOOKUP('Reported Performance Table'!D1980,'Master List'!$B$45:$D$143,3,FALSE))</f>
        <v>#N/A</v>
      </c>
      <c r="J1980" s="169" t="str">
        <f>IF('Reported Performance Table'!D1980="","",
  IF('Reported Performance Table'!E1980="Yes",
   IF('Reported Performance Table'!F1980="Premium","Premium_LUNA_CCT","LUNA_CCT"),
   IF('Reported Performance Table'!B1980="Outdoor Luminaires",
    IF(OR('Reported Performance Table'!D1980="Fuel Pump Canopy Luminaires",'Reported Performance Table'!D1980="Sports Lighting"),
     IF('Reported Performance Table'!F1980="Premium","Premium_Sports_and_Fuel_Pump_CCT", "Sports_and_Fuel_Pump_CCT"),
     IF('Reported Performance Table'!F1980="Premium","Premium_Outdoor_CCT","Outdoor_CCT")),
    IF('Reported Performance Table'!F1980="Premium","Premium_CCT","Reported_CCT"))))</f>
        <v/>
      </c>
      <c r="K1980" t="str">
        <f>IF('Reported Performance Table'!D1980="","",IF(J1980="LUNA_CCT",VLOOKUP('Reported Performance Table'!D1980,'Master List'!$B$45:$E$143,4,FALSE),"Reported_BUG"))</f>
        <v/>
      </c>
      <c r="L1980" t="str">
        <f>IF('Reported Performance Table'!D1980="","",IF(AND('Reported Performance Table'!$E1980="Yes",OR('Reported Performance Table'!$D1980='Master List'!$B$45,'Reported Performance Table'!$D1980='Master List'!$B$46,'Reported Performance Table'!$D1980='Master List'!$B$47,'Reported Performance Table'!$D1980='Master List'!$B$49,'Reported Performance Table'!$D1980='Master List'!$B$51,'Reported Performance Table'!$D1980='Master List'!$B$115,'Reported Performance Table'!$D1980='Master List'!$B$118,'Reported Performance Table'!$D1980='Master List'!$B$142)),"LUNA_Dimming","Dimming_Capability_and_Range"))</f>
        <v/>
      </c>
    </row>
    <row r="1981" spans="1:12" x14ac:dyDescent="0.3">
      <c r="A1981" s="49">
        <v>1988</v>
      </c>
      <c r="B1981" s="50"/>
      <c r="D1981" s="21" t="e">
        <f>VLOOKUP('Reported Performance Table'!C1981,'Master List'!$B$22:$C$41,2,FALSE)</f>
        <v>#N/A</v>
      </c>
      <c r="E1981" t="e">
        <f>VLOOKUP('Reported Performance Table'!D1981,'Master List'!$B$45:$C$143,2,FALSE)</f>
        <v>#N/A</v>
      </c>
      <c r="F1981" t="e">
        <f>VLOOKUP('Reported Performance Table'!C1981,'Master List'!$B$22:$D$42,3,FALSE)</f>
        <v>#N/A</v>
      </c>
      <c r="G1981" s="94" t="e">
        <f>VLOOKUP('Reported Performance Table'!B1981,'Master List'!$B$11:$D$19,3,FALSE)</f>
        <v>#N/A</v>
      </c>
      <c r="H1981" t="e">
        <f t="shared" si="30"/>
        <v>#N/A</v>
      </c>
      <c r="I1981" t="e">
        <f>IF(VLOOKUP('Reported Performance Table'!D1981,'Master List'!$B$45:$D$143,3,FALSE)="","No",VLOOKUP('Reported Performance Table'!D1981,'Master List'!$B$45:$D$143,3,FALSE))</f>
        <v>#N/A</v>
      </c>
      <c r="J1981" s="169" t="str">
        <f>IF('Reported Performance Table'!D1981="","",
  IF('Reported Performance Table'!E1981="Yes",
   IF('Reported Performance Table'!F1981="Premium","Premium_LUNA_CCT","LUNA_CCT"),
   IF('Reported Performance Table'!B1981="Outdoor Luminaires",
    IF(OR('Reported Performance Table'!D1981="Fuel Pump Canopy Luminaires",'Reported Performance Table'!D1981="Sports Lighting"),
     IF('Reported Performance Table'!F1981="Premium","Premium_Sports_and_Fuel_Pump_CCT", "Sports_and_Fuel_Pump_CCT"),
     IF('Reported Performance Table'!F1981="Premium","Premium_Outdoor_CCT","Outdoor_CCT")),
    IF('Reported Performance Table'!F1981="Premium","Premium_CCT","Reported_CCT"))))</f>
        <v/>
      </c>
      <c r="K1981" t="str">
        <f>IF('Reported Performance Table'!D1981="","",IF(J1981="LUNA_CCT",VLOOKUP('Reported Performance Table'!D1981,'Master List'!$B$45:$E$143,4,FALSE),"Reported_BUG"))</f>
        <v/>
      </c>
      <c r="L1981" t="str">
        <f>IF('Reported Performance Table'!D1981="","",IF(AND('Reported Performance Table'!$E1981="Yes",OR('Reported Performance Table'!$D1981='Master List'!$B$45,'Reported Performance Table'!$D1981='Master List'!$B$46,'Reported Performance Table'!$D1981='Master List'!$B$47,'Reported Performance Table'!$D1981='Master List'!$B$49,'Reported Performance Table'!$D1981='Master List'!$B$51,'Reported Performance Table'!$D1981='Master List'!$B$115,'Reported Performance Table'!$D1981='Master List'!$B$118,'Reported Performance Table'!$D1981='Master List'!$B$142)),"LUNA_Dimming","Dimming_Capability_and_Range"))</f>
        <v/>
      </c>
    </row>
    <row r="1982" spans="1:12" x14ac:dyDescent="0.3">
      <c r="A1982" s="49">
        <v>1989</v>
      </c>
      <c r="B1982" s="50"/>
      <c r="D1982" s="21" t="e">
        <f>VLOOKUP('Reported Performance Table'!C1982,'Master List'!$B$22:$C$41,2,FALSE)</f>
        <v>#N/A</v>
      </c>
      <c r="E1982" t="e">
        <f>VLOOKUP('Reported Performance Table'!D1982,'Master List'!$B$45:$C$143,2,FALSE)</f>
        <v>#N/A</v>
      </c>
      <c r="F1982" t="e">
        <f>VLOOKUP('Reported Performance Table'!C1982,'Master List'!$B$22:$D$42,3,FALSE)</f>
        <v>#N/A</v>
      </c>
      <c r="G1982" s="94" t="e">
        <f>VLOOKUP('Reported Performance Table'!B1982,'Master List'!$B$11:$D$19,3,FALSE)</f>
        <v>#N/A</v>
      </c>
      <c r="H1982" t="e">
        <f t="shared" si="30"/>
        <v>#N/A</v>
      </c>
      <c r="I1982" t="e">
        <f>IF(VLOOKUP('Reported Performance Table'!D1982,'Master List'!$B$45:$D$143,3,FALSE)="","No",VLOOKUP('Reported Performance Table'!D1982,'Master List'!$B$45:$D$143,3,FALSE))</f>
        <v>#N/A</v>
      </c>
      <c r="J1982" s="169" t="str">
        <f>IF('Reported Performance Table'!D1982="","",
  IF('Reported Performance Table'!E1982="Yes",
   IF('Reported Performance Table'!F1982="Premium","Premium_LUNA_CCT","LUNA_CCT"),
   IF('Reported Performance Table'!B1982="Outdoor Luminaires",
    IF(OR('Reported Performance Table'!D1982="Fuel Pump Canopy Luminaires",'Reported Performance Table'!D1982="Sports Lighting"),
     IF('Reported Performance Table'!F1982="Premium","Premium_Sports_and_Fuel_Pump_CCT", "Sports_and_Fuel_Pump_CCT"),
     IF('Reported Performance Table'!F1982="Premium","Premium_Outdoor_CCT","Outdoor_CCT")),
    IF('Reported Performance Table'!F1982="Premium","Premium_CCT","Reported_CCT"))))</f>
        <v/>
      </c>
      <c r="K1982" t="str">
        <f>IF('Reported Performance Table'!D1982="","",IF(J1982="LUNA_CCT",VLOOKUP('Reported Performance Table'!D1982,'Master List'!$B$45:$E$143,4,FALSE),"Reported_BUG"))</f>
        <v/>
      </c>
      <c r="L1982" t="str">
        <f>IF('Reported Performance Table'!D1982="","",IF(AND('Reported Performance Table'!$E1982="Yes",OR('Reported Performance Table'!$D1982='Master List'!$B$45,'Reported Performance Table'!$D1982='Master List'!$B$46,'Reported Performance Table'!$D1982='Master List'!$B$47,'Reported Performance Table'!$D1982='Master List'!$B$49,'Reported Performance Table'!$D1982='Master List'!$B$51,'Reported Performance Table'!$D1982='Master List'!$B$115,'Reported Performance Table'!$D1982='Master List'!$B$118,'Reported Performance Table'!$D1982='Master List'!$B$142)),"LUNA_Dimming","Dimming_Capability_and_Range"))</f>
        <v/>
      </c>
    </row>
    <row r="1983" spans="1:12" x14ac:dyDescent="0.3">
      <c r="A1983" s="49">
        <v>1990</v>
      </c>
      <c r="B1983" s="50"/>
      <c r="D1983" s="21" t="e">
        <f>VLOOKUP('Reported Performance Table'!C1983,'Master List'!$B$22:$C$41,2,FALSE)</f>
        <v>#N/A</v>
      </c>
      <c r="E1983" t="e">
        <f>VLOOKUP('Reported Performance Table'!D1983,'Master List'!$B$45:$C$143,2,FALSE)</f>
        <v>#N/A</v>
      </c>
      <c r="F1983" t="e">
        <f>VLOOKUP('Reported Performance Table'!C1983,'Master List'!$B$22:$D$42,3,FALSE)</f>
        <v>#N/A</v>
      </c>
      <c r="G1983" s="94" t="e">
        <f>VLOOKUP('Reported Performance Table'!B1983,'Master List'!$B$11:$D$19,3,FALSE)</f>
        <v>#N/A</v>
      </c>
      <c r="H1983" t="e">
        <f t="shared" si="30"/>
        <v>#N/A</v>
      </c>
      <c r="I1983" t="e">
        <f>IF(VLOOKUP('Reported Performance Table'!D1983,'Master List'!$B$45:$D$143,3,FALSE)="","No",VLOOKUP('Reported Performance Table'!D1983,'Master List'!$B$45:$D$143,3,FALSE))</f>
        <v>#N/A</v>
      </c>
      <c r="J1983" s="169" t="str">
        <f>IF('Reported Performance Table'!D1983="","",
  IF('Reported Performance Table'!E1983="Yes",
   IF('Reported Performance Table'!F1983="Premium","Premium_LUNA_CCT","LUNA_CCT"),
   IF('Reported Performance Table'!B1983="Outdoor Luminaires",
    IF(OR('Reported Performance Table'!D1983="Fuel Pump Canopy Luminaires",'Reported Performance Table'!D1983="Sports Lighting"),
     IF('Reported Performance Table'!F1983="Premium","Premium_Sports_and_Fuel_Pump_CCT", "Sports_and_Fuel_Pump_CCT"),
     IF('Reported Performance Table'!F1983="Premium","Premium_Outdoor_CCT","Outdoor_CCT")),
    IF('Reported Performance Table'!F1983="Premium","Premium_CCT","Reported_CCT"))))</f>
        <v/>
      </c>
      <c r="K1983" t="str">
        <f>IF('Reported Performance Table'!D1983="","",IF(J1983="LUNA_CCT",VLOOKUP('Reported Performance Table'!D1983,'Master List'!$B$45:$E$143,4,FALSE),"Reported_BUG"))</f>
        <v/>
      </c>
      <c r="L1983" t="str">
        <f>IF('Reported Performance Table'!D1983="","",IF(AND('Reported Performance Table'!$E1983="Yes",OR('Reported Performance Table'!$D1983='Master List'!$B$45,'Reported Performance Table'!$D1983='Master List'!$B$46,'Reported Performance Table'!$D1983='Master List'!$B$47,'Reported Performance Table'!$D1983='Master List'!$B$49,'Reported Performance Table'!$D1983='Master List'!$B$51,'Reported Performance Table'!$D1983='Master List'!$B$115,'Reported Performance Table'!$D1983='Master List'!$B$118,'Reported Performance Table'!$D1983='Master List'!$B$142)),"LUNA_Dimming","Dimming_Capability_and_Range"))</f>
        <v/>
      </c>
    </row>
    <row r="1984" spans="1:12" x14ac:dyDescent="0.3">
      <c r="A1984" s="49">
        <v>1991</v>
      </c>
      <c r="B1984" s="50"/>
      <c r="D1984" s="21" t="e">
        <f>VLOOKUP('Reported Performance Table'!C1984,'Master List'!$B$22:$C$41,2,FALSE)</f>
        <v>#N/A</v>
      </c>
      <c r="E1984" t="e">
        <f>VLOOKUP('Reported Performance Table'!D1984,'Master List'!$B$45:$C$143,2,FALSE)</f>
        <v>#N/A</v>
      </c>
      <c r="F1984" t="e">
        <f>VLOOKUP('Reported Performance Table'!C1984,'Master List'!$B$22:$D$42,3,FALSE)</f>
        <v>#N/A</v>
      </c>
      <c r="G1984" s="94" t="e">
        <f>VLOOKUP('Reported Performance Table'!B1984,'Master List'!$B$11:$D$19,3,FALSE)</f>
        <v>#N/A</v>
      </c>
      <c r="H1984" t="e">
        <f t="shared" si="30"/>
        <v>#N/A</v>
      </c>
      <c r="I1984" t="e">
        <f>IF(VLOOKUP('Reported Performance Table'!D1984,'Master List'!$B$45:$D$143,3,FALSE)="","No",VLOOKUP('Reported Performance Table'!D1984,'Master List'!$B$45:$D$143,3,FALSE))</f>
        <v>#N/A</v>
      </c>
      <c r="J1984" s="169" t="str">
        <f>IF('Reported Performance Table'!D1984="","",
  IF('Reported Performance Table'!E1984="Yes",
   IF('Reported Performance Table'!F1984="Premium","Premium_LUNA_CCT","LUNA_CCT"),
   IF('Reported Performance Table'!B1984="Outdoor Luminaires",
    IF(OR('Reported Performance Table'!D1984="Fuel Pump Canopy Luminaires",'Reported Performance Table'!D1984="Sports Lighting"),
     IF('Reported Performance Table'!F1984="Premium","Premium_Sports_and_Fuel_Pump_CCT", "Sports_and_Fuel_Pump_CCT"),
     IF('Reported Performance Table'!F1984="Premium","Premium_Outdoor_CCT","Outdoor_CCT")),
    IF('Reported Performance Table'!F1984="Premium","Premium_CCT","Reported_CCT"))))</f>
        <v/>
      </c>
      <c r="K1984" t="str">
        <f>IF('Reported Performance Table'!D1984="","",IF(J1984="LUNA_CCT",VLOOKUP('Reported Performance Table'!D1984,'Master List'!$B$45:$E$143,4,FALSE),"Reported_BUG"))</f>
        <v/>
      </c>
      <c r="L1984" t="str">
        <f>IF('Reported Performance Table'!D1984="","",IF(AND('Reported Performance Table'!$E1984="Yes",OR('Reported Performance Table'!$D1984='Master List'!$B$45,'Reported Performance Table'!$D1984='Master List'!$B$46,'Reported Performance Table'!$D1984='Master List'!$B$47,'Reported Performance Table'!$D1984='Master List'!$B$49,'Reported Performance Table'!$D1984='Master List'!$B$51,'Reported Performance Table'!$D1984='Master List'!$B$115,'Reported Performance Table'!$D1984='Master List'!$B$118,'Reported Performance Table'!$D1984='Master List'!$B$142)),"LUNA_Dimming","Dimming_Capability_and_Range"))</f>
        <v/>
      </c>
    </row>
    <row r="1985" spans="1:12" x14ac:dyDescent="0.3">
      <c r="A1985" s="49">
        <v>1992</v>
      </c>
      <c r="B1985" s="50"/>
      <c r="D1985" s="21" t="e">
        <f>VLOOKUP('Reported Performance Table'!C1985,'Master List'!$B$22:$C$41,2,FALSE)</f>
        <v>#N/A</v>
      </c>
      <c r="E1985" t="e">
        <f>VLOOKUP('Reported Performance Table'!D1985,'Master List'!$B$45:$C$143,2,FALSE)</f>
        <v>#N/A</v>
      </c>
      <c r="F1985" t="e">
        <f>VLOOKUP('Reported Performance Table'!C1985,'Master List'!$B$22:$D$42,3,FALSE)</f>
        <v>#N/A</v>
      </c>
      <c r="G1985" s="94" t="e">
        <f>VLOOKUP('Reported Performance Table'!B1985,'Master List'!$B$11:$D$19,3,FALSE)</f>
        <v>#N/A</v>
      </c>
      <c r="H1985" t="e">
        <f t="shared" si="30"/>
        <v>#N/A</v>
      </c>
      <c r="I1985" t="e">
        <f>IF(VLOOKUP('Reported Performance Table'!D1985,'Master List'!$B$45:$D$143,3,FALSE)="","No",VLOOKUP('Reported Performance Table'!D1985,'Master List'!$B$45:$D$143,3,FALSE))</f>
        <v>#N/A</v>
      </c>
      <c r="J1985" s="169" t="str">
        <f>IF('Reported Performance Table'!D1985="","",
  IF('Reported Performance Table'!E1985="Yes",
   IF('Reported Performance Table'!F1985="Premium","Premium_LUNA_CCT","LUNA_CCT"),
   IF('Reported Performance Table'!B1985="Outdoor Luminaires",
    IF(OR('Reported Performance Table'!D1985="Fuel Pump Canopy Luminaires",'Reported Performance Table'!D1985="Sports Lighting"),
     IF('Reported Performance Table'!F1985="Premium","Premium_Sports_and_Fuel_Pump_CCT", "Sports_and_Fuel_Pump_CCT"),
     IF('Reported Performance Table'!F1985="Premium","Premium_Outdoor_CCT","Outdoor_CCT")),
    IF('Reported Performance Table'!F1985="Premium","Premium_CCT","Reported_CCT"))))</f>
        <v/>
      </c>
      <c r="K1985" t="str">
        <f>IF('Reported Performance Table'!D1985="","",IF(J1985="LUNA_CCT",VLOOKUP('Reported Performance Table'!D1985,'Master List'!$B$45:$E$143,4,FALSE),"Reported_BUG"))</f>
        <v/>
      </c>
      <c r="L1985" t="str">
        <f>IF('Reported Performance Table'!D1985="","",IF(AND('Reported Performance Table'!$E1985="Yes",OR('Reported Performance Table'!$D1985='Master List'!$B$45,'Reported Performance Table'!$D1985='Master List'!$B$46,'Reported Performance Table'!$D1985='Master List'!$B$47,'Reported Performance Table'!$D1985='Master List'!$B$49,'Reported Performance Table'!$D1985='Master List'!$B$51,'Reported Performance Table'!$D1985='Master List'!$B$115,'Reported Performance Table'!$D1985='Master List'!$B$118,'Reported Performance Table'!$D1985='Master List'!$B$142)),"LUNA_Dimming","Dimming_Capability_and_Range"))</f>
        <v/>
      </c>
    </row>
    <row r="1986" spans="1:12" x14ac:dyDescent="0.3">
      <c r="A1986" s="49">
        <v>1993</v>
      </c>
      <c r="B1986" s="50"/>
      <c r="D1986" s="21" t="e">
        <f>VLOOKUP('Reported Performance Table'!C1986,'Master List'!$B$22:$C$41,2,FALSE)</f>
        <v>#N/A</v>
      </c>
      <c r="E1986" t="e">
        <f>VLOOKUP('Reported Performance Table'!D1986,'Master List'!$B$45:$C$143,2,FALSE)</f>
        <v>#N/A</v>
      </c>
      <c r="F1986" t="e">
        <f>VLOOKUP('Reported Performance Table'!C1986,'Master List'!$B$22:$D$42,3,FALSE)</f>
        <v>#N/A</v>
      </c>
      <c r="G1986" s="94" t="e">
        <f>VLOOKUP('Reported Performance Table'!B1986,'Master List'!$B$11:$D$19,3,FALSE)</f>
        <v>#N/A</v>
      </c>
      <c r="H1986" t="e">
        <f t="shared" si="30"/>
        <v>#N/A</v>
      </c>
      <c r="I1986" t="e">
        <f>IF(VLOOKUP('Reported Performance Table'!D1986,'Master List'!$B$45:$D$143,3,FALSE)="","No",VLOOKUP('Reported Performance Table'!D1986,'Master List'!$B$45:$D$143,3,FALSE))</f>
        <v>#N/A</v>
      </c>
      <c r="J1986" s="169" t="str">
        <f>IF('Reported Performance Table'!D1986="","",
  IF('Reported Performance Table'!E1986="Yes",
   IF('Reported Performance Table'!F1986="Premium","Premium_LUNA_CCT","LUNA_CCT"),
   IF('Reported Performance Table'!B1986="Outdoor Luminaires",
    IF(OR('Reported Performance Table'!D1986="Fuel Pump Canopy Luminaires",'Reported Performance Table'!D1986="Sports Lighting"),
     IF('Reported Performance Table'!F1986="Premium","Premium_Sports_and_Fuel_Pump_CCT", "Sports_and_Fuel_Pump_CCT"),
     IF('Reported Performance Table'!F1986="Premium","Premium_Outdoor_CCT","Outdoor_CCT")),
    IF('Reported Performance Table'!F1986="Premium","Premium_CCT","Reported_CCT"))))</f>
        <v/>
      </c>
      <c r="K1986" t="str">
        <f>IF('Reported Performance Table'!D1986="","",IF(J1986="LUNA_CCT",VLOOKUP('Reported Performance Table'!D1986,'Master List'!$B$45:$E$143,4,FALSE),"Reported_BUG"))</f>
        <v/>
      </c>
      <c r="L1986" t="str">
        <f>IF('Reported Performance Table'!D1986="","",IF(AND('Reported Performance Table'!$E1986="Yes",OR('Reported Performance Table'!$D1986='Master List'!$B$45,'Reported Performance Table'!$D1986='Master List'!$B$46,'Reported Performance Table'!$D1986='Master List'!$B$47,'Reported Performance Table'!$D1986='Master List'!$B$49,'Reported Performance Table'!$D1986='Master List'!$B$51,'Reported Performance Table'!$D1986='Master List'!$B$115,'Reported Performance Table'!$D1986='Master List'!$B$118,'Reported Performance Table'!$D1986='Master List'!$B$142)),"LUNA_Dimming","Dimming_Capability_and_Range"))</f>
        <v/>
      </c>
    </row>
    <row r="1987" spans="1:12" x14ac:dyDescent="0.3">
      <c r="A1987" s="49">
        <v>1994</v>
      </c>
      <c r="B1987" s="50"/>
      <c r="D1987" s="21" t="e">
        <f>VLOOKUP('Reported Performance Table'!C1987,'Master List'!$B$22:$C$41,2,FALSE)</f>
        <v>#N/A</v>
      </c>
      <c r="E1987" t="e">
        <f>VLOOKUP('Reported Performance Table'!D1987,'Master List'!$B$45:$C$143,2,FALSE)</f>
        <v>#N/A</v>
      </c>
      <c r="F1987" t="e">
        <f>VLOOKUP('Reported Performance Table'!C1987,'Master List'!$B$22:$D$42,3,FALSE)</f>
        <v>#N/A</v>
      </c>
      <c r="G1987" s="94" t="e">
        <f>VLOOKUP('Reported Performance Table'!B1987,'Master List'!$B$11:$D$19,3,FALSE)</f>
        <v>#N/A</v>
      </c>
      <c r="H1987" t="e">
        <f t="shared" si="30"/>
        <v>#N/A</v>
      </c>
      <c r="I1987" t="e">
        <f>IF(VLOOKUP('Reported Performance Table'!D1987,'Master List'!$B$45:$D$143,3,FALSE)="","No",VLOOKUP('Reported Performance Table'!D1987,'Master List'!$B$45:$D$143,3,FALSE))</f>
        <v>#N/A</v>
      </c>
      <c r="J1987" s="169" t="str">
        <f>IF('Reported Performance Table'!D1987="","",
  IF('Reported Performance Table'!E1987="Yes",
   IF('Reported Performance Table'!F1987="Premium","Premium_LUNA_CCT","LUNA_CCT"),
   IF('Reported Performance Table'!B1987="Outdoor Luminaires",
    IF(OR('Reported Performance Table'!D1987="Fuel Pump Canopy Luminaires",'Reported Performance Table'!D1987="Sports Lighting"),
     IF('Reported Performance Table'!F1987="Premium","Premium_Sports_and_Fuel_Pump_CCT", "Sports_and_Fuel_Pump_CCT"),
     IF('Reported Performance Table'!F1987="Premium","Premium_Outdoor_CCT","Outdoor_CCT")),
    IF('Reported Performance Table'!F1987="Premium","Premium_CCT","Reported_CCT"))))</f>
        <v/>
      </c>
      <c r="K1987" t="str">
        <f>IF('Reported Performance Table'!D1987="","",IF(J1987="LUNA_CCT",VLOOKUP('Reported Performance Table'!D1987,'Master List'!$B$45:$E$143,4,FALSE),"Reported_BUG"))</f>
        <v/>
      </c>
      <c r="L1987" t="str">
        <f>IF('Reported Performance Table'!D1987="","",IF(AND('Reported Performance Table'!$E1987="Yes",OR('Reported Performance Table'!$D1987='Master List'!$B$45,'Reported Performance Table'!$D1987='Master List'!$B$46,'Reported Performance Table'!$D1987='Master List'!$B$47,'Reported Performance Table'!$D1987='Master List'!$B$49,'Reported Performance Table'!$D1987='Master List'!$B$51,'Reported Performance Table'!$D1987='Master List'!$B$115,'Reported Performance Table'!$D1987='Master List'!$B$118,'Reported Performance Table'!$D1987='Master List'!$B$142)),"LUNA_Dimming","Dimming_Capability_and_Range"))</f>
        <v/>
      </c>
    </row>
    <row r="1988" spans="1:12" x14ac:dyDescent="0.3">
      <c r="A1988" s="49">
        <v>1995</v>
      </c>
      <c r="B1988" s="50"/>
      <c r="D1988" s="21" t="e">
        <f>VLOOKUP('Reported Performance Table'!C1988,'Master List'!$B$22:$C$41,2,FALSE)</f>
        <v>#N/A</v>
      </c>
      <c r="E1988" t="e">
        <f>VLOOKUP('Reported Performance Table'!D1988,'Master List'!$B$45:$C$143,2,FALSE)</f>
        <v>#N/A</v>
      </c>
      <c r="F1988" t="e">
        <f>VLOOKUP('Reported Performance Table'!C1988,'Master List'!$B$22:$D$42,3,FALSE)</f>
        <v>#N/A</v>
      </c>
      <c r="G1988" s="94" t="e">
        <f>VLOOKUP('Reported Performance Table'!B1988,'Master List'!$B$11:$D$19,3,FALSE)</f>
        <v>#N/A</v>
      </c>
      <c r="H1988" t="e">
        <f t="shared" si="30"/>
        <v>#N/A</v>
      </c>
      <c r="I1988" t="e">
        <f>IF(VLOOKUP('Reported Performance Table'!D1988,'Master List'!$B$45:$D$143,3,FALSE)="","No",VLOOKUP('Reported Performance Table'!D1988,'Master List'!$B$45:$D$143,3,FALSE))</f>
        <v>#N/A</v>
      </c>
      <c r="J1988" s="169" t="str">
        <f>IF('Reported Performance Table'!D1988="","",
  IF('Reported Performance Table'!E1988="Yes",
   IF('Reported Performance Table'!F1988="Premium","Premium_LUNA_CCT","LUNA_CCT"),
   IF('Reported Performance Table'!B1988="Outdoor Luminaires",
    IF(OR('Reported Performance Table'!D1988="Fuel Pump Canopy Luminaires",'Reported Performance Table'!D1988="Sports Lighting"),
     IF('Reported Performance Table'!F1988="Premium","Premium_Sports_and_Fuel_Pump_CCT", "Sports_and_Fuel_Pump_CCT"),
     IF('Reported Performance Table'!F1988="Premium","Premium_Outdoor_CCT","Outdoor_CCT")),
    IF('Reported Performance Table'!F1988="Premium","Premium_CCT","Reported_CCT"))))</f>
        <v/>
      </c>
      <c r="K1988" t="str">
        <f>IF('Reported Performance Table'!D1988="","",IF(J1988="LUNA_CCT",VLOOKUP('Reported Performance Table'!D1988,'Master List'!$B$45:$E$143,4,FALSE),"Reported_BUG"))</f>
        <v/>
      </c>
      <c r="L1988" t="str">
        <f>IF('Reported Performance Table'!D1988="","",IF(AND('Reported Performance Table'!$E1988="Yes",OR('Reported Performance Table'!$D1988='Master List'!$B$45,'Reported Performance Table'!$D1988='Master List'!$B$46,'Reported Performance Table'!$D1988='Master List'!$B$47,'Reported Performance Table'!$D1988='Master List'!$B$49,'Reported Performance Table'!$D1988='Master List'!$B$51,'Reported Performance Table'!$D1988='Master List'!$B$115,'Reported Performance Table'!$D1988='Master List'!$B$118,'Reported Performance Table'!$D1988='Master List'!$B$142)),"LUNA_Dimming","Dimming_Capability_and_Range"))</f>
        <v/>
      </c>
    </row>
    <row r="1989" spans="1:12" x14ac:dyDescent="0.3">
      <c r="A1989" s="49">
        <v>1996</v>
      </c>
      <c r="B1989" s="50"/>
      <c r="D1989" s="21" t="e">
        <f>VLOOKUP('Reported Performance Table'!C1989,'Master List'!$B$22:$C$41,2,FALSE)</f>
        <v>#N/A</v>
      </c>
      <c r="E1989" t="e">
        <f>VLOOKUP('Reported Performance Table'!D1989,'Master List'!$B$45:$C$143,2,FALSE)</f>
        <v>#N/A</v>
      </c>
      <c r="F1989" t="e">
        <f>VLOOKUP('Reported Performance Table'!C1989,'Master List'!$B$22:$D$42,3,FALSE)</f>
        <v>#N/A</v>
      </c>
      <c r="G1989" s="94" t="e">
        <f>VLOOKUP('Reported Performance Table'!B1989,'Master List'!$B$11:$D$19,3,FALSE)</f>
        <v>#N/A</v>
      </c>
      <c r="H1989" t="e">
        <f t="shared" si="30"/>
        <v>#N/A</v>
      </c>
      <c r="I1989" t="e">
        <f>IF(VLOOKUP('Reported Performance Table'!D1989,'Master List'!$B$45:$D$143,3,FALSE)="","No",VLOOKUP('Reported Performance Table'!D1989,'Master List'!$B$45:$D$143,3,FALSE))</f>
        <v>#N/A</v>
      </c>
      <c r="J1989" s="169" t="str">
        <f>IF('Reported Performance Table'!D1989="","",
  IF('Reported Performance Table'!E1989="Yes",
   IF('Reported Performance Table'!F1989="Premium","Premium_LUNA_CCT","LUNA_CCT"),
   IF('Reported Performance Table'!B1989="Outdoor Luminaires",
    IF(OR('Reported Performance Table'!D1989="Fuel Pump Canopy Luminaires",'Reported Performance Table'!D1989="Sports Lighting"),
     IF('Reported Performance Table'!F1989="Premium","Premium_Sports_and_Fuel_Pump_CCT", "Sports_and_Fuel_Pump_CCT"),
     IF('Reported Performance Table'!F1989="Premium","Premium_Outdoor_CCT","Outdoor_CCT")),
    IF('Reported Performance Table'!F1989="Premium","Premium_CCT","Reported_CCT"))))</f>
        <v/>
      </c>
      <c r="K1989" t="str">
        <f>IF('Reported Performance Table'!D1989="","",IF(J1989="LUNA_CCT",VLOOKUP('Reported Performance Table'!D1989,'Master List'!$B$45:$E$143,4,FALSE),"Reported_BUG"))</f>
        <v/>
      </c>
      <c r="L1989" t="str">
        <f>IF('Reported Performance Table'!D1989="","",IF(AND('Reported Performance Table'!$E1989="Yes",OR('Reported Performance Table'!$D1989='Master List'!$B$45,'Reported Performance Table'!$D1989='Master List'!$B$46,'Reported Performance Table'!$D1989='Master List'!$B$47,'Reported Performance Table'!$D1989='Master List'!$B$49,'Reported Performance Table'!$D1989='Master List'!$B$51,'Reported Performance Table'!$D1989='Master List'!$B$115,'Reported Performance Table'!$D1989='Master List'!$B$118,'Reported Performance Table'!$D1989='Master List'!$B$142)),"LUNA_Dimming","Dimming_Capability_and_Range"))</f>
        <v/>
      </c>
    </row>
    <row r="1990" spans="1:12" x14ac:dyDescent="0.3">
      <c r="A1990" s="49">
        <v>1997</v>
      </c>
      <c r="B1990" s="50"/>
      <c r="D1990" s="21" t="e">
        <f>VLOOKUP('Reported Performance Table'!C1990,'Master List'!$B$22:$C$41,2,FALSE)</f>
        <v>#N/A</v>
      </c>
      <c r="E1990" t="e">
        <f>VLOOKUP('Reported Performance Table'!D1990,'Master List'!$B$45:$C$143,2,FALSE)</f>
        <v>#N/A</v>
      </c>
      <c r="F1990" t="e">
        <f>VLOOKUP('Reported Performance Table'!C1990,'Master List'!$B$22:$D$42,3,FALSE)</f>
        <v>#N/A</v>
      </c>
      <c r="G1990" s="94" t="e">
        <f>VLOOKUP('Reported Performance Table'!B1990,'Master List'!$B$11:$D$19,3,FALSE)</f>
        <v>#N/A</v>
      </c>
      <c r="H1990" t="e">
        <f t="shared" si="30"/>
        <v>#N/A</v>
      </c>
      <c r="I1990" t="e">
        <f>IF(VLOOKUP('Reported Performance Table'!D1990,'Master List'!$B$45:$D$143,3,FALSE)="","No",VLOOKUP('Reported Performance Table'!D1990,'Master List'!$B$45:$D$143,3,FALSE))</f>
        <v>#N/A</v>
      </c>
      <c r="J1990" s="169" t="str">
        <f>IF('Reported Performance Table'!D1990="","",
  IF('Reported Performance Table'!E1990="Yes",
   IF('Reported Performance Table'!F1990="Premium","Premium_LUNA_CCT","LUNA_CCT"),
   IF('Reported Performance Table'!B1990="Outdoor Luminaires",
    IF(OR('Reported Performance Table'!D1990="Fuel Pump Canopy Luminaires",'Reported Performance Table'!D1990="Sports Lighting"),
     IF('Reported Performance Table'!F1990="Premium","Premium_Sports_and_Fuel_Pump_CCT", "Sports_and_Fuel_Pump_CCT"),
     IF('Reported Performance Table'!F1990="Premium","Premium_Outdoor_CCT","Outdoor_CCT")),
    IF('Reported Performance Table'!F1990="Premium","Premium_CCT","Reported_CCT"))))</f>
        <v/>
      </c>
      <c r="K1990" t="str">
        <f>IF('Reported Performance Table'!D1990="","",IF(J1990="LUNA_CCT",VLOOKUP('Reported Performance Table'!D1990,'Master List'!$B$45:$E$143,4,FALSE),"Reported_BUG"))</f>
        <v/>
      </c>
      <c r="L1990" t="str">
        <f>IF('Reported Performance Table'!D1990="","",IF(AND('Reported Performance Table'!$E1990="Yes",OR('Reported Performance Table'!$D1990='Master List'!$B$45,'Reported Performance Table'!$D1990='Master List'!$B$46,'Reported Performance Table'!$D1990='Master List'!$B$47,'Reported Performance Table'!$D1990='Master List'!$B$49,'Reported Performance Table'!$D1990='Master List'!$B$51,'Reported Performance Table'!$D1990='Master List'!$B$115,'Reported Performance Table'!$D1990='Master List'!$B$118,'Reported Performance Table'!$D1990='Master List'!$B$142)),"LUNA_Dimming","Dimming_Capability_and_Range"))</f>
        <v/>
      </c>
    </row>
    <row r="1991" spans="1:12" x14ac:dyDescent="0.3">
      <c r="A1991" s="49">
        <v>1998</v>
      </c>
      <c r="B1991" s="50"/>
      <c r="D1991" s="21" t="e">
        <f>VLOOKUP('Reported Performance Table'!C1991,'Master List'!$B$22:$C$41,2,FALSE)</f>
        <v>#N/A</v>
      </c>
      <c r="E1991" t="e">
        <f>VLOOKUP('Reported Performance Table'!D1991,'Master List'!$B$45:$C$143,2,FALSE)</f>
        <v>#N/A</v>
      </c>
      <c r="F1991" t="e">
        <f>VLOOKUP('Reported Performance Table'!C1991,'Master List'!$B$22:$D$42,3,FALSE)</f>
        <v>#N/A</v>
      </c>
      <c r="G1991" s="94" t="e">
        <f>VLOOKUP('Reported Performance Table'!B1991,'Master List'!$B$11:$D$19,3,FALSE)</f>
        <v>#N/A</v>
      </c>
      <c r="H1991" t="e">
        <f t="shared" si="30"/>
        <v>#N/A</v>
      </c>
      <c r="I1991" t="e">
        <f>IF(VLOOKUP('Reported Performance Table'!D1991,'Master List'!$B$45:$D$143,3,FALSE)="","No",VLOOKUP('Reported Performance Table'!D1991,'Master List'!$B$45:$D$143,3,FALSE))</f>
        <v>#N/A</v>
      </c>
      <c r="J1991" s="169" t="str">
        <f>IF('Reported Performance Table'!D1991="","",
  IF('Reported Performance Table'!E1991="Yes",
   IF('Reported Performance Table'!F1991="Premium","Premium_LUNA_CCT","LUNA_CCT"),
   IF('Reported Performance Table'!B1991="Outdoor Luminaires",
    IF(OR('Reported Performance Table'!D1991="Fuel Pump Canopy Luminaires",'Reported Performance Table'!D1991="Sports Lighting"),
     IF('Reported Performance Table'!F1991="Premium","Premium_Sports_and_Fuel_Pump_CCT", "Sports_and_Fuel_Pump_CCT"),
     IF('Reported Performance Table'!F1991="Premium","Premium_Outdoor_CCT","Outdoor_CCT")),
    IF('Reported Performance Table'!F1991="Premium","Premium_CCT","Reported_CCT"))))</f>
        <v/>
      </c>
      <c r="K1991" t="str">
        <f>IF('Reported Performance Table'!D1991="","",IF(J1991="LUNA_CCT",VLOOKUP('Reported Performance Table'!D1991,'Master List'!$B$45:$E$143,4,FALSE),"Reported_BUG"))</f>
        <v/>
      </c>
      <c r="L1991" t="str">
        <f>IF('Reported Performance Table'!D1991="","",IF(AND('Reported Performance Table'!$E1991="Yes",OR('Reported Performance Table'!$D1991='Master List'!$B$45,'Reported Performance Table'!$D1991='Master List'!$B$46,'Reported Performance Table'!$D1991='Master List'!$B$47,'Reported Performance Table'!$D1991='Master List'!$B$49,'Reported Performance Table'!$D1991='Master List'!$B$51,'Reported Performance Table'!$D1991='Master List'!$B$115,'Reported Performance Table'!$D1991='Master List'!$B$118,'Reported Performance Table'!$D1991='Master List'!$B$142)),"LUNA_Dimming","Dimming_Capability_and_Range"))</f>
        <v/>
      </c>
    </row>
    <row r="1992" spans="1:12" x14ac:dyDescent="0.3">
      <c r="A1992" s="49">
        <v>1999</v>
      </c>
      <c r="B1992" s="50"/>
      <c r="D1992" s="21" t="e">
        <f>VLOOKUP('Reported Performance Table'!C1992,'Master List'!$B$22:$C$41,2,FALSE)</f>
        <v>#N/A</v>
      </c>
      <c r="E1992" t="e">
        <f>VLOOKUP('Reported Performance Table'!D1992,'Master List'!$B$45:$C$143,2,FALSE)</f>
        <v>#N/A</v>
      </c>
      <c r="F1992" t="e">
        <f>VLOOKUP('Reported Performance Table'!C1992,'Master List'!$B$22:$D$42,3,FALSE)</f>
        <v>#N/A</v>
      </c>
      <c r="G1992" s="94" t="e">
        <f>VLOOKUP('Reported Performance Table'!B1992,'Master List'!$B$11:$D$19,3,FALSE)</f>
        <v>#N/A</v>
      </c>
      <c r="H1992" t="e">
        <f t="shared" si="30"/>
        <v>#N/A</v>
      </c>
      <c r="I1992" t="e">
        <f>IF(VLOOKUP('Reported Performance Table'!D1992,'Master List'!$B$45:$D$143,3,FALSE)="","No",VLOOKUP('Reported Performance Table'!D1992,'Master List'!$B$45:$D$143,3,FALSE))</f>
        <v>#N/A</v>
      </c>
      <c r="J1992" s="169" t="str">
        <f>IF('Reported Performance Table'!D1992="","",
  IF('Reported Performance Table'!E1992="Yes",
   IF('Reported Performance Table'!F1992="Premium","Premium_LUNA_CCT","LUNA_CCT"),
   IF('Reported Performance Table'!B1992="Outdoor Luminaires",
    IF(OR('Reported Performance Table'!D1992="Fuel Pump Canopy Luminaires",'Reported Performance Table'!D1992="Sports Lighting"),
     IF('Reported Performance Table'!F1992="Premium","Premium_Sports_and_Fuel_Pump_CCT", "Sports_and_Fuel_Pump_CCT"),
     IF('Reported Performance Table'!F1992="Premium","Premium_Outdoor_CCT","Outdoor_CCT")),
    IF('Reported Performance Table'!F1992="Premium","Premium_CCT","Reported_CCT"))))</f>
        <v/>
      </c>
      <c r="K1992" t="str">
        <f>IF('Reported Performance Table'!D1992="","",IF(J1992="LUNA_CCT",VLOOKUP('Reported Performance Table'!D1992,'Master List'!$B$45:$E$143,4,FALSE),"Reported_BUG"))</f>
        <v/>
      </c>
      <c r="L1992" t="str">
        <f>IF('Reported Performance Table'!D1992="","",IF(AND('Reported Performance Table'!$E1992="Yes",OR('Reported Performance Table'!$D1992='Master List'!$B$45,'Reported Performance Table'!$D1992='Master List'!$B$46,'Reported Performance Table'!$D1992='Master List'!$B$47,'Reported Performance Table'!$D1992='Master List'!$B$49,'Reported Performance Table'!$D1992='Master List'!$B$51,'Reported Performance Table'!$D1992='Master List'!$B$115,'Reported Performance Table'!$D1992='Master List'!$B$118,'Reported Performance Table'!$D1992='Master List'!$B$142)),"LUNA_Dimming","Dimming_Capability_and_Range"))</f>
        <v/>
      </c>
    </row>
    <row r="1993" spans="1:12" x14ac:dyDescent="0.3">
      <c r="A1993" s="51">
        <v>2000</v>
      </c>
      <c r="B1993" s="50"/>
      <c r="D1993" s="21" t="e">
        <f>VLOOKUP('Reported Performance Table'!C1993,'Master List'!$B$22:$C$41,2,FALSE)</f>
        <v>#N/A</v>
      </c>
      <c r="E1993" t="e">
        <f>VLOOKUP('Reported Performance Table'!D1993,'Master List'!$B$45:$C$143,2,FALSE)</f>
        <v>#N/A</v>
      </c>
      <c r="F1993" t="e">
        <f>VLOOKUP('Reported Performance Table'!C1993,'Master List'!$B$22:$D$42,3,FALSE)</f>
        <v>#N/A</v>
      </c>
      <c r="G1993" s="94" t="e">
        <f>VLOOKUP('Reported Performance Table'!B1993,'Master List'!$B$11:$D$19,3,FALSE)</f>
        <v>#N/A</v>
      </c>
      <c r="H1993" t="e">
        <f t="shared" si="30"/>
        <v>#N/A</v>
      </c>
      <c r="I1993" t="e">
        <f>IF(VLOOKUP('Reported Performance Table'!D1993,'Master List'!$B$45:$D$143,3,FALSE)="","No",VLOOKUP('Reported Performance Table'!D1993,'Master List'!$B$45:$D$143,3,FALSE))</f>
        <v>#N/A</v>
      </c>
      <c r="J1993" s="169" t="str">
        <f>IF('Reported Performance Table'!D1993="","",
  IF('Reported Performance Table'!E1993="Yes",
   IF('Reported Performance Table'!F1993="Premium","Premium_LUNA_CCT","LUNA_CCT"),
   IF('Reported Performance Table'!B1993="Outdoor Luminaires",
    IF(OR('Reported Performance Table'!D1993="Fuel Pump Canopy Luminaires",'Reported Performance Table'!D1993="Sports Lighting"),
     IF('Reported Performance Table'!F1993="Premium","Premium_Sports_and_Fuel_Pump_CCT", "Sports_and_Fuel_Pump_CCT"),
     IF('Reported Performance Table'!F1993="Premium","Premium_Outdoor_CCT","Outdoor_CCT")),
    IF('Reported Performance Table'!F1993="Premium","Premium_CCT","Reported_CCT"))))</f>
        <v/>
      </c>
      <c r="K1993" t="str">
        <f>IF('Reported Performance Table'!D1993="","",IF(J1993="LUNA_CCT",VLOOKUP('Reported Performance Table'!D1993,'Master List'!$B$45:$E$143,4,FALSE),"Reported_BUG"))</f>
        <v/>
      </c>
      <c r="L1993" t="str">
        <f>IF('Reported Performance Table'!D1993="","",IF(AND('Reported Performance Table'!$E1993="Yes",OR('Reported Performance Table'!$D1993='Master List'!$B$45,'Reported Performance Table'!$D1993='Master List'!$B$46,'Reported Performance Table'!$D1993='Master List'!$B$47,'Reported Performance Table'!$D1993='Master List'!$B$49,'Reported Performance Table'!$D1993='Master List'!$B$51,'Reported Performance Table'!$D1993='Master List'!$B$115,'Reported Performance Table'!$D1993='Master List'!$B$118,'Reported Performance Table'!$D1993='Master List'!$B$142)),"LUNA_Dimming","Dimming_Capability_and_Range"))</f>
        <v/>
      </c>
    </row>
    <row r="1994" spans="1:12" x14ac:dyDescent="0.3">
      <c r="D1994" s="21" t="e">
        <f>VLOOKUP('Reported Performance Table'!C1994,'Master List'!$B$22:$C$41,2,FALSE)</f>
        <v>#N/A</v>
      </c>
      <c r="E1994" t="e">
        <f>VLOOKUP('Reported Performance Table'!D1994,'Master List'!$B$45:$C$143,2,FALSE)</f>
        <v>#N/A</v>
      </c>
      <c r="F1994" t="e">
        <f>VLOOKUP('Reported Performance Table'!C1994,'Master List'!$B$22:$D$42,3,FALSE)</f>
        <v>#N/A</v>
      </c>
      <c r="G1994" s="94" t="e">
        <f>VLOOKUP('Reported Performance Table'!B1994,'Master List'!$B$11:$D$19,3,FALSE)</f>
        <v>#N/A</v>
      </c>
      <c r="H1994" t="e">
        <f t="shared" si="30"/>
        <v>#N/A</v>
      </c>
      <c r="I1994" t="e">
        <f>IF(VLOOKUP('Reported Performance Table'!D1994,'Master List'!$B$45:$D$143,3,FALSE)="","No",VLOOKUP('Reported Performance Table'!D1994,'Master List'!$B$45:$D$143,3,FALSE))</f>
        <v>#N/A</v>
      </c>
      <c r="J1994" s="169" t="str">
        <f>IF('Reported Performance Table'!D1994="","",
  IF('Reported Performance Table'!E1994="Yes",
   IF('Reported Performance Table'!F1994="Premium","Premium_LUNA_CCT","LUNA_CCT"),
   IF('Reported Performance Table'!B1994="Outdoor Luminaires",
    IF(OR('Reported Performance Table'!D1994="Fuel Pump Canopy Luminaires",'Reported Performance Table'!D1994="Sports Lighting"),
     IF('Reported Performance Table'!F1994="Premium","Premium_Sports_and_Fuel_Pump_CCT", "Sports_and_Fuel_Pump_CCT"),
     IF('Reported Performance Table'!F1994="Premium","Premium_Outdoor_CCT","Outdoor_CCT")),
    IF('Reported Performance Table'!F1994="Premium","Premium_CCT","Reported_CCT"))))</f>
        <v/>
      </c>
      <c r="K1994" t="str">
        <f>IF('Reported Performance Table'!D1994="","",IF(J1994="LUNA_CCT",VLOOKUP('Reported Performance Table'!D1994,'Master List'!$B$45:$E$143,4,FALSE),"Reported_BUG"))</f>
        <v/>
      </c>
      <c r="L1994" t="str">
        <f>IF('Reported Performance Table'!D1994="","",IF(AND('Reported Performance Table'!$E1994="Yes",OR('Reported Performance Table'!$D1994='Master List'!$B$45,'Reported Performance Table'!$D1994='Master List'!$B$46,'Reported Performance Table'!$D1994='Master List'!$B$47,'Reported Performance Table'!$D1994='Master List'!$B$49,'Reported Performance Table'!$D1994='Master List'!$B$51,'Reported Performance Table'!$D1994='Master List'!$B$115,'Reported Performance Table'!$D1994='Master List'!$B$118,'Reported Performance Table'!$D1994='Master List'!$B$142)),"LUNA_Dimming","Dimming_Capability_and_Range"))</f>
        <v/>
      </c>
    </row>
    <row r="1995" spans="1:12" x14ac:dyDescent="0.3">
      <c r="D1995" s="21" t="e">
        <f>VLOOKUP('Reported Performance Table'!C1995,'Master List'!$B$22:$C$41,2,FALSE)</f>
        <v>#N/A</v>
      </c>
      <c r="E1995" t="e">
        <f>VLOOKUP('Reported Performance Table'!D1995,'Master List'!$B$45:$C$143,2,FALSE)</f>
        <v>#N/A</v>
      </c>
      <c r="F1995" t="e">
        <f>VLOOKUP('Reported Performance Table'!C1995,'Master List'!$B$22:$D$42,3,FALSE)</f>
        <v>#N/A</v>
      </c>
      <c r="G1995" s="94" t="e">
        <f>VLOOKUP('Reported Performance Table'!B1995,'Master List'!$B$11:$D$19,3,FALSE)</f>
        <v>#N/A</v>
      </c>
      <c r="H1995" t="e">
        <f t="shared" ref="H1995:H2000" si="31">CONCATENATE(F1995,G1995)</f>
        <v>#N/A</v>
      </c>
      <c r="I1995" t="e">
        <f>IF(VLOOKUP('Reported Performance Table'!D1995,'Master List'!$B$45:$D$143,3,FALSE)="","No",VLOOKUP('Reported Performance Table'!D1995,'Master List'!$B$45:$D$143,3,FALSE))</f>
        <v>#N/A</v>
      </c>
      <c r="J1995" s="169" t="str">
        <f>IF('Reported Performance Table'!D1995="","",
  IF('Reported Performance Table'!E1995="Yes",
   IF('Reported Performance Table'!F1995="Premium","Premium_LUNA_CCT","LUNA_CCT"),
   IF('Reported Performance Table'!B1995="Outdoor Luminaires",
    IF(OR('Reported Performance Table'!D1995="Fuel Pump Canopy Luminaires",'Reported Performance Table'!D1995="Sports Lighting"),
     IF('Reported Performance Table'!F1995="Premium","Premium_Sports_and_Fuel_Pump_CCT", "Sports_and_Fuel_Pump_CCT"),
     IF('Reported Performance Table'!F1995="Premium","Premium_Outdoor_CCT","Outdoor_CCT")),
    IF('Reported Performance Table'!F1995="Premium","Premium_CCT","Reported_CCT"))))</f>
        <v/>
      </c>
      <c r="K1995" t="str">
        <f>IF('Reported Performance Table'!D1995="","",IF(J1995="LUNA_CCT",VLOOKUP('Reported Performance Table'!D1995,'Master List'!$B$45:$E$143,4,FALSE),"Reported_BUG"))</f>
        <v/>
      </c>
      <c r="L1995" t="str">
        <f>IF('Reported Performance Table'!D1995="","",IF(AND('Reported Performance Table'!$E1995="Yes",OR('Reported Performance Table'!$D1995='Master List'!$B$45,'Reported Performance Table'!$D1995='Master List'!$B$46,'Reported Performance Table'!$D1995='Master List'!$B$47,'Reported Performance Table'!$D1995='Master List'!$B$49,'Reported Performance Table'!$D1995='Master List'!$B$51,'Reported Performance Table'!$D1995='Master List'!$B$115,'Reported Performance Table'!$D1995='Master List'!$B$118,'Reported Performance Table'!$D1995='Master List'!$B$142)),"LUNA_Dimming","Dimming_Capability_and_Range"))</f>
        <v/>
      </c>
    </row>
    <row r="1996" spans="1:12" x14ac:dyDescent="0.3">
      <c r="D1996" s="21" t="e">
        <f>VLOOKUP('Reported Performance Table'!C1996,'Master List'!$B$22:$C$41,2,FALSE)</f>
        <v>#N/A</v>
      </c>
      <c r="E1996" t="e">
        <f>VLOOKUP('Reported Performance Table'!D1996,'Master List'!$B$45:$C$143,2,FALSE)</f>
        <v>#N/A</v>
      </c>
      <c r="F1996" t="e">
        <f>VLOOKUP('Reported Performance Table'!C1996,'Master List'!$B$22:$D$42,3,FALSE)</f>
        <v>#N/A</v>
      </c>
      <c r="G1996" s="94" t="e">
        <f>VLOOKUP('Reported Performance Table'!B1996,'Master List'!$B$11:$D$19,3,FALSE)</f>
        <v>#N/A</v>
      </c>
      <c r="H1996" t="e">
        <f t="shared" si="31"/>
        <v>#N/A</v>
      </c>
      <c r="I1996" t="e">
        <f>IF(VLOOKUP('Reported Performance Table'!D1996,'Master List'!$B$45:$D$143,3,FALSE)="","No",VLOOKUP('Reported Performance Table'!D1996,'Master List'!$B$45:$D$143,3,FALSE))</f>
        <v>#N/A</v>
      </c>
      <c r="J1996" s="169" t="str">
        <f>IF('Reported Performance Table'!D1996="","",
  IF('Reported Performance Table'!E1996="Yes",
   IF('Reported Performance Table'!F1996="Premium","Premium_LUNA_CCT","LUNA_CCT"),
   IF('Reported Performance Table'!B1996="Outdoor Luminaires",
    IF(OR('Reported Performance Table'!D1996="Fuel Pump Canopy Luminaires",'Reported Performance Table'!D1996="Sports Lighting"),
     IF('Reported Performance Table'!F1996="Premium","Premium_Sports_and_Fuel_Pump_CCT", "Sports_and_Fuel_Pump_CCT"),
     IF('Reported Performance Table'!F1996="Premium","Premium_Outdoor_CCT","Outdoor_CCT")),
    IF('Reported Performance Table'!F1996="Premium","Premium_CCT","Reported_CCT"))))</f>
        <v/>
      </c>
      <c r="K1996" t="str">
        <f>IF('Reported Performance Table'!D1996="","",IF(J1996="LUNA_CCT",VLOOKUP('Reported Performance Table'!D1996,'Master List'!$B$45:$E$143,4,FALSE),"Reported_BUG"))</f>
        <v/>
      </c>
      <c r="L1996" t="str">
        <f>IF('Reported Performance Table'!D1996="","",IF(AND('Reported Performance Table'!$E1996="Yes",OR('Reported Performance Table'!$D1996='Master List'!$B$45,'Reported Performance Table'!$D1996='Master List'!$B$46,'Reported Performance Table'!$D1996='Master List'!$B$47,'Reported Performance Table'!$D1996='Master List'!$B$49,'Reported Performance Table'!$D1996='Master List'!$B$51,'Reported Performance Table'!$D1996='Master List'!$B$115,'Reported Performance Table'!$D1996='Master List'!$B$118,'Reported Performance Table'!$D1996='Master List'!$B$142)),"LUNA_Dimming","Dimming_Capability_and_Range"))</f>
        <v/>
      </c>
    </row>
    <row r="1997" spans="1:12" x14ac:dyDescent="0.3">
      <c r="D1997" s="21" t="e">
        <f>VLOOKUP('Reported Performance Table'!C1997,'Master List'!$B$22:$C$41,2,FALSE)</f>
        <v>#N/A</v>
      </c>
      <c r="E1997" t="e">
        <f>VLOOKUP('Reported Performance Table'!D1997,'Master List'!$B$45:$C$143,2,FALSE)</f>
        <v>#N/A</v>
      </c>
      <c r="F1997" t="e">
        <f>VLOOKUP('Reported Performance Table'!C1997,'Master List'!$B$22:$D$42,3,FALSE)</f>
        <v>#N/A</v>
      </c>
      <c r="G1997" s="94" t="e">
        <f>VLOOKUP('Reported Performance Table'!B1997,'Master List'!$B$11:$D$19,3,FALSE)</f>
        <v>#N/A</v>
      </c>
      <c r="H1997" t="e">
        <f t="shared" si="31"/>
        <v>#N/A</v>
      </c>
      <c r="I1997" t="e">
        <f>IF(VLOOKUP('Reported Performance Table'!D1997,'Master List'!$B$45:$D$143,3,FALSE)="","No",VLOOKUP('Reported Performance Table'!D1997,'Master List'!$B$45:$D$143,3,FALSE))</f>
        <v>#N/A</v>
      </c>
      <c r="J1997" s="169" t="str">
        <f>IF('Reported Performance Table'!D1997="","",
  IF('Reported Performance Table'!E1997="Yes",
   IF('Reported Performance Table'!F1997="Premium","Premium_LUNA_CCT","LUNA_CCT"),
   IF('Reported Performance Table'!B1997="Outdoor Luminaires",
    IF(OR('Reported Performance Table'!D1997="Fuel Pump Canopy Luminaires",'Reported Performance Table'!D1997="Sports Lighting"),
     IF('Reported Performance Table'!F1997="Premium","Premium_Sports_and_Fuel_Pump_CCT", "Sports_and_Fuel_Pump_CCT"),
     IF('Reported Performance Table'!F1997="Premium","Premium_Outdoor_CCT","Outdoor_CCT")),
    IF('Reported Performance Table'!F1997="Premium","Premium_CCT","Reported_CCT"))))</f>
        <v/>
      </c>
      <c r="K1997" t="str">
        <f>IF('Reported Performance Table'!D1997="","",IF(J1997="LUNA_CCT",VLOOKUP('Reported Performance Table'!D1997,'Master List'!$B$45:$E$143,4,FALSE),"Reported_BUG"))</f>
        <v/>
      </c>
      <c r="L1997" t="str">
        <f>IF('Reported Performance Table'!D1997="","",IF(AND('Reported Performance Table'!$E1997="Yes",OR('Reported Performance Table'!$D1997='Master List'!$B$45,'Reported Performance Table'!$D1997='Master List'!$B$46,'Reported Performance Table'!$D1997='Master List'!$B$47,'Reported Performance Table'!$D1997='Master List'!$B$49,'Reported Performance Table'!$D1997='Master List'!$B$51,'Reported Performance Table'!$D1997='Master List'!$B$115,'Reported Performance Table'!$D1997='Master List'!$B$118,'Reported Performance Table'!$D1997='Master List'!$B$142)),"LUNA_Dimming","Dimming_Capability_and_Range"))</f>
        <v/>
      </c>
    </row>
    <row r="1998" spans="1:12" x14ac:dyDescent="0.3">
      <c r="D1998" s="21" t="e">
        <f>VLOOKUP('Reported Performance Table'!C1998,'Master List'!$B$22:$C$41,2,FALSE)</f>
        <v>#N/A</v>
      </c>
      <c r="E1998" t="e">
        <f>VLOOKUP('Reported Performance Table'!D1998,'Master List'!$B$45:$C$143,2,FALSE)</f>
        <v>#N/A</v>
      </c>
      <c r="F1998" t="e">
        <f>VLOOKUP('Reported Performance Table'!C1998,'Master List'!$B$22:$D$42,3,FALSE)</f>
        <v>#N/A</v>
      </c>
      <c r="G1998" s="94" t="e">
        <f>VLOOKUP('Reported Performance Table'!B1998,'Master List'!$B$11:$D$19,3,FALSE)</f>
        <v>#N/A</v>
      </c>
      <c r="H1998" t="e">
        <f t="shared" si="31"/>
        <v>#N/A</v>
      </c>
      <c r="I1998" t="e">
        <f>IF(VLOOKUP('Reported Performance Table'!D1998,'Master List'!$B$45:$D$143,3,FALSE)="","No",VLOOKUP('Reported Performance Table'!D1998,'Master List'!$B$45:$D$143,3,FALSE))</f>
        <v>#N/A</v>
      </c>
      <c r="J1998" s="169" t="str">
        <f>IF('Reported Performance Table'!D1998="","",
  IF('Reported Performance Table'!E1998="Yes",
   IF('Reported Performance Table'!F1998="Premium","Premium_LUNA_CCT","LUNA_CCT"),
   IF('Reported Performance Table'!B1998="Outdoor Luminaires",
    IF(OR('Reported Performance Table'!D1998="Fuel Pump Canopy Luminaires",'Reported Performance Table'!D1998="Sports Lighting"),
     IF('Reported Performance Table'!F1998="Premium","Premium_Sports_and_Fuel_Pump_CCT", "Sports_and_Fuel_Pump_CCT"),
     IF('Reported Performance Table'!F1998="Premium","Premium_Outdoor_CCT","Outdoor_CCT")),
    IF('Reported Performance Table'!F1998="Premium","Premium_CCT","Reported_CCT"))))</f>
        <v/>
      </c>
      <c r="K1998" t="str">
        <f>IF('Reported Performance Table'!D1998="","",IF(J1998="LUNA_CCT",VLOOKUP('Reported Performance Table'!D1998,'Master List'!$B$45:$E$143,4,FALSE),"Reported_BUG"))</f>
        <v/>
      </c>
      <c r="L1998" t="str">
        <f>IF('Reported Performance Table'!D1998="","",IF(AND('Reported Performance Table'!$E1998="Yes",OR('Reported Performance Table'!$D1998='Master List'!$B$45,'Reported Performance Table'!$D1998='Master List'!$B$46,'Reported Performance Table'!$D1998='Master List'!$B$47,'Reported Performance Table'!$D1998='Master List'!$B$49,'Reported Performance Table'!$D1998='Master List'!$B$51,'Reported Performance Table'!$D1998='Master List'!$B$115,'Reported Performance Table'!$D1998='Master List'!$B$118,'Reported Performance Table'!$D1998='Master List'!$B$142)),"LUNA_Dimming","Dimming_Capability_and_Range"))</f>
        <v/>
      </c>
    </row>
    <row r="1999" spans="1:12" x14ac:dyDescent="0.3">
      <c r="D1999" s="21" t="e">
        <f>VLOOKUP('Reported Performance Table'!C1999,'Master List'!$B$22:$C$41,2,FALSE)</f>
        <v>#N/A</v>
      </c>
      <c r="E1999" t="e">
        <f>VLOOKUP('Reported Performance Table'!D1999,'Master List'!$B$45:$C$143,2,FALSE)</f>
        <v>#N/A</v>
      </c>
      <c r="F1999" t="e">
        <f>VLOOKUP('Reported Performance Table'!C1999,'Master List'!$B$22:$D$42,3,FALSE)</f>
        <v>#N/A</v>
      </c>
      <c r="G1999" s="94" t="e">
        <f>VLOOKUP('Reported Performance Table'!B1999,'Master List'!$B$11:$D$19,3,FALSE)</f>
        <v>#N/A</v>
      </c>
      <c r="H1999" t="e">
        <f t="shared" si="31"/>
        <v>#N/A</v>
      </c>
      <c r="I1999" t="e">
        <f>IF(VLOOKUP('Reported Performance Table'!D1999,'Master List'!$B$45:$D$143,3,FALSE)="","No",VLOOKUP('Reported Performance Table'!D1999,'Master List'!$B$45:$D$143,3,FALSE))</f>
        <v>#N/A</v>
      </c>
      <c r="J1999" s="169" t="str">
        <f>IF('Reported Performance Table'!D1999="","",
  IF('Reported Performance Table'!E1999="Yes",
   IF('Reported Performance Table'!F1999="Premium","Premium_LUNA_CCT","LUNA_CCT"),
   IF('Reported Performance Table'!B1999="Outdoor Luminaires",
    IF(OR('Reported Performance Table'!D1999="Fuel Pump Canopy Luminaires",'Reported Performance Table'!D1999="Sports Lighting"),
     IF('Reported Performance Table'!F1999="Premium","Premium_Sports_and_Fuel_Pump_CCT", "Sports_and_Fuel_Pump_CCT"),
     IF('Reported Performance Table'!F1999="Premium","Premium_Outdoor_CCT","Outdoor_CCT")),
    IF('Reported Performance Table'!F1999="Premium","Premium_CCT","Reported_CCT"))))</f>
        <v/>
      </c>
      <c r="K1999" t="str">
        <f>IF('Reported Performance Table'!D1999="","",IF(J1999="LUNA_CCT",VLOOKUP('Reported Performance Table'!D1999,'Master List'!$B$45:$E$143,4,FALSE),"Reported_BUG"))</f>
        <v/>
      </c>
      <c r="L1999" t="str">
        <f>IF('Reported Performance Table'!D1999="","",IF(AND('Reported Performance Table'!$E1999="Yes",OR('Reported Performance Table'!$D1999='Master List'!$B$45,'Reported Performance Table'!$D1999='Master List'!$B$46,'Reported Performance Table'!$D1999='Master List'!$B$47,'Reported Performance Table'!$D1999='Master List'!$B$49,'Reported Performance Table'!$D1999='Master List'!$B$51,'Reported Performance Table'!$D1999='Master List'!$B$115,'Reported Performance Table'!$D1999='Master List'!$B$118,'Reported Performance Table'!$D1999='Master List'!$B$142)),"LUNA_Dimming","Dimming_Capability_and_Range"))</f>
        <v/>
      </c>
    </row>
    <row r="2000" spans="1:12" x14ac:dyDescent="0.3">
      <c r="D2000" s="21" t="e">
        <f>VLOOKUP('Reported Performance Table'!C2000,'Master List'!$B$22:$C$41,2,FALSE)</f>
        <v>#N/A</v>
      </c>
      <c r="E2000" t="e">
        <f>VLOOKUP('Reported Performance Table'!D2000,'Master List'!$B$45:$C$143,2,FALSE)</f>
        <v>#N/A</v>
      </c>
      <c r="F2000" t="e">
        <f>VLOOKUP('Reported Performance Table'!C2000,'Master List'!$B$22:$D$42,3,FALSE)</f>
        <v>#N/A</v>
      </c>
      <c r="G2000" s="94" t="e">
        <f>VLOOKUP('Reported Performance Table'!B2000,'Master List'!$B$11:$D$19,3,FALSE)</f>
        <v>#N/A</v>
      </c>
      <c r="H2000" t="e">
        <f t="shared" si="31"/>
        <v>#N/A</v>
      </c>
      <c r="I2000" t="e">
        <f>IF(VLOOKUP('Reported Performance Table'!D2000,'Master List'!$B$45:$D$143,3,FALSE)="","No",VLOOKUP('Reported Performance Table'!D2000,'Master List'!$B$45:$D$143,3,FALSE))</f>
        <v>#N/A</v>
      </c>
      <c r="J2000" s="169" t="str">
        <f>IF('Reported Performance Table'!D2000="","",
  IF('Reported Performance Table'!E2000="Yes",
   IF('Reported Performance Table'!F2000="Premium","Premium_LUNA_CCT","LUNA_CCT"),
   IF('Reported Performance Table'!B2000="Outdoor Luminaires",
    IF(OR('Reported Performance Table'!D2000="Fuel Pump Canopy Luminaires",'Reported Performance Table'!D2000="Sports Lighting"),
     IF('Reported Performance Table'!F2000="Premium","Premium_Sports_and_Fuel_Pump_CCT", "Sports_and_Fuel_Pump_CCT"),
     IF('Reported Performance Table'!F2000="Premium","Premium_Outdoor_CCT","Outdoor_CCT")),
    IF('Reported Performance Table'!F2000="Premium","Premium_CCT","Reported_CCT"))))</f>
        <v/>
      </c>
      <c r="K2000" t="str">
        <f>IF('Reported Performance Table'!D2000="","",IF(J2000="LUNA_CCT",VLOOKUP('Reported Performance Table'!D2000,'Master List'!$B$45:$E$143,4,FALSE),"Reported_BUG"))</f>
        <v/>
      </c>
      <c r="L2000" t="str">
        <f>IF('Reported Performance Table'!D2000="","",IF(AND('Reported Performance Table'!$E2000="Yes",OR('Reported Performance Table'!$D2000='Master List'!$B$45,'Reported Performance Table'!$D2000='Master List'!$B$46,'Reported Performance Table'!$D2000='Master List'!$B$47,'Reported Performance Table'!$D2000='Master List'!$B$49,'Reported Performance Table'!$D2000='Master List'!$B$51,'Reported Performance Table'!$D2000='Master List'!$B$115,'Reported Performance Table'!$D2000='Master List'!$B$118,'Reported Performance Table'!$D2000='Master List'!$B$142)),"LUNA_Dimming","Dimming_Capability_and_Range"))</f>
        <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workbookViewId="0">
      <selection activeCell="B4" sqref="B4"/>
    </sheetView>
  </sheetViews>
  <sheetFormatPr defaultColWidth="9.33203125" defaultRowHeight="14.4" x14ac:dyDescent="0.3"/>
  <cols>
    <col min="1" max="1" width="10.6640625" bestFit="1" customWidth="1"/>
    <col min="2" max="2" width="11.6640625" bestFit="1" customWidth="1"/>
    <col min="3" max="3" width="15" bestFit="1" customWidth="1"/>
    <col min="4" max="4" width="15" customWidth="1"/>
    <col min="5" max="5" width="71.33203125" bestFit="1" customWidth="1"/>
  </cols>
  <sheetData>
    <row r="1" spans="1:5" ht="18.75" customHeight="1" x14ac:dyDescent="0.3">
      <c r="A1" s="303" t="s">
        <v>788</v>
      </c>
      <c r="B1" s="305" t="s">
        <v>789</v>
      </c>
      <c r="C1" s="305" t="s">
        <v>790</v>
      </c>
      <c r="D1" s="309" t="s">
        <v>791</v>
      </c>
      <c r="E1" s="307" t="s">
        <v>792</v>
      </c>
    </row>
    <row r="2" spans="1:5" ht="15" thickBot="1" x14ac:dyDescent="0.35">
      <c r="A2" s="304"/>
      <c r="B2" s="306"/>
      <c r="C2" s="306"/>
      <c r="D2" s="310"/>
      <c r="E2" s="308"/>
    </row>
    <row r="3" spans="1:5" ht="57.6" x14ac:dyDescent="0.3">
      <c r="A3" s="47" t="s">
        <v>793</v>
      </c>
      <c r="B3" s="45" t="s">
        <v>794</v>
      </c>
      <c r="C3" s="46">
        <v>1</v>
      </c>
      <c r="D3" s="46" t="s">
        <v>169</v>
      </c>
      <c r="E3" s="45" t="s">
        <v>795</v>
      </c>
    </row>
    <row r="4" spans="1:5" x14ac:dyDescent="0.3">
      <c r="A4" s="43">
        <v>46049</v>
      </c>
      <c r="B4" s="41" t="s">
        <v>796</v>
      </c>
      <c r="C4" s="41">
        <v>1.1000000000000001</v>
      </c>
      <c r="D4" s="41" t="s">
        <v>169</v>
      </c>
      <c r="E4" s="42" t="s">
        <v>797</v>
      </c>
    </row>
    <row r="5" spans="1:5" x14ac:dyDescent="0.3">
      <c r="A5" s="43"/>
      <c r="B5" s="41"/>
      <c r="C5" s="41"/>
      <c r="D5" s="41"/>
      <c r="E5" s="42"/>
    </row>
    <row r="6" spans="1:5" x14ac:dyDescent="0.3">
      <c r="A6" s="43"/>
      <c r="B6" s="41"/>
      <c r="C6" s="41"/>
      <c r="D6" s="41"/>
      <c r="E6" s="44"/>
    </row>
    <row r="7" spans="1:5" x14ac:dyDescent="0.3">
      <c r="A7" s="43"/>
      <c r="B7" s="41"/>
      <c r="C7" s="41"/>
      <c r="D7" s="41"/>
      <c r="E7" s="42"/>
    </row>
    <row r="8" spans="1:5" x14ac:dyDescent="0.3">
      <c r="A8" s="43"/>
      <c r="B8" s="41"/>
      <c r="C8" s="41"/>
      <c r="D8" s="41"/>
      <c r="E8" s="42"/>
    </row>
    <row r="9" spans="1:5" x14ac:dyDescent="0.3">
      <c r="A9" s="43"/>
      <c r="B9" s="41"/>
      <c r="C9" s="41"/>
      <c r="D9" s="41"/>
      <c r="E9" s="42"/>
    </row>
    <row r="10" spans="1:5" x14ac:dyDescent="0.3">
      <c r="A10" s="43"/>
      <c r="B10" s="41"/>
      <c r="C10" s="41"/>
      <c r="D10" s="41"/>
      <c r="E10" s="42"/>
    </row>
    <row r="11" spans="1:5" x14ac:dyDescent="0.3">
      <c r="A11" s="43"/>
      <c r="B11" s="41"/>
      <c r="C11" s="41"/>
      <c r="D11" s="41"/>
      <c r="E11" s="42"/>
    </row>
    <row r="12" spans="1:5" x14ac:dyDescent="0.3">
      <c r="A12" s="43"/>
      <c r="B12" s="41"/>
      <c r="C12" s="41"/>
      <c r="D12" s="41"/>
      <c r="E12" s="42"/>
    </row>
    <row r="13" spans="1:5" x14ac:dyDescent="0.3">
      <c r="A13" s="43"/>
      <c r="B13" s="41"/>
      <c r="C13" s="41"/>
      <c r="D13" s="41"/>
      <c r="E13" s="42"/>
    </row>
    <row r="14" spans="1:5" x14ac:dyDescent="0.3">
      <c r="A14" s="43"/>
      <c r="B14" s="41"/>
      <c r="C14" s="41"/>
      <c r="D14" s="41"/>
      <c r="E14" s="41"/>
    </row>
    <row r="15" spans="1:5" x14ac:dyDescent="0.3">
      <c r="A15" s="43"/>
      <c r="B15" s="41"/>
      <c r="C15" s="41"/>
      <c r="D15" s="41"/>
      <c r="E15" s="42"/>
    </row>
    <row r="16" spans="1:5" x14ac:dyDescent="0.3">
      <c r="A16" s="43"/>
      <c r="B16" s="41"/>
      <c r="C16" s="41"/>
      <c r="D16" s="41"/>
      <c r="E16" s="41"/>
    </row>
    <row r="17" spans="1:5" x14ac:dyDescent="0.3">
      <c r="A17" s="43"/>
      <c r="B17" s="41"/>
      <c r="C17" s="41"/>
      <c r="D17" s="41"/>
      <c r="E17" s="42"/>
    </row>
    <row r="18" spans="1:5" x14ac:dyDescent="0.3">
      <c r="A18" s="43"/>
      <c r="B18" s="41"/>
      <c r="C18" s="41"/>
      <c r="D18" s="41"/>
      <c r="E18" s="41"/>
    </row>
    <row r="19" spans="1:5" x14ac:dyDescent="0.3">
      <c r="A19" s="43"/>
      <c r="B19" s="41"/>
      <c r="C19" s="41"/>
      <c r="D19" s="41"/>
      <c r="E19" s="42"/>
    </row>
    <row r="20" spans="1:5" x14ac:dyDescent="0.3">
      <c r="A20" s="43"/>
      <c r="B20" s="41"/>
      <c r="C20" s="41"/>
      <c r="D20" s="41"/>
      <c r="E20" s="42"/>
    </row>
    <row r="21" spans="1:5" x14ac:dyDescent="0.3">
      <c r="A21" s="43"/>
      <c r="B21" s="41"/>
      <c r="C21" s="41"/>
      <c r="D21" s="41"/>
      <c r="E21" s="42"/>
    </row>
    <row r="22" spans="1:5" x14ac:dyDescent="0.3">
      <c r="A22" s="43"/>
      <c r="B22" s="41"/>
      <c r="C22" s="41"/>
      <c r="D22" s="41"/>
      <c r="E22" s="41"/>
    </row>
    <row r="23" spans="1:5" x14ac:dyDescent="0.3">
      <c r="A23" s="43"/>
      <c r="B23" s="41"/>
      <c r="C23" s="41"/>
      <c r="D23" s="41"/>
      <c r="E23" s="42"/>
    </row>
    <row r="24" spans="1:5" x14ac:dyDescent="0.3">
      <c r="A24" s="41"/>
      <c r="B24" s="41"/>
      <c r="C24" s="41"/>
      <c r="D24" s="41"/>
      <c r="E24" s="41"/>
    </row>
    <row r="25" spans="1:5" x14ac:dyDescent="0.3">
      <c r="A25" s="41"/>
      <c r="B25" s="41"/>
      <c r="C25" s="41"/>
      <c r="D25" s="41"/>
      <c r="E25" s="42"/>
    </row>
    <row r="26" spans="1:5" x14ac:dyDescent="0.3">
      <c r="A26" s="41"/>
      <c r="B26" s="41"/>
      <c r="C26" s="41"/>
      <c r="D26" s="41"/>
      <c r="E26" s="41"/>
    </row>
    <row r="27" spans="1:5" x14ac:dyDescent="0.3">
      <c r="A27" s="41"/>
      <c r="B27" s="41"/>
      <c r="C27" s="41"/>
      <c r="D27" s="41"/>
      <c r="E27" s="41"/>
    </row>
    <row r="28" spans="1:5" x14ac:dyDescent="0.3">
      <c r="A28" s="41"/>
      <c r="B28" s="41"/>
      <c r="C28" s="41"/>
      <c r="D28" s="41"/>
      <c r="E28" s="41"/>
    </row>
    <row r="29" spans="1:5" x14ac:dyDescent="0.3">
      <c r="A29" s="41"/>
      <c r="B29" s="41"/>
      <c r="C29" s="41"/>
      <c r="D29" s="41"/>
      <c r="E29" s="41"/>
    </row>
    <row r="30" spans="1:5" x14ac:dyDescent="0.3">
      <c r="A30" s="41"/>
      <c r="B30" s="41"/>
      <c r="C30" s="41"/>
      <c r="D30" s="41"/>
      <c r="E30" s="41"/>
    </row>
    <row r="31" spans="1:5" x14ac:dyDescent="0.3">
      <c r="A31" s="41"/>
      <c r="B31" s="41"/>
      <c r="C31" s="41"/>
      <c r="D31" s="41"/>
      <c r="E31" s="41"/>
    </row>
    <row r="32" spans="1:5" x14ac:dyDescent="0.3">
      <c r="A32" s="41"/>
      <c r="B32" s="41"/>
      <c r="C32" s="41"/>
      <c r="D32" s="41"/>
      <c r="E32" s="41"/>
    </row>
    <row r="33" spans="1:5" x14ac:dyDescent="0.3">
      <c r="A33" s="41"/>
      <c r="B33" s="41"/>
      <c r="C33" s="41"/>
      <c r="D33" s="41"/>
      <c r="E33" s="41"/>
    </row>
    <row r="34" spans="1:5" x14ac:dyDescent="0.3">
      <c r="A34" s="41"/>
      <c r="B34" s="41"/>
      <c r="C34" s="41"/>
      <c r="D34" s="41"/>
      <c r="E34" s="41"/>
    </row>
    <row r="35" spans="1:5" x14ac:dyDescent="0.3">
      <c r="A35" s="41"/>
      <c r="B35" s="41"/>
      <c r="C35" s="41"/>
      <c r="D35" s="41"/>
      <c r="E35" s="41"/>
    </row>
    <row r="36" spans="1:5" x14ac:dyDescent="0.3">
      <c r="A36" s="41"/>
      <c r="B36" s="41"/>
      <c r="C36" s="41"/>
      <c r="D36" s="41"/>
      <c r="E36" s="41"/>
    </row>
    <row r="37" spans="1:5" x14ac:dyDescent="0.3">
      <c r="A37" s="41"/>
      <c r="B37" s="41"/>
      <c r="C37" s="41"/>
      <c r="D37" s="41"/>
      <c r="E37" s="41"/>
    </row>
    <row r="38" spans="1:5" x14ac:dyDescent="0.3">
      <c r="A38" s="41"/>
      <c r="B38" s="41"/>
      <c r="C38" s="41"/>
      <c r="D38" s="41"/>
      <c r="E38" s="41"/>
    </row>
    <row r="39" spans="1:5" x14ac:dyDescent="0.3">
      <c r="A39" s="41"/>
      <c r="B39" s="41"/>
      <c r="C39" s="41"/>
      <c r="D39" s="41"/>
      <c r="E39" s="41"/>
    </row>
    <row r="40" spans="1:5" x14ac:dyDescent="0.3">
      <c r="A40" s="41"/>
      <c r="B40" s="41"/>
      <c r="C40" s="41"/>
      <c r="D40" s="41"/>
      <c r="E40" s="41"/>
    </row>
    <row r="41" spans="1:5" x14ac:dyDescent="0.3">
      <c r="A41" s="41"/>
      <c r="B41" s="41"/>
      <c r="C41" s="41"/>
      <c r="D41" s="41"/>
      <c r="E41" s="41"/>
    </row>
    <row r="42" spans="1:5" x14ac:dyDescent="0.3">
      <c r="A42" s="41"/>
      <c r="B42" s="41"/>
      <c r="C42" s="41"/>
      <c r="D42" s="41"/>
      <c r="E42" s="41"/>
    </row>
    <row r="43" spans="1:5" x14ac:dyDescent="0.3">
      <c r="A43" s="41"/>
      <c r="B43" s="41"/>
      <c r="C43" s="41"/>
      <c r="D43" s="41"/>
      <c r="E43" s="41"/>
    </row>
    <row r="44" spans="1:5" x14ac:dyDescent="0.3">
      <c r="A44" s="41"/>
      <c r="B44" s="41"/>
      <c r="C44" s="41"/>
      <c r="D44" s="41"/>
      <c r="E44" s="41"/>
    </row>
    <row r="45" spans="1:5" x14ac:dyDescent="0.3">
      <c r="A45" s="41"/>
      <c r="B45" s="41"/>
      <c r="C45" s="41"/>
      <c r="D45" s="41"/>
      <c r="E45" s="41"/>
    </row>
    <row r="46" spans="1:5" x14ac:dyDescent="0.3">
      <c r="A46" s="41"/>
      <c r="B46" s="41"/>
      <c r="C46" s="41"/>
      <c r="D46" s="41"/>
      <c r="E46" s="41"/>
    </row>
    <row r="47" spans="1:5" x14ac:dyDescent="0.3">
      <c r="A47" s="41"/>
      <c r="B47" s="41"/>
      <c r="C47" s="41"/>
      <c r="D47" s="41"/>
      <c r="E47" s="41"/>
    </row>
    <row r="48" spans="1:5" x14ac:dyDescent="0.3">
      <c r="A48" s="41"/>
      <c r="B48" s="41"/>
      <c r="C48" s="41"/>
      <c r="D48" s="41"/>
      <c r="E48" s="41"/>
    </row>
    <row r="49" spans="1:5" x14ac:dyDescent="0.3">
      <c r="A49" s="41"/>
      <c r="B49" s="41"/>
      <c r="C49" s="41"/>
      <c r="D49" s="41"/>
      <c r="E49" s="41"/>
    </row>
    <row r="50" spans="1:5" x14ac:dyDescent="0.3">
      <c r="A50" s="41"/>
      <c r="B50" s="41"/>
      <c r="C50" s="41"/>
      <c r="D50" s="41"/>
      <c r="E50" s="41"/>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9B8F-6E7A-4BFB-AE88-7887D2CF1C9B}">
  <sheetPr codeName="Sheet9"/>
  <dimension ref="B3:AT158"/>
  <sheetViews>
    <sheetView zoomScale="56" zoomScaleNormal="56" workbookViewId="0">
      <selection activeCell="B526" sqref="B526"/>
    </sheetView>
  </sheetViews>
  <sheetFormatPr defaultRowHeight="14.4" x14ac:dyDescent="0.3"/>
  <sheetData>
    <row r="3" spans="2:35" x14ac:dyDescent="0.3">
      <c r="B3" s="179" t="s">
        <v>798</v>
      </c>
      <c r="C3" s="179" t="s">
        <v>799</v>
      </c>
      <c r="D3" s="179" t="s">
        <v>800</v>
      </c>
      <c r="E3" s="180" t="s">
        <v>801</v>
      </c>
      <c r="F3" s="180" t="s">
        <v>802</v>
      </c>
      <c r="G3" s="180" t="s">
        <v>803</v>
      </c>
      <c r="H3" s="180" t="s">
        <v>804</v>
      </c>
      <c r="I3" s="180" t="s">
        <v>805</v>
      </c>
      <c r="J3" s="180" t="s">
        <v>806</v>
      </c>
      <c r="K3" s="180" t="s">
        <v>807</v>
      </c>
      <c r="L3" s="180" t="s">
        <v>808</v>
      </c>
      <c r="M3" s="180" t="s">
        <v>809</v>
      </c>
      <c r="N3" s="180" t="s">
        <v>810</v>
      </c>
      <c r="O3" s="180" t="s">
        <v>811</v>
      </c>
      <c r="P3" s="180" t="s">
        <v>812</v>
      </c>
      <c r="Q3" s="180" t="s">
        <v>813</v>
      </c>
      <c r="R3" s="180" t="s">
        <v>814</v>
      </c>
      <c r="S3" s="180" t="s">
        <v>815</v>
      </c>
      <c r="T3" s="180" t="s">
        <v>816</v>
      </c>
      <c r="U3" s="180" t="s">
        <v>817</v>
      </c>
      <c r="V3" s="180" t="s">
        <v>818</v>
      </c>
      <c r="W3" s="180" t="s">
        <v>819</v>
      </c>
      <c r="X3" s="180" t="s">
        <v>820</v>
      </c>
      <c r="Y3" s="180" t="s">
        <v>821</v>
      </c>
      <c r="Z3" s="180" t="s">
        <v>822</v>
      </c>
      <c r="AA3" s="180" t="s">
        <v>823</v>
      </c>
      <c r="AB3" s="180" t="s">
        <v>824</v>
      </c>
      <c r="AC3" s="180" t="s">
        <v>825</v>
      </c>
      <c r="AD3" s="180" t="s">
        <v>826</v>
      </c>
      <c r="AE3" s="180" t="s">
        <v>827</v>
      </c>
      <c r="AF3" s="180" t="s">
        <v>828</v>
      </c>
      <c r="AG3" s="180" t="s">
        <v>829</v>
      </c>
      <c r="AH3" s="180" t="s">
        <v>830</v>
      </c>
      <c r="AI3" s="180" t="s">
        <v>831</v>
      </c>
    </row>
    <row r="4" spans="2:35" x14ac:dyDescent="0.3">
      <c r="B4" s="181" t="s">
        <v>230</v>
      </c>
      <c r="C4" s="181">
        <v>115</v>
      </c>
      <c r="D4" s="181">
        <v>111.55</v>
      </c>
      <c r="E4" s="2">
        <v>20</v>
      </c>
      <c r="F4" s="2">
        <v>25</v>
      </c>
      <c r="G4" s="2">
        <v>0.9</v>
      </c>
      <c r="H4" s="2">
        <v>0.87</v>
      </c>
      <c r="I4" s="2">
        <v>70</v>
      </c>
      <c r="J4" s="2">
        <v>69</v>
      </c>
      <c r="K4" s="2">
        <v>5</v>
      </c>
      <c r="L4" s="2">
        <v>50000</v>
      </c>
      <c r="M4" s="2" t="s">
        <v>832</v>
      </c>
      <c r="N4" s="2">
        <v>150</v>
      </c>
      <c r="O4" s="2">
        <v>5000</v>
      </c>
      <c r="P4" s="2">
        <v>135</v>
      </c>
      <c r="Q4" s="2">
        <v>5500</v>
      </c>
      <c r="R4" s="2" t="s">
        <v>833</v>
      </c>
      <c r="S4" s="2">
        <v>5000</v>
      </c>
      <c r="T4" s="2">
        <v>5312</v>
      </c>
      <c r="U4">
        <v>-1000</v>
      </c>
      <c r="V4">
        <v>-1000</v>
      </c>
      <c r="W4" s="2">
        <v>70</v>
      </c>
      <c r="X4" s="2">
        <v>69</v>
      </c>
      <c r="Y4" s="182">
        <v>89</v>
      </c>
      <c r="Z4" s="182">
        <v>88</v>
      </c>
      <c r="AA4" s="182" t="s">
        <v>834</v>
      </c>
      <c r="AB4" s="183">
        <v>18</v>
      </c>
      <c r="AC4" s="183">
        <v>23</v>
      </c>
      <c r="AD4" s="2">
        <v>-19</v>
      </c>
      <c r="AE4" s="2">
        <v>24</v>
      </c>
      <c r="AF4" s="2">
        <v>1</v>
      </c>
      <c r="AG4" s="2" t="s">
        <v>835</v>
      </c>
      <c r="AH4" s="2" t="s">
        <v>835</v>
      </c>
      <c r="AI4" s="2"/>
    </row>
    <row r="5" spans="2:35" x14ac:dyDescent="0.3">
      <c r="B5" s="181" t="s">
        <v>233</v>
      </c>
      <c r="C5" s="181">
        <v>115</v>
      </c>
      <c r="D5" s="181">
        <v>111.55</v>
      </c>
      <c r="E5" s="2">
        <v>20</v>
      </c>
      <c r="F5" s="2">
        <v>25</v>
      </c>
      <c r="G5" s="2">
        <v>0.9</v>
      </c>
      <c r="H5" s="2">
        <v>0.87</v>
      </c>
      <c r="I5" s="2">
        <v>70</v>
      </c>
      <c r="J5" s="2">
        <v>69</v>
      </c>
      <c r="K5" s="2">
        <v>5</v>
      </c>
      <c r="L5" s="2">
        <v>50000</v>
      </c>
      <c r="M5" s="2" t="s">
        <v>836</v>
      </c>
      <c r="N5" s="2">
        <v>5000</v>
      </c>
      <c r="O5" s="2">
        <v>10000</v>
      </c>
      <c r="P5" s="2">
        <v>4500</v>
      </c>
      <c r="Q5" s="2">
        <v>11000</v>
      </c>
      <c r="R5" s="2" t="s">
        <v>833</v>
      </c>
      <c r="S5" s="2">
        <v>5000</v>
      </c>
      <c r="T5" s="2">
        <v>5312</v>
      </c>
      <c r="U5">
        <v>-1000</v>
      </c>
      <c r="V5">
        <v>-1000</v>
      </c>
      <c r="W5" s="183">
        <v>70</v>
      </c>
      <c r="X5" s="2">
        <v>69</v>
      </c>
      <c r="Y5" s="182">
        <v>89</v>
      </c>
      <c r="Z5" s="182">
        <v>88</v>
      </c>
      <c r="AA5" s="182" t="s">
        <v>834</v>
      </c>
      <c r="AB5" s="183">
        <v>18</v>
      </c>
      <c r="AC5" s="183">
        <v>23</v>
      </c>
      <c r="AD5" s="2">
        <v>-19</v>
      </c>
      <c r="AE5" s="2">
        <v>24</v>
      </c>
      <c r="AF5" s="2">
        <v>2</v>
      </c>
      <c r="AG5" s="2" t="s">
        <v>835</v>
      </c>
      <c r="AH5" s="2" t="s">
        <v>835</v>
      </c>
      <c r="AI5" s="2"/>
    </row>
    <row r="6" spans="2:35" x14ac:dyDescent="0.3">
      <c r="B6" s="181" t="s">
        <v>237</v>
      </c>
      <c r="C6" s="181">
        <v>115</v>
      </c>
      <c r="D6" s="181">
        <v>111.55</v>
      </c>
      <c r="E6" s="2">
        <v>20</v>
      </c>
      <c r="F6" s="2">
        <v>25</v>
      </c>
      <c r="G6" s="2">
        <v>0.9</v>
      </c>
      <c r="H6" s="2">
        <v>0.87</v>
      </c>
      <c r="I6" s="2">
        <v>70</v>
      </c>
      <c r="J6" s="2">
        <v>69</v>
      </c>
      <c r="K6" s="2">
        <v>5</v>
      </c>
      <c r="L6" s="2">
        <v>50000</v>
      </c>
      <c r="M6" s="2" t="s">
        <v>837</v>
      </c>
      <c r="N6" s="2">
        <v>10000</v>
      </c>
      <c r="O6" s="2">
        <v>30000</v>
      </c>
      <c r="P6" s="2">
        <v>9000</v>
      </c>
      <c r="Q6" s="2">
        <v>33000</v>
      </c>
      <c r="R6" s="2" t="s">
        <v>833</v>
      </c>
      <c r="S6" s="2">
        <v>5000</v>
      </c>
      <c r="T6" s="2">
        <v>5312</v>
      </c>
      <c r="U6">
        <v>-1000</v>
      </c>
      <c r="V6">
        <v>-1000</v>
      </c>
      <c r="W6" s="2">
        <v>70</v>
      </c>
      <c r="X6" s="2">
        <v>69</v>
      </c>
      <c r="Y6" s="182">
        <v>89</v>
      </c>
      <c r="Z6" s="182">
        <v>88</v>
      </c>
      <c r="AA6" s="182" t="s">
        <v>834</v>
      </c>
      <c r="AB6" s="183">
        <v>18</v>
      </c>
      <c r="AC6" s="183">
        <v>23</v>
      </c>
      <c r="AD6" s="2">
        <v>-19</v>
      </c>
      <c r="AE6" s="2">
        <v>24</v>
      </c>
      <c r="AF6" s="2">
        <v>3</v>
      </c>
      <c r="AG6" s="2" t="s">
        <v>835</v>
      </c>
      <c r="AH6" s="2" t="s">
        <v>835</v>
      </c>
      <c r="AI6" s="2"/>
    </row>
    <row r="7" spans="2:35" x14ac:dyDescent="0.3">
      <c r="B7" s="181" t="s">
        <v>241</v>
      </c>
      <c r="C7" s="181">
        <v>115</v>
      </c>
      <c r="D7" s="181">
        <v>111.55</v>
      </c>
      <c r="E7" s="2">
        <v>20</v>
      </c>
      <c r="F7" s="2">
        <v>25</v>
      </c>
      <c r="G7" s="2">
        <v>0.9</v>
      </c>
      <c r="H7" s="2">
        <v>0.87</v>
      </c>
      <c r="I7" s="2">
        <v>70</v>
      </c>
      <c r="J7" s="2">
        <v>69</v>
      </c>
      <c r="K7" s="2">
        <v>5</v>
      </c>
      <c r="L7" s="2">
        <v>50000</v>
      </c>
      <c r="M7" s="2" t="s">
        <v>838</v>
      </c>
      <c r="N7" s="2">
        <v>30000</v>
      </c>
      <c r="O7" s="2">
        <v>1000000</v>
      </c>
      <c r="P7" s="2">
        <v>27000</v>
      </c>
      <c r="Q7" s="2">
        <v>1000000</v>
      </c>
      <c r="R7" s="2" t="s">
        <v>833</v>
      </c>
      <c r="S7" s="2">
        <v>5000</v>
      </c>
      <c r="T7" s="2">
        <v>5312</v>
      </c>
      <c r="U7">
        <v>-1000</v>
      </c>
      <c r="V7">
        <v>-1000</v>
      </c>
      <c r="W7" s="2">
        <v>70</v>
      </c>
      <c r="X7" s="2">
        <v>69</v>
      </c>
      <c r="Y7" s="182">
        <v>89</v>
      </c>
      <c r="Z7" s="182">
        <v>88</v>
      </c>
      <c r="AA7" s="182" t="s">
        <v>834</v>
      </c>
      <c r="AB7" s="183">
        <v>18</v>
      </c>
      <c r="AC7" s="183">
        <v>23</v>
      </c>
      <c r="AD7" s="2">
        <v>-19</v>
      </c>
      <c r="AE7" s="2">
        <v>24</v>
      </c>
      <c r="AF7" s="2">
        <v>4</v>
      </c>
      <c r="AG7" s="2" t="s">
        <v>835</v>
      </c>
      <c r="AH7" s="2" t="s">
        <v>835</v>
      </c>
      <c r="AI7" s="2"/>
    </row>
    <row r="8" spans="2:35" x14ac:dyDescent="0.3">
      <c r="B8" s="181" t="s">
        <v>245</v>
      </c>
      <c r="C8" s="181">
        <v>95</v>
      </c>
      <c r="D8" s="181">
        <v>92.15</v>
      </c>
      <c r="E8" s="2">
        <v>20</v>
      </c>
      <c r="F8" s="2">
        <v>25</v>
      </c>
      <c r="G8" s="2">
        <v>0.9</v>
      </c>
      <c r="H8" s="2">
        <v>0.87</v>
      </c>
      <c r="I8" s="2">
        <v>80</v>
      </c>
      <c r="J8" s="2">
        <v>79</v>
      </c>
      <c r="K8" s="2">
        <v>5</v>
      </c>
      <c r="L8" s="2">
        <v>50000</v>
      </c>
      <c r="M8" s="2" t="s">
        <v>839</v>
      </c>
      <c r="N8" s="2">
        <v>250</v>
      </c>
      <c r="O8" s="2">
        <v>1000000</v>
      </c>
      <c r="P8" s="2">
        <v>225</v>
      </c>
      <c r="Q8" s="2">
        <v>1000000</v>
      </c>
      <c r="R8" s="2" t="s">
        <v>840</v>
      </c>
      <c r="S8" s="2">
        <v>6500</v>
      </c>
      <c r="T8" s="2">
        <v>7042</v>
      </c>
      <c r="U8">
        <v>0</v>
      </c>
      <c r="V8">
        <v>-1</v>
      </c>
      <c r="W8" s="2">
        <v>70</v>
      </c>
      <c r="X8" s="2">
        <v>69</v>
      </c>
      <c r="Y8" s="2">
        <v>89</v>
      </c>
      <c r="Z8" s="2">
        <v>88</v>
      </c>
      <c r="AA8" s="2" t="s">
        <v>841</v>
      </c>
      <c r="AB8" s="2">
        <v>12</v>
      </c>
      <c r="AC8" s="2">
        <v>23</v>
      </c>
      <c r="AD8" s="2">
        <v>-13</v>
      </c>
      <c r="AE8" s="2">
        <v>24</v>
      </c>
      <c r="AF8" s="2">
        <v>5</v>
      </c>
      <c r="AG8" s="2" t="s">
        <v>835</v>
      </c>
      <c r="AH8" s="2" t="s">
        <v>835</v>
      </c>
      <c r="AI8" s="2"/>
    </row>
    <row r="9" spans="2:35" x14ac:dyDescent="0.3">
      <c r="B9" s="181" t="s">
        <v>249</v>
      </c>
      <c r="C9" s="181">
        <v>105</v>
      </c>
      <c r="D9" s="181">
        <v>101.85</v>
      </c>
      <c r="E9" s="2">
        <v>20</v>
      </c>
      <c r="F9" s="2">
        <v>25</v>
      </c>
      <c r="G9" s="2">
        <v>0.9</v>
      </c>
      <c r="H9" s="2">
        <v>0.87</v>
      </c>
      <c r="I9" s="2">
        <v>80</v>
      </c>
      <c r="J9" s="2">
        <v>79</v>
      </c>
      <c r="K9" s="2">
        <v>5</v>
      </c>
      <c r="L9" s="2">
        <v>50000</v>
      </c>
      <c r="M9" s="2" t="s">
        <v>842</v>
      </c>
      <c r="N9" s="2" t="s">
        <v>843</v>
      </c>
      <c r="O9" s="2">
        <v>1000000</v>
      </c>
      <c r="P9" s="2" t="s">
        <v>843</v>
      </c>
      <c r="Q9" s="2">
        <v>1000000</v>
      </c>
      <c r="R9" s="2" t="s">
        <v>840</v>
      </c>
      <c r="S9" s="2">
        <v>6500</v>
      </c>
      <c r="T9" s="2">
        <v>7042</v>
      </c>
      <c r="U9" s="2">
        <v>0</v>
      </c>
      <c r="V9" s="2">
        <v>-1</v>
      </c>
      <c r="W9" s="2">
        <v>70</v>
      </c>
      <c r="X9" s="2">
        <v>69</v>
      </c>
      <c r="Y9" s="2">
        <v>89</v>
      </c>
      <c r="Z9" s="2">
        <v>88</v>
      </c>
      <c r="AA9" s="2" t="s">
        <v>841</v>
      </c>
      <c r="AB9" s="2">
        <v>12</v>
      </c>
      <c r="AC9" s="2">
        <v>23</v>
      </c>
      <c r="AD9" s="2">
        <v>-13</v>
      </c>
      <c r="AE9" s="2">
        <v>24</v>
      </c>
      <c r="AF9" s="2">
        <v>6</v>
      </c>
      <c r="AG9" s="2">
        <v>50</v>
      </c>
      <c r="AH9" s="2">
        <v>45</v>
      </c>
      <c r="AI9" s="2"/>
    </row>
    <row r="10" spans="2:35" x14ac:dyDescent="0.3">
      <c r="B10" s="181" t="s">
        <v>253</v>
      </c>
      <c r="C10" s="181">
        <v>120</v>
      </c>
      <c r="D10" s="181">
        <v>116.4</v>
      </c>
      <c r="E10" s="2">
        <v>20</v>
      </c>
      <c r="F10" s="2">
        <v>25</v>
      </c>
      <c r="G10" s="2">
        <v>0.9</v>
      </c>
      <c r="H10" s="2">
        <v>0.87</v>
      </c>
      <c r="I10" s="2">
        <v>80</v>
      </c>
      <c r="J10" s="2">
        <v>79</v>
      </c>
      <c r="K10" s="2">
        <v>5</v>
      </c>
      <c r="L10" s="2">
        <v>50000</v>
      </c>
      <c r="M10" s="2" t="s">
        <v>844</v>
      </c>
      <c r="N10" s="2">
        <v>1500</v>
      </c>
      <c r="O10" s="2">
        <v>1000000</v>
      </c>
      <c r="P10" s="2">
        <v>1350</v>
      </c>
      <c r="Q10" s="2">
        <v>1000000</v>
      </c>
      <c r="R10" s="2" t="s">
        <v>840</v>
      </c>
      <c r="S10" s="2">
        <v>6500</v>
      </c>
      <c r="T10" s="2">
        <v>7042</v>
      </c>
      <c r="U10">
        <v>0</v>
      </c>
      <c r="V10">
        <v>-1</v>
      </c>
      <c r="W10" s="2">
        <v>70</v>
      </c>
      <c r="X10" s="2">
        <v>69</v>
      </c>
      <c r="Y10" s="2">
        <v>89</v>
      </c>
      <c r="Z10" s="2">
        <v>88</v>
      </c>
      <c r="AA10" s="2" t="s">
        <v>841</v>
      </c>
      <c r="AB10" s="2">
        <v>12</v>
      </c>
      <c r="AC10" s="2">
        <v>23</v>
      </c>
      <c r="AD10" s="2">
        <v>-13</v>
      </c>
      <c r="AE10" s="2">
        <v>24</v>
      </c>
      <c r="AF10" s="2">
        <v>7</v>
      </c>
      <c r="AG10" s="2" t="s">
        <v>835</v>
      </c>
      <c r="AH10" s="2" t="s">
        <v>835</v>
      </c>
      <c r="AI10" s="2"/>
    </row>
    <row r="11" spans="2:35" x14ac:dyDescent="0.3">
      <c r="B11" s="181" t="s">
        <v>256</v>
      </c>
      <c r="C11" s="181">
        <v>125</v>
      </c>
      <c r="D11" s="181">
        <v>121.25</v>
      </c>
      <c r="E11" s="2">
        <v>20</v>
      </c>
      <c r="F11" s="2">
        <v>25</v>
      </c>
      <c r="G11" s="2">
        <v>0.9</v>
      </c>
      <c r="H11" s="2">
        <v>0.87</v>
      </c>
      <c r="I11" s="2">
        <v>80</v>
      </c>
      <c r="J11" s="2">
        <v>79</v>
      </c>
      <c r="K11" s="2">
        <v>5</v>
      </c>
      <c r="L11" s="2">
        <v>50000</v>
      </c>
      <c r="M11" s="2" t="s">
        <v>842</v>
      </c>
      <c r="N11" s="2" t="s">
        <v>843</v>
      </c>
      <c r="O11" s="2">
        <v>1000000</v>
      </c>
      <c r="P11" s="2" t="s">
        <v>843</v>
      </c>
      <c r="Q11" s="2">
        <v>1000000</v>
      </c>
      <c r="R11" s="2" t="s">
        <v>840</v>
      </c>
      <c r="S11" s="2">
        <v>6500</v>
      </c>
      <c r="T11" s="2">
        <v>7042</v>
      </c>
      <c r="U11" s="2">
        <v>0</v>
      </c>
      <c r="V11" s="2">
        <v>-1</v>
      </c>
      <c r="W11" s="2">
        <v>70</v>
      </c>
      <c r="X11" s="2">
        <v>69</v>
      </c>
      <c r="Y11" s="183">
        <v>89</v>
      </c>
      <c r="Z11" s="184">
        <v>88</v>
      </c>
      <c r="AA11" s="183" t="s">
        <v>841</v>
      </c>
      <c r="AB11" s="2">
        <v>12</v>
      </c>
      <c r="AC11" s="2">
        <v>23</v>
      </c>
      <c r="AD11" s="2">
        <v>-13</v>
      </c>
      <c r="AE11" s="2">
        <v>24</v>
      </c>
      <c r="AF11" s="2">
        <v>8</v>
      </c>
      <c r="AG11" s="2">
        <v>375</v>
      </c>
      <c r="AH11" s="2">
        <v>337.5</v>
      </c>
      <c r="AI11" s="2"/>
    </row>
    <row r="12" spans="2:35" x14ac:dyDescent="0.3">
      <c r="B12" s="181" t="s">
        <v>264</v>
      </c>
      <c r="C12" s="181">
        <v>130</v>
      </c>
      <c r="D12" s="181">
        <v>126.1</v>
      </c>
      <c r="E12" s="2">
        <v>20</v>
      </c>
      <c r="F12" s="2">
        <v>25</v>
      </c>
      <c r="G12" s="2">
        <v>0.9</v>
      </c>
      <c r="H12" s="2">
        <v>0.87</v>
      </c>
      <c r="I12" s="2">
        <v>80</v>
      </c>
      <c r="J12" s="2">
        <v>79</v>
      </c>
      <c r="K12" s="2">
        <v>5</v>
      </c>
      <c r="L12" s="2">
        <v>50000</v>
      </c>
      <c r="M12" s="2" t="s">
        <v>845</v>
      </c>
      <c r="N12" s="2">
        <v>5000</v>
      </c>
      <c r="O12" s="2">
        <v>10000</v>
      </c>
      <c r="P12" s="2">
        <v>4500</v>
      </c>
      <c r="Q12" s="2">
        <v>11000</v>
      </c>
      <c r="R12" s="2" t="s">
        <v>840</v>
      </c>
      <c r="S12" s="2">
        <v>6500</v>
      </c>
      <c r="T12" s="2">
        <v>7042</v>
      </c>
      <c r="U12">
        <v>0</v>
      </c>
      <c r="V12">
        <v>-1</v>
      </c>
      <c r="W12" s="183">
        <v>70</v>
      </c>
      <c r="X12" s="183">
        <v>69</v>
      </c>
      <c r="Y12" s="2">
        <v>89</v>
      </c>
      <c r="Z12" s="182">
        <v>88</v>
      </c>
      <c r="AA12" s="2" t="s">
        <v>841</v>
      </c>
      <c r="AB12" s="183">
        <v>12</v>
      </c>
      <c r="AC12" s="2">
        <v>23</v>
      </c>
      <c r="AD12" s="2">
        <v>-13</v>
      </c>
      <c r="AE12" s="2">
        <v>24</v>
      </c>
      <c r="AF12" s="2">
        <v>9</v>
      </c>
      <c r="AG12" s="2"/>
      <c r="AH12" s="2"/>
      <c r="AI12" s="2"/>
    </row>
    <row r="13" spans="2:35" x14ac:dyDescent="0.3">
      <c r="B13" s="181" t="s">
        <v>260</v>
      </c>
      <c r="C13" s="181">
        <v>135</v>
      </c>
      <c r="D13" s="181">
        <v>130.94999999999999</v>
      </c>
      <c r="E13" s="2">
        <v>20</v>
      </c>
      <c r="F13" s="2">
        <v>25</v>
      </c>
      <c r="G13" s="2">
        <v>0.9</v>
      </c>
      <c r="H13" s="2">
        <v>0.87</v>
      </c>
      <c r="I13" s="2">
        <v>70</v>
      </c>
      <c r="J13" s="2">
        <v>69</v>
      </c>
      <c r="K13" s="2">
        <v>5</v>
      </c>
      <c r="L13" s="2">
        <v>50000</v>
      </c>
      <c r="M13" s="2" t="s">
        <v>846</v>
      </c>
      <c r="N13" s="2">
        <v>10000</v>
      </c>
      <c r="O13" s="2">
        <v>1000000</v>
      </c>
      <c r="P13" s="2">
        <v>9000</v>
      </c>
      <c r="Q13" s="2">
        <v>1000000</v>
      </c>
      <c r="R13" s="2" t="s">
        <v>840</v>
      </c>
      <c r="S13" s="2">
        <v>6500</v>
      </c>
      <c r="T13" s="2">
        <v>7042</v>
      </c>
      <c r="U13">
        <v>-40</v>
      </c>
      <c r="V13">
        <v>-41</v>
      </c>
      <c r="W13" s="2">
        <v>70</v>
      </c>
      <c r="X13" s="2">
        <v>69</v>
      </c>
      <c r="Y13" s="182">
        <v>89</v>
      </c>
      <c r="Z13" s="182">
        <v>88</v>
      </c>
      <c r="AA13" s="182" t="s">
        <v>834</v>
      </c>
      <c r="AB13" s="2">
        <v>18</v>
      </c>
      <c r="AC13" s="183">
        <v>23</v>
      </c>
      <c r="AD13" s="2">
        <v>-19</v>
      </c>
      <c r="AE13" s="2">
        <v>24</v>
      </c>
      <c r="AF13" s="2">
        <v>10</v>
      </c>
      <c r="AG13" s="2" t="s">
        <v>835</v>
      </c>
      <c r="AH13" s="2" t="s">
        <v>835</v>
      </c>
      <c r="AI13" s="2"/>
    </row>
    <row r="14" spans="2:35" x14ac:dyDescent="0.3">
      <c r="B14" s="181" t="s">
        <v>295</v>
      </c>
      <c r="C14" s="181">
        <v>90</v>
      </c>
      <c r="D14" s="181">
        <v>87.3</v>
      </c>
      <c r="E14" s="2">
        <v>20</v>
      </c>
      <c r="F14" s="2">
        <v>25</v>
      </c>
      <c r="G14" s="2">
        <v>0.9</v>
      </c>
      <c r="H14" s="2">
        <v>0.87</v>
      </c>
      <c r="I14" s="2">
        <v>80</v>
      </c>
      <c r="J14" s="2">
        <v>79</v>
      </c>
      <c r="K14" s="2">
        <v>5</v>
      </c>
      <c r="L14" s="2">
        <v>50000</v>
      </c>
      <c r="M14" s="2" t="s">
        <v>847</v>
      </c>
      <c r="N14" s="2">
        <v>675</v>
      </c>
      <c r="O14" s="2">
        <v>1000000</v>
      </c>
      <c r="P14" s="182">
        <v>607.5</v>
      </c>
      <c r="Q14" s="2">
        <v>1000000</v>
      </c>
      <c r="R14" s="2" t="s">
        <v>840</v>
      </c>
      <c r="S14" s="2">
        <v>6500</v>
      </c>
      <c r="T14" s="2">
        <v>7042</v>
      </c>
      <c r="U14">
        <v>0</v>
      </c>
      <c r="V14">
        <v>-1</v>
      </c>
      <c r="W14" s="2">
        <v>70</v>
      </c>
      <c r="X14" s="2">
        <v>69</v>
      </c>
      <c r="Y14" s="182">
        <v>89</v>
      </c>
      <c r="Z14" s="182">
        <v>88</v>
      </c>
      <c r="AA14" s="182" t="s">
        <v>841</v>
      </c>
      <c r="AB14" s="183">
        <v>12</v>
      </c>
      <c r="AC14" s="183">
        <v>23</v>
      </c>
      <c r="AD14" s="2">
        <v>-13</v>
      </c>
      <c r="AE14" s="2">
        <v>24</v>
      </c>
      <c r="AF14" s="2">
        <v>11</v>
      </c>
      <c r="AG14" s="2" t="s">
        <v>835</v>
      </c>
      <c r="AH14" s="2" t="s">
        <v>835</v>
      </c>
      <c r="AI14" s="2"/>
    </row>
    <row r="15" spans="2:35" x14ac:dyDescent="0.3">
      <c r="B15" s="181" t="s">
        <v>298</v>
      </c>
      <c r="C15" s="181">
        <v>90</v>
      </c>
      <c r="D15" s="181">
        <v>87.3</v>
      </c>
      <c r="E15" s="2">
        <v>20</v>
      </c>
      <c r="F15" s="2">
        <v>25</v>
      </c>
      <c r="G15" s="2">
        <v>0.9</v>
      </c>
      <c r="H15" s="2">
        <v>0.87</v>
      </c>
      <c r="I15" s="2">
        <v>80</v>
      </c>
      <c r="J15" s="2">
        <v>79</v>
      </c>
      <c r="K15" s="2">
        <v>5</v>
      </c>
      <c r="L15" s="2">
        <v>50000</v>
      </c>
      <c r="M15" s="2" t="s">
        <v>847</v>
      </c>
      <c r="N15" s="2">
        <v>675</v>
      </c>
      <c r="O15" s="2">
        <v>1000000</v>
      </c>
      <c r="P15" s="182">
        <v>607.5</v>
      </c>
      <c r="Q15" s="2">
        <v>1000000</v>
      </c>
      <c r="R15" s="2" t="s">
        <v>840</v>
      </c>
      <c r="S15" s="2">
        <v>6500</v>
      </c>
      <c r="T15" s="2">
        <v>7042</v>
      </c>
      <c r="U15">
        <v>0</v>
      </c>
      <c r="V15">
        <v>-1</v>
      </c>
      <c r="W15" s="2">
        <v>70</v>
      </c>
      <c r="X15" s="2">
        <v>69</v>
      </c>
      <c r="Y15" s="182">
        <v>89</v>
      </c>
      <c r="Z15" s="182">
        <v>88</v>
      </c>
      <c r="AA15" s="182" t="s">
        <v>841</v>
      </c>
      <c r="AB15" s="183">
        <v>12</v>
      </c>
      <c r="AC15" s="183">
        <v>23</v>
      </c>
      <c r="AD15" s="2">
        <v>-13</v>
      </c>
      <c r="AE15" s="2">
        <v>24</v>
      </c>
      <c r="AF15" s="2">
        <v>12</v>
      </c>
      <c r="AG15" s="2" t="s">
        <v>835</v>
      </c>
      <c r="AH15" s="2" t="s">
        <v>835</v>
      </c>
      <c r="AI15" s="2"/>
    </row>
    <row r="16" spans="2:35" x14ac:dyDescent="0.3">
      <c r="B16" s="181" t="s">
        <v>301</v>
      </c>
      <c r="C16" s="181">
        <v>125</v>
      </c>
      <c r="D16" s="181">
        <v>121.25</v>
      </c>
      <c r="E16" s="2">
        <v>20</v>
      </c>
      <c r="F16" s="2">
        <v>25</v>
      </c>
      <c r="G16" s="2">
        <v>0.9</v>
      </c>
      <c r="H16" s="2">
        <v>0.87</v>
      </c>
      <c r="I16" s="2">
        <v>80</v>
      </c>
      <c r="J16" s="2">
        <v>79</v>
      </c>
      <c r="K16" s="2">
        <v>5</v>
      </c>
      <c r="L16" s="2">
        <v>50000</v>
      </c>
      <c r="M16" s="2" t="s">
        <v>848</v>
      </c>
      <c r="N16" s="2">
        <v>1900</v>
      </c>
      <c r="O16" s="2">
        <v>1000000</v>
      </c>
      <c r="P16" s="182">
        <v>1710</v>
      </c>
      <c r="Q16" s="2">
        <v>1000000</v>
      </c>
      <c r="R16" s="2" t="s">
        <v>840</v>
      </c>
      <c r="S16" s="2">
        <v>6500</v>
      </c>
      <c r="T16" s="2">
        <v>7042</v>
      </c>
      <c r="U16">
        <v>0</v>
      </c>
      <c r="V16">
        <v>-1</v>
      </c>
      <c r="W16" s="2">
        <v>70</v>
      </c>
      <c r="X16" s="2">
        <v>69</v>
      </c>
      <c r="Y16" s="182">
        <v>89</v>
      </c>
      <c r="Z16" s="182">
        <v>88</v>
      </c>
      <c r="AA16" s="182" t="s">
        <v>841</v>
      </c>
      <c r="AB16" s="183">
        <v>12</v>
      </c>
      <c r="AC16" s="183">
        <v>23</v>
      </c>
      <c r="AD16" s="2">
        <v>-13</v>
      </c>
      <c r="AE16" s="2">
        <v>24</v>
      </c>
      <c r="AF16" s="2">
        <v>13</v>
      </c>
      <c r="AG16" s="2" t="s">
        <v>835</v>
      </c>
      <c r="AH16" s="2" t="s">
        <v>835</v>
      </c>
      <c r="AI16" s="2"/>
    </row>
    <row r="17" spans="2:46" x14ac:dyDescent="0.3">
      <c r="B17" s="181" t="s">
        <v>268</v>
      </c>
      <c r="C17" s="181">
        <v>130</v>
      </c>
      <c r="D17" s="181">
        <v>126.1</v>
      </c>
      <c r="E17" s="2">
        <v>20</v>
      </c>
      <c r="F17" s="2">
        <v>25</v>
      </c>
      <c r="G17" s="2">
        <v>0.9</v>
      </c>
      <c r="H17" s="2">
        <v>0.87</v>
      </c>
      <c r="I17" s="2">
        <v>80</v>
      </c>
      <c r="J17" s="2">
        <v>79</v>
      </c>
      <c r="K17" s="2">
        <v>5</v>
      </c>
      <c r="L17" s="2">
        <v>50000</v>
      </c>
      <c r="M17" s="2" t="s">
        <v>849</v>
      </c>
      <c r="N17" s="2">
        <v>1600</v>
      </c>
      <c r="O17" s="2">
        <v>1000000</v>
      </c>
      <c r="P17" s="2">
        <v>1440</v>
      </c>
      <c r="Q17" s="2">
        <v>1000000</v>
      </c>
      <c r="R17" s="2" t="s">
        <v>840</v>
      </c>
      <c r="S17" s="2">
        <v>6500</v>
      </c>
      <c r="T17" s="2">
        <v>7042</v>
      </c>
      <c r="U17">
        <v>0</v>
      </c>
      <c r="V17">
        <v>-1</v>
      </c>
      <c r="W17" s="2">
        <v>70</v>
      </c>
      <c r="X17" s="2">
        <v>69</v>
      </c>
      <c r="Y17" s="2">
        <v>89</v>
      </c>
      <c r="Z17" s="2">
        <v>88</v>
      </c>
      <c r="AA17" s="2" t="s">
        <v>841</v>
      </c>
      <c r="AB17" s="2">
        <v>12</v>
      </c>
      <c r="AC17" s="2">
        <v>23</v>
      </c>
      <c r="AD17" s="2">
        <v>-13</v>
      </c>
      <c r="AE17" s="2">
        <v>24</v>
      </c>
      <c r="AF17" s="2">
        <v>14</v>
      </c>
      <c r="AG17" s="2" t="s">
        <v>835</v>
      </c>
      <c r="AH17" s="2" t="s">
        <v>835</v>
      </c>
      <c r="AI17" s="2"/>
    </row>
    <row r="18" spans="2:46" x14ac:dyDescent="0.3">
      <c r="B18" s="181" t="s">
        <v>292</v>
      </c>
      <c r="C18" s="181">
        <v>130</v>
      </c>
      <c r="D18" s="181">
        <v>126.1</v>
      </c>
      <c r="E18" s="2">
        <v>20</v>
      </c>
      <c r="F18" s="2">
        <v>25</v>
      </c>
      <c r="G18" s="2">
        <v>0.9</v>
      </c>
      <c r="H18" s="2">
        <v>0.87</v>
      </c>
      <c r="I18" s="2">
        <v>80</v>
      </c>
      <c r="J18" s="2">
        <v>79</v>
      </c>
      <c r="K18" s="2">
        <v>5</v>
      </c>
      <c r="L18" s="2">
        <v>50000</v>
      </c>
      <c r="M18" s="2" t="s">
        <v>850</v>
      </c>
      <c r="N18" s="2">
        <v>3200</v>
      </c>
      <c r="O18" s="2">
        <v>1000000</v>
      </c>
      <c r="P18" s="2">
        <v>2880</v>
      </c>
      <c r="Q18" s="2">
        <v>1000000</v>
      </c>
      <c r="R18" s="2" t="s">
        <v>840</v>
      </c>
      <c r="S18" s="2">
        <v>6500</v>
      </c>
      <c r="T18" s="2">
        <v>7042</v>
      </c>
      <c r="U18">
        <v>0</v>
      </c>
      <c r="V18">
        <v>-1</v>
      </c>
      <c r="W18" s="2">
        <v>70</v>
      </c>
      <c r="X18" s="2">
        <v>69</v>
      </c>
      <c r="Y18" s="2">
        <v>89</v>
      </c>
      <c r="Z18" s="2">
        <v>88</v>
      </c>
      <c r="AA18" s="2" t="s">
        <v>841</v>
      </c>
      <c r="AB18" s="2">
        <v>12</v>
      </c>
      <c r="AC18" s="2">
        <v>23</v>
      </c>
      <c r="AD18" s="2">
        <v>-13</v>
      </c>
      <c r="AE18" s="2">
        <v>24</v>
      </c>
      <c r="AF18" s="2">
        <v>15</v>
      </c>
      <c r="AG18" s="2" t="s">
        <v>835</v>
      </c>
      <c r="AH18" s="2" t="s">
        <v>835</v>
      </c>
      <c r="AI18" s="2"/>
    </row>
    <row r="19" spans="2:46" x14ac:dyDescent="0.3">
      <c r="B19" s="181" t="s">
        <v>288</v>
      </c>
      <c r="C19" s="181">
        <v>130</v>
      </c>
      <c r="D19" s="181">
        <v>126.1</v>
      </c>
      <c r="E19" s="2">
        <v>20</v>
      </c>
      <c r="F19" s="2">
        <v>25</v>
      </c>
      <c r="G19" s="2">
        <v>0.9</v>
      </c>
      <c r="H19" s="2">
        <v>0.87</v>
      </c>
      <c r="I19" s="2">
        <v>80</v>
      </c>
      <c r="J19" s="2">
        <v>79</v>
      </c>
      <c r="K19" s="2">
        <v>5</v>
      </c>
      <c r="L19" s="2">
        <v>50000</v>
      </c>
      <c r="M19" s="2" t="s">
        <v>851</v>
      </c>
      <c r="N19" s="2">
        <v>1200</v>
      </c>
      <c r="O19" s="2">
        <v>1000000</v>
      </c>
      <c r="P19" s="2">
        <v>1080</v>
      </c>
      <c r="Q19" s="2">
        <v>1000000</v>
      </c>
      <c r="R19" s="2" t="s">
        <v>840</v>
      </c>
      <c r="S19" s="2">
        <v>6500</v>
      </c>
      <c r="T19" s="2">
        <v>7042</v>
      </c>
      <c r="U19">
        <v>0</v>
      </c>
      <c r="V19">
        <v>-1</v>
      </c>
      <c r="W19" s="2">
        <v>70</v>
      </c>
      <c r="X19" s="2">
        <v>69</v>
      </c>
      <c r="Y19" s="2">
        <v>89</v>
      </c>
      <c r="Z19" s="2">
        <v>88</v>
      </c>
      <c r="AA19" s="2" t="s">
        <v>841</v>
      </c>
      <c r="AB19" s="2">
        <v>12</v>
      </c>
      <c r="AC19" s="2">
        <v>23</v>
      </c>
      <c r="AD19" s="2">
        <v>-13</v>
      </c>
      <c r="AE19" s="2">
        <v>24</v>
      </c>
      <c r="AF19" s="2">
        <v>16</v>
      </c>
      <c r="AG19" s="2" t="s">
        <v>835</v>
      </c>
      <c r="AH19" s="2" t="s">
        <v>835</v>
      </c>
      <c r="AI19" s="2"/>
    </row>
    <row r="20" spans="2:46" x14ac:dyDescent="0.3">
      <c r="B20" s="181" t="s">
        <v>284</v>
      </c>
      <c r="C20" s="181">
        <v>130</v>
      </c>
      <c r="D20" s="181">
        <v>126.1</v>
      </c>
      <c r="E20" s="2">
        <v>20</v>
      </c>
      <c r="F20" s="2">
        <v>25</v>
      </c>
      <c r="G20" s="2">
        <v>0.9</v>
      </c>
      <c r="H20" s="2">
        <v>0.87</v>
      </c>
      <c r="I20" s="2">
        <v>80</v>
      </c>
      <c r="J20" s="2">
        <v>79</v>
      </c>
      <c r="K20" s="2">
        <v>5</v>
      </c>
      <c r="L20" s="2">
        <v>50000</v>
      </c>
      <c r="M20" s="2" t="s">
        <v>852</v>
      </c>
      <c r="N20" s="2">
        <v>1400</v>
      </c>
      <c r="O20" s="2">
        <v>1000000</v>
      </c>
      <c r="P20" s="2">
        <v>1260</v>
      </c>
      <c r="Q20" s="2">
        <v>1000000</v>
      </c>
      <c r="R20" s="2" t="s">
        <v>840</v>
      </c>
      <c r="S20" s="2">
        <v>6500</v>
      </c>
      <c r="T20" s="2">
        <v>7042</v>
      </c>
      <c r="U20">
        <v>0</v>
      </c>
      <c r="V20">
        <v>-1</v>
      </c>
      <c r="W20" s="2">
        <v>70</v>
      </c>
      <c r="X20" s="2">
        <v>69</v>
      </c>
      <c r="Y20" s="2">
        <v>89</v>
      </c>
      <c r="Z20" s="2">
        <v>88</v>
      </c>
      <c r="AA20" s="2" t="s">
        <v>841</v>
      </c>
      <c r="AB20" s="2">
        <v>12</v>
      </c>
      <c r="AC20" s="2">
        <v>23</v>
      </c>
      <c r="AD20" s="2">
        <v>-13</v>
      </c>
      <c r="AE20" s="2">
        <v>24</v>
      </c>
      <c r="AF20" s="2">
        <v>17</v>
      </c>
      <c r="AG20" s="2" t="s">
        <v>835</v>
      </c>
      <c r="AH20" s="2" t="s">
        <v>835</v>
      </c>
      <c r="AI20" s="2"/>
    </row>
    <row r="21" spans="2:46" x14ac:dyDescent="0.3">
      <c r="B21" s="181" t="s">
        <v>280</v>
      </c>
      <c r="C21" s="181">
        <v>130</v>
      </c>
      <c r="D21" s="181">
        <v>126.1</v>
      </c>
      <c r="E21" s="2">
        <v>20</v>
      </c>
      <c r="F21" s="2">
        <v>25</v>
      </c>
      <c r="G21" s="2">
        <v>0.9</v>
      </c>
      <c r="H21" s="2">
        <v>0.87</v>
      </c>
      <c r="I21" s="2">
        <v>80</v>
      </c>
      <c r="J21" s="2">
        <v>79</v>
      </c>
      <c r="K21" s="2">
        <v>5</v>
      </c>
      <c r="L21" s="2">
        <v>50000</v>
      </c>
      <c r="M21" s="2" t="s">
        <v>853</v>
      </c>
      <c r="N21" s="2">
        <v>800</v>
      </c>
      <c r="O21" s="2">
        <v>1000000</v>
      </c>
      <c r="P21" s="182">
        <v>720</v>
      </c>
      <c r="Q21" s="2">
        <v>1000000</v>
      </c>
      <c r="R21" s="2" t="s">
        <v>840</v>
      </c>
      <c r="S21" s="2">
        <v>6500</v>
      </c>
      <c r="T21" s="2">
        <v>7042</v>
      </c>
      <c r="U21">
        <v>0</v>
      </c>
      <c r="V21">
        <v>-1</v>
      </c>
      <c r="W21" s="2">
        <v>70</v>
      </c>
      <c r="X21" s="2">
        <v>69</v>
      </c>
      <c r="Y21" s="2">
        <v>89</v>
      </c>
      <c r="Z21" s="2">
        <v>88</v>
      </c>
      <c r="AA21" s="2" t="s">
        <v>841</v>
      </c>
      <c r="AB21" s="2">
        <v>12</v>
      </c>
      <c r="AC21" s="2">
        <v>23</v>
      </c>
      <c r="AD21" s="2">
        <v>-13</v>
      </c>
      <c r="AE21" s="2">
        <v>24</v>
      </c>
      <c r="AF21" s="2">
        <v>18</v>
      </c>
      <c r="AG21" s="2" t="s">
        <v>835</v>
      </c>
      <c r="AH21" s="2" t="s">
        <v>835</v>
      </c>
      <c r="AI21" s="2"/>
    </row>
    <row r="22" spans="2:46" x14ac:dyDescent="0.3">
      <c r="B22" s="181" t="s">
        <v>272</v>
      </c>
      <c r="C22" s="181">
        <v>130</v>
      </c>
      <c r="D22" s="181">
        <v>126.1</v>
      </c>
      <c r="E22" s="2">
        <v>20</v>
      </c>
      <c r="F22" s="2">
        <v>25</v>
      </c>
      <c r="G22" s="2">
        <v>0.9</v>
      </c>
      <c r="H22" s="2">
        <v>0.87</v>
      </c>
      <c r="I22" s="2">
        <v>80</v>
      </c>
      <c r="J22" s="2">
        <v>79</v>
      </c>
      <c r="K22" s="2">
        <v>5</v>
      </c>
      <c r="L22" s="2">
        <v>50000</v>
      </c>
      <c r="M22" s="2" t="s">
        <v>854</v>
      </c>
      <c r="N22" s="2">
        <v>1600</v>
      </c>
      <c r="O22" s="2">
        <v>1000000</v>
      </c>
      <c r="P22" s="2">
        <v>1440</v>
      </c>
      <c r="Q22" s="2">
        <v>1000000</v>
      </c>
      <c r="R22" s="2" t="s">
        <v>840</v>
      </c>
      <c r="S22" s="2">
        <v>6500</v>
      </c>
      <c r="T22" s="2">
        <v>7042</v>
      </c>
      <c r="U22">
        <v>0</v>
      </c>
      <c r="V22">
        <v>-1</v>
      </c>
      <c r="W22" s="2">
        <v>70</v>
      </c>
      <c r="X22" s="2">
        <v>69</v>
      </c>
      <c r="Y22" s="2">
        <v>89</v>
      </c>
      <c r="Z22" s="2">
        <v>88</v>
      </c>
      <c r="AA22" s="2" t="s">
        <v>841</v>
      </c>
      <c r="AB22" s="2">
        <v>12</v>
      </c>
      <c r="AC22" s="2">
        <v>23</v>
      </c>
      <c r="AD22" s="2">
        <v>-13</v>
      </c>
      <c r="AE22" s="2">
        <v>24</v>
      </c>
      <c r="AF22" s="2">
        <v>19</v>
      </c>
      <c r="AG22" s="2" t="s">
        <v>835</v>
      </c>
      <c r="AH22" s="2" t="s">
        <v>835</v>
      </c>
      <c r="AI22" s="2"/>
    </row>
    <row r="23" spans="2:46" x14ac:dyDescent="0.3">
      <c r="B23" s="181" t="s">
        <v>276</v>
      </c>
      <c r="C23" s="181">
        <v>130</v>
      </c>
      <c r="D23" s="181">
        <v>126.1</v>
      </c>
      <c r="E23" s="2">
        <v>20</v>
      </c>
      <c r="F23" s="2">
        <v>25</v>
      </c>
      <c r="G23" s="2">
        <v>0.9</v>
      </c>
      <c r="H23" s="2">
        <v>0.87</v>
      </c>
      <c r="I23" s="2">
        <v>80</v>
      </c>
      <c r="J23" s="2">
        <v>79</v>
      </c>
      <c r="K23" s="2">
        <v>5</v>
      </c>
      <c r="L23" s="2">
        <v>50000</v>
      </c>
      <c r="M23" s="2" t="s">
        <v>855</v>
      </c>
      <c r="N23" s="2">
        <v>3200</v>
      </c>
      <c r="O23" s="2">
        <v>1000000</v>
      </c>
      <c r="P23" s="2">
        <v>2880</v>
      </c>
      <c r="Q23" s="2">
        <v>1000000</v>
      </c>
      <c r="R23" s="2" t="s">
        <v>840</v>
      </c>
      <c r="S23" s="2">
        <v>6500</v>
      </c>
      <c r="T23" s="2">
        <v>7042</v>
      </c>
      <c r="U23">
        <v>0</v>
      </c>
      <c r="V23">
        <v>-1</v>
      </c>
      <c r="W23" s="2">
        <v>70</v>
      </c>
      <c r="X23" s="2">
        <v>69</v>
      </c>
      <c r="Y23" s="2">
        <v>89</v>
      </c>
      <c r="Z23" s="2">
        <v>88</v>
      </c>
      <c r="AA23" s="2" t="s">
        <v>841</v>
      </c>
      <c r="AB23" s="2">
        <v>12</v>
      </c>
      <c r="AC23" s="2">
        <v>23</v>
      </c>
      <c r="AD23" s="2">
        <v>-13</v>
      </c>
      <c r="AE23" s="2">
        <v>24</v>
      </c>
      <c r="AF23" s="2">
        <v>20</v>
      </c>
      <c r="AG23" s="2" t="s">
        <v>835</v>
      </c>
      <c r="AH23" s="2" t="s">
        <v>835</v>
      </c>
      <c r="AI23" s="2"/>
    </row>
    <row r="24" spans="2:46" x14ac:dyDescent="0.3">
      <c r="B24" s="181" t="s">
        <v>304</v>
      </c>
      <c r="C24" s="181">
        <v>145</v>
      </c>
      <c r="D24" s="181">
        <v>140.65</v>
      </c>
      <c r="E24" s="2">
        <v>20</v>
      </c>
      <c r="F24" s="2">
        <v>25</v>
      </c>
      <c r="G24" s="2">
        <v>0.9</v>
      </c>
      <c r="H24" s="2">
        <v>0.87</v>
      </c>
      <c r="I24" s="2">
        <v>70</v>
      </c>
      <c r="J24" s="2">
        <v>69</v>
      </c>
      <c r="K24" s="2">
        <v>5</v>
      </c>
      <c r="L24" s="2"/>
      <c r="M24" s="2" t="s">
        <v>856</v>
      </c>
      <c r="N24" s="2">
        <v>2000</v>
      </c>
      <c r="O24" s="2"/>
      <c r="P24" s="2">
        <v>1800</v>
      </c>
      <c r="Q24" s="2"/>
      <c r="R24" s="2" t="s">
        <v>840</v>
      </c>
      <c r="S24" s="2">
        <v>6500</v>
      </c>
      <c r="T24" s="2">
        <v>7042</v>
      </c>
      <c r="U24">
        <v>-1000</v>
      </c>
      <c r="V24">
        <v>-1000</v>
      </c>
      <c r="W24" s="2">
        <v>70</v>
      </c>
      <c r="X24" s="2">
        <v>69</v>
      </c>
      <c r="Y24" s="2">
        <v>89</v>
      </c>
      <c r="Z24" s="2">
        <v>88</v>
      </c>
      <c r="AA24" s="2" t="s">
        <v>834</v>
      </c>
      <c r="AB24" s="2">
        <v>18</v>
      </c>
      <c r="AC24" s="2">
        <v>23</v>
      </c>
      <c r="AD24" s="2">
        <v>-19</v>
      </c>
      <c r="AE24" s="2">
        <v>24</v>
      </c>
      <c r="AF24" s="2">
        <v>21</v>
      </c>
      <c r="AG24" s="2"/>
      <c r="AH24" s="2"/>
      <c r="AI24" s="2"/>
    </row>
    <row r="25" spans="2:46" x14ac:dyDescent="0.3">
      <c r="B25" s="181" t="s">
        <v>857</v>
      </c>
      <c r="C25" s="181" t="s">
        <v>835</v>
      </c>
      <c r="D25" s="181" t="s">
        <v>835</v>
      </c>
      <c r="E25" s="185" t="s">
        <v>835</v>
      </c>
      <c r="F25" s="2" t="s">
        <v>835</v>
      </c>
      <c r="G25" s="2" t="s">
        <v>835</v>
      </c>
      <c r="H25" s="2" t="s">
        <v>835</v>
      </c>
      <c r="I25" s="2" t="s">
        <v>835</v>
      </c>
      <c r="J25" s="2" t="s">
        <v>835</v>
      </c>
      <c r="K25" s="2" t="s">
        <v>835</v>
      </c>
      <c r="L25" s="2" t="s">
        <v>835</v>
      </c>
      <c r="M25" s="2" t="s">
        <v>835</v>
      </c>
      <c r="N25" s="2" t="s">
        <v>835</v>
      </c>
      <c r="O25" s="2" t="s">
        <v>835</v>
      </c>
      <c r="P25" s="2" t="s">
        <v>835</v>
      </c>
      <c r="Q25" s="2" t="s">
        <v>835</v>
      </c>
      <c r="R25" s="181" t="s">
        <v>835</v>
      </c>
      <c r="S25" s="181" t="s">
        <v>835</v>
      </c>
      <c r="T25" s="181" t="s">
        <v>835</v>
      </c>
      <c r="U25" t="s">
        <v>835</v>
      </c>
      <c r="V25" t="s">
        <v>835</v>
      </c>
      <c r="W25" s="2" t="s">
        <v>835</v>
      </c>
      <c r="X25" s="2" t="s">
        <v>835</v>
      </c>
      <c r="Y25" s="2" t="s">
        <v>835</v>
      </c>
      <c r="Z25" s="2" t="s">
        <v>835</v>
      </c>
      <c r="AA25" s="2" t="s">
        <v>835</v>
      </c>
      <c r="AB25" s="2"/>
      <c r="AC25" s="2"/>
      <c r="AD25" s="2" t="s">
        <v>835</v>
      </c>
      <c r="AE25" s="2" t="s">
        <v>835</v>
      </c>
      <c r="AF25" s="2">
        <v>22</v>
      </c>
      <c r="AG25" s="2" t="s">
        <v>835</v>
      </c>
      <c r="AH25" s="2" t="s">
        <v>835</v>
      </c>
      <c r="AI25" s="2"/>
    </row>
    <row r="26" spans="2:46" x14ac:dyDescent="0.3">
      <c r="B26" s="181" t="s">
        <v>858</v>
      </c>
      <c r="C26" s="181" t="s">
        <v>835</v>
      </c>
      <c r="D26" s="181" t="s">
        <v>835</v>
      </c>
      <c r="E26" s="185" t="s">
        <v>835</v>
      </c>
      <c r="F26" s="2" t="s">
        <v>835</v>
      </c>
      <c r="G26" s="2" t="s">
        <v>835</v>
      </c>
      <c r="H26" s="2" t="s">
        <v>835</v>
      </c>
      <c r="I26" s="2" t="s">
        <v>835</v>
      </c>
      <c r="J26" s="2" t="s">
        <v>835</v>
      </c>
      <c r="K26" s="2" t="s">
        <v>835</v>
      </c>
      <c r="L26" s="2" t="s">
        <v>835</v>
      </c>
      <c r="M26" s="2" t="s">
        <v>835</v>
      </c>
      <c r="N26" s="2" t="s">
        <v>835</v>
      </c>
      <c r="O26" s="2" t="s">
        <v>835</v>
      </c>
      <c r="P26" s="2" t="s">
        <v>835</v>
      </c>
      <c r="Q26" s="2" t="s">
        <v>835</v>
      </c>
      <c r="R26" s="181" t="s">
        <v>835</v>
      </c>
      <c r="S26" s="181" t="s">
        <v>835</v>
      </c>
      <c r="T26" s="181" t="s">
        <v>835</v>
      </c>
      <c r="U26" t="s">
        <v>835</v>
      </c>
      <c r="V26" t="s">
        <v>835</v>
      </c>
      <c r="W26" s="2" t="s">
        <v>835</v>
      </c>
      <c r="X26" s="2" t="s">
        <v>835</v>
      </c>
      <c r="Y26" s="2" t="s">
        <v>835</v>
      </c>
      <c r="Z26" s="2" t="s">
        <v>835</v>
      </c>
      <c r="AA26" s="2" t="s">
        <v>835</v>
      </c>
      <c r="AB26" s="2"/>
      <c r="AC26" s="2"/>
      <c r="AD26" s="2" t="s">
        <v>835</v>
      </c>
      <c r="AE26" s="2" t="s">
        <v>835</v>
      </c>
      <c r="AF26" s="2">
        <v>23</v>
      </c>
      <c r="AG26" s="2" t="s">
        <v>835</v>
      </c>
      <c r="AH26" s="2" t="s">
        <v>835</v>
      </c>
      <c r="AI26" s="2"/>
    </row>
    <row r="27" spans="2:46" x14ac:dyDescent="0.3">
      <c r="E27" s="182"/>
      <c r="F27" s="181"/>
    </row>
    <row r="28" spans="2:46" x14ac:dyDescent="0.3">
      <c r="E28" s="181"/>
      <c r="F28" s="181"/>
    </row>
    <row r="29" spans="2:46" x14ac:dyDescent="0.3">
      <c r="E29" s="181"/>
      <c r="F29" s="181"/>
      <c r="R29" s="182"/>
      <c r="S29" s="186"/>
      <c r="T29" s="186"/>
      <c r="U29" s="186"/>
    </row>
    <row r="30" spans="2:46" x14ac:dyDescent="0.3">
      <c r="B30" s="187" t="s">
        <v>66</v>
      </c>
      <c r="C30" s="187" t="s">
        <v>67</v>
      </c>
      <c r="D30" s="187" t="s">
        <v>859</v>
      </c>
      <c r="E30" s="188" t="s">
        <v>799</v>
      </c>
      <c r="F30" s="188" t="s">
        <v>860</v>
      </c>
      <c r="G30" s="189" t="s">
        <v>861</v>
      </c>
      <c r="H30" s="188" t="s">
        <v>862</v>
      </c>
      <c r="I30" s="187" t="s">
        <v>863</v>
      </c>
      <c r="J30" s="187" t="s">
        <v>864</v>
      </c>
      <c r="K30" s="189" t="s">
        <v>865</v>
      </c>
      <c r="L30" s="188" t="s">
        <v>866</v>
      </c>
      <c r="M30" s="189" t="s">
        <v>867</v>
      </c>
      <c r="N30" s="189" t="s">
        <v>868</v>
      </c>
      <c r="O30" s="189" t="s">
        <v>869</v>
      </c>
      <c r="P30" s="189" t="s">
        <v>870</v>
      </c>
      <c r="Q30" s="187" t="s">
        <v>871</v>
      </c>
      <c r="R30" s="187" t="s">
        <v>802</v>
      </c>
      <c r="S30" s="187" t="s">
        <v>872</v>
      </c>
      <c r="T30" s="187" t="s">
        <v>804</v>
      </c>
      <c r="U30" s="187" t="s">
        <v>814</v>
      </c>
      <c r="V30" s="187" t="s">
        <v>815</v>
      </c>
      <c r="W30" s="187" t="s">
        <v>816</v>
      </c>
      <c r="X30" s="187" t="s">
        <v>805</v>
      </c>
      <c r="Y30" s="187" t="s">
        <v>806</v>
      </c>
      <c r="Z30" s="187" t="s">
        <v>807</v>
      </c>
      <c r="AA30" s="187" t="s">
        <v>808</v>
      </c>
      <c r="AB30" s="187" t="s">
        <v>873</v>
      </c>
      <c r="AC30" s="187" t="s">
        <v>874</v>
      </c>
      <c r="AD30" s="187" t="s">
        <v>875</v>
      </c>
      <c r="AE30" s="187" t="s">
        <v>876</v>
      </c>
      <c r="AF30" s="187" t="s">
        <v>877</v>
      </c>
      <c r="AG30" s="187" t="s">
        <v>878</v>
      </c>
      <c r="AH30" s="187" t="s">
        <v>879</v>
      </c>
      <c r="AI30" s="187" t="s">
        <v>880</v>
      </c>
      <c r="AJ30" s="187" t="s">
        <v>881</v>
      </c>
      <c r="AK30" s="187" t="s">
        <v>882</v>
      </c>
      <c r="AL30" s="187" t="s">
        <v>883</v>
      </c>
      <c r="AM30" s="187" t="s">
        <v>884</v>
      </c>
      <c r="AN30" s="187" t="s">
        <v>885</v>
      </c>
      <c r="AO30" s="187" t="s">
        <v>886</v>
      </c>
      <c r="AP30" s="187" t="s">
        <v>887</v>
      </c>
      <c r="AQ30" s="187" t="s">
        <v>888</v>
      </c>
      <c r="AR30" s="187" t="s">
        <v>889</v>
      </c>
      <c r="AS30" s="187" t="s">
        <v>890</v>
      </c>
      <c r="AT30" s="187" t="s">
        <v>891</v>
      </c>
    </row>
    <row r="31" spans="2:46" x14ac:dyDescent="0.3">
      <c r="B31" t="s">
        <v>179</v>
      </c>
      <c r="C31" s="190" t="s">
        <v>892</v>
      </c>
      <c r="D31" s="190" t="s">
        <v>317</v>
      </c>
      <c r="E31" s="190">
        <v>125</v>
      </c>
      <c r="F31" s="190">
        <v>121.25</v>
      </c>
      <c r="G31" s="190">
        <v>140</v>
      </c>
      <c r="H31" s="190">
        <v>135.80000000000001</v>
      </c>
      <c r="I31" s="190"/>
      <c r="J31" s="190"/>
      <c r="K31" s="190">
        <v>1000</v>
      </c>
      <c r="L31" s="190">
        <v>900</v>
      </c>
      <c r="M31" s="190"/>
      <c r="N31" s="190"/>
      <c r="O31" s="190">
        <v>1000000</v>
      </c>
      <c r="P31" s="190">
        <v>1000000</v>
      </c>
      <c r="Q31" s="182">
        <v>20</v>
      </c>
      <c r="R31" s="190">
        <v>25</v>
      </c>
      <c r="S31" s="190">
        <v>0.9</v>
      </c>
      <c r="T31" s="190">
        <v>0.87</v>
      </c>
      <c r="U31" s="190" t="s">
        <v>833</v>
      </c>
      <c r="V31" s="190">
        <v>5000</v>
      </c>
      <c r="W31" s="190">
        <v>5312</v>
      </c>
      <c r="X31" s="190">
        <v>70</v>
      </c>
      <c r="Y31" s="190">
        <v>69</v>
      </c>
      <c r="Z31" s="190">
        <v>5</v>
      </c>
      <c r="AA31" s="190">
        <v>50000</v>
      </c>
      <c r="AB31" s="190" t="s">
        <v>893</v>
      </c>
      <c r="AC31" s="191" t="s">
        <v>894</v>
      </c>
      <c r="AD31" s="191">
        <v>100</v>
      </c>
      <c r="AE31" s="191">
        <v>99</v>
      </c>
      <c r="AF31" s="190" t="s">
        <v>895</v>
      </c>
      <c r="AG31" s="190" t="s">
        <v>896</v>
      </c>
      <c r="AH31" s="191">
        <v>13</v>
      </c>
      <c r="AI31" s="191">
        <v>0</v>
      </c>
      <c r="AJ31" s="190" t="s">
        <v>835</v>
      </c>
      <c r="AK31" s="190" t="s">
        <v>835</v>
      </c>
      <c r="AL31" s="191">
        <v>0</v>
      </c>
      <c r="AM31" s="191">
        <v>0</v>
      </c>
      <c r="AN31" s="192" t="s">
        <v>835</v>
      </c>
      <c r="AO31" s="190" t="s">
        <v>835</v>
      </c>
      <c r="AP31" s="193" t="s">
        <v>835</v>
      </c>
      <c r="AQ31" s="193" t="s">
        <v>835</v>
      </c>
      <c r="AR31" s="193"/>
      <c r="AS31" s="193" t="s">
        <v>637</v>
      </c>
      <c r="AT31" s="193" t="s">
        <v>835</v>
      </c>
    </row>
    <row r="32" spans="2:46" x14ac:dyDescent="0.3">
      <c r="B32" t="s">
        <v>179</v>
      </c>
      <c r="C32" s="181" t="s">
        <v>892</v>
      </c>
      <c r="D32" s="182" t="s">
        <v>323</v>
      </c>
      <c r="E32" s="182">
        <v>115</v>
      </c>
      <c r="F32" s="182">
        <v>111.55</v>
      </c>
      <c r="G32" s="182">
        <v>130</v>
      </c>
      <c r="H32" s="182">
        <v>126.1</v>
      </c>
      <c r="I32" s="182"/>
      <c r="J32" s="182"/>
      <c r="K32" s="182">
        <v>1000</v>
      </c>
      <c r="L32" s="182">
        <v>900</v>
      </c>
      <c r="M32" s="182"/>
      <c r="N32" s="182"/>
      <c r="O32" s="182">
        <v>1000000</v>
      </c>
      <c r="P32" s="182">
        <v>1000000</v>
      </c>
      <c r="Q32" s="182">
        <v>20</v>
      </c>
      <c r="R32" s="182">
        <v>25</v>
      </c>
      <c r="S32" s="182">
        <v>0.9</v>
      </c>
      <c r="T32" s="182">
        <v>0.87</v>
      </c>
      <c r="U32" s="182" t="s">
        <v>833</v>
      </c>
      <c r="V32" s="182">
        <v>5000</v>
      </c>
      <c r="W32" s="182">
        <v>5312</v>
      </c>
      <c r="X32" s="182">
        <v>70</v>
      </c>
      <c r="Y32" s="182">
        <v>69</v>
      </c>
      <c r="Z32" s="182">
        <v>5</v>
      </c>
      <c r="AA32" s="182">
        <v>50000</v>
      </c>
      <c r="AB32" s="182" t="s">
        <v>897</v>
      </c>
      <c r="AC32" s="186" t="s">
        <v>898</v>
      </c>
      <c r="AD32" s="186">
        <v>100</v>
      </c>
      <c r="AE32" s="186">
        <v>62</v>
      </c>
      <c r="AF32" s="182" t="s">
        <v>835</v>
      </c>
      <c r="AG32" s="182" t="s">
        <v>835</v>
      </c>
      <c r="AH32" s="186">
        <v>0</v>
      </c>
      <c r="AI32" s="186">
        <v>0</v>
      </c>
      <c r="AJ32" s="182" t="s">
        <v>835</v>
      </c>
      <c r="AK32" s="182" t="s">
        <v>835</v>
      </c>
      <c r="AL32" s="186">
        <v>0</v>
      </c>
      <c r="AM32" s="186">
        <v>0</v>
      </c>
      <c r="AN32" s="194" t="s">
        <v>835</v>
      </c>
      <c r="AO32" s="182" t="s">
        <v>835</v>
      </c>
      <c r="AP32" s="181" t="s">
        <v>835</v>
      </c>
      <c r="AQ32" s="181" t="s">
        <v>835</v>
      </c>
      <c r="AR32" s="181"/>
      <c r="AS32" s="181" t="s">
        <v>637</v>
      </c>
      <c r="AT32" s="181" t="s">
        <v>835</v>
      </c>
    </row>
    <row r="33" spans="2:46" x14ac:dyDescent="0.3">
      <c r="B33" t="s">
        <v>179</v>
      </c>
      <c r="C33" s="181" t="s">
        <v>892</v>
      </c>
      <c r="D33" s="182" t="s">
        <v>327</v>
      </c>
      <c r="E33" s="182">
        <v>125</v>
      </c>
      <c r="F33" s="182">
        <v>121.25</v>
      </c>
      <c r="G33" s="182">
        <v>140</v>
      </c>
      <c r="H33" s="182">
        <v>135.80000000000001</v>
      </c>
      <c r="I33" s="182"/>
      <c r="J33" s="182"/>
      <c r="K33" s="182">
        <v>300</v>
      </c>
      <c r="L33" s="182">
        <v>270</v>
      </c>
      <c r="M33" s="182"/>
      <c r="N33" s="182"/>
      <c r="O33" s="182">
        <v>1000000</v>
      </c>
      <c r="P33" s="182">
        <v>1000000</v>
      </c>
      <c r="Q33" s="182">
        <v>20</v>
      </c>
      <c r="R33" s="182">
        <v>25</v>
      </c>
      <c r="S33" s="182">
        <v>0.9</v>
      </c>
      <c r="T33" s="182">
        <v>0.87</v>
      </c>
      <c r="U33" s="182" t="s">
        <v>833</v>
      </c>
      <c r="V33" s="182">
        <v>5000</v>
      </c>
      <c r="W33" s="182">
        <v>5312</v>
      </c>
      <c r="X33" s="182">
        <v>70</v>
      </c>
      <c r="Y33" s="182">
        <v>69</v>
      </c>
      <c r="Z33" s="182">
        <v>5</v>
      </c>
      <c r="AA33" s="182">
        <v>50000</v>
      </c>
      <c r="AB33" s="182" t="s">
        <v>899</v>
      </c>
      <c r="AC33" s="186">
        <v>1</v>
      </c>
      <c r="AD33" s="186">
        <v>100</v>
      </c>
      <c r="AE33" s="186">
        <v>100</v>
      </c>
      <c r="AF33" s="182" t="s">
        <v>900</v>
      </c>
      <c r="AG33" s="182" t="s">
        <v>901</v>
      </c>
      <c r="AH33" s="186">
        <v>8</v>
      </c>
      <c r="AI33" s="186">
        <v>0</v>
      </c>
      <c r="AJ33" s="182" t="s">
        <v>835</v>
      </c>
      <c r="AK33" s="182" t="s">
        <v>835</v>
      </c>
      <c r="AL33" s="186">
        <v>0</v>
      </c>
      <c r="AM33" s="186">
        <v>0</v>
      </c>
      <c r="AN33" s="194" t="s">
        <v>835</v>
      </c>
      <c r="AO33" s="182" t="s">
        <v>835</v>
      </c>
      <c r="AP33" s="181" t="s">
        <v>835</v>
      </c>
      <c r="AQ33" s="181" t="s">
        <v>835</v>
      </c>
      <c r="AR33" s="181"/>
      <c r="AS33" s="181" t="s">
        <v>637</v>
      </c>
      <c r="AT33" s="181" t="s">
        <v>835</v>
      </c>
    </row>
    <row r="34" spans="2:46" x14ac:dyDescent="0.3">
      <c r="B34" t="s">
        <v>179</v>
      </c>
      <c r="C34" s="181" t="s">
        <v>892</v>
      </c>
      <c r="D34" s="182" t="s">
        <v>331</v>
      </c>
      <c r="E34" s="182">
        <v>125</v>
      </c>
      <c r="F34" s="182">
        <v>121.25</v>
      </c>
      <c r="G34" s="182">
        <v>140</v>
      </c>
      <c r="H34" s="182">
        <v>135.80000000000001</v>
      </c>
      <c r="I34" s="182"/>
      <c r="J34" s="182"/>
      <c r="K34" s="182">
        <v>300</v>
      </c>
      <c r="L34" s="182">
        <v>270</v>
      </c>
      <c r="M34" s="182"/>
      <c r="N34" s="182"/>
      <c r="O34" s="182">
        <v>1000000</v>
      </c>
      <c r="P34" s="182">
        <v>1000000</v>
      </c>
      <c r="Q34" s="182">
        <v>20</v>
      </c>
      <c r="R34" s="182">
        <v>25</v>
      </c>
      <c r="S34" s="182">
        <v>0.9</v>
      </c>
      <c r="T34" s="182">
        <v>0.87</v>
      </c>
      <c r="U34" s="182" t="s">
        <v>833</v>
      </c>
      <c r="V34" s="182">
        <v>5000</v>
      </c>
      <c r="W34" s="182">
        <v>5312</v>
      </c>
      <c r="X34" s="182">
        <v>70</v>
      </c>
      <c r="Y34" s="182">
        <v>69</v>
      </c>
      <c r="Z34" s="182">
        <v>5</v>
      </c>
      <c r="AA34" s="182">
        <v>50000</v>
      </c>
      <c r="AB34" s="182" t="s">
        <v>895</v>
      </c>
      <c r="AC34" s="186" t="s">
        <v>896</v>
      </c>
      <c r="AD34" s="186">
        <v>13</v>
      </c>
      <c r="AE34" s="186">
        <v>0</v>
      </c>
      <c r="AF34" s="182" t="s">
        <v>902</v>
      </c>
      <c r="AG34" s="182" t="s">
        <v>903</v>
      </c>
      <c r="AH34" s="186">
        <v>23</v>
      </c>
      <c r="AI34" s="186">
        <v>0</v>
      </c>
      <c r="AJ34" s="182" t="s">
        <v>835</v>
      </c>
      <c r="AK34" s="182" t="s">
        <v>835</v>
      </c>
      <c r="AL34" s="186">
        <v>0</v>
      </c>
      <c r="AM34" s="186">
        <v>0</v>
      </c>
      <c r="AN34" s="194" t="s">
        <v>835</v>
      </c>
      <c r="AO34" s="182" t="s">
        <v>835</v>
      </c>
      <c r="AP34" s="181" t="s">
        <v>835</v>
      </c>
      <c r="AQ34" s="181" t="s">
        <v>835</v>
      </c>
      <c r="AR34" s="181"/>
      <c r="AS34" s="181" t="s">
        <v>637</v>
      </c>
      <c r="AT34" s="181" t="s">
        <v>835</v>
      </c>
    </row>
    <row r="35" spans="2:46" x14ac:dyDescent="0.3">
      <c r="B35" t="s">
        <v>179</v>
      </c>
      <c r="C35" s="181" t="s">
        <v>892</v>
      </c>
      <c r="D35" s="182" t="s">
        <v>335</v>
      </c>
      <c r="E35" s="182">
        <v>115</v>
      </c>
      <c r="F35" s="182">
        <v>111.55</v>
      </c>
      <c r="G35" s="182">
        <v>130</v>
      </c>
      <c r="H35" s="182">
        <v>126.1</v>
      </c>
      <c r="I35" s="182"/>
      <c r="J35" s="182"/>
      <c r="K35" s="182">
        <v>150</v>
      </c>
      <c r="L35" s="182">
        <v>135</v>
      </c>
      <c r="M35" s="182"/>
      <c r="N35" s="182"/>
      <c r="O35" s="182">
        <v>1000000</v>
      </c>
      <c r="P35" s="182">
        <v>1000000</v>
      </c>
      <c r="Q35" s="182">
        <v>20</v>
      </c>
      <c r="R35" s="182">
        <v>25</v>
      </c>
      <c r="S35" s="182">
        <v>0.9</v>
      </c>
      <c r="T35" s="182">
        <v>0.87</v>
      </c>
      <c r="U35" s="182" t="s">
        <v>833</v>
      </c>
      <c r="V35" s="182">
        <v>5000</v>
      </c>
      <c r="W35" s="182">
        <v>5312</v>
      </c>
      <c r="X35" s="182">
        <v>70</v>
      </c>
      <c r="Y35" s="182">
        <v>69</v>
      </c>
      <c r="Z35" s="182">
        <v>5</v>
      </c>
      <c r="AA35" s="182">
        <v>50000</v>
      </c>
      <c r="AB35" s="182" t="s">
        <v>904</v>
      </c>
      <c r="AC35" s="186" t="s">
        <v>905</v>
      </c>
      <c r="AD35" s="186">
        <v>18</v>
      </c>
      <c r="AE35" s="186">
        <v>0</v>
      </c>
      <c r="AF35" s="182" t="s">
        <v>906</v>
      </c>
      <c r="AG35" s="182" t="s">
        <v>907</v>
      </c>
      <c r="AH35" s="186">
        <v>3</v>
      </c>
      <c r="AI35" s="186">
        <v>0</v>
      </c>
      <c r="AJ35" s="182" t="s">
        <v>835</v>
      </c>
      <c r="AK35" s="182" t="s">
        <v>835</v>
      </c>
      <c r="AL35" s="186">
        <v>0</v>
      </c>
      <c r="AM35" s="186">
        <v>0</v>
      </c>
      <c r="AN35" s="194" t="s">
        <v>835</v>
      </c>
      <c r="AO35" s="182" t="s">
        <v>835</v>
      </c>
      <c r="AP35" s="181" t="s">
        <v>835</v>
      </c>
      <c r="AQ35" s="181" t="s">
        <v>835</v>
      </c>
      <c r="AR35" s="181"/>
      <c r="AS35" s="181" t="s">
        <v>637</v>
      </c>
      <c r="AT35" s="181" t="s">
        <v>835</v>
      </c>
    </row>
    <row r="36" spans="2:46" x14ac:dyDescent="0.3">
      <c r="B36" t="s">
        <v>179</v>
      </c>
      <c r="C36" s="181" t="s">
        <v>892</v>
      </c>
      <c r="D36" s="182" t="s">
        <v>340</v>
      </c>
      <c r="E36" s="182">
        <v>115</v>
      </c>
      <c r="F36" s="182">
        <v>111.55</v>
      </c>
      <c r="G36" s="182">
        <v>130</v>
      </c>
      <c r="H36" s="182">
        <v>126.1</v>
      </c>
      <c r="I36" s="182"/>
      <c r="J36" s="182"/>
      <c r="K36" s="182">
        <v>2000</v>
      </c>
      <c r="L36" s="182">
        <v>1800</v>
      </c>
      <c r="M36" s="182"/>
      <c r="N36" s="182"/>
      <c r="O36" s="182">
        <v>1000000</v>
      </c>
      <c r="P36" s="182">
        <v>1000000</v>
      </c>
      <c r="Q36" s="182">
        <v>20</v>
      </c>
      <c r="R36" s="182">
        <v>25</v>
      </c>
      <c r="S36" s="182">
        <v>0.9</v>
      </c>
      <c r="T36" s="182">
        <v>0.87</v>
      </c>
      <c r="U36" s="182" t="s">
        <v>833</v>
      </c>
      <c r="V36" s="182">
        <v>5000</v>
      </c>
      <c r="W36" s="182">
        <v>5312</v>
      </c>
      <c r="X36" s="182">
        <v>70</v>
      </c>
      <c r="Y36" s="182">
        <v>69</v>
      </c>
      <c r="Z36" s="182">
        <v>5</v>
      </c>
      <c r="AA36" s="182">
        <v>50000</v>
      </c>
      <c r="AB36" s="182" t="s">
        <v>908</v>
      </c>
      <c r="AC36" s="186" t="s">
        <v>909</v>
      </c>
      <c r="AD36" s="186">
        <v>28</v>
      </c>
      <c r="AE36" s="186">
        <v>0</v>
      </c>
      <c r="AF36" s="182" t="s">
        <v>910</v>
      </c>
      <c r="AG36" s="182" t="s">
        <v>911</v>
      </c>
      <c r="AH36" s="186">
        <v>100</v>
      </c>
      <c r="AI36" s="186">
        <v>27</v>
      </c>
      <c r="AJ36" s="182" t="s">
        <v>835</v>
      </c>
      <c r="AK36" s="182" t="s">
        <v>835</v>
      </c>
      <c r="AL36" s="186">
        <v>0</v>
      </c>
      <c r="AM36" s="186">
        <v>0</v>
      </c>
      <c r="AN36" s="194" t="s">
        <v>835</v>
      </c>
      <c r="AO36" s="182" t="s">
        <v>835</v>
      </c>
      <c r="AP36" s="181" t="s">
        <v>835</v>
      </c>
      <c r="AQ36" s="181" t="s">
        <v>835</v>
      </c>
      <c r="AR36" s="181"/>
      <c r="AS36" s="181" t="s">
        <v>637</v>
      </c>
      <c r="AT36" s="181" t="s">
        <v>835</v>
      </c>
    </row>
    <row r="37" spans="2:46" x14ac:dyDescent="0.3">
      <c r="B37" t="s">
        <v>179</v>
      </c>
      <c r="C37" s="181" t="s">
        <v>892</v>
      </c>
      <c r="D37" s="182" t="s">
        <v>345</v>
      </c>
      <c r="E37" s="182">
        <v>125</v>
      </c>
      <c r="F37" s="182">
        <v>121.25</v>
      </c>
      <c r="G37" s="182">
        <v>140</v>
      </c>
      <c r="H37" s="182">
        <v>135.80000000000001</v>
      </c>
      <c r="I37" s="182"/>
      <c r="J37" s="182"/>
      <c r="K37" s="182">
        <v>2000</v>
      </c>
      <c r="L37" s="182">
        <v>1800</v>
      </c>
      <c r="M37" s="182"/>
      <c r="N37" s="182"/>
      <c r="O37" s="182">
        <v>1000000</v>
      </c>
      <c r="P37" s="182">
        <v>1000000</v>
      </c>
      <c r="Q37" s="182">
        <v>20</v>
      </c>
      <c r="R37" s="182">
        <v>25</v>
      </c>
      <c r="S37" s="182">
        <v>0.9</v>
      </c>
      <c r="T37" s="182">
        <v>0.87</v>
      </c>
      <c r="U37" s="182" t="s">
        <v>912</v>
      </c>
      <c r="V37" s="182">
        <v>5700</v>
      </c>
      <c r="W37" s="182">
        <v>6022</v>
      </c>
      <c r="X37" s="182">
        <v>70</v>
      </c>
      <c r="Y37" s="182">
        <v>69</v>
      </c>
      <c r="Z37" s="182">
        <v>5</v>
      </c>
      <c r="AA37" s="182">
        <v>50000</v>
      </c>
      <c r="AB37" s="182" t="s">
        <v>913</v>
      </c>
      <c r="AC37" s="186" t="s">
        <v>914</v>
      </c>
      <c r="AD37" s="186">
        <v>100</v>
      </c>
      <c r="AE37" s="186">
        <v>37</v>
      </c>
      <c r="AF37" s="182" t="s">
        <v>915</v>
      </c>
      <c r="AG37" s="182" t="s">
        <v>914</v>
      </c>
      <c r="AH37" s="186">
        <v>100</v>
      </c>
      <c r="AI37" s="186">
        <v>37</v>
      </c>
      <c r="AJ37" s="182" t="s">
        <v>835</v>
      </c>
      <c r="AK37" s="182" t="s">
        <v>835</v>
      </c>
      <c r="AL37" s="186">
        <v>0</v>
      </c>
      <c r="AM37" s="186">
        <v>0</v>
      </c>
      <c r="AN37" s="194" t="s">
        <v>835</v>
      </c>
      <c r="AO37" s="182" t="s">
        <v>835</v>
      </c>
      <c r="AP37" s="181" t="s">
        <v>835</v>
      </c>
      <c r="AQ37" s="181" t="s">
        <v>835</v>
      </c>
      <c r="AR37" s="181"/>
      <c r="AS37" s="181" t="s">
        <v>637</v>
      </c>
      <c r="AT37" s="181" t="s">
        <v>835</v>
      </c>
    </row>
    <row r="38" spans="2:46" x14ac:dyDescent="0.3">
      <c r="B38" t="s">
        <v>179</v>
      </c>
      <c r="C38" s="181" t="s">
        <v>892</v>
      </c>
      <c r="D38" s="182" t="s">
        <v>349</v>
      </c>
      <c r="E38" s="182">
        <v>125</v>
      </c>
      <c r="F38" s="182">
        <v>121.25</v>
      </c>
      <c r="G38" s="182">
        <v>140</v>
      </c>
      <c r="H38" s="182">
        <v>135.80000000000001</v>
      </c>
      <c r="I38" s="182"/>
      <c r="J38" s="182"/>
      <c r="K38" s="182">
        <v>250</v>
      </c>
      <c r="L38" s="182">
        <v>225</v>
      </c>
      <c r="M38" s="182"/>
      <c r="N38" s="182"/>
      <c r="O38" s="182">
        <v>1000000</v>
      </c>
      <c r="P38" s="182">
        <v>1000000</v>
      </c>
      <c r="Q38" s="182">
        <v>20</v>
      </c>
      <c r="R38" s="182">
        <v>25</v>
      </c>
      <c r="S38" s="182">
        <v>0.9</v>
      </c>
      <c r="T38" s="182">
        <v>0.87</v>
      </c>
      <c r="U38" s="182" t="s">
        <v>833</v>
      </c>
      <c r="V38" s="182">
        <v>5000</v>
      </c>
      <c r="W38" s="182">
        <v>5312</v>
      </c>
      <c r="X38" s="182">
        <v>70</v>
      </c>
      <c r="Y38" s="182">
        <v>69</v>
      </c>
      <c r="Z38" s="182">
        <v>5</v>
      </c>
      <c r="AA38" s="182">
        <v>50000</v>
      </c>
      <c r="AB38" s="182" t="s">
        <v>916</v>
      </c>
      <c r="AC38" s="186" t="s">
        <v>917</v>
      </c>
      <c r="AD38" s="186">
        <v>100</v>
      </c>
      <c r="AE38" s="186">
        <v>82</v>
      </c>
      <c r="AF38" s="182" t="s">
        <v>835</v>
      </c>
      <c r="AG38" s="182" t="s">
        <v>835</v>
      </c>
      <c r="AH38" s="186">
        <v>0</v>
      </c>
      <c r="AI38" s="186">
        <v>0</v>
      </c>
      <c r="AJ38" s="182" t="s">
        <v>835</v>
      </c>
      <c r="AK38" s="182" t="s">
        <v>835</v>
      </c>
      <c r="AL38" s="186">
        <v>0</v>
      </c>
      <c r="AM38" s="186">
        <v>0</v>
      </c>
      <c r="AN38" s="194" t="s">
        <v>835</v>
      </c>
      <c r="AO38" s="182" t="s">
        <v>835</v>
      </c>
      <c r="AP38" s="181" t="s">
        <v>835</v>
      </c>
      <c r="AQ38" s="181" t="s">
        <v>835</v>
      </c>
      <c r="AR38" s="181"/>
      <c r="AS38" s="181" t="s">
        <v>638</v>
      </c>
      <c r="AT38" s="181" t="s">
        <v>835</v>
      </c>
    </row>
    <row r="39" spans="2:46" x14ac:dyDescent="0.3">
      <c r="B39" t="s">
        <v>179</v>
      </c>
      <c r="C39" s="181" t="s">
        <v>892</v>
      </c>
      <c r="D39" s="182" t="s">
        <v>352</v>
      </c>
      <c r="E39" s="182">
        <v>125</v>
      </c>
      <c r="F39" s="182">
        <v>121.25</v>
      </c>
      <c r="G39" s="182">
        <v>140</v>
      </c>
      <c r="H39" s="182">
        <v>135.80000000000001</v>
      </c>
      <c r="I39" s="182"/>
      <c r="J39" s="182"/>
      <c r="K39" s="182">
        <v>750</v>
      </c>
      <c r="L39" s="182">
        <v>675</v>
      </c>
      <c r="M39" s="182"/>
      <c r="N39" s="182"/>
      <c r="O39" s="182">
        <v>1000000</v>
      </c>
      <c r="P39" s="182">
        <v>1000000</v>
      </c>
      <c r="Q39" s="182">
        <v>20</v>
      </c>
      <c r="R39" s="182">
        <v>25</v>
      </c>
      <c r="S39" s="182">
        <v>0.9</v>
      </c>
      <c r="T39" s="182">
        <v>0.87</v>
      </c>
      <c r="U39" s="182" t="s">
        <v>833</v>
      </c>
      <c r="V39" s="182">
        <v>5000</v>
      </c>
      <c r="W39" s="182">
        <v>5312</v>
      </c>
      <c r="X39" s="182">
        <v>70</v>
      </c>
      <c r="Y39" s="182">
        <v>69</v>
      </c>
      <c r="Z39" s="182">
        <v>5</v>
      </c>
      <c r="AA39" s="182">
        <v>50000</v>
      </c>
      <c r="AB39" s="182" t="s">
        <v>918</v>
      </c>
      <c r="AC39" s="186" t="s">
        <v>917</v>
      </c>
      <c r="AD39" s="186">
        <v>100</v>
      </c>
      <c r="AE39" s="186">
        <v>82</v>
      </c>
      <c r="AF39" s="182" t="s">
        <v>835</v>
      </c>
      <c r="AG39" s="182" t="s">
        <v>835</v>
      </c>
      <c r="AH39" s="186">
        <v>0</v>
      </c>
      <c r="AI39" s="186">
        <v>0</v>
      </c>
      <c r="AJ39" s="182" t="s">
        <v>835</v>
      </c>
      <c r="AK39" s="182" t="s">
        <v>835</v>
      </c>
      <c r="AL39" s="186">
        <v>0</v>
      </c>
      <c r="AM39" s="186">
        <v>0</v>
      </c>
      <c r="AN39" s="194" t="s">
        <v>835</v>
      </c>
      <c r="AO39" s="182" t="s">
        <v>835</v>
      </c>
      <c r="AP39" s="181" t="s">
        <v>835</v>
      </c>
      <c r="AQ39" s="181" t="s">
        <v>835</v>
      </c>
      <c r="AR39" s="181"/>
      <c r="AS39" s="181" t="s">
        <v>638</v>
      </c>
      <c r="AT39" s="181" t="s">
        <v>835</v>
      </c>
    </row>
    <row r="40" spans="2:46" x14ac:dyDescent="0.3">
      <c r="B40" t="s">
        <v>179</v>
      </c>
      <c r="C40" s="181" t="s">
        <v>892</v>
      </c>
      <c r="D40" s="182" t="s">
        <v>363</v>
      </c>
      <c r="E40" s="182">
        <v>115</v>
      </c>
      <c r="F40" s="182">
        <v>111.55</v>
      </c>
      <c r="G40" s="182">
        <v>130</v>
      </c>
      <c r="H40" s="182">
        <v>126.1</v>
      </c>
      <c r="I40" s="182"/>
      <c r="J40" s="182"/>
      <c r="K40" s="182">
        <v>1000</v>
      </c>
      <c r="L40" s="182">
        <v>900</v>
      </c>
      <c r="M40" s="182"/>
      <c r="N40" s="182"/>
      <c r="O40" s="182">
        <v>1000000</v>
      </c>
      <c r="P40" s="182">
        <v>1000000</v>
      </c>
      <c r="Q40" s="182">
        <v>20</v>
      </c>
      <c r="R40" s="182">
        <v>25</v>
      </c>
      <c r="S40" s="182">
        <v>0.9</v>
      </c>
      <c r="T40" s="182">
        <v>0.87</v>
      </c>
      <c r="U40" s="182" t="s">
        <v>833</v>
      </c>
      <c r="V40" s="182">
        <v>5000</v>
      </c>
      <c r="W40" s="182">
        <v>5312</v>
      </c>
      <c r="X40" s="182">
        <v>70</v>
      </c>
      <c r="Y40" s="182">
        <v>69</v>
      </c>
      <c r="Z40" s="182">
        <v>5</v>
      </c>
      <c r="AA40" s="182">
        <v>50000</v>
      </c>
      <c r="AB40" s="182" t="s">
        <v>893</v>
      </c>
      <c r="AC40" s="186" t="s">
        <v>894</v>
      </c>
      <c r="AD40" s="186">
        <v>100</v>
      </c>
      <c r="AE40" s="186">
        <v>99</v>
      </c>
      <c r="AF40" s="182" t="s">
        <v>895</v>
      </c>
      <c r="AG40" s="182" t="s">
        <v>896</v>
      </c>
      <c r="AH40" s="186">
        <v>13</v>
      </c>
      <c r="AI40" s="186">
        <v>0</v>
      </c>
      <c r="AJ40" s="182" t="s">
        <v>835</v>
      </c>
      <c r="AK40" s="182" t="s">
        <v>835</v>
      </c>
      <c r="AL40" s="186">
        <v>0</v>
      </c>
      <c r="AM40" s="186">
        <v>0</v>
      </c>
      <c r="AN40" s="194" t="s">
        <v>835</v>
      </c>
      <c r="AO40" s="182" t="s">
        <v>835</v>
      </c>
      <c r="AP40" s="181" t="s">
        <v>835</v>
      </c>
      <c r="AQ40" s="181" t="s">
        <v>835</v>
      </c>
      <c r="AR40" s="181"/>
      <c r="AS40" s="181" t="s">
        <v>637</v>
      </c>
      <c r="AT40" s="181" t="s">
        <v>835</v>
      </c>
    </row>
    <row r="41" spans="2:46" x14ac:dyDescent="0.3">
      <c r="B41" t="s">
        <v>179</v>
      </c>
      <c r="C41" s="181" t="s">
        <v>892</v>
      </c>
      <c r="D41" s="182" t="s">
        <v>366</v>
      </c>
      <c r="E41" s="182">
        <v>115</v>
      </c>
      <c r="F41" s="182">
        <v>111.55</v>
      </c>
      <c r="G41" s="182">
        <v>130</v>
      </c>
      <c r="H41" s="182">
        <v>126.1</v>
      </c>
      <c r="I41" s="182"/>
      <c r="J41" s="182"/>
      <c r="K41" s="182">
        <v>1000</v>
      </c>
      <c r="L41" s="182">
        <v>900</v>
      </c>
      <c r="M41" s="182"/>
      <c r="N41" s="182"/>
      <c r="O41" s="182">
        <v>1000000</v>
      </c>
      <c r="P41" s="182">
        <v>1000000</v>
      </c>
      <c r="Q41" s="182">
        <v>20</v>
      </c>
      <c r="R41" s="182">
        <v>25</v>
      </c>
      <c r="S41" s="182">
        <v>0.9</v>
      </c>
      <c r="T41" s="182">
        <v>0.87</v>
      </c>
      <c r="U41" s="182" t="s">
        <v>912</v>
      </c>
      <c r="V41" s="182">
        <v>5700</v>
      </c>
      <c r="W41" s="182">
        <v>6022</v>
      </c>
      <c r="X41" s="182">
        <v>70</v>
      </c>
      <c r="Y41" s="182">
        <v>69</v>
      </c>
      <c r="Z41" s="182">
        <v>5</v>
      </c>
      <c r="AA41" s="182">
        <v>50000</v>
      </c>
      <c r="AB41" s="182" t="s">
        <v>893</v>
      </c>
      <c r="AC41" s="186" t="s">
        <v>894</v>
      </c>
      <c r="AD41" s="186">
        <v>100</v>
      </c>
      <c r="AE41" s="186">
        <v>99</v>
      </c>
      <c r="AF41" s="182" t="s">
        <v>835</v>
      </c>
      <c r="AG41" s="182" t="s">
        <v>835</v>
      </c>
      <c r="AH41" s="186">
        <v>0</v>
      </c>
      <c r="AI41" s="186">
        <v>0</v>
      </c>
      <c r="AJ41" s="182" t="s">
        <v>835</v>
      </c>
      <c r="AK41" s="182" t="s">
        <v>835</v>
      </c>
      <c r="AL41" s="186">
        <v>0</v>
      </c>
      <c r="AM41" s="186">
        <v>0</v>
      </c>
      <c r="AN41" s="194"/>
      <c r="AO41" s="182"/>
      <c r="AP41" s="181"/>
      <c r="AQ41" s="181"/>
      <c r="AR41" s="181"/>
      <c r="AS41" s="181" t="s">
        <v>638</v>
      </c>
      <c r="AT41" s="181" t="s">
        <v>835</v>
      </c>
    </row>
    <row r="42" spans="2:46" x14ac:dyDescent="0.3">
      <c r="B42" t="s">
        <v>179</v>
      </c>
      <c r="C42" s="182" t="s">
        <v>892</v>
      </c>
      <c r="D42" s="182" t="s">
        <v>354</v>
      </c>
      <c r="E42" s="182"/>
      <c r="F42" s="182"/>
      <c r="G42" s="182"/>
      <c r="H42" s="182"/>
      <c r="I42" s="182"/>
      <c r="J42" s="182"/>
      <c r="K42" s="182">
        <v>250</v>
      </c>
      <c r="L42" s="182">
        <v>225</v>
      </c>
      <c r="M42" s="182"/>
      <c r="N42" s="182"/>
      <c r="O42" s="182"/>
      <c r="P42" s="182"/>
      <c r="Q42" s="182">
        <v>20</v>
      </c>
      <c r="R42" s="182">
        <v>25</v>
      </c>
      <c r="S42" s="182">
        <v>0.9</v>
      </c>
      <c r="T42" s="182">
        <v>0.87</v>
      </c>
      <c r="U42" s="182"/>
      <c r="V42" s="182"/>
      <c r="W42" s="182" t="e">
        <v>#N/A</v>
      </c>
      <c r="X42" s="182"/>
      <c r="Y42" s="182"/>
      <c r="Z42" s="182">
        <v>5</v>
      </c>
      <c r="AA42" s="182">
        <v>50000</v>
      </c>
      <c r="AB42" s="182" t="s">
        <v>899</v>
      </c>
      <c r="AC42" s="186">
        <v>1</v>
      </c>
      <c r="AD42" s="186">
        <v>100</v>
      </c>
      <c r="AE42" s="186">
        <v>100</v>
      </c>
      <c r="AF42" s="182" t="s">
        <v>895</v>
      </c>
      <c r="AG42" s="182" t="s">
        <v>896</v>
      </c>
      <c r="AH42" s="186">
        <v>13</v>
      </c>
      <c r="AI42" s="186">
        <v>0</v>
      </c>
      <c r="AJ42" s="182" t="s">
        <v>835</v>
      </c>
      <c r="AK42" s="182" t="s">
        <v>835</v>
      </c>
      <c r="AL42" s="186" t="s">
        <v>835</v>
      </c>
      <c r="AM42" s="186" t="s">
        <v>835</v>
      </c>
      <c r="AN42" s="194"/>
      <c r="AO42" s="182"/>
      <c r="AP42" s="181"/>
      <c r="AQ42" s="181"/>
      <c r="AR42" s="181"/>
      <c r="AS42" s="181" t="s">
        <v>638</v>
      </c>
      <c r="AT42" s="181" t="s">
        <v>835</v>
      </c>
    </row>
    <row r="43" spans="2:46" ht="28.8" x14ac:dyDescent="0.3">
      <c r="B43" t="s">
        <v>179</v>
      </c>
      <c r="C43" s="182" t="s">
        <v>892</v>
      </c>
      <c r="D43" s="182" t="s">
        <v>357</v>
      </c>
      <c r="E43" s="182"/>
      <c r="F43" s="182"/>
      <c r="G43" s="182"/>
      <c r="H43" s="182"/>
      <c r="I43" s="182"/>
      <c r="J43" s="182"/>
      <c r="K43" s="182">
        <v>250</v>
      </c>
      <c r="L43" s="182">
        <v>225</v>
      </c>
      <c r="M43" s="182"/>
      <c r="N43" s="182"/>
      <c r="O43" s="182"/>
      <c r="P43" s="182"/>
      <c r="Q43" s="182">
        <v>20</v>
      </c>
      <c r="R43" s="182">
        <v>25</v>
      </c>
      <c r="S43" s="182">
        <v>0.9</v>
      </c>
      <c r="T43" s="182">
        <v>0.87</v>
      </c>
      <c r="U43" s="182"/>
      <c r="V43" s="182"/>
      <c r="W43" s="182" t="e">
        <v>#N/A</v>
      </c>
      <c r="X43" s="182"/>
      <c r="Y43" s="182"/>
      <c r="Z43" s="182">
        <v>5</v>
      </c>
      <c r="AA43" s="182">
        <v>50000</v>
      </c>
      <c r="AB43" s="182" t="s">
        <v>899</v>
      </c>
      <c r="AC43" s="182">
        <v>1</v>
      </c>
      <c r="AD43" s="186">
        <v>100</v>
      </c>
      <c r="AE43" s="186">
        <v>100</v>
      </c>
      <c r="AF43" s="195" t="s">
        <v>895</v>
      </c>
      <c r="AG43" s="182" t="s">
        <v>896</v>
      </c>
      <c r="AH43" s="186">
        <v>13</v>
      </c>
      <c r="AI43" s="186">
        <v>0</v>
      </c>
      <c r="AJ43" s="195" t="s">
        <v>835</v>
      </c>
      <c r="AK43" s="182" t="s">
        <v>835</v>
      </c>
      <c r="AL43" s="186" t="s">
        <v>835</v>
      </c>
      <c r="AM43" s="186" t="s">
        <v>835</v>
      </c>
      <c r="AN43" s="194"/>
      <c r="AO43" s="182"/>
      <c r="AP43" s="181"/>
      <c r="AQ43" s="181"/>
      <c r="AR43" s="181"/>
      <c r="AS43" s="181" t="s">
        <v>638</v>
      </c>
      <c r="AT43" s="181" t="s">
        <v>835</v>
      </c>
    </row>
    <row r="44" spans="2:46" ht="28.8" x14ac:dyDescent="0.3">
      <c r="B44" t="s">
        <v>179</v>
      </c>
      <c r="C44" s="182" t="s">
        <v>892</v>
      </c>
      <c r="D44" s="182" t="s">
        <v>360</v>
      </c>
      <c r="E44" s="182"/>
      <c r="F44" s="182"/>
      <c r="G44" s="182"/>
      <c r="H44" s="182"/>
      <c r="I44" s="182"/>
      <c r="J44" s="182"/>
      <c r="K44" s="182">
        <v>150</v>
      </c>
      <c r="L44" s="182">
        <v>135</v>
      </c>
      <c r="M44" s="182"/>
      <c r="N44" s="182"/>
      <c r="O44" s="182"/>
      <c r="P44" s="182"/>
      <c r="Q44" s="182">
        <v>20</v>
      </c>
      <c r="R44" s="182">
        <v>25</v>
      </c>
      <c r="S44" s="182">
        <v>0.9</v>
      </c>
      <c r="T44" s="182">
        <v>0.87</v>
      </c>
      <c r="U44" s="182"/>
      <c r="V44" s="182"/>
      <c r="W44" s="182" t="e">
        <v>#N/A</v>
      </c>
      <c r="X44" s="182"/>
      <c r="Y44" s="182"/>
      <c r="Z44" s="182">
        <v>5</v>
      </c>
      <c r="AA44" s="182">
        <v>50000</v>
      </c>
      <c r="AB44" s="182" t="s">
        <v>899</v>
      </c>
      <c r="AC44" s="182">
        <v>1</v>
      </c>
      <c r="AD44" s="186">
        <v>100</v>
      </c>
      <c r="AE44" s="186">
        <v>100</v>
      </c>
      <c r="AF44" s="195" t="s">
        <v>895</v>
      </c>
      <c r="AG44" s="182" t="s">
        <v>896</v>
      </c>
      <c r="AH44" s="186">
        <v>13</v>
      </c>
      <c r="AI44" s="186">
        <v>0</v>
      </c>
      <c r="AJ44" s="195" t="s">
        <v>835</v>
      </c>
      <c r="AK44" s="182" t="s">
        <v>835</v>
      </c>
      <c r="AL44" s="186" t="s">
        <v>835</v>
      </c>
      <c r="AM44" s="186" t="s">
        <v>835</v>
      </c>
      <c r="AN44" s="194"/>
      <c r="AO44" s="182"/>
      <c r="AP44" s="181"/>
      <c r="AQ44" s="181"/>
      <c r="AR44" s="181"/>
      <c r="AS44" s="181" t="s">
        <v>638</v>
      </c>
      <c r="AT44" s="181" t="s">
        <v>835</v>
      </c>
    </row>
    <row r="45" spans="2:46" ht="28.8" x14ac:dyDescent="0.3">
      <c r="B45" t="s">
        <v>219</v>
      </c>
      <c r="C45" s="182" t="s">
        <v>892</v>
      </c>
      <c r="D45" s="182" t="s">
        <v>317</v>
      </c>
      <c r="E45" s="182">
        <v>125</v>
      </c>
      <c r="F45" s="182">
        <v>121.25</v>
      </c>
      <c r="G45" s="182">
        <v>140</v>
      </c>
      <c r="H45" s="182">
        <v>135.80000000000001</v>
      </c>
      <c r="I45" s="182"/>
      <c r="J45" s="182"/>
      <c r="K45" s="182">
        <v>1000</v>
      </c>
      <c r="L45" s="182">
        <v>900</v>
      </c>
      <c r="M45" s="182"/>
      <c r="N45" s="182"/>
      <c r="O45" s="182">
        <v>1000000</v>
      </c>
      <c r="P45" s="182">
        <v>1000000</v>
      </c>
      <c r="Q45" s="182">
        <v>20</v>
      </c>
      <c r="R45" s="182">
        <v>25</v>
      </c>
      <c r="S45" s="182">
        <v>0.9</v>
      </c>
      <c r="T45" s="182">
        <v>0.87</v>
      </c>
      <c r="U45" s="182" t="s">
        <v>833</v>
      </c>
      <c r="V45" s="182">
        <v>5000</v>
      </c>
      <c r="W45" s="182">
        <v>5312</v>
      </c>
      <c r="X45" s="182">
        <v>70</v>
      </c>
      <c r="Y45" s="182">
        <v>69</v>
      </c>
      <c r="Z45" s="182">
        <v>5</v>
      </c>
      <c r="AA45" s="182">
        <v>50000</v>
      </c>
      <c r="AB45" s="182" t="s">
        <v>893</v>
      </c>
      <c r="AC45" s="182" t="s">
        <v>894</v>
      </c>
      <c r="AD45" s="186">
        <v>100</v>
      </c>
      <c r="AE45" s="186">
        <v>99</v>
      </c>
      <c r="AF45" s="195" t="s">
        <v>895</v>
      </c>
      <c r="AG45" s="182" t="s">
        <v>896</v>
      </c>
      <c r="AH45" s="186">
        <v>13</v>
      </c>
      <c r="AI45" s="186">
        <v>0</v>
      </c>
      <c r="AJ45" s="195" t="s">
        <v>835</v>
      </c>
      <c r="AK45" s="182" t="s">
        <v>835</v>
      </c>
      <c r="AL45" s="186">
        <v>0</v>
      </c>
      <c r="AM45" s="186">
        <v>0</v>
      </c>
      <c r="AN45" s="194" t="s">
        <v>835</v>
      </c>
      <c r="AO45" s="182" t="s">
        <v>835</v>
      </c>
      <c r="AP45" s="181" t="s">
        <v>835</v>
      </c>
      <c r="AQ45" s="181" t="s">
        <v>835</v>
      </c>
      <c r="AR45" s="181"/>
      <c r="AS45" s="181" t="s">
        <v>638</v>
      </c>
      <c r="AT45" s="181" t="s">
        <v>835</v>
      </c>
    </row>
    <row r="46" spans="2:46" x14ac:dyDescent="0.3">
      <c r="B46" t="s">
        <v>219</v>
      </c>
      <c r="C46" s="181" t="s">
        <v>892</v>
      </c>
      <c r="D46" s="182" t="s">
        <v>323</v>
      </c>
      <c r="E46" s="182">
        <v>115</v>
      </c>
      <c r="F46" s="182">
        <v>111.55</v>
      </c>
      <c r="G46" s="182">
        <v>130</v>
      </c>
      <c r="H46" s="182">
        <v>126.1</v>
      </c>
      <c r="I46" s="182"/>
      <c r="J46" s="182"/>
      <c r="K46" s="182">
        <v>1000</v>
      </c>
      <c r="L46" s="182">
        <v>900</v>
      </c>
      <c r="M46" s="182"/>
      <c r="N46" s="182"/>
      <c r="O46" s="182">
        <v>1000000</v>
      </c>
      <c r="P46" s="194">
        <v>1000000</v>
      </c>
      <c r="Q46" s="182">
        <v>20</v>
      </c>
      <c r="R46" s="182">
        <v>25</v>
      </c>
      <c r="S46" s="182">
        <v>0.9</v>
      </c>
      <c r="T46" s="182">
        <v>0.87</v>
      </c>
      <c r="U46" s="182" t="s">
        <v>833</v>
      </c>
      <c r="V46" s="182">
        <v>5000</v>
      </c>
      <c r="W46" s="182">
        <v>5312</v>
      </c>
      <c r="X46" s="182">
        <v>70</v>
      </c>
      <c r="Y46" s="182">
        <v>69</v>
      </c>
      <c r="Z46" s="182">
        <v>5</v>
      </c>
      <c r="AA46" s="182">
        <v>50000</v>
      </c>
      <c r="AB46" s="182" t="s">
        <v>897</v>
      </c>
      <c r="AC46" s="186" t="s">
        <v>898</v>
      </c>
      <c r="AD46" s="186">
        <v>100</v>
      </c>
      <c r="AE46" s="186">
        <v>62</v>
      </c>
      <c r="AF46" s="182" t="s">
        <v>835</v>
      </c>
      <c r="AG46" s="182" t="s">
        <v>835</v>
      </c>
      <c r="AH46" s="186">
        <v>0</v>
      </c>
      <c r="AI46" s="186">
        <v>0</v>
      </c>
      <c r="AJ46" s="182" t="s">
        <v>835</v>
      </c>
      <c r="AK46" s="182" t="s">
        <v>835</v>
      </c>
      <c r="AL46" s="186">
        <v>0</v>
      </c>
      <c r="AM46" s="186">
        <v>0</v>
      </c>
      <c r="AN46" s="194" t="s">
        <v>835</v>
      </c>
      <c r="AO46" s="182" t="s">
        <v>835</v>
      </c>
      <c r="AP46" s="182" t="s">
        <v>835</v>
      </c>
      <c r="AQ46" s="181" t="s">
        <v>835</v>
      </c>
      <c r="AR46" s="181"/>
      <c r="AS46" s="181" t="s">
        <v>638</v>
      </c>
      <c r="AT46" s="181" t="s">
        <v>835</v>
      </c>
    </row>
    <row r="47" spans="2:46" x14ac:dyDescent="0.3">
      <c r="B47" t="s">
        <v>219</v>
      </c>
      <c r="C47" s="181" t="s">
        <v>892</v>
      </c>
      <c r="D47" s="182" t="s">
        <v>327</v>
      </c>
      <c r="E47" s="182">
        <v>125</v>
      </c>
      <c r="F47" s="182">
        <v>121.25</v>
      </c>
      <c r="G47" s="182">
        <v>140</v>
      </c>
      <c r="H47" s="182">
        <v>135.80000000000001</v>
      </c>
      <c r="I47" s="182"/>
      <c r="J47" s="182"/>
      <c r="K47" s="182">
        <v>300</v>
      </c>
      <c r="L47" s="182">
        <v>270</v>
      </c>
      <c r="M47" s="182"/>
      <c r="N47" s="182"/>
      <c r="O47" s="182">
        <v>1000000</v>
      </c>
      <c r="P47" s="194">
        <v>1000000</v>
      </c>
      <c r="Q47" s="182">
        <v>20</v>
      </c>
      <c r="R47" s="182">
        <v>25</v>
      </c>
      <c r="S47" s="182">
        <v>0.9</v>
      </c>
      <c r="T47" s="182">
        <v>0.87</v>
      </c>
      <c r="U47" s="182" t="s">
        <v>833</v>
      </c>
      <c r="V47" s="182">
        <v>5000</v>
      </c>
      <c r="W47" s="182">
        <v>5312</v>
      </c>
      <c r="X47" s="182">
        <v>70</v>
      </c>
      <c r="Y47" s="182">
        <v>69</v>
      </c>
      <c r="Z47" s="182">
        <v>5</v>
      </c>
      <c r="AA47" s="182">
        <v>50000</v>
      </c>
      <c r="AB47" s="182" t="s">
        <v>899</v>
      </c>
      <c r="AC47" s="186">
        <v>1</v>
      </c>
      <c r="AD47" s="186">
        <v>100</v>
      </c>
      <c r="AE47" s="186">
        <v>100</v>
      </c>
      <c r="AF47" s="182" t="s">
        <v>900</v>
      </c>
      <c r="AG47" s="182" t="s">
        <v>901</v>
      </c>
      <c r="AH47" s="186">
        <v>8</v>
      </c>
      <c r="AI47" s="186">
        <v>0</v>
      </c>
      <c r="AJ47" s="182" t="s">
        <v>835</v>
      </c>
      <c r="AK47" s="182" t="s">
        <v>835</v>
      </c>
      <c r="AL47" s="186">
        <v>0</v>
      </c>
      <c r="AM47" s="186">
        <v>0</v>
      </c>
      <c r="AN47" s="194" t="s">
        <v>835</v>
      </c>
      <c r="AO47" s="182" t="s">
        <v>835</v>
      </c>
      <c r="AP47" s="182" t="s">
        <v>835</v>
      </c>
      <c r="AQ47" s="181" t="s">
        <v>835</v>
      </c>
      <c r="AR47" s="181"/>
      <c r="AS47" s="181" t="s">
        <v>638</v>
      </c>
      <c r="AT47" s="181" t="s">
        <v>835</v>
      </c>
    </row>
    <row r="48" spans="2:46" x14ac:dyDescent="0.3">
      <c r="B48" t="s">
        <v>219</v>
      </c>
      <c r="C48" s="181" t="s">
        <v>892</v>
      </c>
      <c r="D48" s="182" t="s">
        <v>331</v>
      </c>
      <c r="E48" s="182">
        <v>125</v>
      </c>
      <c r="F48" s="182">
        <v>121.25</v>
      </c>
      <c r="G48" s="182">
        <v>140</v>
      </c>
      <c r="H48" s="182">
        <v>135.80000000000001</v>
      </c>
      <c r="I48" s="182"/>
      <c r="J48" s="182"/>
      <c r="K48" s="182">
        <v>300</v>
      </c>
      <c r="L48" s="182">
        <v>270</v>
      </c>
      <c r="M48" s="182"/>
      <c r="N48" s="182"/>
      <c r="O48" s="182">
        <v>1000000</v>
      </c>
      <c r="P48" s="194">
        <v>1000000</v>
      </c>
      <c r="Q48" s="182">
        <v>20</v>
      </c>
      <c r="R48" s="182">
        <v>25</v>
      </c>
      <c r="S48" s="182">
        <v>0.9</v>
      </c>
      <c r="T48" s="182">
        <v>0.87</v>
      </c>
      <c r="U48" s="182" t="s">
        <v>833</v>
      </c>
      <c r="V48" s="182">
        <v>5000</v>
      </c>
      <c r="W48" s="182">
        <v>5312</v>
      </c>
      <c r="X48" s="182">
        <v>70</v>
      </c>
      <c r="Y48" s="182">
        <v>69</v>
      </c>
      <c r="Z48" s="182">
        <v>5</v>
      </c>
      <c r="AA48" s="182">
        <v>50000</v>
      </c>
      <c r="AB48" s="182" t="s">
        <v>895</v>
      </c>
      <c r="AC48" s="186" t="s">
        <v>896</v>
      </c>
      <c r="AD48" s="186">
        <v>13</v>
      </c>
      <c r="AE48" s="186">
        <v>0</v>
      </c>
      <c r="AF48" s="182" t="s">
        <v>902</v>
      </c>
      <c r="AG48" s="182" t="s">
        <v>903</v>
      </c>
      <c r="AH48" s="186">
        <v>23</v>
      </c>
      <c r="AI48" s="186">
        <v>0</v>
      </c>
      <c r="AJ48" s="182" t="s">
        <v>835</v>
      </c>
      <c r="AK48" s="182" t="s">
        <v>835</v>
      </c>
      <c r="AL48" s="186">
        <v>0</v>
      </c>
      <c r="AM48" s="186">
        <v>0</v>
      </c>
      <c r="AN48" s="194" t="s">
        <v>835</v>
      </c>
      <c r="AO48" s="182" t="s">
        <v>835</v>
      </c>
      <c r="AP48" s="182" t="s">
        <v>835</v>
      </c>
      <c r="AQ48" s="181" t="s">
        <v>835</v>
      </c>
      <c r="AR48" s="181"/>
      <c r="AS48" s="181" t="s">
        <v>638</v>
      </c>
      <c r="AT48" s="181" t="s">
        <v>835</v>
      </c>
    </row>
    <row r="49" spans="2:46" x14ac:dyDescent="0.3">
      <c r="B49" t="s">
        <v>219</v>
      </c>
      <c r="C49" s="181" t="s">
        <v>892</v>
      </c>
      <c r="D49" s="182" t="s">
        <v>335</v>
      </c>
      <c r="E49" s="182">
        <v>115</v>
      </c>
      <c r="F49" s="182">
        <v>111.55</v>
      </c>
      <c r="G49" s="182">
        <v>130</v>
      </c>
      <c r="H49" s="182">
        <v>126.1</v>
      </c>
      <c r="I49" s="182"/>
      <c r="J49" s="182"/>
      <c r="K49" s="182">
        <v>150</v>
      </c>
      <c r="L49" s="182">
        <v>135</v>
      </c>
      <c r="M49" s="182"/>
      <c r="N49" s="182"/>
      <c r="O49" s="182">
        <v>1000000</v>
      </c>
      <c r="P49" s="194">
        <v>1000000</v>
      </c>
      <c r="Q49" s="182">
        <v>20</v>
      </c>
      <c r="R49" s="182">
        <v>25</v>
      </c>
      <c r="S49" s="182">
        <v>0.9</v>
      </c>
      <c r="T49" s="182">
        <v>0.87</v>
      </c>
      <c r="U49" s="182" t="s">
        <v>833</v>
      </c>
      <c r="V49" s="182">
        <v>5000</v>
      </c>
      <c r="W49" s="182">
        <v>5312</v>
      </c>
      <c r="X49" s="182">
        <v>70</v>
      </c>
      <c r="Y49" s="182">
        <v>69</v>
      </c>
      <c r="Z49" s="182">
        <v>5</v>
      </c>
      <c r="AA49" s="182">
        <v>50000</v>
      </c>
      <c r="AB49" s="182" t="s">
        <v>904</v>
      </c>
      <c r="AC49" s="182" t="s">
        <v>905</v>
      </c>
      <c r="AD49" s="186">
        <v>18</v>
      </c>
      <c r="AE49" s="186">
        <v>0</v>
      </c>
      <c r="AF49" s="182" t="s">
        <v>906</v>
      </c>
      <c r="AG49" s="182" t="s">
        <v>907</v>
      </c>
      <c r="AH49" s="186">
        <v>3</v>
      </c>
      <c r="AI49" s="186">
        <v>0</v>
      </c>
      <c r="AJ49" s="182" t="s">
        <v>835</v>
      </c>
      <c r="AK49" s="182" t="s">
        <v>835</v>
      </c>
      <c r="AL49" s="186">
        <v>0</v>
      </c>
      <c r="AM49" s="186">
        <v>0</v>
      </c>
      <c r="AN49" s="194" t="s">
        <v>835</v>
      </c>
      <c r="AO49" s="182" t="s">
        <v>835</v>
      </c>
      <c r="AP49" s="182" t="s">
        <v>835</v>
      </c>
      <c r="AQ49" s="181" t="s">
        <v>835</v>
      </c>
      <c r="AR49" s="181"/>
      <c r="AS49" s="181" t="s">
        <v>638</v>
      </c>
      <c r="AT49" s="181" t="s">
        <v>835</v>
      </c>
    </row>
    <row r="50" spans="2:46" x14ac:dyDescent="0.3">
      <c r="B50" t="s">
        <v>219</v>
      </c>
      <c r="C50" s="181" t="s">
        <v>892</v>
      </c>
      <c r="D50" s="182" t="s">
        <v>340</v>
      </c>
      <c r="E50" s="182">
        <v>115</v>
      </c>
      <c r="F50" s="182">
        <v>111.55</v>
      </c>
      <c r="G50" s="182">
        <v>130</v>
      </c>
      <c r="H50" s="182">
        <v>126.1</v>
      </c>
      <c r="I50" s="182"/>
      <c r="J50" s="182"/>
      <c r="K50" s="182">
        <v>2000</v>
      </c>
      <c r="L50" s="182">
        <v>1800</v>
      </c>
      <c r="M50" s="182"/>
      <c r="N50" s="182"/>
      <c r="O50" s="182">
        <v>1000000</v>
      </c>
      <c r="P50" s="194">
        <v>1000000</v>
      </c>
      <c r="Q50" s="182">
        <v>20</v>
      </c>
      <c r="R50" s="182">
        <v>25</v>
      </c>
      <c r="S50" s="182">
        <v>0.9</v>
      </c>
      <c r="T50" s="182">
        <v>0.87</v>
      </c>
      <c r="U50" s="182" t="s">
        <v>833</v>
      </c>
      <c r="V50" s="182">
        <v>5000</v>
      </c>
      <c r="W50" s="182">
        <v>5312</v>
      </c>
      <c r="X50" s="182">
        <v>70</v>
      </c>
      <c r="Y50" s="182">
        <v>69</v>
      </c>
      <c r="Z50" s="182">
        <v>5</v>
      </c>
      <c r="AA50" s="182">
        <v>50000</v>
      </c>
      <c r="AB50" s="182" t="s">
        <v>908</v>
      </c>
      <c r="AC50" s="182" t="s">
        <v>909</v>
      </c>
      <c r="AD50" s="186">
        <v>28</v>
      </c>
      <c r="AE50" s="186">
        <v>0</v>
      </c>
      <c r="AF50" s="182" t="s">
        <v>910</v>
      </c>
      <c r="AG50" s="182" t="s">
        <v>911</v>
      </c>
      <c r="AH50" s="186">
        <v>100</v>
      </c>
      <c r="AI50" s="186">
        <v>27</v>
      </c>
      <c r="AJ50" s="182" t="s">
        <v>835</v>
      </c>
      <c r="AK50" s="182" t="s">
        <v>835</v>
      </c>
      <c r="AL50" s="186">
        <v>0</v>
      </c>
      <c r="AM50" s="186">
        <v>0</v>
      </c>
      <c r="AN50" s="194" t="s">
        <v>835</v>
      </c>
      <c r="AO50" s="182" t="s">
        <v>835</v>
      </c>
      <c r="AP50" s="182" t="s">
        <v>835</v>
      </c>
      <c r="AQ50" s="181" t="s">
        <v>835</v>
      </c>
      <c r="AR50" s="181"/>
      <c r="AS50" s="181" t="s">
        <v>638</v>
      </c>
      <c r="AT50" s="181" t="s">
        <v>835</v>
      </c>
    </row>
    <row r="51" spans="2:46" x14ac:dyDescent="0.3">
      <c r="B51" t="s">
        <v>219</v>
      </c>
      <c r="C51" s="181" t="s">
        <v>892</v>
      </c>
      <c r="D51" s="182" t="s">
        <v>345</v>
      </c>
      <c r="E51" s="182">
        <v>125</v>
      </c>
      <c r="F51" s="182">
        <v>121.25</v>
      </c>
      <c r="G51" s="182">
        <v>140</v>
      </c>
      <c r="H51" s="182">
        <v>135.80000000000001</v>
      </c>
      <c r="I51" s="182"/>
      <c r="J51" s="182"/>
      <c r="K51" s="182">
        <v>2000</v>
      </c>
      <c r="L51" s="182">
        <v>1800</v>
      </c>
      <c r="M51" s="182"/>
      <c r="N51" s="182"/>
      <c r="O51" s="182">
        <v>1000000</v>
      </c>
      <c r="P51" s="182">
        <v>1000000</v>
      </c>
      <c r="Q51" s="182">
        <v>20</v>
      </c>
      <c r="R51" s="182">
        <v>25</v>
      </c>
      <c r="S51" s="182">
        <v>0.9</v>
      </c>
      <c r="T51" s="182">
        <v>0.87</v>
      </c>
      <c r="U51" s="182" t="s">
        <v>912</v>
      </c>
      <c r="V51" s="182">
        <v>5700</v>
      </c>
      <c r="W51" s="182">
        <v>6022</v>
      </c>
      <c r="X51" s="182">
        <v>70</v>
      </c>
      <c r="Y51" s="182">
        <v>69</v>
      </c>
      <c r="Z51" s="182">
        <v>5</v>
      </c>
      <c r="AA51" s="182">
        <v>50000</v>
      </c>
      <c r="AB51" s="182" t="s">
        <v>913</v>
      </c>
      <c r="AC51" s="182" t="s">
        <v>914</v>
      </c>
      <c r="AD51" s="186">
        <v>100</v>
      </c>
      <c r="AE51" s="186">
        <v>37</v>
      </c>
      <c r="AF51" s="182" t="s">
        <v>915</v>
      </c>
      <c r="AG51" s="182" t="s">
        <v>914</v>
      </c>
      <c r="AH51" s="186">
        <v>100</v>
      </c>
      <c r="AI51" s="186">
        <v>37</v>
      </c>
      <c r="AJ51" s="182" t="s">
        <v>835</v>
      </c>
      <c r="AK51" s="182" t="s">
        <v>835</v>
      </c>
      <c r="AL51" s="186">
        <v>0</v>
      </c>
      <c r="AM51" s="186">
        <v>0</v>
      </c>
      <c r="AN51" s="194" t="s">
        <v>835</v>
      </c>
      <c r="AO51" s="182" t="s">
        <v>835</v>
      </c>
      <c r="AP51" s="181" t="s">
        <v>835</v>
      </c>
      <c r="AQ51" s="181" t="s">
        <v>835</v>
      </c>
      <c r="AR51" s="181"/>
      <c r="AS51" s="181" t="s">
        <v>638</v>
      </c>
      <c r="AT51" s="181" t="s">
        <v>835</v>
      </c>
    </row>
    <row r="52" spans="2:46" x14ac:dyDescent="0.3">
      <c r="B52" t="s">
        <v>219</v>
      </c>
      <c r="C52" s="181" t="s">
        <v>892</v>
      </c>
      <c r="D52" s="182" t="s">
        <v>349</v>
      </c>
      <c r="E52" s="182">
        <v>125</v>
      </c>
      <c r="F52" s="182">
        <v>121.25</v>
      </c>
      <c r="G52" s="182">
        <v>140</v>
      </c>
      <c r="H52" s="182">
        <v>135.80000000000001</v>
      </c>
      <c r="I52" s="182"/>
      <c r="J52" s="182"/>
      <c r="K52" s="182">
        <v>250</v>
      </c>
      <c r="L52" s="182">
        <v>225</v>
      </c>
      <c r="M52" s="182"/>
      <c r="N52" s="182"/>
      <c r="O52" s="182">
        <v>1000000</v>
      </c>
      <c r="P52" s="182">
        <v>1000000</v>
      </c>
      <c r="Q52" s="182">
        <v>20</v>
      </c>
      <c r="R52" s="182">
        <v>25</v>
      </c>
      <c r="S52" s="182">
        <v>0.9</v>
      </c>
      <c r="T52" s="182">
        <v>0.87</v>
      </c>
      <c r="U52" s="182" t="s">
        <v>833</v>
      </c>
      <c r="V52" s="182">
        <v>5000</v>
      </c>
      <c r="W52" s="182">
        <v>5312</v>
      </c>
      <c r="X52" s="182">
        <v>70</v>
      </c>
      <c r="Y52" s="182">
        <v>69</v>
      </c>
      <c r="Z52" s="182">
        <v>5</v>
      </c>
      <c r="AA52" s="182">
        <v>50000</v>
      </c>
      <c r="AB52" s="182" t="s">
        <v>916</v>
      </c>
      <c r="AC52" s="182" t="s">
        <v>917</v>
      </c>
      <c r="AD52" s="186">
        <v>100</v>
      </c>
      <c r="AE52" s="186">
        <v>82</v>
      </c>
      <c r="AF52" s="182" t="s">
        <v>835</v>
      </c>
      <c r="AG52" s="182" t="s">
        <v>835</v>
      </c>
      <c r="AH52" s="186">
        <v>0</v>
      </c>
      <c r="AI52" s="186">
        <v>0</v>
      </c>
      <c r="AJ52" s="182" t="s">
        <v>835</v>
      </c>
      <c r="AK52" s="182" t="s">
        <v>835</v>
      </c>
      <c r="AL52" s="186">
        <v>0</v>
      </c>
      <c r="AM52" s="186">
        <v>0</v>
      </c>
      <c r="AN52" s="194" t="s">
        <v>835</v>
      </c>
      <c r="AO52" s="182" t="s">
        <v>835</v>
      </c>
      <c r="AP52" s="181" t="s">
        <v>835</v>
      </c>
      <c r="AQ52" s="181" t="s">
        <v>835</v>
      </c>
      <c r="AR52" s="181"/>
      <c r="AS52" s="181" t="s">
        <v>638</v>
      </c>
      <c r="AT52" s="181" t="s">
        <v>835</v>
      </c>
    </row>
    <row r="53" spans="2:46" x14ac:dyDescent="0.3">
      <c r="B53" t="s">
        <v>219</v>
      </c>
      <c r="C53" s="181" t="s">
        <v>892</v>
      </c>
      <c r="D53" s="182" t="s">
        <v>352</v>
      </c>
      <c r="E53" s="182">
        <v>125</v>
      </c>
      <c r="F53" s="182">
        <v>121.25</v>
      </c>
      <c r="G53" s="182">
        <v>140</v>
      </c>
      <c r="H53" s="182">
        <v>135.80000000000001</v>
      </c>
      <c r="I53" s="182"/>
      <c r="J53" s="182"/>
      <c r="K53" s="182">
        <v>750</v>
      </c>
      <c r="L53" s="182">
        <v>675</v>
      </c>
      <c r="M53" s="182"/>
      <c r="N53" s="182"/>
      <c r="O53" s="182">
        <v>1000000</v>
      </c>
      <c r="P53" s="182">
        <v>1000000</v>
      </c>
      <c r="Q53" s="182">
        <v>20</v>
      </c>
      <c r="R53" s="182">
        <v>25</v>
      </c>
      <c r="S53" s="182">
        <v>0.9</v>
      </c>
      <c r="T53" s="182">
        <v>0.87</v>
      </c>
      <c r="U53" s="182" t="s">
        <v>833</v>
      </c>
      <c r="V53" s="182">
        <v>5000</v>
      </c>
      <c r="W53" s="182">
        <v>5312</v>
      </c>
      <c r="X53" s="182">
        <v>70</v>
      </c>
      <c r="Y53" s="182">
        <v>69</v>
      </c>
      <c r="Z53" s="182">
        <v>5</v>
      </c>
      <c r="AA53" s="182">
        <v>50000</v>
      </c>
      <c r="AB53" s="182" t="s">
        <v>918</v>
      </c>
      <c r="AC53" s="182" t="s">
        <v>917</v>
      </c>
      <c r="AD53" s="186">
        <v>100</v>
      </c>
      <c r="AE53" s="186">
        <v>82</v>
      </c>
      <c r="AF53" s="182" t="s">
        <v>835</v>
      </c>
      <c r="AG53" s="182" t="s">
        <v>835</v>
      </c>
      <c r="AH53" s="186">
        <v>0</v>
      </c>
      <c r="AI53" s="186">
        <v>0</v>
      </c>
      <c r="AJ53" s="182" t="s">
        <v>835</v>
      </c>
      <c r="AK53" s="182" t="s">
        <v>835</v>
      </c>
      <c r="AL53" s="186">
        <v>0</v>
      </c>
      <c r="AM53" s="186">
        <v>0</v>
      </c>
      <c r="AN53" s="194" t="s">
        <v>835</v>
      </c>
      <c r="AO53" s="182" t="s">
        <v>835</v>
      </c>
      <c r="AP53" s="181" t="s">
        <v>835</v>
      </c>
      <c r="AQ53" s="181" t="s">
        <v>835</v>
      </c>
      <c r="AR53" s="181"/>
      <c r="AS53" s="181" t="s">
        <v>638</v>
      </c>
      <c r="AT53" s="181" t="s">
        <v>835</v>
      </c>
    </row>
    <row r="54" spans="2:46" x14ac:dyDescent="0.3">
      <c r="B54" t="s">
        <v>219</v>
      </c>
      <c r="C54" s="181" t="s">
        <v>892</v>
      </c>
      <c r="D54" s="182" t="s">
        <v>363</v>
      </c>
      <c r="E54" s="182">
        <v>115</v>
      </c>
      <c r="F54" s="182">
        <v>111.55</v>
      </c>
      <c r="G54" s="182">
        <v>130</v>
      </c>
      <c r="H54" s="182">
        <v>126.1</v>
      </c>
      <c r="I54" s="182"/>
      <c r="J54" s="182"/>
      <c r="K54" s="182">
        <v>1000</v>
      </c>
      <c r="L54" s="182">
        <v>900</v>
      </c>
      <c r="M54" s="182"/>
      <c r="N54" s="182"/>
      <c r="O54" s="182">
        <v>1000000</v>
      </c>
      <c r="P54" s="182">
        <v>1000000</v>
      </c>
      <c r="Q54" s="182">
        <v>20</v>
      </c>
      <c r="R54" s="182">
        <v>25</v>
      </c>
      <c r="S54" s="182">
        <v>0.9</v>
      </c>
      <c r="T54" s="182">
        <v>0.87</v>
      </c>
      <c r="U54" s="182" t="s">
        <v>833</v>
      </c>
      <c r="V54" s="182">
        <v>5000</v>
      </c>
      <c r="W54" s="182">
        <v>5312</v>
      </c>
      <c r="X54" s="182">
        <v>70</v>
      </c>
      <c r="Y54" s="182">
        <v>69</v>
      </c>
      <c r="Z54" s="182">
        <v>5</v>
      </c>
      <c r="AA54" s="182">
        <v>50000</v>
      </c>
      <c r="AB54" s="182" t="s">
        <v>893</v>
      </c>
      <c r="AC54" s="182" t="s">
        <v>894</v>
      </c>
      <c r="AD54" s="186">
        <v>100</v>
      </c>
      <c r="AE54" s="186">
        <v>99</v>
      </c>
      <c r="AF54" s="182" t="s">
        <v>895</v>
      </c>
      <c r="AG54" s="182" t="s">
        <v>896</v>
      </c>
      <c r="AH54" s="186">
        <v>13</v>
      </c>
      <c r="AI54" s="186">
        <v>0</v>
      </c>
      <c r="AJ54" s="182" t="s">
        <v>835</v>
      </c>
      <c r="AK54" s="182" t="s">
        <v>835</v>
      </c>
      <c r="AL54" s="186">
        <v>0</v>
      </c>
      <c r="AM54" s="186">
        <v>0</v>
      </c>
      <c r="AN54" s="194" t="s">
        <v>835</v>
      </c>
      <c r="AO54" s="182" t="s">
        <v>835</v>
      </c>
      <c r="AP54" s="181" t="s">
        <v>835</v>
      </c>
      <c r="AQ54" s="181" t="s">
        <v>835</v>
      </c>
      <c r="AR54" s="181"/>
      <c r="AS54" s="181" t="s">
        <v>638</v>
      </c>
      <c r="AT54" s="181" t="s">
        <v>835</v>
      </c>
    </row>
    <row r="55" spans="2:46" x14ac:dyDescent="0.3">
      <c r="B55" t="s">
        <v>219</v>
      </c>
      <c r="C55" s="181" t="s">
        <v>892</v>
      </c>
      <c r="D55" s="182" t="s">
        <v>366</v>
      </c>
      <c r="E55" s="182">
        <v>115</v>
      </c>
      <c r="F55" s="182">
        <v>111.55</v>
      </c>
      <c r="G55" s="182">
        <v>130</v>
      </c>
      <c r="H55" s="182">
        <v>126.1</v>
      </c>
      <c r="I55" s="182"/>
      <c r="J55" s="182"/>
      <c r="K55" s="182">
        <v>1000</v>
      </c>
      <c r="L55" s="182">
        <v>900</v>
      </c>
      <c r="M55" s="182"/>
      <c r="N55" s="182"/>
      <c r="O55" s="182">
        <v>1000000</v>
      </c>
      <c r="P55" s="182">
        <v>1000000</v>
      </c>
      <c r="Q55" s="182">
        <v>20</v>
      </c>
      <c r="R55" s="182">
        <v>25</v>
      </c>
      <c r="S55" s="182">
        <v>0.9</v>
      </c>
      <c r="T55" s="182">
        <v>0.87</v>
      </c>
      <c r="U55" s="182" t="s">
        <v>912</v>
      </c>
      <c r="V55" s="182">
        <v>5700</v>
      </c>
      <c r="W55" s="182">
        <v>6022</v>
      </c>
      <c r="X55" s="182">
        <v>70</v>
      </c>
      <c r="Y55" s="182">
        <v>69</v>
      </c>
      <c r="Z55" s="182">
        <v>5</v>
      </c>
      <c r="AA55" s="182">
        <v>50000</v>
      </c>
      <c r="AB55" s="182" t="s">
        <v>893</v>
      </c>
      <c r="AC55" s="182" t="s">
        <v>894</v>
      </c>
      <c r="AD55" s="186">
        <v>100</v>
      </c>
      <c r="AE55" s="186">
        <v>99</v>
      </c>
      <c r="AF55" s="182" t="s">
        <v>835</v>
      </c>
      <c r="AG55" s="182" t="s">
        <v>835</v>
      </c>
      <c r="AH55" s="186">
        <v>0</v>
      </c>
      <c r="AI55" s="186">
        <v>0</v>
      </c>
      <c r="AJ55" s="182" t="s">
        <v>835</v>
      </c>
      <c r="AK55" s="182" t="s">
        <v>835</v>
      </c>
      <c r="AL55" s="186">
        <v>0</v>
      </c>
      <c r="AM55" s="186">
        <v>0</v>
      </c>
      <c r="AN55" s="194"/>
      <c r="AO55" s="182"/>
      <c r="AP55" s="181"/>
      <c r="AQ55" s="181"/>
      <c r="AR55" s="181"/>
      <c r="AS55" s="181" t="s">
        <v>638</v>
      </c>
      <c r="AT55" s="181" t="s">
        <v>835</v>
      </c>
    </row>
    <row r="56" spans="2:46" x14ac:dyDescent="0.3">
      <c r="B56" t="s">
        <v>219</v>
      </c>
      <c r="C56" s="182" t="s">
        <v>892</v>
      </c>
      <c r="D56" s="182" t="s">
        <v>354</v>
      </c>
      <c r="E56" s="182"/>
      <c r="F56" s="182"/>
      <c r="G56" s="182"/>
      <c r="H56" s="182"/>
      <c r="I56" s="182"/>
      <c r="J56" s="182"/>
      <c r="K56" s="182">
        <v>250</v>
      </c>
      <c r="L56" s="182">
        <v>225</v>
      </c>
      <c r="M56" s="182"/>
      <c r="N56" s="182"/>
      <c r="O56" s="182"/>
      <c r="P56" s="182"/>
      <c r="Q56" s="182">
        <v>20</v>
      </c>
      <c r="R56" s="182">
        <v>25</v>
      </c>
      <c r="S56" s="182">
        <v>0.9</v>
      </c>
      <c r="T56" s="182">
        <v>0.87</v>
      </c>
      <c r="U56" s="182"/>
      <c r="V56" s="182"/>
      <c r="W56" s="182" t="e">
        <v>#N/A</v>
      </c>
      <c r="X56" s="182"/>
      <c r="Y56" s="182"/>
      <c r="Z56" s="182">
        <v>5</v>
      </c>
      <c r="AA56" s="182">
        <v>50000</v>
      </c>
      <c r="AB56" s="182" t="s">
        <v>899</v>
      </c>
      <c r="AC56" s="182">
        <v>1</v>
      </c>
      <c r="AD56" s="186">
        <v>100</v>
      </c>
      <c r="AE56" s="186">
        <v>100</v>
      </c>
      <c r="AF56" s="182" t="s">
        <v>895</v>
      </c>
      <c r="AG56" s="182" t="s">
        <v>896</v>
      </c>
      <c r="AH56" s="186">
        <v>13</v>
      </c>
      <c r="AI56" s="186">
        <v>0</v>
      </c>
      <c r="AJ56" s="182" t="s">
        <v>835</v>
      </c>
      <c r="AK56" s="182" t="s">
        <v>835</v>
      </c>
      <c r="AL56" s="186" t="s">
        <v>835</v>
      </c>
      <c r="AM56" s="186" t="s">
        <v>835</v>
      </c>
      <c r="AN56" s="194"/>
      <c r="AO56" s="182"/>
      <c r="AP56" s="181"/>
      <c r="AQ56" s="181"/>
      <c r="AR56" s="181"/>
      <c r="AS56" s="181" t="s">
        <v>638</v>
      </c>
      <c r="AT56" s="181" t="s">
        <v>835</v>
      </c>
    </row>
    <row r="57" spans="2:46" x14ac:dyDescent="0.3">
      <c r="B57" t="s">
        <v>219</v>
      </c>
      <c r="C57" s="182" t="s">
        <v>892</v>
      </c>
      <c r="D57" s="182" t="s">
        <v>357</v>
      </c>
      <c r="E57" s="182"/>
      <c r="F57" s="182"/>
      <c r="G57" s="182"/>
      <c r="H57" s="182"/>
      <c r="I57" s="182"/>
      <c r="J57" s="182"/>
      <c r="K57" s="182">
        <v>250</v>
      </c>
      <c r="L57" s="182">
        <v>225</v>
      </c>
      <c r="M57" s="182"/>
      <c r="N57" s="182"/>
      <c r="O57" s="182"/>
      <c r="P57" s="182"/>
      <c r="Q57" s="182">
        <v>20</v>
      </c>
      <c r="R57" s="182">
        <v>25</v>
      </c>
      <c r="S57" s="182">
        <v>0.9</v>
      </c>
      <c r="T57" s="182">
        <v>0.87</v>
      </c>
      <c r="U57" s="182"/>
      <c r="V57" s="182"/>
      <c r="W57" s="182" t="e">
        <v>#N/A</v>
      </c>
      <c r="X57" s="182"/>
      <c r="Y57" s="182"/>
      <c r="Z57" s="182">
        <v>5</v>
      </c>
      <c r="AA57" s="182">
        <v>50000</v>
      </c>
      <c r="AB57" s="182" t="s">
        <v>899</v>
      </c>
      <c r="AC57" s="182">
        <v>1</v>
      </c>
      <c r="AD57" s="186">
        <v>100</v>
      </c>
      <c r="AE57" s="186">
        <v>100</v>
      </c>
      <c r="AF57" s="182" t="s">
        <v>895</v>
      </c>
      <c r="AG57" s="182" t="s">
        <v>896</v>
      </c>
      <c r="AH57" s="186">
        <v>13</v>
      </c>
      <c r="AI57" s="186">
        <v>0</v>
      </c>
      <c r="AJ57" s="182" t="s">
        <v>835</v>
      </c>
      <c r="AK57" s="182" t="s">
        <v>835</v>
      </c>
      <c r="AL57" s="186" t="s">
        <v>835</v>
      </c>
      <c r="AM57" s="186" t="s">
        <v>835</v>
      </c>
      <c r="AN57" s="194"/>
      <c r="AO57" s="182"/>
      <c r="AP57" s="181"/>
      <c r="AQ57" s="181"/>
      <c r="AR57" s="181"/>
      <c r="AS57" s="181" t="s">
        <v>638</v>
      </c>
      <c r="AT57" s="181" t="s">
        <v>835</v>
      </c>
    </row>
    <row r="58" spans="2:46" x14ac:dyDescent="0.3">
      <c r="B58" t="s">
        <v>219</v>
      </c>
      <c r="C58" s="182" t="s">
        <v>892</v>
      </c>
      <c r="D58" s="182" t="s">
        <v>360</v>
      </c>
      <c r="E58" s="182"/>
      <c r="F58" s="182"/>
      <c r="G58" s="182"/>
      <c r="H58" s="182"/>
      <c r="I58" s="182"/>
      <c r="J58" s="182"/>
      <c r="K58" s="182">
        <v>150</v>
      </c>
      <c r="L58" s="182">
        <v>135</v>
      </c>
      <c r="M58" s="182"/>
      <c r="N58" s="182"/>
      <c r="O58" s="182"/>
      <c r="P58" s="182"/>
      <c r="Q58" s="182">
        <v>20</v>
      </c>
      <c r="R58" s="182">
        <v>25</v>
      </c>
      <c r="S58" s="182">
        <v>0.9</v>
      </c>
      <c r="T58" s="182">
        <v>0.87</v>
      </c>
      <c r="U58" s="182"/>
      <c r="V58" s="182"/>
      <c r="W58" s="182" t="e">
        <v>#N/A</v>
      </c>
      <c r="X58" s="182"/>
      <c r="Y58" s="182"/>
      <c r="Z58" s="182">
        <v>5</v>
      </c>
      <c r="AA58" s="182">
        <v>50000</v>
      </c>
      <c r="AB58" s="182" t="s">
        <v>899</v>
      </c>
      <c r="AC58" s="182">
        <v>1</v>
      </c>
      <c r="AD58" s="186">
        <v>100</v>
      </c>
      <c r="AE58" s="186">
        <v>100</v>
      </c>
      <c r="AF58" s="182" t="s">
        <v>895</v>
      </c>
      <c r="AG58" s="182" t="s">
        <v>896</v>
      </c>
      <c r="AH58" s="186">
        <v>13</v>
      </c>
      <c r="AI58" s="186">
        <v>0</v>
      </c>
      <c r="AJ58" s="182" t="s">
        <v>835</v>
      </c>
      <c r="AK58" s="182" t="s">
        <v>835</v>
      </c>
      <c r="AL58" s="186" t="s">
        <v>835</v>
      </c>
      <c r="AM58" s="186" t="s">
        <v>835</v>
      </c>
      <c r="AN58" s="194"/>
      <c r="AO58" s="182"/>
      <c r="AP58" s="181"/>
      <c r="AQ58" s="181"/>
      <c r="AR58" s="181"/>
      <c r="AS58" s="181" t="s">
        <v>638</v>
      </c>
      <c r="AT58" s="181" t="s">
        <v>835</v>
      </c>
    </row>
    <row r="59" spans="2:46" x14ac:dyDescent="0.3">
      <c r="B59" t="s">
        <v>184</v>
      </c>
      <c r="C59" s="181" t="s">
        <v>245</v>
      </c>
      <c r="D59" s="182" t="s">
        <v>369</v>
      </c>
      <c r="E59" s="182">
        <v>95</v>
      </c>
      <c r="F59" s="182">
        <v>92.15</v>
      </c>
      <c r="G59" s="182">
        <v>110</v>
      </c>
      <c r="H59" s="182">
        <v>106.7</v>
      </c>
      <c r="I59" s="182"/>
      <c r="J59" s="182"/>
      <c r="K59" s="182">
        <v>575</v>
      </c>
      <c r="L59" s="182">
        <v>517.5</v>
      </c>
      <c r="M59" s="182"/>
      <c r="N59" s="182"/>
      <c r="O59" s="182">
        <v>1000000</v>
      </c>
      <c r="P59" s="182">
        <v>1000000</v>
      </c>
      <c r="Q59" s="182">
        <v>20</v>
      </c>
      <c r="R59" s="182">
        <v>25</v>
      </c>
      <c r="S59" s="182">
        <v>0.9</v>
      </c>
      <c r="T59" s="182">
        <v>0.87</v>
      </c>
      <c r="U59" s="182" t="s">
        <v>840</v>
      </c>
      <c r="V59" s="182">
        <v>6500</v>
      </c>
      <c r="W59" s="182">
        <v>7042</v>
      </c>
      <c r="X59" s="182">
        <v>80</v>
      </c>
      <c r="Y59" s="182">
        <v>79</v>
      </c>
      <c r="Z59" s="182">
        <v>5</v>
      </c>
      <c r="AA59" s="182">
        <v>50000</v>
      </c>
      <c r="AB59" s="182" t="s">
        <v>919</v>
      </c>
      <c r="AC59" s="182" t="s">
        <v>920</v>
      </c>
      <c r="AD59" s="186">
        <v>100</v>
      </c>
      <c r="AE59" s="186">
        <v>57</v>
      </c>
      <c r="AF59" s="182" t="s">
        <v>835</v>
      </c>
      <c r="AG59" s="182" t="s">
        <v>835</v>
      </c>
      <c r="AH59" s="186">
        <v>0</v>
      </c>
      <c r="AI59" s="186">
        <v>0</v>
      </c>
      <c r="AJ59" s="182" t="s">
        <v>835</v>
      </c>
      <c r="AK59" s="182" t="s">
        <v>835</v>
      </c>
      <c r="AL59" s="186">
        <v>0</v>
      </c>
      <c r="AM59" s="186">
        <v>0</v>
      </c>
      <c r="AN59" s="194" t="s">
        <v>835</v>
      </c>
      <c r="AO59" s="182" t="s">
        <v>835</v>
      </c>
      <c r="AP59" s="181" t="s">
        <v>835</v>
      </c>
      <c r="AQ59" s="181" t="s">
        <v>835</v>
      </c>
      <c r="AR59" s="181"/>
      <c r="AS59" s="181" t="s">
        <v>638</v>
      </c>
      <c r="AT59" s="181" t="s">
        <v>835</v>
      </c>
    </row>
    <row r="60" spans="2:46" x14ac:dyDescent="0.3">
      <c r="B60" t="s">
        <v>184</v>
      </c>
      <c r="C60" s="181" t="s">
        <v>245</v>
      </c>
      <c r="D60" s="182" t="s">
        <v>372</v>
      </c>
      <c r="E60" s="182">
        <v>95</v>
      </c>
      <c r="F60" s="182">
        <v>92.15</v>
      </c>
      <c r="G60" s="182">
        <v>110</v>
      </c>
      <c r="H60" s="182">
        <v>106.7</v>
      </c>
      <c r="I60" s="182"/>
      <c r="J60" s="182"/>
      <c r="K60" s="182">
        <v>250</v>
      </c>
      <c r="L60" s="182">
        <v>225</v>
      </c>
      <c r="M60" s="182"/>
      <c r="N60" s="182"/>
      <c r="O60" s="182">
        <v>1000000</v>
      </c>
      <c r="P60" s="182">
        <v>1000000</v>
      </c>
      <c r="Q60" s="182">
        <v>20</v>
      </c>
      <c r="R60" s="182">
        <v>25</v>
      </c>
      <c r="S60" s="182">
        <v>0.9</v>
      </c>
      <c r="T60" s="182">
        <v>0.87</v>
      </c>
      <c r="U60" s="182" t="s">
        <v>840</v>
      </c>
      <c r="V60" s="182">
        <v>6500</v>
      </c>
      <c r="W60" s="182">
        <v>7042</v>
      </c>
      <c r="X60" s="182">
        <v>80</v>
      </c>
      <c r="Y60" s="182">
        <v>79</v>
      </c>
      <c r="Z60" s="182">
        <v>5</v>
      </c>
      <c r="AA60" s="182">
        <v>50000</v>
      </c>
      <c r="AB60" s="182" t="s">
        <v>916</v>
      </c>
      <c r="AC60" s="182" t="s">
        <v>917</v>
      </c>
      <c r="AD60" s="186">
        <v>100</v>
      </c>
      <c r="AE60" s="186">
        <v>82</v>
      </c>
      <c r="AF60" s="182" t="s">
        <v>835</v>
      </c>
      <c r="AG60" s="182" t="s">
        <v>835</v>
      </c>
      <c r="AH60" s="186">
        <v>0</v>
      </c>
      <c r="AI60" s="186">
        <v>0</v>
      </c>
      <c r="AJ60" s="182" t="s">
        <v>835</v>
      </c>
      <c r="AK60" s="182" t="s">
        <v>835</v>
      </c>
      <c r="AL60" s="186">
        <v>0</v>
      </c>
      <c r="AM60" s="186">
        <v>0</v>
      </c>
      <c r="AN60" s="194" t="s">
        <v>835</v>
      </c>
      <c r="AO60" s="182" t="s">
        <v>835</v>
      </c>
      <c r="AP60" s="181" t="s">
        <v>835</v>
      </c>
      <c r="AQ60" s="181" t="s">
        <v>835</v>
      </c>
      <c r="AR60" s="181"/>
      <c r="AS60" s="181" t="s">
        <v>638</v>
      </c>
      <c r="AT60" s="181" t="s">
        <v>835</v>
      </c>
    </row>
    <row r="61" spans="2:46" x14ac:dyDescent="0.3">
      <c r="B61" t="s">
        <v>184</v>
      </c>
      <c r="C61" s="181" t="s">
        <v>253</v>
      </c>
      <c r="D61" s="182" t="s">
        <v>380</v>
      </c>
      <c r="E61" s="182">
        <v>120</v>
      </c>
      <c r="F61" s="182">
        <v>116.4</v>
      </c>
      <c r="G61" s="182">
        <v>135</v>
      </c>
      <c r="H61" s="182">
        <v>130.94999999999999</v>
      </c>
      <c r="I61" s="182"/>
      <c r="J61" s="182"/>
      <c r="K61" s="182">
        <v>2000</v>
      </c>
      <c r="L61" s="182">
        <v>1800</v>
      </c>
      <c r="M61" s="182"/>
      <c r="N61" s="182"/>
      <c r="O61" s="182">
        <v>1000000</v>
      </c>
      <c r="P61" s="182">
        <v>1000000</v>
      </c>
      <c r="Q61" s="182">
        <v>20</v>
      </c>
      <c r="R61" s="182">
        <v>25</v>
      </c>
      <c r="S61" s="182">
        <v>0.9</v>
      </c>
      <c r="T61" s="182">
        <v>0.87</v>
      </c>
      <c r="U61" s="182" t="s">
        <v>840</v>
      </c>
      <c r="V61" s="182">
        <v>6500</v>
      </c>
      <c r="W61" s="182">
        <v>7042</v>
      </c>
      <c r="X61" s="182">
        <v>80</v>
      </c>
      <c r="Y61" s="182">
        <v>79</v>
      </c>
      <c r="Z61" s="182">
        <v>5</v>
      </c>
      <c r="AA61" s="182">
        <v>50000</v>
      </c>
      <c r="AB61" s="182" t="s">
        <v>921</v>
      </c>
      <c r="AC61" s="182" t="s">
        <v>922</v>
      </c>
      <c r="AD61" s="186">
        <v>100</v>
      </c>
      <c r="AE61" s="186">
        <v>72</v>
      </c>
      <c r="AF61" s="182" t="s">
        <v>923</v>
      </c>
      <c r="AG61" s="182" t="s">
        <v>924</v>
      </c>
      <c r="AH61" s="186">
        <v>2.1</v>
      </c>
      <c r="AI61" s="186">
        <v>0.9</v>
      </c>
      <c r="AJ61" s="182" t="s">
        <v>925</v>
      </c>
      <c r="AK61" s="182" t="s">
        <v>924</v>
      </c>
      <c r="AL61" s="186">
        <v>2.1</v>
      </c>
      <c r="AM61" s="186">
        <v>0.9</v>
      </c>
      <c r="AN61" s="194" t="s">
        <v>835</v>
      </c>
      <c r="AO61" s="182" t="s">
        <v>835</v>
      </c>
      <c r="AP61" s="181" t="s">
        <v>835</v>
      </c>
      <c r="AQ61" s="181" t="s">
        <v>835</v>
      </c>
      <c r="AR61" s="181"/>
      <c r="AS61" s="181" t="s">
        <v>638</v>
      </c>
      <c r="AT61" s="181">
        <v>22</v>
      </c>
    </row>
    <row r="62" spans="2:46" x14ac:dyDescent="0.3">
      <c r="B62" t="s">
        <v>184</v>
      </c>
      <c r="C62" s="181" t="s">
        <v>253</v>
      </c>
      <c r="D62" s="182" t="s">
        <v>383</v>
      </c>
      <c r="E62" s="182">
        <v>120</v>
      </c>
      <c r="F62" s="182">
        <v>116.4</v>
      </c>
      <c r="G62" s="182">
        <v>135</v>
      </c>
      <c r="H62" s="182">
        <v>130.94999999999999</v>
      </c>
      <c r="I62" s="182"/>
      <c r="J62" s="182"/>
      <c r="K62" s="182">
        <v>1500</v>
      </c>
      <c r="L62" s="182">
        <v>1350</v>
      </c>
      <c r="M62" s="182"/>
      <c r="N62" s="182"/>
      <c r="O62" s="182">
        <v>1000000</v>
      </c>
      <c r="P62" s="182">
        <v>1000000</v>
      </c>
      <c r="Q62" s="182">
        <v>20</v>
      </c>
      <c r="R62" s="182">
        <v>25</v>
      </c>
      <c r="S62" s="182">
        <v>0.9</v>
      </c>
      <c r="T62" s="182">
        <v>0.87</v>
      </c>
      <c r="U62" s="182" t="s">
        <v>840</v>
      </c>
      <c r="V62" s="182">
        <v>6500</v>
      </c>
      <c r="W62" s="182">
        <v>7042</v>
      </c>
      <c r="X62" s="182">
        <v>80</v>
      </c>
      <c r="Y62" s="182">
        <v>79</v>
      </c>
      <c r="Z62" s="182">
        <v>5</v>
      </c>
      <c r="AA62" s="182">
        <v>50000</v>
      </c>
      <c r="AB62" s="182" t="s">
        <v>921</v>
      </c>
      <c r="AC62" s="182" t="s">
        <v>922</v>
      </c>
      <c r="AD62" s="186">
        <v>100</v>
      </c>
      <c r="AE62" s="186">
        <v>72</v>
      </c>
      <c r="AF62" s="182" t="s">
        <v>923</v>
      </c>
      <c r="AG62" s="182" t="s">
        <v>924</v>
      </c>
      <c r="AH62" s="186">
        <v>2.1</v>
      </c>
      <c r="AI62" s="186">
        <v>0.9</v>
      </c>
      <c r="AJ62" s="182" t="s">
        <v>925</v>
      </c>
      <c r="AK62" s="182" t="s">
        <v>924</v>
      </c>
      <c r="AL62" s="186">
        <v>2.1</v>
      </c>
      <c r="AM62" s="186">
        <v>0.9</v>
      </c>
      <c r="AN62" s="194" t="s">
        <v>835</v>
      </c>
      <c r="AO62" s="182" t="s">
        <v>835</v>
      </c>
      <c r="AP62" s="181" t="s">
        <v>835</v>
      </c>
      <c r="AQ62" s="181" t="s">
        <v>835</v>
      </c>
      <c r="AR62" s="181"/>
      <c r="AS62" s="181" t="s">
        <v>638</v>
      </c>
      <c r="AT62" s="181">
        <v>22</v>
      </c>
    </row>
    <row r="63" spans="2:46" x14ac:dyDescent="0.3">
      <c r="B63" t="s">
        <v>184</v>
      </c>
      <c r="C63" s="181" t="s">
        <v>253</v>
      </c>
      <c r="D63" s="182" t="s">
        <v>426</v>
      </c>
      <c r="E63" s="182">
        <v>120</v>
      </c>
      <c r="F63" s="182">
        <v>116.4</v>
      </c>
      <c r="G63" s="182">
        <v>135</v>
      </c>
      <c r="H63" s="182">
        <v>130.94999999999999</v>
      </c>
      <c r="I63" s="182"/>
      <c r="J63" s="182"/>
      <c r="K63" s="182">
        <v>3000</v>
      </c>
      <c r="L63" s="182">
        <v>2700</v>
      </c>
      <c r="M63" s="182"/>
      <c r="N63" s="182"/>
      <c r="O63" s="182">
        <v>1000000</v>
      </c>
      <c r="P63" s="182">
        <v>1000000</v>
      </c>
      <c r="Q63" s="182">
        <v>20</v>
      </c>
      <c r="R63" s="182">
        <v>25</v>
      </c>
      <c r="S63" s="182">
        <v>0.9</v>
      </c>
      <c r="T63" s="182">
        <v>0.87</v>
      </c>
      <c r="U63" s="182" t="s">
        <v>840</v>
      </c>
      <c r="V63" s="182">
        <v>6500</v>
      </c>
      <c r="W63" s="182">
        <v>7042</v>
      </c>
      <c r="X63" s="182">
        <v>80</v>
      </c>
      <c r="Y63" s="182">
        <v>79</v>
      </c>
      <c r="Z63" s="182">
        <v>5</v>
      </c>
      <c r="AA63" s="182">
        <v>50000</v>
      </c>
      <c r="AB63" s="182" t="s">
        <v>921</v>
      </c>
      <c r="AC63" s="182" t="s">
        <v>922</v>
      </c>
      <c r="AD63" s="186">
        <v>100</v>
      </c>
      <c r="AE63" s="186">
        <v>72</v>
      </c>
      <c r="AF63" s="182" t="s">
        <v>923</v>
      </c>
      <c r="AG63" s="182" t="s">
        <v>924</v>
      </c>
      <c r="AH63" s="186">
        <v>2.1</v>
      </c>
      <c r="AI63" s="186">
        <v>0.9</v>
      </c>
      <c r="AJ63" s="182" t="s">
        <v>925</v>
      </c>
      <c r="AK63" s="182" t="s">
        <v>924</v>
      </c>
      <c r="AL63" s="186">
        <v>2.1</v>
      </c>
      <c r="AM63" s="186">
        <v>0.9</v>
      </c>
      <c r="AN63" s="194" t="s">
        <v>835</v>
      </c>
      <c r="AO63" s="182" t="s">
        <v>835</v>
      </c>
      <c r="AP63" s="181" t="s">
        <v>835</v>
      </c>
      <c r="AQ63" s="181" t="s">
        <v>835</v>
      </c>
      <c r="AR63" s="181"/>
      <c r="AS63" s="181" t="s">
        <v>638</v>
      </c>
      <c r="AT63" s="181">
        <v>22</v>
      </c>
    </row>
    <row r="64" spans="2:46" x14ac:dyDescent="0.3">
      <c r="B64" t="s">
        <v>184</v>
      </c>
      <c r="C64" s="181" t="s">
        <v>249</v>
      </c>
      <c r="D64" s="182" t="s">
        <v>378</v>
      </c>
      <c r="E64" s="182">
        <v>105</v>
      </c>
      <c r="F64" s="182">
        <v>101.85</v>
      </c>
      <c r="G64" s="182">
        <v>120</v>
      </c>
      <c r="H64" s="182">
        <v>116.4</v>
      </c>
      <c r="I64" s="182"/>
      <c r="J64" s="182"/>
      <c r="K64" s="182" t="s">
        <v>842</v>
      </c>
      <c r="L64" s="182" t="s">
        <v>843</v>
      </c>
      <c r="M64" s="182"/>
      <c r="N64" s="182"/>
      <c r="O64" s="182">
        <v>1000000</v>
      </c>
      <c r="P64" s="182">
        <v>1000000</v>
      </c>
      <c r="Q64" s="182">
        <v>20</v>
      </c>
      <c r="R64" s="182">
        <v>25</v>
      </c>
      <c r="S64" s="182">
        <v>0.9</v>
      </c>
      <c r="T64" s="182">
        <v>0.87</v>
      </c>
      <c r="U64" s="182" t="s">
        <v>840</v>
      </c>
      <c r="V64" s="182">
        <v>6500</v>
      </c>
      <c r="W64" s="182">
        <v>7042</v>
      </c>
      <c r="X64" s="182">
        <v>80</v>
      </c>
      <c r="Y64" s="182">
        <v>79</v>
      </c>
      <c r="Z64" s="182">
        <v>5</v>
      </c>
      <c r="AA64" s="182">
        <v>50000</v>
      </c>
      <c r="AB64" s="182" t="s">
        <v>926</v>
      </c>
      <c r="AC64" s="182" t="s">
        <v>927</v>
      </c>
      <c r="AD64" s="186">
        <v>100</v>
      </c>
      <c r="AE64" s="186">
        <v>90</v>
      </c>
      <c r="AF64" s="182" t="s">
        <v>835</v>
      </c>
      <c r="AG64" s="182" t="s">
        <v>835</v>
      </c>
      <c r="AH64" s="186">
        <v>0</v>
      </c>
      <c r="AI64" s="186">
        <v>0</v>
      </c>
      <c r="AJ64" s="182" t="s">
        <v>835</v>
      </c>
      <c r="AK64" s="182" t="s">
        <v>835</v>
      </c>
      <c r="AL64" s="186">
        <v>0</v>
      </c>
      <c r="AM64" s="186">
        <v>0</v>
      </c>
      <c r="AN64" s="194">
        <v>50</v>
      </c>
      <c r="AO64" s="182" t="s">
        <v>928</v>
      </c>
      <c r="AP64" s="181">
        <v>45</v>
      </c>
      <c r="AQ64" s="181">
        <v>1000000</v>
      </c>
      <c r="AR64" s="181"/>
      <c r="AS64" s="181" t="s">
        <v>638</v>
      </c>
      <c r="AT64" s="181" t="s">
        <v>835</v>
      </c>
    </row>
    <row r="65" spans="2:46" x14ac:dyDescent="0.3">
      <c r="B65" t="s">
        <v>184</v>
      </c>
      <c r="C65" s="181" t="s">
        <v>249</v>
      </c>
      <c r="D65" s="182" t="s">
        <v>376</v>
      </c>
      <c r="E65" s="182">
        <v>105</v>
      </c>
      <c r="F65" s="182">
        <v>101.85</v>
      </c>
      <c r="G65" s="182">
        <v>120</v>
      </c>
      <c r="H65" s="182">
        <v>116.4</v>
      </c>
      <c r="I65" s="182"/>
      <c r="J65" s="182"/>
      <c r="K65" s="182" t="s">
        <v>842</v>
      </c>
      <c r="L65" s="182" t="s">
        <v>843</v>
      </c>
      <c r="M65" s="182"/>
      <c r="N65" s="182"/>
      <c r="O65" s="182">
        <v>1000000</v>
      </c>
      <c r="P65" s="182">
        <v>1000000</v>
      </c>
      <c r="Q65" s="182">
        <v>20</v>
      </c>
      <c r="R65" s="182">
        <v>25</v>
      </c>
      <c r="S65" s="182">
        <v>0.9</v>
      </c>
      <c r="T65" s="182">
        <v>0.87</v>
      </c>
      <c r="U65" s="182" t="s">
        <v>840</v>
      </c>
      <c r="V65" s="182">
        <v>6500</v>
      </c>
      <c r="W65" s="182">
        <v>7042</v>
      </c>
      <c r="X65" s="182">
        <v>80</v>
      </c>
      <c r="Y65" s="182">
        <v>79</v>
      </c>
      <c r="Z65" s="182">
        <v>5</v>
      </c>
      <c r="AA65" s="182">
        <v>50000</v>
      </c>
      <c r="AB65" s="182" t="s">
        <v>929</v>
      </c>
      <c r="AC65" s="182" t="s">
        <v>930</v>
      </c>
      <c r="AD65" s="186">
        <v>100</v>
      </c>
      <c r="AE65" s="186">
        <v>92</v>
      </c>
      <c r="AF65" s="182" t="s">
        <v>835</v>
      </c>
      <c r="AG65" s="182" t="s">
        <v>835</v>
      </c>
      <c r="AH65" s="186">
        <v>0</v>
      </c>
      <c r="AI65" s="186">
        <v>0</v>
      </c>
      <c r="AJ65" s="182" t="s">
        <v>835</v>
      </c>
      <c r="AK65" s="182" t="s">
        <v>835</v>
      </c>
      <c r="AL65" s="186">
        <v>0</v>
      </c>
      <c r="AM65" s="186">
        <v>0</v>
      </c>
      <c r="AN65" s="194">
        <v>100</v>
      </c>
      <c r="AO65" s="182" t="s">
        <v>931</v>
      </c>
      <c r="AP65" s="181">
        <v>90</v>
      </c>
      <c r="AQ65" s="181">
        <v>1000000</v>
      </c>
      <c r="AR65" s="181"/>
      <c r="AS65" s="181" t="s">
        <v>638</v>
      </c>
      <c r="AT65" s="181" t="s">
        <v>835</v>
      </c>
    </row>
    <row r="66" spans="2:46" x14ac:dyDescent="0.3">
      <c r="B66" t="s">
        <v>184</v>
      </c>
      <c r="C66" s="181" t="s">
        <v>249</v>
      </c>
      <c r="D66" s="182" t="s">
        <v>374</v>
      </c>
      <c r="E66" s="182">
        <v>105</v>
      </c>
      <c r="F66" s="182">
        <v>101.85</v>
      </c>
      <c r="G66" s="182">
        <v>120</v>
      </c>
      <c r="H66" s="182">
        <v>116.4</v>
      </c>
      <c r="I66" s="182"/>
      <c r="J66" s="182"/>
      <c r="K66" s="182" t="s">
        <v>842</v>
      </c>
      <c r="L66" s="182" t="s">
        <v>843</v>
      </c>
      <c r="M66" s="182"/>
      <c r="N66" s="182"/>
      <c r="O66" s="182">
        <v>1000000</v>
      </c>
      <c r="P66" s="182">
        <v>1000000</v>
      </c>
      <c r="Q66" s="182">
        <v>20</v>
      </c>
      <c r="R66" s="182">
        <v>25</v>
      </c>
      <c r="S66" s="182">
        <v>0.9</v>
      </c>
      <c r="T66" s="182">
        <v>0.87</v>
      </c>
      <c r="U66" s="182" t="s">
        <v>840</v>
      </c>
      <c r="V66" s="182">
        <v>6500</v>
      </c>
      <c r="W66" s="182">
        <v>7042</v>
      </c>
      <c r="X66" s="182">
        <v>80</v>
      </c>
      <c r="Y66" s="182">
        <v>79</v>
      </c>
      <c r="Z66" s="182">
        <v>5</v>
      </c>
      <c r="AA66" s="182">
        <v>50000</v>
      </c>
      <c r="AB66" s="182" t="s">
        <v>932</v>
      </c>
      <c r="AC66" s="182" t="s">
        <v>933</v>
      </c>
      <c r="AD66" s="186">
        <v>100</v>
      </c>
      <c r="AE66" s="186">
        <v>92</v>
      </c>
      <c r="AF66" s="182" t="s">
        <v>835</v>
      </c>
      <c r="AG66" s="182" t="s">
        <v>835</v>
      </c>
      <c r="AH66" s="186">
        <v>0</v>
      </c>
      <c r="AI66" s="186">
        <v>0</v>
      </c>
      <c r="AJ66" s="182" t="s">
        <v>835</v>
      </c>
      <c r="AK66" s="182" t="s">
        <v>835</v>
      </c>
      <c r="AL66" s="186">
        <v>0</v>
      </c>
      <c r="AM66" s="186">
        <v>0</v>
      </c>
      <c r="AN66" s="194">
        <v>50</v>
      </c>
      <c r="AO66" s="182" t="s">
        <v>934</v>
      </c>
      <c r="AP66" s="181">
        <v>45</v>
      </c>
      <c r="AQ66" s="181">
        <v>1000000</v>
      </c>
      <c r="AR66" s="182" t="s">
        <v>935</v>
      </c>
      <c r="AS66" s="181" t="s">
        <v>638</v>
      </c>
      <c r="AT66" s="181" t="s">
        <v>835</v>
      </c>
    </row>
    <row r="67" spans="2:46" x14ac:dyDescent="0.3">
      <c r="B67" t="s">
        <v>184</v>
      </c>
      <c r="C67" s="181" t="s">
        <v>256</v>
      </c>
      <c r="D67" s="182" t="s">
        <v>431</v>
      </c>
      <c r="E67" s="182">
        <v>125</v>
      </c>
      <c r="F67" s="182">
        <v>121.25</v>
      </c>
      <c r="G67" s="182">
        <v>140</v>
      </c>
      <c r="H67" s="182">
        <v>135.80000000000001</v>
      </c>
      <c r="I67" s="182"/>
      <c r="J67" s="182"/>
      <c r="K67" s="182" t="s">
        <v>842</v>
      </c>
      <c r="L67" s="182" t="s">
        <v>843</v>
      </c>
      <c r="M67" s="182"/>
      <c r="N67" s="182"/>
      <c r="O67" s="182">
        <v>1000000</v>
      </c>
      <c r="P67" s="182">
        <v>1000000</v>
      </c>
      <c r="Q67" s="182">
        <v>20</v>
      </c>
      <c r="R67" s="182">
        <v>25</v>
      </c>
      <c r="S67" s="182">
        <v>0.9</v>
      </c>
      <c r="T67" s="182">
        <v>0.87</v>
      </c>
      <c r="U67" s="182" t="s">
        <v>840</v>
      </c>
      <c r="V67" s="182">
        <v>6500</v>
      </c>
      <c r="W67" s="182">
        <v>7042</v>
      </c>
      <c r="X67" s="182">
        <v>80</v>
      </c>
      <c r="Y67" s="182">
        <v>79</v>
      </c>
      <c r="Z67" s="182">
        <v>5</v>
      </c>
      <c r="AA67" s="182">
        <v>50000</v>
      </c>
      <c r="AB67" s="182" t="s">
        <v>936</v>
      </c>
      <c r="AC67" s="182" t="s">
        <v>914</v>
      </c>
      <c r="AD67" s="186">
        <v>100</v>
      </c>
      <c r="AE67" s="186">
        <v>37</v>
      </c>
      <c r="AF67" s="182" t="s">
        <v>835</v>
      </c>
      <c r="AG67" s="182" t="s">
        <v>835</v>
      </c>
      <c r="AH67" s="186">
        <v>0</v>
      </c>
      <c r="AI67" s="186">
        <v>0</v>
      </c>
      <c r="AJ67" s="182" t="s">
        <v>835</v>
      </c>
      <c r="AK67" s="182" t="s">
        <v>835</v>
      </c>
      <c r="AL67" s="186">
        <v>0</v>
      </c>
      <c r="AM67" s="186">
        <v>0</v>
      </c>
      <c r="AN67" s="194">
        <v>375</v>
      </c>
      <c r="AO67" s="182" t="s">
        <v>937</v>
      </c>
      <c r="AP67" s="181">
        <v>337.5</v>
      </c>
      <c r="AQ67" s="181">
        <v>1000000</v>
      </c>
      <c r="AR67" s="181"/>
      <c r="AS67" s="181" t="s">
        <v>638</v>
      </c>
      <c r="AT67" s="181" t="s">
        <v>835</v>
      </c>
    </row>
    <row r="68" spans="2:46" x14ac:dyDescent="0.3">
      <c r="B68" t="s">
        <v>184</v>
      </c>
      <c r="C68" s="181" t="s">
        <v>256</v>
      </c>
      <c r="D68" s="182" t="s">
        <v>445</v>
      </c>
      <c r="E68" s="182">
        <v>125</v>
      </c>
      <c r="F68" s="182">
        <v>121.25</v>
      </c>
      <c r="G68" s="182">
        <v>140</v>
      </c>
      <c r="H68" s="182">
        <v>135.80000000000001</v>
      </c>
      <c r="I68" s="182"/>
      <c r="J68" s="182"/>
      <c r="K68" s="182" t="s">
        <v>842</v>
      </c>
      <c r="L68" s="182" t="s">
        <v>843</v>
      </c>
      <c r="M68" s="182"/>
      <c r="N68" s="182"/>
      <c r="O68" s="182">
        <v>1000000</v>
      </c>
      <c r="P68" s="182">
        <v>1000000</v>
      </c>
      <c r="Q68" s="182">
        <v>20</v>
      </c>
      <c r="R68" s="182">
        <v>25</v>
      </c>
      <c r="S68" s="182">
        <v>0.9</v>
      </c>
      <c r="T68" s="182">
        <v>0.87</v>
      </c>
      <c r="U68" s="182" t="s">
        <v>840</v>
      </c>
      <c r="V68" s="182">
        <v>6500</v>
      </c>
      <c r="W68" s="182">
        <v>7042</v>
      </c>
      <c r="X68" s="182">
        <v>80</v>
      </c>
      <c r="Y68" s="182">
        <v>79</v>
      </c>
      <c r="Z68" s="182">
        <v>5</v>
      </c>
      <c r="AA68" s="182">
        <v>50000</v>
      </c>
      <c r="AB68" s="182" t="s">
        <v>938</v>
      </c>
      <c r="AC68" s="182" t="s">
        <v>939</v>
      </c>
      <c r="AD68" s="186">
        <v>100</v>
      </c>
      <c r="AE68" s="186">
        <v>32</v>
      </c>
      <c r="AF68" s="182" t="s">
        <v>835</v>
      </c>
      <c r="AG68" s="182" t="s">
        <v>835</v>
      </c>
      <c r="AH68" s="186">
        <v>0</v>
      </c>
      <c r="AI68" s="186">
        <v>0</v>
      </c>
      <c r="AJ68" s="182" t="s">
        <v>835</v>
      </c>
      <c r="AK68" s="182" t="s">
        <v>835</v>
      </c>
      <c r="AL68" s="186">
        <v>0</v>
      </c>
      <c r="AM68" s="186">
        <v>0</v>
      </c>
      <c r="AN68" s="194">
        <v>500</v>
      </c>
      <c r="AO68" s="182" t="s">
        <v>940</v>
      </c>
      <c r="AP68" s="181">
        <v>450</v>
      </c>
      <c r="AQ68" s="181">
        <v>1000000</v>
      </c>
      <c r="AR68" s="181"/>
      <c r="AS68" s="181" t="s">
        <v>638</v>
      </c>
      <c r="AT68" s="181" t="s">
        <v>835</v>
      </c>
    </row>
    <row r="69" spans="2:46" x14ac:dyDescent="0.3">
      <c r="B69" t="s">
        <v>184</v>
      </c>
      <c r="C69" s="181" t="s">
        <v>260</v>
      </c>
      <c r="D69" s="182" t="s">
        <v>433</v>
      </c>
      <c r="E69" s="182">
        <v>135</v>
      </c>
      <c r="F69" s="182">
        <v>130.94999999999999</v>
      </c>
      <c r="G69" s="182">
        <v>150</v>
      </c>
      <c r="H69" s="182">
        <v>145.5</v>
      </c>
      <c r="I69" s="182"/>
      <c r="J69" s="182"/>
      <c r="K69" s="182">
        <v>10000</v>
      </c>
      <c r="L69" s="182">
        <v>9000</v>
      </c>
      <c r="M69" s="182"/>
      <c r="N69" s="182"/>
      <c r="O69" s="182">
        <v>1000000</v>
      </c>
      <c r="P69" s="182">
        <v>1000000</v>
      </c>
      <c r="Q69" s="182">
        <v>20</v>
      </c>
      <c r="R69" s="182">
        <v>25</v>
      </c>
      <c r="S69" s="182">
        <v>0.9</v>
      </c>
      <c r="T69" s="182">
        <v>0.87</v>
      </c>
      <c r="U69" s="182" t="s">
        <v>840</v>
      </c>
      <c r="V69" s="182">
        <v>6500</v>
      </c>
      <c r="W69" s="182">
        <v>7042</v>
      </c>
      <c r="X69" s="182">
        <v>70</v>
      </c>
      <c r="Y69" s="182">
        <v>69</v>
      </c>
      <c r="Z69" s="182">
        <v>5</v>
      </c>
      <c r="AA69" s="182">
        <v>50000</v>
      </c>
      <c r="AB69" s="182" t="s">
        <v>941</v>
      </c>
      <c r="AC69" s="182" t="s">
        <v>942</v>
      </c>
      <c r="AD69" s="186">
        <v>100</v>
      </c>
      <c r="AE69" s="186">
        <v>20</v>
      </c>
      <c r="AF69" s="182" t="s">
        <v>835</v>
      </c>
      <c r="AG69" s="182" t="s">
        <v>835</v>
      </c>
      <c r="AH69" s="186">
        <v>0</v>
      </c>
      <c r="AI69" s="186">
        <v>0</v>
      </c>
      <c r="AJ69" s="182" t="s">
        <v>835</v>
      </c>
      <c r="AK69" s="182" t="s">
        <v>835</v>
      </c>
      <c r="AL69" s="186">
        <v>0</v>
      </c>
      <c r="AM69" s="186">
        <v>0</v>
      </c>
      <c r="AN69" s="194" t="s">
        <v>835</v>
      </c>
      <c r="AO69" s="182" t="s">
        <v>835</v>
      </c>
      <c r="AP69" s="181" t="s">
        <v>835</v>
      </c>
      <c r="AQ69" s="181" t="s">
        <v>835</v>
      </c>
      <c r="AR69" s="181"/>
      <c r="AS69" s="181" t="s">
        <v>638</v>
      </c>
      <c r="AT69" s="181" t="s">
        <v>835</v>
      </c>
    </row>
    <row r="70" spans="2:46" ht="28.8" x14ac:dyDescent="0.3">
      <c r="B70" t="s">
        <v>184</v>
      </c>
      <c r="C70" s="181" t="s">
        <v>260</v>
      </c>
      <c r="D70" s="182" t="s">
        <v>446</v>
      </c>
      <c r="E70" s="182">
        <v>135</v>
      </c>
      <c r="F70" s="182">
        <v>130.94999999999999</v>
      </c>
      <c r="G70" s="182">
        <v>150</v>
      </c>
      <c r="H70" s="182">
        <v>145.5</v>
      </c>
      <c r="I70" s="182"/>
      <c r="J70" s="182"/>
      <c r="K70" s="182">
        <v>10000</v>
      </c>
      <c r="L70" s="182">
        <v>9000</v>
      </c>
      <c r="M70" s="182"/>
      <c r="N70" s="182"/>
      <c r="O70" s="182">
        <v>1000000</v>
      </c>
      <c r="P70" s="182">
        <v>1000000</v>
      </c>
      <c r="Q70" s="182">
        <v>20</v>
      </c>
      <c r="R70" s="182">
        <v>25</v>
      </c>
      <c r="S70" s="182">
        <v>0.9</v>
      </c>
      <c r="T70" s="182">
        <v>0.87</v>
      </c>
      <c r="U70" s="182" t="s">
        <v>840</v>
      </c>
      <c r="V70" s="182">
        <v>6500</v>
      </c>
      <c r="W70" s="182">
        <v>7042</v>
      </c>
      <c r="X70" s="182">
        <v>70</v>
      </c>
      <c r="Y70" s="182">
        <v>69</v>
      </c>
      <c r="Z70" s="182">
        <v>5</v>
      </c>
      <c r="AA70" s="182">
        <v>50000</v>
      </c>
      <c r="AB70" s="182" t="s">
        <v>943</v>
      </c>
      <c r="AC70" s="182" t="s">
        <v>944</v>
      </c>
      <c r="AD70" s="186">
        <v>100</v>
      </c>
      <c r="AE70" s="186">
        <v>40</v>
      </c>
      <c r="AF70" s="195" t="s">
        <v>945</v>
      </c>
      <c r="AG70" s="182" t="s">
        <v>942</v>
      </c>
      <c r="AH70" s="186">
        <v>100</v>
      </c>
      <c r="AI70" s="186">
        <v>20</v>
      </c>
      <c r="AJ70" s="195" t="s">
        <v>835</v>
      </c>
      <c r="AK70" s="182" t="s">
        <v>835</v>
      </c>
      <c r="AL70" s="186">
        <v>0</v>
      </c>
      <c r="AM70" s="186">
        <v>0</v>
      </c>
      <c r="AN70" s="194" t="s">
        <v>835</v>
      </c>
      <c r="AO70" s="182" t="s">
        <v>835</v>
      </c>
      <c r="AP70" s="181" t="s">
        <v>835</v>
      </c>
      <c r="AQ70" s="181" t="s">
        <v>835</v>
      </c>
      <c r="AR70" s="181"/>
      <c r="AS70" s="181" t="s">
        <v>638</v>
      </c>
      <c r="AT70" s="181" t="s">
        <v>835</v>
      </c>
    </row>
    <row r="71" spans="2:46" x14ac:dyDescent="0.3">
      <c r="B71" t="s">
        <v>184</v>
      </c>
      <c r="C71" s="181" t="s">
        <v>260</v>
      </c>
      <c r="D71" s="182" t="s">
        <v>457</v>
      </c>
      <c r="E71" s="182">
        <v>130</v>
      </c>
      <c r="F71" s="182">
        <v>126.1</v>
      </c>
      <c r="G71" s="182">
        <v>145</v>
      </c>
      <c r="H71" s="182">
        <v>140.65</v>
      </c>
      <c r="I71" s="182"/>
      <c r="J71" s="182"/>
      <c r="K71" s="182">
        <v>10000</v>
      </c>
      <c r="L71" s="182">
        <v>9000</v>
      </c>
      <c r="M71" s="182"/>
      <c r="N71" s="182"/>
      <c r="O71" s="182">
        <v>1000000</v>
      </c>
      <c r="P71" s="182">
        <v>1000000</v>
      </c>
      <c r="Q71" s="182">
        <v>20</v>
      </c>
      <c r="R71" s="182">
        <v>25</v>
      </c>
      <c r="S71" s="182">
        <v>0.9</v>
      </c>
      <c r="T71" s="182">
        <v>0.87</v>
      </c>
      <c r="U71" s="182" t="s">
        <v>840</v>
      </c>
      <c r="V71" s="182">
        <v>6500</v>
      </c>
      <c r="W71" s="182">
        <v>7042</v>
      </c>
      <c r="X71" s="182">
        <v>70</v>
      </c>
      <c r="Y71" s="182">
        <v>69</v>
      </c>
      <c r="Z71" s="182">
        <v>5</v>
      </c>
      <c r="AA71" s="182">
        <v>50000</v>
      </c>
      <c r="AB71" s="182" t="s">
        <v>941</v>
      </c>
      <c r="AC71" s="182" t="s">
        <v>942</v>
      </c>
      <c r="AD71" s="186">
        <v>100</v>
      </c>
      <c r="AE71" s="186">
        <v>20</v>
      </c>
      <c r="AF71" s="195" t="s">
        <v>835</v>
      </c>
      <c r="AG71" s="182" t="s">
        <v>835</v>
      </c>
      <c r="AH71" s="186">
        <v>0</v>
      </c>
      <c r="AI71" s="186">
        <v>0</v>
      </c>
      <c r="AJ71" s="195" t="s">
        <v>835</v>
      </c>
      <c r="AK71" s="182" t="s">
        <v>835</v>
      </c>
      <c r="AL71" s="186">
        <v>0</v>
      </c>
      <c r="AM71" s="186">
        <v>0</v>
      </c>
      <c r="AN71" s="194" t="s">
        <v>835</v>
      </c>
      <c r="AO71" s="182" t="s">
        <v>835</v>
      </c>
      <c r="AP71" s="181" t="s">
        <v>835</v>
      </c>
      <c r="AQ71" s="181" t="s">
        <v>835</v>
      </c>
      <c r="AR71" s="181"/>
      <c r="AS71" s="181" t="s">
        <v>638</v>
      </c>
      <c r="AT71" s="181" t="s">
        <v>835</v>
      </c>
    </row>
    <row r="72" spans="2:46" x14ac:dyDescent="0.3">
      <c r="B72" t="s">
        <v>184</v>
      </c>
      <c r="C72" s="181" t="s">
        <v>260</v>
      </c>
      <c r="D72" s="182" t="s">
        <v>468</v>
      </c>
      <c r="E72" s="182">
        <v>135</v>
      </c>
      <c r="F72" s="182">
        <v>130.94999999999999</v>
      </c>
      <c r="G72" s="182">
        <v>150</v>
      </c>
      <c r="H72" s="182">
        <v>145.5</v>
      </c>
      <c r="I72" s="182"/>
      <c r="J72" s="182"/>
      <c r="K72" s="182">
        <v>10000</v>
      </c>
      <c r="L72" s="182">
        <v>9000</v>
      </c>
      <c r="M72" s="182"/>
      <c r="N72" s="182"/>
      <c r="O72" s="182">
        <v>1000000</v>
      </c>
      <c r="P72" s="182">
        <v>1000000</v>
      </c>
      <c r="Q72" s="182">
        <v>20</v>
      </c>
      <c r="R72" s="182">
        <v>25</v>
      </c>
      <c r="S72" s="182">
        <v>0.9</v>
      </c>
      <c r="T72" s="182">
        <v>0.87</v>
      </c>
      <c r="U72" s="182" t="s">
        <v>840</v>
      </c>
      <c r="V72" s="182">
        <v>6500</v>
      </c>
      <c r="W72" s="182">
        <v>7042</v>
      </c>
      <c r="X72" s="182">
        <v>70</v>
      </c>
      <c r="Y72" s="182">
        <v>69</v>
      </c>
      <c r="Z72" s="182">
        <v>5</v>
      </c>
      <c r="AA72" s="182">
        <v>50000</v>
      </c>
      <c r="AB72" s="182" t="s">
        <v>946</v>
      </c>
      <c r="AC72" s="182" t="s">
        <v>947</v>
      </c>
      <c r="AD72" s="186">
        <v>100</v>
      </c>
      <c r="AE72" s="186">
        <v>87</v>
      </c>
      <c r="AF72" s="195" t="s">
        <v>835</v>
      </c>
      <c r="AG72" s="182" t="s">
        <v>835</v>
      </c>
      <c r="AH72" s="186">
        <v>0</v>
      </c>
      <c r="AI72" s="186">
        <v>0</v>
      </c>
      <c r="AJ72" s="195" t="s">
        <v>835</v>
      </c>
      <c r="AK72" s="182" t="s">
        <v>835</v>
      </c>
      <c r="AL72" s="186">
        <v>0</v>
      </c>
      <c r="AM72" s="186">
        <v>0</v>
      </c>
      <c r="AN72" s="194" t="s">
        <v>835</v>
      </c>
      <c r="AO72" s="182" t="s">
        <v>835</v>
      </c>
      <c r="AP72" s="181" t="s">
        <v>835</v>
      </c>
      <c r="AQ72" s="181" t="s">
        <v>835</v>
      </c>
      <c r="AR72" s="181"/>
      <c r="AS72" s="181" t="s">
        <v>638</v>
      </c>
      <c r="AT72" s="181" t="s">
        <v>835</v>
      </c>
    </row>
    <row r="73" spans="2:46" x14ac:dyDescent="0.3">
      <c r="B73" t="s">
        <v>184</v>
      </c>
      <c r="C73" s="181" t="s">
        <v>264</v>
      </c>
      <c r="D73" s="182" t="s">
        <v>436</v>
      </c>
      <c r="E73" s="182">
        <v>130</v>
      </c>
      <c r="F73" s="182">
        <v>126.1</v>
      </c>
      <c r="G73" s="182">
        <v>145</v>
      </c>
      <c r="H73" s="182">
        <v>140.65</v>
      </c>
      <c r="I73" s="182"/>
      <c r="J73" s="182"/>
      <c r="K73" s="182">
        <v>5000</v>
      </c>
      <c r="L73" s="182">
        <v>4500</v>
      </c>
      <c r="M73" s="182"/>
      <c r="N73" s="182"/>
      <c r="O73" s="182">
        <v>10000</v>
      </c>
      <c r="P73" s="182">
        <v>11000</v>
      </c>
      <c r="Q73" s="182">
        <v>20</v>
      </c>
      <c r="R73" s="182">
        <v>25</v>
      </c>
      <c r="S73" s="182">
        <v>0.9</v>
      </c>
      <c r="T73" s="182">
        <v>0.87</v>
      </c>
      <c r="U73" s="182" t="s">
        <v>840</v>
      </c>
      <c r="V73" s="182">
        <v>6500</v>
      </c>
      <c r="W73" s="182">
        <v>7042</v>
      </c>
      <c r="X73" s="182">
        <v>80</v>
      </c>
      <c r="Y73" s="182">
        <v>79</v>
      </c>
      <c r="Z73" s="182">
        <v>5</v>
      </c>
      <c r="AA73" s="182">
        <v>50000</v>
      </c>
      <c r="AB73" s="182" t="s">
        <v>941</v>
      </c>
      <c r="AC73" s="182" t="s">
        <v>942</v>
      </c>
      <c r="AD73" s="186">
        <v>100</v>
      </c>
      <c r="AE73" s="186">
        <v>20</v>
      </c>
      <c r="AF73" s="195" t="s">
        <v>835</v>
      </c>
      <c r="AG73" s="182" t="s">
        <v>835</v>
      </c>
      <c r="AH73" s="186">
        <v>0</v>
      </c>
      <c r="AI73" s="186">
        <v>0</v>
      </c>
      <c r="AJ73" s="195" t="s">
        <v>835</v>
      </c>
      <c r="AK73" s="182" t="s">
        <v>835</v>
      </c>
      <c r="AL73" s="186">
        <v>0</v>
      </c>
      <c r="AM73" s="186">
        <v>0</v>
      </c>
      <c r="AN73" s="194" t="s">
        <v>835</v>
      </c>
      <c r="AO73" s="182" t="s">
        <v>835</v>
      </c>
      <c r="AP73" s="181" t="s">
        <v>835</v>
      </c>
      <c r="AQ73" s="181" t="s">
        <v>835</v>
      </c>
      <c r="AR73" s="181"/>
      <c r="AS73" s="181" t="s">
        <v>638</v>
      </c>
      <c r="AT73" s="181" t="s">
        <v>835</v>
      </c>
    </row>
    <row r="74" spans="2:46" x14ac:dyDescent="0.3">
      <c r="B74" t="s">
        <v>184</v>
      </c>
      <c r="C74" s="181" t="s">
        <v>264</v>
      </c>
      <c r="D74" s="182" t="s">
        <v>448</v>
      </c>
      <c r="E74" s="182">
        <v>125</v>
      </c>
      <c r="F74" s="182">
        <v>121.25</v>
      </c>
      <c r="G74" s="182">
        <v>140</v>
      </c>
      <c r="H74" s="182">
        <v>135.80000000000001</v>
      </c>
      <c r="I74" s="182"/>
      <c r="J74" s="182"/>
      <c r="K74" s="182">
        <v>5000</v>
      </c>
      <c r="L74" s="182">
        <v>4500</v>
      </c>
      <c r="M74" s="182"/>
      <c r="N74" s="182"/>
      <c r="O74" s="182">
        <v>10000</v>
      </c>
      <c r="P74" s="182">
        <v>11000</v>
      </c>
      <c r="Q74" s="182">
        <v>20</v>
      </c>
      <c r="R74" s="182">
        <v>25</v>
      </c>
      <c r="S74" s="182">
        <v>0.9</v>
      </c>
      <c r="T74" s="182">
        <v>0.87</v>
      </c>
      <c r="U74" s="182" t="s">
        <v>840</v>
      </c>
      <c r="V74" s="182">
        <v>6500</v>
      </c>
      <c r="W74" s="182">
        <v>7042</v>
      </c>
      <c r="X74" s="182">
        <v>80</v>
      </c>
      <c r="Y74" s="182">
        <v>79</v>
      </c>
      <c r="Z74" s="182">
        <v>5</v>
      </c>
      <c r="AA74" s="182">
        <v>50000</v>
      </c>
      <c r="AB74" s="182" t="s">
        <v>941</v>
      </c>
      <c r="AC74" s="182" t="s">
        <v>942</v>
      </c>
      <c r="AD74" s="186">
        <v>100</v>
      </c>
      <c r="AE74" s="186">
        <v>20</v>
      </c>
      <c r="AF74" s="195" t="s">
        <v>835</v>
      </c>
      <c r="AG74" s="182" t="s">
        <v>835</v>
      </c>
      <c r="AH74" s="186">
        <v>0</v>
      </c>
      <c r="AI74" s="186">
        <v>0</v>
      </c>
      <c r="AJ74" s="195" t="s">
        <v>835</v>
      </c>
      <c r="AK74" s="182" t="s">
        <v>835</v>
      </c>
      <c r="AL74" s="186">
        <v>0</v>
      </c>
      <c r="AM74" s="186">
        <v>0</v>
      </c>
      <c r="AN74" s="194" t="s">
        <v>835</v>
      </c>
      <c r="AO74" s="182" t="s">
        <v>835</v>
      </c>
      <c r="AP74" s="181" t="s">
        <v>835</v>
      </c>
      <c r="AQ74" s="181" t="s">
        <v>835</v>
      </c>
      <c r="AR74" s="181"/>
      <c r="AS74" s="181" t="s">
        <v>638</v>
      </c>
      <c r="AT74" s="181" t="s">
        <v>835</v>
      </c>
    </row>
    <row r="75" spans="2:46" ht="28.8" x14ac:dyDescent="0.3">
      <c r="B75" t="s">
        <v>189</v>
      </c>
      <c r="C75" s="181" t="s">
        <v>892</v>
      </c>
      <c r="D75" s="182" t="s">
        <v>428</v>
      </c>
      <c r="E75" s="182">
        <v>125</v>
      </c>
      <c r="F75" s="182">
        <v>121.25</v>
      </c>
      <c r="G75" s="182">
        <v>140</v>
      </c>
      <c r="H75" s="182">
        <v>135.80000000000001</v>
      </c>
      <c r="I75" s="182"/>
      <c r="J75" s="182"/>
      <c r="K75" s="182">
        <v>1000</v>
      </c>
      <c r="L75" s="182">
        <v>900</v>
      </c>
      <c r="M75" s="182"/>
      <c r="N75" s="182"/>
      <c r="O75" s="182">
        <v>1000000</v>
      </c>
      <c r="P75" s="182">
        <v>1000000</v>
      </c>
      <c r="Q75" s="182">
        <v>20</v>
      </c>
      <c r="R75" s="182">
        <v>25</v>
      </c>
      <c r="S75" s="182">
        <v>0.9</v>
      </c>
      <c r="T75" s="182">
        <v>0.87</v>
      </c>
      <c r="U75" s="182" t="s">
        <v>833</v>
      </c>
      <c r="V75" s="182">
        <v>5000</v>
      </c>
      <c r="W75" s="182">
        <v>5312</v>
      </c>
      <c r="X75" s="182">
        <v>70</v>
      </c>
      <c r="Y75" s="182">
        <v>69</v>
      </c>
      <c r="Z75" s="182">
        <v>5</v>
      </c>
      <c r="AA75" s="182">
        <v>50000</v>
      </c>
      <c r="AB75" s="182" t="s">
        <v>899</v>
      </c>
      <c r="AC75" s="182" t="s">
        <v>894</v>
      </c>
      <c r="AD75" s="186">
        <v>100</v>
      </c>
      <c r="AE75" s="186">
        <v>99</v>
      </c>
      <c r="AF75" s="195" t="s">
        <v>895</v>
      </c>
      <c r="AG75" s="182" t="s">
        <v>896</v>
      </c>
      <c r="AH75" s="186">
        <v>13</v>
      </c>
      <c r="AI75" s="186">
        <v>0</v>
      </c>
      <c r="AJ75" s="195" t="s">
        <v>835</v>
      </c>
      <c r="AK75" s="182" t="s">
        <v>835</v>
      </c>
      <c r="AL75" s="186">
        <v>0</v>
      </c>
      <c r="AM75" s="186">
        <v>0</v>
      </c>
      <c r="AN75" s="194" t="s">
        <v>835</v>
      </c>
      <c r="AO75" s="182" t="s">
        <v>835</v>
      </c>
      <c r="AP75" s="181" t="s">
        <v>835</v>
      </c>
      <c r="AQ75" s="181" t="s">
        <v>835</v>
      </c>
      <c r="AR75" s="181"/>
      <c r="AS75" s="181" t="s">
        <v>638</v>
      </c>
      <c r="AT75" s="181" t="s">
        <v>835</v>
      </c>
    </row>
    <row r="76" spans="2:46" x14ac:dyDescent="0.3">
      <c r="B76" t="s">
        <v>189</v>
      </c>
      <c r="C76" s="181" t="s">
        <v>892</v>
      </c>
      <c r="D76" s="182" t="s">
        <v>442</v>
      </c>
      <c r="E76" s="182">
        <v>115</v>
      </c>
      <c r="F76" s="182">
        <v>111.55</v>
      </c>
      <c r="G76" s="182">
        <v>130</v>
      </c>
      <c r="H76" s="182">
        <v>126.1</v>
      </c>
      <c r="I76" s="182"/>
      <c r="J76" s="182"/>
      <c r="K76" s="182">
        <v>1000</v>
      </c>
      <c r="L76" s="182">
        <v>900</v>
      </c>
      <c r="M76" s="182"/>
      <c r="N76" s="182"/>
      <c r="O76" s="182">
        <v>1000000</v>
      </c>
      <c r="P76" s="194">
        <v>1000000</v>
      </c>
      <c r="Q76" s="182">
        <v>20</v>
      </c>
      <c r="R76" s="182">
        <v>25</v>
      </c>
      <c r="S76" s="182">
        <v>0.9</v>
      </c>
      <c r="T76" s="182">
        <v>0.87</v>
      </c>
      <c r="U76" s="182" t="s">
        <v>833</v>
      </c>
      <c r="V76" s="182">
        <v>5000</v>
      </c>
      <c r="W76" s="182">
        <v>5312</v>
      </c>
      <c r="X76" s="182">
        <v>70</v>
      </c>
      <c r="Y76" s="182">
        <v>69</v>
      </c>
      <c r="Z76" s="182">
        <v>5</v>
      </c>
      <c r="AA76" s="182">
        <v>50000</v>
      </c>
      <c r="AB76" s="182" t="s">
        <v>897</v>
      </c>
      <c r="AC76" s="182" t="s">
        <v>898</v>
      </c>
      <c r="AD76" s="186">
        <v>100</v>
      </c>
      <c r="AE76" s="186">
        <v>62</v>
      </c>
      <c r="AF76" s="182" t="s">
        <v>835</v>
      </c>
      <c r="AG76" s="182" t="s">
        <v>835</v>
      </c>
      <c r="AH76" s="186">
        <v>0</v>
      </c>
      <c r="AI76" s="186">
        <v>0</v>
      </c>
      <c r="AJ76" s="182" t="s">
        <v>835</v>
      </c>
      <c r="AK76" s="182" t="s">
        <v>835</v>
      </c>
      <c r="AL76" s="186">
        <v>0</v>
      </c>
      <c r="AM76" s="186">
        <v>0</v>
      </c>
      <c r="AN76" s="194" t="s">
        <v>835</v>
      </c>
      <c r="AO76" s="182" t="s">
        <v>835</v>
      </c>
      <c r="AP76" s="182" t="s">
        <v>835</v>
      </c>
      <c r="AQ76" s="182" t="s">
        <v>835</v>
      </c>
      <c r="AR76" s="182"/>
      <c r="AS76" s="181" t="s">
        <v>638</v>
      </c>
      <c r="AT76" s="196" t="s">
        <v>835</v>
      </c>
    </row>
    <row r="77" spans="2:46" x14ac:dyDescent="0.3">
      <c r="B77" t="s">
        <v>189</v>
      </c>
      <c r="C77" s="181" t="s">
        <v>892</v>
      </c>
      <c r="D77" s="182" t="s">
        <v>452</v>
      </c>
      <c r="E77" s="182">
        <v>125</v>
      </c>
      <c r="F77" s="182">
        <v>121.25</v>
      </c>
      <c r="G77" s="182">
        <v>140</v>
      </c>
      <c r="H77" s="182">
        <v>135.80000000000001</v>
      </c>
      <c r="I77" s="182"/>
      <c r="J77" s="182"/>
      <c r="K77" s="182">
        <v>1000</v>
      </c>
      <c r="L77" s="182">
        <v>900</v>
      </c>
      <c r="M77" s="182"/>
      <c r="N77" s="182"/>
      <c r="O77" s="182">
        <v>1000000</v>
      </c>
      <c r="P77" s="182">
        <v>1000000</v>
      </c>
      <c r="Q77" s="182">
        <v>20</v>
      </c>
      <c r="R77" s="182">
        <v>25</v>
      </c>
      <c r="S77" s="182">
        <v>0.9</v>
      </c>
      <c r="T77" s="182">
        <v>0.87</v>
      </c>
      <c r="U77" s="182" t="s">
        <v>833</v>
      </c>
      <c r="V77" s="182">
        <v>5000</v>
      </c>
      <c r="W77" s="182">
        <v>5312</v>
      </c>
      <c r="X77" s="182">
        <v>70</v>
      </c>
      <c r="Y77" s="182">
        <v>69</v>
      </c>
      <c r="Z77" s="182">
        <v>5</v>
      </c>
      <c r="AA77" s="182">
        <v>50000</v>
      </c>
      <c r="AB77" s="182" t="s">
        <v>899</v>
      </c>
      <c r="AC77" s="182" t="s">
        <v>894</v>
      </c>
      <c r="AD77" s="186">
        <v>100</v>
      </c>
      <c r="AE77" s="186">
        <v>99</v>
      </c>
      <c r="AF77" s="182" t="s">
        <v>895</v>
      </c>
      <c r="AG77" s="182" t="s">
        <v>896</v>
      </c>
      <c r="AH77" s="186">
        <v>13</v>
      </c>
      <c r="AI77" s="186">
        <v>0</v>
      </c>
      <c r="AJ77" s="182" t="s">
        <v>835</v>
      </c>
      <c r="AK77" s="182" t="s">
        <v>835</v>
      </c>
      <c r="AL77" s="186">
        <v>0</v>
      </c>
      <c r="AM77" s="186">
        <v>0</v>
      </c>
      <c r="AN77" s="194" t="s">
        <v>835</v>
      </c>
      <c r="AO77" s="182" t="s">
        <v>835</v>
      </c>
      <c r="AP77" s="181" t="s">
        <v>835</v>
      </c>
      <c r="AQ77" s="181" t="s">
        <v>835</v>
      </c>
      <c r="AR77" s="181"/>
      <c r="AS77" s="181" t="s">
        <v>638</v>
      </c>
      <c r="AT77" s="181" t="s">
        <v>835</v>
      </c>
    </row>
    <row r="78" spans="2:46" x14ac:dyDescent="0.3">
      <c r="B78" t="s">
        <v>189</v>
      </c>
      <c r="C78" s="181" t="s">
        <v>892</v>
      </c>
      <c r="D78" t="s">
        <v>461</v>
      </c>
      <c r="E78" s="2">
        <v>125</v>
      </c>
      <c r="F78" s="2">
        <v>121.25</v>
      </c>
      <c r="G78" s="2">
        <v>140</v>
      </c>
      <c r="H78" s="2">
        <v>135.80000000000001</v>
      </c>
      <c r="I78" s="182"/>
      <c r="J78" s="182"/>
      <c r="K78" s="182">
        <v>300</v>
      </c>
      <c r="L78" s="182">
        <v>270</v>
      </c>
      <c r="M78" s="182"/>
      <c r="N78" s="182"/>
      <c r="O78" s="182">
        <v>1000000</v>
      </c>
      <c r="P78" s="182">
        <v>1000000</v>
      </c>
      <c r="Q78" s="182">
        <v>20</v>
      </c>
      <c r="R78" s="182">
        <v>25</v>
      </c>
      <c r="S78" s="182">
        <v>0.9</v>
      </c>
      <c r="T78" s="182">
        <v>0.87</v>
      </c>
      <c r="U78" s="182" t="s">
        <v>833</v>
      </c>
      <c r="V78" s="182">
        <v>5000</v>
      </c>
      <c r="W78" s="182">
        <v>5312</v>
      </c>
      <c r="X78" s="182">
        <v>70</v>
      </c>
      <c r="Y78" s="182">
        <v>69</v>
      </c>
      <c r="Z78" s="182">
        <v>5</v>
      </c>
      <c r="AA78" s="182">
        <v>50000</v>
      </c>
      <c r="AB78" s="182" t="s">
        <v>899</v>
      </c>
      <c r="AC78" s="182" t="s">
        <v>948</v>
      </c>
      <c r="AD78" s="186">
        <v>100</v>
      </c>
      <c r="AE78" s="186">
        <v>97</v>
      </c>
      <c r="AF78" s="182" t="s">
        <v>900</v>
      </c>
      <c r="AG78" s="182" t="s">
        <v>901</v>
      </c>
      <c r="AH78" s="186">
        <v>8</v>
      </c>
      <c r="AI78" s="186">
        <v>0</v>
      </c>
      <c r="AJ78" s="182" t="s">
        <v>835</v>
      </c>
      <c r="AK78" s="182" t="s">
        <v>835</v>
      </c>
      <c r="AL78" s="186">
        <v>0</v>
      </c>
      <c r="AM78" s="186">
        <v>0</v>
      </c>
      <c r="AN78" s="194" t="s">
        <v>835</v>
      </c>
      <c r="AO78" s="182" t="s">
        <v>835</v>
      </c>
      <c r="AP78" s="181" t="s">
        <v>835</v>
      </c>
      <c r="AQ78" s="181" t="s">
        <v>835</v>
      </c>
      <c r="AR78" s="181"/>
      <c r="AS78" s="181" t="s">
        <v>638</v>
      </c>
      <c r="AT78" s="181" t="s">
        <v>835</v>
      </c>
    </row>
    <row r="79" spans="2:46" x14ac:dyDescent="0.3">
      <c r="B79" t="s">
        <v>189</v>
      </c>
      <c r="C79" s="181" t="s">
        <v>892</v>
      </c>
      <c r="D79" s="182" t="s">
        <v>472</v>
      </c>
      <c r="E79" s="182">
        <v>115</v>
      </c>
      <c r="F79" s="182">
        <v>111.55</v>
      </c>
      <c r="G79" s="182">
        <v>130</v>
      </c>
      <c r="H79" s="182">
        <v>126.1</v>
      </c>
      <c r="I79" s="182"/>
      <c r="J79" s="182"/>
      <c r="K79" s="182">
        <v>2000</v>
      </c>
      <c r="L79" s="182">
        <v>1800</v>
      </c>
      <c r="M79" s="182"/>
      <c r="N79" s="182"/>
      <c r="O79" s="182">
        <v>1000000</v>
      </c>
      <c r="P79" s="182">
        <v>1000000</v>
      </c>
      <c r="Q79" s="182">
        <v>20</v>
      </c>
      <c r="R79" s="182">
        <v>25</v>
      </c>
      <c r="S79" s="182">
        <v>0.9</v>
      </c>
      <c r="T79" s="182">
        <v>0.87</v>
      </c>
      <c r="U79" s="182" t="s">
        <v>833</v>
      </c>
      <c r="V79" s="182">
        <v>5000</v>
      </c>
      <c r="W79" s="182">
        <v>5312</v>
      </c>
      <c r="X79" s="182">
        <v>70</v>
      </c>
      <c r="Y79" s="182">
        <v>69</v>
      </c>
      <c r="Z79" s="182">
        <v>5</v>
      </c>
      <c r="AA79" s="182">
        <v>50000</v>
      </c>
      <c r="AB79" s="182" t="s">
        <v>908</v>
      </c>
      <c r="AC79" s="182" t="s">
        <v>909</v>
      </c>
      <c r="AD79" s="186">
        <v>28</v>
      </c>
      <c r="AE79" s="186">
        <v>0</v>
      </c>
      <c r="AF79" s="182" t="s">
        <v>910</v>
      </c>
      <c r="AG79" s="182" t="s">
        <v>911</v>
      </c>
      <c r="AH79" s="186">
        <v>100</v>
      </c>
      <c r="AI79" s="186">
        <v>27</v>
      </c>
      <c r="AJ79" s="182" t="s">
        <v>835</v>
      </c>
      <c r="AK79" s="182" t="s">
        <v>835</v>
      </c>
      <c r="AL79" s="186">
        <v>0</v>
      </c>
      <c r="AM79" s="186">
        <v>0</v>
      </c>
      <c r="AN79" s="194" t="s">
        <v>835</v>
      </c>
      <c r="AO79" s="182" t="s">
        <v>835</v>
      </c>
      <c r="AP79" s="181" t="s">
        <v>835</v>
      </c>
      <c r="AQ79" s="181" t="s">
        <v>835</v>
      </c>
      <c r="AR79" s="181"/>
      <c r="AS79" s="181" t="s">
        <v>638</v>
      </c>
      <c r="AT79" s="181" t="s">
        <v>835</v>
      </c>
    </row>
    <row r="80" spans="2:46" x14ac:dyDescent="0.3">
      <c r="B80" t="s">
        <v>189</v>
      </c>
      <c r="C80" s="181" t="s">
        <v>892</v>
      </c>
      <c r="D80" s="182" t="s">
        <v>482</v>
      </c>
      <c r="E80" s="182">
        <v>125</v>
      </c>
      <c r="F80" s="182">
        <v>121.25</v>
      </c>
      <c r="G80" s="182">
        <v>140</v>
      </c>
      <c r="H80" s="182">
        <v>135.80000000000001</v>
      </c>
      <c r="I80" s="182"/>
      <c r="J80" s="182"/>
      <c r="K80" s="182">
        <v>2000</v>
      </c>
      <c r="L80" s="182">
        <v>1800</v>
      </c>
      <c r="M80" s="182"/>
      <c r="N80" s="182"/>
      <c r="O80" s="182">
        <v>1000000</v>
      </c>
      <c r="P80" s="182">
        <v>1000000</v>
      </c>
      <c r="Q80" s="182">
        <v>20</v>
      </c>
      <c r="R80" s="182">
        <v>25</v>
      </c>
      <c r="S80" s="182">
        <v>0.9</v>
      </c>
      <c r="T80" s="182">
        <v>0.87</v>
      </c>
      <c r="U80" s="182" t="s">
        <v>912</v>
      </c>
      <c r="V80" s="182">
        <v>5700</v>
      </c>
      <c r="W80" s="182">
        <v>6022</v>
      </c>
      <c r="X80" s="182">
        <v>70</v>
      </c>
      <c r="Y80" s="182">
        <v>69</v>
      </c>
      <c r="Z80" s="182">
        <v>5</v>
      </c>
      <c r="AA80" s="182">
        <v>50000</v>
      </c>
      <c r="AB80" s="182" t="s">
        <v>913</v>
      </c>
      <c r="AC80" s="182" t="s">
        <v>914</v>
      </c>
      <c r="AD80" s="186">
        <v>100</v>
      </c>
      <c r="AE80" s="186">
        <v>37</v>
      </c>
      <c r="AF80" s="182" t="s">
        <v>915</v>
      </c>
      <c r="AG80" s="182" t="s">
        <v>914</v>
      </c>
      <c r="AH80" s="186">
        <v>100</v>
      </c>
      <c r="AI80" s="186">
        <v>37</v>
      </c>
      <c r="AJ80" s="182" t="s">
        <v>835</v>
      </c>
      <c r="AK80" s="182" t="s">
        <v>835</v>
      </c>
      <c r="AL80" s="186">
        <v>0</v>
      </c>
      <c r="AM80" s="186">
        <v>0</v>
      </c>
      <c r="AN80" s="194" t="s">
        <v>835</v>
      </c>
      <c r="AO80" s="182" t="s">
        <v>835</v>
      </c>
      <c r="AP80" s="181" t="s">
        <v>835</v>
      </c>
      <c r="AQ80" s="181" t="s">
        <v>835</v>
      </c>
      <c r="AR80" s="181"/>
      <c r="AS80" s="181" t="s">
        <v>638</v>
      </c>
      <c r="AT80" s="181" t="s">
        <v>835</v>
      </c>
    </row>
    <row r="81" spans="2:46" x14ac:dyDescent="0.3">
      <c r="B81" t="s">
        <v>204</v>
      </c>
      <c r="C81" s="181" t="s">
        <v>892</v>
      </c>
      <c r="D81" t="s">
        <v>429</v>
      </c>
      <c r="E81" s="2">
        <v>115</v>
      </c>
      <c r="F81" s="2">
        <v>111.55</v>
      </c>
      <c r="G81" s="2"/>
      <c r="H81" s="2"/>
      <c r="I81" s="182"/>
      <c r="J81" s="182"/>
      <c r="K81" s="182">
        <v>1000</v>
      </c>
      <c r="L81" s="182">
        <v>900</v>
      </c>
      <c r="M81" s="182"/>
      <c r="N81" s="182"/>
      <c r="O81" s="182">
        <v>1000000</v>
      </c>
      <c r="P81" s="182">
        <v>1000000</v>
      </c>
      <c r="Q81" s="182">
        <v>20</v>
      </c>
      <c r="R81" s="182">
        <v>25</v>
      </c>
      <c r="S81" s="182">
        <v>0.9</v>
      </c>
      <c r="T81" s="182">
        <v>0.87</v>
      </c>
      <c r="U81" s="182" t="s">
        <v>833</v>
      </c>
      <c r="V81" s="182">
        <v>5000</v>
      </c>
      <c r="W81" s="182">
        <v>5312</v>
      </c>
      <c r="X81" s="182">
        <v>70</v>
      </c>
      <c r="Y81" s="182">
        <v>69</v>
      </c>
      <c r="Z81" s="182">
        <v>5</v>
      </c>
      <c r="AA81" s="182">
        <v>50000</v>
      </c>
      <c r="AB81" s="182" t="s">
        <v>899</v>
      </c>
      <c r="AC81" s="182" t="s">
        <v>894</v>
      </c>
      <c r="AD81" s="186">
        <v>100</v>
      </c>
      <c r="AE81" s="186">
        <v>99</v>
      </c>
      <c r="AF81" s="182" t="s">
        <v>895</v>
      </c>
      <c r="AG81" s="182" t="s">
        <v>896</v>
      </c>
      <c r="AH81" s="186">
        <v>13</v>
      </c>
      <c r="AI81" s="186">
        <v>0</v>
      </c>
      <c r="AJ81" s="182" t="s">
        <v>835</v>
      </c>
      <c r="AK81" s="182" t="s">
        <v>835</v>
      </c>
      <c r="AL81" s="186">
        <v>0</v>
      </c>
      <c r="AM81" s="186">
        <v>0</v>
      </c>
      <c r="AN81" s="194" t="s">
        <v>835</v>
      </c>
      <c r="AO81" s="182" t="s">
        <v>835</v>
      </c>
      <c r="AP81" s="181" t="s">
        <v>835</v>
      </c>
      <c r="AQ81" s="181" t="s">
        <v>835</v>
      </c>
      <c r="AR81" s="181"/>
      <c r="AS81" s="181" t="s">
        <v>638</v>
      </c>
      <c r="AT81" s="181" t="s">
        <v>835</v>
      </c>
    </row>
    <row r="82" spans="2:46" x14ac:dyDescent="0.3">
      <c r="B82" t="s">
        <v>204</v>
      </c>
      <c r="C82" s="181" t="s">
        <v>892</v>
      </c>
      <c r="D82" t="s">
        <v>443</v>
      </c>
      <c r="E82" s="2">
        <v>115</v>
      </c>
      <c r="F82" s="2">
        <v>111.55</v>
      </c>
      <c r="G82" s="2"/>
      <c r="H82" s="2"/>
      <c r="I82" s="182"/>
      <c r="J82" s="182"/>
      <c r="K82" s="182">
        <v>1000</v>
      </c>
      <c r="L82" s="182">
        <v>900</v>
      </c>
      <c r="M82" s="182"/>
      <c r="N82" s="182"/>
      <c r="O82" s="182">
        <v>1000000</v>
      </c>
      <c r="P82" s="182">
        <v>1000000</v>
      </c>
      <c r="Q82" s="182">
        <v>20</v>
      </c>
      <c r="R82" s="182">
        <v>25</v>
      </c>
      <c r="S82" s="182">
        <v>0.9</v>
      </c>
      <c r="T82" s="182">
        <v>0.87</v>
      </c>
      <c r="U82" s="182" t="s">
        <v>833</v>
      </c>
      <c r="V82" s="182">
        <v>5000</v>
      </c>
      <c r="W82" s="182">
        <v>5312</v>
      </c>
      <c r="X82" s="182">
        <v>70</v>
      </c>
      <c r="Y82" s="182">
        <v>69</v>
      </c>
      <c r="Z82" s="182">
        <v>5</v>
      </c>
      <c r="AA82" s="182">
        <v>50000</v>
      </c>
      <c r="AB82" s="182" t="s">
        <v>899</v>
      </c>
      <c r="AC82" s="182" t="s">
        <v>894</v>
      </c>
      <c r="AD82" s="186">
        <v>100</v>
      </c>
      <c r="AE82" s="186">
        <v>99</v>
      </c>
      <c r="AF82" s="182" t="s">
        <v>895</v>
      </c>
      <c r="AG82" s="182" t="s">
        <v>896</v>
      </c>
      <c r="AH82" s="186">
        <v>13</v>
      </c>
      <c r="AI82" s="186">
        <v>0</v>
      </c>
      <c r="AJ82" s="182" t="s">
        <v>835</v>
      </c>
      <c r="AK82" s="182" t="s">
        <v>835</v>
      </c>
      <c r="AL82" s="186">
        <v>0</v>
      </c>
      <c r="AM82" s="186">
        <v>0</v>
      </c>
      <c r="AN82" s="194" t="s">
        <v>835</v>
      </c>
      <c r="AO82" s="182" t="s">
        <v>835</v>
      </c>
      <c r="AP82" s="181" t="s">
        <v>835</v>
      </c>
      <c r="AQ82" s="181" t="s">
        <v>835</v>
      </c>
      <c r="AR82" s="181"/>
      <c r="AS82" s="181" t="s">
        <v>638</v>
      </c>
      <c r="AT82" s="181" t="s">
        <v>835</v>
      </c>
    </row>
    <row r="83" spans="2:46" x14ac:dyDescent="0.3">
      <c r="B83" t="s">
        <v>204</v>
      </c>
      <c r="C83" s="181" t="s">
        <v>892</v>
      </c>
      <c r="D83" t="s">
        <v>453</v>
      </c>
      <c r="E83" s="2">
        <v>115</v>
      </c>
      <c r="F83" s="2">
        <v>111.55</v>
      </c>
      <c r="G83" s="2"/>
      <c r="H83" s="2"/>
      <c r="I83" s="182"/>
      <c r="J83" s="182"/>
      <c r="K83" s="182">
        <v>1000</v>
      </c>
      <c r="L83" s="182">
        <v>900</v>
      </c>
      <c r="M83" s="182"/>
      <c r="N83" s="182"/>
      <c r="O83" s="182">
        <v>1000000</v>
      </c>
      <c r="P83" s="182">
        <v>1000000</v>
      </c>
      <c r="Q83" s="182">
        <v>20</v>
      </c>
      <c r="R83" s="182">
        <v>25</v>
      </c>
      <c r="S83" s="182">
        <v>0.9</v>
      </c>
      <c r="T83" s="182">
        <v>0.87</v>
      </c>
      <c r="U83" s="182" t="s">
        <v>833</v>
      </c>
      <c r="V83" s="182">
        <v>5000</v>
      </c>
      <c r="W83" s="182">
        <v>5312</v>
      </c>
      <c r="X83" s="182">
        <v>70</v>
      </c>
      <c r="Y83" s="182">
        <v>69</v>
      </c>
      <c r="Z83" s="182">
        <v>5</v>
      </c>
      <c r="AA83" s="182">
        <v>50000</v>
      </c>
      <c r="AB83" s="181" t="s">
        <v>897</v>
      </c>
      <c r="AC83" s="181" t="s">
        <v>898</v>
      </c>
      <c r="AD83" s="182">
        <v>100</v>
      </c>
      <c r="AE83" s="182">
        <v>62</v>
      </c>
      <c r="AF83" s="182" t="s">
        <v>835</v>
      </c>
      <c r="AG83" s="182" t="s">
        <v>835</v>
      </c>
      <c r="AH83" s="182">
        <v>0</v>
      </c>
      <c r="AI83" s="182">
        <v>0</v>
      </c>
      <c r="AJ83" s="182" t="s">
        <v>835</v>
      </c>
      <c r="AK83" s="182" t="s">
        <v>835</v>
      </c>
      <c r="AL83" s="182">
        <v>0</v>
      </c>
      <c r="AM83" s="182">
        <v>0</v>
      </c>
      <c r="AN83" s="194" t="s">
        <v>835</v>
      </c>
      <c r="AO83" s="182" t="s">
        <v>835</v>
      </c>
      <c r="AP83" s="181" t="s">
        <v>835</v>
      </c>
      <c r="AQ83" s="181" t="s">
        <v>835</v>
      </c>
      <c r="AR83" s="181"/>
      <c r="AS83" s="181" t="s">
        <v>638</v>
      </c>
      <c r="AT83" s="181" t="s">
        <v>835</v>
      </c>
    </row>
    <row r="84" spans="2:46" x14ac:dyDescent="0.3">
      <c r="B84" t="s">
        <v>204</v>
      </c>
      <c r="C84" s="181" t="s">
        <v>892</v>
      </c>
      <c r="D84" t="s">
        <v>462</v>
      </c>
      <c r="E84" s="2">
        <v>115</v>
      </c>
      <c r="F84" s="2">
        <v>111.55</v>
      </c>
      <c r="G84" s="2"/>
      <c r="H84" s="2"/>
      <c r="I84" s="182"/>
      <c r="J84" s="182"/>
      <c r="K84" s="182">
        <v>1000</v>
      </c>
      <c r="L84" s="182">
        <v>900</v>
      </c>
      <c r="M84" s="182"/>
      <c r="N84" s="182"/>
      <c r="O84" s="182">
        <v>1000000</v>
      </c>
      <c r="P84" s="182">
        <v>1000000</v>
      </c>
      <c r="Q84" s="182">
        <v>20</v>
      </c>
      <c r="R84" s="182">
        <v>25</v>
      </c>
      <c r="S84" s="182">
        <v>0.9</v>
      </c>
      <c r="T84" s="182">
        <v>0.87</v>
      </c>
      <c r="U84" s="182" t="s">
        <v>833</v>
      </c>
      <c r="V84" s="182">
        <v>5000</v>
      </c>
      <c r="W84" s="182">
        <v>5312</v>
      </c>
      <c r="X84" s="182">
        <v>70</v>
      </c>
      <c r="Y84" s="182">
        <v>69</v>
      </c>
      <c r="Z84" s="182">
        <v>5</v>
      </c>
      <c r="AA84" s="182">
        <v>50000</v>
      </c>
      <c r="AB84" s="181" t="s">
        <v>897</v>
      </c>
      <c r="AC84" s="181" t="s">
        <v>898</v>
      </c>
      <c r="AD84" s="182">
        <v>100</v>
      </c>
      <c r="AE84" s="182">
        <v>62</v>
      </c>
      <c r="AF84" s="182" t="s">
        <v>835</v>
      </c>
      <c r="AG84" s="182" t="s">
        <v>835</v>
      </c>
      <c r="AH84" s="182">
        <v>0</v>
      </c>
      <c r="AI84" s="182">
        <v>0</v>
      </c>
      <c r="AJ84" s="182" t="s">
        <v>835</v>
      </c>
      <c r="AK84" s="182" t="s">
        <v>835</v>
      </c>
      <c r="AL84" s="182">
        <v>0</v>
      </c>
      <c r="AM84" s="182">
        <v>0</v>
      </c>
      <c r="AN84" s="194" t="s">
        <v>835</v>
      </c>
      <c r="AO84" s="182" t="s">
        <v>835</v>
      </c>
      <c r="AP84" s="181" t="s">
        <v>835</v>
      </c>
      <c r="AQ84" s="181" t="s">
        <v>835</v>
      </c>
      <c r="AR84" s="181"/>
      <c r="AS84" s="181" t="s">
        <v>638</v>
      </c>
      <c r="AT84" s="181" t="s">
        <v>835</v>
      </c>
    </row>
    <row r="85" spans="2:46" x14ac:dyDescent="0.3">
      <c r="B85" t="s">
        <v>204</v>
      </c>
      <c r="C85" s="181" t="s">
        <v>892</v>
      </c>
      <c r="D85" t="s">
        <v>473</v>
      </c>
      <c r="E85" s="2">
        <v>115</v>
      </c>
      <c r="F85" s="2">
        <v>111.55</v>
      </c>
      <c r="G85" s="2"/>
      <c r="H85" s="2"/>
      <c r="I85" s="182"/>
      <c r="J85" s="2"/>
      <c r="K85" s="2">
        <v>300</v>
      </c>
      <c r="L85" s="2">
        <v>270</v>
      </c>
      <c r="M85" s="2"/>
      <c r="N85" s="2"/>
      <c r="O85" s="2">
        <v>1000000</v>
      </c>
      <c r="P85" s="2">
        <v>1000000</v>
      </c>
      <c r="Q85" s="182">
        <v>20</v>
      </c>
      <c r="R85" s="182">
        <v>25</v>
      </c>
      <c r="S85" s="182">
        <v>0.9</v>
      </c>
      <c r="T85" s="182">
        <v>0.87</v>
      </c>
      <c r="U85" s="182" t="s">
        <v>833</v>
      </c>
      <c r="V85" s="182">
        <v>5000</v>
      </c>
      <c r="W85" s="182">
        <v>5312</v>
      </c>
      <c r="X85" s="182">
        <v>70</v>
      </c>
      <c r="Y85" s="182">
        <v>69</v>
      </c>
      <c r="Z85" s="182">
        <v>5</v>
      </c>
      <c r="AA85" s="182">
        <v>50000</v>
      </c>
      <c r="AB85" t="s">
        <v>899</v>
      </c>
      <c r="AC85">
        <v>1</v>
      </c>
      <c r="AD85" s="2">
        <v>100</v>
      </c>
      <c r="AE85" s="2">
        <v>100</v>
      </c>
      <c r="AF85" s="2" t="s">
        <v>895</v>
      </c>
      <c r="AG85" s="2" t="s">
        <v>896</v>
      </c>
      <c r="AH85" s="2">
        <v>13</v>
      </c>
      <c r="AI85" s="2">
        <v>0</v>
      </c>
      <c r="AJ85" s="2" t="s">
        <v>835</v>
      </c>
      <c r="AK85" s="2" t="s">
        <v>835</v>
      </c>
      <c r="AL85" s="2">
        <v>0</v>
      </c>
      <c r="AM85" s="2">
        <v>0</v>
      </c>
      <c r="AN85" s="182" t="s">
        <v>835</v>
      </c>
      <c r="AO85" s="182" t="s">
        <v>835</v>
      </c>
      <c r="AP85" s="182" t="s">
        <v>835</v>
      </c>
      <c r="AQ85" s="182" t="s">
        <v>835</v>
      </c>
      <c r="AR85" s="182"/>
      <c r="AS85" s="181" t="s">
        <v>638</v>
      </c>
      <c r="AT85" s="182" t="s">
        <v>835</v>
      </c>
    </row>
    <row r="86" spans="2:46" x14ac:dyDescent="0.3">
      <c r="B86" t="s">
        <v>204</v>
      </c>
      <c r="C86" s="181" t="s">
        <v>892</v>
      </c>
      <c r="D86" t="s">
        <v>483</v>
      </c>
      <c r="E86" s="2">
        <v>115</v>
      </c>
      <c r="F86" s="2">
        <v>111.55</v>
      </c>
      <c r="G86" s="2"/>
      <c r="H86" s="2"/>
      <c r="I86" s="182"/>
      <c r="J86" s="2"/>
      <c r="K86" s="2">
        <v>300</v>
      </c>
      <c r="L86" s="2">
        <v>270</v>
      </c>
      <c r="M86" s="2"/>
      <c r="N86" s="2"/>
      <c r="O86" s="2">
        <v>1000000</v>
      </c>
      <c r="P86" s="2">
        <v>1000000</v>
      </c>
      <c r="Q86" s="182">
        <v>20</v>
      </c>
      <c r="R86" s="182">
        <v>25</v>
      </c>
      <c r="S86" s="182">
        <v>0.9</v>
      </c>
      <c r="T86" s="182">
        <v>0.87</v>
      </c>
      <c r="U86" s="182" t="s">
        <v>833</v>
      </c>
      <c r="V86" s="182">
        <v>5000</v>
      </c>
      <c r="W86" s="182">
        <v>5312</v>
      </c>
      <c r="X86" s="182">
        <v>70</v>
      </c>
      <c r="Y86" s="182">
        <v>69</v>
      </c>
      <c r="Z86" s="182">
        <v>5</v>
      </c>
      <c r="AA86" s="182">
        <v>50000</v>
      </c>
      <c r="AB86" t="s">
        <v>899</v>
      </c>
      <c r="AC86">
        <v>1</v>
      </c>
      <c r="AD86" s="2">
        <v>100</v>
      </c>
      <c r="AE86" s="2">
        <v>100</v>
      </c>
      <c r="AF86" s="2" t="s">
        <v>895</v>
      </c>
      <c r="AG86" s="2" t="s">
        <v>896</v>
      </c>
      <c r="AH86" s="2">
        <v>13</v>
      </c>
      <c r="AI86" s="2">
        <v>0</v>
      </c>
      <c r="AJ86" s="2" t="s">
        <v>835</v>
      </c>
      <c r="AK86" s="2" t="s">
        <v>835</v>
      </c>
      <c r="AL86" s="2">
        <v>0</v>
      </c>
      <c r="AM86" s="2">
        <v>0</v>
      </c>
      <c r="AN86" s="182" t="s">
        <v>835</v>
      </c>
      <c r="AO86" s="182" t="s">
        <v>835</v>
      </c>
      <c r="AP86" s="182" t="s">
        <v>835</v>
      </c>
      <c r="AQ86" s="182" t="s">
        <v>835</v>
      </c>
      <c r="AR86" s="182"/>
      <c r="AS86" s="181" t="s">
        <v>638</v>
      </c>
      <c r="AT86" s="182" t="s">
        <v>835</v>
      </c>
    </row>
    <row r="87" spans="2:46" x14ac:dyDescent="0.3">
      <c r="B87" t="s">
        <v>204</v>
      </c>
      <c r="C87" s="181" t="s">
        <v>892</v>
      </c>
      <c r="D87" t="s">
        <v>488</v>
      </c>
      <c r="E87" s="2">
        <v>115</v>
      </c>
      <c r="F87" s="2">
        <v>111.55</v>
      </c>
      <c r="G87" s="2"/>
      <c r="H87" s="2"/>
      <c r="I87" s="182"/>
      <c r="J87" s="2"/>
      <c r="K87" s="2">
        <v>2000</v>
      </c>
      <c r="L87" s="2">
        <v>1800</v>
      </c>
      <c r="M87" s="2"/>
      <c r="N87" s="2"/>
      <c r="O87" s="2">
        <v>1000000</v>
      </c>
      <c r="P87" s="2">
        <v>1000000</v>
      </c>
      <c r="Q87" s="182">
        <v>20</v>
      </c>
      <c r="R87" s="182">
        <v>25</v>
      </c>
      <c r="S87" s="182">
        <v>0.9</v>
      </c>
      <c r="T87" s="182">
        <v>0.87</v>
      </c>
      <c r="U87" s="182" t="s">
        <v>833</v>
      </c>
      <c r="V87" s="182">
        <v>5000</v>
      </c>
      <c r="W87" s="182">
        <v>5312</v>
      </c>
      <c r="X87" s="182">
        <v>70</v>
      </c>
      <c r="Y87" s="182">
        <v>69</v>
      </c>
      <c r="Z87" s="182">
        <v>5</v>
      </c>
      <c r="AA87" s="182">
        <v>50000</v>
      </c>
      <c r="AB87" t="s">
        <v>908</v>
      </c>
      <c r="AC87" t="s">
        <v>909</v>
      </c>
      <c r="AD87" s="2">
        <v>28</v>
      </c>
      <c r="AE87" s="2">
        <v>0</v>
      </c>
      <c r="AF87" s="2" t="s">
        <v>910</v>
      </c>
      <c r="AG87" s="2" t="s">
        <v>911</v>
      </c>
      <c r="AH87" s="2">
        <v>100</v>
      </c>
      <c r="AI87" s="2">
        <v>27</v>
      </c>
      <c r="AJ87" s="2" t="s">
        <v>835</v>
      </c>
      <c r="AK87" s="2" t="s">
        <v>835</v>
      </c>
      <c r="AL87" s="2">
        <v>0</v>
      </c>
      <c r="AM87" s="2">
        <v>0</v>
      </c>
      <c r="AN87" s="182" t="s">
        <v>835</v>
      </c>
      <c r="AO87" s="182" t="s">
        <v>835</v>
      </c>
      <c r="AP87" s="182" t="s">
        <v>835</v>
      </c>
      <c r="AQ87" s="182" t="s">
        <v>835</v>
      </c>
      <c r="AR87" s="182"/>
      <c r="AS87" s="181" t="s">
        <v>638</v>
      </c>
      <c r="AT87" s="182" t="s">
        <v>835</v>
      </c>
    </row>
    <row r="88" spans="2:46" x14ac:dyDescent="0.3">
      <c r="B88" t="s">
        <v>204</v>
      </c>
      <c r="C88" s="181" t="s">
        <v>892</v>
      </c>
      <c r="D88" t="s">
        <v>492</v>
      </c>
      <c r="E88" s="2">
        <v>115</v>
      </c>
      <c r="F88" s="2">
        <v>111.55</v>
      </c>
      <c r="G88" s="2"/>
      <c r="H88" s="2"/>
      <c r="I88" s="182"/>
      <c r="J88" s="2"/>
      <c r="K88" s="2">
        <v>2000</v>
      </c>
      <c r="L88" s="2">
        <v>1800</v>
      </c>
      <c r="M88" s="2"/>
      <c r="N88" s="2"/>
      <c r="O88" s="2">
        <v>1000000</v>
      </c>
      <c r="P88" s="2">
        <v>1000000</v>
      </c>
      <c r="Q88" s="182">
        <v>20</v>
      </c>
      <c r="R88" s="182">
        <v>25</v>
      </c>
      <c r="S88" s="182">
        <v>0.9</v>
      </c>
      <c r="T88" s="182">
        <v>0.87</v>
      </c>
      <c r="U88" s="182" t="s">
        <v>833</v>
      </c>
      <c r="V88" s="182">
        <v>5000</v>
      </c>
      <c r="W88" s="182">
        <v>5312</v>
      </c>
      <c r="X88" s="182">
        <v>70</v>
      </c>
      <c r="Y88" s="182">
        <v>69</v>
      </c>
      <c r="Z88" s="182">
        <v>5</v>
      </c>
      <c r="AA88" s="182">
        <v>50000</v>
      </c>
      <c r="AB88" t="s">
        <v>908</v>
      </c>
      <c r="AC88" t="s">
        <v>909</v>
      </c>
      <c r="AD88" s="2">
        <v>28</v>
      </c>
      <c r="AE88" s="2">
        <v>0</v>
      </c>
      <c r="AF88" s="2" t="s">
        <v>910</v>
      </c>
      <c r="AG88" s="2" t="s">
        <v>911</v>
      </c>
      <c r="AH88" s="2">
        <v>100</v>
      </c>
      <c r="AI88" s="2">
        <v>27</v>
      </c>
      <c r="AJ88" s="2" t="s">
        <v>835</v>
      </c>
      <c r="AK88" s="2" t="s">
        <v>835</v>
      </c>
      <c r="AL88" s="2">
        <v>0</v>
      </c>
      <c r="AM88" s="2">
        <v>0</v>
      </c>
      <c r="AN88" s="182" t="s">
        <v>835</v>
      </c>
      <c r="AO88" s="182" t="s">
        <v>835</v>
      </c>
      <c r="AP88" s="182" t="s">
        <v>835</v>
      </c>
      <c r="AQ88" s="182" t="s">
        <v>835</v>
      </c>
      <c r="AR88" s="182"/>
      <c r="AS88" s="181" t="s">
        <v>638</v>
      </c>
      <c r="AT88" s="182" t="s">
        <v>835</v>
      </c>
    </row>
    <row r="89" spans="2:46" x14ac:dyDescent="0.3">
      <c r="B89" t="s">
        <v>204</v>
      </c>
      <c r="C89" s="181" t="s">
        <v>892</v>
      </c>
      <c r="D89" t="s">
        <v>495</v>
      </c>
      <c r="E89" s="2">
        <v>115</v>
      </c>
      <c r="F89" s="2">
        <v>111.55</v>
      </c>
      <c r="G89" s="2"/>
      <c r="H89" s="2"/>
      <c r="I89" s="182"/>
      <c r="J89" s="2"/>
      <c r="K89" s="2">
        <v>2000</v>
      </c>
      <c r="L89" s="2">
        <v>1800</v>
      </c>
      <c r="M89" s="2"/>
      <c r="N89" s="2"/>
      <c r="O89" s="2">
        <v>1000000</v>
      </c>
      <c r="P89" s="2">
        <v>1000000</v>
      </c>
      <c r="Q89" s="182">
        <v>20</v>
      </c>
      <c r="R89" s="182">
        <v>25</v>
      </c>
      <c r="S89" s="182">
        <v>0.9</v>
      </c>
      <c r="T89" s="182">
        <v>0.87</v>
      </c>
      <c r="U89" s="182" t="s">
        <v>912</v>
      </c>
      <c r="V89" s="182">
        <v>5700</v>
      </c>
      <c r="W89" s="182">
        <v>6022</v>
      </c>
      <c r="X89" s="182">
        <v>70</v>
      </c>
      <c r="Y89" s="182">
        <v>69</v>
      </c>
      <c r="Z89" s="182">
        <v>5</v>
      </c>
      <c r="AA89" s="182">
        <v>50000</v>
      </c>
      <c r="AB89" t="s">
        <v>913</v>
      </c>
      <c r="AC89" t="s">
        <v>914</v>
      </c>
      <c r="AD89" s="2">
        <v>100</v>
      </c>
      <c r="AE89" s="2">
        <v>37</v>
      </c>
      <c r="AF89" s="2" t="s">
        <v>915</v>
      </c>
      <c r="AG89" s="2" t="s">
        <v>914</v>
      </c>
      <c r="AH89" s="2">
        <v>100</v>
      </c>
      <c r="AI89" s="2">
        <v>37</v>
      </c>
      <c r="AJ89" s="2" t="s">
        <v>835</v>
      </c>
      <c r="AK89" s="2" t="s">
        <v>835</v>
      </c>
      <c r="AL89" s="2">
        <v>0</v>
      </c>
      <c r="AM89" s="2">
        <v>0</v>
      </c>
      <c r="AN89" s="182" t="s">
        <v>835</v>
      </c>
      <c r="AO89" s="182" t="s">
        <v>835</v>
      </c>
      <c r="AP89" s="182" t="s">
        <v>835</v>
      </c>
      <c r="AQ89" s="182" t="s">
        <v>835</v>
      </c>
      <c r="AR89" s="182"/>
      <c r="AS89" s="181" t="s">
        <v>638</v>
      </c>
      <c r="AT89" s="182" t="s">
        <v>835</v>
      </c>
    </row>
    <row r="90" spans="2:46" ht="28.8" x14ac:dyDescent="0.3">
      <c r="B90" t="s">
        <v>204</v>
      </c>
      <c r="C90" s="181" t="s">
        <v>892</v>
      </c>
      <c r="D90" t="s">
        <v>498</v>
      </c>
      <c r="E90" s="2">
        <v>115</v>
      </c>
      <c r="F90" s="2">
        <v>111.55</v>
      </c>
      <c r="G90" s="2"/>
      <c r="H90" s="2"/>
      <c r="I90" s="182"/>
      <c r="J90" s="182"/>
      <c r="K90" s="182">
        <v>2000</v>
      </c>
      <c r="L90" s="182">
        <v>1800</v>
      </c>
      <c r="M90" s="182"/>
      <c r="N90" s="182"/>
      <c r="O90" s="182">
        <v>1000000</v>
      </c>
      <c r="P90" s="182">
        <v>1000000</v>
      </c>
      <c r="Q90" s="182">
        <v>20</v>
      </c>
      <c r="R90" s="182">
        <v>25</v>
      </c>
      <c r="S90" s="182">
        <v>0.9</v>
      </c>
      <c r="T90" s="182">
        <v>0.87</v>
      </c>
      <c r="U90" s="182" t="s">
        <v>912</v>
      </c>
      <c r="V90" s="182">
        <v>5700</v>
      </c>
      <c r="W90" s="182">
        <v>6022</v>
      </c>
      <c r="X90" s="182">
        <v>70</v>
      </c>
      <c r="Y90" s="182">
        <v>69</v>
      </c>
      <c r="Z90" s="182">
        <v>5</v>
      </c>
      <c r="AA90" s="182">
        <v>50000</v>
      </c>
      <c r="AB90" s="181" t="s">
        <v>913</v>
      </c>
      <c r="AC90" s="181" t="s">
        <v>914</v>
      </c>
      <c r="AD90" s="182">
        <v>100</v>
      </c>
      <c r="AE90" s="182">
        <v>37</v>
      </c>
      <c r="AF90" s="195" t="s">
        <v>915</v>
      </c>
      <c r="AG90" s="182" t="s">
        <v>914</v>
      </c>
      <c r="AH90" s="182">
        <v>100</v>
      </c>
      <c r="AI90" s="182">
        <v>37</v>
      </c>
      <c r="AJ90" s="195" t="s">
        <v>835</v>
      </c>
      <c r="AK90" s="182" t="s">
        <v>835</v>
      </c>
      <c r="AL90" s="182">
        <v>0</v>
      </c>
      <c r="AM90" s="182">
        <v>0</v>
      </c>
      <c r="AN90" s="194" t="s">
        <v>835</v>
      </c>
      <c r="AO90" s="182" t="s">
        <v>835</v>
      </c>
      <c r="AP90" s="181" t="s">
        <v>835</v>
      </c>
      <c r="AQ90" s="181" t="s">
        <v>835</v>
      </c>
      <c r="AR90" s="181"/>
      <c r="AS90" s="181" t="s">
        <v>638</v>
      </c>
      <c r="AT90" s="182" t="s">
        <v>835</v>
      </c>
    </row>
    <row r="91" spans="2:46" ht="43.2" x14ac:dyDescent="0.3">
      <c r="B91" t="s">
        <v>194</v>
      </c>
      <c r="C91" s="181" t="s">
        <v>253</v>
      </c>
      <c r="D91" t="s">
        <v>430</v>
      </c>
      <c r="E91" s="2">
        <v>120</v>
      </c>
      <c r="F91" s="2">
        <v>116.4</v>
      </c>
      <c r="G91" s="2"/>
      <c r="H91" s="2"/>
      <c r="I91" s="182"/>
      <c r="J91" s="182"/>
      <c r="K91" s="182">
        <v>2000</v>
      </c>
      <c r="L91" s="182">
        <v>1800</v>
      </c>
      <c r="M91" s="182"/>
      <c r="N91" s="182"/>
      <c r="O91" s="182">
        <v>1000000</v>
      </c>
      <c r="P91" s="182">
        <v>1000000</v>
      </c>
      <c r="Q91" s="182">
        <v>20</v>
      </c>
      <c r="R91" s="182">
        <v>25</v>
      </c>
      <c r="S91" s="182">
        <v>0.9</v>
      </c>
      <c r="T91" s="182">
        <v>0.87</v>
      </c>
      <c r="U91" s="182" t="s">
        <v>840</v>
      </c>
      <c r="V91" s="182">
        <v>6500</v>
      </c>
      <c r="W91" s="182">
        <v>7042</v>
      </c>
      <c r="X91" s="182">
        <v>80</v>
      </c>
      <c r="Y91" s="182">
        <v>79</v>
      </c>
      <c r="Z91" s="182">
        <v>5</v>
      </c>
      <c r="AA91" s="182">
        <v>50000</v>
      </c>
      <c r="AB91" s="181" t="s">
        <v>921</v>
      </c>
      <c r="AC91" s="181" t="s">
        <v>922</v>
      </c>
      <c r="AD91" s="182">
        <v>100</v>
      </c>
      <c r="AE91" s="182">
        <v>72</v>
      </c>
      <c r="AF91" s="195" t="s">
        <v>923</v>
      </c>
      <c r="AG91" s="182" t="s">
        <v>924</v>
      </c>
      <c r="AH91" s="182">
        <v>2.1</v>
      </c>
      <c r="AI91" s="182">
        <v>0.9</v>
      </c>
      <c r="AJ91" s="195" t="s">
        <v>925</v>
      </c>
      <c r="AK91" s="182" t="s">
        <v>924</v>
      </c>
      <c r="AL91" s="182">
        <v>2.1</v>
      </c>
      <c r="AM91" s="182">
        <v>0.9</v>
      </c>
      <c r="AN91" s="194" t="s">
        <v>835</v>
      </c>
      <c r="AO91" s="182" t="s">
        <v>835</v>
      </c>
      <c r="AP91" s="181" t="s">
        <v>835</v>
      </c>
      <c r="AQ91" s="181" t="s">
        <v>835</v>
      </c>
      <c r="AR91" s="181"/>
      <c r="AS91" s="181" t="s">
        <v>638</v>
      </c>
      <c r="AT91" s="182" t="s">
        <v>835</v>
      </c>
    </row>
    <row r="92" spans="2:46" ht="43.2" x14ac:dyDescent="0.3">
      <c r="B92" t="s">
        <v>194</v>
      </c>
      <c r="C92" s="181" t="s">
        <v>253</v>
      </c>
      <c r="D92" t="s">
        <v>444</v>
      </c>
      <c r="E92" s="2">
        <v>120</v>
      </c>
      <c r="F92" s="2">
        <v>116.4</v>
      </c>
      <c r="G92" s="2">
        <v>135</v>
      </c>
      <c r="H92" s="2">
        <v>130.94999999999999</v>
      </c>
      <c r="I92" s="182"/>
      <c r="J92" s="182"/>
      <c r="K92" s="182">
        <v>2000</v>
      </c>
      <c r="L92" s="182">
        <v>1800</v>
      </c>
      <c r="M92" s="182"/>
      <c r="N92" s="182"/>
      <c r="O92" s="182">
        <v>1000000</v>
      </c>
      <c r="P92" s="182">
        <v>1000000</v>
      </c>
      <c r="Q92" s="182">
        <v>20</v>
      </c>
      <c r="R92" s="182">
        <v>25</v>
      </c>
      <c r="S92" s="182">
        <v>0.9</v>
      </c>
      <c r="T92" s="182">
        <v>0.87</v>
      </c>
      <c r="U92" s="182" t="s">
        <v>840</v>
      </c>
      <c r="V92" s="182">
        <v>6500</v>
      </c>
      <c r="W92" s="182">
        <v>7042</v>
      </c>
      <c r="X92" s="182">
        <v>80</v>
      </c>
      <c r="Y92" s="182">
        <v>79</v>
      </c>
      <c r="Z92" s="182">
        <v>5</v>
      </c>
      <c r="AA92" s="182">
        <v>50000</v>
      </c>
      <c r="AB92" s="181" t="s">
        <v>921</v>
      </c>
      <c r="AC92" s="181" t="s">
        <v>922</v>
      </c>
      <c r="AD92" s="182">
        <v>100</v>
      </c>
      <c r="AE92" s="182">
        <v>72</v>
      </c>
      <c r="AF92" s="195" t="s">
        <v>923</v>
      </c>
      <c r="AG92" s="182" t="s">
        <v>924</v>
      </c>
      <c r="AH92" s="182">
        <v>2.1</v>
      </c>
      <c r="AI92" s="182">
        <v>0.9</v>
      </c>
      <c r="AJ92" s="195" t="s">
        <v>925</v>
      </c>
      <c r="AK92" s="182" t="s">
        <v>924</v>
      </c>
      <c r="AL92" s="182">
        <v>2.1</v>
      </c>
      <c r="AM92" s="182">
        <v>0.9</v>
      </c>
      <c r="AN92" s="194" t="s">
        <v>835</v>
      </c>
      <c r="AO92" s="182" t="s">
        <v>835</v>
      </c>
      <c r="AP92" s="181" t="s">
        <v>835</v>
      </c>
      <c r="AQ92" s="181" t="s">
        <v>835</v>
      </c>
      <c r="AR92" s="181"/>
      <c r="AS92" s="181" t="s">
        <v>638</v>
      </c>
      <c r="AT92" s="182">
        <v>22</v>
      </c>
    </row>
    <row r="93" spans="2:46" ht="43.2" x14ac:dyDescent="0.3">
      <c r="B93" t="s">
        <v>194</v>
      </c>
      <c r="C93" s="181" t="s">
        <v>253</v>
      </c>
      <c r="D93" t="s">
        <v>455</v>
      </c>
      <c r="E93" s="2">
        <v>120</v>
      </c>
      <c r="F93" s="2">
        <v>116.4</v>
      </c>
      <c r="G93" s="2"/>
      <c r="H93" s="2"/>
      <c r="I93" s="182"/>
      <c r="J93" s="182"/>
      <c r="K93" s="182">
        <v>1500</v>
      </c>
      <c r="L93" s="182">
        <v>1350</v>
      </c>
      <c r="M93" s="182"/>
      <c r="N93" s="182"/>
      <c r="O93" s="182">
        <v>1000000</v>
      </c>
      <c r="P93" s="182">
        <v>1000000</v>
      </c>
      <c r="Q93" s="182">
        <v>20</v>
      </c>
      <c r="R93" s="182">
        <v>25</v>
      </c>
      <c r="S93" s="182">
        <v>0.9</v>
      </c>
      <c r="T93" s="182">
        <v>0.87</v>
      </c>
      <c r="U93" s="182" t="s">
        <v>840</v>
      </c>
      <c r="V93" s="182">
        <v>6500</v>
      </c>
      <c r="W93" s="182">
        <v>7042</v>
      </c>
      <c r="X93" s="182">
        <v>80</v>
      </c>
      <c r="Y93" s="182">
        <v>79</v>
      </c>
      <c r="Z93" s="182">
        <v>5</v>
      </c>
      <c r="AA93" s="182">
        <v>50000</v>
      </c>
      <c r="AB93" s="181" t="s">
        <v>921</v>
      </c>
      <c r="AC93" s="181" t="s">
        <v>922</v>
      </c>
      <c r="AD93" s="182">
        <v>100</v>
      </c>
      <c r="AE93" s="182">
        <v>72</v>
      </c>
      <c r="AF93" s="195" t="s">
        <v>923</v>
      </c>
      <c r="AG93" s="182" t="s">
        <v>924</v>
      </c>
      <c r="AH93" s="182">
        <v>2.1</v>
      </c>
      <c r="AI93" s="182">
        <v>0.9</v>
      </c>
      <c r="AJ93" s="195" t="s">
        <v>925</v>
      </c>
      <c r="AK93" s="182" t="s">
        <v>924</v>
      </c>
      <c r="AL93" s="182">
        <v>2.1</v>
      </c>
      <c r="AM93" s="182">
        <v>0.9</v>
      </c>
      <c r="AN93" s="194" t="s">
        <v>835</v>
      </c>
      <c r="AO93" s="182" t="s">
        <v>835</v>
      </c>
      <c r="AP93" s="181" t="s">
        <v>835</v>
      </c>
      <c r="AQ93" s="181" t="s">
        <v>835</v>
      </c>
      <c r="AR93" s="181"/>
      <c r="AS93" s="181" t="s">
        <v>638</v>
      </c>
      <c r="AT93" s="182" t="s">
        <v>835</v>
      </c>
    </row>
    <row r="94" spans="2:46" ht="43.2" x14ac:dyDescent="0.3">
      <c r="B94" t="s">
        <v>194</v>
      </c>
      <c r="C94" s="181" t="s">
        <v>253</v>
      </c>
      <c r="D94" t="s">
        <v>466</v>
      </c>
      <c r="E94" s="2">
        <v>120</v>
      </c>
      <c r="F94" s="2">
        <v>116.4</v>
      </c>
      <c r="G94" s="2">
        <v>135</v>
      </c>
      <c r="H94" s="2">
        <v>130.94999999999999</v>
      </c>
      <c r="I94" s="182"/>
      <c r="J94" s="182"/>
      <c r="K94" s="182">
        <v>1500</v>
      </c>
      <c r="L94" s="182">
        <v>1350</v>
      </c>
      <c r="M94" s="182"/>
      <c r="N94" s="182"/>
      <c r="O94" s="182">
        <v>1000000</v>
      </c>
      <c r="P94" s="182">
        <v>1000000</v>
      </c>
      <c r="Q94" s="182">
        <v>20</v>
      </c>
      <c r="R94" s="182">
        <v>25</v>
      </c>
      <c r="S94" s="182">
        <v>0.9</v>
      </c>
      <c r="T94" s="182">
        <v>0.87</v>
      </c>
      <c r="U94" s="182" t="s">
        <v>840</v>
      </c>
      <c r="V94" s="182">
        <v>6500</v>
      </c>
      <c r="W94" s="182">
        <v>7042</v>
      </c>
      <c r="X94" s="182">
        <v>80</v>
      </c>
      <c r="Y94" s="182">
        <v>79</v>
      </c>
      <c r="Z94" s="182">
        <v>5</v>
      </c>
      <c r="AA94" s="182">
        <v>50000</v>
      </c>
      <c r="AB94" s="181" t="s">
        <v>921</v>
      </c>
      <c r="AC94" s="181" t="s">
        <v>922</v>
      </c>
      <c r="AD94" s="182">
        <v>100</v>
      </c>
      <c r="AE94" s="182">
        <v>72</v>
      </c>
      <c r="AF94" s="195" t="s">
        <v>923</v>
      </c>
      <c r="AG94" s="182" t="s">
        <v>924</v>
      </c>
      <c r="AH94" s="182">
        <v>2.1</v>
      </c>
      <c r="AI94" s="182">
        <v>0.9</v>
      </c>
      <c r="AJ94" s="195" t="s">
        <v>925</v>
      </c>
      <c r="AK94" s="182" t="s">
        <v>924</v>
      </c>
      <c r="AL94" s="182">
        <v>2.1</v>
      </c>
      <c r="AM94" s="182">
        <v>0.9</v>
      </c>
      <c r="AN94" s="194" t="s">
        <v>835</v>
      </c>
      <c r="AO94" s="182" t="s">
        <v>835</v>
      </c>
      <c r="AP94" s="181" t="s">
        <v>835</v>
      </c>
      <c r="AQ94" s="181" t="s">
        <v>835</v>
      </c>
      <c r="AR94" s="181"/>
      <c r="AS94" s="181" t="s">
        <v>638</v>
      </c>
      <c r="AT94" s="182">
        <v>22</v>
      </c>
    </row>
    <row r="95" spans="2:46" ht="43.2" x14ac:dyDescent="0.3">
      <c r="B95" t="s">
        <v>194</v>
      </c>
      <c r="C95" s="181" t="s">
        <v>253</v>
      </c>
      <c r="D95" t="s">
        <v>476</v>
      </c>
      <c r="E95" s="2">
        <v>120</v>
      </c>
      <c r="F95" s="2">
        <v>116.4</v>
      </c>
      <c r="G95" s="2"/>
      <c r="H95" s="2"/>
      <c r="I95" s="182"/>
      <c r="J95" s="182"/>
      <c r="K95" s="182">
        <v>3000</v>
      </c>
      <c r="L95" s="182">
        <v>2700</v>
      </c>
      <c r="M95" s="182"/>
      <c r="N95" s="182"/>
      <c r="O95" s="182">
        <v>1000000</v>
      </c>
      <c r="P95" s="182">
        <v>1000000</v>
      </c>
      <c r="Q95" s="182">
        <v>20</v>
      </c>
      <c r="R95" s="182">
        <v>25</v>
      </c>
      <c r="S95" s="182">
        <v>0.9</v>
      </c>
      <c r="T95" s="182">
        <v>0.87</v>
      </c>
      <c r="U95" s="182" t="s">
        <v>840</v>
      </c>
      <c r="V95" s="182">
        <v>6500</v>
      </c>
      <c r="W95" s="182">
        <v>7042</v>
      </c>
      <c r="X95" s="182">
        <v>80</v>
      </c>
      <c r="Y95" s="182">
        <v>79</v>
      </c>
      <c r="Z95" s="182">
        <v>5</v>
      </c>
      <c r="AA95" s="182">
        <v>50000</v>
      </c>
      <c r="AB95" s="181" t="s">
        <v>921</v>
      </c>
      <c r="AC95" s="181" t="s">
        <v>922</v>
      </c>
      <c r="AD95" s="182">
        <v>100</v>
      </c>
      <c r="AE95" s="182">
        <v>72</v>
      </c>
      <c r="AF95" s="195" t="s">
        <v>923</v>
      </c>
      <c r="AG95" s="182" t="s">
        <v>924</v>
      </c>
      <c r="AH95" s="182">
        <v>2.1</v>
      </c>
      <c r="AI95" s="182">
        <v>0.9</v>
      </c>
      <c r="AJ95" s="195" t="s">
        <v>925</v>
      </c>
      <c r="AK95" s="182" t="s">
        <v>924</v>
      </c>
      <c r="AL95" s="182">
        <v>2.1</v>
      </c>
      <c r="AM95" s="182">
        <v>0.9</v>
      </c>
      <c r="AN95" s="197" t="s">
        <v>835</v>
      </c>
      <c r="AO95" s="182" t="s">
        <v>835</v>
      </c>
      <c r="AP95" s="181" t="s">
        <v>835</v>
      </c>
      <c r="AQ95" s="181" t="s">
        <v>835</v>
      </c>
      <c r="AR95" s="181"/>
      <c r="AS95" s="181" t="s">
        <v>638</v>
      </c>
      <c r="AT95" s="182" t="s">
        <v>835</v>
      </c>
    </row>
    <row r="96" spans="2:46" ht="43.2" x14ac:dyDescent="0.3">
      <c r="B96" t="s">
        <v>194</v>
      </c>
      <c r="C96" s="181" t="s">
        <v>253</v>
      </c>
      <c r="D96" t="s">
        <v>485</v>
      </c>
      <c r="E96" s="2">
        <v>120</v>
      </c>
      <c r="F96" s="2">
        <v>116.4</v>
      </c>
      <c r="G96" s="2">
        <v>135</v>
      </c>
      <c r="H96" s="2">
        <v>130.94999999999999</v>
      </c>
      <c r="I96" s="182"/>
      <c r="J96" s="182"/>
      <c r="K96" s="182">
        <v>3000</v>
      </c>
      <c r="L96" s="182">
        <v>2700</v>
      </c>
      <c r="M96" s="182"/>
      <c r="N96" s="182"/>
      <c r="O96" s="182">
        <v>1000000</v>
      </c>
      <c r="P96" s="182">
        <v>1000000</v>
      </c>
      <c r="Q96" s="182">
        <v>20</v>
      </c>
      <c r="R96" s="182">
        <v>25</v>
      </c>
      <c r="S96" s="182">
        <v>0.9</v>
      </c>
      <c r="T96" s="182">
        <v>0.87</v>
      </c>
      <c r="U96" s="182" t="s">
        <v>840</v>
      </c>
      <c r="V96" s="182">
        <v>6500</v>
      </c>
      <c r="W96" s="182">
        <v>7042</v>
      </c>
      <c r="X96" s="182">
        <v>80</v>
      </c>
      <c r="Y96" s="182">
        <v>79</v>
      </c>
      <c r="Z96" s="182">
        <v>5</v>
      </c>
      <c r="AA96" s="182">
        <v>50000</v>
      </c>
      <c r="AB96" s="181" t="s">
        <v>921</v>
      </c>
      <c r="AC96" s="181" t="s">
        <v>922</v>
      </c>
      <c r="AD96" s="182">
        <v>100</v>
      </c>
      <c r="AE96" s="182">
        <v>72</v>
      </c>
      <c r="AF96" s="195" t="s">
        <v>923</v>
      </c>
      <c r="AG96" s="182" t="s">
        <v>924</v>
      </c>
      <c r="AH96" s="182">
        <v>2.1</v>
      </c>
      <c r="AI96" s="182">
        <v>0.9</v>
      </c>
      <c r="AJ96" s="195" t="s">
        <v>925</v>
      </c>
      <c r="AK96" s="182" t="s">
        <v>924</v>
      </c>
      <c r="AL96" s="182">
        <v>2.1</v>
      </c>
      <c r="AM96" s="182">
        <v>0.9</v>
      </c>
      <c r="AN96" s="194" t="s">
        <v>835</v>
      </c>
      <c r="AO96" s="182" t="s">
        <v>835</v>
      </c>
      <c r="AP96" s="181" t="s">
        <v>835</v>
      </c>
      <c r="AQ96" s="181" t="s">
        <v>835</v>
      </c>
      <c r="AR96" s="181"/>
      <c r="AS96" s="181" t="s">
        <v>638</v>
      </c>
      <c r="AT96" s="182">
        <v>22</v>
      </c>
    </row>
    <row r="97" spans="2:46" x14ac:dyDescent="0.3">
      <c r="B97" t="s">
        <v>194</v>
      </c>
      <c r="C97" s="181" t="s">
        <v>256</v>
      </c>
      <c r="D97" s="182" t="s">
        <v>432</v>
      </c>
      <c r="E97" s="182">
        <v>125</v>
      </c>
      <c r="F97" s="182">
        <v>121.25</v>
      </c>
      <c r="G97" s="182">
        <v>140</v>
      </c>
      <c r="H97" s="182">
        <v>135.80000000000001</v>
      </c>
      <c r="I97" s="182"/>
      <c r="J97" s="182"/>
      <c r="K97" s="182" t="s">
        <v>842</v>
      </c>
      <c r="L97" s="182" t="s">
        <v>843</v>
      </c>
      <c r="M97" s="182"/>
      <c r="N97" s="182"/>
      <c r="O97" s="182">
        <v>1000000</v>
      </c>
      <c r="P97" s="182">
        <v>1000000</v>
      </c>
      <c r="Q97" s="182">
        <v>20</v>
      </c>
      <c r="R97" s="182">
        <v>25</v>
      </c>
      <c r="S97" s="182">
        <v>0.9</v>
      </c>
      <c r="T97" s="182">
        <v>0.87</v>
      </c>
      <c r="U97" s="182" t="s">
        <v>840</v>
      </c>
      <c r="V97" s="182">
        <v>6500</v>
      </c>
      <c r="W97" s="182">
        <v>7042</v>
      </c>
      <c r="X97" s="182">
        <v>80</v>
      </c>
      <c r="Y97" s="182">
        <v>79</v>
      </c>
      <c r="Z97" s="182">
        <v>5</v>
      </c>
      <c r="AA97" s="182">
        <v>50000</v>
      </c>
      <c r="AB97" s="181" t="s">
        <v>936</v>
      </c>
      <c r="AC97" s="181" t="s">
        <v>914</v>
      </c>
      <c r="AD97" s="182">
        <v>100</v>
      </c>
      <c r="AE97" s="182">
        <v>37</v>
      </c>
      <c r="AF97" s="195" t="s">
        <v>835</v>
      </c>
      <c r="AG97" s="182" t="s">
        <v>835</v>
      </c>
      <c r="AH97" s="182">
        <v>0</v>
      </c>
      <c r="AI97" s="182">
        <v>0</v>
      </c>
      <c r="AJ97" s="195" t="s">
        <v>835</v>
      </c>
      <c r="AK97" s="182" t="s">
        <v>835</v>
      </c>
      <c r="AL97" s="182">
        <v>0</v>
      </c>
      <c r="AM97" s="182">
        <v>0</v>
      </c>
      <c r="AN97" s="194">
        <v>375</v>
      </c>
      <c r="AO97" s="182" t="s">
        <v>937</v>
      </c>
      <c r="AP97" s="181">
        <v>337.5</v>
      </c>
      <c r="AQ97" s="181">
        <v>1000000</v>
      </c>
      <c r="AR97" s="181"/>
      <c r="AS97" s="181" t="s">
        <v>638</v>
      </c>
      <c r="AT97" s="182" t="s">
        <v>835</v>
      </c>
    </row>
    <row r="98" spans="2:46" x14ac:dyDescent="0.3">
      <c r="B98" t="s">
        <v>194</v>
      </c>
      <c r="C98" s="181" t="s">
        <v>260</v>
      </c>
      <c r="D98" s="182" t="s">
        <v>434</v>
      </c>
      <c r="E98" s="182">
        <v>135</v>
      </c>
      <c r="F98" s="182">
        <v>130.94999999999999</v>
      </c>
      <c r="G98" s="182">
        <v>150</v>
      </c>
      <c r="H98" s="182">
        <v>145.5</v>
      </c>
      <c r="I98" s="182"/>
      <c r="J98" s="182"/>
      <c r="K98" s="182">
        <v>10000</v>
      </c>
      <c r="L98" s="182">
        <v>9000</v>
      </c>
      <c r="M98" s="182"/>
      <c r="N98" s="182"/>
      <c r="O98" s="182">
        <v>1000000</v>
      </c>
      <c r="P98" s="182">
        <v>1000000</v>
      </c>
      <c r="Q98" s="182">
        <v>20</v>
      </c>
      <c r="R98" s="182">
        <v>25</v>
      </c>
      <c r="S98" s="182">
        <v>0.9</v>
      </c>
      <c r="T98" s="182">
        <v>0.87</v>
      </c>
      <c r="U98" s="182" t="s">
        <v>840</v>
      </c>
      <c r="V98" s="182">
        <v>6500</v>
      </c>
      <c r="W98" s="182">
        <v>7042</v>
      </c>
      <c r="X98" s="182">
        <v>80</v>
      </c>
      <c r="Y98" s="182">
        <v>79</v>
      </c>
      <c r="Z98" s="182">
        <v>5</v>
      </c>
      <c r="AA98" s="182">
        <v>50000</v>
      </c>
      <c r="AB98" s="181" t="s">
        <v>941</v>
      </c>
      <c r="AC98" s="181" t="s">
        <v>942</v>
      </c>
      <c r="AD98" s="182">
        <v>100</v>
      </c>
      <c r="AE98" s="182">
        <v>20</v>
      </c>
      <c r="AF98" s="195" t="s">
        <v>835</v>
      </c>
      <c r="AG98" s="182" t="s">
        <v>835</v>
      </c>
      <c r="AH98" s="182">
        <v>0</v>
      </c>
      <c r="AI98" s="182">
        <v>0</v>
      </c>
      <c r="AJ98" s="195" t="s">
        <v>835</v>
      </c>
      <c r="AK98" s="182" t="s">
        <v>835</v>
      </c>
      <c r="AL98" s="182">
        <v>0</v>
      </c>
      <c r="AM98" s="182">
        <v>0</v>
      </c>
      <c r="AN98" s="194" t="s">
        <v>835</v>
      </c>
      <c r="AO98" s="182" t="s">
        <v>835</v>
      </c>
      <c r="AP98" s="181" t="s">
        <v>835</v>
      </c>
      <c r="AQ98" s="181" t="s">
        <v>835</v>
      </c>
      <c r="AR98" s="181"/>
      <c r="AS98" s="181" t="s">
        <v>638</v>
      </c>
      <c r="AT98" s="182" t="s">
        <v>835</v>
      </c>
    </row>
    <row r="99" spans="2:46" x14ac:dyDescent="0.3">
      <c r="B99" t="s">
        <v>194</v>
      </c>
      <c r="C99" s="181" t="s">
        <v>264</v>
      </c>
      <c r="D99" s="182" t="s">
        <v>437</v>
      </c>
      <c r="E99" s="182">
        <v>130</v>
      </c>
      <c r="F99" s="182">
        <v>126.1</v>
      </c>
      <c r="G99" s="182">
        <v>145</v>
      </c>
      <c r="H99" s="182">
        <v>140.65</v>
      </c>
      <c r="I99" s="182"/>
      <c r="J99" s="182"/>
      <c r="K99" s="182">
        <v>5000</v>
      </c>
      <c r="L99" s="182">
        <v>4500</v>
      </c>
      <c r="M99" s="182"/>
      <c r="N99" s="182"/>
      <c r="O99" s="182">
        <v>10000</v>
      </c>
      <c r="P99" s="182">
        <v>11000</v>
      </c>
      <c r="Q99" s="182">
        <v>20</v>
      </c>
      <c r="R99" s="182">
        <v>25</v>
      </c>
      <c r="S99" s="182">
        <v>0.9</v>
      </c>
      <c r="T99" s="182">
        <v>0.87</v>
      </c>
      <c r="U99" s="182" t="s">
        <v>840</v>
      </c>
      <c r="V99" s="182">
        <v>6500</v>
      </c>
      <c r="W99" s="182">
        <v>7042</v>
      </c>
      <c r="X99" s="182">
        <v>80</v>
      </c>
      <c r="Y99" s="182">
        <v>79</v>
      </c>
      <c r="Z99" s="182">
        <v>5</v>
      </c>
      <c r="AA99" s="182">
        <v>50000</v>
      </c>
      <c r="AB99" s="181" t="s">
        <v>941</v>
      </c>
      <c r="AC99" s="181" t="s">
        <v>942</v>
      </c>
      <c r="AD99" s="182">
        <v>100</v>
      </c>
      <c r="AE99" s="182">
        <v>20</v>
      </c>
      <c r="AF99" s="195" t="s">
        <v>835</v>
      </c>
      <c r="AG99" s="182" t="s">
        <v>835</v>
      </c>
      <c r="AH99" s="182">
        <v>0</v>
      </c>
      <c r="AI99" s="182">
        <v>0</v>
      </c>
      <c r="AJ99" s="195" t="s">
        <v>835</v>
      </c>
      <c r="AK99" s="182" t="s">
        <v>835</v>
      </c>
      <c r="AL99" s="182">
        <v>0</v>
      </c>
      <c r="AM99" s="182">
        <v>0</v>
      </c>
      <c r="AN99" s="194" t="s">
        <v>835</v>
      </c>
      <c r="AO99" s="182" t="s">
        <v>835</v>
      </c>
      <c r="AP99" s="181" t="s">
        <v>835</v>
      </c>
      <c r="AQ99" s="181" t="s">
        <v>835</v>
      </c>
      <c r="AR99" s="181"/>
      <c r="AS99" s="181" t="s">
        <v>638</v>
      </c>
      <c r="AT99" s="182" t="s">
        <v>835</v>
      </c>
    </row>
    <row r="100" spans="2:46" x14ac:dyDescent="0.3">
      <c r="B100" t="s">
        <v>204</v>
      </c>
      <c r="C100" s="181" t="s">
        <v>260</v>
      </c>
      <c r="D100" s="182" t="s">
        <v>435</v>
      </c>
      <c r="E100" s="182">
        <v>135</v>
      </c>
      <c r="F100" s="182">
        <v>130.94999999999999</v>
      </c>
      <c r="G100" s="182"/>
      <c r="H100" s="182"/>
      <c r="I100" s="182"/>
      <c r="J100" s="182"/>
      <c r="K100" s="182">
        <v>10000</v>
      </c>
      <c r="L100" s="182">
        <v>9000</v>
      </c>
      <c r="M100" s="182"/>
      <c r="N100" s="182"/>
      <c r="O100" s="182">
        <v>1000000</v>
      </c>
      <c r="P100" s="182">
        <v>1000000</v>
      </c>
      <c r="Q100" s="182">
        <v>20</v>
      </c>
      <c r="R100" s="182">
        <v>25</v>
      </c>
      <c r="S100" s="182">
        <v>0.9</v>
      </c>
      <c r="T100" s="182">
        <v>0.87</v>
      </c>
      <c r="U100" s="182" t="s">
        <v>840</v>
      </c>
      <c r="V100" s="182">
        <v>6500</v>
      </c>
      <c r="W100" s="182">
        <v>7042</v>
      </c>
      <c r="X100" s="182">
        <v>70</v>
      </c>
      <c r="Y100" s="182">
        <v>69</v>
      </c>
      <c r="Z100" s="182">
        <v>5</v>
      </c>
      <c r="AA100" s="182">
        <v>50000</v>
      </c>
      <c r="AB100" s="181" t="s">
        <v>941</v>
      </c>
      <c r="AC100" s="181" t="s">
        <v>942</v>
      </c>
      <c r="AD100" s="182">
        <v>100</v>
      </c>
      <c r="AE100" s="182">
        <v>20</v>
      </c>
      <c r="AF100" s="195" t="s">
        <v>835</v>
      </c>
      <c r="AG100" s="182" t="s">
        <v>835</v>
      </c>
      <c r="AH100" s="182">
        <v>0</v>
      </c>
      <c r="AI100" s="182">
        <v>0</v>
      </c>
      <c r="AJ100" s="195" t="s">
        <v>835</v>
      </c>
      <c r="AK100" s="182" t="s">
        <v>835</v>
      </c>
      <c r="AL100" s="182">
        <v>0</v>
      </c>
      <c r="AM100" s="182">
        <v>0</v>
      </c>
      <c r="AN100" s="194" t="s">
        <v>835</v>
      </c>
      <c r="AO100" s="182" t="s">
        <v>835</v>
      </c>
      <c r="AP100" s="181" t="s">
        <v>835</v>
      </c>
      <c r="AQ100" s="181" t="s">
        <v>835</v>
      </c>
      <c r="AR100" s="181"/>
      <c r="AS100" s="181" t="s">
        <v>638</v>
      </c>
      <c r="AT100" s="182" t="s">
        <v>835</v>
      </c>
    </row>
    <row r="101" spans="2:46" x14ac:dyDescent="0.3">
      <c r="B101" t="s">
        <v>204</v>
      </c>
      <c r="C101" s="181" t="s">
        <v>260</v>
      </c>
      <c r="D101" s="182" t="s">
        <v>447</v>
      </c>
      <c r="E101" s="182">
        <v>135</v>
      </c>
      <c r="F101" s="182">
        <v>130.94999999999999</v>
      </c>
      <c r="G101" s="182"/>
      <c r="H101" s="182"/>
      <c r="I101" s="182"/>
      <c r="J101" s="182"/>
      <c r="K101" s="182">
        <v>10000</v>
      </c>
      <c r="L101" s="182">
        <v>9000</v>
      </c>
      <c r="M101" s="182"/>
      <c r="N101" s="182"/>
      <c r="O101" s="182">
        <v>1000000</v>
      </c>
      <c r="P101" s="182">
        <v>1000000</v>
      </c>
      <c r="Q101" s="182">
        <v>20</v>
      </c>
      <c r="R101" s="182">
        <v>25</v>
      </c>
      <c r="S101" s="182">
        <v>0.9</v>
      </c>
      <c r="T101" s="182">
        <v>0.87</v>
      </c>
      <c r="U101" s="182" t="s">
        <v>840</v>
      </c>
      <c r="V101" s="182">
        <v>6500</v>
      </c>
      <c r="W101" s="182">
        <v>7042</v>
      </c>
      <c r="X101" s="182">
        <v>70</v>
      </c>
      <c r="Y101" s="182">
        <v>69</v>
      </c>
      <c r="Z101" s="182">
        <v>5</v>
      </c>
      <c r="AA101" s="182">
        <v>50000</v>
      </c>
      <c r="AB101" s="181" t="s">
        <v>941</v>
      </c>
      <c r="AC101" s="181" t="s">
        <v>942</v>
      </c>
      <c r="AD101" s="182">
        <v>100</v>
      </c>
      <c r="AE101" s="182">
        <v>20</v>
      </c>
      <c r="AF101" s="195" t="s">
        <v>835</v>
      </c>
      <c r="AG101" s="182" t="s">
        <v>835</v>
      </c>
      <c r="AH101" s="182">
        <v>0</v>
      </c>
      <c r="AI101" s="182">
        <v>0</v>
      </c>
      <c r="AJ101" s="195" t="s">
        <v>835</v>
      </c>
      <c r="AK101" s="182" t="s">
        <v>835</v>
      </c>
      <c r="AL101" s="182">
        <v>0</v>
      </c>
      <c r="AM101" s="182">
        <v>0</v>
      </c>
      <c r="AN101" s="197" t="s">
        <v>835</v>
      </c>
      <c r="AO101" s="182" t="s">
        <v>835</v>
      </c>
      <c r="AP101" s="181" t="s">
        <v>835</v>
      </c>
      <c r="AQ101" s="181" t="s">
        <v>835</v>
      </c>
      <c r="AR101" s="181"/>
      <c r="AS101" s="181" t="s">
        <v>638</v>
      </c>
      <c r="AT101" s="182" t="s">
        <v>835</v>
      </c>
    </row>
    <row r="102" spans="2:46" x14ac:dyDescent="0.3">
      <c r="B102" t="s">
        <v>204</v>
      </c>
      <c r="C102" s="181" t="s">
        <v>264</v>
      </c>
      <c r="D102" s="182" t="s">
        <v>438</v>
      </c>
      <c r="E102" s="182">
        <v>130</v>
      </c>
      <c r="F102" s="182">
        <v>126.1</v>
      </c>
      <c r="G102" s="182"/>
      <c r="H102" s="182"/>
      <c r="I102" s="2"/>
      <c r="J102" s="2"/>
      <c r="K102" s="2">
        <v>5000</v>
      </c>
      <c r="L102" s="2">
        <v>4500</v>
      </c>
      <c r="M102" s="2"/>
      <c r="N102" s="2"/>
      <c r="O102" s="2">
        <v>10000</v>
      </c>
      <c r="P102" s="2">
        <v>11000</v>
      </c>
      <c r="Q102" s="182">
        <v>20</v>
      </c>
      <c r="R102" s="182">
        <v>25</v>
      </c>
      <c r="S102" s="182">
        <v>0.9</v>
      </c>
      <c r="T102" s="182">
        <v>0.87</v>
      </c>
      <c r="U102" s="182" t="s">
        <v>840</v>
      </c>
      <c r="V102" s="182">
        <v>6500</v>
      </c>
      <c r="W102" s="182">
        <v>7042</v>
      </c>
      <c r="X102" s="182">
        <v>80</v>
      </c>
      <c r="Y102" s="182">
        <v>79</v>
      </c>
      <c r="Z102" s="182">
        <v>5</v>
      </c>
      <c r="AA102" s="182">
        <v>50000</v>
      </c>
      <c r="AB102" s="181" t="s">
        <v>941</v>
      </c>
      <c r="AC102" s="181" t="s">
        <v>942</v>
      </c>
      <c r="AD102" s="182">
        <v>100</v>
      </c>
      <c r="AE102" s="182">
        <v>20</v>
      </c>
      <c r="AF102" s="195" t="s">
        <v>835</v>
      </c>
      <c r="AG102" s="182" t="s">
        <v>835</v>
      </c>
      <c r="AH102" s="182">
        <v>0</v>
      </c>
      <c r="AI102" s="182">
        <v>0</v>
      </c>
      <c r="AJ102" s="195" t="s">
        <v>835</v>
      </c>
      <c r="AK102" s="182" t="s">
        <v>835</v>
      </c>
      <c r="AL102" s="182">
        <v>0</v>
      </c>
      <c r="AM102" s="182">
        <v>0</v>
      </c>
      <c r="AN102" s="194" t="s">
        <v>835</v>
      </c>
      <c r="AO102" s="182" t="s">
        <v>835</v>
      </c>
      <c r="AP102" s="181" t="s">
        <v>835</v>
      </c>
      <c r="AQ102" s="181" t="s">
        <v>835</v>
      </c>
      <c r="AR102" s="181"/>
      <c r="AS102" s="181" t="s">
        <v>638</v>
      </c>
      <c r="AT102" s="182" t="s">
        <v>835</v>
      </c>
    </row>
    <row r="103" spans="2:46" x14ac:dyDescent="0.3">
      <c r="B103" t="s">
        <v>204</v>
      </c>
      <c r="C103" s="181" t="s">
        <v>264</v>
      </c>
      <c r="D103" s="182" t="s">
        <v>449</v>
      </c>
      <c r="E103" s="182">
        <v>130</v>
      </c>
      <c r="F103" s="182">
        <v>126.1</v>
      </c>
      <c r="G103" s="182"/>
      <c r="H103" s="182"/>
      <c r="I103" s="2"/>
      <c r="J103" s="2"/>
      <c r="K103" s="2">
        <v>5000</v>
      </c>
      <c r="L103" s="2">
        <v>4500</v>
      </c>
      <c r="M103" s="2"/>
      <c r="N103" s="2"/>
      <c r="O103" s="2">
        <v>10000</v>
      </c>
      <c r="P103" s="2">
        <v>11000</v>
      </c>
      <c r="Q103" s="182">
        <v>20</v>
      </c>
      <c r="R103" s="182">
        <v>25</v>
      </c>
      <c r="S103" s="182">
        <v>0.9</v>
      </c>
      <c r="T103" s="182">
        <v>0.87</v>
      </c>
      <c r="U103" s="182" t="s">
        <v>840</v>
      </c>
      <c r="V103" s="182">
        <v>6500</v>
      </c>
      <c r="W103" s="182">
        <v>7042</v>
      </c>
      <c r="X103" s="182">
        <v>80</v>
      </c>
      <c r="Y103" s="182">
        <v>79</v>
      </c>
      <c r="Z103" s="182">
        <v>5</v>
      </c>
      <c r="AA103" s="182">
        <v>50000</v>
      </c>
      <c r="AB103" s="181" t="s">
        <v>941</v>
      </c>
      <c r="AC103" s="181" t="s">
        <v>942</v>
      </c>
      <c r="AD103" s="182">
        <v>100</v>
      </c>
      <c r="AE103" s="182">
        <v>20</v>
      </c>
      <c r="AF103" s="195" t="s">
        <v>835</v>
      </c>
      <c r="AG103" s="182" t="s">
        <v>835</v>
      </c>
      <c r="AH103" s="182">
        <v>0</v>
      </c>
      <c r="AI103" s="182">
        <v>0</v>
      </c>
      <c r="AJ103" s="195" t="s">
        <v>835</v>
      </c>
      <c r="AK103" s="182" t="s">
        <v>835</v>
      </c>
      <c r="AL103" s="182">
        <v>0</v>
      </c>
      <c r="AM103" s="182">
        <v>0</v>
      </c>
      <c r="AN103" s="194" t="s">
        <v>835</v>
      </c>
      <c r="AO103" s="182" t="s">
        <v>835</v>
      </c>
      <c r="AP103" s="181" t="s">
        <v>835</v>
      </c>
      <c r="AQ103" s="181" t="s">
        <v>835</v>
      </c>
      <c r="AR103" s="181"/>
      <c r="AS103" s="181" t="s">
        <v>638</v>
      </c>
      <c r="AT103" s="182" t="s">
        <v>835</v>
      </c>
    </row>
    <row r="104" spans="2:46" x14ac:dyDescent="0.3">
      <c r="B104" t="s">
        <v>204</v>
      </c>
      <c r="C104" s="181" t="s">
        <v>304</v>
      </c>
      <c r="D104" s="182" t="s">
        <v>773</v>
      </c>
      <c r="E104" s="182">
        <v>145</v>
      </c>
      <c r="F104" s="182">
        <v>140.65</v>
      </c>
      <c r="G104" s="182"/>
      <c r="H104" s="182"/>
      <c r="I104" s="2"/>
      <c r="J104" s="2"/>
      <c r="K104" s="2">
        <v>2000</v>
      </c>
      <c r="L104" s="2">
        <v>1800</v>
      </c>
      <c r="M104" s="2"/>
      <c r="N104" s="2"/>
      <c r="O104" s="2">
        <v>1000000</v>
      </c>
      <c r="P104" s="2">
        <v>1000000</v>
      </c>
      <c r="Q104" s="182">
        <v>20</v>
      </c>
      <c r="R104" s="182">
        <v>25</v>
      </c>
      <c r="S104" s="182">
        <v>0.9</v>
      </c>
      <c r="T104" s="182">
        <v>0.87</v>
      </c>
      <c r="U104" s="182" t="s">
        <v>833</v>
      </c>
      <c r="V104" s="182">
        <v>5000</v>
      </c>
      <c r="W104" s="182">
        <v>5312</v>
      </c>
      <c r="X104" s="182">
        <v>70</v>
      </c>
      <c r="Y104" s="182">
        <v>69</v>
      </c>
      <c r="Z104" s="182">
        <v>5</v>
      </c>
      <c r="AA104" s="182">
        <v>50000</v>
      </c>
      <c r="AB104" s="181" t="s">
        <v>949</v>
      </c>
      <c r="AC104" s="181" t="s">
        <v>950</v>
      </c>
      <c r="AD104" s="182">
        <v>360</v>
      </c>
      <c r="AE104" s="182">
        <v>75</v>
      </c>
      <c r="AF104" s="195"/>
      <c r="AG104" s="182"/>
      <c r="AH104" s="182"/>
      <c r="AI104" s="182"/>
      <c r="AJ104" s="195"/>
      <c r="AK104" s="182"/>
      <c r="AL104" s="182"/>
      <c r="AM104" s="182"/>
      <c r="AN104" s="194"/>
      <c r="AO104" s="182"/>
      <c r="AP104" s="181"/>
      <c r="AQ104" s="181"/>
      <c r="AR104" s="181"/>
      <c r="AS104" s="181" t="s">
        <v>638</v>
      </c>
      <c r="AT104" s="182" t="s">
        <v>835</v>
      </c>
    </row>
    <row r="105" spans="2:46" x14ac:dyDescent="0.3">
      <c r="B105" t="s">
        <v>214</v>
      </c>
      <c r="C105" s="181" t="s">
        <v>298</v>
      </c>
      <c r="D105" s="182" t="s">
        <v>774</v>
      </c>
      <c r="E105" s="182">
        <v>90</v>
      </c>
      <c r="F105" s="182">
        <v>87.3</v>
      </c>
      <c r="G105" s="182"/>
      <c r="H105" s="182"/>
      <c r="I105" s="2">
        <v>80</v>
      </c>
      <c r="J105" s="2">
        <v>77.599999999999994</v>
      </c>
      <c r="K105" s="2">
        <v>675</v>
      </c>
      <c r="L105" s="2">
        <v>607.5</v>
      </c>
      <c r="M105" s="2">
        <v>800</v>
      </c>
      <c r="N105" s="2">
        <v>720</v>
      </c>
      <c r="O105" s="2">
        <v>1000000</v>
      </c>
      <c r="P105" s="2">
        <v>1000000</v>
      </c>
      <c r="Q105" s="182">
        <v>20</v>
      </c>
      <c r="R105" s="182">
        <v>25</v>
      </c>
      <c r="S105" s="182">
        <v>0.9</v>
      </c>
      <c r="T105" s="182">
        <v>0.87</v>
      </c>
      <c r="U105" s="182" t="s">
        <v>840</v>
      </c>
      <c r="V105" s="182">
        <v>6500</v>
      </c>
      <c r="W105" s="182">
        <v>7042</v>
      </c>
      <c r="X105" s="182">
        <v>80</v>
      </c>
      <c r="Y105" s="182">
        <v>79</v>
      </c>
      <c r="Z105" s="182">
        <v>5</v>
      </c>
      <c r="AA105" s="182">
        <v>50000</v>
      </c>
      <c r="AB105" s="181" t="s">
        <v>921</v>
      </c>
      <c r="AC105" s="181" t="s">
        <v>922</v>
      </c>
      <c r="AD105" s="182">
        <v>100</v>
      </c>
      <c r="AE105" s="182">
        <v>72</v>
      </c>
      <c r="AF105" s="195" t="s">
        <v>835</v>
      </c>
      <c r="AG105" s="182" t="s">
        <v>835</v>
      </c>
      <c r="AH105" s="182" t="s">
        <v>835</v>
      </c>
      <c r="AI105" s="182" t="s">
        <v>835</v>
      </c>
      <c r="AJ105" s="195" t="s">
        <v>835</v>
      </c>
      <c r="AK105" s="182" t="s">
        <v>835</v>
      </c>
      <c r="AL105" s="182" t="s">
        <v>835</v>
      </c>
      <c r="AM105" s="182" t="s">
        <v>835</v>
      </c>
      <c r="AN105" s="194" t="s">
        <v>835</v>
      </c>
      <c r="AO105" s="182" t="s">
        <v>835</v>
      </c>
      <c r="AP105" s="181" t="s">
        <v>835</v>
      </c>
      <c r="AQ105" s="181" t="s">
        <v>835</v>
      </c>
      <c r="AR105" s="181"/>
      <c r="AS105" s="181" t="s">
        <v>638</v>
      </c>
      <c r="AT105" s="182" t="s">
        <v>835</v>
      </c>
    </row>
    <row r="106" spans="2:46" x14ac:dyDescent="0.3">
      <c r="B106" t="s">
        <v>214</v>
      </c>
      <c r="C106" s="181" t="s">
        <v>295</v>
      </c>
      <c r="D106" s="182" t="s">
        <v>774</v>
      </c>
      <c r="E106" s="182">
        <v>90</v>
      </c>
      <c r="F106" s="182">
        <v>87.3</v>
      </c>
      <c r="G106" s="182"/>
      <c r="H106" s="182"/>
      <c r="I106" s="2">
        <v>80</v>
      </c>
      <c r="J106" s="2">
        <v>77.599999999999994</v>
      </c>
      <c r="K106" s="2">
        <v>675</v>
      </c>
      <c r="L106" s="2">
        <v>607.5</v>
      </c>
      <c r="M106" s="2">
        <v>575</v>
      </c>
      <c r="N106" s="2">
        <v>517.5</v>
      </c>
      <c r="O106" s="2">
        <v>1000000</v>
      </c>
      <c r="P106" s="2">
        <v>1000000</v>
      </c>
      <c r="Q106" s="182">
        <v>20</v>
      </c>
      <c r="R106" s="182">
        <v>25</v>
      </c>
      <c r="S106" s="182">
        <v>0.9</v>
      </c>
      <c r="T106" s="182">
        <v>0.87</v>
      </c>
      <c r="U106" s="182" t="s">
        <v>840</v>
      </c>
      <c r="V106" s="182">
        <v>6500</v>
      </c>
      <c r="W106" s="182">
        <v>7042</v>
      </c>
      <c r="X106" s="182">
        <v>80</v>
      </c>
      <c r="Y106" s="182">
        <v>79</v>
      </c>
      <c r="Z106" s="182">
        <v>5</v>
      </c>
      <c r="AA106" s="182">
        <v>50000</v>
      </c>
      <c r="AB106" s="181" t="s">
        <v>921</v>
      </c>
      <c r="AC106" s="181" t="s">
        <v>922</v>
      </c>
      <c r="AD106" s="182">
        <v>100</v>
      </c>
      <c r="AE106" s="182">
        <v>72</v>
      </c>
      <c r="AF106" s="195" t="s">
        <v>835</v>
      </c>
      <c r="AG106" s="182" t="s">
        <v>835</v>
      </c>
      <c r="AH106" s="182" t="s">
        <v>835</v>
      </c>
      <c r="AI106" s="182" t="s">
        <v>835</v>
      </c>
      <c r="AJ106" s="195" t="s">
        <v>835</v>
      </c>
      <c r="AK106" s="182" t="s">
        <v>835</v>
      </c>
      <c r="AL106" s="182" t="s">
        <v>835</v>
      </c>
      <c r="AM106" s="182" t="s">
        <v>835</v>
      </c>
      <c r="AN106" s="194" t="s">
        <v>835</v>
      </c>
      <c r="AO106" s="182" t="s">
        <v>835</v>
      </c>
      <c r="AP106" s="181" t="s">
        <v>835</v>
      </c>
      <c r="AQ106" s="181" t="s">
        <v>835</v>
      </c>
      <c r="AR106" s="181"/>
      <c r="AS106" s="181" t="s">
        <v>638</v>
      </c>
      <c r="AT106" s="182" t="s">
        <v>835</v>
      </c>
    </row>
    <row r="107" spans="2:46" x14ac:dyDescent="0.3">
      <c r="B107" t="s">
        <v>214</v>
      </c>
      <c r="C107" s="181" t="s">
        <v>301</v>
      </c>
      <c r="D107" s="182" t="s">
        <v>774</v>
      </c>
      <c r="E107" s="182">
        <v>125</v>
      </c>
      <c r="F107" s="182">
        <v>121.25</v>
      </c>
      <c r="G107" s="182"/>
      <c r="H107" s="182"/>
      <c r="I107" s="2"/>
      <c r="J107" s="2"/>
      <c r="K107" s="2">
        <v>1900</v>
      </c>
      <c r="L107" s="2">
        <v>1710</v>
      </c>
      <c r="M107" s="2"/>
      <c r="N107" s="2"/>
      <c r="O107" s="2">
        <v>1000000</v>
      </c>
      <c r="P107" s="2">
        <v>1000000</v>
      </c>
      <c r="Q107" s="182">
        <v>20</v>
      </c>
      <c r="R107" s="182">
        <v>25</v>
      </c>
      <c r="S107" s="182">
        <v>0.9</v>
      </c>
      <c r="T107" s="182">
        <v>0.87</v>
      </c>
      <c r="U107" s="182" t="s">
        <v>840</v>
      </c>
      <c r="V107" s="182">
        <v>6500</v>
      </c>
      <c r="W107" s="182">
        <v>7042</v>
      </c>
      <c r="X107" s="182">
        <v>80</v>
      </c>
      <c r="Y107" s="182">
        <v>79</v>
      </c>
      <c r="Z107" s="182">
        <v>5</v>
      </c>
      <c r="AA107" s="182">
        <v>50000</v>
      </c>
      <c r="AB107" s="181" t="s">
        <v>951</v>
      </c>
      <c r="AC107" s="181" t="s">
        <v>952</v>
      </c>
      <c r="AD107" s="182">
        <v>360</v>
      </c>
      <c r="AE107" s="182">
        <v>135</v>
      </c>
      <c r="AF107" s="195" t="s">
        <v>835</v>
      </c>
      <c r="AG107" s="182" t="s">
        <v>835</v>
      </c>
      <c r="AH107" s="182" t="s">
        <v>835</v>
      </c>
      <c r="AI107" s="182" t="s">
        <v>835</v>
      </c>
      <c r="AJ107" s="195" t="s">
        <v>835</v>
      </c>
      <c r="AK107" s="182" t="s">
        <v>835</v>
      </c>
      <c r="AL107" s="182" t="s">
        <v>835</v>
      </c>
      <c r="AM107" s="182" t="s">
        <v>835</v>
      </c>
      <c r="AN107" s="197" t="s">
        <v>835</v>
      </c>
      <c r="AO107" s="182" t="s">
        <v>835</v>
      </c>
      <c r="AP107" s="181" t="s">
        <v>835</v>
      </c>
      <c r="AQ107" s="181" t="s">
        <v>835</v>
      </c>
      <c r="AR107" s="181"/>
      <c r="AS107" s="181" t="s">
        <v>638</v>
      </c>
      <c r="AT107" s="182" t="s">
        <v>835</v>
      </c>
    </row>
    <row r="108" spans="2:46" x14ac:dyDescent="0.3">
      <c r="B108" t="s">
        <v>214</v>
      </c>
      <c r="C108" s="181" t="s">
        <v>301</v>
      </c>
      <c r="D108" s="182" t="s">
        <v>459</v>
      </c>
      <c r="E108" s="182">
        <v>125</v>
      </c>
      <c r="F108" s="182">
        <v>121.25</v>
      </c>
      <c r="G108" s="182"/>
      <c r="H108" s="182"/>
      <c r="I108" s="2"/>
      <c r="J108" s="2"/>
      <c r="K108" s="2">
        <v>1900</v>
      </c>
      <c r="L108" s="2">
        <v>1710</v>
      </c>
      <c r="M108" s="2"/>
      <c r="N108" s="2"/>
      <c r="O108" s="2">
        <v>1000000</v>
      </c>
      <c r="P108" s="2">
        <v>1000000</v>
      </c>
      <c r="Q108" s="182">
        <v>20</v>
      </c>
      <c r="R108" s="182">
        <v>25</v>
      </c>
      <c r="S108" s="182">
        <v>0.9</v>
      </c>
      <c r="T108" s="182">
        <v>0.87</v>
      </c>
      <c r="U108" s="182" t="s">
        <v>840</v>
      </c>
      <c r="V108" s="182">
        <v>6500</v>
      </c>
      <c r="W108" s="182">
        <v>7042</v>
      </c>
      <c r="X108" s="182">
        <v>80</v>
      </c>
      <c r="Y108" s="182">
        <v>79</v>
      </c>
      <c r="Z108" s="182">
        <v>5</v>
      </c>
      <c r="AA108" s="182">
        <v>50000</v>
      </c>
      <c r="AB108" t="s">
        <v>951</v>
      </c>
      <c r="AC108" t="s">
        <v>952</v>
      </c>
      <c r="AD108" s="2">
        <v>360</v>
      </c>
      <c r="AE108" s="2">
        <v>135</v>
      </c>
      <c r="AF108" s="2" t="s">
        <v>835</v>
      </c>
      <c r="AG108" s="2" t="s">
        <v>835</v>
      </c>
      <c r="AH108" s="2" t="s">
        <v>835</v>
      </c>
      <c r="AI108" s="2" t="s">
        <v>835</v>
      </c>
      <c r="AJ108" s="2" t="s">
        <v>835</v>
      </c>
      <c r="AK108" s="2" t="s">
        <v>835</v>
      </c>
      <c r="AL108" s="2" t="s">
        <v>835</v>
      </c>
      <c r="AM108" s="2" t="s">
        <v>835</v>
      </c>
      <c r="AN108" s="197"/>
      <c r="AO108" s="197"/>
      <c r="AP108" s="197"/>
      <c r="AQ108" s="197"/>
      <c r="AR108" s="197"/>
      <c r="AS108" s="181" t="s">
        <v>638</v>
      </c>
      <c r="AT108" s="182" t="s">
        <v>835</v>
      </c>
    </row>
    <row r="109" spans="2:46" x14ac:dyDescent="0.3">
      <c r="B109" t="s">
        <v>214</v>
      </c>
      <c r="C109" s="181" t="s">
        <v>301</v>
      </c>
      <c r="D109" s="182" t="s">
        <v>470</v>
      </c>
      <c r="E109" s="182">
        <v>125</v>
      </c>
      <c r="F109" s="182">
        <v>121.25</v>
      </c>
      <c r="G109" s="182"/>
      <c r="H109" s="182"/>
      <c r="I109" s="2"/>
      <c r="J109" s="2"/>
      <c r="K109" s="2">
        <v>1900</v>
      </c>
      <c r="L109" s="2">
        <v>1710</v>
      </c>
      <c r="M109" s="2"/>
      <c r="N109" s="2"/>
      <c r="O109" s="2">
        <v>1000000</v>
      </c>
      <c r="P109" s="2">
        <v>1000000</v>
      </c>
      <c r="Q109" s="182">
        <v>20</v>
      </c>
      <c r="R109" s="182">
        <v>25</v>
      </c>
      <c r="S109" s="182">
        <v>0.9</v>
      </c>
      <c r="T109" s="182">
        <v>0.87</v>
      </c>
      <c r="U109" s="182" t="s">
        <v>840</v>
      </c>
      <c r="V109" s="182">
        <v>6500</v>
      </c>
      <c r="W109" s="182">
        <v>7042</v>
      </c>
      <c r="X109" s="182">
        <v>80</v>
      </c>
      <c r="Y109" s="182">
        <v>79</v>
      </c>
      <c r="Z109" s="182">
        <v>5</v>
      </c>
      <c r="AA109" s="182">
        <v>50000</v>
      </c>
      <c r="AB109" t="s">
        <v>951</v>
      </c>
      <c r="AC109" t="s">
        <v>952</v>
      </c>
      <c r="AD109" s="2">
        <v>360</v>
      </c>
      <c r="AE109" s="2">
        <v>135</v>
      </c>
      <c r="AF109" s="2" t="s">
        <v>835</v>
      </c>
      <c r="AG109" s="2" t="s">
        <v>835</v>
      </c>
      <c r="AH109" s="2" t="s">
        <v>835</v>
      </c>
      <c r="AI109" s="2" t="s">
        <v>835</v>
      </c>
      <c r="AJ109" s="2" t="s">
        <v>835</v>
      </c>
      <c r="AK109" s="2" t="s">
        <v>835</v>
      </c>
      <c r="AL109" s="2" t="s">
        <v>835</v>
      </c>
      <c r="AM109" s="2" t="s">
        <v>835</v>
      </c>
      <c r="AN109" s="197" t="s">
        <v>835</v>
      </c>
      <c r="AO109" s="197" t="s">
        <v>835</v>
      </c>
      <c r="AP109" s="197" t="s">
        <v>835</v>
      </c>
      <c r="AQ109" s="197" t="s">
        <v>835</v>
      </c>
      <c r="AR109" s="197"/>
      <c r="AS109" s="181" t="s">
        <v>638</v>
      </c>
      <c r="AT109" s="182" t="s">
        <v>835</v>
      </c>
    </row>
    <row r="110" spans="2:46" x14ac:dyDescent="0.3">
      <c r="B110" t="s">
        <v>214</v>
      </c>
      <c r="C110" s="181" t="s">
        <v>301</v>
      </c>
      <c r="D110" s="182" t="s">
        <v>479</v>
      </c>
      <c r="E110" s="182">
        <v>125</v>
      </c>
      <c r="F110" s="182">
        <v>121.25</v>
      </c>
      <c r="G110" s="182"/>
      <c r="H110" s="182"/>
      <c r="I110" s="2"/>
      <c r="J110" s="2"/>
      <c r="K110" s="2">
        <v>1900</v>
      </c>
      <c r="L110" s="2">
        <v>1710</v>
      </c>
      <c r="M110" s="2"/>
      <c r="N110" s="2"/>
      <c r="O110" s="2">
        <v>1000000</v>
      </c>
      <c r="P110" s="2">
        <v>1000000</v>
      </c>
      <c r="Q110" s="182">
        <v>20</v>
      </c>
      <c r="R110" s="182">
        <v>25</v>
      </c>
      <c r="S110" s="182">
        <v>0.9</v>
      </c>
      <c r="T110" s="182">
        <v>0.87</v>
      </c>
      <c r="U110" s="182" t="s">
        <v>840</v>
      </c>
      <c r="V110" s="182">
        <v>6500</v>
      </c>
      <c r="W110" s="182">
        <v>7042</v>
      </c>
      <c r="X110" s="182">
        <v>80</v>
      </c>
      <c r="Y110" s="182">
        <v>79</v>
      </c>
      <c r="Z110" s="182">
        <v>5</v>
      </c>
      <c r="AA110" s="182">
        <v>50000</v>
      </c>
      <c r="AB110" t="s">
        <v>951</v>
      </c>
      <c r="AC110" t="s">
        <v>952</v>
      </c>
      <c r="AD110" s="2">
        <v>360</v>
      </c>
      <c r="AE110" s="2">
        <v>135</v>
      </c>
      <c r="AF110" s="2" t="s">
        <v>835</v>
      </c>
      <c r="AG110" s="2" t="s">
        <v>835</v>
      </c>
      <c r="AH110" s="2" t="s">
        <v>835</v>
      </c>
      <c r="AI110" s="2" t="s">
        <v>835</v>
      </c>
      <c r="AJ110" s="2" t="s">
        <v>835</v>
      </c>
      <c r="AK110" s="2" t="s">
        <v>835</v>
      </c>
      <c r="AL110" s="2" t="s">
        <v>835</v>
      </c>
      <c r="AM110" s="2" t="s">
        <v>835</v>
      </c>
      <c r="AN110" s="197" t="s">
        <v>835</v>
      </c>
      <c r="AO110" s="197" t="s">
        <v>835</v>
      </c>
      <c r="AP110" s="197" t="s">
        <v>835</v>
      </c>
      <c r="AQ110" s="197" t="s">
        <v>835</v>
      </c>
      <c r="AR110" s="197"/>
      <c r="AS110" s="181" t="s">
        <v>638</v>
      </c>
      <c r="AT110" s="182" t="s">
        <v>835</v>
      </c>
    </row>
    <row r="111" spans="2:46" x14ac:dyDescent="0.3">
      <c r="B111" t="s">
        <v>214</v>
      </c>
      <c r="C111" s="181" t="s">
        <v>301</v>
      </c>
      <c r="D111" s="182" t="s">
        <v>480</v>
      </c>
      <c r="E111" s="182">
        <v>125</v>
      </c>
      <c r="F111" s="182">
        <v>121.25</v>
      </c>
      <c r="G111" s="182"/>
      <c r="H111" s="182"/>
      <c r="I111" s="2"/>
      <c r="J111" s="2"/>
      <c r="K111" s="2">
        <v>1900</v>
      </c>
      <c r="L111" s="2">
        <v>1710</v>
      </c>
      <c r="M111" s="2"/>
      <c r="N111" s="2"/>
      <c r="O111" s="2">
        <v>1000000</v>
      </c>
      <c r="P111" s="2">
        <v>1000000</v>
      </c>
      <c r="Q111" s="182">
        <v>20</v>
      </c>
      <c r="R111" s="182">
        <v>25</v>
      </c>
      <c r="S111" s="182">
        <v>0.9</v>
      </c>
      <c r="T111" s="182">
        <v>0.87</v>
      </c>
      <c r="U111" s="182" t="s">
        <v>840</v>
      </c>
      <c r="V111" s="182">
        <v>6500</v>
      </c>
      <c r="W111" s="182">
        <v>7042</v>
      </c>
      <c r="X111" s="182">
        <v>80</v>
      </c>
      <c r="Y111" s="182">
        <v>79</v>
      </c>
      <c r="Z111" s="182">
        <v>5</v>
      </c>
      <c r="AA111" s="182">
        <v>50000</v>
      </c>
      <c r="AB111" t="s">
        <v>951</v>
      </c>
      <c r="AC111" t="s">
        <v>952</v>
      </c>
      <c r="AD111" s="2">
        <v>360</v>
      </c>
      <c r="AE111" s="2">
        <v>135</v>
      </c>
      <c r="AF111" s="2" t="s">
        <v>835</v>
      </c>
      <c r="AG111" s="2" t="s">
        <v>835</v>
      </c>
      <c r="AH111" s="2" t="s">
        <v>835</v>
      </c>
      <c r="AI111" s="2" t="s">
        <v>835</v>
      </c>
      <c r="AJ111" s="2" t="s">
        <v>835</v>
      </c>
      <c r="AK111" s="2" t="s">
        <v>835</v>
      </c>
      <c r="AL111" s="2" t="s">
        <v>835</v>
      </c>
      <c r="AM111" s="2" t="s">
        <v>835</v>
      </c>
      <c r="AN111" s="197" t="s">
        <v>835</v>
      </c>
      <c r="AO111" s="197" t="s">
        <v>835</v>
      </c>
      <c r="AP111" s="197" t="s">
        <v>835</v>
      </c>
      <c r="AQ111" s="197" t="s">
        <v>835</v>
      </c>
      <c r="AR111" s="197"/>
      <c r="AS111" s="181" t="s">
        <v>638</v>
      </c>
      <c r="AT111" s="182" t="s">
        <v>835</v>
      </c>
    </row>
    <row r="112" spans="2:46" x14ac:dyDescent="0.3">
      <c r="B112" t="s">
        <v>214</v>
      </c>
      <c r="C112" s="181" t="s">
        <v>301</v>
      </c>
      <c r="D112" s="182" t="s">
        <v>450</v>
      </c>
      <c r="E112" s="182">
        <v>125</v>
      </c>
      <c r="F112" s="182">
        <v>121.25</v>
      </c>
      <c r="G112" s="182"/>
      <c r="H112" s="182"/>
      <c r="I112" s="2"/>
      <c r="J112" s="2"/>
      <c r="K112" s="2">
        <v>1900</v>
      </c>
      <c r="L112" s="2">
        <v>1710</v>
      </c>
      <c r="M112" s="2"/>
      <c r="N112" s="2"/>
      <c r="O112" s="2">
        <v>1000000</v>
      </c>
      <c r="P112" s="2">
        <v>1000000</v>
      </c>
      <c r="Q112" s="182">
        <v>20</v>
      </c>
      <c r="R112" s="182">
        <v>25</v>
      </c>
      <c r="S112" s="182">
        <v>0.9</v>
      </c>
      <c r="T112" s="182">
        <v>0.87</v>
      </c>
      <c r="U112" s="182" t="s">
        <v>840</v>
      </c>
      <c r="V112" s="182">
        <v>6500</v>
      </c>
      <c r="W112" s="182">
        <v>7042</v>
      </c>
      <c r="X112" s="182">
        <v>80</v>
      </c>
      <c r="Y112" s="182">
        <v>79</v>
      </c>
      <c r="Z112" s="182">
        <v>5</v>
      </c>
      <c r="AA112" s="182">
        <v>50000</v>
      </c>
      <c r="AB112" t="s">
        <v>951</v>
      </c>
      <c r="AC112" t="s">
        <v>952</v>
      </c>
      <c r="AD112" s="2">
        <v>360</v>
      </c>
      <c r="AE112" s="2">
        <v>135</v>
      </c>
      <c r="AF112" s="2" t="s">
        <v>835</v>
      </c>
      <c r="AG112" s="2" t="s">
        <v>835</v>
      </c>
      <c r="AH112" s="2" t="s">
        <v>835</v>
      </c>
      <c r="AI112" s="2" t="s">
        <v>835</v>
      </c>
      <c r="AJ112" s="2" t="s">
        <v>835</v>
      </c>
      <c r="AK112" s="2" t="s">
        <v>835</v>
      </c>
      <c r="AL112" s="2" t="s">
        <v>835</v>
      </c>
      <c r="AM112" s="2" t="s">
        <v>835</v>
      </c>
      <c r="AN112" s="197" t="s">
        <v>835</v>
      </c>
      <c r="AO112" s="197" t="s">
        <v>835</v>
      </c>
      <c r="AP112" s="197" t="s">
        <v>835</v>
      </c>
      <c r="AQ112" s="197" t="s">
        <v>835</v>
      </c>
      <c r="AR112" s="197"/>
      <c r="AS112" s="181" t="s">
        <v>638</v>
      </c>
      <c r="AT112" s="182" t="s">
        <v>835</v>
      </c>
    </row>
    <row r="113" spans="2:46" x14ac:dyDescent="0.3">
      <c r="B113" t="s">
        <v>209</v>
      </c>
      <c r="C113" s="182" t="s">
        <v>304</v>
      </c>
      <c r="D113" s="182" t="s">
        <v>773</v>
      </c>
      <c r="E113" s="182">
        <v>130</v>
      </c>
      <c r="F113" s="182">
        <v>126.1</v>
      </c>
      <c r="G113" s="182"/>
      <c r="H113" s="182"/>
      <c r="I113" s="2"/>
      <c r="J113" s="2"/>
      <c r="K113" s="2">
        <v>2000</v>
      </c>
      <c r="L113" s="2">
        <v>1800</v>
      </c>
      <c r="M113" s="2"/>
      <c r="N113" s="2"/>
      <c r="O113" s="2">
        <v>1000000</v>
      </c>
      <c r="P113" s="2">
        <v>1000000</v>
      </c>
      <c r="Q113" s="182">
        <v>20</v>
      </c>
      <c r="R113" s="182">
        <v>25</v>
      </c>
      <c r="S113" s="182">
        <v>0.9</v>
      </c>
      <c r="T113" s="182">
        <v>0.87</v>
      </c>
      <c r="U113" s="182" t="s">
        <v>833</v>
      </c>
      <c r="V113" s="182">
        <v>5000</v>
      </c>
      <c r="W113" s="182">
        <v>5312</v>
      </c>
      <c r="X113" s="182">
        <v>70</v>
      </c>
      <c r="Y113" s="182">
        <v>69</v>
      </c>
      <c r="Z113" s="182">
        <v>5</v>
      </c>
      <c r="AA113" s="182">
        <v>50000</v>
      </c>
      <c r="AB113" t="s">
        <v>949</v>
      </c>
      <c r="AC113" t="s">
        <v>950</v>
      </c>
      <c r="AD113" s="2">
        <v>360</v>
      </c>
      <c r="AE113" s="2">
        <v>75</v>
      </c>
      <c r="AF113" s="2" t="s">
        <v>835</v>
      </c>
      <c r="AG113" s="2" t="s">
        <v>835</v>
      </c>
      <c r="AH113" s="2" t="s">
        <v>835</v>
      </c>
      <c r="AI113" s="2" t="s">
        <v>835</v>
      </c>
      <c r="AJ113" s="2" t="s">
        <v>835</v>
      </c>
      <c r="AK113" s="2" t="s">
        <v>835</v>
      </c>
      <c r="AL113" s="2" t="s">
        <v>835</v>
      </c>
      <c r="AM113" s="2" t="s">
        <v>835</v>
      </c>
      <c r="AN113" s="197"/>
      <c r="AO113" s="197"/>
      <c r="AP113" s="197"/>
      <c r="AQ113" s="197"/>
      <c r="AR113" s="197"/>
      <c r="AS113" s="181" t="s">
        <v>638</v>
      </c>
      <c r="AT113" s="182"/>
    </row>
    <row r="114" spans="2:46" x14ac:dyDescent="0.3">
      <c r="B114" t="s">
        <v>199</v>
      </c>
      <c r="C114" s="181" t="s">
        <v>268</v>
      </c>
      <c r="D114" s="182" t="s">
        <v>774</v>
      </c>
      <c r="E114" s="182">
        <v>130</v>
      </c>
      <c r="F114" s="182">
        <v>126.1</v>
      </c>
      <c r="G114" s="182"/>
      <c r="H114" s="182"/>
      <c r="I114" s="2"/>
      <c r="J114" s="2"/>
      <c r="K114" s="2">
        <v>1600</v>
      </c>
      <c r="L114" s="2">
        <v>1440</v>
      </c>
      <c r="M114" s="2"/>
      <c r="N114" s="2"/>
      <c r="O114" s="2">
        <v>1000000</v>
      </c>
      <c r="P114" s="2">
        <v>1000000</v>
      </c>
      <c r="Q114" s="182">
        <v>20</v>
      </c>
      <c r="R114" s="182">
        <v>25</v>
      </c>
      <c r="S114" s="182">
        <v>0.9</v>
      </c>
      <c r="T114" s="182">
        <v>0.87</v>
      </c>
      <c r="U114" s="182" t="s">
        <v>840</v>
      </c>
      <c r="V114" s="182">
        <v>6500</v>
      </c>
      <c r="W114" s="182">
        <v>7042</v>
      </c>
      <c r="X114" s="182">
        <v>80</v>
      </c>
      <c r="Y114" s="182">
        <v>79</v>
      </c>
      <c r="Z114" s="182">
        <v>5</v>
      </c>
      <c r="AA114" s="182">
        <v>50000</v>
      </c>
      <c r="AB114" s="181" t="s">
        <v>951</v>
      </c>
      <c r="AC114" s="181" t="s">
        <v>952</v>
      </c>
      <c r="AD114" s="182">
        <v>360</v>
      </c>
      <c r="AE114" s="182">
        <v>135</v>
      </c>
      <c r="AF114" s="195" t="s">
        <v>835</v>
      </c>
      <c r="AG114" s="182" t="s">
        <v>835</v>
      </c>
      <c r="AH114" s="182" t="s">
        <v>835</v>
      </c>
      <c r="AI114" s="182" t="s">
        <v>835</v>
      </c>
      <c r="AJ114" s="195" t="s">
        <v>835</v>
      </c>
      <c r="AK114" s="182" t="s">
        <v>835</v>
      </c>
      <c r="AL114" s="182" t="s">
        <v>835</v>
      </c>
      <c r="AM114" s="182" t="s">
        <v>835</v>
      </c>
      <c r="AN114" s="197" t="s">
        <v>835</v>
      </c>
      <c r="AO114" s="182" t="s">
        <v>835</v>
      </c>
      <c r="AP114" s="181" t="s">
        <v>835</v>
      </c>
      <c r="AQ114" s="181" t="s">
        <v>835</v>
      </c>
      <c r="AR114" s="181"/>
      <c r="AS114" s="181" t="s">
        <v>638</v>
      </c>
      <c r="AT114" s="182" t="s">
        <v>835</v>
      </c>
    </row>
    <row r="115" spans="2:46" x14ac:dyDescent="0.3">
      <c r="B115" t="s">
        <v>199</v>
      </c>
      <c r="C115" s="181" t="s">
        <v>268</v>
      </c>
      <c r="D115" s="182" t="s">
        <v>450</v>
      </c>
      <c r="E115" s="182">
        <v>130</v>
      </c>
      <c r="F115" s="182">
        <v>126.1</v>
      </c>
      <c r="G115" s="182"/>
      <c r="H115" s="182"/>
      <c r="I115" s="2"/>
      <c r="J115" s="2"/>
      <c r="K115" s="2">
        <v>1600</v>
      </c>
      <c r="L115" s="2">
        <v>1440</v>
      </c>
      <c r="M115" s="2"/>
      <c r="N115" s="2"/>
      <c r="O115" s="2">
        <v>1000000</v>
      </c>
      <c r="P115" s="2">
        <v>1000000</v>
      </c>
      <c r="Q115" s="182">
        <v>20</v>
      </c>
      <c r="R115" s="182">
        <v>25</v>
      </c>
      <c r="S115" s="182">
        <v>0.9</v>
      </c>
      <c r="T115" s="182">
        <v>0.87</v>
      </c>
      <c r="U115" s="182" t="s">
        <v>840</v>
      </c>
      <c r="V115" s="182">
        <v>6500</v>
      </c>
      <c r="W115" s="182">
        <v>7042</v>
      </c>
      <c r="X115" s="182">
        <v>80</v>
      </c>
      <c r="Y115" s="182">
        <v>79</v>
      </c>
      <c r="Z115" s="182">
        <v>5</v>
      </c>
      <c r="AA115" s="182">
        <v>50000</v>
      </c>
      <c r="AB115" s="181" t="s">
        <v>951</v>
      </c>
      <c r="AC115" s="181" t="s">
        <v>952</v>
      </c>
      <c r="AD115" s="182">
        <v>360</v>
      </c>
      <c r="AE115" s="182">
        <v>135</v>
      </c>
      <c r="AF115" s="195" t="s">
        <v>835</v>
      </c>
      <c r="AG115" s="182" t="s">
        <v>835</v>
      </c>
      <c r="AH115" s="182" t="s">
        <v>835</v>
      </c>
      <c r="AI115" s="182" t="s">
        <v>835</v>
      </c>
      <c r="AJ115" s="195" t="s">
        <v>835</v>
      </c>
      <c r="AK115" s="182" t="s">
        <v>835</v>
      </c>
      <c r="AL115" s="182" t="s">
        <v>835</v>
      </c>
      <c r="AM115" s="182" t="s">
        <v>835</v>
      </c>
      <c r="AN115" s="197" t="s">
        <v>835</v>
      </c>
      <c r="AO115" s="182" t="s">
        <v>835</v>
      </c>
      <c r="AP115" s="181" t="s">
        <v>835</v>
      </c>
      <c r="AQ115" s="181" t="s">
        <v>835</v>
      </c>
      <c r="AR115" s="181"/>
      <c r="AS115" s="181" t="s">
        <v>638</v>
      </c>
      <c r="AT115" s="182" t="s">
        <v>835</v>
      </c>
    </row>
    <row r="116" spans="2:46" x14ac:dyDescent="0.3">
      <c r="B116" t="s">
        <v>199</v>
      </c>
      <c r="C116" s="181" t="s">
        <v>268</v>
      </c>
      <c r="D116" s="182" t="s">
        <v>459</v>
      </c>
      <c r="E116" s="182">
        <v>130</v>
      </c>
      <c r="F116" s="182">
        <v>126.1</v>
      </c>
      <c r="G116" s="182"/>
      <c r="H116" s="182"/>
      <c r="I116" s="182"/>
      <c r="J116" s="182"/>
      <c r="K116" s="182">
        <v>1600</v>
      </c>
      <c r="L116" s="182">
        <v>1440</v>
      </c>
      <c r="M116" s="182"/>
      <c r="N116" s="182"/>
      <c r="O116" s="182">
        <v>1000000</v>
      </c>
      <c r="P116" s="182">
        <v>1000000</v>
      </c>
      <c r="Q116" s="182">
        <v>20</v>
      </c>
      <c r="R116" s="182">
        <v>25</v>
      </c>
      <c r="S116" s="182">
        <v>0.9</v>
      </c>
      <c r="T116" s="182">
        <v>0.87</v>
      </c>
      <c r="U116" s="182" t="s">
        <v>840</v>
      </c>
      <c r="V116" s="182">
        <v>6500</v>
      </c>
      <c r="W116" s="182">
        <v>7042</v>
      </c>
      <c r="X116" s="182">
        <v>80</v>
      </c>
      <c r="Y116" s="182">
        <v>79</v>
      </c>
      <c r="Z116" s="182">
        <v>5</v>
      </c>
      <c r="AA116" s="182">
        <v>50000</v>
      </c>
      <c r="AB116" s="182" t="s">
        <v>951</v>
      </c>
      <c r="AC116" s="182" t="s">
        <v>952</v>
      </c>
      <c r="AD116" s="186">
        <v>360</v>
      </c>
      <c r="AE116" s="186">
        <v>135</v>
      </c>
      <c r="AF116" s="195" t="s">
        <v>835</v>
      </c>
      <c r="AG116" s="182" t="s">
        <v>835</v>
      </c>
      <c r="AH116" s="186" t="s">
        <v>835</v>
      </c>
      <c r="AI116" s="186" t="s">
        <v>835</v>
      </c>
      <c r="AJ116" s="195" t="s">
        <v>835</v>
      </c>
      <c r="AK116" s="182" t="s">
        <v>835</v>
      </c>
      <c r="AL116" s="186" t="s">
        <v>835</v>
      </c>
      <c r="AM116" s="186" t="s">
        <v>835</v>
      </c>
      <c r="AN116" s="194" t="s">
        <v>835</v>
      </c>
      <c r="AO116" s="182" t="s">
        <v>835</v>
      </c>
      <c r="AP116" s="181" t="s">
        <v>835</v>
      </c>
      <c r="AQ116" s="181" t="s">
        <v>835</v>
      </c>
      <c r="AR116" s="181"/>
      <c r="AS116" s="181"/>
      <c r="AT116" s="182" t="s">
        <v>835</v>
      </c>
    </row>
    <row r="117" spans="2:46" x14ac:dyDescent="0.3">
      <c r="B117" t="s">
        <v>199</v>
      </c>
      <c r="C117" s="181" t="s">
        <v>268</v>
      </c>
      <c r="D117" s="182" t="s">
        <v>470</v>
      </c>
      <c r="E117" s="182">
        <v>130</v>
      </c>
      <c r="F117" s="182">
        <v>126.1</v>
      </c>
      <c r="G117" s="182"/>
      <c r="H117" s="182"/>
      <c r="I117" s="182"/>
      <c r="J117" s="182"/>
      <c r="K117" s="182">
        <v>1600</v>
      </c>
      <c r="L117" s="182">
        <v>1440</v>
      </c>
      <c r="M117" s="182"/>
      <c r="N117" s="182"/>
      <c r="O117" s="182">
        <v>1000000</v>
      </c>
      <c r="P117" s="182">
        <v>1000000</v>
      </c>
      <c r="Q117" s="182">
        <v>20</v>
      </c>
      <c r="R117" s="182">
        <v>25</v>
      </c>
      <c r="S117" s="182">
        <v>0.9</v>
      </c>
      <c r="T117" s="182">
        <v>0.87</v>
      </c>
      <c r="U117" s="182" t="s">
        <v>840</v>
      </c>
      <c r="V117" s="182">
        <v>6500</v>
      </c>
      <c r="W117" s="182">
        <v>7042</v>
      </c>
      <c r="X117" s="182">
        <v>80</v>
      </c>
      <c r="Y117" s="182">
        <v>79</v>
      </c>
      <c r="Z117" s="182">
        <v>5</v>
      </c>
      <c r="AA117" s="182">
        <v>50000</v>
      </c>
      <c r="AB117" s="182" t="s">
        <v>951</v>
      </c>
      <c r="AC117" s="182" t="s">
        <v>952</v>
      </c>
      <c r="AD117" s="186">
        <v>360</v>
      </c>
      <c r="AE117" s="186">
        <v>135</v>
      </c>
      <c r="AF117" s="195" t="s">
        <v>835</v>
      </c>
      <c r="AG117" s="182" t="s">
        <v>835</v>
      </c>
      <c r="AH117" s="186" t="s">
        <v>835</v>
      </c>
      <c r="AI117" s="186" t="s">
        <v>835</v>
      </c>
      <c r="AJ117" s="195" t="s">
        <v>835</v>
      </c>
      <c r="AK117" s="182" t="s">
        <v>835</v>
      </c>
      <c r="AL117" s="186" t="s">
        <v>835</v>
      </c>
      <c r="AM117" s="186" t="s">
        <v>835</v>
      </c>
      <c r="AN117" s="194" t="s">
        <v>835</v>
      </c>
      <c r="AO117" s="182" t="s">
        <v>835</v>
      </c>
      <c r="AP117" s="181" t="s">
        <v>835</v>
      </c>
      <c r="AQ117" s="181" t="s">
        <v>835</v>
      </c>
      <c r="AR117" s="181"/>
      <c r="AS117" s="181"/>
      <c r="AT117" s="182" t="s">
        <v>835</v>
      </c>
    </row>
    <row r="118" spans="2:46" x14ac:dyDescent="0.3">
      <c r="B118" t="s">
        <v>199</v>
      </c>
      <c r="C118" s="181" t="s">
        <v>268</v>
      </c>
      <c r="D118" s="182" t="s">
        <v>479</v>
      </c>
      <c r="E118" s="182">
        <v>130</v>
      </c>
      <c r="F118" s="182">
        <v>126.1</v>
      </c>
      <c r="G118" s="182"/>
      <c r="H118" s="182"/>
      <c r="I118" s="182"/>
      <c r="J118" s="182"/>
      <c r="K118" s="182">
        <v>1600</v>
      </c>
      <c r="L118" s="182">
        <v>1440</v>
      </c>
      <c r="M118" s="182"/>
      <c r="N118" s="182"/>
      <c r="O118" s="182">
        <v>1000000</v>
      </c>
      <c r="P118" s="182">
        <v>1000000</v>
      </c>
      <c r="Q118" s="182">
        <v>20</v>
      </c>
      <c r="R118" s="182">
        <v>25</v>
      </c>
      <c r="S118" s="182">
        <v>0.9</v>
      </c>
      <c r="T118" s="182">
        <v>0.87</v>
      </c>
      <c r="U118" s="182" t="s">
        <v>840</v>
      </c>
      <c r="V118" s="182">
        <v>6500</v>
      </c>
      <c r="W118" s="182">
        <v>7042</v>
      </c>
      <c r="X118" s="182">
        <v>80</v>
      </c>
      <c r="Y118" s="182">
        <v>79</v>
      </c>
      <c r="Z118" s="182">
        <v>5</v>
      </c>
      <c r="AA118" s="182">
        <v>50000</v>
      </c>
      <c r="AB118" s="182" t="s">
        <v>951</v>
      </c>
      <c r="AC118" s="182" t="s">
        <v>952</v>
      </c>
      <c r="AD118" s="186">
        <v>360</v>
      </c>
      <c r="AE118" s="186">
        <v>135</v>
      </c>
      <c r="AF118" s="195" t="s">
        <v>835</v>
      </c>
      <c r="AG118" s="182" t="s">
        <v>835</v>
      </c>
      <c r="AH118" s="186" t="s">
        <v>835</v>
      </c>
      <c r="AI118" s="186" t="s">
        <v>835</v>
      </c>
      <c r="AJ118" s="195" t="s">
        <v>835</v>
      </c>
      <c r="AK118" s="182" t="s">
        <v>835</v>
      </c>
      <c r="AL118" s="186" t="s">
        <v>835</v>
      </c>
      <c r="AM118" s="186" t="s">
        <v>835</v>
      </c>
      <c r="AN118" s="194" t="s">
        <v>835</v>
      </c>
      <c r="AO118" s="182" t="s">
        <v>835</v>
      </c>
      <c r="AP118" s="181" t="s">
        <v>835</v>
      </c>
      <c r="AQ118" s="181" t="s">
        <v>835</v>
      </c>
      <c r="AR118" s="181"/>
      <c r="AS118" s="181"/>
      <c r="AT118" s="182" t="s">
        <v>835</v>
      </c>
    </row>
    <row r="119" spans="2:46" x14ac:dyDescent="0.3">
      <c r="B119" t="s">
        <v>199</v>
      </c>
      <c r="C119" s="181" t="s">
        <v>268</v>
      </c>
      <c r="D119" s="182" t="s">
        <v>486</v>
      </c>
      <c r="E119" s="182">
        <v>130</v>
      </c>
      <c r="F119" s="182">
        <v>126.1</v>
      </c>
      <c r="G119" s="182"/>
      <c r="H119" s="182"/>
      <c r="I119" s="182"/>
      <c r="J119" s="182"/>
      <c r="K119" s="182">
        <v>1600</v>
      </c>
      <c r="L119" s="182">
        <v>1440</v>
      </c>
      <c r="M119" s="182"/>
      <c r="N119" s="182"/>
      <c r="O119" s="182">
        <v>1000000</v>
      </c>
      <c r="P119" s="182">
        <v>1000000</v>
      </c>
      <c r="Q119" s="182">
        <v>20</v>
      </c>
      <c r="R119" s="182">
        <v>25</v>
      </c>
      <c r="S119" s="182">
        <v>0.9</v>
      </c>
      <c r="T119" s="182">
        <v>0.87</v>
      </c>
      <c r="U119" s="182" t="s">
        <v>840</v>
      </c>
      <c r="V119" s="182">
        <v>6500</v>
      </c>
      <c r="W119" s="182">
        <v>7042</v>
      </c>
      <c r="X119" s="182">
        <v>80</v>
      </c>
      <c r="Y119" s="182">
        <v>79</v>
      </c>
      <c r="Z119" s="182">
        <v>5</v>
      </c>
      <c r="AA119" s="182">
        <v>50000</v>
      </c>
      <c r="AB119" s="182" t="s">
        <v>951</v>
      </c>
      <c r="AC119" s="182" t="s">
        <v>952</v>
      </c>
      <c r="AD119" s="186">
        <v>360</v>
      </c>
      <c r="AE119" s="186">
        <v>135</v>
      </c>
      <c r="AF119" s="195" t="s">
        <v>835</v>
      </c>
      <c r="AG119" s="182" t="s">
        <v>835</v>
      </c>
      <c r="AH119" s="186" t="s">
        <v>835</v>
      </c>
      <c r="AI119" s="186" t="s">
        <v>835</v>
      </c>
      <c r="AJ119" s="195" t="s">
        <v>835</v>
      </c>
      <c r="AK119" s="182" t="s">
        <v>835</v>
      </c>
      <c r="AL119" s="186" t="s">
        <v>835</v>
      </c>
      <c r="AM119" s="186" t="s">
        <v>835</v>
      </c>
      <c r="AN119" s="194" t="s">
        <v>835</v>
      </c>
      <c r="AO119" s="182" t="s">
        <v>835</v>
      </c>
      <c r="AP119" s="181" t="s">
        <v>835</v>
      </c>
      <c r="AQ119" s="181" t="s">
        <v>835</v>
      </c>
      <c r="AR119" s="181"/>
      <c r="AS119" s="181"/>
      <c r="AT119" s="182" t="s">
        <v>835</v>
      </c>
    </row>
    <row r="120" spans="2:46" x14ac:dyDescent="0.3">
      <c r="B120" t="s">
        <v>199</v>
      </c>
      <c r="C120" s="181" t="s">
        <v>268</v>
      </c>
      <c r="D120" s="182" t="s">
        <v>480</v>
      </c>
      <c r="E120" s="182">
        <v>130</v>
      </c>
      <c r="F120" s="182">
        <v>126.1</v>
      </c>
      <c r="G120" s="182"/>
      <c r="H120" s="182"/>
      <c r="I120" s="182"/>
      <c r="J120" s="182"/>
      <c r="K120" s="182">
        <v>1600</v>
      </c>
      <c r="L120" s="182">
        <v>1440</v>
      </c>
      <c r="M120" s="182"/>
      <c r="N120" s="182"/>
      <c r="O120" s="182">
        <v>1000000</v>
      </c>
      <c r="P120" s="182">
        <v>1000000</v>
      </c>
      <c r="Q120" s="182">
        <v>20</v>
      </c>
      <c r="R120" s="182">
        <v>25</v>
      </c>
      <c r="S120" s="182">
        <v>0.9</v>
      </c>
      <c r="T120" s="182">
        <v>0.87</v>
      </c>
      <c r="U120" s="182" t="s">
        <v>840</v>
      </c>
      <c r="V120" s="182">
        <v>6500</v>
      </c>
      <c r="W120" s="182">
        <v>7042</v>
      </c>
      <c r="X120" s="182">
        <v>80</v>
      </c>
      <c r="Y120" s="182">
        <v>79</v>
      </c>
      <c r="Z120" s="182">
        <v>5</v>
      </c>
      <c r="AA120" s="182">
        <v>50000</v>
      </c>
      <c r="AB120" s="182" t="s">
        <v>951</v>
      </c>
      <c r="AC120" s="182" t="s">
        <v>952</v>
      </c>
      <c r="AD120" s="186">
        <v>360</v>
      </c>
      <c r="AE120" s="186">
        <v>135</v>
      </c>
      <c r="AF120" s="195" t="s">
        <v>835</v>
      </c>
      <c r="AG120" s="182" t="s">
        <v>835</v>
      </c>
      <c r="AH120" s="186" t="s">
        <v>835</v>
      </c>
      <c r="AI120" s="186" t="s">
        <v>835</v>
      </c>
      <c r="AJ120" s="195" t="s">
        <v>835</v>
      </c>
      <c r="AK120" s="182" t="s">
        <v>835</v>
      </c>
      <c r="AL120" s="186" t="s">
        <v>835</v>
      </c>
      <c r="AM120" s="186" t="s">
        <v>835</v>
      </c>
      <c r="AN120" s="194" t="s">
        <v>835</v>
      </c>
      <c r="AO120" s="182" t="s">
        <v>835</v>
      </c>
      <c r="AP120" s="181" t="s">
        <v>835</v>
      </c>
      <c r="AQ120" s="181" t="s">
        <v>835</v>
      </c>
      <c r="AR120" s="181"/>
      <c r="AS120" s="181"/>
      <c r="AT120" s="182" t="s">
        <v>835</v>
      </c>
    </row>
    <row r="121" spans="2:46" x14ac:dyDescent="0.3">
      <c r="B121" t="s">
        <v>199</v>
      </c>
      <c r="C121" t="s">
        <v>272</v>
      </c>
      <c r="D121" s="182" t="s">
        <v>774</v>
      </c>
      <c r="E121" s="182">
        <v>130</v>
      </c>
      <c r="F121" s="182">
        <v>126.1</v>
      </c>
      <c r="G121" s="182"/>
      <c r="H121" s="182"/>
      <c r="I121" s="182"/>
      <c r="J121" s="182"/>
      <c r="K121" s="182">
        <v>1600</v>
      </c>
      <c r="L121" s="182">
        <v>1440</v>
      </c>
      <c r="M121" s="182"/>
      <c r="N121" s="182"/>
      <c r="O121" s="182">
        <v>1000000</v>
      </c>
      <c r="P121" s="182">
        <v>1000000</v>
      </c>
      <c r="Q121" s="182">
        <v>20</v>
      </c>
      <c r="R121" s="182">
        <v>25</v>
      </c>
      <c r="S121" s="182">
        <v>0.9</v>
      </c>
      <c r="T121" s="182">
        <v>0.87</v>
      </c>
      <c r="U121" s="182" t="s">
        <v>840</v>
      </c>
      <c r="V121" s="182">
        <v>6500</v>
      </c>
      <c r="W121" s="182">
        <v>7042</v>
      </c>
      <c r="X121" s="182">
        <v>80</v>
      </c>
      <c r="Y121" s="182">
        <v>79</v>
      </c>
      <c r="Z121" s="182">
        <v>5</v>
      </c>
      <c r="AA121" s="182">
        <v>50000</v>
      </c>
      <c r="AB121" s="182" t="s">
        <v>951</v>
      </c>
      <c r="AC121" s="182" t="s">
        <v>952</v>
      </c>
      <c r="AD121" s="186">
        <v>360</v>
      </c>
      <c r="AE121" s="186">
        <v>135</v>
      </c>
      <c r="AF121" s="195" t="s">
        <v>835</v>
      </c>
      <c r="AG121" s="182" t="s">
        <v>835</v>
      </c>
      <c r="AH121" s="186" t="s">
        <v>835</v>
      </c>
      <c r="AI121" s="186" t="s">
        <v>835</v>
      </c>
      <c r="AJ121" s="195" t="s">
        <v>835</v>
      </c>
      <c r="AK121" s="182" t="s">
        <v>835</v>
      </c>
      <c r="AL121" s="186" t="s">
        <v>835</v>
      </c>
      <c r="AM121" s="186" t="s">
        <v>835</v>
      </c>
      <c r="AN121" s="194" t="s">
        <v>835</v>
      </c>
      <c r="AO121" s="182" t="s">
        <v>835</v>
      </c>
      <c r="AP121" s="181" t="s">
        <v>835</v>
      </c>
      <c r="AQ121" s="181" t="s">
        <v>835</v>
      </c>
      <c r="AR121" s="181"/>
      <c r="AS121" s="181"/>
      <c r="AT121" s="182" t="s">
        <v>835</v>
      </c>
    </row>
    <row r="122" spans="2:46" x14ac:dyDescent="0.3">
      <c r="B122" t="s">
        <v>199</v>
      </c>
      <c r="C122" t="s">
        <v>272</v>
      </c>
      <c r="D122" s="182" t="s">
        <v>450</v>
      </c>
      <c r="E122" s="182">
        <v>130</v>
      </c>
      <c r="F122" s="182">
        <v>126.1</v>
      </c>
      <c r="G122" s="182"/>
      <c r="H122" s="182"/>
      <c r="I122" s="182"/>
      <c r="J122" s="182"/>
      <c r="K122" s="182">
        <v>1600</v>
      </c>
      <c r="L122" s="182">
        <v>1440</v>
      </c>
      <c r="M122" s="182"/>
      <c r="N122" s="182"/>
      <c r="O122" s="182">
        <v>1000000</v>
      </c>
      <c r="P122" s="182">
        <v>1000000</v>
      </c>
      <c r="Q122" s="182">
        <v>20</v>
      </c>
      <c r="R122" s="182">
        <v>25</v>
      </c>
      <c r="S122" s="182">
        <v>0.9</v>
      </c>
      <c r="T122" s="182">
        <v>0.87</v>
      </c>
      <c r="U122" s="182" t="s">
        <v>840</v>
      </c>
      <c r="V122" s="182">
        <v>6500</v>
      </c>
      <c r="W122" s="182">
        <v>7042</v>
      </c>
      <c r="X122" s="182">
        <v>80</v>
      </c>
      <c r="Y122" s="182">
        <v>79</v>
      </c>
      <c r="Z122" s="182">
        <v>5</v>
      </c>
      <c r="AA122" s="182">
        <v>50000</v>
      </c>
      <c r="AB122" s="182" t="s">
        <v>951</v>
      </c>
      <c r="AC122" s="182" t="s">
        <v>952</v>
      </c>
      <c r="AD122" s="186">
        <v>360</v>
      </c>
      <c r="AE122" s="186">
        <v>135</v>
      </c>
      <c r="AF122" s="195" t="s">
        <v>835</v>
      </c>
      <c r="AG122" s="182" t="s">
        <v>835</v>
      </c>
      <c r="AH122" s="186" t="s">
        <v>835</v>
      </c>
      <c r="AI122" s="186" t="s">
        <v>835</v>
      </c>
      <c r="AJ122" s="195" t="s">
        <v>835</v>
      </c>
      <c r="AK122" s="182" t="s">
        <v>835</v>
      </c>
      <c r="AL122" s="186" t="s">
        <v>835</v>
      </c>
      <c r="AM122" s="186" t="s">
        <v>835</v>
      </c>
      <c r="AN122" s="194" t="s">
        <v>835</v>
      </c>
      <c r="AO122" s="182" t="s">
        <v>835</v>
      </c>
      <c r="AP122" s="181" t="s">
        <v>835</v>
      </c>
      <c r="AQ122" s="181" t="s">
        <v>835</v>
      </c>
      <c r="AR122" s="181"/>
      <c r="AS122" s="181"/>
      <c r="AT122" s="182" t="s">
        <v>835</v>
      </c>
    </row>
    <row r="123" spans="2:46" x14ac:dyDescent="0.3">
      <c r="B123" t="s">
        <v>199</v>
      </c>
      <c r="C123" t="s">
        <v>272</v>
      </c>
      <c r="D123" s="182" t="s">
        <v>459</v>
      </c>
      <c r="E123" s="182">
        <v>130</v>
      </c>
      <c r="F123" s="182">
        <v>126.1</v>
      </c>
      <c r="G123" s="182"/>
      <c r="H123" s="182"/>
      <c r="I123" s="182"/>
      <c r="J123" s="182"/>
      <c r="K123" s="182">
        <v>1600</v>
      </c>
      <c r="L123" s="182">
        <v>1440</v>
      </c>
      <c r="M123" s="182"/>
      <c r="N123" s="182"/>
      <c r="O123" s="182">
        <v>1000000</v>
      </c>
      <c r="P123" s="182">
        <v>1000000</v>
      </c>
      <c r="Q123" s="182">
        <v>20</v>
      </c>
      <c r="R123" s="182">
        <v>25</v>
      </c>
      <c r="S123" s="182">
        <v>0.9</v>
      </c>
      <c r="T123" s="182">
        <v>0.87</v>
      </c>
      <c r="U123" s="182" t="s">
        <v>840</v>
      </c>
      <c r="V123" s="182">
        <v>6500</v>
      </c>
      <c r="W123" s="182">
        <v>7042</v>
      </c>
      <c r="X123" s="182">
        <v>80</v>
      </c>
      <c r="Y123" s="182">
        <v>79</v>
      </c>
      <c r="Z123" s="182">
        <v>5</v>
      </c>
      <c r="AA123" s="182">
        <v>50000</v>
      </c>
      <c r="AB123" s="182" t="s">
        <v>951</v>
      </c>
      <c r="AC123" s="182" t="s">
        <v>952</v>
      </c>
      <c r="AD123" s="186">
        <v>360</v>
      </c>
      <c r="AE123" s="186">
        <v>135</v>
      </c>
      <c r="AF123" s="195" t="s">
        <v>835</v>
      </c>
      <c r="AG123" s="182" t="s">
        <v>835</v>
      </c>
      <c r="AH123" s="186" t="s">
        <v>835</v>
      </c>
      <c r="AI123" s="186" t="s">
        <v>835</v>
      </c>
      <c r="AJ123" s="195" t="s">
        <v>835</v>
      </c>
      <c r="AK123" s="182" t="s">
        <v>835</v>
      </c>
      <c r="AL123" s="186" t="s">
        <v>835</v>
      </c>
      <c r="AM123" s="186" t="s">
        <v>835</v>
      </c>
      <c r="AN123" s="194" t="s">
        <v>835</v>
      </c>
      <c r="AO123" s="182" t="s">
        <v>835</v>
      </c>
      <c r="AP123" s="181" t="s">
        <v>835</v>
      </c>
      <c r="AQ123" s="181" t="s">
        <v>835</v>
      </c>
      <c r="AR123" s="181"/>
      <c r="AS123" s="181"/>
      <c r="AT123" s="182" t="s">
        <v>835</v>
      </c>
    </row>
    <row r="124" spans="2:46" x14ac:dyDescent="0.3">
      <c r="B124" t="s">
        <v>199</v>
      </c>
      <c r="C124" t="s">
        <v>272</v>
      </c>
      <c r="D124" s="182" t="s">
        <v>470</v>
      </c>
      <c r="E124" s="182">
        <v>130</v>
      </c>
      <c r="F124" s="182">
        <v>126.1</v>
      </c>
      <c r="G124" s="182"/>
      <c r="H124" s="182"/>
      <c r="I124" s="182"/>
      <c r="J124" s="182"/>
      <c r="K124" s="182">
        <v>1600</v>
      </c>
      <c r="L124" s="182">
        <v>1440</v>
      </c>
      <c r="M124" s="182"/>
      <c r="N124" s="182"/>
      <c r="O124" s="182">
        <v>1000000</v>
      </c>
      <c r="P124" s="182">
        <v>1000000</v>
      </c>
      <c r="Q124" s="182">
        <v>20</v>
      </c>
      <c r="R124" s="182">
        <v>25</v>
      </c>
      <c r="S124" s="182">
        <v>0.9</v>
      </c>
      <c r="T124" s="182">
        <v>0.87</v>
      </c>
      <c r="U124" s="182" t="s">
        <v>840</v>
      </c>
      <c r="V124" s="182">
        <v>6500</v>
      </c>
      <c r="W124" s="182">
        <v>7042</v>
      </c>
      <c r="X124" s="182">
        <v>80</v>
      </c>
      <c r="Y124" s="182">
        <v>79</v>
      </c>
      <c r="Z124" s="182">
        <v>5</v>
      </c>
      <c r="AA124" s="182">
        <v>50000</v>
      </c>
      <c r="AB124" s="182" t="s">
        <v>951</v>
      </c>
      <c r="AC124" s="182" t="s">
        <v>952</v>
      </c>
      <c r="AD124" s="186">
        <v>360</v>
      </c>
      <c r="AE124" s="186">
        <v>135</v>
      </c>
      <c r="AF124" s="195" t="s">
        <v>835</v>
      </c>
      <c r="AG124" s="182" t="s">
        <v>835</v>
      </c>
      <c r="AH124" s="186" t="s">
        <v>835</v>
      </c>
      <c r="AI124" s="186" t="s">
        <v>835</v>
      </c>
      <c r="AJ124" s="195" t="s">
        <v>835</v>
      </c>
      <c r="AK124" s="182" t="s">
        <v>835</v>
      </c>
      <c r="AL124" s="186" t="s">
        <v>835</v>
      </c>
      <c r="AM124" s="186" t="s">
        <v>835</v>
      </c>
      <c r="AN124" s="194" t="s">
        <v>835</v>
      </c>
      <c r="AO124" s="182" t="s">
        <v>835</v>
      </c>
      <c r="AP124" s="181" t="s">
        <v>835</v>
      </c>
      <c r="AQ124" s="181" t="s">
        <v>835</v>
      </c>
      <c r="AR124" s="181"/>
      <c r="AS124" s="181"/>
      <c r="AT124" s="182" t="s">
        <v>835</v>
      </c>
    </row>
    <row r="125" spans="2:46" x14ac:dyDescent="0.3">
      <c r="B125" t="s">
        <v>199</v>
      </c>
      <c r="C125" t="s">
        <v>272</v>
      </c>
      <c r="D125" s="182" t="s">
        <v>479</v>
      </c>
      <c r="E125" s="182">
        <v>130</v>
      </c>
      <c r="F125" s="182">
        <v>126.1</v>
      </c>
      <c r="G125" s="182"/>
      <c r="H125" s="182"/>
      <c r="I125" s="182"/>
      <c r="J125" s="182"/>
      <c r="K125" s="182">
        <v>1600</v>
      </c>
      <c r="L125" s="182">
        <v>1440</v>
      </c>
      <c r="M125" s="182"/>
      <c r="N125" s="182"/>
      <c r="O125" s="182">
        <v>1000000</v>
      </c>
      <c r="P125" s="182">
        <v>1000000</v>
      </c>
      <c r="Q125" s="182">
        <v>20</v>
      </c>
      <c r="R125" s="182">
        <v>25</v>
      </c>
      <c r="S125" s="182">
        <v>0.9</v>
      </c>
      <c r="T125" s="182">
        <v>0.87</v>
      </c>
      <c r="U125" s="182" t="s">
        <v>840</v>
      </c>
      <c r="V125" s="182">
        <v>6500</v>
      </c>
      <c r="W125" s="182">
        <v>7042</v>
      </c>
      <c r="X125" s="182">
        <v>80</v>
      </c>
      <c r="Y125" s="182">
        <v>79</v>
      </c>
      <c r="Z125" s="182">
        <v>5</v>
      </c>
      <c r="AA125" s="182">
        <v>50000</v>
      </c>
      <c r="AB125" s="182" t="s">
        <v>951</v>
      </c>
      <c r="AC125" s="182" t="s">
        <v>952</v>
      </c>
      <c r="AD125" s="186">
        <v>360</v>
      </c>
      <c r="AE125" s="186">
        <v>135</v>
      </c>
      <c r="AF125" s="195" t="s">
        <v>835</v>
      </c>
      <c r="AG125" s="182" t="s">
        <v>835</v>
      </c>
      <c r="AH125" s="186" t="s">
        <v>835</v>
      </c>
      <c r="AI125" s="186" t="s">
        <v>835</v>
      </c>
      <c r="AJ125" s="195" t="s">
        <v>835</v>
      </c>
      <c r="AK125" s="182" t="s">
        <v>835</v>
      </c>
      <c r="AL125" s="186" t="s">
        <v>835</v>
      </c>
      <c r="AM125" s="186" t="s">
        <v>835</v>
      </c>
      <c r="AN125" s="194" t="s">
        <v>835</v>
      </c>
      <c r="AO125" s="182" t="s">
        <v>835</v>
      </c>
      <c r="AP125" s="181" t="s">
        <v>835</v>
      </c>
      <c r="AQ125" s="181" t="s">
        <v>835</v>
      </c>
      <c r="AR125" s="181"/>
      <c r="AS125" s="181"/>
      <c r="AT125" s="182" t="s">
        <v>835</v>
      </c>
    </row>
    <row r="126" spans="2:46" x14ac:dyDescent="0.3">
      <c r="B126" t="s">
        <v>199</v>
      </c>
      <c r="C126" t="s">
        <v>272</v>
      </c>
      <c r="D126" s="182" t="s">
        <v>486</v>
      </c>
      <c r="E126" s="182">
        <v>130</v>
      </c>
      <c r="F126" s="182">
        <v>126.1</v>
      </c>
      <c r="G126" s="182"/>
      <c r="H126" s="182"/>
      <c r="I126" s="182"/>
      <c r="J126" s="182"/>
      <c r="K126" s="182">
        <v>1600</v>
      </c>
      <c r="L126" s="182">
        <v>1440</v>
      </c>
      <c r="M126" s="182"/>
      <c r="N126" s="182"/>
      <c r="O126" s="182">
        <v>1000000</v>
      </c>
      <c r="P126" s="182">
        <v>1000000</v>
      </c>
      <c r="Q126" s="182">
        <v>20</v>
      </c>
      <c r="R126" s="182">
        <v>25</v>
      </c>
      <c r="S126" s="182">
        <v>0.9</v>
      </c>
      <c r="T126" s="182">
        <v>0.87</v>
      </c>
      <c r="U126" s="182" t="s">
        <v>840</v>
      </c>
      <c r="V126" s="182">
        <v>6500</v>
      </c>
      <c r="W126" s="182">
        <v>7042</v>
      </c>
      <c r="X126" s="182">
        <v>80</v>
      </c>
      <c r="Y126" s="182">
        <v>79</v>
      </c>
      <c r="Z126" s="182">
        <v>5</v>
      </c>
      <c r="AA126" s="182">
        <v>50000</v>
      </c>
      <c r="AB126" s="182" t="s">
        <v>951</v>
      </c>
      <c r="AC126" s="182" t="s">
        <v>952</v>
      </c>
      <c r="AD126" s="186">
        <v>360</v>
      </c>
      <c r="AE126" s="186">
        <v>135</v>
      </c>
      <c r="AF126" s="195" t="s">
        <v>835</v>
      </c>
      <c r="AG126" s="182" t="s">
        <v>835</v>
      </c>
      <c r="AH126" s="186" t="s">
        <v>835</v>
      </c>
      <c r="AI126" s="186" t="s">
        <v>835</v>
      </c>
      <c r="AJ126" s="195" t="s">
        <v>835</v>
      </c>
      <c r="AK126" s="182" t="s">
        <v>835</v>
      </c>
      <c r="AL126" s="186" t="s">
        <v>835</v>
      </c>
      <c r="AM126" s="186" t="s">
        <v>835</v>
      </c>
      <c r="AN126" s="194" t="s">
        <v>835</v>
      </c>
      <c r="AO126" s="182" t="s">
        <v>835</v>
      </c>
      <c r="AP126" s="181" t="s">
        <v>835</v>
      </c>
      <c r="AQ126" s="181" t="s">
        <v>835</v>
      </c>
      <c r="AR126" s="181"/>
      <c r="AS126" s="181"/>
      <c r="AT126" s="182" t="s">
        <v>835</v>
      </c>
    </row>
    <row r="127" spans="2:46" x14ac:dyDescent="0.3">
      <c r="B127" t="s">
        <v>199</v>
      </c>
      <c r="C127" t="s">
        <v>272</v>
      </c>
      <c r="D127" s="182" t="s">
        <v>480</v>
      </c>
      <c r="E127" s="182">
        <v>130</v>
      </c>
      <c r="F127" s="182">
        <v>126.1</v>
      </c>
      <c r="G127" s="182"/>
      <c r="H127" s="182"/>
      <c r="I127" s="182"/>
      <c r="J127" s="182"/>
      <c r="K127" s="182">
        <v>1600</v>
      </c>
      <c r="L127" s="182">
        <v>1440</v>
      </c>
      <c r="M127" s="182"/>
      <c r="N127" s="182"/>
      <c r="O127" s="182">
        <v>1000000</v>
      </c>
      <c r="P127" s="182">
        <v>1000000</v>
      </c>
      <c r="Q127" s="182">
        <v>20</v>
      </c>
      <c r="R127" s="182">
        <v>25</v>
      </c>
      <c r="S127" s="182">
        <v>0.9</v>
      </c>
      <c r="T127" s="182">
        <v>0.87</v>
      </c>
      <c r="U127" s="182" t="s">
        <v>840</v>
      </c>
      <c r="V127" s="182">
        <v>6500</v>
      </c>
      <c r="W127" s="182">
        <v>7042</v>
      </c>
      <c r="X127" s="182">
        <v>80</v>
      </c>
      <c r="Y127" s="182">
        <v>79</v>
      </c>
      <c r="Z127" s="182">
        <v>5</v>
      </c>
      <c r="AA127" s="182">
        <v>50000</v>
      </c>
      <c r="AB127" s="182" t="s">
        <v>951</v>
      </c>
      <c r="AC127" s="182" t="s">
        <v>952</v>
      </c>
      <c r="AD127" s="186">
        <v>360</v>
      </c>
      <c r="AE127" s="186">
        <v>135</v>
      </c>
      <c r="AF127" s="195" t="s">
        <v>835</v>
      </c>
      <c r="AG127" s="182" t="s">
        <v>835</v>
      </c>
      <c r="AH127" s="186" t="s">
        <v>835</v>
      </c>
      <c r="AI127" s="186" t="s">
        <v>835</v>
      </c>
      <c r="AJ127" s="195" t="s">
        <v>835</v>
      </c>
      <c r="AK127" s="182" t="s">
        <v>835</v>
      </c>
      <c r="AL127" s="186" t="s">
        <v>835</v>
      </c>
      <c r="AM127" s="186" t="s">
        <v>835</v>
      </c>
      <c r="AN127" s="194" t="s">
        <v>835</v>
      </c>
      <c r="AO127" s="182" t="s">
        <v>835</v>
      </c>
      <c r="AP127" s="181" t="s">
        <v>835</v>
      </c>
      <c r="AQ127" s="181" t="s">
        <v>835</v>
      </c>
      <c r="AR127" s="181"/>
      <c r="AS127" s="181"/>
      <c r="AT127" s="182" t="s">
        <v>835</v>
      </c>
    </row>
    <row r="128" spans="2:46" x14ac:dyDescent="0.3">
      <c r="B128" t="s">
        <v>199</v>
      </c>
      <c r="C128" t="s">
        <v>276</v>
      </c>
      <c r="D128" s="182" t="s">
        <v>774</v>
      </c>
      <c r="E128" s="182">
        <v>130</v>
      </c>
      <c r="F128" s="182">
        <v>126.1</v>
      </c>
      <c r="G128" s="182"/>
      <c r="H128" s="182"/>
      <c r="I128" s="182"/>
      <c r="J128" s="182"/>
      <c r="K128" s="182">
        <v>3200</v>
      </c>
      <c r="L128" s="182">
        <v>2880</v>
      </c>
      <c r="M128" s="182"/>
      <c r="N128" s="182"/>
      <c r="O128" s="182">
        <v>1000000</v>
      </c>
      <c r="P128" s="182">
        <v>1000000</v>
      </c>
      <c r="Q128" s="182">
        <v>20</v>
      </c>
      <c r="R128" s="182">
        <v>25</v>
      </c>
      <c r="S128" s="182">
        <v>0.9</v>
      </c>
      <c r="T128" s="182">
        <v>0.87</v>
      </c>
      <c r="U128" s="182" t="s">
        <v>840</v>
      </c>
      <c r="V128" s="182">
        <v>6500</v>
      </c>
      <c r="W128" s="182">
        <v>7042</v>
      </c>
      <c r="X128" s="182">
        <v>80</v>
      </c>
      <c r="Y128" s="182">
        <v>79</v>
      </c>
      <c r="Z128" s="182">
        <v>5</v>
      </c>
      <c r="AA128" s="182">
        <v>50000</v>
      </c>
      <c r="AB128" s="182" t="s">
        <v>951</v>
      </c>
      <c r="AC128" s="182" t="s">
        <v>952</v>
      </c>
      <c r="AD128" s="186">
        <v>360</v>
      </c>
      <c r="AE128" s="186">
        <v>135</v>
      </c>
      <c r="AF128" s="195" t="s">
        <v>835</v>
      </c>
      <c r="AG128" s="182" t="s">
        <v>835</v>
      </c>
      <c r="AH128" s="186" t="s">
        <v>835</v>
      </c>
      <c r="AI128" s="186" t="s">
        <v>835</v>
      </c>
      <c r="AJ128" s="195" t="s">
        <v>835</v>
      </c>
      <c r="AK128" s="182" t="s">
        <v>835</v>
      </c>
      <c r="AL128" s="186" t="s">
        <v>835</v>
      </c>
      <c r="AM128" s="186" t="s">
        <v>835</v>
      </c>
      <c r="AN128" s="194" t="s">
        <v>835</v>
      </c>
      <c r="AO128" s="182" t="s">
        <v>835</v>
      </c>
      <c r="AP128" s="181" t="s">
        <v>835</v>
      </c>
      <c r="AQ128" s="181" t="s">
        <v>835</v>
      </c>
      <c r="AR128" s="181"/>
      <c r="AS128" s="181"/>
      <c r="AT128" s="182" t="s">
        <v>835</v>
      </c>
    </row>
    <row r="129" spans="2:46" x14ac:dyDescent="0.3">
      <c r="B129" t="s">
        <v>199</v>
      </c>
      <c r="C129" t="s">
        <v>276</v>
      </c>
      <c r="D129" s="182" t="s">
        <v>450</v>
      </c>
      <c r="E129" s="182">
        <v>130</v>
      </c>
      <c r="F129" s="182">
        <v>126.1</v>
      </c>
      <c r="G129" s="182"/>
      <c r="H129" s="182"/>
      <c r="I129" s="182"/>
      <c r="J129" s="182"/>
      <c r="K129" s="182">
        <v>3200</v>
      </c>
      <c r="L129" s="182">
        <v>2880</v>
      </c>
      <c r="M129" s="182"/>
      <c r="N129" s="182"/>
      <c r="O129" s="182">
        <v>1000000</v>
      </c>
      <c r="P129" s="182">
        <v>1000000</v>
      </c>
      <c r="Q129" s="182">
        <v>20</v>
      </c>
      <c r="R129" s="182">
        <v>25</v>
      </c>
      <c r="S129" s="182">
        <v>0.9</v>
      </c>
      <c r="T129" s="182">
        <v>0.87</v>
      </c>
      <c r="U129" s="182" t="s">
        <v>840</v>
      </c>
      <c r="V129" s="182">
        <v>6500</v>
      </c>
      <c r="W129" s="182">
        <v>7042</v>
      </c>
      <c r="X129" s="182">
        <v>80</v>
      </c>
      <c r="Y129" s="182">
        <v>79</v>
      </c>
      <c r="Z129" s="182">
        <v>5</v>
      </c>
      <c r="AA129" s="182">
        <v>50000</v>
      </c>
      <c r="AB129" s="182" t="s">
        <v>951</v>
      </c>
      <c r="AC129" s="182" t="s">
        <v>952</v>
      </c>
      <c r="AD129" s="186">
        <v>360</v>
      </c>
      <c r="AE129" s="186">
        <v>135</v>
      </c>
      <c r="AF129" s="195" t="s">
        <v>835</v>
      </c>
      <c r="AG129" s="182" t="s">
        <v>835</v>
      </c>
      <c r="AH129" s="186" t="s">
        <v>835</v>
      </c>
      <c r="AI129" s="186" t="s">
        <v>835</v>
      </c>
      <c r="AJ129" s="195" t="s">
        <v>835</v>
      </c>
      <c r="AK129" s="182" t="s">
        <v>835</v>
      </c>
      <c r="AL129" s="186" t="s">
        <v>835</v>
      </c>
      <c r="AM129" s="186" t="s">
        <v>835</v>
      </c>
      <c r="AN129" s="194" t="s">
        <v>835</v>
      </c>
      <c r="AO129" s="182" t="s">
        <v>835</v>
      </c>
      <c r="AP129" s="181" t="s">
        <v>835</v>
      </c>
      <c r="AQ129" s="181" t="s">
        <v>835</v>
      </c>
      <c r="AR129" s="181"/>
      <c r="AS129" s="181"/>
      <c r="AT129" s="182" t="s">
        <v>835</v>
      </c>
    </row>
    <row r="130" spans="2:46" x14ac:dyDescent="0.3">
      <c r="B130" t="s">
        <v>199</v>
      </c>
      <c r="C130" t="s">
        <v>276</v>
      </c>
      <c r="D130" s="182" t="s">
        <v>459</v>
      </c>
      <c r="E130" s="182">
        <v>130</v>
      </c>
      <c r="F130" s="182">
        <v>126.1</v>
      </c>
      <c r="G130" s="182"/>
      <c r="H130" s="182"/>
      <c r="I130" s="182"/>
      <c r="J130" s="182"/>
      <c r="K130" s="182">
        <v>3200</v>
      </c>
      <c r="L130" s="182">
        <v>2880</v>
      </c>
      <c r="M130" s="182"/>
      <c r="N130" s="182"/>
      <c r="O130" s="182">
        <v>1000000</v>
      </c>
      <c r="P130" s="182">
        <v>1000000</v>
      </c>
      <c r="Q130" s="182">
        <v>20</v>
      </c>
      <c r="R130" s="182">
        <v>25</v>
      </c>
      <c r="S130" s="182">
        <v>0.9</v>
      </c>
      <c r="T130" s="182">
        <v>0.87</v>
      </c>
      <c r="U130" s="182" t="s">
        <v>840</v>
      </c>
      <c r="V130" s="182">
        <v>6500</v>
      </c>
      <c r="W130" s="182">
        <v>7042</v>
      </c>
      <c r="X130" s="182">
        <v>80</v>
      </c>
      <c r="Y130" s="182">
        <v>79</v>
      </c>
      <c r="Z130" s="182">
        <v>5</v>
      </c>
      <c r="AA130" s="182">
        <v>50000</v>
      </c>
      <c r="AB130" s="182" t="s">
        <v>951</v>
      </c>
      <c r="AC130" s="182" t="s">
        <v>952</v>
      </c>
      <c r="AD130" s="186">
        <v>360</v>
      </c>
      <c r="AE130" s="186">
        <v>135</v>
      </c>
      <c r="AF130" s="195"/>
      <c r="AG130" s="182"/>
      <c r="AH130" s="186"/>
      <c r="AI130" s="186"/>
      <c r="AJ130" s="195"/>
      <c r="AK130" s="182"/>
      <c r="AL130" s="186"/>
      <c r="AM130" s="186"/>
      <c r="AN130" s="194"/>
      <c r="AO130" s="182"/>
      <c r="AP130" s="181"/>
      <c r="AQ130" s="181"/>
      <c r="AR130" s="181"/>
      <c r="AS130" s="181"/>
      <c r="AT130" s="182" t="s">
        <v>835</v>
      </c>
    </row>
    <row r="131" spans="2:46" x14ac:dyDescent="0.3">
      <c r="B131" t="s">
        <v>199</v>
      </c>
      <c r="C131" t="s">
        <v>276</v>
      </c>
      <c r="D131" s="182" t="s">
        <v>470</v>
      </c>
      <c r="E131" s="182">
        <v>130</v>
      </c>
      <c r="F131" s="182">
        <v>126.1</v>
      </c>
      <c r="G131" s="182"/>
      <c r="H131" s="182"/>
      <c r="I131" s="182"/>
      <c r="J131" s="182"/>
      <c r="K131" s="182">
        <v>3200</v>
      </c>
      <c r="L131" s="182">
        <v>2880</v>
      </c>
      <c r="M131" s="182"/>
      <c r="N131" s="182"/>
      <c r="O131" s="182">
        <v>1000000</v>
      </c>
      <c r="P131" s="182">
        <v>1000000</v>
      </c>
      <c r="Q131" s="182">
        <v>20</v>
      </c>
      <c r="R131" s="182">
        <v>25</v>
      </c>
      <c r="S131" s="182">
        <v>0.9</v>
      </c>
      <c r="T131" s="182">
        <v>0.87</v>
      </c>
      <c r="U131" s="182" t="s">
        <v>840</v>
      </c>
      <c r="V131" s="182">
        <v>6500</v>
      </c>
      <c r="W131" s="182">
        <v>7042</v>
      </c>
      <c r="X131" s="182">
        <v>80</v>
      </c>
      <c r="Y131" s="182">
        <v>79</v>
      </c>
      <c r="Z131" s="182">
        <v>5</v>
      </c>
      <c r="AA131" s="182">
        <v>50000</v>
      </c>
      <c r="AB131" s="182" t="s">
        <v>951</v>
      </c>
      <c r="AC131" s="182" t="s">
        <v>952</v>
      </c>
      <c r="AD131" s="186">
        <v>360</v>
      </c>
      <c r="AE131" s="186">
        <v>135</v>
      </c>
      <c r="AF131" s="195"/>
      <c r="AG131" s="182"/>
      <c r="AH131" s="186"/>
      <c r="AI131" s="186"/>
      <c r="AJ131" s="195"/>
      <c r="AK131" s="182"/>
      <c r="AL131" s="186"/>
      <c r="AM131" s="186"/>
      <c r="AN131" s="194"/>
      <c r="AO131" s="182"/>
      <c r="AP131" s="181"/>
      <c r="AQ131" s="181"/>
      <c r="AR131" s="181"/>
      <c r="AS131" s="181"/>
      <c r="AT131" s="182" t="s">
        <v>835</v>
      </c>
    </row>
    <row r="132" spans="2:46" x14ac:dyDescent="0.3">
      <c r="B132" t="s">
        <v>199</v>
      </c>
      <c r="C132" t="s">
        <v>276</v>
      </c>
      <c r="D132" s="182" t="s">
        <v>479</v>
      </c>
      <c r="E132" s="182">
        <v>130</v>
      </c>
      <c r="F132" s="182">
        <v>126.1</v>
      </c>
      <c r="G132" s="182"/>
      <c r="H132" s="182"/>
      <c r="I132" s="182"/>
      <c r="J132" s="182"/>
      <c r="K132" s="182">
        <v>3200</v>
      </c>
      <c r="L132" s="182">
        <v>2880</v>
      </c>
      <c r="M132" s="182"/>
      <c r="N132" s="182"/>
      <c r="O132" s="182">
        <v>1000000</v>
      </c>
      <c r="P132" s="182">
        <v>1000000</v>
      </c>
      <c r="Q132" s="182">
        <v>20</v>
      </c>
      <c r="R132" s="182">
        <v>25</v>
      </c>
      <c r="S132" s="182">
        <v>0.9</v>
      </c>
      <c r="T132" s="182">
        <v>0.87</v>
      </c>
      <c r="U132" s="182" t="s">
        <v>840</v>
      </c>
      <c r="V132" s="182">
        <v>6500</v>
      </c>
      <c r="W132" s="182">
        <v>7042</v>
      </c>
      <c r="X132" s="182">
        <v>80</v>
      </c>
      <c r="Y132" s="182">
        <v>79</v>
      </c>
      <c r="Z132" s="182">
        <v>5</v>
      </c>
      <c r="AA132" s="182">
        <v>50000</v>
      </c>
      <c r="AB132" s="182" t="s">
        <v>951</v>
      </c>
      <c r="AC132" s="182" t="s">
        <v>952</v>
      </c>
      <c r="AD132" s="186">
        <v>360</v>
      </c>
      <c r="AE132" s="186">
        <v>135</v>
      </c>
      <c r="AF132" s="195" t="s">
        <v>835</v>
      </c>
      <c r="AG132" s="182" t="s">
        <v>835</v>
      </c>
      <c r="AH132" s="186" t="s">
        <v>835</v>
      </c>
      <c r="AI132" s="186" t="s">
        <v>835</v>
      </c>
      <c r="AJ132" s="195" t="s">
        <v>835</v>
      </c>
      <c r="AK132" s="182" t="s">
        <v>835</v>
      </c>
      <c r="AL132" s="186" t="s">
        <v>835</v>
      </c>
      <c r="AM132" s="186" t="s">
        <v>835</v>
      </c>
      <c r="AN132" s="194" t="s">
        <v>835</v>
      </c>
      <c r="AO132" s="182" t="s">
        <v>835</v>
      </c>
      <c r="AP132" s="181" t="s">
        <v>835</v>
      </c>
      <c r="AQ132" s="181" t="s">
        <v>835</v>
      </c>
      <c r="AR132" s="181"/>
      <c r="AS132" s="181"/>
      <c r="AT132" s="182" t="s">
        <v>835</v>
      </c>
    </row>
    <row r="133" spans="2:46" x14ac:dyDescent="0.3">
      <c r="B133" t="s">
        <v>199</v>
      </c>
      <c r="C133" t="s">
        <v>276</v>
      </c>
      <c r="D133" s="182" t="s">
        <v>486</v>
      </c>
      <c r="E133" s="182">
        <v>130</v>
      </c>
      <c r="F133" s="182">
        <v>126.1</v>
      </c>
      <c r="G133" s="182"/>
      <c r="H133" s="182"/>
      <c r="I133" s="182"/>
      <c r="J133" s="182"/>
      <c r="K133" s="182">
        <v>3200</v>
      </c>
      <c r="L133" s="182">
        <v>2880</v>
      </c>
      <c r="M133" s="182"/>
      <c r="N133" s="182"/>
      <c r="O133" s="182">
        <v>1000000</v>
      </c>
      <c r="P133" s="182">
        <v>1000000</v>
      </c>
      <c r="Q133" s="182">
        <v>20</v>
      </c>
      <c r="R133" s="182">
        <v>25</v>
      </c>
      <c r="S133" s="182">
        <v>0.9</v>
      </c>
      <c r="T133" s="182">
        <v>0.87</v>
      </c>
      <c r="U133" s="182" t="s">
        <v>840</v>
      </c>
      <c r="V133" s="182">
        <v>6500</v>
      </c>
      <c r="W133" s="182">
        <v>7042</v>
      </c>
      <c r="X133" s="182">
        <v>80</v>
      </c>
      <c r="Y133" s="182">
        <v>79</v>
      </c>
      <c r="Z133" s="182">
        <v>5</v>
      </c>
      <c r="AA133" s="182">
        <v>50000</v>
      </c>
      <c r="AB133" s="182" t="s">
        <v>951</v>
      </c>
      <c r="AC133" s="182" t="s">
        <v>952</v>
      </c>
      <c r="AD133" s="186">
        <v>360</v>
      </c>
      <c r="AE133" s="186">
        <v>135</v>
      </c>
      <c r="AF133" s="195" t="s">
        <v>835</v>
      </c>
      <c r="AG133" s="182" t="s">
        <v>835</v>
      </c>
      <c r="AH133" s="186" t="s">
        <v>835</v>
      </c>
      <c r="AI133" s="186" t="s">
        <v>835</v>
      </c>
      <c r="AJ133" s="195" t="s">
        <v>835</v>
      </c>
      <c r="AK133" s="182" t="s">
        <v>835</v>
      </c>
      <c r="AL133" s="186" t="s">
        <v>835</v>
      </c>
      <c r="AM133" s="186" t="s">
        <v>835</v>
      </c>
      <c r="AN133" s="194" t="s">
        <v>835</v>
      </c>
      <c r="AO133" s="182" t="s">
        <v>835</v>
      </c>
      <c r="AP133" s="181" t="s">
        <v>835</v>
      </c>
      <c r="AQ133" s="181" t="s">
        <v>835</v>
      </c>
      <c r="AR133" s="181"/>
      <c r="AS133" s="181"/>
      <c r="AT133" s="182" t="s">
        <v>835</v>
      </c>
    </row>
    <row r="134" spans="2:46" x14ac:dyDescent="0.3">
      <c r="B134" t="s">
        <v>199</v>
      </c>
      <c r="C134" t="s">
        <v>276</v>
      </c>
      <c r="D134" s="182" t="s">
        <v>490</v>
      </c>
      <c r="E134" s="182">
        <v>130</v>
      </c>
      <c r="F134" s="182">
        <v>126.1</v>
      </c>
      <c r="G134" s="182"/>
      <c r="H134" s="182"/>
      <c r="I134" s="182"/>
      <c r="J134" s="182"/>
      <c r="K134" s="182">
        <v>3200</v>
      </c>
      <c r="L134" s="182">
        <v>2880</v>
      </c>
      <c r="M134" s="182"/>
      <c r="N134" s="182"/>
      <c r="O134" s="182">
        <v>1000000</v>
      </c>
      <c r="P134" s="182">
        <v>1000000</v>
      </c>
      <c r="Q134" s="182">
        <v>20</v>
      </c>
      <c r="R134" s="182">
        <v>25</v>
      </c>
      <c r="S134" s="182">
        <v>0.9</v>
      </c>
      <c r="T134" s="182">
        <v>0.87</v>
      </c>
      <c r="U134" s="182" t="s">
        <v>840</v>
      </c>
      <c r="V134" s="182">
        <v>6500</v>
      </c>
      <c r="W134" s="182">
        <v>7042</v>
      </c>
      <c r="X134" s="182">
        <v>80</v>
      </c>
      <c r="Y134" s="182">
        <v>79</v>
      </c>
      <c r="Z134" s="182">
        <v>5</v>
      </c>
      <c r="AA134" s="182">
        <v>50000</v>
      </c>
      <c r="AB134" s="182" t="s">
        <v>951</v>
      </c>
      <c r="AC134" s="182" t="s">
        <v>952</v>
      </c>
      <c r="AD134" s="186">
        <v>360</v>
      </c>
      <c r="AE134" s="186">
        <v>135</v>
      </c>
      <c r="AF134" s="195" t="s">
        <v>835</v>
      </c>
      <c r="AG134" s="182" t="s">
        <v>835</v>
      </c>
      <c r="AH134" s="186" t="s">
        <v>835</v>
      </c>
      <c r="AI134" s="186" t="s">
        <v>835</v>
      </c>
      <c r="AJ134" s="195" t="s">
        <v>835</v>
      </c>
      <c r="AK134" s="182" t="s">
        <v>835</v>
      </c>
      <c r="AL134" s="186" t="s">
        <v>835</v>
      </c>
      <c r="AM134" s="186" t="s">
        <v>835</v>
      </c>
      <c r="AN134" s="194" t="s">
        <v>835</v>
      </c>
      <c r="AO134" s="182" t="s">
        <v>835</v>
      </c>
      <c r="AP134" s="181" t="s">
        <v>835</v>
      </c>
      <c r="AQ134" s="181" t="s">
        <v>835</v>
      </c>
      <c r="AR134" s="181"/>
      <c r="AS134" s="181"/>
      <c r="AT134" s="182" t="s">
        <v>835</v>
      </c>
    </row>
    <row r="135" spans="2:46" x14ac:dyDescent="0.3">
      <c r="B135" t="s">
        <v>199</v>
      </c>
      <c r="C135" t="s">
        <v>276</v>
      </c>
      <c r="D135" s="182" t="s">
        <v>480</v>
      </c>
      <c r="E135" s="182">
        <v>130</v>
      </c>
      <c r="F135" s="182">
        <v>126.1</v>
      </c>
      <c r="G135" s="182"/>
      <c r="H135" s="182"/>
      <c r="I135" s="182"/>
      <c r="J135" s="182"/>
      <c r="K135" s="182">
        <v>3200</v>
      </c>
      <c r="L135" s="182">
        <v>2880</v>
      </c>
      <c r="M135" s="182"/>
      <c r="N135" s="182"/>
      <c r="O135" s="182">
        <v>1000000</v>
      </c>
      <c r="P135" s="182">
        <v>1000000</v>
      </c>
      <c r="Q135" s="182">
        <v>20</v>
      </c>
      <c r="R135" s="182">
        <v>25</v>
      </c>
      <c r="S135" s="182">
        <v>0.9</v>
      </c>
      <c r="T135" s="182">
        <v>0.87</v>
      </c>
      <c r="U135" s="182" t="s">
        <v>840</v>
      </c>
      <c r="V135" s="182">
        <v>6500</v>
      </c>
      <c r="W135" s="182">
        <v>7042</v>
      </c>
      <c r="X135" s="182">
        <v>80</v>
      </c>
      <c r="Y135" s="182">
        <v>79</v>
      </c>
      <c r="Z135" s="182">
        <v>5</v>
      </c>
      <c r="AA135" s="182">
        <v>50000</v>
      </c>
      <c r="AB135" s="182" t="s">
        <v>951</v>
      </c>
      <c r="AC135" s="182" t="s">
        <v>952</v>
      </c>
      <c r="AD135" s="186">
        <v>360</v>
      </c>
      <c r="AE135" s="186">
        <v>135</v>
      </c>
      <c r="AF135" s="195" t="s">
        <v>835</v>
      </c>
      <c r="AG135" s="182" t="s">
        <v>835</v>
      </c>
      <c r="AH135" s="186" t="s">
        <v>835</v>
      </c>
      <c r="AI135" s="186" t="s">
        <v>835</v>
      </c>
      <c r="AJ135" s="195" t="s">
        <v>835</v>
      </c>
      <c r="AK135" s="182" t="s">
        <v>835</v>
      </c>
      <c r="AL135" s="186" t="s">
        <v>835</v>
      </c>
      <c r="AM135" s="186" t="s">
        <v>835</v>
      </c>
      <c r="AN135" s="194" t="s">
        <v>835</v>
      </c>
      <c r="AO135" s="182" t="s">
        <v>835</v>
      </c>
      <c r="AP135" s="181" t="s">
        <v>835</v>
      </c>
      <c r="AQ135" s="181" t="s">
        <v>835</v>
      </c>
      <c r="AR135" s="181"/>
      <c r="AS135" s="181"/>
      <c r="AT135" s="182" t="s">
        <v>835</v>
      </c>
    </row>
    <row r="136" spans="2:46" x14ac:dyDescent="0.3">
      <c r="B136" t="s">
        <v>199</v>
      </c>
      <c r="C136" t="s">
        <v>284</v>
      </c>
      <c r="D136" s="182" t="s">
        <v>774</v>
      </c>
      <c r="E136" s="182">
        <v>130</v>
      </c>
      <c r="F136" s="182">
        <v>126.1</v>
      </c>
      <c r="G136" s="182"/>
      <c r="H136" s="182"/>
      <c r="I136" s="182"/>
      <c r="J136" s="182"/>
      <c r="K136" s="182">
        <v>1400</v>
      </c>
      <c r="L136" s="182">
        <v>1260</v>
      </c>
      <c r="M136" s="182"/>
      <c r="N136" s="182"/>
      <c r="O136" s="182">
        <v>1000000</v>
      </c>
      <c r="P136" s="182">
        <v>1000000</v>
      </c>
      <c r="Q136" s="182">
        <v>20</v>
      </c>
      <c r="R136" s="182">
        <v>25</v>
      </c>
      <c r="S136" s="182">
        <v>0.9</v>
      </c>
      <c r="T136" s="182">
        <v>0.87</v>
      </c>
      <c r="U136" s="182" t="s">
        <v>840</v>
      </c>
      <c r="V136" s="182">
        <v>6500</v>
      </c>
      <c r="W136" s="182">
        <v>7042</v>
      </c>
      <c r="X136" s="182">
        <v>80</v>
      </c>
      <c r="Y136" s="182">
        <v>79</v>
      </c>
      <c r="Z136" s="182">
        <v>5</v>
      </c>
      <c r="AA136" s="182">
        <v>50000</v>
      </c>
      <c r="AB136" s="182" t="s">
        <v>951</v>
      </c>
      <c r="AC136" s="182" t="s">
        <v>952</v>
      </c>
      <c r="AD136" s="186">
        <v>360</v>
      </c>
      <c r="AE136" s="186">
        <v>135</v>
      </c>
      <c r="AF136" s="195" t="s">
        <v>835</v>
      </c>
      <c r="AG136" s="182" t="s">
        <v>835</v>
      </c>
      <c r="AH136" s="186" t="s">
        <v>835</v>
      </c>
      <c r="AI136" s="186" t="s">
        <v>835</v>
      </c>
      <c r="AJ136" s="195" t="s">
        <v>835</v>
      </c>
      <c r="AK136" s="182" t="s">
        <v>835</v>
      </c>
      <c r="AL136" s="186" t="s">
        <v>835</v>
      </c>
      <c r="AM136" s="186" t="s">
        <v>835</v>
      </c>
      <c r="AN136" s="194" t="s">
        <v>835</v>
      </c>
      <c r="AO136" s="182" t="s">
        <v>835</v>
      </c>
      <c r="AP136" s="181" t="s">
        <v>835</v>
      </c>
      <c r="AQ136" s="181" t="s">
        <v>835</v>
      </c>
      <c r="AR136" s="181"/>
      <c r="AS136" s="181"/>
      <c r="AT136" s="182" t="s">
        <v>835</v>
      </c>
    </row>
    <row r="137" spans="2:46" x14ac:dyDescent="0.3">
      <c r="B137" t="s">
        <v>199</v>
      </c>
      <c r="C137" t="s">
        <v>284</v>
      </c>
      <c r="D137" s="182" t="s">
        <v>450</v>
      </c>
      <c r="E137" s="182">
        <v>130</v>
      </c>
      <c r="F137" s="182">
        <v>126.1</v>
      </c>
      <c r="G137" s="182"/>
      <c r="H137" s="182"/>
      <c r="I137" s="182"/>
      <c r="J137" s="182"/>
      <c r="K137" s="182">
        <v>1400</v>
      </c>
      <c r="L137" s="182">
        <v>1260</v>
      </c>
      <c r="M137" s="182"/>
      <c r="N137" s="182"/>
      <c r="O137" s="182">
        <v>1000000</v>
      </c>
      <c r="P137" s="182">
        <v>1000000</v>
      </c>
      <c r="Q137" s="182">
        <v>20</v>
      </c>
      <c r="R137" s="182">
        <v>25</v>
      </c>
      <c r="S137" s="182">
        <v>0.9</v>
      </c>
      <c r="T137" s="182">
        <v>0.87</v>
      </c>
      <c r="U137" s="182" t="s">
        <v>840</v>
      </c>
      <c r="V137" s="182">
        <v>6500</v>
      </c>
      <c r="W137" s="182">
        <v>7042</v>
      </c>
      <c r="X137" s="182">
        <v>80</v>
      </c>
      <c r="Y137" s="182">
        <v>79</v>
      </c>
      <c r="Z137" s="182">
        <v>5</v>
      </c>
      <c r="AA137" s="182">
        <v>50000</v>
      </c>
      <c r="AB137" s="182" t="s">
        <v>951</v>
      </c>
      <c r="AC137" s="182" t="s">
        <v>952</v>
      </c>
      <c r="AD137" s="186">
        <v>360</v>
      </c>
      <c r="AE137" s="186">
        <v>135</v>
      </c>
      <c r="AF137" s="195" t="s">
        <v>835</v>
      </c>
      <c r="AG137" s="182" t="s">
        <v>835</v>
      </c>
      <c r="AH137" s="186" t="s">
        <v>835</v>
      </c>
      <c r="AI137" s="186" t="s">
        <v>835</v>
      </c>
      <c r="AJ137" s="195" t="s">
        <v>835</v>
      </c>
      <c r="AK137" s="182" t="s">
        <v>835</v>
      </c>
      <c r="AL137" s="186" t="s">
        <v>835</v>
      </c>
      <c r="AM137" s="186" t="s">
        <v>835</v>
      </c>
      <c r="AN137" s="194" t="s">
        <v>835</v>
      </c>
      <c r="AO137" s="182" t="s">
        <v>835</v>
      </c>
      <c r="AP137" s="181" t="s">
        <v>835</v>
      </c>
      <c r="AQ137" s="181" t="s">
        <v>835</v>
      </c>
      <c r="AR137" s="181"/>
      <c r="AS137" s="181"/>
      <c r="AT137" s="182" t="s">
        <v>835</v>
      </c>
    </row>
    <row r="138" spans="2:46" x14ac:dyDescent="0.3">
      <c r="B138" t="s">
        <v>199</v>
      </c>
      <c r="C138" t="s">
        <v>284</v>
      </c>
      <c r="D138" s="182" t="s">
        <v>459</v>
      </c>
      <c r="E138" s="182">
        <v>130</v>
      </c>
      <c r="F138" s="182">
        <v>126.1</v>
      </c>
      <c r="G138" s="182"/>
      <c r="H138" s="182"/>
      <c r="I138" s="182"/>
      <c r="J138" s="182"/>
      <c r="K138" s="182">
        <v>1400</v>
      </c>
      <c r="L138" s="182">
        <v>1260</v>
      </c>
      <c r="M138" s="182"/>
      <c r="N138" s="182"/>
      <c r="O138" s="182">
        <v>1000000</v>
      </c>
      <c r="P138" s="182">
        <v>1000000</v>
      </c>
      <c r="Q138" s="182">
        <v>20</v>
      </c>
      <c r="R138" s="182">
        <v>25</v>
      </c>
      <c r="S138" s="182">
        <v>0.9</v>
      </c>
      <c r="T138" s="182">
        <v>0.87</v>
      </c>
      <c r="U138" s="182" t="s">
        <v>840</v>
      </c>
      <c r="V138" s="182">
        <v>6500</v>
      </c>
      <c r="W138" s="182">
        <v>7042</v>
      </c>
      <c r="X138" s="182">
        <v>80</v>
      </c>
      <c r="Y138" s="182">
        <v>79</v>
      </c>
      <c r="Z138" s="182">
        <v>5</v>
      </c>
      <c r="AA138" s="182">
        <v>50000</v>
      </c>
      <c r="AB138" s="182" t="s">
        <v>951</v>
      </c>
      <c r="AC138" s="182" t="s">
        <v>952</v>
      </c>
      <c r="AD138" s="186">
        <v>360</v>
      </c>
      <c r="AE138" s="186">
        <v>135</v>
      </c>
      <c r="AF138" s="195" t="s">
        <v>835</v>
      </c>
      <c r="AG138" s="182" t="s">
        <v>835</v>
      </c>
      <c r="AH138" s="186" t="s">
        <v>835</v>
      </c>
      <c r="AI138" s="186" t="s">
        <v>835</v>
      </c>
      <c r="AJ138" s="195" t="s">
        <v>835</v>
      </c>
      <c r="AK138" s="182" t="s">
        <v>835</v>
      </c>
      <c r="AL138" s="186" t="s">
        <v>835</v>
      </c>
      <c r="AM138" s="186" t="s">
        <v>835</v>
      </c>
      <c r="AN138" s="194" t="s">
        <v>835</v>
      </c>
      <c r="AO138" s="182" t="s">
        <v>835</v>
      </c>
      <c r="AP138" s="181" t="s">
        <v>835</v>
      </c>
      <c r="AQ138" s="181" t="s">
        <v>835</v>
      </c>
      <c r="AR138" s="181"/>
      <c r="AS138" s="181"/>
      <c r="AT138" s="182" t="s">
        <v>835</v>
      </c>
    </row>
    <row r="139" spans="2:46" x14ac:dyDescent="0.3">
      <c r="B139" t="s">
        <v>199</v>
      </c>
      <c r="C139" t="s">
        <v>284</v>
      </c>
      <c r="D139" s="182" t="s">
        <v>470</v>
      </c>
      <c r="E139" s="182">
        <v>130</v>
      </c>
      <c r="F139" s="182">
        <v>126.1</v>
      </c>
      <c r="G139" s="182"/>
      <c r="H139" s="182"/>
      <c r="I139" s="182"/>
      <c r="J139" s="182"/>
      <c r="K139" s="182">
        <v>1400</v>
      </c>
      <c r="L139" s="182">
        <v>1260</v>
      </c>
      <c r="M139" s="182"/>
      <c r="N139" s="182"/>
      <c r="O139" s="182">
        <v>1000000</v>
      </c>
      <c r="P139" s="182">
        <v>1000000</v>
      </c>
      <c r="Q139" s="182">
        <v>20</v>
      </c>
      <c r="R139" s="182">
        <v>25</v>
      </c>
      <c r="S139" s="182">
        <v>0.9</v>
      </c>
      <c r="T139" s="182">
        <v>0.87</v>
      </c>
      <c r="U139" s="182" t="s">
        <v>840</v>
      </c>
      <c r="V139" s="182">
        <v>6500</v>
      </c>
      <c r="W139" s="182">
        <v>7042</v>
      </c>
      <c r="X139" s="182">
        <v>80</v>
      </c>
      <c r="Y139" s="182">
        <v>79</v>
      </c>
      <c r="Z139" s="182">
        <v>5</v>
      </c>
      <c r="AA139" s="182">
        <v>50000</v>
      </c>
      <c r="AB139" s="182" t="s">
        <v>951</v>
      </c>
      <c r="AC139" s="182" t="s">
        <v>952</v>
      </c>
      <c r="AD139" s="186">
        <v>360</v>
      </c>
      <c r="AE139" s="186">
        <v>135</v>
      </c>
      <c r="AF139" s="195" t="s">
        <v>835</v>
      </c>
      <c r="AG139" s="182" t="s">
        <v>835</v>
      </c>
      <c r="AH139" s="186" t="s">
        <v>835</v>
      </c>
      <c r="AI139" s="186" t="s">
        <v>835</v>
      </c>
      <c r="AJ139" s="195" t="s">
        <v>835</v>
      </c>
      <c r="AK139" s="182" t="s">
        <v>835</v>
      </c>
      <c r="AL139" s="186" t="s">
        <v>835</v>
      </c>
      <c r="AM139" s="186" t="s">
        <v>835</v>
      </c>
      <c r="AN139" s="194" t="s">
        <v>835</v>
      </c>
      <c r="AO139" s="182" t="s">
        <v>835</v>
      </c>
      <c r="AP139" s="181" t="s">
        <v>835</v>
      </c>
      <c r="AQ139" s="181" t="s">
        <v>835</v>
      </c>
      <c r="AR139" s="181"/>
      <c r="AS139" s="181"/>
      <c r="AT139" s="182" t="s">
        <v>835</v>
      </c>
    </row>
    <row r="140" spans="2:46" x14ac:dyDescent="0.3">
      <c r="B140" t="s">
        <v>199</v>
      </c>
      <c r="C140" t="s">
        <v>284</v>
      </c>
      <c r="D140" s="182" t="s">
        <v>479</v>
      </c>
      <c r="E140" s="182">
        <v>130</v>
      </c>
      <c r="F140" s="182">
        <v>126.1</v>
      </c>
      <c r="G140" s="182"/>
      <c r="H140" s="182"/>
      <c r="I140" s="182"/>
      <c r="J140" s="182"/>
      <c r="K140" s="182">
        <v>1400</v>
      </c>
      <c r="L140" s="182">
        <v>1260</v>
      </c>
      <c r="M140" s="182"/>
      <c r="N140" s="182"/>
      <c r="O140" s="182">
        <v>1000000</v>
      </c>
      <c r="P140" s="182">
        <v>1000000</v>
      </c>
      <c r="Q140" s="182">
        <v>20</v>
      </c>
      <c r="R140" s="182">
        <v>25</v>
      </c>
      <c r="S140" s="182">
        <v>0.9</v>
      </c>
      <c r="T140" s="182">
        <v>0.87</v>
      </c>
      <c r="U140" s="182" t="s">
        <v>840</v>
      </c>
      <c r="V140" s="182">
        <v>6500</v>
      </c>
      <c r="W140" s="182">
        <v>7042</v>
      </c>
      <c r="X140" s="182">
        <v>80</v>
      </c>
      <c r="Y140" s="182">
        <v>79</v>
      </c>
      <c r="Z140" s="182">
        <v>5</v>
      </c>
      <c r="AA140" s="182">
        <v>50000</v>
      </c>
      <c r="AB140" s="182" t="s">
        <v>951</v>
      </c>
      <c r="AC140" s="182" t="s">
        <v>952</v>
      </c>
      <c r="AD140" s="186">
        <v>360</v>
      </c>
      <c r="AE140" s="186">
        <v>135</v>
      </c>
      <c r="AF140" s="195" t="s">
        <v>835</v>
      </c>
      <c r="AG140" s="182" t="s">
        <v>835</v>
      </c>
      <c r="AH140" s="186" t="s">
        <v>835</v>
      </c>
      <c r="AI140" s="186" t="s">
        <v>835</v>
      </c>
      <c r="AJ140" s="195" t="s">
        <v>835</v>
      </c>
      <c r="AK140" s="182" t="s">
        <v>835</v>
      </c>
      <c r="AL140" s="186" t="s">
        <v>835</v>
      </c>
      <c r="AM140" s="186" t="s">
        <v>835</v>
      </c>
      <c r="AN140" s="194" t="s">
        <v>835</v>
      </c>
      <c r="AO140" s="182" t="s">
        <v>835</v>
      </c>
      <c r="AP140" s="181" t="s">
        <v>835</v>
      </c>
      <c r="AQ140" s="181" t="s">
        <v>835</v>
      </c>
      <c r="AR140" s="181"/>
      <c r="AS140" s="181"/>
      <c r="AT140" s="182" t="s">
        <v>835</v>
      </c>
    </row>
    <row r="141" spans="2:46" x14ac:dyDescent="0.3">
      <c r="B141" t="s">
        <v>199</v>
      </c>
      <c r="C141" t="s">
        <v>284</v>
      </c>
      <c r="D141" s="182" t="s">
        <v>480</v>
      </c>
      <c r="E141" s="182">
        <v>130</v>
      </c>
      <c r="F141" s="182">
        <v>126.1</v>
      </c>
      <c r="G141" s="182"/>
      <c r="H141" s="182"/>
      <c r="I141" s="182"/>
      <c r="J141" s="182"/>
      <c r="K141" s="182">
        <v>1400</v>
      </c>
      <c r="L141" s="182">
        <v>1260</v>
      </c>
      <c r="M141" s="182"/>
      <c r="N141" s="182"/>
      <c r="O141" s="182">
        <v>1000000</v>
      </c>
      <c r="P141" s="182">
        <v>1000000</v>
      </c>
      <c r="Q141" s="182">
        <v>20</v>
      </c>
      <c r="R141" s="182">
        <v>25</v>
      </c>
      <c r="S141" s="182">
        <v>0.9</v>
      </c>
      <c r="T141" s="182">
        <v>0.87</v>
      </c>
      <c r="U141" s="182" t="s">
        <v>840</v>
      </c>
      <c r="V141" s="182">
        <v>6500</v>
      </c>
      <c r="W141" s="182">
        <v>7042</v>
      </c>
      <c r="X141" s="182">
        <v>80</v>
      </c>
      <c r="Y141" s="182">
        <v>79</v>
      </c>
      <c r="Z141" s="182">
        <v>5</v>
      </c>
      <c r="AA141" s="182">
        <v>50000</v>
      </c>
      <c r="AB141" s="182" t="s">
        <v>951</v>
      </c>
      <c r="AC141" s="182" t="s">
        <v>952</v>
      </c>
      <c r="AD141" s="186">
        <v>360</v>
      </c>
      <c r="AE141" s="186">
        <v>135</v>
      </c>
      <c r="AF141" s="195" t="s">
        <v>835</v>
      </c>
      <c r="AG141" s="182" t="s">
        <v>835</v>
      </c>
      <c r="AH141" s="186" t="s">
        <v>835</v>
      </c>
      <c r="AI141" s="186" t="s">
        <v>835</v>
      </c>
      <c r="AJ141" s="195" t="s">
        <v>835</v>
      </c>
      <c r="AK141" s="182" t="s">
        <v>835</v>
      </c>
      <c r="AL141" s="186" t="s">
        <v>835</v>
      </c>
      <c r="AM141" s="186" t="s">
        <v>835</v>
      </c>
      <c r="AN141" s="194" t="s">
        <v>835</v>
      </c>
      <c r="AO141" s="182" t="s">
        <v>835</v>
      </c>
      <c r="AP141" s="181" t="s">
        <v>835</v>
      </c>
      <c r="AQ141" s="181" t="s">
        <v>835</v>
      </c>
      <c r="AR141" s="181"/>
      <c r="AS141" s="181"/>
      <c r="AT141" s="182" t="s">
        <v>835</v>
      </c>
    </row>
    <row r="142" spans="2:46" x14ac:dyDescent="0.3">
      <c r="B142" t="s">
        <v>199</v>
      </c>
      <c r="C142" t="s">
        <v>280</v>
      </c>
      <c r="D142" s="182" t="s">
        <v>774</v>
      </c>
      <c r="E142" s="182">
        <v>130</v>
      </c>
      <c r="F142" s="182">
        <v>126.1</v>
      </c>
      <c r="G142" s="182"/>
      <c r="H142" s="182"/>
      <c r="I142" s="182"/>
      <c r="J142" s="182"/>
      <c r="K142" s="182">
        <v>800</v>
      </c>
      <c r="L142" s="182">
        <v>720</v>
      </c>
      <c r="M142" s="182"/>
      <c r="N142" s="182"/>
      <c r="O142" s="182">
        <v>1000000</v>
      </c>
      <c r="P142" s="182">
        <v>1000000</v>
      </c>
      <c r="Q142" s="182">
        <v>20</v>
      </c>
      <c r="R142" s="182">
        <v>25</v>
      </c>
      <c r="S142" s="182">
        <v>0.9</v>
      </c>
      <c r="T142" s="182">
        <v>0.87</v>
      </c>
      <c r="U142" s="182" t="s">
        <v>840</v>
      </c>
      <c r="V142" s="182">
        <v>6500</v>
      </c>
      <c r="W142" s="182">
        <v>7042</v>
      </c>
      <c r="X142" s="182">
        <v>80</v>
      </c>
      <c r="Y142" s="182">
        <v>79</v>
      </c>
      <c r="Z142" s="182">
        <v>5</v>
      </c>
      <c r="AA142" s="182">
        <v>50000</v>
      </c>
      <c r="AB142" s="182" t="s">
        <v>951</v>
      </c>
      <c r="AC142" s="182" t="s">
        <v>952</v>
      </c>
      <c r="AD142" s="186">
        <v>360</v>
      </c>
      <c r="AE142" s="186">
        <v>135</v>
      </c>
      <c r="AF142" s="195" t="s">
        <v>835</v>
      </c>
      <c r="AG142" s="182" t="s">
        <v>835</v>
      </c>
      <c r="AH142" s="186" t="s">
        <v>835</v>
      </c>
      <c r="AI142" s="186" t="s">
        <v>835</v>
      </c>
      <c r="AJ142" s="195" t="s">
        <v>835</v>
      </c>
      <c r="AK142" s="182" t="s">
        <v>835</v>
      </c>
      <c r="AL142" s="186" t="s">
        <v>835</v>
      </c>
      <c r="AM142" s="186" t="s">
        <v>835</v>
      </c>
      <c r="AN142" s="194" t="s">
        <v>835</v>
      </c>
      <c r="AO142" s="182" t="s">
        <v>835</v>
      </c>
      <c r="AP142" s="181" t="s">
        <v>835</v>
      </c>
      <c r="AQ142" s="181" t="s">
        <v>835</v>
      </c>
      <c r="AR142" s="181"/>
      <c r="AS142" s="181"/>
      <c r="AT142" s="182" t="s">
        <v>835</v>
      </c>
    </row>
    <row r="143" spans="2:46" x14ac:dyDescent="0.3">
      <c r="B143" t="s">
        <v>199</v>
      </c>
      <c r="C143" t="s">
        <v>280</v>
      </c>
      <c r="D143" s="182" t="s">
        <v>450</v>
      </c>
      <c r="E143" s="182">
        <v>130</v>
      </c>
      <c r="F143" s="182">
        <v>126.1</v>
      </c>
      <c r="G143" s="182"/>
      <c r="H143" s="182"/>
      <c r="I143" s="182"/>
      <c r="J143" s="182"/>
      <c r="K143" s="182">
        <v>800</v>
      </c>
      <c r="L143" s="182">
        <v>720</v>
      </c>
      <c r="M143" s="182"/>
      <c r="N143" s="182"/>
      <c r="O143" s="182">
        <v>1000000</v>
      </c>
      <c r="P143" s="182">
        <v>1000000</v>
      </c>
      <c r="Q143" s="182">
        <v>20</v>
      </c>
      <c r="R143" s="182">
        <v>25</v>
      </c>
      <c r="S143" s="182">
        <v>0.9</v>
      </c>
      <c r="T143" s="182">
        <v>0.87</v>
      </c>
      <c r="U143" s="182" t="s">
        <v>840</v>
      </c>
      <c r="V143" s="182">
        <v>6500</v>
      </c>
      <c r="W143" s="182">
        <v>7042</v>
      </c>
      <c r="X143" s="182">
        <v>80</v>
      </c>
      <c r="Y143" s="182">
        <v>79</v>
      </c>
      <c r="Z143" s="182">
        <v>5</v>
      </c>
      <c r="AA143" s="182">
        <v>50000</v>
      </c>
      <c r="AB143" s="182" t="s">
        <v>951</v>
      </c>
      <c r="AC143" s="182" t="s">
        <v>952</v>
      </c>
      <c r="AD143" s="186">
        <v>360</v>
      </c>
      <c r="AE143" s="186">
        <v>135</v>
      </c>
      <c r="AF143" s="195" t="s">
        <v>835</v>
      </c>
      <c r="AG143" s="182" t="s">
        <v>835</v>
      </c>
      <c r="AH143" s="186" t="s">
        <v>835</v>
      </c>
      <c r="AI143" s="186" t="s">
        <v>835</v>
      </c>
      <c r="AJ143" s="195" t="s">
        <v>835</v>
      </c>
      <c r="AK143" s="182" t="s">
        <v>835</v>
      </c>
      <c r="AL143" s="186" t="s">
        <v>835</v>
      </c>
      <c r="AM143" s="186" t="s">
        <v>835</v>
      </c>
      <c r="AN143" s="194" t="s">
        <v>835</v>
      </c>
      <c r="AO143" s="182" t="s">
        <v>835</v>
      </c>
      <c r="AP143" s="181" t="s">
        <v>835</v>
      </c>
      <c r="AQ143" s="181" t="s">
        <v>835</v>
      </c>
      <c r="AR143" s="181"/>
      <c r="AS143" s="181"/>
      <c r="AT143" s="182" t="s">
        <v>835</v>
      </c>
    </row>
    <row r="144" spans="2:46" x14ac:dyDescent="0.3">
      <c r="B144" t="s">
        <v>199</v>
      </c>
      <c r="C144" t="s">
        <v>280</v>
      </c>
      <c r="D144" s="182" t="s">
        <v>459</v>
      </c>
      <c r="E144" s="182">
        <v>130</v>
      </c>
      <c r="F144" s="182">
        <v>126.1</v>
      </c>
      <c r="G144" s="182"/>
      <c r="H144" s="182"/>
      <c r="I144" s="182"/>
      <c r="J144" s="182"/>
      <c r="K144" s="182">
        <v>800</v>
      </c>
      <c r="L144" s="182">
        <v>720</v>
      </c>
      <c r="M144" s="182"/>
      <c r="N144" s="182"/>
      <c r="O144" s="182">
        <v>1000000</v>
      </c>
      <c r="P144" s="182">
        <v>1000000</v>
      </c>
      <c r="Q144" s="182">
        <v>20</v>
      </c>
      <c r="R144" s="182">
        <v>25</v>
      </c>
      <c r="S144" s="182">
        <v>0.9</v>
      </c>
      <c r="T144" s="182">
        <v>0.87</v>
      </c>
      <c r="U144" s="182" t="s">
        <v>840</v>
      </c>
      <c r="V144" s="182">
        <v>6500</v>
      </c>
      <c r="W144" s="182">
        <v>7042</v>
      </c>
      <c r="X144" s="182">
        <v>80</v>
      </c>
      <c r="Y144" s="182">
        <v>79</v>
      </c>
      <c r="Z144" s="182">
        <v>5</v>
      </c>
      <c r="AA144" s="182">
        <v>50000</v>
      </c>
      <c r="AB144" s="182" t="s">
        <v>951</v>
      </c>
      <c r="AC144" s="182" t="s">
        <v>952</v>
      </c>
      <c r="AD144" s="186">
        <v>360</v>
      </c>
      <c r="AE144" s="186">
        <v>135</v>
      </c>
      <c r="AF144" s="195" t="s">
        <v>835</v>
      </c>
      <c r="AG144" s="182" t="s">
        <v>835</v>
      </c>
      <c r="AH144" s="186" t="s">
        <v>835</v>
      </c>
      <c r="AI144" s="186" t="s">
        <v>835</v>
      </c>
      <c r="AJ144" s="195" t="s">
        <v>835</v>
      </c>
      <c r="AK144" s="182" t="s">
        <v>835</v>
      </c>
      <c r="AL144" s="186" t="s">
        <v>835</v>
      </c>
      <c r="AM144" s="186" t="s">
        <v>835</v>
      </c>
      <c r="AN144" s="194" t="s">
        <v>835</v>
      </c>
      <c r="AO144" s="182" t="s">
        <v>835</v>
      </c>
      <c r="AP144" s="181" t="s">
        <v>835</v>
      </c>
      <c r="AQ144" s="181" t="s">
        <v>835</v>
      </c>
      <c r="AR144" s="181"/>
      <c r="AS144" s="181"/>
      <c r="AT144" s="182" t="s">
        <v>835</v>
      </c>
    </row>
    <row r="145" spans="2:46" x14ac:dyDescent="0.3">
      <c r="B145" t="s">
        <v>199</v>
      </c>
      <c r="C145" t="s">
        <v>280</v>
      </c>
      <c r="D145" s="182" t="s">
        <v>470</v>
      </c>
      <c r="E145" s="182">
        <v>130</v>
      </c>
      <c r="F145" s="182">
        <v>126.1</v>
      </c>
      <c r="G145" s="182"/>
      <c r="H145" s="182"/>
      <c r="I145" s="182"/>
      <c r="J145" s="182"/>
      <c r="K145" s="182">
        <v>800</v>
      </c>
      <c r="L145" s="182">
        <v>720</v>
      </c>
      <c r="M145" s="182"/>
      <c r="N145" s="182"/>
      <c r="O145" s="182">
        <v>1000000</v>
      </c>
      <c r="P145" s="182">
        <v>1000000</v>
      </c>
      <c r="Q145" s="182">
        <v>20</v>
      </c>
      <c r="R145" s="182">
        <v>25</v>
      </c>
      <c r="S145" s="182">
        <v>0.9</v>
      </c>
      <c r="T145" s="182">
        <v>0.87</v>
      </c>
      <c r="U145" s="182" t="s">
        <v>840</v>
      </c>
      <c r="V145" s="182">
        <v>6500</v>
      </c>
      <c r="W145" s="182">
        <v>7042</v>
      </c>
      <c r="X145" s="182">
        <v>80</v>
      </c>
      <c r="Y145" s="182">
        <v>79</v>
      </c>
      <c r="Z145" s="182">
        <v>5</v>
      </c>
      <c r="AA145" s="182">
        <v>50000</v>
      </c>
      <c r="AB145" s="182" t="s">
        <v>951</v>
      </c>
      <c r="AC145" s="182" t="s">
        <v>952</v>
      </c>
      <c r="AD145" s="186">
        <v>360</v>
      </c>
      <c r="AE145" s="186">
        <v>135</v>
      </c>
      <c r="AF145" s="195" t="s">
        <v>835</v>
      </c>
      <c r="AG145" s="182" t="s">
        <v>835</v>
      </c>
      <c r="AH145" s="186" t="s">
        <v>835</v>
      </c>
      <c r="AI145" s="186" t="s">
        <v>835</v>
      </c>
      <c r="AJ145" s="195" t="s">
        <v>835</v>
      </c>
      <c r="AK145" s="182" t="s">
        <v>835</v>
      </c>
      <c r="AL145" s="186" t="s">
        <v>835</v>
      </c>
      <c r="AM145" s="186" t="s">
        <v>835</v>
      </c>
      <c r="AN145" s="194" t="s">
        <v>835</v>
      </c>
      <c r="AO145" s="182" t="s">
        <v>835</v>
      </c>
      <c r="AP145" s="181" t="s">
        <v>835</v>
      </c>
      <c r="AQ145" s="181" t="s">
        <v>835</v>
      </c>
      <c r="AR145" s="181"/>
      <c r="AS145" s="181"/>
      <c r="AT145" s="182" t="s">
        <v>835</v>
      </c>
    </row>
    <row r="146" spans="2:46" x14ac:dyDescent="0.3">
      <c r="B146" t="s">
        <v>199</v>
      </c>
      <c r="C146" t="s">
        <v>280</v>
      </c>
      <c r="D146" s="182" t="s">
        <v>479</v>
      </c>
      <c r="E146" s="182">
        <v>130</v>
      </c>
      <c r="F146" s="182">
        <v>126.1</v>
      </c>
      <c r="G146" s="182"/>
      <c r="H146" s="182"/>
      <c r="I146" s="182"/>
      <c r="J146" s="182"/>
      <c r="K146" s="182">
        <v>800</v>
      </c>
      <c r="L146" s="182">
        <v>720</v>
      </c>
      <c r="M146" s="182"/>
      <c r="N146" s="182"/>
      <c r="O146" s="182">
        <v>1000000</v>
      </c>
      <c r="P146" s="182">
        <v>1000000</v>
      </c>
      <c r="Q146" s="182">
        <v>20</v>
      </c>
      <c r="R146" s="182">
        <v>25</v>
      </c>
      <c r="S146" s="182">
        <v>0.9</v>
      </c>
      <c r="T146" s="182">
        <v>0.87</v>
      </c>
      <c r="U146" s="182" t="s">
        <v>840</v>
      </c>
      <c r="V146" s="182">
        <v>6500</v>
      </c>
      <c r="W146" s="182">
        <v>7042</v>
      </c>
      <c r="X146" s="182">
        <v>80</v>
      </c>
      <c r="Y146" s="182">
        <v>79</v>
      </c>
      <c r="Z146" s="182">
        <v>5</v>
      </c>
      <c r="AA146" s="182">
        <v>50000</v>
      </c>
      <c r="AB146" s="182" t="s">
        <v>951</v>
      </c>
      <c r="AC146" s="182" t="s">
        <v>952</v>
      </c>
      <c r="AD146" s="186">
        <v>360</v>
      </c>
      <c r="AE146" s="186">
        <v>135</v>
      </c>
      <c r="AF146" s="195" t="s">
        <v>835</v>
      </c>
      <c r="AG146" s="182" t="s">
        <v>835</v>
      </c>
      <c r="AH146" s="186" t="s">
        <v>835</v>
      </c>
      <c r="AI146" s="186" t="s">
        <v>835</v>
      </c>
      <c r="AJ146" s="195" t="s">
        <v>835</v>
      </c>
      <c r="AK146" s="182" t="s">
        <v>835</v>
      </c>
      <c r="AL146" s="186" t="s">
        <v>835</v>
      </c>
      <c r="AM146" s="186" t="s">
        <v>835</v>
      </c>
      <c r="AN146" s="194" t="s">
        <v>835</v>
      </c>
      <c r="AO146" s="182" t="s">
        <v>835</v>
      </c>
      <c r="AP146" s="181" t="s">
        <v>835</v>
      </c>
      <c r="AQ146" s="181" t="s">
        <v>835</v>
      </c>
      <c r="AR146" s="181"/>
      <c r="AS146" s="181"/>
      <c r="AT146" s="182" t="s">
        <v>835</v>
      </c>
    </row>
    <row r="147" spans="2:46" x14ac:dyDescent="0.3">
      <c r="B147" t="s">
        <v>199</v>
      </c>
      <c r="C147" t="s">
        <v>280</v>
      </c>
      <c r="D147" s="182" t="s">
        <v>486</v>
      </c>
      <c r="E147" s="182">
        <v>130</v>
      </c>
      <c r="F147" s="182">
        <v>126.1</v>
      </c>
      <c r="G147" s="182"/>
      <c r="H147" s="182"/>
      <c r="I147" s="182"/>
      <c r="J147" s="182"/>
      <c r="K147" s="182">
        <v>800</v>
      </c>
      <c r="L147" s="182">
        <v>720</v>
      </c>
      <c r="M147" s="182"/>
      <c r="N147" s="182"/>
      <c r="O147" s="182">
        <v>1000000</v>
      </c>
      <c r="P147" s="182">
        <v>1000000</v>
      </c>
      <c r="Q147" s="182">
        <v>20</v>
      </c>
      <c r="R147" s="182">
        <v>25</v>
      </c>
      <c r="S147" s="182">
        <v>0.9</v>
      </c>
      <c r="T147" s="182">
        <v>0.87</v>
      </c>
      <c r="U147" s="182" t="s">
        <v>840</v>
      </c>
      <c r="V147" s="182">
        <v>6500</v>
      </c>
      <c r="W147" s="182">
        <v>7042</v>
      </c>
      <c r="X147" s="182">
        <v>80</v>
      </c>
      <c r="Y147" s="182">
        <v>79</v>
      </c>
      <c r="Z147" s="182">
        <v>5</v>
      </c>
      <c r="AA147" s="182">
        <v>50000</v>
      </c>
      <c r="AB147" s="182" t="s">
        <v>951</v>
      </c>
      <c r="AC147" s="182" t="s">
        <v>952</v>
      </c>
      <c r="AD147" s="186">
        <v>360</v>
      </c>
      <c r="AE147" s="186">
        <v>135</v>
      </c>
      <c r="AF147" s="195" t="s">
        <v>835</v>
      </c>
      <c r="AG147" s="182" t="s">
        <v>835</v>
      </c>
      <c r="AH147" s="186" t="s">
        <v>835</v>
      </c>
      <c r="AI147" s="186" t="s">
        <v>835</v>
      </c>
      <c r="AJ147" s="195" t="s">
        <v>835</v>
      </c>
      <c r="AK147" s="182" t="s">
        <v>835</v>
      </c>
      <c r="AL147" s="186" t="s">
        <v>835</v>
      </c>
      <c r="AM147" s="186" t="s">
        <v>835</v>
      </c>
      <c r="AN147" s="194" t="s">
        <v>835</v>
      </c>
      <c r="AO147" s="182" t="s">
        <v>835</v>
      </c>
      <c r="AP147" s="181" t="s">
        <v>835</v>
      </c>
      <c r="AQ147" s="181" t="s">
        <v>835</v>
      </c>
      <c r="AR147" s="181"/>
      <c r="AS147" s="181"/>
      <c r="AT147" s="182" t="s">
        <v>835</v>
      </c>
    </row>
    <row r="148" spans="2:46" x14ac:dyDescent="0.3">
      <c r="B148" t="s">
        <v>199</v>
      </c>
      <c r="C148" t="s">
        <v>280</v>
      </c>
      <c r="D148" s="182" t="s">
        <v>480</v>
      </c>
      <c r="E148" s="182">
        <v>130</v>
      </c>
      <c r="F148" s="182">
        <v>126.1</v>
      </c>
      <c r="G148" s="182"/>
      <c r="H148" s="182"/>
      <c r="I148" s="182"/>
      <c r="J148" s="182"/>
      <c r="K148" s="182">
        <v>800</v>
      </c>
      <c r="L148" s="182">
        <v>720</v>
      </c>
      <c r="M148" s="182"/>
      <c r="N148" s="182"/>
      <c r="O148" s="182">
        <v>1000000</v>
      </c>
      <c r="P148" s="182">
        <v>1000000</v>
      </c>
      <c r="Q148" s="182">
        <v>20</v>
      </c>
      <c r="R148" s="182">
        <v>25</v>
      </c>
      <c r="S148" s="182">
        <v>0.9</v>
      </c>
      <c r="T148" s="182">
        <v>0.87</v>
      </c>
      <c r="U148" s="182" t="s">
        <v>840</v>
      </c>
      <c r="V148" s="182">
        <v>6500</v>
      </c>
      <c r="W148" s="182">
        <v>7042</v>
      </c>
      <c r="X148" s="182">
        <v>80</v>
      </c>
      <c r="Y148" s="182">
        <v>79</v>
      </c>
      <c r="Z148" s="182">
        <v>5</v>
      </c>
      <c r="AA148" s="182">
        <v>50000</v>
      </c>
      <c r="AB148" s="182" t="s">
        <v>951</v>
      </c>
      <c r="AC148" s="182" t="s">
        <v>952</v>
      </c>
      <c r="AD148" s="186">
        <v>360</v>
      </c>
      <c r="AE148" s="186">
        <v>135</v>
      </c>
      <c r="AF148" s="195" t="s">
        <v>835</v>
      </c>
      <c r="AG148" s="182" t="s">
        <v>835</v>
      </c>
      <c r="AH148" s="186" t="s">
        <v>835</v>
      </c>
      <c r="AI148" s="186" t="s">
        <v>835</v>
      </c>
      <c r="AJ148" s="195" t="s">
        <v>835</v>
      </c>
      <c r="AK148" s="182" t="s">
        <v>835</v>
      </c>
      <c r="AL148" s="186" t="s">
        <v>835</v>
      </c>
      <c r="AM148" s="186" t="s">
        <v>835</v>
      </c>
      <c r="AN148" s="194" t="s">
        <v>835</v>
      </c>
      <c r="AO148" s="182" t="s">
        <v>835</v>
      </c>
      <c r="AP148" s="181" t="s">
        <v>835</v>
      </c>
      <c r="AQ148" s="181" t="s">
        <v>835</v>
      </c>
      <c r="AR148" s="181"/>
      <c r="AS148" s="181"/>
      <c r="AT148" s="182" t="s">
        <v>835</v>
      </c>
    </row>
    <row r="149" spans="2:46" x14ac:dyDescent="0.3">
      <c r="B149" t="s">
        <v>199</v>
      </c>
      <c r="C149" t="s">
        <v>288</v>
      </c>
      <c r="D149" s="182" t="s">
        <v>774</v>
      </c>
      <c r="E149" s="182">
        <v>130</v>
      </c>
      <c r="F149" s="182">
        <v>126.1</v>
      </c>
      <c r="G149" s="182"/>
      <c r="H149" s="182"/>
      <c r="I149" s="182"/>
      <c r="J149" s="182"/>
      <c r="K149" s="182">
        <v>1200</v>
      </c>
      <c r="L149" s="182">
        <v>1080</v>
      </c>
      <c r="M149" s="182"/>
      <c r="N149" s="182"/>
      <c r="O149" s="182">
        <v>1000000</v>
      </c>
      <c r="P149" s="182">
        <v>1000000</v>
      </c>
      <c r="Q149" s="182">
        <v>20</v>
      </c>
      <c r="R149" s="182">
        <v>25</v>
      </c>
      <c r="S149" s="182">
        <v>0.9</v>
      </c>
      <c r="T149" s="182">
        <v>0.87</v>
      </c>
      <c r="U149" s="182" t="s">
        <v>840</v>
      </c>
      <c r="V149" s="182">
        <v>6500</v>
      </c>
      <c r="W149" s="182">
        <v>7042</v>
      </c>
      <c r="X149" s="182">
        <v>80</v>
      </c>
      <c r="Y149" s="182">
        <v>79</v>
      </c>
      <c r="Z149" s="182">
        <v>5</v>
      </c>
      <c r="AA149" s="182">
        <v>50000</v>
      </c>
      <c r="AB149" s="182" t="s">
        <v>951</v>
      </c>
      <c r="AC149" s="182" t="s">
        <v>952</v>
      </c>
      <c r="AD149" s="186">
        <v>360</v>
      </c>
      <c r="AE149" s="186">
        <v>135</v>
      </c>
      <c r="AF149" s="195" t="s">
        <v>835</v>
      </c>
      <c r="AG149" s="182" t="s">
        <v>835</v>
      </c>
      <c r="AH149" s="186" t="s">
        <v>835</v>
      </c>
      <c r="AI149" s="186" t="s">
        <v>835</v>
      </c>
      <c r="AJ149" s="195" t="s">
        <v>835</v>
      </c>
      <c r="AK149" s="182" t="s">
        <v>835</v>
      </c>
      <c r="AL149" s="186" t="s">
        <v>835</v>
      </c>
      <c r="AM149" s="186" t="s">
        <v>835</v>
      </c>
      <c r="AN149" s="194" t="s">
        <v>835</v>
      </c>
      <c r="AO149" s="182" t="s">
        <v>835</v>
      </c>
      <c r="AP149" s="181" t="s">
        <v>835</v>
      </c>
      <c r="AQ149" s="181" t="s">
        <v>835</v>
      </c>
      <c r="AR149" s="181"/>
      <c r="AS149" s="181"/>
      <c r="AT149" s="182" t="s">
        <v>835</v>
      </c>
    </row>
    <row r="150" spans="2:46" x14ac:dyDescent="0.3">
      <c r="B150" t="s">
        <v>199</v>
      </c>
      <c r="C150" t="s">
        <v>288</v>
      </c>
      <c r="D150" s="182" t="s">
        <v>450</v>
      </c>
      <c r="E150" s="182">
        <v>130</v>
      </c>
      <c r="F150" s="182">
        <v>126.1</v>
      </c>
      <c r="G150" s="182"/>
      <c r="H150" s="182"/>
      <c r="I150" s="182"/>
      <c r="J150" s="182"/>
      <c r="K150" s="182">
        <v>1200</v>
      </c>
      <c r="L150" s="182">
        <v>1080</v>
      </c>
      <c r="M150" s="182"/>
      <c r="N150" s="182"/>
      <c r="O150" s="182">
        <v>1000000</v>
      </c>
      <c r="P150" s="182">
        <v>1000000</v>
      </c>
      <c r="Q150" s="182">
        <v>20</v>
      </c>
      <c r="R150" s="182">
        <v>25</v>
      </c>
      <c r="S150" s="182">
        <v>0.9</v>
      </c>
      <c r="T150" s="182">
        <v>0.87</v>
      </c>
      <c r="U150" s="182" t="s">
        <v>840</v>
      </c>
      <c r="V150" s="182">
        <v>6500</v>
      </c>
      <c r="W150" s="182">
        <v>7042</v>
      </c>
      <c r="X150" s="182">
        <v>80</v>
      </c>
      <c r="Y150" s="182">
        <v>79</v>
      </c>
      <c r="Z150" s="182">
        <v>5</v>
      </c>
      <c r="AA150" s="182">
        <v>50000</v>
      </c>
      <c r="AB150" s="182" t="s">
        <v>951</v>
      </c>
      <c r="AC150" s="182" t="s">
        <v>952</v>
      </c>
      <c r="AD150" s="186">
        <v>360</v>
      </c>
      <c r="AE150" s="186">
        <v>135</v>
      </c>
      <c r="AF150" s="195" t="s">
        <v>835</v>
      </c>
      <c r="AG150" s="182" t="s">
        <v>835</v>
      </c>
      <c r="AH150" s="186" t="s">
        <v>835</v>
      </c>
      <c r="AI150" s="186" t="s">
        <v>835</v>
      </c>
      <c r="AJ150" s="195" t="s">
        <v>835</v>
      </c>
      <c r="AK150" s="182" t="s">
        <v>835</v>
      </c>
      <c r="AL150" s="186" t="s">
        <v>835</v>
      </c>
      <c r="AM150" s="186" t="s">
        <v>835</v>
      </c>
      <c r="AN150" s="194" t="s">
        <v>835</v>
      </c>
      <c r="AO150" s="182" t="s">
        <v>835</v>
      </c>
      <c r="AP150" s="181" t="s">
        <v>835</v>
      </c>
      <c r="AQ150" s="181" t="s">
        <v>835</v>
      </c>
      <c r="AR150" s="181"/>
      <c r="AS150" s="181"/>
      <c r="AT150" s="182" t="s">
        <v>835</v>
      </c>
    </row>
    <row r="151" spans="2:46" x14ac:dyDescent="0.3">
      <c r="B151" t="s">
        <v>199</v>
      </c>
      <c r="C151" t="s">
        <v>288</v>
      </c>
      <c r="D151" s="182" t="s">
        <v>459</v>
      </c>
      <c r="E151" s="182">
        <v>130</v>
      </c>
      <c r="F151" s="182">
        <v>126.1</v>
      </c>
      <c r="G151" s="182"/>
      <c r="H151" s="182"/>
      <c r="I151" s="182"/>
      <c r="J151" s="182"/>
      <c r="K151" s="182">
        <v>1200</v>
      </c>
      <c r="L151" s="182">
        <v>1080</v>
      </c>
      <c r="M151" s="182"/>
      <c r="N151" s="182"/>
      <c r="O151" s="182">
        <v>1000000</v>
      </c>
      <c r="P151" s="182">
        <v>1000000</v>
      </c>
      <c r="Q151" s="182">
        <v>20</v>
      </c>
      <c r="R151" s="182">
        <v>25</v>
      </c>
      <c r="S151" s="182">
        <v>0.9</v>
      </c>
      <c r="T151" s="182">
        <v>0.87</v>
      </c>
      <c r="U151" s="182" t="s">
        <v>840</v>
      </c>
      <c r="V151" s="182">
        <v>6500</v>
      </c>
      <c r="W151" s="182">
        <v>7042</v>
      </c>
      <c r="X151" s="182">
        <v>80</v>
      </c>
      <c r="Y151" s="182">
        <v>79</v>
      </c>
      <c r="Z151" s="182">
        <v>5</v>
      </c>
      <c r="AA151" s="182">
        <v>50000</v>
      </c>
      <c r="AB151" s="182" t="s">
        <v>951</v>
      </c>
      <c r="AC151" s="182" t="s">
        <v>952</v>
      </c>
      <c r="AD151" s="186">
        <v>360</v>
      </c>
      <c r="AE151" s="186">
        <v>135</v>
      </c>
      <c r="AF151" s="195" t="s">
        <v>835</v>
      </c>
      <c r="AG151" s="182" t="s">
        <v>835</v>
      </c>
      <c r="AH151" s="186" t="s">
        <v>835</v>
      </c>
      <c r="AI151" s="186" t="s">
        <v>835</v>
      </c>
      <c r="AJ151" s="195" t="s">
        <v>835</v>
      </c>
      <c r="AK151" s="182" t="s">
        <v>835</v>
      </c>
      <c r="AL151" s="186" t="s">
        <v>835</v>
      </c>
      <c r="AM151" s="186" t="s">
        <v>835</v>
      </c>
      <c r="AN151" s="194" t="s">
        <v>835</v>
      </c>
      <c r="AO151" s="182" t="s">
        <v>835</v>
      </c>
      <c r="AP151" s="181" t="s">
        <v>835</v>
      </c>
      <c r="AQ151" s="181" t="s">
        <v>835</v>
      </c>
      <c r="AR151" s="181"/>
      <c r="AS151" s="181"/>
      <c r="AT151" s="182" t="s">
        <v>835</v>
      </c>
    </row>
    <row r="152" spans="2:46" x14ac:dyDescent="0.3">
      <c r="B152" t="s">
        <v>199</v>
      </c>
      <c r="C152" t="s">
        <v>288</v>
      </c>
      <c r="D152" s="182" t="s">
        <v>470</v>
      </c>
      <c r="E152" s="182">
        <v>130</v>
      </c>
      <c r="F152" s="182">
        <v>126.1</v>
      </c>
      <c r="G152" s="182"/>
      <c r="H152" s="182"/>
      <c r="I152" s="182"/>
      <c r="J152" s="182"/>
      <c r="K152" s="182">
        <v>1200</v>
      </c>
      <c r="L152" s="182">
        <v>1080</v>
      </c>
      <c r="M152" s="182"/>
      <c r="N152" s="182"/>
      <c r="O152" s="182">
        <v>1000000</v>
      </c>
      <c r="P152" s="182">
        <v>1000000</v>
      </c>
      <c r="Q152" s="182">
        <v>20</v>
      </c>
      <c r="R152" s="182">
        <v>25</v>
      </c>
      <c r="S152" s="182">
        <v>0.9</v>
      </c>
      <c r="T152" s="182">
        <v>0.87</v>
      </c>
      <c r="U152" s="182" t="s">
        <v>840</v>
      </c>
      <c r="V152" s="182">
        <v>6500</v>
      </c>
      <c r="W152" s="182">
        <v>7042</v>
      </c>
      <c r="X152" s="182">
        <v>80</v>
      </c>
      <c r="Y152" s="182">
        <v>79</v>
      </c>
      <c r="Z152" s="182">
        <v>5</v>
      </c>
      <c r="AA152" s="182">
        <v>50000</v>
      </c>
      <c r="AB152" s="182" t="s">
        <v>951</v>
      </c>
      <c r="AC152" s="182" t="s">
        <v>952</v>
      </c>
      <c r="AD152" s="186">
        <v>360</v>
      </c>
      <c r="AE152" s="186">
        <v>135</v>
      </c>
      <c r="AF152" s="195" t="s">
        <v>835</v>
      </c>
      <c r="AG152" s="182" t="s">
        <v>835</v>
      </c>
      <c r="AH152" s="186" t="s">
        <v>835</v>
      </c>
      <c r="AI152" s="186" t="s">
        <v>835</v>
      </c>
      <c r="AJ152" s="195" t="s">
        <v>835</v>
      </c>
      <c r="AK152" s="182" t="s">
        <v>835</v>
      </c>
      <c r="AL152" s="186" t="s">
        <v>835</v>
      </c>
      <c r="AM152" s="186" t="s">
        <v>835</v>
      </c>
      <c r="AN152" s="194" t="s">
        <v>835</v>
      </c>
      <c r="AO152" s="182" t="s">
        <v>835</v>
      </c>
      <c r="AP152" s="181" t="s">
        <v>835</v>
      </c>
      <c r="AQ152" s="181" t="s">
        <v>835</v>
      </c>
      <c r="AR152" s="181"/>
      <c r="AS152" s="181"/>
      <c r="AT152" s="182" t="s">
        <v>835</v>
      </c>
    </row>
    <row r="153" spans="2:46" x14ac:dyDescent="0.3">
      <c r="B153" t="s">
        <v>199</v>
      </c>
      <c r="C153" t="s">
        <v>288</v>
      </c>
      <c r="D153" s="182" t="s">
        <v>480</v>
      </c>
      <c r="E153" s="182">
        <v>130</v>
      </c>
      <c r="F153" s="182">
        <v>126.1</v>
      </c>
      <c r="G153" s="182"/>
      <c r="H153" s="182"/>
      <c r="I153" s="182"/>
      <c r="J153" s="182"/>
      <c r="K153" s="182">
        <v>1200</v>
      </c>
      <c r="L153" s="182">
        <v>1080</v>
      </c>
      <c r="M153" s="182"/>
      <c r="N153" s="182"/>
      <c r="O153" s="182">
        <v>1000000</v>
      </c>
      <c r="P153" s="182">
        <v>1000000</v>
      </c>
      <c r="Q153" s="182">
        <v>20</v>
      </c>
      <c r="R153" s="182">
        <v>25</v>
      </c>
      <c r="S153" s="182">
        <v>0.9</v>
      </c>
      <c r="T153" s="182">
        <v>0.87</v>
      </c>
      <c r="U153" s="182" t="s">
        <v>840</v>
      </c>
      <c r="V153" s="182">
        <v>6500</v>
      </c>
      <c r="W153" s="182">
        <v>7042</v>
      </c>
      <c r="X153" s="182">
        <v>80</v>
      </c>
      <c r="Y153" s="182">
        <v>79</v>
      </c>
      <c r="Z153" s="182">
        <v>5</v>
      </c>
      <c r="AA153" s="182">
        <v>50000</v>
      </c>
      <c r="AB153" s="182" t="s">
        <v>951</v>
      </c>
      <c r="AC153" s="182" t="s">
        <v>952</v>
      </c>
      <c r="AD153" s="186">
        <v>360</v>
      </c>
      <c r="AE153" s="186">
        <v>135</v>
      </c>
      <c r="AF153" s="195" t="s">
        <v>835</v>
      </c>
      <c r="AG153" s="182" t="s">
        <v>835</v>
      </c>
      <c r="AH153" s="186" t="s">
        <v>835</v>
      </c>
      <c r="AI153" s="186" t="s">
        <v>835</v>
      </c>
      <c r="AJ153" s="195" t="s">
        <v>835</v>
      </c>
      <c r="AK153" s="182" t="s">
        <v>835</v>
      </c>
      <c r="AL153" s="186" t="s">
        <v>835</v>
      </c>
      <c r="AM153" s="186" t="s">
        <v>835</v>
      </c>
      <c r="AN153" s="194" t="s">
        <v>835</v>
      </c>
      <c r="AO153" s="182" t="s">
        <v>835</v>
      </c>
      <c r="AP153" s="181" t="s">
        <v>835</v>
      </c>
      <c r="AQ153" s="181" t="s">
        <v>835</v>
      </c>
      <c r="AR153" s="181"/>
      <c r="AS153" s="181"/>
      <c r="AT153" s="182" t="s">
        <v>835</v>
      </c>
    </row>
    <row r="154" spans="2:46" x14ac:dyDescent="0.3">
      <c r="B154" t="s">
        <v>199</v>
      </c>
      <c r="C154" t="s">
        <v>292</v>
      </c>
      <c r="D154" s="182" t="s">
        <v>774</v>
      </c>
      <c r="E154" s="182">
        <v>130</v>
      </c>
      <c r="F154" s="182">
        <v>126.1</v>
      </c>
      <c r="G154" s="182"/>
      <c r="H154" s="182"/>
      <c r="I154" s="182"/>
      <c r="J154" s="182"/>
      <c r="K154" s="182">
        <v>3200</v>
      </c>
      <c r="L154" s="182">
        <v>2880</v>
      </c>
      <c r="M154" s="182"/>
      <c r="N154" s="182"/>
      <c r="O154" s="182">
        <v>1000000</v>
      </c>
      <c r="P154" s="182">
        <v>1000000</v>
      </c>
      <c r="Q154" s="182">
        <v>20</v>
      </c>
      <c r="R154" s="182">
        <v>25</v>
      </c>
      <c r="S154" s="182">
        <v>0.9</v>
      </c>
      <c r="T154" s="182">
        <v>0.87</v>
      </c>
      <c r="U154" s="182" t="s">
        <v>840</v>
      </c>
      <c r="V154" s="182">
        <v>6500</v>
      </c>
      <c r="W154" s="182">
        <v>7042</v>
      </c>
      <c r="X154" s="182">
        <v>80</v>
      </c>
      <c r="Y154" s="182">
        <v>79</v>
      </c>
      <c r="Z154" s="182">
        <v>5</v>
      </c>
      <c r="AA154" s="182">
        <v>50000</v>
      </c>
      <c r="AB154" s="182" t="s">
        <v>951</v>
      </c>
      <c r="AC154" s="182" t="s">
        <v>952</v>
      </c>
      <c r="AD154" s="186">
        <v>360</v>
      </c>
      <c r="AE154" s="186">
        <v>135</v>
      </c>
      <c r="AF154" s="195" t="s">
        <v>835</v>
      </c>
      <c r="AG154" s="182" t="s">
        <v>835</v>
      </c>
      <c r="AH154" s="186" t="s">
        <v>835</v>
      </c>
      <c r="AI154" s="186" t="s">
        <v>835</v>
      </c>
      <c r="AJ154" s="195" t="s">
        <v>835</v>
      </c>
      <c r="AK154" s="182" t="s">
        <v>835</v>
      </c>
      <c r="AL154" s="186" t="s">
        <v>835</v>
      </c>
      <c r="AM154" s="186" t="s">
        <v>835</v>
      </c>
      <c r="AN154" s="194" t="s">
        <v>835</v>
      </c>
      <c r="AO154" s="182" t="s">
        <v>835</v>
      </c>
      <c r="AP154" s="181" t="s">
        <v>835</v>
      </c>
      <c r="AQ154" s="181" t="s">
        <v>835</v>
      </c>
      <c r="AR154" s="181"/>
      <c r="AS154" s="181"/>
      <c r="AT154" s="182" t="s">
        <v>835</v>
      </c>
    </row>
    <row r="155" spans="2:46" x14ac:dyDescent="0.3">
      <c r="B155" t="s">
        <v>199</v>
      </c>
      <c r="C155" t="s">
        <v>292</v>
      </c>
      <c r="D155" s="182" t="s">
        <v>450</v>
      </c>
      <c r="E155" s="182">
        <v>130</v>
      </c>
      <c r="F155" s="182">
        <v>126.1</v>
      </c>
      <c r="G155" s="182"/>
      <c r="H155" s="182"/>
      <c r="I155" s="182"/>
      <c r="J155" s="182"/>
      <c r="K155" s="182">
        <v>3200</v>
      </c>
      <c r="L155" s="182">
        <v>2880</v>
      </c>
      <c r="M155" s="182"/>
      <c r="N155" s="182"/>
      <c r="O155" s="182">
        <v>1000000</v>
      </c>
      <c r="P155" s="182">
        <v>1000000</v>
      </c>
      <c r="Q155" s="182">
        <v>20</v>
      </c>
      <c r="R155" s="182">
        <v>25</v>
      </c>
      <c r="S155" s="182">
        <v>0.9</v>
      </c>
      <c r="T155" s="182">
        <v>0.87</v>
      </c>
      <c r="U155" s="182" t="s">
        <v>840</v>
      </c>
      <c r="V155" s="182">
        <v>6500</v>
      </c>
      <c r="W155" s="182">
        <v>7042</v>
      </c>
      <c r="X155" s="182">
        <v>80</v>
      </c>
      <c r="Y155" s="182">
        <v>79</v>
      </c>
      <c r="Z155" s="182">
        <v>5</v>
      </c>
      <c r="AA155" s="182">
        <v>50000</v>
      </c>
      <c r="AB155" s="182" t="s">
        <v>951</v>
      </c>
      <c r="AC155" s="182" t="s">
        <v>952</v>
      </c>
      <c r="AD155" s="186">
        <v>360</v>
      </c>
      <c r="AE155" s="186">
        <v>135</v>
      </c>
      <c r="AF155" s="195" t="s">
        <v>835</v>
      </c>
      <c r="AG155" s="182" t="s">
        <v>835</v>
      </c>
      <c r="AH155" s="186" t="s">
        <v>835</v>
      </c>
      <c r="AI155" s="186" t="s">
        <v>835</v>
      </c>
      <c r="AJ155" s="195" t="s">
        <v>835</v>
      </c>
      <c r="AK155" s="182" t="s">
        <v>835</v>
      </c>
      <c r="AL155" s="186" t="s">
        <v>835</v>
      </c>
      <c r="AM155" s="186" t="s">
        <v>835</v>
      </c>
      <c r="AN155" s="194" t="s">
        <v>835</v>
      </c>
      <c r="AO155" s="182" t="s">
        <v>835</v>
      </c>
      <c r="AP155" s="181" t="s">
        <v>835</v>
      </c>
      <c r="AQ155" s="181" t="s">
        <v>835</v>
      </c>
      <c r="AR155" s="181"/>
      <c r="AS155" s="181"/>
      <c r="AT155" s="182" t="s">
        <v>835</v>
      </c>
    </row>
    <row r="156" spans="2:46" x14ac:dyDescent="0.3">
      <c r="B156" t="s">
        <v>199</v>
      </c>
      <c r="C156" t="s">
        <v>292</v>
      </c>
      <c r="D156" s="182" t="s">
        <v>459</v>
      </c>
      <c r="E156" s="182">
        <v>130</v>
      </c>
      <c r="F156" s="182">
        <v>126.1</v>
      </c>
      <c r="G156" s="182"/>
      <c r="H156" s="182"/>
      <c r="I156" s="182"/>
      <c r="J156" s="182"/>
      <c r="K156" s="182">
        <v>3200</v>
      </c>
      <c r="L156" s="182">
        <v>2880</v>
      </c>
      <c r="M156" s="182"/>
      <c r="N156" s="182"/>
      <c r="O156" s="182">
        <v>1000000</v>
      </c>
      <c r="P156" s="182">
        <v>1000000</v>
      </c>
      <c r="Q156" s="182">
        <v>20</v>
      </c>
      <c r="R156" s="182">
        <v>25</v>
      </c>
      <c r="S156" s="182">
        <v>0.9</v>
      </c>
      <c r="T156" s="182">
        <v>0.87</v>
      </c>
      <c r="U156" s="182" t="s">
        <v>840</v>
      </c>
      <c r="V156" s="182">
        <v>6500</v>
      </c>
      <c r="W156" s="182">
        <v>7042</v>
      </c>
      <c r="X156" s="182">
        <v>80</v>
      </c>
      <c r="Y156" s="182">
        <v>79</v>
      </c>
      <c r="Z156" s="182">
        <v>5</v>
      </c>
      <c r="AA156" s="182">
        <v>50000</v>
      </c>
      <c r="AB156" s="182" t="s">
        <v>951</v>
      </c>
      <c r="AC156" s="182" t="s">
        <v>952</v>
      </c>
      <c r="AD156" s="186">
        <v>360</v>
      </c>
      <c r="AE156" s="186">
        <v>135</v>
      </c>
      <c r="AF156" s="195" t="s">
        <v>835</v>
      </c>
      <c r="AG156" s="182" t="s">
        <v>835</v>
      </c>
      <c r="AH156" s="186" t="s">
        <v>835</v>
      </c>
      <c r="AI156" s="186" t="s">
        <v>835</v>
      </c>
      <c r="AJ156" s="195" t="s">
        <v>835</v>
      </c>
      <c r="AK156" s="182" t="s">
        <v>835</v>
      </c>
      <c r="AL156" s="186" t="s">
        <v>835</v>
      </c>
      <c r="AM156" s="186" t="s">
        <v>835</v>
      </c>
      <c r="AN156" s="194" t="s">
        <v>835</v>
      </c>
      <c r="AO156" s="182" t="s">
        <v>835</v>
      </c>
      <c r="AP156" s="181" t="s">
        <v>835</v>
      </c>
      <c r="AQ156" s="181" t="s">
        <v>835</v>
      </c>
      <c r="AR156" s="181"/>
      <c r="AS156" s="181"/>
      <c r="AT156" s="182" t="s">
        <v>835</v>
      </c>
    </row>
    <row r="157" spans="2:46" x14ac:dyDescent="0.3">
      <c r="B157" t="s">
        <v>199</v>
      </c>
      <c r="C157" t="s">
        <v>292</v>
      </c>
      <c r="D157" s="182" t="s">
        <v>470</v>
      </c>
      <c r="E157" s="182">
        <v>130</v>
      </c>
      <c r="F157" s="182">
        <v>126.1</v>
      </c>
      <c r="G157" s="182"/>
      <c r="H157" s="182"/>
      <c r="I157" s="182"/>
      <c r="J157" s="182"/>
      <c r="K157" s="182">
        <v>3200</v>
      </c>
      <c r="L157" s="182">
        <v>2880</v>
      </c>
      <c r="M157" s="182"/>
      <c r="N157" s="182"/>
      <c r="O157" s="182">
        <v>1000000</v>
      </c>
      <c r="P157" s="182">
        <v>1000000</v>
      </c>
      <c r="Q157" s="182">
        <v>20</v>
      </c>
      <c r="R157" s="182">
        <v>25</v>
      </c>
      <c r="S157" s="182">
        <v>0.9</v>
      </c>
      <c r="T157" s="182">
        <v>0.87</v>
      </c>
      <c r="U157" s="182" t="s">
        <v>840</v>
      </c>
      <c r="V157" s="182">
        <v>6500</v>
      </c>
      <c r="W157" s="182">
        <v>7042</v>
      </c>
      <c r="X157" s="182">
        <v>80</v>
      </c>
      <c r="Y157" s="182">
        <v>79</v>
      </c>
      <c r="Z157" s="182">
        <v>5</v>
      </c>
      <c r="AA157" s="182">
        <v>50000</v>
      </c>
      <c r="AB157" s="182" t="s">
        <v>951</v>
      </c>
      <c r="AC157" s="182" t="s">
        <v>952</v>
      </c>
      <c r="AD157" s="186">
        <v>360</v>
      </c>
      <c r="AE157" s="186">
        <v>135</v>
      </c>
      <c r="AF157" s="195" t="s">
        <v>835</v>
      </c>
      <c r="AG157" s="182" t="s">
        <v>835</v>
      </c>
      <c r="AH157" s="186" t="s">
        <v>835</v>
      </c>
      <c r="AI157" s="186" t="s">
        <v>835</v>
      </c>
      <c r="AJ157" s="195" t="s">
        <v>835</v>
      </c>
      <c r="AK157" s="182" t="s">
        <v>835</v>
      </c>
      <c r="AL157" s="186" t="s">
        <v>835</v>
      </c>
      <c r="AM157" s="186" t="s">
        <v>835</v>
      </c>
      <c r="AN157" s="194" t="s">
        <v>835</v>
      </c>
      <c r="AO157" s="182" t="s">
        <v>835</v>
      </c>
      <c r="AP157" s="181" t="s">
        <v>835</v>
      </c>
      <c r="AQ157" s="181" t="s">
        <v>835</v>
      </c>
      <c r="AR157" s="181"/>
      <c r="AS157" s="181"/>
      <c r="AT157" s="182" t="s">
        <v>835</v>
      </c>
    </row>
    <row r="158" spans="2:46" x14ac:dyDescent="0.3">
      <c r="B158" t="s">
        <v>199</v>
      </c>
      <c r="C158" s="182" t="s">
        <v>292</v>
      </c>
      <c r="D158" s="182" t="s">
        <v>480</v>
      </c>
      <c r="E158" s="182">
        <v>130</v>
      </c>
      <c r="F158" s="182">
        <v>126.1</v>
      </c>
      <c r="G158" s="182"/>
      <c r="H158" s="182"/>
      <c r="I158" s="182"/>
      <c r="J158" s="182"/>
      <c r="K158" s="182">
        <v>3200</v>
      </c>
      <c r="L158" s="182">
        <v>2880</v>
      </c>
      <c r="M158" s="182"/>
      <c r="N158" s="182"/>
      <c r="O158" s="182">
        <v>1000000</v>
      </c>
      <c r="P158" s="182">
        <v>1000000</v>
      </c>
      <c r="Q158" s="182">
        <v>20</v>
      </c>
      <c r="R158" s="182">
        <v>25</v>
      </c>
      <c r="S158" s="182">
        <v>0.9</v>
      </c>
      <c r="T158" s="182">
        <v>0.87</v>
      </c>
      <c r="U158" s="182" t="s">
        <v>840</v>
      </c>
      <c r="V158" s="182">
        <v>6500</v>
      </c>
      <c r="W158" s="182">
        <v>7042</v>
      </c>
      <c r="X158" s="182">
        <v>80</v>
      </c>
      <c r="Y158" s="182">
        <v>79</v>
      </c>
      <c r="Z158" s="182">
        <v>5</v>
      </c>
      <c r="AA158" s="182">
        <v>50000</v>
      </c>
      <c r="AB158" s="182" t="s">
        <v>951</v>
      </c>
      <c r="AC158" s="182" t="s">
        <v>952</v>
      </c>
      <c r="AD158" s="186">
        <v>360</v>
      </c>
      <c r="AE158" s="186">
        <v>135</v>
      </c>
      <c r="AF158" s="195" t="s">
        <v>835</v>
      </c>
      <c r="AG158" s="182" t="s">
        <v>835</v>
      </c>
      <c r="AH158" s="186" t="s">
        <v>835</v>
      </c>
      <c r="AI158" s="186" t="s">
        <v>835</v>
      </c>
      <c r="AJ158" s="195" t="s">
        <v>835</v>
      </c>
      <c r="AK158" s="182" t="s">
        <v>835</v>
      </c>
      <c r="AL158" s="186" t="s">
        <v>835</v>
      </c>
      <c r="AM158" s="186" t="s">
        <v>835</v>
      </c>
      <c r="AN158" s="194" t="s">
        <v>835</v>
      </c>
      <c r="AO158" s="182" t="s">
        <v>835</v>
      </c>
      <c r="AP158" s="181" t="s">
        <v>835</v>
      </c>
      <c r="AQ158" s="181" t="s">
        <v>835</v>
      </c>
      <c r="AR158" s="181"/>
      <c r="AS158" s="181"/>
      <c r="AT158" s="182" t="s">
        <v>835</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233</vt:i4>
      </vt:variant>
    </vt:vector>
  </HeadingPairs>
  <TitlesOfParts>
    <vt:vector size="242" baseType="lpstr">
      <vt:lpstr>Reported Performance Table</vt:lpstr>
      <vt:lpstr>Field Adjustable Performance</vt:lpstr>
      <vt:lpstr>Components</vt:lpstr>
      <vt:lpstr>Solar Product Information</vt:lpstr>
      <vt:lpstr>Controls Options Table</vt:lpstr>
      <vt:lpstr>Master List</vt:lpstr>
      <vt:lpstr>Internal Data</vt:lpstr>
      <vt:lpstr>Version History</vt:lpstr>
      <vt:lpstr>Threshold Tables</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Controls_Options</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HazardousEnvironmentAreaLuminaire</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HighOutput_GASolarPoweredOutdoorLuminaires_Cat</vt:lpstr>
      <vt:lpstr>HorizontallyMountedLamps</vt:lpstr>
      <vt:lpstr>HorizontallyMountedLamps_GAFourPinBaseReplacementLampsForCFLs_Cat</vt:lpstr>
      <vt:lpstr>HorizontalRefrigeratedCaseLuminaires</vt:lpstr>
      <vt:lpstr>IES_List</vt:lpstr>
      <vt:lpstr>IESDISTRIBUTIONTYPE</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LowOutput_GASolarPoweredOutdoorLuminaires_Cat</vt:lpstr>
      <vt:lpstr>LUNA_CCT</vt:lpstr>
      <vt:lpstr>LUNA_Dimming</vt:lpstr>
      <vt:lpstr>LUNA_eligible</vt:lpstr>
      <vt:lpstr>MediumScrewBaseE26E27ReplacementforHIDLamps_Cat</vt:lpstr>
      <vt:lpstr>MidOutput</vt:lpstr>
      <vt:lpstr>MidOutput_GAMogulE39ScrewBaseReplacementsforHIDLamps_Cat</vt:lpstr>
      <vt:lpstr>MidOutput_GAOutdoorLuminaires_Cat</vt:lpstr>
      <vt:lpstr>MidOutput_GAOutdoorRetrofitKit_Cat</vt:lpstr>
      <vt:lpstr>MidOutput_GASolarPoweredOutdoorLuminaires_Cat</vt:lpstr>
      <vt:lpstr>MogulE39ScrewBaseReplacementsforHIDLamps_Cat</vt:lpstr>
      <vt:lpstr>'Version History'!NEMA_Beam_Spread</vt:lpstr>
      <vt:lpstr>NEMA_Beam_Spread</vt:lpstr>
      <vt:lpstr>NEMA_List</vt:lpstr>
      <vt:lpstr>NEMAFLOODTYPE</vt:lpstr>
      <vt:lpstr>No</vt:lpstr>
      <vt:lpstr>OmnidirectionalDirectionalLamps_GAMediumScrewBaseE26E27ReplacementforHIDLamps_Cat</vt:lpstr>
      <vt:lpstr>OmnidirectionalDirectionalLamps_GAMogulE39ScrewBaseReplacementsforHIDLamps_Cat</vt:lpstr>
      <vt:lpstr>Outdoor_CCT</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Premium_CCT</vt:lpstr>
      <vt:lpstr>Premium_LUNA_CCT</vt:lpstr>
      <vt:lpstr>Premium_Outdoor_CCT</vt:lpstr>
      <vt:lpstr>Premium_Sports_and_Fuel_Pump_CCT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Solar_Powered_Outdoor_Luminaires</vt:lpstr>
      <vt:lpstr>SolarPoweredOutdoorLuminaires_Cat</vt:lpstr>
      <vt:lpstr>Specialty1x1LuminairesforAmbientLightingofInteriorCommercialSpaces</vt:lpstr>
      <vt:lpstr>Specialty1x2LuminairesforAmbientLightingofInteriorCommercialSpaces</vt:lpstr>
      <vt:lpstr>SpecialtyCanopyLighting</vt:lpstr>
      <vt:lpstr>SpecialtyCanopyLightingURating</vt:lpstr>
      <vt:lpstr>SpecialtyDirectIndirectWallWash</vt:lpstr>
      <vt:lpstr>SpecialtyDirectionalFuelPumpCanopyLuminaires</vt:lpstr>
      <vt:lpstr>SpecialtyDirectionalFuelPumpCanopyURating</vt:lpstr>
      <vt:lpstr>SpecialtyDirectLinearAmbientLuminairesWiderthan12inches</vt:lpstr>
      <vt:lpstr>SpecialtyDoubleWallWash</vt:lpstr>
      <vt:lpstr>SpecialtyHazardous1x4LuminairesforAmbientLightingofInteriorCommercialSpaces</vt:lpstr>
      <vt:lpstr>SpecialtyHazardous2x2LuminairesforAmbientLightingofInteriorCommercialSpaces</vt:lpstr>
      <vt:lpstr>SpecialtyHazardous2x4LuminairesforAmbientLightingofInteriorCommercialSpaces</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SpecialtyHighBayIndirectComponent</vt:lpstr>
      <vt:lpstr>SpecialtyIndirectFuelPumpCanopy</vt:lpstr>
      <vt:lpstr>SpecialtyIndirectHighBay</vt:lpstr>
      <vt:lpstr>SpecialtyIndirectLowBay</vt:lpstr>
      <vt:lpstr>SpecialtyIndoorFlood</vt:lpstr>
      <vt:lpstr>SpecialtyLowBayIndirectComponent</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Sports_and_Fuel_Pump_CCT</vt:lpstr>
      <vt:lpstr>StairwellandPassagewayLuminaires</vt:lpstr>
      <vt:lpstr>Standard_Only</vt:lpstr>
      <vt:lpstr>Standard_PUDs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TurtleLightingZeroUplightBollard</vt:lpstr>
      <vt:lpstr>TurtleLightingZeroUplightPoleArmMountedAreaandRoadwayURating</vt:lpstr>
      <vt:lpstr>TurtleLightingZeroUplightWallMountedAreaURating</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VeryHighOutput_GASolarPoweredOutdoorLuminaires_Cat</vt:lpstr>
      <vt:lpstr>WallWashLuminaires</vt:lpstr>
      <vt:lpstr>'Version History'!Wired_Communication_Protocol</vt:lpstr>
      <vt:lpstr>Wired_Communication_Protocol</vt:lpstr>
      <vt:lpstr>'Version History'!Wireless_Communication_Protocol</vt:lpstr>
      <vt:lpstr>Wireless_Communication_Protocol</vt:lpstr>
      <vt:lpstr>Yes</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Aaron Feldman</cp:lastModifiedBy>
  <cp:revision/>
  <dcterms:created xsi:type="dcterms:W3CDTF">2012-07-13T12:39:39Z</dcterms:created>
  <dcterms:modified xsi:type="dcterms:W3CDTF">2026-03-28T19:10:22Z</dcterms:modified>
  <cp:category/>
  <cp:contentStatus/>
</cp:coreProperties>
</file>